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Projects DA\E-Commerce Sales data Dashboard\"/>
    </mc:Choice>
  </mc:AlternateContent>
  <xr:revisionPtr revIDLastSave="0" documentId="13_ncr:1_{A3587FD0-B108-472B-A643-4C944DB22D90}" xr6:coauthVersionLast="47" xr6:coauthVersionMax="47" xr10:uidLastSave="{00000000-0000-0000-0000-000000000000}"/>
  <bookViews>
    <workbookView xWindow="-110" yWindow="-110" windowWidth="19420" windowHeight="10300" firstSheet="1" activeTab="2" xr2:uid="{ACA57D3A-7C5B-4238-93C7-3BD506DF9A8E}"/>
  </bookViews>
  <sheets>
    <sheet name="Ecommerce_Sales_Data_2024_2025" sheetId="1" r:id="rId1"/>
    <sheet name="Cleaned_Data" sheetId="2" r:id="rId2"/>
    <sheet name="Pivot_Region_Sales" sheetId="4" r:id="rId3"/>
    <sheet name="Pivot_Category_Profit" sheetId="5" r:id="rId4"/>
    <sheet name="City_Analysis" sheetId="6" r:id="rId5"/>
    <sheet name="Customer_Frequency" sheetId="7" r:id="rId6"/>
    <sheet name="Discount Analysis" sheetId="15" r:id="rId7"/>
    <sheet name="Sub-category Analysis" sheetId="9" r:id="rId8"/>
    <sheet name="Monthly_Trend" sheetId="12" r:id="rId9"/>
    <sheet name="Dashboard" sheetId="16" r:id="rId10"/>
  </sheets>
  <definedNames>
    <definedName name="_xlcn.WorksheetConnection_Ecommerce_Sales_Data_2024_2025_Dahboard.csv.xlsxTable21" hidden="1">Table2[]</definedName>
    <definedName name="Slicer_Category">#N/A</definedName>
    <definedName name="Slicer_City">#N/A</definedName>
    <definedName name="Slicer_Sub_Category">#N/A</definedName>
  </definedNames>
  <calcPr calcId="191029"/>
  <pivotCaches>
    <pivotCache cacheId="115" r:id="rId11"/>
    <pivotCache cacheId="118" r:id="rId12"/>
    <pivotCache cacheId="121" r:id="rId13"/>
    <pivotCache cacheId="124" r:id="rId14"/>
    <pivotCache cacheId="127" r:id="rId15"/>
    <pivotCache cacheId="130" r:id="rId16"/>
    <pivotCache cacheId="133" r:id="rId17"/>
  </pivotCaches>
  <extLst>
    <ext xmlns:x14="http://schemas.microsoft.com/office/spreadsheetml/2009/9/main" uri="{876F7934-8845-4945-9796-88D515C7AA90}">
      <x14:pivotCaches>
        <pivotCache cacheId="7"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Ecommerce_Sales_Data_2024_2025_Dahboard.csv.xlsx!Table2"/>
        </x15:modelTables>
      </x15:dataModel>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C7" i="2"/>
  <c r="D7" i="2"/>
  <c r="O7" i="2"/>
  <c r="P7" i="2"/>
  <c r="Q7" i="2"/>
  <c r="T7" i="2"/>
  <c r="C14" i="2"/>
  <c r="D14" i="2"/>
  <c r="O14" i="2"/>
  <c r="P14" i="2"/>
  <c r="Q14" i="2"/>
  <c r="T14" i="2"/>
  <c r="C15" i="2"/>
  <c r="D15" i="2"/>
  <c r="O15" i="2"/>
  <c r="P15" i="2"/>
  <c r="Q15" i="2"/>
  <c r="T15" i="2"/>
  <c r="C17" i="2"/>
  <c r="D17" i="2"/>
  <c r="O17" i="2"/>
  <c r="P17" i="2"/>
  <c r="Q17" i="2"/>
  <c r="T17" i="2"/>
  <c r="C19" i="2"/>
  <c r="D19" i="2"/>
  <c r="O19" i="2"/>
  <c r="P19" i="2"/>
  <c r="Q19" i="2"/>
  <c r="T19" i="2"/>
  <c r="C20" i="2"/>
  <c r="D20" i="2"/>
  <c r="O20" i="2"/>
  <c r="P20" i="2"/>
  <c r="Q20" i="2"/>
  <c r="T20" i="2"/>
  <c r="C22" i="2"/>
  <c r="D22" i="2"/>
  <c r="O22" i="2"/>
  <c r="P22" i="2"/>
  <c r="Q22" i="2"/>
  <c r="T22" i="2"/>
  <c r="C25" i="2"/>
  <c r="D25" i="2"/>
  <c r="O25" i="2"/>
  <c r="P25" i="2"/>
  <c r="Q25" i="2"/>
  <c r="T25" i="2"/>
  <c r="C26" i="2"/>
  <c r="D26" i="2"/>
  <c r="O26" i="2"/>
  <c r="P26" i="2"/>
  <c r="Q26" i="2"/>
  <c r="T26" i="2"/>
  <c r="C27" i="2"/>
  <c r="D27" i="2"/>
  <c r="O27" i="2"/>
  <c r="P27" i="2"/>
  <c r="Q27" i="2"/>
  <c r="T27" i="2"/>
  <c r="C28" i="2"/>
  <c r="D28" i="2"/>
  <c r="O28" i="2"/>
  <c r="P28" i="2"/>
  <c r="Q28" i="2"/>
  <c r="T28" i="2"/>
  <c r="C29" i="2"/>
  <c r="D29" i="2"/>
  <c r="O29" i="2"/>
  <c r="P29" i="2"/>
  <c r="Q29" i="2"/>
  <c r="T29" i="2"/>
  <c r="C30" i="2"/>
  <c r="D30" i="2"/>
  <c r="O30" i="2"/>
  <c r="P30" i="2"/>
  <c r="Q30" i="2"/>
  <c r="T30" i="2"/>
  <c r="C31" i="2"/>
  <c r="D31" i="2"/>
  <c r="O31" i="2"/>
  <c r="P31" i="2"/>
  <c r="Q31" i="2"/>
  <c r="T31" i="2"/>
  <c r="C32" i="2"/>
  <c r="D32" i="2"/>
  <c r="O32" i="2"/>
  <c r="P32" i="2"/>
  <c r="Q32" i="2"/>
  <c r="T32" i="2"/>
  <c r="C33" i="2"/>
  <c r="D33" i="2"/>
  <c r="O33" i="2"/>
  <c r="P33" i="2"/>
  <c r="Q33" i="2"/>
  <c r="T33" i="2"/>
  <c r="C36" i="2"/>
  <c r="D36" i="2"/>
  <c r="O36" i="2"/>
  <c r="P36" i="2"/>
  <c r="Q36" i="2"/>
  <c r="T36" i="2"/>
  <c r="C37" i="2"/>
  <c r="D37" i="2"/>
  <c r="O37" i="2"/>
  <c r="P37" i="2"/>
  <c r="Q37" i="2"/>
  <c r="T37" i="2"/>
  <c r="C38" i="2"/>
  <c r="D38" i="2"/>
  <c r="O38" i="2"/>
  <c r="P38" i="2"/>
  <c r="Q38" i="2"/>
  <c r="T38" i="2"/>
  <c r="C39" i="2"/>
  <c r="D39" i="2"/>
  <c r="O39" i="2"/>
  <c r="P39" i="2"/>
  <c r="Q39" i="2"/>
  <c r="T39" i="2"/>
  <c r="C40" i="2"/>
  <c r="D40" i="2"/>
  <c r="O40" i="2"/>
  <c r="P40" i="2"/>
  <c r="Q40" i="2"/>
  <c r="T40" i="2"/>
  <c r="C41" i="2"/>
  <c r="D41" i="2"/>
  <c r="O41" i="2"/>
  <c r="P41" i="2"/>
  <c r="Q41" i="2"/>
  <c r="T41" i="2"/>
  <c r="C43" i="2"/>
  <c r="D43" i="2"/>
  <c r="O43" i="2"/>
  <c r="P43" i="2"/>
  <c r="Q43" i="2"/>
  <c r="T43" i="2"/>
  <c r="C44" i="2"/>
  <c r="D44" i="2"/>
  <c r="O44" i="2"/>
  <c r="P44" i="2"/>
  <c r="Q44" i="2"/>
  <c r="T44" i="2"/>
  <c r="C45" i="2"/>
  <c r="D45" i="2"/>
  <c r="O45" i="2"/>
  <c r="P45" i="2"/>
  <c r="Q45" i="2"/>
  <c r="T45" i="2"/>
  <c r="C46" i="2"/>
  <c r="D46" i="2"/>
  <c r="O46" i="2"/>
  <c r="P46" i="2"/>
  <c r="Q46" i="2"/>
  <c r="T46" i="2"/>
  <c r="C47" i="2"/>
  <c r="D47" i="2"/>
  <c r="O47" i="2"/>
  <c r="P47" i="2"/>
  <c r="Q47" i="2"/>
  <c r="T47" i="2"/>
  <c r="C48" i="2"/>
  <c r="D48" i="2"/>
  <c r="O48" i="2"/>
  <c r="P48" i="2"/>
  <c r="Q48" i="2"/>
  <c r="T48" i="2"/>
  <c r="C49" i="2"/>
  <c r="D49" i="2"/>
  <c r="O49" i="2"/>
  <c r="P49" i="2"/>
  <c r="Q49" i="2"/>
  <c r="T49" i="2"/>
  <c r="C50" i="2"/>
  <c r="D50" i="2"/>
  <c r="O50" i="2"/>
  <c r="P50" i="2"/>
  <c r="Q50" i="2"/>
  <c r="T50" i="2"/>
  <c r="C51" i="2"/>
  <c r="D51" i="2"/>
  <c r="O51" i="2"/>
  <c r="P51" i="2"/>
  <c r="Q51" i="2"/>
  <c r="T51" i="2"/>
  <c r="C52" i="2"/>
  <c r="D52" i="2"/>
  <c r="O52" i="2"/>
  <c r="P52" i="2"/>
  <c r="Q52" i="2"/>
  <c r="T52" i="2"/>
  <c r="C53" i="2"/>
  <c r="D53" i="2"/>
  <c r="O53" i="2"/>
  <c r="P53" i="2"/>
  <c r="Q53" i="2"/>
  <c r="T53" i="2"/>
  <c r="C54" i="2"/>
  <c r="D54" i="2"/>
  <c r="O54" i="2"/>
  <c r="P54" i="2"/>
  <c r="Q54" i="2"/>
  <c r="T54" i="2"/>
  <c r="C55" i="2"/>
  <c r="D55" i="2"/>
  <c r="O55" i="2"/>
  <c r="P55" i="2"/>
  <c r="Q55" i="2"/>
  <c r="T55" i="2"/>
  <c r="C56" i="2"/>
  <c r="D56" i="2"/>
  <c r="O56" i="2"/>
  <c r="P56" i="2"/>
  <c r="Q56" i="2"/>
  <c r="T56" i="2"/>
  <c r="C57" i="2"/>
  <c r="D57" i="2"/>
  <c r="O57" i="2"/>
  <c r="P57" i="2"/>
  <c r="Q57" i="2"/>
  <c r="T57" i="2"/>
  <c r="C58" i="2"/>
  <c r="D58" i="2"/>
  <c r="O58" i="2"/>
  <c r="P58" i="2"/>
  <c r="Q58" i="2"/>
  <c r="T58" i="2"/>
  <c r="C59" i="2"/>
  <c r="D59" i="2"/>
  <c r="O59" i="2"/>
  <c r="P59" i="2"/>
  <c r="Q59" i="2"/>
  <c r="T59" i="2"/>
  <c r="C60" i="2"/>
  <c r="D60" i="2"/>
  <c r="O60" i="2"/>
  <c r="P60" i="2"/>
  <c r="Q60" i="2"/>
  <c r="T60" i="2"/>
  <c r="C61" i="2"/>
  <c r="D61" i="2"/>
  <c r="O61" i="2"/>
  <c r="P61" i="2"/>
  <c r="Q61" i="2"/>
  <c r="T61" i="2"/>
  <c r="C62" i="2"/>
  <c r="D62" i="2"/>
  <c r="O62" i="2"/>
  <c r="P62" i="2"/>
  <c r="Q62" i="2"/>
  <c r="T62" i="2"/>
  <c r="C63" i="2"/>
  <c r="D63" i="2"/>
  <c r="O63" i="2"/>
  <c r="P63" i="2"/>
  <c r="Q63" i="2"/>
  <c r="T63" i="2"/>
  <c r="C64" i="2"/>
  <c r="D64" i="2"/>
  <c r="O64" i="2"/>
  <c r="P64" i="2"/>
  <c r="Q64" i="2"/>
  <c r="T64" i="2"/>
  <c r="C65" i="2"/>
  <c r="D65" i="2"/>
  <c r="O65" i="2"/>
  <c r="P65" i="2"/>
  <c r="Q65" i="2"/>
  <c r="T65" i="2"/>
  <c r="C66" i="2"/>
  <c r="D66" i="2"/>
  <c r="O66" i="2"/>
  <c r="P66" i="2"/>
  <c r="Q66" i="2"/>
  <c r="T66" i="2"/>
  <c r="C67" i="2"/>
  <c r="D67" i="2"/>
  <c r="O67" i="2"/>
  <c r="P67" i="2"/>
  <c r="Q67" i="2"/>
  <c r="T67" i="2"/>
  <c r="C68" i="2"/>
  <c r="D68" i="2"/>
  <c r="O68" i="2"/>
  <c r="P68" i="2"/>
  <c r="Q68" i="2"/>
  <c r="T68" i="2"/>
  <c r="C69" i="2"/>
  <c r="D69" i="2"/>
  <c r="O69" i="2"/>
  <c r="P69" i="2"/>
  <c r="Q69" i="2"/>
  <c r="T69" i="2"/>
  <c r="C70" i="2"/>
  <c r="D70" i="2"/>
  <c r="O70" i="2"/>
  <c r="P70" i="2"/>
  <c r="Q70" i="2"/>
  <c r="T70" i="2"/>
  <c r="C71" i="2"/>
  <c r="D71" i="2"/>
  <c r="O71" i="2"/>
  <c r="P71" i="2"/>
  <c r="Q71" i="2"/>
  <c r="T71" i="2"/>
  <c r="C72" i="2"/>
  <c r="D72" i="2"/>
  <c r="O72" i="2"/>
  <c r="P72" i="2"/>
  <c r="Q72" i="2"/>
  <c r="T72" i="2"/>
  <c r="C73" i="2"/>
  <c r="D73" i="2"/>
  <c r="O73" i="2"/>
  <c r="P73" i="2"/>
  <c r="Q73" i="2"/>
  <c r="T73" i="2"/>
  <c r="C74" i="2"/>
  <c r="D74" i="2"/>
  <c r="O74" i="2"/>
  <c r="P74" i="2"/>
  <c r="Q74" i="2"/>
  <c r="T74" i="2"/>
  <c r="C75" i="2"/>
  <c r="D75" i="2"/>
  <c r="O75" i="2"/>
  <c r="P75" i="2"/>
  <c r="Q75" i="2"/>
  <c r="T75" i="2"/>
  <c r="C77" i="2"/>
  <c r="D77" i="2"/>
  <c r="O77" i="2"/>
  <c r="P77" i="2"/>
  <c r="Q77" i="2"/>
  <c r="T77" i="2"/>
  <c r="C78" i="2"/>
  <c r="D78" i="2"/>
  <c r="O78" i="2"/>
  <c r="P78" i="2"/>
  <c r="Q78" i="2"/>
  <c r="T78" i="2"/>
  <c r="C79" i="2"/>
  <c r="D79" i="2"/>
  <c r="O79" i="2"/>
  <c r="P79" i="2"/>
  <c r="Q79" i="2"/>
  <c r="T79" i="2"/>
  <c r="C80" i="2"/>
  <c r="D80" i="2"/>
  <c r="O80" i="2"/>
  <c r="P80" i="2"/>
  <c r="Q80" i="2"/>
  <c r="T80" i="2"/>
  <c r="C81" i="2"/>
  <c r="D81" i="2"/>
  <c r="O81" i="2"/>
  <c r="P81" i="2"/>
  <c r="Q81" i="2"/>
  <c r="T81" i="2"/>
  <c r="C82" i="2"/>
  <c r="D82" i="2"/>
  <c r="O82" i="2"/>
  <c r="P82" i="2"/>
  <c r="Q82" i="2"/>
  <c r="T82" i="2"/>
  <c r="C83" i="2"/>
  <c r="D83" i="2"/>
  <c r="O83" i="2"/>
  <c r="P83" i="2"/>
  <c r="Q83" i="2"/>
  <c r="T83" i="2"/>
  <c r="C84" i="2"/>
  <c r="D84" i="2"/>
  <c r="O84" i="2"/>
  <c r="P84" i="2"/>
  <c r="Q84" i="2"/>
  <c r="T84" i="2"/>
  <c r="C85" i="2"/>
  <c r="D85" i="2"/>
  <c r="O85" i="2"/>
  <c r="P85" i="2"/>
  <c r="Q85" i="2"/>
  <c r="T85" i="2"/>
  <c r="C86" i="2"/>
  <c r="D86" i="2"/>
  <c r="O86" i="2"/>
  <c r="P86" i="2"/>
  <c r="Q86" i="2"/>
  <c r="T86" i="2"/>
  <c r="C87" i="2"/>
  <c r="D87" i="2"/>
  <c r="O87" i="2"/>
  <c r="P87" i="2"/>
  <c r="Q87" i="2"/>
  <c r="T87" i="2"/>
  <c r="C88" i="2"/>
  <c r="D88" i="2"/>
  <c r="O88" i="2"/>
  <c r="P88" i="2"/>
  <c r="Q88" i="2"/>
  <c r="T88" i="2"/>
  <c r="C89" i="2"/>
  <c r="D89" i="2"/>
  <c r="O89" i="2"/>
  <c r="P89" i="2"/>
  <c r="Q89" i="2"/>
  <c r="T89" i="2"/>
  <c r="C90" i="2"/>
  <c r="D90" i="2"/>
  <c r="O90" i="2"/>
  <c r="P90" i="2"/>
  <c r="Q90" i="2"/>
  <c r="T90" i="2"/>
  <c r="C91" i="2"/>
  <c r="D91" i="2"/>
  <c r="O91" i="2"/>
  <c r="P91" i="2"/>
  <c r="Q91" i="2"/>
  <c r="T91" i="2"/>
  <c r="C92" i="2"/>
  <c r="D92" i="2"/>
  <c r="O92" i="2"/>
  <c r="P92" i="2"/>
  <c r="Q92" i="2"/>
  <c r="T92" i="2"/>
  <c r="C93" i="2"/>
  <c r="D93" i="2"/>
  <c r="O93" i="2"/>
  <c r="P93" i="2"/>
  <c r="Q93" i="2"/>
  <c r="T93" i="2"/>
  <c r="C94" i="2"/>
  <c r="D94" i="2"/>
  <c r="O94" i="2"/>
  <c r="P94" i="2"/>
  <c r="Q94" i="2"/>
  <c r="T94" i="2"/>
  <c r="C95" i="2"/>
  <c r="D95" i="2"/>
  <c r="O95" i="2"/>
  <c r="P95" i="2"/>
  <c r="Q95" i="2"/>
  <c r="T95" i="2"/>
  <c r="C96" i="2"/>
  <c r="D96" i="2"/>
  <c r="O96" i="2"/>
  <c r="P96" i="2"/>
  <c r="Q96" i="2"/>
  <c r="T96" i="2"/>
  <c r="C97" i="2"/>
  <c r="D97" i="2"/>
  <c r="O97" i="2"/>
  <c r="P97" i="2"/>
  <c r="Q97" i="2"/>
  <c r="T97" i="2"/>
  <c r="C98" i="2"/>
  <c r="D98" i="2"/>
  <c r="O98" i="2"/>
  <c r="P98" i="2"/>
  <c r="Q98" i="2"/>
  <c r="T98" i="2"/>
  <c r="C99" i="2"/>
  <c r="D99" i="2"/>
  <c r="O99" i="2"/>
  <c r="P99" i="2"/>
  <c r="Q99" i="2"/>
  <c r="T99" i="2"/>
  <c r="C100" i="2"/>
  <c r="D100" i="2"/>
  <c r="O100" i="2"/>
  <c r="P100" i="2"/>
  <c r="Q100" i="2"/>
  <c r="T100" i="2"/>
  <c r="C101" i="2"/>
  <c r="D101" i="2"/>
  <c r="O101" i="2"/>
  <c r="P101" i="2"/>
  <c r="Q101" i="2"/>
  <c r="T101" i="2"/>
  <c r="C102" i="2"/>
  <c r="D102" i="2"/>
  <c r="O102" i="2"/>
  <c r="P102" i="2"/>
  <c r="Q102" i="2"/>
  <c r="T102" i="2"/>
  <c r="C103" i="2"/>
  <c r="D103" i="2"/>
  <c r="O103" i="2"/>
  <c r="P103" i="2"/>
  <c r="Q103" i="2"/>
  <c r="T103" i="2"/>
  <c r="C104" i="2"/>
  <c r="D104" i="2"/>
  <c r="O104" i="2"/>
  <c r="P104" i="2"/>
  <c r="Q104" i="2"/>
  <c r="T104" i="2"/>
  <c r="C105" i="2"/>
  <c r="D105" i="2"/>
  <c r="O105" i="2"/>
  <c r="P105" i="2"/>
  <c r="Q105" i="2"/>
  <c r="T105" i="2"/>
  <c r="C106" i="2"/>
  <c r="D106" i="2"/>
  <c r="O106" i="2"/>
  <c r="P106" i="2"/>
  <c r="Q106" i="2"/>
  <c r="T106" i="2"/>
  <c r="C107" i="2"/>
  <c r="D107" i="2"/>
  <c r="O107" i="2"/>
  <c r="P107" i="2"/>
  <c r="Q107" i="2"/>
  <c r="T107" i="2"/>
  <c r="C108" i="2"/>
  <c r="D108" i="2"/>
  <c r="O108" i="2"/>
  <c r="P108" i="2"/>
  <c r="Q108" i="2"/>
  <c r="T108" i="2"/>
  <c r="C109" i="2"/>
  <c r="D109" i="2"/>
  <c r="O109" i="2"/>
  <c r="P109" i="2"/>
  <c r="Q109" i="2"/>
  <c r="T109" i="2"/>
  <c r="C110" i="2"/>
  <c r="D110" i="2"/>
  <c r="O110" i="2"/>
  <c r="P110" i="2"/>
  <c r="Q110" i="2"/>
  <c r="T110" i="2"/>
  <c r="C111" i="2"/>
  <c r="D111" i="2"/>
  <c r="O111" i="2"/>
  <c r="P111" i="2"/>
  <c r="Q111" i="2"/>
  <c r="T111" i="2"/>
  <c r="C112" i="2"/>
  <c r="D112" i="2"/>
  <c r="O112" i="2"/>
  <c r="P112" i="2"/>
  <c r="Q112" i="2"/>
  <c r="T112" i="2"/>
  <c r="C113" i="2"/>
  <c r="D113" i="2"/>
  <c r="O113" i="2"/>
  <c r="P113" i="2"/>
  <c r="Q113" i="2"/>
  <c r="T113" i="2"/>
  <c r="C114" i="2"/>
  <c r="D114" i="2"/>
  <c r="O114" i="2"/>
  <c r="P114" i="2"/>
  <c r="Q114" i="2"/>
  <c r="T114" i="2"/>
  <c r="C115" i="2"/>
  <c r="D115" i="2"/>
  <c r="O115" i="2"/>
  <c r="P115" i="2"/>
  <c r="Q115" i="2"/>
  <c r="T115" i="2"/>
  <c r="C116" i="2"/>
  <c r="D116" i="2"/>
  <c r="O116" i="2"/>
  <c r="P116" i="2"/>
  <c r="Q116" i="2"/>
  <c r="T116" i="2"/>
  <c r="C117" i="2"/>
  <c r="D117" i="2"/>
  <c r="O117" i="2"/>
  <c r="P117" i="2"/>
  <c r="Q117" i="2"/>
  <c r="T117" i="2"/>
  <c r="C118" i="2"/>
  <c r="D118" i="2"/>
  <c r="O118" i="2"/>
  <c r="P118" i="2"/>
  <c r="Q118" i="2"/>
  <c r="T118" i="2"/>
  <c r="C119" i="2"/>
  <c r="D119" i="2"/>
  <c r="O119" i="2"/>
  <c r="P119" i="2"/>
  <c r="Q119" i="2"/>
  <c r="T119" i="2"/>
  <c r="C120" i="2"/>
  <c r="D120" i="2"/>
  <c r="O120" i="2"/>
  <c r="P120" i="2"/>
  <c r="Q120" i="2"/>
  <c r="T120" i="2"/>
  <c r="C121" i="2"/>
  <c r="D121" i="2"/>
  <c r="O121" i="2"/>
  <c r="P121" i="2"/>
  <c r="Q121" i="2"/>
  <c r="T121" i="2"/>
  <c r="C122" i="2"/>
  <c r="D122" i="2"/>
  <c r="O122" i="2"/>
  <c r="P122" i="2"/>
  <c r="Q122" i="2"/>
  <c r="T122" i="2"/>
  <c r="C123" i="2"/>
  <c r="D123" i="2"/>
  <c r="O123" i="2"/>
  <c r="P123" i="2"/>
  <c r="Q123" i="2"/>
  <c r="T123" i="2"/>
  <c r="C124" i="2"/>
  <c r="D124" i="2"/>
  <c r="O124" i="2"/>
  <c r="P124" i="2"/>
  <c r="Q124" i="2"/>
  <c r="T124" i="2"/>
  <c r="C125" i="2"/>
  <c r="D125" i="2"/>
  <c r="O125" i="2"/>
  <c r="P125" i="2"/>
  <c r="Q125" i="2"/>
  <c r="T125" i="2"/>
  <c r="C126" i="2"/>
  <c r="D126" i="2"/>
  <c r="O126" i="2"/>
  <c r="P126" i="2"/>
  <c r="Q126" i="2"/>
  <c r="T126" i="2"/>
  <c r="C127" i="2"/>
  <c r="D127" i="2"/>
  <c r="O127" i="2"/>
  <c r="P127" i="2"/>
  <c r="Q127" i="2"/>
  <c r="T127" i="2"/>
  <c r="C128" i="2"/>
  <c r="D128" i="2"/>
  <c r="O128" i="2"/>
  <c r="P128" i="2"/>
  <c r="Q128" i="2"/>
  <c r="T128" i="2"/>
  <c r="C129" i="2"/>
  <c r="D129" i="2"/>
  <c r="O129" i="2"/>
  <c r="P129" i="2"/>
  <c r="Q129" i="2"/>
  <c r="T129" i="2"/>
  <c r="C130" i="2"/>
  <c r="D130" i="2"/>
  <c r="O130" i="2"/>
  <c r="P130" i="2"/>
  <c r="Q130" i="2"/>
  <c r="T130" i="2"/>
  <c r="C131" i="2"/>
  <c r="D131" i="2"/>
  <c r="O131" i="2"/>
  <c r="P131" i="2"/>
  <c r="Q131" i="2"/>
  <c r="T131" i="2"/>
  <c r="C132" i="2"/>
  <c r="D132" i="2"/>
  <c r="O132" i="2"/>
  <c r="P132" i="2"/>
  <c r="Q132" i="2"/>
  <c r="T132" i="2"/>
  <c r="C133" i="2"/>
  <c r="D133" i="2"/>
  <c r="O133" i="2"/>
  <c r="P133" i="2"/>
  <c r="Q133" i="2"/>
  <c r="T133" i="2"/>
  <c r="C134" i="2"/>
  <c r="D134" i="2"/>
  <c r="O134" i="2"/>
  <c r="P134" i="2"/>
  <c r="Q134" i="2"/>
  <c r="T134" i="2"/>
  <c r="C135" i="2"/>
  <c r="D135" i="2"/>
  <c r="O135" i="2"/>
  <c r="P135" i="2"/>
  <c r="Q135" i="2"/>
  <c r="T135" i="2"/>
  <c r="C136" i="2"/>
  <c r="D136" i="2"/>
  <c r="O136" i="2"/>
  <c r="P136" i="2"/>
  <c r="Q136" i="2"/>
  <c r="T136" i="2"/>
  <c r="C137" i="2"/>
  <c r="D137" i="2"/>
  <c r="O137" i="2"/>
  <c r="P137" i="2"/>
  <c r="Q137" i="2"/>
  <c r="T137" i="2"/>
  <c r="C138" i="2"/>
  <c r="D138" i="2"/>
  <c r="O138" i="2"/>
  <c r="P138" i="2"/>
  <c r="Q138" i="2"/>
  <c r="T138" i="2"/>
  <c r="C139" i="2"/>
  <c r="D139" i="2"/>
  <c r="O139" i="2"/>
  <c r="P139" i="2"/>
  <c r="Q139" i="2"/>
  <c r="T139" i="2"/>
  <c r="C140" i="2"/>
  <c r="D140" i="2"/>
  <c r="O140" i="2"/>
  <c r="P140" i="2"/>
  <c r="Q140" i="2"/>
  <c r="T140" i="2"/>
  <c r="C141" i="2"/>
  <c r="D141" i="2"/>
  <c r="O141" i="2"/>
  <c r="P141" i="2"/>
  <c r="Q141" i="2"/>
  <c r="T141" i="2"/>
  <c r="C142" i="2"/>
  <c r="D142" i="2"/>
  <c r="O142" i="2"/>
  <c r="P142" i="2"/>
  <c r="Q142" i="2"/>
  <c r="T142" i="2"/>
  <c r="C143" i="2"/>
  <c r="D143" i="2"/>
  <c r="O143" i="2"/>
  <c r="P143" i="2"/>
  <c r="Q143" i="2"/>
  <c r="T143" i="2"/>
  <c r="C144" i="2"/>
  <c r="D144" i="2"/>
  <c r="O144" i="2"/>
  <c r="P144" i="2"/>
  <c r="Q144" i="2"/>
  <c r="T144" i="2"/>
  <c r="C145" i="2"/>
  <c r="D145" i="2"/>
  <c r="O145" i="2"/>
  <c r="P145" i="2"/>
  <c r="Q145" i="2"/>
  <c r="T145" i="2"/>
  <c r="C146" i="2"/>
  <c r="D146" i="2"/>
  <c r="O146" i="2"/>
  <c r="P146" i="2"/>
  <c r="Q146" i="2"/>
  <c r="T146" i="2"/>
  <c r="C147" i="2"/>
  <c r="D147" i="2"/>
  <c r="O147" i="2"/>
  <c r="P147" i="2"/>
  <c r="Q147" i="2"/>
  <c r="T147" i="2"/>
  <c r="C148" i="2"/>
  <c r="D148" i="2"/>
  <c r="O148" i="2"/>
  <c r="P148" i="2"/>
  <c r="Q148" i="2"/>
  <c r="T148" i="2"/>
  <c r="C149" i="2"/>
  <c r="D149" i="2"/>
  <c r="O149" i="2"/>
  <c r="P149" i="2"/>
  <c r="Q149" i="2"/>
  <c r="T149" i="2"/>
  <c r="C150" i="2"/>
  <c r="D150" i="2"/>
  <c r="O150" i="2"/>
  <c r="P150" i="2"/>
  <c r="Q150" i="2"/>
  <c r="T150" i="2"/>
  <c r="C151" i="2"/>
  <c r="D151" i="2"/>
  <c r="O151" i="2"/>
  <c r="P151" i="2"/>
  <c r="Q151" i="2"/>
  <c r="T151" i="2"/>
  <c r="C152" i="2"/>
  <c r="D152" i="2"/>
  <c r="O152" i="2"/>
  <c r="P152" i="2"/>
  <c r="Q152" i="2"/>
  <c r="T152" i="2"/>
  <c r="C153" i="2"/>
  <c r="D153" i="2"/>
  <c r="O153" i="2"/>
  <c r="P153" i="2"/>
  <c r="Q153" i="2"/>
  <c r="T153" i="2"/>
  <c r="C154" i="2"/>
  <c r="D154" i="2"/>
  <c r="O154" i="2"/>
  <c r="P154" i="2"/>
  <c r="Q154" i="2"/>
  <c r="T154" i="2"/>
  <c r="C155" i="2"/>
  <c r="D155" i="2"/>
  <c r="O155" i="2"/>
  <c r="P155" i="2"/>
  <c r="Q155" i="2"/>
  <c r="T155" i="2"/>
  <c r="C156" i="2"/>
  <c r="D156" i="2"/>
  <c r="O156" i="2"/>
  <c r="P156" i="2"/>
  <c r="Q156" i="2"/>
  <c r="T156" i="2"/>
  <c r="C157" i="2"/>
  <c r="D157" i="2"/>
  <c r="O157" i="2"/>
  <c r="P157" i="2"/>
  <c r="Q157" i="2"/>
  <c r="T157" i="2"/>
  <c r="C158" i="2"/>
  <c r="D158" i="2"/>
  <c r="O158" i="2"/>
  <c r="P158" i="2"/>
  <c r="Q158" i="2"/>
  <c r="T158" i="2"/>
  <c r="C159" i="2"/>
  <c r="D159" i="2"/>
  <c r="O159" i="2"/>
  <c r="P159" i="2"/>
  <c r="Q159" i="2"/>
  <c r="T159" i="2"/>
  <c r="C160" i="2"/>
  <c r="D160" i="2"/>
  <c r="O160" i="2"/>
  <c r="P160" i="2"/>
  <c r="Q160" i="2"/>
  <c r="T160" i="2"/>
  <c r="C161" i="2"/>
  <c r="D161" i="2"/>
  <c r="O161" i="2"/>
  <c r="P161" i="2"/>
  <c r="Q161" i="2"/>
  <c r="T161" i="2"/>
  <c r="C162" i="2"/>
  <c r="D162" i="2"/>
  <c r="O162" i="2"/>
  <c r="P162" i="2"/>
  <c r="Q162" i="2"/>
  <c r="T162" i="2"/>
  <c r="C163" i="2"/>
  <c r="D163" i="2"/>
  <c r="O163" i="2"/>
  <c r="P163" i="2"/>
  <c r="Q163" i="2"/>
  <c r="T163" i="2"/>
  <c r="C164" i="2"/>
  <c r="D164" i="2"/>
  <c r="O164" i="2"/>
  <c r="P164" i="2"/>
  <c r="Q164" i="2"/>
  <c r="T164" i="2"/>
  <c r="C165" i="2"/>
  <c r="D165" i="2"/>
  <c r="O165" i="2"/>
  <c r="P165" i="2"/>
  <c r="Q165" i="2"/>
  <c r="T165" i="2"/>
  <c r="C166" i="2"/>
  <c r="D166" i="2"/>
  <c r="O166" i="2"/>
  <c r="P166" i="2"/>
  <c r="Q166" i="2"/>
  <c r="T166" i="2"/>
  <c r="C167" i="2"/>
  <c r="D167" i="2"/>
  <c r="O167" i="2"/>
  <c r="P167" i="2"/>
  <c r="Q167" i="2"/>
  <c r="T167" i="2"/>
  <c r="C168" i="2"/>
  <c r="D168" i="2"/>
  <c r="O168" i="2"/>
  <c r="P168" i="2"/>
  <c r="Q168" i="2"/>
  <c r="T168" i="2"/>
  <c r="C169" i="2"/>
  <c r="D169" i="2"/>
  <c r="O169" i="2"/>
  <c r="P169" i="2"/>
  <c r="Q169" i="2"/>
  <c r="T169" i="2"/>
  <c r="C170" i="2"/>
  <c r="D170" i="2"/>
  <c r="O170" i="2"/>
  <c r="P170" i="2"/>
  <c r="Q170" i="2"/>
  <c r="T170" i="2"/>
  <c r="C171" i="2"/>
  <c r="D171" i="2"/>
  <c r="O171" i="2"/>
  <c r="P171" i="2"/>
  <c r="Q171" i="2"/>
  <c r="T171" i="2"/>
  <c r="C172" i="2"/>
  <c r="D172" i="2"/>
  <c r="O172" i="2"/>
  <c r="P172" i="2"/>
  <c r="Q172" i="2"/>
  <c r="T172" i="2"/>
  <c r="C173" i="2"/>
  <c r="D173" i="2"/>
  <c r="O173" i="2"/>
  <c r="P173" i="2"/>
  <c r="Q173" i="2"/>
  <c r="T173" i="2"/>
  <c r="C174" i="2"/>
  <c r="D174" i="2"/>
  <c r="O174" i="2"/>
  <c r="P174" i="2"/>
  <c r="Q174" i="2"/>
  <c r="T174" i="2"/>
  <c r="C175" i="2"/>
  <c r="D175" i="2"/>
  <c r="O175" i="2"/>
  <c r="P175" i="2"/>
  <c r="Q175" i="2"/>
  <c r="T175" i="2"/>
  <c r="C176" i="2"/>
  <c r="D176" i="2"/>
  <c r="O176" i="2"/>
  <c r="P176" i="2"/>
  <c r="Q176" i="2"/>
  <c r="T176" i="2"/>
  <c r="C177" i="2"/>
  <c r="D177" i="2"/>
  <c r="O177" i="2"/>
  <c r="P177" i="2"/>
  <c r="Q177" i="2"/>
  <c r="T177" i="2"/>
  <c r="C178" i="2"/>
  <c r="D178" i="2"/>
  <c r="O178" i="2"/>
  <c r="P178" i="2"/>
  <c r="Q178" i="2"/>
  <c r="T178" i="2"/>
  <c r="C179" i="2"/>
  <c r="D179" i="2"/>
  <c r="O179" i="2"/>
  <c r="P179" i="2"/>
  <c r="Q179" i="2"/>
  <c r="T179" i="2"/>
  <c r="C180" i="2"/>
  <c r="D180" i="2"/>
  <c r="O180" i="2"/>
  <c r="P180" i="2"/>
  <c r="Q180" i="2"/>
  <c r="T180" i="2"/>
  <c r="C181" i="2"/>
  <c r="D181" i="2"/>
  <c r="O181" i="2"/>
  <c r="P181" i="2"/>
  <c r="Q181" i="2"/>
  <c r="T181" i="2"/>
  <c r="C182" i="2"/>
  <c r="D182" i="2"/>
  <c r="O182" i="2"/>
  <c r="P182" i="2"/>
  <c r="Q182" i="2"/>
  <c r="T182" i="2"/>
  <c r="C183" i="2"/>
  <c r="D183" i="2"/>
  <c r="O183" i="2"/>
  <c r="P183" i="2"/>
  <c r="Q183" i="2"/>
  <c r="T183" i="2"/>
  <c r="C184" i="2"/>
  <c r="D184" i="2"/>
  <c r="O184" i="2"/>
  <c r="P184" i="2"/>
  <c r="Q184" i="2"/>
  <c r="T184" i="2"/>
  <c r="C185" i="2"/>
  <c r="D185" i="2"/>
  <c r="O185" i="2"/>
  <c r="P185" i="2"/>
  <c r="Q185" i="2"/>
  <c r="T185" i="2"/>
  <c r="C186" i="2"/>
  <c r="D186" i="2"/>
  <c r="O186" i="2"/>
  <c r="P186" i="2"/>
  <c r="Q186" i="2"/>
  <c r="T186" i="2"/>
  <c r="C187" i="2"/>
  <c r="D187" i="2"/>
  <c r="O187" i="2"/>
  <c r="P187" i="2"/>
  <c r="Q187" i="2"/>
  <c r="T187" i="2"/>
  <c r="C188" i="2"/>
  <c r="D188" i="2"/>
  <c r="O188" i="2"/>
  <c r="P188" i="2"/>
  <c r="Q188" i="2"/>
  <c r="T188" i="2"/>
  <c r="C189" i="2"/>
  <c r="D189" i="2"/>
  <c r="O189" i="2"/>
  <c r="P189" i="2"/>
  <c r="Q189" i="2"/>
  <c r="T189" i="2"/>
  <c r="C190" i="2"/>
  <c r="D190" i="2"/>
  <c r="O190" i="2"/>
  <c r="P190" i="2"/>
  <c r="Q190" i="2"/>
  <c r="T190" i="2"/>
  <c r="C191" i="2"/>
  <c r="D191" i="2"/>
  <c r="O191" i="2"/>
  <c r="P191" i="2"/>
  <c r="Q191" i="2"/>
  <c r="T191" i="2"/>
  <c r="C192" i="2"/>
  <c r="D192" i="2"/>
  <c r="O192" i="2"/>
  <c r="P192" i="2"/>
  <c r="Q192" i="2"/>
  <c r="T192" i="2"/>
  <c r="C193" i="2"/>
  <c r="D193" i="2"/>
  <c r="O193" i="2"/>
  <c r="P193" i="2"/>
  <c r="Q193" i="2"/>
  <c r="T193" i="2"/>
  <c r="C194" i="2"/>
  <c r="D194" i="2"/>
  <c r="O194" i="2"/>
  <c r="P194" i="2"/>
  <c r="Q194" i="2"/>
  <c r="T194" i="2"/>
  <c r="C195" i="2"/>
  <c r="D195" i="2"/>
  <c r="O195" i="2"/>
  <c r="P195" i="2"/>
  <c r="Q195" i="2"/>
  <c r="T195" i="2"/>
  <c r="C196" i="2"/>
  <c r="D196" i="2"/>
  <c r="O196" i="2"/>
  <c r="P196" i="2"/>
  <c r="Q196" i="2"/>
  <c r="T196" i="2"/>
  <c r="C197" i="2"/>
  <c r="D197" i="2"/>
  <c r="O197" i="2"/>
  <c r="P197" i="2"/>
  <c r="Q197" i="2"/>
  <c r="T197" i="2"/>
  <c r="C198" i="2"/>
  <c r="D198" i="2"/>
  <c r="O198" i="2"/>
  <c r="P198" i="2"/>
  <c r="Q198" i="2"/>
  <c r="T198" i="2"/>
  <c r="C199" i="2"/>
  <c r="D199" i="2"/>
  <c r="O199" i="2"/>
  <c r="P199" i="2"/>
  <c r="Q199" i="2"/>
  <c r="T199" i="2"/>
  <c r="C200" i="2"/>
  <c r="D200" i="2"/>
  <c r="O200" i="2"/>
  <c r="P200" i="2"/>
  <c r="Q200" i="2"/>
  <c r="T200" i="2"/>
  <c r="C201" i="2"/>
  <c r="D201" i="2"/>
  <c r="O201" i="2"/>
  <c r="P201" i="2"/>
  <c r="Q201" i="2"/>
  <c r="T201" i="2"/>
  <c r="C202" i="2"/>
  <c r="D202" i="2"/>
  <c r="O202" i="2"/>
  <c r="P202" i="2"/>
  <c r="Q202" i="2"/>
  <c r="T202" i="2"/>
  <c r="C203" i="2"/>
  <c r="D203" i="2"/>
  <c r="O203" i="2"/>
  <c r="P203" i="2"/>
  <c r="Q203" i="2"/>
  <c r="T203" i="2"/>
  <c r="C204" i="2"/>
  <c r="D204" i="2"/>
  <c r="O204" i="2"/>
  <c r="P204" i="2"/>
  <c r="Q204" i="2"/>
  <c r="T204" i="2"/>
  <c r="C205" i="2"/>
  <c r="D205" i="2"/>
  <c r="O205" i="2"/>
  <c r="P205" i="2"/>
  <c r="Q205" i="2"/>
  <c r="T205" i="2"/>
  <c r="C206" i="2"/>
  <c r="D206" i="2"/>
  <c r="O206" i="2"/>
  <c r="P206" i="2"/>
  <c r="Q206" i="2"/>
  <c r="T206" i="2"/>
  <c r="C207" i="2"/>
  <c r="D207" i="2"/>
  <c r="O207" i="2"/>
  <c r="P207" i="2"/>
  <c r="Q207" i="2"/>
  <c r="T207" i="2"/>
  <c r="C208" i="2"/>
  <c r="D208" i="2"/>
  <c r="O208" i="2"/>
  <c r="P208" i="2"/>
  <c r="Q208" i="2"/>
  <c r="T208" i="2"/>
  <c r="C209" i="2"/>
  <c r="D209" i="2"/>
  <c r="O209" i="2"/>
  <c r="P209" i="2"/>
  <c r="Q209" i="2"/>
  <c r="T209" i="2"/>
  <c r="C210" i="2"/>
  <c r="D210" i="2"/>
  <c r="O210" i="2"/>
  <c r="P210" i="2"/>
  <c r="Q210" i="2"/>
  <c r="T210" i="2"/>
  <c r="C211" i="2"/>
  <c r="D211" i="2"/>
  <c r="O211" i="2"/>
  <c r="P211" i="2"/>
  <c r="Q211" i="2"/>
  <c r="T211" i="2"/>
  <c r="C212" i="2"/>
  <c r="D212" i="2"/>
  <c r="O212" i="2"/>
  <c r="P212" i="2"/>
  <c r="Q212" i="2"/>
  <c r="T212" i="2"/>
  <c r="C213" i="2"/>
  <c r="D213" i="2"/>
  <c r="O213" i="2"/>
  <c r="P213" i="2"/>
  <c r="Q213" i="2"/>
  <c r="T213" i="2"/>
  <c r="C214" i="2"/>
  <c r="D214" i="2"/>
  <c r="O214" i="2"/>
  <c r="P214" i="2"/>
  <c r="Q214" i="2"/>
  <c r="T214" i="2"/>
  <c r="C215" i="2"/>
  <c r="D215" i="2"/>
  <c r="O215" i="2"/>
  <c r="P215" i="2"/>
  <c r="Q215" i="2"/>
  <c r="T215" i="2"/>
  <c r="C216" i="2"/>
  <c r="D216" i="2"/>
  <c r="O216" i="2"/>
  <c r="P216" i="2"/>
  <c r="Q216" i="2"/>
  <c r="T216" i="2"/>
  <c r="C217" i="2"/>
  <c r="D217" i="2"/>
  <c r="O217" i="2"/>
  <c r="P217" i="2"/>
  <c r="Q217" i="2"/>
  <c r="T217" i="2"/>
  <c r="C218" i="2"/>
  <c r="D218" i="2"/>
  <c r="O218" i="2"/>
  <c r="P218" i="2"/>
  <c r="Q218" i="2"/>
  <c r="T218" i="2"/>
  <c r="C219" i="2"/>
  <c r="D219" i="2"/>
  <c r="O219" i="2"/>
  <c r="P219" i="2"/>
  <c r="Q219" i="2"/>
  <c r="T219" i="2"/>
  <c r="C220" i="2"/>
  <c r="D220" i="2"/>
  <c r="O220" i="2"/>
  <c r="P220" i="2"/>
  <c r="Q220" i="2"/>
  <c r="T220" i="2"/>
  <c r="C221" i="2"/>
  <c r="D221" i="2"/>
  <c r="O221" i="2"/>
  <c r="P221" i="2"/>
  <c r="Q221" i="2"/>
  <c r="T221" i="2"/>
  <c r="C222" i="2"/>
  <c r="D222" i="2"/>
  <c r="O222" i="2"/>
  <c r="P222" i="2"/>
  <c r="Q222" i="2"/>
  <c r="T222" i="2"/>
  <c r="C223" i="2"/>
  <c r="D223" i="2"/>
  <c r="O223" i="2"/>
  <c r="P223" i="2"/>
  <c r="Q223" i="2"/>
  <c r="T223" i="2"/>
  <c r="C224" i="2"/>
  <c r="D224" i="2"/>
  <c r="O224" i="2"/>
  <c r="P224" i="2"/>
  <c r="Q224" i="2"/>
  <c r="T224" i="2"/>
  <c r="C225" i="2"/>
  <c r="D225" i="2"/>
  <c r="O225" i="2"/>
  <c r="P225" i="2"/>
  <c r="Q225" i="2"/>
  <c r="T225" i="2"/>
  <c r="C226" i="2"/>
  <c r="D226" i="2"/>
  <c r="O226" i="2"/>
  <c r="P226" i="2"/>
  <c r="Q226" i="2"/>
  <c r="T226" i="2"/>
  <c r="C227" i="2"/>
  <c r="D227" i="2"/>
  <c r="O227" i="2"/>
  <c r="P227" i="2"/>
  <c r="Q227" i="2"/>
  <c r="T227" i="2"/>
  <c r="C228" i="2"/>
  <c r="D228" i="2"/>
  <c r="O228" i="2"/>
  <c r="P228" i="2"/>
  <c r="Q228" i="2"/>
  <c r="T228" i="2"/>
  <c r="C229" i="2"/>
  <c r="D229" i="2"/>
  <c r="O229" i="2"/>
  <c r="P229" i="2"/>
  <c r="Q229" i="2"/>
  <c r="T229" i="2"/>
  <c r="C230" i="2"/>
  <c r="D230" i="2"/>
  <c r="O230" i="2"/>
  <c r="P230" i="2"/>
  <c r="Q230" i="2"/>
  <c r="T230" i="2"/>
  <c r="C231" i="2"/>
  <c r="D231" i="2"/>
  <c r="O231" i="2"/>
  <c r="P231" i="2"/>
  <c r="Q231" i="2"/>
  <c r="T231" i="2"/>
  <c r="C232" i="2"/>
  <c r="D232" i="2"/>
  <c r="O232" i="2"/>
  <c r="P232" i="2"/>
  <c r="Q232" i="2"/>
  <c r="T232" i="2"/>
  <c r="C233" i="2"/>
  <c r="D233" i="2"/>
  <c r="O233" i="2"/>
  <c r="P233" i="2"/>
  <c r="Q233" i="2"/>
  <c r="T233" i="2"/>
  <c r="C234" i="2"/>
  <c r="D234" i="2"/>
  <c r="O234" i="2"/>
  <c r="P234" i="2"/>
  <c r="Q234" i="2"/>
  <c r="T234" i="2"/>
  <c r="C235" i="2"/>
  <c r="D235" i="2"/>
  <c r="O235" i="2"/>
  <c r="P235" i="2"/>
  <c r="Q235" i="2"/>
  <c r="T235" i="2"/>
  <c r="C236" i="2"/>
  <c r="D236" i="2"/>
  <c r="O236" i="2"/>
  <c r="P236" i="2"/>
  <c r="Q236" i="2"/>
  <c r="T236" i="2"/>
  <c r="C237" i="2"/>
  <c r="D237" i="2"/>
  <c r="O237" i="2"/>
  <c r="P237" i="2"/>
  <c r="Q237" i="2"/>
  <c r="T237" i="2"/>
  <c r="C238" i="2"/>
  <c r="D238" i="2"/>
  <c r="O238" i="2"/>
  <c r="P238" i="2"/>
  <c r="Q238" i="2"/>
  <c r="T238" i="2"/>
  <c r="C239" i="2"/>
  <c r="D239" i="2"/>
  <c r="O239" i="2"/>
  <c r="P239" i="2"/>
  <c r="Q239" i="2"/>
  <c r="T239" i="2"/>
  <c r="C240" i="2"/>
  <c r="D240" i="2"/>
  <c r="O240" i="2"/>
  <c r="P240" i="2"/>
  <c r="Q240" i="2"/>
  <c r="T240" i="2"/>
  <c r="C241" i="2"/>
  <c r="D241" i="2"/>
  <c r="O241" i="2"/>
  <c r="P241" i="2"/>
  <c r="Q241" i="2"/>
  <c r="T241" i="2"/>
  <c r="C242" i="2"/>
  <c r="D242" i="2"/>
  <c r="O242" i="2"/>
  <c r="P242" i="2"/>
  <c r="Q242" i="2"/>
  <c r="T242" i="2"/>
  <c r="C243" i="2"/>
  <c r="D243" i="2"/>
  <c r="O243" i="2"/>
  <c r="P243" i="2"/>
  <c r="Q243" i="2"/>
  <c r="T243" i="2"/>
  <c r="C244" i="2"/>
  <c r="D244" i="2"/>
  <c r="O244" i="2"/>
  <c r="P244" i="2"/>
  <c r="Q244" i="2"/>
  <c r="T244" i="2"/>
  <c r="C245" i="2"/>
  <c r="D245" i="2"/>
  <c r="O245" i="2"/>
  <c r="P245" i="2"/>
  <c r="Q245" i="2"/>
  <c r="T245" i="2"/>
  <c r="C246" i="2"/>
  <c r="D246" i="2"/>
  <c r="O246" i="2"/>
  <c r="P246" i="2"/>
  <c r="Q246" i="2"/>
  <c r="T246" i="2"/>
  <c r="C247" i="2"/>
  <c r="D247" i="2"/>
  <c r="O247" i="2"/>
  <c r="P247" i="2"/>
  <c r="Q247" i="2"/>
  <c r="T247" i="2"/>
  <c r="C248" i="2"/>
  <c r="D248" i="2"/>
  <c r="O248" i="2"/>
  <c r="P248" i="2"/>
  <c r="Q248" i="2"/>
  <c r="T248" i="2"/>
  <c r="C249" i="2"/>
  <c r="D249" i="2"/>
  <c r="O249" i="2"/>
  <c r="P249" i="2"/>
  <c r="Q249" i="2"/>
  <c r="T249" i="2"/>
  <c r="C250" i="2"/>
  <c r="D250" i="2"/>
  <c r="O250" i="2"/>
  <c r="P250" i="2"/>
  <c r="Q250" i="2"/>
  <c r="T250" i="2"/>
  <c r="C251" i="2"/>
  <c r="D251" i="2"/>
  <c r="O251" i="2"/>
  <c r="P251" i="2"/>
  <c r="Q251" i="2"/>
  <c r="T251" i="2"/>
  <c r="C252" i="2"/>
  <c r="D252" i="2"/>
  <c r="O252" i="2"/>
  <c r="P252" i="2"/>
  <c r="Q252" i="2"/>
  <c r="T252" i="2"/>
  <c r="C253" i="2"/>
  <c r="D253" i="2"/>
  <c r="O253" i="2"/>
  <c r="P253" i="2"/>
  <c r="Q253" i="2"/>
  <c r="T253" i="2"/>
  <c r="C254" i="2"/>
  <c r="D254" i="2"/>
  <c r="O254" i="2"/>
  <c r="P254" i="2"/>
  <c r="Q254" i="2"/>
  <c r="T254" i="2"/>
  <c r="C255" i="2"/>
  <c r="D255" i="2"/>
  <c r="O255" i="2"/>
  <c r="P255" i="2"/>
  <c r="Q255" i="2"/>
  <c r="T255" i="2"/>
  <c r="C256" i="2"/>
  <c r="D256" i="2"/>
  <c r="O256" i="2"/>
  <c r="P256" i="2"/>
  <c r="Q256" i="2"/>
  <c r="T256" i="2"/>
  <c r="C257" i="2"/>
  <c r="D257" i="2"/>
  <c r="O257" i="2"/>
  <c r="P257" i="2"/>
  <c r="Q257" i="2"/>
  <c r="T257" i="2"/>
  <c r="C258" i="2"/>
  <c r="D258" i="2"/>
  <c r="O258" i="2"/>
  <c r="P258" i="2"/>
  <c r="Q258" i="2"/>
  <c r="T258" i="2"/>
  <c r="C259" i="2"/>
  <c r="D259" i="2"/>
  <c r="O259" i="2"/>
  <c r="P259" i="2"/>
  <c r="Q259" i="2"/>
  <c r="T259" i="2"/>
  <c r="C260" i="2"/>
  <c r="D260" i="2"/>
  <c r="O260" i="2"/>
  <c r="P260" i="2"/>
  <c r="Q260" i="2"/>
  <c r="T260" i="2"/>
  <c r="C261" i="2"/>
  <c r="D261" i="2"/>
  <c r="O261" i="2"/>
  <c r="P261" i="2"/>
  <c r="Q261" i="2"/>
  <c r="T261" i="2"/>
  <c r="C262" i="2"/>
  <c r="D262" i="2"/>
  <c r="O262" i="2"/>
  <c r="P262" i="2"/>
  <c r="Q262" i="2"/>
  <c r="T262" i="2"/>
  <c r="C263" i="2"/>
  <c r="D263" i="2"/>
  <c r="O263" i="2"/>
  <c r="P263" i="2"/>
  <c r="Q263" i="2"/>
  <c r="T263" i="2"/>
  <c r="C264" i="2"/>
  <c r="D264" i="2"/>
  <c r="O264" i="2"/>
  <c r="P264" i="2"/>
  <c r="Q264" i="2"/>
  <c r="T264" i="2"/>
  <c r="C265" i="2"/>
  <c r="D265" i="2"/>
  <c r="O265" i="2"/>
  <c r="P265" i="2"/>
  <c r="Q265" i="2"/>
  <c r="T265" i="2"/>
  <c r="C266" i="2"/>
  <c r="D266" i="2"/>
  <c r="O266" i="2"/>
  <c r="P266" i="2"/>
  <c r="Q266" i="2"/>
  <c r="T266" i="2"/>
  <c r="C267" i="2"/>
  <c r="D267" i="2"/>
  <c r="O267" i="2"/>
  <c r="P267" i="2"/>
  <c r="Q267" i="2"/>
  <c r="T267" i="2"/>
  <c r="C268" i="2"/>
  <c r="D268" i="2"/>
  <c r="O268" i="2"/>
  <c r="P268" i="2"/>
  <c r="Q268" i="2"/>
  <c r="T268" i="2"/>
  <c r="C269" i="2"/>
  <c r="D269" i="2"/>
  <c r="O269" i="2"/>
  <c r="P269" i="2"/>
  <c r="Q269" i="2"/>
  <c r="T269" i="2"/>
  <c r="C270" i="2"/>
  <c r="D270" i="2"/>
  <c r="O270" i="2"/>
  <c r="P270" i="2"/>
  <c r="Q270" i="2"/>
  <c r="T270" i="2"/>
  <c r="C271" i="2"/>
  <c r="D271" i="2"/>
  <c r="O271" i="2"/>
  <c r="P271" i="2"/>
  <c r="Q271" i="2"/>
  <c r="T271" i="2"/>
  <c r="C272" i="2"/>
  <c r="D272" i="2"/>
  <c r="O272" i="2"/>
  <c r="P272" i="2"/>
  <c r="Q272" i="2"/>
  <c r="T272" i="2"/>
  <c r="C273" i="2"/>
  <c r="D273" i="2"/>
  <c r="O273" i="2"/>
  <c r="P273" i="2"/>
  <c r="Q273" i="2"/>
  <c r="T273" i="2"/>
  <c r="C274" i="2"/>
  <c r="D274" i="2"/>
  <c r="O274" i="2"/>
  <c r="P274" i="2"/>
  <c r="Q274" i="2"/>
  <c r="T274" i="2"/>
  <c r="C275" i="2"/>
  <c r="D275" i="2"/>
  <c r="O275" i="2"/>
  <c r="P275" i="2"/>
  <c r="Q275" i="2"/>
  <c r="T275" i="2"/>
  <c r="C276" i="2"/>
  <c r="D276" i="2"/>
  <c r="O276" i="2"/>
  <c r="P276" i="2"/>
  <c r="Q276" i="2"/>
  <c r="T276" i="2"/>
  <c r="C277" i="2"/>
  <c r="D277" i="2"/>
  <c r="O277" i="2"/>
  <c r="P277" i="2"/>
  <c r="Q277" i="2"/>
  <c r="T277" i="2"/>
  <c r="C278" i="2"/>
  <c r="D278" i="2"/>
  <c r="O278" i="2"/>
  <c r="P278" i="2"/>
  <c r="Q278" i="2"/>
  <c r="T278" i="2"/>
  <c r="C279" i="2"/>
  <c r="D279" i="2"/>
  <c r="O279" i="2"/>
  <c r="P279" i="2"/>
  <c r="Q279" i="2"/>
  <c r="T279" i="2"/>
  <c r="C280" i="2"/>
  <c r="D280" i="2"/>
  <c r="O280" i="2"/>
  <c r="P280" i="2"/>
  <c r="Q280" i="2"/>
  <c r="T280" i="2"/>
  <c r="C281" i="2"/>
  <c r="D281" i="2"/>
  <c r="O281" i="2"/>
  <c r="P281" i="2"/>
  <c r="Q281" i="2"/>
  <c r="T281" i="2"/>
  <c r="C282" i="2"/>
  <c r="D282" i="2"/>
  <c r="O282" i="2"/>
  <c r="P282" i="2"/>
  <c r="Q282" i="2"/>
  <c r="T282" i="2"/>
  <c r="C283" i="2"/>
  <c r="D283" i="2"/>
  <c r="O283" i="2"/>
  <c r="P283" i="2"/>
  <c r="Q283" i="2"/>
  <c r="T283" i="2"/>
  <c r="C284" i="2"/>
  <c r="D284" i="2"/>
  <c r="O284" i="2"/>
  <c r="P284" i="2"/>
  <c r="Q284" i="2"/>
  <c r="T284" i="2"/>
  <c r="C285" i="2"/>
  <c r="D285" i="2"/>
  <c r="O285" i="2"/>
  <c r="P285" i="2"/>
  <c r="Q285" i="2"/>
  <c r="T285" i="2"/>
  <c r="C286" i="2"/>
  <c r="D286" i="2"/>
  <c r="O286" i="2"/>
  <c r="P286" i="2"/>
  <c r="Q286" i="2"/>
  <c r="T286" i="2"/>
  <c r="C287" i="2"/>
  <c r="D287" i="2"/>
  <c r="O287" i="2"/>
  <c r="P287" i="2"/>
  <c r="Q287" i="2"/>
  <c r="T287" i="2"/>
  <c r="C288" i="2"/>
  <c r="D288" i="2"/>
  <c r="O288" i="2"/>
  <c r="P288" i="2"/>
  <c r="Q288" i="2"/>
  <c r="T288" i="2"/>
  <c r="C289" i="2"/>
  <c r="D289" i="2"/>
  <c r="O289" i="2"/>
  <c r="P289" i="2"/>
  <c r="Q289" i="2"/>
  <c r="T289" i="2"/>
  <c r="C290" i="2"/>
  <c r="D290" i="2"/>
  <c r="O290" i="2"/>
  <c r="P290" i="2"/>
  <c r="Q290" i="2"/>
  <c r="T290" i="2"/>
  <c r="C291" i="2"/>
  <c r="D291" i="2"/>
  <c r="O291" i="2"/>
  <c r="P291" i="2"/>
  <c r="Q291" i="2"/>
  <c r="T291" i="2"/>
  <c r="C292" i="2"/>
  <c r="D292" i="2"/>
  <c r="O292" i="2"/>
  <c r="P292" i="2"/>
  <c r="Q292" i="2"/>
  <c r="T292" i="2"/>
  <c r="C293" i="2"/>
  <c r="D293" i="2"/>
  <c r="O293" i="2"/>
  <c r="P293" i="2"/>
  <c r="Q293" i="2"/>
  <c r="T293" i="2"/>
  <c r="C294" i="2"/>
  <c r="D294" i="2"/>
  <c r="O294" i="2"/>
  <c r="P294" i="2"/>
  <c r="Q294" i="2"/>
  <c r="T294" i="2"/>
  <c r="C295" i="2"/>
  <c r="D295" i="2"/>
  <c r="O295" i="2"/>
  <c r="P295" i="2"/>
  <c r="Q295" i="2"/>
  <c r="T295" i="2"/>
  <c r="C296" i="2"/>
  <c r="D296" i="2"/>
  <c r="O296" i="2"/>
  <c r="P296" i="2"/>
  <c r="Q296" i="2"/>
  <c r="T296" i="2"/>
  <c r="C297" i="2"/>
  <c r="D297" i="2"/>
  <c r="O297" i="2"/>
  <c r="P297" i="2"/>
  <c r="Q297" i="2"/>
  <c r="T297" i="2"/>
  <c r="C298" i="2"/>
  <c r="D298" i="2"/>
  <c r="O298" i="2"/>
  <c r="P298" i="2"/>
  <c r="Q298" i="2"/>
  <c r="T298" i="2"/>
  <c r="C299" i="2"/>
  <c r="D299" i="2"/>
  <c r="O299" i="2"/>
  <c r="P299" i="2"/>
  <c r="Q299" i="2"/>
  <c r="T299" i="2"/>
  <c r="C300" i="2"/>
  <c r="D300" i="2"/>
  <c r="O300" i="2"/>
  <c r="P300" i="2"/>
  <c r="Q300" i="2"/>
  <c r="T300" i="2"/>
  <c r="C301" i="2"/>
  <c r="D301" i="2"/>
  <c r="O301" i="2"/>
  <c r="P301" i="2"/>
  <c r="Q301" i="2"/>
  <c r="T301" i="2"/>
  <c r="C302" i="2"/>
  <c r="D302" i="2"/>
  <c r="O302" i="2"/>
  <c r="P302" i="2"/>
  <c r="Q302" i="2"/>
  <c r="T302" i="2"/>
  <c r="C303" i="2"/>
  <c r="D303" i="2"/>
  <c r="O303" i="2"/>
  <c r="P303" i="2"/>
  <c r="Q303" i="2"/>
  <c r="T303" i="2"/>
  <c r="C304" i="2"/>
  <c r="D304" i="2"/>
  <c r="O304" i="2"/>
  <c r="P304" i="2"/>
  <c r="Q304" i="2"/>
  <c r="T304" i="2"/>
  <c r="C305" i="2"/>
  <c r="D305" i="2"/>
  <c r="O305" i="2"/>
  <c r="P305" i="2"/>
  <c r="Q305" i="2"/>
  <c r="T305" i="2"/>
  <c r="C306" i="2"/>
  <c r="D306" i="2"/>
  <c r="O306" i="2"/>
  <c r="P306" i="2"/>
  <c r="Q306" i="2"/>
  <c r="T306" i="2"/>
  <c r="C307" i="2"/>
  <c r="D307" i="2"/>
  <c r="O307" i="2"/>
  <c r="P307" i="2"/>
  <c r="Q307" i="2"/>
  <c r="T307" i="2"/>
  <c r="C308" i="2"/>
  <c r="D308" i="2"/>
  <c r="O308" i="2"/>
  <c r="P308" i="2"/>
  <c r="Q308" i="2"/>
  <c r="T308" i="2"/>
  <c r="C309" i="2"/>
  <c r="D309" i="2"/>
  <c r="O309" i="2"/>
  <c r="P309" i="2"/>
  <c r="Q309" i="2"/>
  <c r="T309" i="2"/>
  <c r="C310" i="2"/>
  <c r="D310" i="2"/>
  <c r="O310" i="2"/>
  <c r="P310" i="2"/>
  <c r="Q310" i="2"/>
  <c r="T310" i="2"/>
  <c r="C311" i="2"/>
  <c r="D311" i="2"/>
  <c r="O311" i="2"/>
  <c r="P311" i="2"/>
  <c r="Q311" i="2"/>
  <c r="T311" i="2"/>
  <c r="C312" i="2"/>
  <c r="D312" i="2"/>
  <c r="O312" i="2"/>
  <c r="P312" i="2"/>
  <c r="Q312" i="2"/>
  <c r="T312" i="2"/>
  <c r="C313" i="2"/>
  <c r="D313" i="2"/>
  <c r="O313" i="2"/>
  <c r="P313" i="2"/>
  <c r="Q313" i="2"/>
  <c r="T313" i="2"/>
  <c r="C314" i="2"/>
  <c r="D314" i="2"/>
  <c r="O314" i="2"/>
  <c r="P314" i="2"/>
  <c r="Q314" i="2"/>
  <c r="T314" i="2"/>
  <c r="C315" i="2"/>
  <c r="D315" i="2"/>
  <c r="O315" i="2"/>
  <c r="P315" i="2"/>
  <c r="Q315" i="2"/>
  <c r="T315" i="2"/>
  <c r="C316" i="2"/>
  <c r="D316" i="2"/>
  <c r="O316" i="2"/>
  <c r="P316" i="2"/>
  <c r="Q316" i="2"/>
  <c r="T316" i="2"/>
  <c r="C317" i="2"/>
  <c r="D317" i="2"/>
  <c r="O317" i="2"/>
  <c r="P317" i="2"/>
  <c r="Q317" i="2"/>
  <c r="T317" i="2"/>
  <c r="C318" i="2"/>
  <c r="D318" i="2"/>
  <c r="O318" i="2"/>
  <c r="P318" i="2"/>
  <c r="Q318" i="2"/>
  <c r="T318" i="2"/>
  <c r="C319" i="2"/>
  <c r="D319" i="2"/>
  <c r="O319" i="2"/>
  <c r="P319" i="2"/>
  <c r="Q319" i="2"/>
  <c r="T319" i="2"/>
  <c r="C320" i="2"/>
  <c r="D320" i="2"/>
  <c r="O320" i="2"/>
  <c r="P320" i="2"/>
  <c r="Q320" i="2"/>
  <c r="T320" i="2"/>
  <c r="C321" i="2"/>
  <c r="D321" i="2"/>
  <c r="O321" i="2"/>
  <c r="P321" i="2"/>
  <c r="Q321" i="2"/>
  <c r="T321" i="2"/>
  <c r="C322" i="2"/>
  <c r="D322" i="2"/>
  <c r="O322" i="2"/>
  <c r="P322" i="2"/>
  <c r="Q322" i="2"/>
  <c r="T322" i="2"/>
  <c r="C323" i="2"/>
  <c r="D323" i="2"/>
  <c r="O323" i="2"/>
  <c r="P323" i="2"/>
  <c r="Q323" i="2"/>
  <c r="T323" i="2"/>
  <c r="C324" i="2"/>
  <c r="D324" i="2"/>
  <c r="O324" i="2"/>
  <c r="P324" i="2"/>
  <c r="Q324" i="2"/>
  <c r="T324" i="2"/>
  <c r="C325" i="2"/>
  <c r="D325" i="2"/>
  <c r="O325" i="2"/>
  <c r="P325" i="2"/>
  <c r="Q325" i="2"/>
  <c r="T325" i="2"/>
  <c r="C326" i="2"/>
  <c r="D326" i="2"/>
  <c r="O326" i="2"/>
  <c r="P326" i="2"/>
  <c r="Q326" i="2"/>
  <c r="T326" i="2"/>
  <c r="C327" i="2"/>
  <c r="D327" i="2"/>
  <c r="O327" i="2"/>
  <c r="P327" i="2"/>
  <c r="Q327" i="2"/>
  <c r="T327" i="2"/>
  <c r="C328" i="2"/>
  <c r="D328" i="2"/>
  <c r="O328" i="2"/>
  <c r="P328" i="2"/>
  <c r="Q328" i="2"/>
  <c r="T328" i="2"/>
  <c r="C329" i="2"/>
  <c r="D329" i="2"/>
  <c r="O329" i="2"/>
  <c r="P329" i="2"/>
  <c r="Q329" i="2"/>
  <c r="T329" i="2"/>
  <c r="C330" i="2"/>
  <c r="D330" i="2"/>
  <c r="O330" i="2"/>
  <c r="P330" i="2"/>
  <c r="Q330" i="2"/>
  <c r="T330" i="2"/>
  <c r="C331" i="2"/>
  <c r="D331" i="2"/>
  <c r="O331" i="2"/>
  <c r="P331" i="2"/>
  <c r="Q331" i="2"/>
  <c r="T331" i="2"/>
  <c r="C332" i="2"/>
  <c r="D332" i="2"/>
  <c r="O332" i="2"/>
  <c r="P332" i="2"/>
  <c r="Q332" i="2"/>
  <c r="T332" i="2"/>
  <c r="C333" i="2"/>
  <c r="D333" i="2"/>
  <c r="O333" i="2"/>
  <c r="P333" i="2"/>
  <c r="Q333" i="2"/>
  <c r="T333" i="2"/>
  <c r="C334" i="2"/>
  <c r="D334" i="2"/>
  <c r="O334" i="2"/>
  <c r="P334" i="2"/>
  <c r="Q334" i="2"/>
  <c r="T334" i="2"/>
  <c r="C335" i="2"/>
  <c r="D335" i="2"/>
  <c r="O335" i="2"/>
  <c r="P335" i="2"/>
  <c r="Q335" i="2"/>
  <c r="T335" i="2"/>
  <c r="C336" i="2"/>
  <c r="D336" i="2"/>
  <c r="O336" i="2"/>
  <c r="P336" i="2"/>
  <c r="Q336" i="2"/>
  <c r="T336" i="2"/>
  <c r="C337" i="2"/>
  <c r="D337" i="2"/>
  <c r="O337" i="2"/>
  <c r="P337" i="2"/>
  <c r="Q337" i="2"/>
  <c r="T337" i="2"/>
  <c r="C338" i="2"/>
  <c r="D338" i="2"/>
  <c r="O338" i="2"/>
  <c r="P338" i="2"/>
  <c r="Q338" i="2"/>
  <c r="T338" i="2"/>
  <c r="C339" i="2"/>
  <c r="D339" i="2"/>
  <c r="O339" i="2"/>
  <c r="P339" i="2"/>
  <c r="Q339" i="2"/>
  <c r="T339" i="2"/>
  <c r="C340" i="2"/>
  <c r="D340" i="2"/>
  <c r="O340" i="2"/>
  <c r="P340" i="2"/>
  <c r="Q340" i="2"/>
  <c r="T340" i="2"/>
  <c r="C341" i="2"/>
  <c r="D341" i="2"/>
  <c r="O341" i="2"/>
  <c r="P341" i="2"/>
  <c r="Q341" i="2"/>
  <c r="T341" i="2"/>
  <c r="C342" i="2"/>
  <c r="D342" i="2"/>
  <c r="O342" i="2"/>
  <c r="P342" i="2"/>
  <c r="Q342" i="2"/>
  <c r="T342" i="2"/>
  <c r="C343" i="2"/>
  <c r="D343" i="2"/>
  <c r="O343" i="2"/>
  <c r="P343" i="2"/>
  <c r="Q343" i="2"/>
  <c r="T343" i="2"/>
  <c r="C344" i="2"/>
  <c r="D344" i="2"/>
  <c r="O344" i="2"/>
  <c r="P344" i="2"/>
  <c r="Q344" i="2"/>
  <c r="T344" i="2"/>
  <c r="C345" i="2"/>
  <c r="D345" i="2"/>
  <c r="O345" i="2"/>
  <c r="P345" i="2"/>
  <c r="Q345" i="2"/>
  <c r="T345" i="2"/>
  <c r="C346" i="2"/>
  <c r="D346" i="2"/>
  <c r="O346" i="2"/>
  <c r="P346" i="2"/>
  <c r="Q346" i="2"/>
  <c r="T346" i="2"/>
  <c r="C347" i="2"/>
  <c r="D347" i="2"/>
  <c r="O347" i="2"/>
  <c r="P347" i="2"/>
  <c r="Q347" i="2"/>
  <c r="T347" i="2"/>
  <c r="C348" i="2"/>
  <c r="D348" i="2"/>
  <c r="O348" i="2"/>
  <c r="P348" i="2"/>
  <c r="Q348" i="2"/>
  <c r="T348" i="2"/>
  <c r="C349" i="2"/>
  <c r="D349" i="2"/>
  <c r="O349" i="2"/>
  <c r="P349" i="2"/>
  <c r="Q349" i="2"/>
  <c r="T349" i="2"/>
  <c r="C350" i="2"/>
  <c r="D350" i="2"/>
  <c r="O350" i="2"/>
  <c r="P350" i="2"/>
  <c r="Q350" i="2"/>
  <c r="T350" i="2"/>
  <c r="C351" i="2"/>
  <c r="D351" i="2"/>
  <c r="O351" i="2"/>
  <c r="P351" i="2"/>
  <c r="Q351" i="2"/>
  <c r="T351" i="2"/>
  <c r="C352" i="2"/>
  <c r="D352" i="2"/>
  <c r="O352" i="2"/>
  <c r="P352" i="2"/>
  <c r="Q352" i="2"/>
  <c r="T352" i="2"/>
  <c r="C353" i="2"/>
  <c r="D353" i="2"/>
  <c r="O353" i="2"/>
  <c r="P353" i="2"/>
  <c r="Q353" i="2"/>
  <c r="T353" i="2"/>
  <c r="C354" i="2"/>
  <c r="D354" i="2"/>
  <c r="O354" i="2"/>
  <c r="P354" i="2"/>
  <c r="Q354" i="2"/>
  <c r="T354" i="2"/>
  <c r="C355" i="2"/>
  <c r="D355" i="2"/>
  <c r="O355" i="2"/>
  <c r="P355" i="2"/>
  <c r="Q355" i="2"/>
  <c r="T355" i="2"/>
  <c r="C356" i="2"/>
  <c r="D356" i="2"/>
  <c r="O356" i="2"/>
  <c r="P356" i="2"/>
  <c r="Q356" i="2"/>
  <c r="T356" i="2"/>
  <c r="C357" i="2"/>
  <c r="D357" i="2"/>
  <c r="O357" i="2"/>
  <c r="P357" i="2"/>
  <c r="Q357" i="2"/>
  <c r="T357" i="2"/>
  <c r="C358" i="2"/>
  <c r="D358" i="2"/>
  <c r="O358" i="2"/>
  <c r="P358" i="2"/>
  <c r="Q358" i="2"/>
  <c r="T358" i="2"/>
  <c r="C359" i="2"/>
  <c r="D359" i="2"/>
  <c r="O359" i="2"/>
  <c r="P359" i="2"/>
  <c r="Q359" i="2"/>
  <c r="T359" i="2"/>
  <c r="C360" i="2"/>
  <c r="D360" i="2"/>
  <c r="O360" i="2"/>
  <c r="P360" i="2"/>
  <c r="Q360" i="2"/>
  <c r="T360" i="2"/>
  <c r="C361" i="2"/>
  <c r="D361" i="2"/>
  <c r="O361" i="2"/>
  <c r="P361" i="2"/>
  <c r="Q361" i="2"/>
  <c r="T361" i="2"/>
  <c r="C362" i="2"/>
  <c r="D362" i="2"/>
  <c r="O362" i="2"/>
  <c r="P362" i="2"/>
  <c r="Q362" i="2"/>
  <c r="T362" i="2"/>
  <c r="C363" i="2"/>
  <c r="D363" i="2"/>
  <c r="O363" i="2"/>
  <c r="P363" i="2"/>
  <c r="Q363" i="2"/>
  <c r="T363" i="2"/>
  <c r="C364" i="2"/>
  <c r="D364" i="2"/>
  <c r="O364" i="2"/>
  <c r="P364" i="2"/>
  <c r="Q364" i="2"/>
  <c r="T364" i="2"/>
  <c r="C365" i="2"/>
  <c r="D365" i="2"/>
  <c r="O365" i="2"/>
  <c r="P365" i="2"/>
  <c r="Q365" i="2"/>
  <c r="T365" i="2"/>
  <c r="C366" i="2"/>
  <c r="D366" i="2"/>
  <c r="O366" i="2"/>
  <c r="P366" i="2"/>
  <c r="Q366" i="2"/>
  <c r="T366" i="2"/>
  <c r="C367" i="2"/>
  <c r="D367" i="2"/>
  <c r="O367" i="2"/>
  <c r="P367" i="2"/>
  <c r="Q367" i="2"/>
  <c r="T367" i="2"/>
  <c r="C368" i="2"/>
  <c r="D368" i="2"/>
  <c r="O368" i="2"/>
  <c r="P368" i="2"/>
  <c r="Q368" i="2"/>
  <c r="T368" i="2"/>
  <c r="C369" i="2"/>
  <c r="D369" i="2"/>
  <c r="O369" i="2"/>
  <c r="P369" i="2"/>
  <c r="Q369" i="2"/>
  <c r="T369" i="2"/>
  <c r="C370" i="2"/>
  <c r="D370" i="2"/>
  <c r="O370" i="2"/>
  <c r="P370" i="2"/>
  <c r="Q370" i="2"/>
  <c r="T370" i="2"/>
  <c r="C371" i="2"/>
  <c r="D371" i="2"/>
  <c r="O371" i="2"/>
  <c r="P371" i="2"/>
  <c r="Q371" i="2"/>
  <c r="T371" i="2"/>
  <c r="C372" i="2"/>
  <c r="D372" i="2"/>
  <c r="O372" i="2"/>
  <c r="P372" i="2"/>
  <c r="Q372" i="2"/>
  <c r="T372" i="2"/>
  <c r="C373" i="2"/>
  <c r="D373" i="2"/>
  <c r="O373" i="2"/>
  <c r="P373" i="2"/>
  <c r="Q373" i="2"/>
  <c r="T373" i="2"/>
  <c r="C374" i="2"/>
  <c r="D374" i="2"/>
  <c r="O374" i="2"/>
  <c r="P374" i="2"/>
  <c r="Q374" i="2"/>
  <c r="T374" i="2"/>
  <c r="C375" i="2"/>
  <c r="D375" i="2"/>
  <c r="O375" i="2"/>
  <c r="P375" i="2"/>
  <c r="Q375" i="2"/>
  <c r="T375" i="2"/>
  <c r="C376" i="2"/>
  <c r="D376" i="2"/>
  <c r="O376" i="2"/>
  <c r="P376" i="2"/>
  <c r="Q376" i="2"/>
  <c r="T376" i="2"/>
  <c r="C377" i="2"/>
  <c r="D377" i="2"/>
  <c r="O377" i="2"/>
  <c r="P377" i="2"/>
  <c r="Q377" i="2"/>
  <c r="T377" i="2"/>
  <c r="C378" i="2"/>
  <c r="D378" i="2"/>
  <c r="O378" i="2"/>
  <c r="P378" i="2"/>
  <c r="Q378" i="2"/>
  <c r="T378" i="2"/>
  <c r="C379" i="2"/>
  <c r="D379" i="2"/>
  <c r="O379" i="2"/>
  <c r="P379" i="2"/>
  <c r="Q379" i="2"/>
  <c r="T379" i="2"/>
  <c r="C380" i="2"/>
  <c r="D380" i="2"/>
  <c r="O380" i="2"/>
  <c r="P380" i="2"/>
  <c r="Q380" i="2"/>
  <c r="T380" i="2"/>
  <c r="C381" i="2"/>
  <c r="D381" i="2"/>
  <c r="O381" i="2"/>
  <c r="P381" i="2"/>
  <c r="Q381" i="2"/>
  <c r="T381" i="2"/>
  <c r="C382" i="2"/>
  <c r="D382" i="2"/>
  <c r="O382" i="2"/>
  <c r="P382" i="2"/>
  <c r="Q382" i="2"/>
  <c r="T382" i="2"/>
  <c r="C383" i="2"/>
  <c r="D383" i="2"/>
  <c r="O383" i="2"/>
  <c r="P383" i="2"/>
  <c r="Q383" i="2"/>
  <c r="T383" i="2"/>
  <c r="C384" i="2"/>
  <c r="D384" i="2"/>
  <c r="O384" i="2"/>
  <c r="P384" i="2"/>
  <c r="Q384" i="2"/>
  <c r="T384" i="2"/>
  <c r="C385" i="2"/>
  <c r="D385" i="2"/>
  <c r="O385" i="2"/>
  <c r="P385" i="2"/>
  <c r="Q385" i="2"/>
  <c r="T385" i="2"/>
  <c r="C386" i="2"/>
  <c r="D386" i="2"/>
  <c r="O386" i="2"/>
  <c r="P386" i="2"/>
  <c r="Q386" i="2"/>
  <c r="T386" i="2"/>
  <c r="C387" i="2"/>
  <c r="D387" i="2"/>
  <c r="O387" i="2"/>
  <c r="P387" i="2"/>
  <c r="Q387" i="2"/>
  <c r="T387" i="2"/>
  <c r="C388" i="2"/>
  <c r="D388" i="2"/>
  <c r="O388" i="2"/>
  <c r="P388" i="2"/>
  <c r="Q388" i="2"/>
  <c r="T388" i="2"/>
  <c r="C389" i="2"/>
  <c r="D389" i="2"/>
  <c r="O389" i="2"/>
  <c r="P389" i="2"/>
  <c r="Q389" i="2"/>
  <c r="T389" i="2"/>
  <c r="C390" i="2"/>
  <c r="D390" i="2"/>
  <c r="O390" i="2"/>
  <c r="P390" i="2"/>
  <c r="Q390" i="2"/>
  <c r="T390" i="2"/>
  <c r="C391" i="2"/>
  <c r="D391" i="2"/>
  <c r="O391" i="2"/>
  <c r="P391" i="2"/>
  <c r="Q391" i="2"/>
  <c r="T391" i="2"/>
  <c r="C392" i="2"/>
  <c r="D392" i="2"/>
  <c r="O392" i="2"/>
  <c r="P392" i="2"/>
  <c r="Q392" i="2"/>
  <c r="T392" i="2"/>
  <c r="C393" i="2"/>
  <c r="D393" i="2"/>
  <c r="O393" i="2"/>
  <c r="P393" i="2"/>
  <c r="Q393" i="2"/>
  <c r="T393" i="2"/>
  <c r="C394" i="2"/>
  <c r="D394" i="2"/>
  <c r="O394" i="2"/>
  <c r="P394" i="2"/>
  <c r="Q394" i="2"/>
  <c r="T394" i="2"/>
  <c r="C395" i="2"/>
  <c r="D395" i="2"/>
  <c r="O395" i="2"/>
  <c r="P395" i="2"/>
  <c r="Q395" i="2"/>
  <c r="T395" i="2"/>
  <c r="C396" i="2"/>
  <c r="D396" i="2"/>
  <c r="O396" i="2"/>
  <c r="P396" i="2"/>
  <c r="Q396" i="2"/>
  <c r="T396" i="2"/>
  <c r="C397" i="2"/>
  <c r="D397" i="2"/>
  <c r="O397" i="2"/>
  <c r="P397" i="2"/>
  <c r="Q397" i="2"/>
  <c r="T397" i="2"/>
  <c r="C398" i="2"/>
  <c r="D398" i="2"/>
  <c r="O398" i="2"/>
  <c r="P398" i="2"/>
  <c r="Q398" i="2"/>
  <c r="T398" i="2"/>
  <c r="C399" i="2"/>
  <c r="D399" i="2"/>
  <c r="O399" i="2"/>
  <c r="P399" i="2"/>
  <c r="Q399" i="2"/>
  <c r="T399" i="2"/>
  <c r="C400" i="2"/>
  <c r="D400" i="2"/>
  <c r="O400" i="2"/>
  <c r="P400" i="2"/>
  <c r="Q400" i="2"/>
  <c r="T400" i="2"/>
  <c r="C401" i="2"/>
  <c r="D401" i="2"/>
  <c r="O401" i="2"/>
  <c r="P401" i="2"/>
  <c r="Q401" i="2"/>
  <c r="T401" i="2"/>
  <c r="C402" i="2"/>
  <c r="D402" i="2"/>
  <c r="O402" i="2"/>
  <c r="P402" i="2"/>
  <c r="Q402" i="2"/>
  <c r="T402" i="2"/>
  <c r="C403" i="2"/>
  <c r="D403" i="2"/>
  <c r="O403" i="2"/>
  <c r="P403" i="2"/>
  <c r="Q403" i="2"/>
  <c r="T403" i="2"/>
  <c r="C404" i="2"/>
  <c r="D404" i="2"/>
  <c r="O404" i="2"/>
  <c r="P404" i="2"/>
  <c r="Q404" i="2"/>
  <c r="T404" i="2"/>
  <c r="C405" i="2"/>
  <c r="D405" i="2"/>
  <c r="O405" i="2"/>
  <c r="P405" i="2"/>
  <c r="Q405" i="2"/>
  <c r="T405" i="2"/>
  <c r="C406" i="2"/>
  <c r="D406" i="2"/>
  <c r="O406" i="2"/>
  <c r="P406" i="2"/>
  <c r="Q406" i="2"/>
  <c r="T406" i="2"/>
  <c r="C407" i="2"/>
  <c r="D407" i="2"/>
  <c r="O407" i="2"/>
  <c r="P407" i="2"/>
  <c r="Q407" i="2"/>
  <c r="T407" i="2"/>
  <c r="C408" i="2"/>
  <c r="D408" i="2"/>
  <c r="O408" i="2"/>
  <c r="P408" i="2"/>
  <c r="Q408" i="2"/>
  <c r="T408" i="2"/>
  <c r="C409" i="2"/>
  <c r="D409" i="2"/>
  <c r="O409" i="2"/>
  <c r="P409" i="2"/>
  <c r="Q409" i="2"/>
  <c r="T409" i="2"/>
  <c r="C410" i="2"/>
  <c r="D410" i="2"/>
  <c r="O410" i="2"/>
  <c r="P410" i="2"/>
  <c r="Q410" i="2"/>
  <c r="T410" i="2"/>
  <c r="C411" i="2"/>
  <c r="D411" i="2"/>
  <c r="O411" i="2"/>
  <c r="P411" i="2"/>
  <c r="Q411" i="2"/>
  <c r="T411" i="2"/>
  <c r="C412" i="2"/>
  <c r="D412" i="2"/>
  <c r="O412" i="2"/>
  <c r="P412" i="2"/>
  <c r="Q412" i="2"/>
  <c r="T412" i="2"/>
  <c r="C413" i="2"/>
  <c r="D413" i="2"/>
  <c r="O413" i="2"/>
  <c r="P413" i="2"/>
  <c r="Q413" i="2"/>
  <c r="T413" i="2"/>
  <c r="C414" i="2"/>
  <c r="D414" i="2"/>
  <c r="O414" i="2"/>
  <c r="P414" i="2"/>
  <c r="Q414" i="2"/>
  <c r="T414" i="2"/>
  <c r="C415" i="2"/>
  <c r="D415" i="2"/>
  <c r="O415" i="2"/>
  <c r="P415" i="2"/>
  <c r="Q415" i="2"/>
  <c r="T415" i="2"/>
  <c r="C416" i="2"/>
  <c r="D416" i="2"/>
  <c r="O416" i="2"/>
  <c r="P416" i="2"/>
  <c r="Q416" i="2"/>
  <c r="T416" i="2"/>
  <c r="C417" i="2"/>
  <c r="D417" i="2"/>
  <c r="O417" i="2"/>
  <c r="P417" i="2"/>
  <c r="Q417" i="2"/>
  <c r="T417" i="2"/>
  <c r="C418" i="2"/>
  <c r="D418" i="2"/>
  <c r="O418" i="2"/>
  <c r="P418" i="2"/>
  <c r="Q418" i="2"/>
  <c r="T418" i="2"/>
  <c r="C419" i="2"/>
  <c r="D419" i="2"/>
  <c r="O419" i="2"/>
  <c r="P419" i="2"/>
  <c r="Q419" i="2"/>
  <c r="T419" i="2"/>
  <c r="C420" i="2"/>
  <c r="D420" i="2"/>
  <c r="O420" i="2"/>
  <c r="P420" i="2"/>
  <c r="Q420" i="2"/>
  <c r="T420" i="2"/>
  <c r="C421" i="2"/>
  <c r="D421" i="2"/>
  <c r="O421" i="2"/>
  <c r="P421" i="2"/>
  <c r="Q421" i="2"/>
  <c r="T421" i="2"/>
  <c r="C422" i="2"/>
  <c r="D422" i="2"/>
  <c r="O422" i="2"/>
  <c r="P422" i="2"/>
  <c r="Q422" i="2"/>
  <c r="T422" i="2"/>
  <c r="C423" i="2"/>
  <c r="D423" i="2"/>
  <c r="O423" i="2"/>
  <c r="P423" i="2"/>
  <c r="Q423" i="2"/>
  <c r="T423" i="2"/>
  <c r="C424" i="2"/>
  <c r="D424" i="2"/>
  <c r="O424" i="2"/>
  <c r="P424" i="2"/>
  <c r="Q424" i="2"/>
  <c r="T424" i="2"/>
  <c r="C425" i="2"/>
  <c r="D425" i="2"/>
  <c r="O425" i="2"/>
  <c r="P425" i="2"/>
  <c r="Q425" i="2"/>
  <c r="T425" i="2"/>
  <c r="C426" i="2"/>
  <c r="D426" i="2"/>
  <c r="O426" i="2"/>
  <c r="P426" i="2"/>
  <c r="Q426" i="2"/>
  <c r="T426" i="2"/>
  <c r="C427" i="2"/>
  <c r="D427" i="2"/>
  <c r="O427" i="2"/>
  <c r="P427" i="2"/>
  <c r="Q427" i="2"/>
  <c r="T427" i="2"/>
  <c r="C428" i="2"/>
  <c r="D428" i="2"/>
  <c r="O428" i="2"/>
  <c r="P428" i="2"/>
  <c r="Q428" i="2"/>
  <c r="T428" i="2"/>
  <c r="C429" i="2"/>
  <c r="D429" i="2"/>
  <c r="O429" i="2"/>
  <c r="P429" i="2"/>
  <c r="Q429" i="2"/>
  <c r="T429" i="2"/>
  <c r="C430" i="2"/>
  <c r="D430" i="2"/>
  <c r="O430" i="2"/>
  <c r="P430" i="2"/>
  <c r="Q430" i="2"/>
  <c r="T430" i="2"/>
  <c r="C431" i="2"/>
  <c r="D431" i="2"/>
  <c r="O431" i="2"/>
  <c r="P431" i="2"/>
  <c r="Q431" i="2"/>
  <c r="T431" i="2"/>
  <c r="C432" i="2"/>
  <c r="D432" i="2"/>
  <c r="O432" i="2"/>
  <c r="P432" i="2"/>
  <c r="Q432" i="2"/>
  <c r="T432" i="2"/>
  <c r="C433" i="2"/>
  <c r="D433" i="2"/>
  <c r="O433" i="2"/>
  <c r="P433" i="2"/>
  <c r="Q433" i="2"/>
  <c r="T433" i="2"/>
  <c r="C434" i="2"/>
  <c r="D434" i="2"/>
  <c r="O434" i="2"/>
  <c r="P434" i="2"/>
  <c r="Q434" i="2"/>
  <c r="T434" i="2"/>
  <c r="C435" i="2"/>
  <c r="D435" i="2"/>
  <c r="O435" i="2"/>
  <c r="P435" i="2"/>
  <c r="Q435" i="2"/>
  <c r="T435" i="2"/>
  <c r="C436" i="2"/>
  <c r="D436" i="2"/>
  <c r="O436" i="2"/>
  <c r="P436" i="2"/>
  <c r="Q436" i="2"/>
  <c r="T436" i="2"/>
  <c r="C437" i="2"/>
  <c r="D437" i="2"/>
  <c r="O437" i="2"/>
  <c r="P437" i="2"/>
  <c r="Q437" i="2"/>
  <c r="T437" i="2"/>
  <c r="C438" i="2"/>
  <c r="D438" i="2"/>
  <c r="O438" i="2"/>
  <c r="P438" i="2"/>
  <c r="Q438" i="2"/>
  <c r="T438" i="2"/>
  <c r="C439" i="2"/>
  <c r="D439" i="2"/>
  <c r="O439" i="2"/>
  <c r="P439" i="2"/>
  <c r="Q439" i="2"/>
  <c r="T439" i="2"/>
  <c r="C440" i="2"/>
  <c r="D440" i="2"/>
  <c r="O440" i="2"/>
  <c r="P440" i="2"/>
  <c r="Q440" i="2"/>
  <c r="T440" i="2"/>
  <c r="C441" i="2"/>
  <c r="D441" i="2"/>
  <c r="O441" i="2"/>
  <c r="P441" i="2"/>
  <c r="Q441" i="2"/>
  <c r="T441" i="2"/>
  <c r="C442" i="2"/>
  <c r="D442" i="2"/>
  <c r="O442" i="2"/>
  <c r="P442" i="2"/>
  <c r="Q442" i="2"/>
  <c r="T442" i="2"/>
  <c r="C443" i="2"/>
  <c r="D443" i="2"/>
  <c r="O443" i="2"/>
  <c r="P443" i="2"/>
  <c r="Q443" i="2"/>
  <c r="T443" i="2"/>
  <c r="C444" i="2"/>
  <c r="D444" i="2"/>
  <c r="O444" i="2"/>
  <c r="P444" i="2"/>
  <c r="Q444" i="2"/>
  <c r="T444" i="2"/>
  <c r="C445" i="2"/>
  <c r="D445" i="2"/>
  <c r="O445" i="2"/>
  <c r="P445" i="2"/>
  <c r="Q445" i="2"/>
  <c r="T445" i="2"/>
  <c r="C446" i="2"/>
  <c r="D446" i="2"/>
  <c r="O446" i="2"/>
  <c r="P446" i="2"/>
  <c r="Q446" i="2"/>
  <c r="T446" i="2"/>
  <c r="C447" i="2"/>
  <c r="D447" i="2"/>
  <c r="O447" i="2"/>
  <c r="P447" i="2"/>
  <c r="Q447" i="2"/>
  <c r="T447" i="2"/>
  <c r="C448" i="2"/>
  <c r="D448" i="2"/>
  <c r="O448" i="2"/>
  <c r="P448" i="2"/>
  <c r="Q448" i="2"/>
  <c r="T448" i="2"/>
  <c r="C449" i="2"/>
  <c r="D449" i="2"/>
  <c r="O449" i="2"/>
  <c r="P449" i="2"/>
  <c r="Q449" i="2"/>
  <c r="T449" i="2"/>
  <c r="C450" i="2"/>
  <c r="D450" i="2"/>
  <c r="O450" i="2"/>
  <c r="P450" i="2"/>
  <c r="Q450" i="2"/>
  <c r="T450" i="2"/>
  <c r="C451" i="2"/>
  <c r="D451" i="2"/>
  <c r="O451" i="2"/>
  <c r="P451" i="2"/>
  <c r="Q451" i="2"/>
  <c r="T451" i="2"/>
  <c r="C452" i="2"/>
  <c r="D452" i="2"/>
  <c r="O452" i="2"/>
  <c r="P452" i="2"/>
  <c r="Q452" i="2"/>
  <c r="T452" i="2"/>
  <c r="C453" i="2"/>
  <c r="D453" i="2"/>
  <c r="O453" i="2"/>
  <c r="P453" i="2"/>
  <c r="Q453" i="2"/>
  <c r="T453" i="2"/>
  <c r="C454" i="2"/>
  <c r="D454" i="2"/>
  <c r="O454" i="2"/>
  <c r="P454" i="2"/>
  <c r="Q454" i="2"/>
  <c r="T454" i="2"/>
  <c r="C455" i="2"/>
  <c r="D455" i="2"/>
  <c r="O455" i="2"/>
  <c r="P455" i="2"/>
  <c r="Q455" i="2"/>
  <c r="T455" i="2"/>
  <c r="C456" i="2"/>
  <c r="D456" i="2"/>
  <c r="O456" i="2"/>
  <c r="P456" i="2"/>
  <c r="Q456" i="2"/>
  <c r="T456" i="2"/>
  <c r="C457" i="2"/>
  <c r="D457" i="2"/>
  <c r="O457" i="2"/>
  <c r="P457" i="2"/>
  <c r="Q457" i="2"/>
  <c r="T457" i="2"/>
  <c r="C458" i="2"/>
  <c r="D458" i="2"/>
  <c r="O458" i="2"/>
  <c r="P458" i="2"/>
  <c r="Q458" i="2"/>
  <c r="T458" i="2"/>
  <c r="C459" i="2"/>
  <c r="D459" i="2"/>
  <c r="O459" i="2"/>
  <c r="P459" i="2"/>
  <c r="Q459" i="2"/>
  <c r="T459" i="2"/>
  <c r="C460" i="2"/>
  <c r="D460" i="2"/>
  <c r="O460" i="2"/>
  <c r="P460" i="2"/>
  <c r="Q460" i="2"/>
  <c r="T460" i="2"/>
  <c r="C461" i="2"/>
  <c r="D461" i="2"/>
  <c r="O461" i="2"/>
  <c r="P461" i="2"/>
  <c r="Q461" i="2"/>
  <c r="T461" i="2"/>
  <c r="C462" i="2"/>
  <c r="D462" i="2"/>
  <c r="O462" i="2"/>
  <c r="P462" i="2"/>
  <c r="Q462" i="2"/>
  <c r="T462" i="2"/>
  <c r="C463" i="2"/>
  <c r="D463" i="2"/>
  <c r="O463" i="2"/>
  <c r="P463" i="2"/>
  <c r="Q463" i="2"/>
  <c r="T463" i="2"/>
  <c r="C464" i="2"/>
  <c r="D464" i="2"/>
  <c r="O464" i="2"/>
  <c r="P464" i="2"/>
  <c r="Q464" i="2"/>
  <c r="T464" i="2"/>
  <c r="C465" i="2"/>
  <c r="D465" i="2"/>
  <c r="O465" i="2"/>
  <c r="P465" i="2"/>
  <c r="Q465" i="2"/>
  <c r="T465" i="2"/>
  <c r="C466" i="2"/>
  <c r="D466" i="2"/>
  <c r="O466" i="2"/>
  <c r="P466" i="2"/>
  <c r="Q466" i="2"/>
  <c r="T466" i="2"/>
  <c r="C467" i="2"/>
  <c r="D467" i="2"/>
  <c r="O467" i="2"/>
  <c r="P467" i="2"/>
  <c r="Q467" i="2"/>
  <c r="T467" i="2"/>
  <c r="C468" i="2"/>
  <c r="D468" i="2"/>
  <c r="O468" i="2"/>
  <c r="P468" i="2"/>
  <c r="Q468" i="2"/>
  <c r="T468" i="2"/>
  <c r="C469" i="2"/>
  <c r="D469" i="2"/>
  <c r="O469" i="2"/>
  <c r="P469" i="2"/>
  <c r="Q469" i="2"/>
  <c r="T469" i="2"/>
  <c r="C470" i="2"/>
  <c r="D470" i="2"/>
  <c r="O470" i="2"/>
  <c r="P470" i="2"/>
  <c r="Q470" i="2"/>
  <c r="T470" i="2"/>
  <c r="C471" i="2"/>
  <c r="D471" i="2"/>
  <c r="O471" i="2"/>
  <c r="P471" i="2"/>
  <c r="Q471" i="2"/>
  <c r="T471" i="2"/>
  <c r="C472" i="2"/>
  <c r="D472" i="2"/>
  <c r="O472" i="2"/>
  <c r="P472" i="2"/>
  <c r="Q472" i="2"/>
  <c r="T472" i="2"/>
  <c r="C473" i="2"/>
  <c r="D473" i="2"/>
  <c r="O473" i="2"/>
  <c r="P473" i="2"/>
  <c r="Q473" i="2"/>
  <c r="T473" i="2"/>
  <c r="C474" i="2"/>
  <c r="D474" i="2"/>
  <c r="O474" i="2"/>
  <c r="P474" i="2"/>
  <c r="Q474" i="2"/>
  <c r="T474" i="2"/>
  <c r="C475" i="2"/>
  <c r="D475" i="2"/>
  <c r="O475" i="2"/>
  <c r="P475" i="2"/>
  <c r="Q475" i="2"/>
  <c r="T475" i="2"/>
  <c r="C476" i="2"/>
  <c r="D476" i="2"/>
  <c r="O476" i="2"/>
  <c r="P476" i="2"/>
  <c r="Q476" i="2"/>
  <c r="T476" i="2"/>
  <c r="C477" i="2"/>
  <c r="D477" i="2"/>
  <c r="O477" i="2"/>
  <c r="P477" i="2"/>
  <c r="Q477" i="2"/>
  <c r="T477" i="2"/>
  <c r="C478" i="2"/>
  <c r="D478" i="2"/>
  <c r="O478" i="2"/>
  <c r="P478" i="2"/>
  <c r="Q478" i="2"/>
  <c r="T478" i="2"/>
  <c r="C479" i="2"/>
  <c r="D479" i="2"/>
  <c r="O479" i="2"/>
  <c r="P479" i="2"/>
  <c r="Q479" i="2"/>
  <c r="T479" i="2"/>
  <c r="C480" i="2"/>
  <c r="D480" i="2"/>
  <c r="O480" i="2"/>
  <c r="P480" i="2"/>
  <c r="Q480" i="2"/>
  <c r="T480" i="2"/>
  <c r="C481" i="2"/>
  <c r="D481" i="2"/>
  <c r="O481" i="2"/>
  <c r="P481" i="2"/>
  <c r="Q481" i="2"/>
  <c r="T481" i="2"/>
  <c r="C482" i="2"/>
  <c r="D482" i="2"/>
  <c r="O482" i="2"/>
  <c r="P482" i="2"/>
  <c r="Q482" i="2"/>
  <c r="T482" i="2"/>
  <c r="C483" i="2"/>
  <c r="D483" i="2"/>
  <c r="O483" i="2"/>
  <c r="P483" i="2"/>
  <c r="Q483" i="2"/>
  <c r="T483" i="2"/>
  <c r="C484" i="2"/>
  <c r="D484" i="2"/>
  <c r="O484" i="2"/>
  <c r="P484" i="2"/>
  <c r="Q484" i="2"/>
  <c r="T484" i="2"/>
  <c r="C485" i="2"/>
  <c r="D485" i="2"/>
  <c r="O485" i="2"/>
  <c r="P485" i="2"/>
  <c r="Q485" i="2"/>
  <c r="T485" i="2"/>
  <c r="C486" i="2"/>
  <c r="D486" i="2"/>
  <c r="O486" i="2"/>
  <c r="P486" i="2"/>
  <c r="Q486" i="2"/>
  <c r="T486" i="2"/>
  <c r="C487" i="2"/>
  <c r="D487" i="2"/>
  <c r="O487" i="2"/>
  <c r="P487" i="2"/>
  <c r="Q487" i="2"/>
  <c r="T487" i="2"/>
  <c r="C488" i="2"/>
  <c r="D488" i="2"/>
  <c r="O488" i="2"/>
  <c r="P488" i="2"/>
  <c r="Q488" i="2"/>
  <c r="T488" i="2"/>
  <c r="C489" i="2"/>
  <c r="D489" i="2"/>
  <c r="O489" i="2"/>
  <c r="P489" i="2"/>
  <c r="Q489" i="2"/>
  <c r="T489" i="2"/>
  <c r="C490" i="2"/>
  <c r="D490" i="2"/>
  <c r="O490" i="2"/>
  <c r="P490" i="2"/>
  <c r="Q490" i="2"/>
  <c r="T490" i="2"/>
  <c r="C491" i="2"/>
  <c r="D491" i="2"/>
  <c r="O491" i="2"/>
  <c r="P491" i="2"/>
  <c r="Q491" i="2"/>
  <c r="T491" i="2"/>
  <c r="C492" i="2"/>
  <c r="D492" i="2"/>
  <c r="O492" i="2"/>
  <c r="P492" i="2"/>
  <c r="Q492" i="2"/>
  <c r="T492" i="2"/>
  <c r="C493" i="2"/>
  <c r="D493" i="2"/>
  <c r="O493" i="2"/>
  <c r="P493" i="2"/>
  <c r="Q493" i="2"/>
  <c r="T493" i="2"/>
  <c r="C494" i="2"/>
  <c r="D494" i="2"/>
  <c r="O494" i="2"/>
  <c r="P494" i="2"/>
  <c r="Q494" i="2"/>
  <c r="T494" i="2"/>
  <c r="C495" i="2"/>
  <c r="D495" i="2"/>
  <c r="O495" i="2"/>
  <c r="P495" i="2"/>
  <c r="Q495" i="2"/>
  <c r="T495" i="2"/>
  <c r="C496" i="2"/>
  <c r="D496" i="2"/>
  <c r="O496" i="2"/>
  <c r="P496" i="2"/>
  <c r="Q496" i="2"/>
  <c r="T496" i="2"/>
  <c r="C497" i="2"/>
  <c r="D497" i="2"/>
  <c r="O497" i="2"/>
  <c r="P497" i="2"/>
  <c r="Q497" i="2"/>
  <c r="T497" i="2"/>
  <c r="C498" i="2"/>
  <c r="D498" i="2"/>
  <c r="O498" i="2"/>
  <c r="P498" i="2"/>
  <c r="Q498" i="2"/>
  <c r="T498" i="2"/>
  <c r="C499" i="2"/>
  <c r="D499" i="2"/>
  <c r="O499" i="2"/>
  <c r="P499" i="2"/>
  <c r="Q499" i="2"/>
  <c r="T499" i="2"/>
  <c r="C500" i="2"/>
  <c r="D500" i="2"/>
  <c r="O500" i="2"/>
  <c r="P500" i="2"/>
  <c r="Q500" i="2"/>
  <c r="T500" i="2"/>
  <c r="C501" i="2"/>
  <c r="D501" i="2"/>
  <c r="O501" i="2"/>
  <c r="P501" i="2"/>
  <c r="Q501" i="2"/>
  <c r="T501" i="2"/>
  <c r="C502" i="2"/>
  <c r="D502" i="2"/>
  <c r="O502" i="2"/>
  <c r="P502" i="2"/>
  <c r="Q502" i="2"/>
  <c r="T502" i="2"/>
  <c r="C503" i="2"/>
  <c r="D503" i="2"/>
  <c r="O503" i="2"/>
  <c r="P503" i="2"/>
  <c r="Q503" i="2"/>
  <c r="T503" i="2"/>
  <c r="C504" i="2"/>
  <c r="D504" i="2"/>
  <c r="O504" i="2"/>
  <c r="P504" i="2"/>
  <c r="Q504" i="2"/>
  <c r="T504" i="2"/>
  <c r="C505" i="2"/>
  <c r="D505" i="2"/>
  <c r="O505" i="2"/>
  <c r="P505" i="2"/>
  <c r="Q505" i="2"/>
  <c r="T505" i="2"/>
  <c r="C506" i="2"/>
  <c r="D506" i="2"/>
  <c r="O506" i="2"/>
  <c r="P506" i="2"/>
  <c r="Q506" i="2"/>
  <c r="T506" i="2"/>
  <c r="C507" i="2"/>
  <c r="D507" i="2"/>
  <c r="O507" i="2"/>
  <c r="P507" i="2"/>
  <c r="Q507" i="2"/>
  <c r="T507" i="2"/>
  <c r="C508" i="2"/>
  <c r="D508" i="2"/>
  <c r="O508" i="2"/>
  <c r="P508" i="2"/>
  <c r="Q508" i="2"/>
  <c r="T508" i="2"/>
  <c r="C509" i="2"/>
  <c r="D509" i="2"/>
  <c r="O509" i="2"/>
  <c r="P509" i="2"/>
  <c r="Q509" i="2"/>
  <c r="T509" i="2"/>
  <c r="C510" i="2"/>
  <c r="D510" i="2"/>
  <c r="O510" i="2"/>
  <c r="P510" i="2"/>
  <c r="Q510" i="2"/>
  <c r="T510" i="2"/>
  <c r="C511" i="2"/>
  <c r="D511" i="2"/>
  <c r="O511" i="2"/>
  <c r="P511" i="2"/>
  <c r="Q511" i="2"/>
  <c r="T511" i="2"/>
  <c r="C512" i="2"/>
  <c r="D512" i="2"/>
  <c r="O512" i="2"/>
  <c r="P512" i="2"/>
  <c r="Q512" i="2"/>
  <c r="T512" i="2"/>
  <c r="C513" i="2"/>
  <c r="D513" i="2"/>
  <c r="O513" i="2"/>
  <c r="P513" i="2"/>
  <c r="Q513" i="2"/>
  <c r="T513" i="2"/>
  <c r="C514" i="2"/>
  <c r="D514" i="2"/>
  <c r="O514" i="2"/>
  <c r="P514" i="2"/>
  <c r="Q514" i="2"/>
  <c r="T514" i="2"/>
  <c r="C515" i="2"/>
  <c r="D515" i="2"/>
  <c r="O515" i="2"/>
  <c r="P515" i="2"/>
  <c r="Q515" i="2"/>
  <c r="T515" i="2"/>
  <c r="C516" i="2"/>
  <c r="D516" i="2"/>
  <c r="O516" i="2"/>
  <c r="P516" i="2"/>
  <c r="Q516" i="2"/>
  <c r="T516" i="2"/>
  <c r="C517" i="2"/>
  <c r="D517" i="2"/>
  <c r="O517" i="2"/>
  <c r="P517" i="2"/>
  <c r="Q517" i="2"/>
  <c r="T517" i="2"/>
  <c r="C518" i="2"/>
  <c r="D518" i="2"/>
  <c r="O518" i="2"/>
  <c r="P518" i="2"/>
  <c r="Q518" i="2"/>
  <c r="T518" i="2"/>
  <c r="C519" i="2"/>
  <c r="D519" i="2"/>
  <c r="O519" i="2"/>
  <c r="P519" i="2"/>
  <c r="Q519" i="2"/>
  <c r="T519" i="2"/>
  <c r="C520" i="2"/>
  <c r="D520" i="2"/>
  <c r="O520" i="2"/>
  <c r="P520" i="2"/>
  <c r="Q520" i="2"/>
  <c r="T520" i="2"/>
  <c r="C521" i="2"/>
  <c r="D521" i="2"/>
  <c r="O521" i="2"/>
  <c r="P521" i="2"/>
  <c r="Q521" i="2"/>
  <c r="T521" i="2"/>
  <c r="C522" i="2"/>
  <c r="D522" i="2"/>
  <c r="O522" i="2"/>
  <c r="P522" i="2"/>
  <c r="Q522" i="2"/>
  <c r="T522" i="2"/>
  <c r="C523" i="2"/>
  <c r="D523" i="2"/>
  <c r="O523" i="2"/>
  <c r="P523" i="2"/>
  <c r="Q523" i="2"/>
  <c r="T523" i="2"/>
  <c r="C524" i="2"/>
  <c r="D524" i="2"/>
  <c r="O524" i="2"/>
  <c r="P524" i="2"/>
  <c r="Q524" i="2"/>
  <c r="T524" i="2"/>
  <c r="C525" i="2"/>
  <c r="D525" i="2"/>
  <c r="O525" i="2"/>
  <c r="P525" i="2"/>
  <c r="Q525" i="2"/>
  <c r="T525" i="2"/>
  <c r="C526" i="2"/>
  <c r="D526" i="2"/>
  <c r="O526" i="2"/>
  <c r="P526" i="2"/>
  <c r="Q526" i="2"/>
  <c r="T526" i="2"/>
  <c r="C527" i="2"/>
  <c r="D527" i="2"/>
  <c r="O527" i="2"/>
  <c r="P527" i="2"/>
  <c r="Q527" i="2"/>
  <c r="T527" i="2"/>
  <c r="C528" i="2"/>
  <c r="D528" i="2"/>
  <c r="O528" i="2"/>
  <c r="P528" i="2"/>
  <c r="Q528" i="2"/>
  <c r="T528" i="2"/>
  <c r="C529" i="2"/>
  <c r="D529" i="2"/>
  <c r="O529" i="2"/>
  <c r="P529" i="2"/>
  <c r="Q529" i="2"/>
  <c r="T529" i="2"/>
  <c r="C530" i="2"/>
  <c r="D530" i="2"/>
  <c r="O530" i="2"/>
  <c r="P530" i="2"/>
  <c r="Q530" i="2"/>
  <c r="T530" i="2"/>
  <c r="C531" i="2"/>
  <c r="D531" i="2"/>
  <c r="O531" i="2"/>
  <c r="P531" i="2"/>
  <c r="Q531" i="2"/>
  <c r="T531" i="2"/>
  <c r="C532" i="2"/>
  <c r="D532" i="2"/>
  <c r="O532" i="2"/>
  <c r="P532" i="2"/>
  <c r="Q532" i="2"/>
  <c r="T532" i="2"/>
  <c r="C533" i="2"/>
  <c r="D533" i="2"/>
  <c r="O533" i="2"/>
  <c r="P533" i="2"/>
  <c r="Q533" i="2"/>
  <c r="T533" i="2"/>
  <c r="C534" i="2"/>
  <c r="D534" i="2"/>
  <c r="O534" i="2"/>
  <c r="P534" i="2"/>
  <c r="Q534" i="2"/>
  <c r="T534" i="2"/>
  <c r="C535" i="2"/>
  <c r="D535" i="2"/>
  <c r="O535" i="2"/>
  <c r="P535" i="2"/>
  <c r="Q535" i="2"/>
  <c r="T535" i="2"/>
  <c r="C536" i="2"/>
  <c r="D536" i="2"/>
  <c r="O536" i="2"/>
  <c r="P536" i="2"/>
  <c r="Q536" i="2"/>
  <c r="T536" i="2"/>
  <c r="C537" i="2"/>
  <c r="D537" i="2"/>
  <c r="O537" i="2"/>
  <c r="P537" i="2"/>
  <c r="Q537" i="2"/>
  <c r="T537" i="2"/>
  <c r="C538" i="2"/>
  <c r="D538" i="2"/>
  <c r="O538" i="2"/>
  <c r="P538" i="2"/>
  <c r="Q538" i="2"/>
  <c r="T538" i="2"/>
  <c r="C539" i="2"/>
  <c r="D539" i="2"/>
  <c r="O539" i="2"/>
  <c r="P539" i="2"/>
  <c r="Q539" i="2"/>
  <c r="T539" i="2"/>
  <c r="C540" i="2"/>
  <c r="D540" i="2"/>
  <c r="O540" i="2"/>
  <c r="P540" i="2"/>
  <c r="Q540" i="2"/>
  <c r="T540" i="2"/>
  <c r="C541" i="2"/>
  <c r="D541" i="2"/>
  <c r="O541" i="2"/>
  <c r="P541" i="2"/>
  <c r="Q541" i="2"/>
  <c r="T541" i="2"/>
  <c r="C542" i="2"/>
  <c r="D542" i="2"/>
  <c r="O542" i="2"/>
  <c r="P542" i="2"/>
  <c r="Q542" i="2"/>
  <c r="T542" i="2"/>
  <c r="C543" i="2"/>
  <c r="D543" i="2"/>
  <c r="O543" i="2"/>
  <c r="P543" i="2"/>
  <c r="Q543" i="2"/>
  <c r="T543" i="2"/>
  <c r="C544" i="2"/>
  <c r="D544" i="2"/>
  <c r="O544" i="2"/>
  <c r="P544" i="2"/>
  <c r="Q544" i="2"/>
  <c r="T544" i="2"/>
  <c r="C545" i="2"/>
  <c r="D545" i="2"/>
  <c r="O545" i="2"/>
  <c r="P545" i="2"/>
  <c r="Q545" i="2"/>
  <c r="T545" i="2"/>
  <c r="C546" i="2"/>
  <c r="D546" i="2"/>
  <c r="O546" i="2"/>
  <c r="P546" i="2"/>
  <c r="Q546" i="2"/>
  <c r="T546" i="2"/>
  <c r="C547" i="2"/>
  <c r="D547" i="2"/>
  <c r="O547" i="2"/>
  <c r="P547" i="2"/>
  <c r="Q547" i="2"/>
  <c r="T547" i="2"/>
  <c r="C548" i="2"/>
  <c r="D548" i="2"/>
  <c r="O548" i="2"/>
  <c r="P548" i="2"/>
  <c r="Q548" i="2"/>
  <c r="T548" i="2"/>
  <c r="C549" i="2"/>
  <c r="D549" i="2"/>
  <c r="O549" i="2"/>
  <c r="P549" i="2"/>
  <c r="Q549" i="2"/>
  <c r="T549" i="2"/>
  <c r="C550" i="2"/>
  <c r="D550" i="2"/>
  <c r="O550" i="2"/>
  <c r="P550" i="2"/>
  <c r="Q550" i="2"/>
  <c r="T550" i="2"/>
  <c r="C551" i="2"/>
  <c r="D551" i="2"/>
  <c r="O551" i="2"/>
  <c r="P551" i="2"/>
  <c r="Q551" i="2"/>
  <c r="T551" i="2"/>
  <c r="C552" i="2"/>
  <c r="D552" i="2"/>
  <c r="O552" i="2"/>
  <c r="P552" i="2"/>
  <c r="Q552" i="2"/>
  <c r="T552" i="2"/>
  <c r="C553" i="2"/>
  <c r="D553" i="2"/>
  <c r="O553" i="2"/>
  <c r="P553" i="2"/>
  <c r="Q553" i="2"/>
  <c r="T553" i="2"/>
  <c r="C554" i="2"/>
  <c r="D554" i="2"/>
  <c r="O554" i="2"/>
  <c r="P554" i="2"/>
  <c r="Q554" i="2"/>
  <c r="T554" i="2"/>
  <c r="C555" i="2"/>
  <c r="D555" i="2"/>
  <c r="O555" i="2"/>
  <c r="P555" i="2"/>
  <c r="Q555" i="2"/>
  <c r="T555" i="2"/>
  <c r="C556" i="2"/>
  <c r="D556" i="2"/>
  <c r="O556" i="2"/>
  <c r="P556" i="2"/>
  <c r="Q556" i="2"/>
  <c r="T556" i="2"/>
  <c r="C557" i="2"/>
  <c r="D557" i="2"/>
  <c r="O557" i="2"/>
  <c r="P557" i="2"/>
  <c r="Q557" i="2"/>
  <c r="T557" i="2"/>
  <c r="C558" i="2"/>
  <c r="D558" i="2"/>
  <c r="O558" i="2"/>
  <c r="P558" i="2"/>
  <c r="Q558" i="2"/>
  <c r="T558" i="2"/>
  <c r="C559" i="2"/>
  <c r="D559" i="2"/>
  <c r="O559" i="2"/>
  <c r="P559" i="2"/>
  <c r="Q559" i="2"/>
  <c r="T559" i="2"/>
  <c r="C560" i="2"/>
  <c r="D560" i="2"/>
  <c r="O560" i="2"/>
  <c r="P560" i="2"/>
  <c r="Q560" i="2"/>
  <c r="T560" i="2"/>
  <c r="C561" i="2"/>
  <c r="D561" i="2"/>
  <c r="O561" i="2"/>
  <c r="P561" i="2"/>
  <c r="Q561" i="2"/>
  <c r="T561" i="2"/>
  <c r="C562" i="2"/>
  <c r="D562" i="2"/>
  <c r="O562" i="2"/>
  <c r="P562" i="2"/>
  <c r="Q562" i="2"/>
  <c r="T562" i="2"/>
  <c r="C563" i="2"/>
  <c r="D563" i="2"/>
  <c r="O563" i="2"/>
  <c r="P563" i="2"/>
  <c r="Q563" i="2"/>
  <c r="T563" i="2"/>
  <c r="C564" i="2"/>
  <c r="D564" i="2"/>
  <c r="O564" i="2"/>
  <c r="P564" i="2"/>
  <c r="Q564" i="2"/>
  <c r="T564" i="2"/>
  <c r="C565" i="2"/>
  <c r="D565" i="2"/>
  <c r="O565" i="2"/>
  <c r="P565" i="2"/>
  <c r="Q565" i="2"/>
  <c r="T565" i="2"/>
  <c r="C566" i="2"/>
  <c r="D566" i="2"/>
  <c r="O566" i="2"/>
  <c r="P566" i="2"/>
  <c r="Q566" i="2"/>
  <c r="T566" i="2"/>
  <c r="C567" i="2"/>
  <c r="D567" i="2"/>
  <c r="O567" i="2"/>
  <c r="P567" i="2"/>
  <c r="Q567" i="2"/>
  <c r="T567" i="2"/>
  <c r="C568" i="2"/>
  <c r="D568" i="2"/>
  <c r="O568" i="2"/>
  <c r="P568" i="2"/>
  <c r="Q568" i="2"/>
  <c r="T568" i="2"/>
  <c r="C569" i="2"/>
  <c r="D569" i="2"/>
  <c r="O569" i="2"/>
  <c r="P569" i="2"/>
  <c r="Q569" i="2"/>
  <c r="T569" i="2"/>
  <c r="C570" i="2"/>
  <c r="D570" i="2"/>
  <c r="O570" i="2"/>
  <c r="P570" i="2"/>
  <c r="Q570" i="2"/>
  <c r="T570" i="2"/>
  <c r="C571" i="2"/>
  <c r="D571" i="2"/>
  <c r="O571" i="2"/>
  <c r="P571" i="2"/>
  <c r="Q571" i="2"/>
  <c r="T571" i="2"/>
  <c r="C572" i="2"/>
  <c r="D572" i="2"/>
  <c r="O572" i="2"/>
  <c r="P572" i="2"/>
  <c r="Q572" i="2"/>
  <c r="T572" i="2"/>
  <c r="C573" i="2"/>
  <c r="D573" i="2"/>
  <c r="O573" i="2"/>
  <c r="P573" i="2"/>
  <c r="Q573" i="2"/>
  <c r="T573" i="2"/>
  <c r="C574" i="2"/>
  <c r="D574" i="2"/>
  <c r="O574" i="2"/>
  <c r="P574" i="2"/>
  <c r="Q574" i="2"/>
  <c r="T574" i="2"/>
  <c r="C575" i="2"/>
  <c r="D575" i="2"/>
  <c r="O575" i="2"/>
  <c r="P575" i="2"/>
  <c r="Q575" i="2"/>
  <c r="T575" i="2"/>
  <c r="C576" i="2"/>
  <c r="D576" i="2"/>
  <c r="O576" i="2"/>
  <c r="P576" i="2"/>
  <c r="Q576" i="2"/>
  <c r="T576" i="2"/>
  <c r="C577" i="2"/>
  <c r="D577" i="2"/>
  <c r="O577" i="2"/>
  <c r="P577" i="2"/>
  <c r="Q577" i="2"/>
  <c r="T577" i="2"/>
  <c r="C578" i="2"/>
  <c r="D578" i="2"/>
  <c r="O578" i="2"/>
  <c r="P578" i="2"/>
  <c r="Q578" i="2"/>
  <c r="T578" i="2"/>
  <c r="C579" i="2"/>
  <c r="D579" i="2"/>
  <c r="O579" i="2"/>
  <c r="P579" i="2"/>
  <c r="Q579" i="2"/>
  <c r="T579" i="2"/>
  <c r="C580" i="2"/>
  <c r="D580" i="2"/>
  <c r="O580" i="2"/>
  <c r="P580" i="2"/>
  <c r="Q580" i="2"/>
  <c r="T580" i="2"/>
  <c r="C581" i="2"/>
  <c r="D581" i="2"/>
  <c r="O581" i="2"/>
  <c r="P581" i="2"/>
  <c r="Q581" i="2"/>
  <c r="T581" i="2"/>
  <c r="C582" i="2"/>
  <c r="D582" i="2"/>
  <c r="O582" i="2"/>
  <c r="P582" i="2"/>
  <c r="Q582" i="2"/>
  <c r="T582" i="2"/>
  <c r="C583" i="2"/>
  <c r="D583" i="2"/>
  <c r="O583" i="2"/>
  <c r="P583" i="2"/>
  <c r="Q583" i="2"/>
  <c r="T583" i="2"/>
  <c r="C584" i="2"/>
  <c r="D584" i="2"/>
  <c r="O584" i="2"/>
  <c r="P584" i="2"/>
  <c r="Q584" i="2"/>
  <c r="T584" i="2"/>
  <c r="C585" i="2"/>
  <c r="D585" i="2"/>
  <c r="O585" i="2"/>
  <c r="P585" i="2"/>
  <c r="Q585" i="2"/>
  <c r="T585" i="2"/>
  <c r="C586" i="2"/>
  <c r="D586" i="2"/>
  <c r="O586" i="2"/>
  <c r="P586" i="2"/>
  <c r="Q586" i="2"/>
  <c r="T586" i="2"/>
  <c r="C587" i="2"/>
  <c r="D587" i="2"/>
  <c r="O587" i="2"/>
  <c r="P587" i="2"/>
  <c r="Q587" i="2"/>
  <c r="T587" i="2"/>
  <c r="C588" i="2"/>
  <c r="D588" i="2"/>
  <c r="O588" i="2"/>
  <c r="P588" i="2"/>
  <c r="Q588" i="2"/>
  <c r="T588" i="2"/>
  <c r="C589" i="2"/>
  <c r="D589" i="2"/>
  <c r="O589" i="2"/>
  <c r="P589" i="2"/>
  <c r="Q589" i="2"/>
  <c r="T589" i="2"/>
  <c r="C590" i="2"/>
  <c r="D590" i="2"/>
  <c r="O590" i="2"/>
  <c r="P590" i="2"/>
  <c r="Q590" i="2"/>
  <c r="T590" i="2"/>
  <c r="C591" i="2"/>
  <c r="D591" i="2"/>
  <c r="O591" i="2"/>
  <c r="P591" i="2"/>
  <c r="Q591" i="2"/>
  <c r="T591" i="2"/>
  <c r="C592" i="2"/>
  <c r="D592" i="2"/>
  <c r="O592" i="2"/>
  <c r="P592" i="2"/>
  <c r="Q592" i="2"/>
  <c r="T592" i="2"/>
  <c r="C593" i="2"/>
  <c r="D593" i="2"/>
  <c r="O593" i="2"/>
  <c r="P593" i="2"/>
  <c r="Q593" i="2"/>
  <c r="T593" i="2"/>
  <c r="C594" i="2"/>
  <c r="D594" i="2"/>
  <c r="O594" i="2"/>
  <c r="P594" i="2"/>
  <c r="Q594" i="2"/>
  <c r="T594" i="2"/>
  <c r="C595" i="2"/>
  <c r="D595" i="2"/>
  <c r="O595" i="2"/>
  <c r="P595" i="2"/>
  <c r="Q595" i="2"/>
  <c r="T595" i="2"/>
  <c r="C596" i="2"/>
  <c r="D596" i="2"/>
  <c r="O596" i="2"/>
  <c r="P596" i="2"/>
  <c r="Q596" i="2"/>
  <c r="T596" i="2"/>
  <c r="C597" i="2"/>
  <c r="D597" i="2"/>
  <c r="O597" i="2"/>
  <c r="P597" i="2"/>
  <c r="Q597" i="2"/>
  <c r="T597" i="2"/>
  <c r="C598" i="2"/>
  <c r="D598" i="2"/>
  <c r="O598" i="2"/>
  <c r="P598" i="2"/>
  <c r="Q598" i="2"/>
  <c r="T598" i="2"/>
  <c r="C599" i="2"/>
  <c r="D599" i="2"/>
  <c r="O599" i="2"/>
  <c r="P599" i="2"/>
  <c r="Q599" i="2"/>
  <c r="T599" i="2"/>
  <c r="C600" i="2"/>
  <c r="D600" i="2"/>
  <c r="O600" i="2"/>
  <c r="P600" i="2"/>
  <c r="Q600" i="2"/>
  <c r="T600" i="2"/>
  <c r="C601" i="2"/>
  <c r="D601" i="2"/>
  <c r="O601" i="2"/>
  <c r="P601" i="2"/>
  <c r="Q601" i="2"/>
  <c r="T601" i="2"/>
  <c r="C602" i="2"/>
  <c r="D602" i="2"/>
  <c r="O602" i="2"/>
  <c r="P602" i="2"/>
  <c r="Q602" i="2"/>
  <c r="T602" i="2"/>
  <c r="C603" i="2"/>
  <c r="D603" i="2"/>
  <c r="O603" i="2"/>
  <c r="P603" i="2"/>
  <c r="Q603" i="2"/>
  <c r="T603" i="2"/>
  <c r="C604" i="2"/>
  <c r="D604" i="2"/>
  <c r="O604" i="2"/>
  <c r="P604" i="2"/>
  <c r="Q604" i="2"/>
  <c r="T604" i="2"/>
  <c r="C605" i="2"/>
  <c r="D605" i="2"/>
  <c r="O605" i="2"/>
  <c r="P605" i="2"/>
  <c r="Q605" i="2"/>
  <c r="T605" i="2"/>
  <c r="C606" i="2"/>
  <c r="D606" i="2"/>
  <c r="O606" i="2"/>
  <c r="P606" i="2"/>
  <c r="Q606" i="2"/>
  <c r="T606" i="2"/>
  <c r="C607" i="2"/>
  <c r="D607" i="2"/>
  <c r="O607" i="2"/>
  <c r="P607" i="2"/>
  <c r="Q607" i="2"/>
  <c r="T607" i="2"/>
  <c r="C608" i="2"/>
  <c r="D608" i="2"/>
  <c r="O608" i="2"/>
  <c r="P608" i="2"/>
  <c r="Q608" i="2"/>
  <c r="T608" i="2"/>
  <c r="C609" i="2"/>
  <c r="D609" i="2"/>
  <c r="O609" i="2"/>
  <c r="P609" i="2"/>
  <c r="Q609" i="2"/>
  <c r="T609" i="2"/>
  <c r="C610" i="2"/>
  <c r="D610" i="2"/>
  <c r="O610" i="2"/>
  <c r="P610" i="2"/>
  <c r="Q610" i="2"/>
  <c r="T610" i="2"/>
  <c r="C611" i="2"/>
  <c r="D611" i="2"/>
  <c r="O611" i="2"/>
  <c r="P611" i="2"/>
  <c r="Q611" i="2"/>
  <c r="T611" i="2"/>
  <c r="C612" i="2"/>
  <c r="D612" i="2"/>
  <c r="O612" i="2"/>
  <c r="P612" i="2"/>
  <c r="Q612" i="2"/>
  <c r="T612" i="2"/>
  <c r="C613" i="2"/>
  <c r="D613" i="2"/>
  <c r="O613" i="2"/>
  <c r="P613" i="2"/>
  <c r="Q613" i="2"/>
  <c r="T613" i="2"/>
  <c r="C614" i="2"/>
  <c r="D614" i="2"/>
  <c r="O614" i="2"/>
  <c r="P614" i="2"/>
  <c r="Q614" i="2"/>
  <c r="T614" i="2"/>
  <c r="C615" i="2"/>
  <c r="D615" i="2"/>
  <c r="O615" i="2"/>
  <c r="P615" i="2"/>
  <c r="Q615" i="2"/>
  <c r="T615" i="2"/>
  <c r="C616" i="2"/>
  <c r="D616" i="2"/>
  <c r="O616" i="2"/>
  <c r="P616" i="2"/>
  <c r="Q616" i="2"/>
  <c r="T616" i="2"/>
  <c r="C617" i="2"/>
  <c r="D617" i="2"/>
  <c r="O617" i="2"/>
  <c r="P617" i="2"/>
  <c r="Q617" i="2"/>
  <c r="T617" i="2"/>
  <c r="C618" i="2"/>
  <c r="D618" i="2"/>
  <c r="O618" i="2"/>
  <c r="P618" i="2"/>
  <c r="Q618" i="2"/>
  <c r="T618" i="2"/>
  <c r="C619" i="2"/>
  <c r="D619" i="2"/>
  <c r="O619" i="2"/>
  <c r="P619" i="2"/>
  <c r="Q619" i="2"/>
  <c r="T619" i="2"/>
  <c r="C620" i="2"/>
  <c r="D620" i="2"/>
  <c r="O620" i="2"/>
  <c r="P620" i="2"/>
  <c r="Q620" i="2"/>
  <c r="T620" i="2"/>
  <c r="C621" i="2"/>
  <c r="D621" i="2"/>
  <c r="O621" i="2"/>
  <c r="P621" i="2"/>
  <c r="Q621" i="2"/>
  <c r="T621" i="2"/>
  <c r="C622" i="2"/>
  <c r="D622" i="2"/>
  <c r="O622" i="2"/>
  <c r="P622" i="2"/>
  <c r="Q622" i="2"/>
  <c r="T622" i="2"/>
  <c r="C623" i="2"/>
  <c r="D623" i="2"/>
  <c r="O623" i="2"/>
  <c r="P623" i="2"/>
  <c r="Q623" i="2"/>
  <c r="T623" i="2"/>
  <c r="C624" i="2"/>
  <c r="D624" i="2"/>
  <c r="O624" i="2"/>
  <c r="P624" i="2"/>
  <c r="Q624" i="2"/>
  <c r="T624" i="2"/>
  <c r="C625" i="2"/>
  <c r="D625" i="2"/>
  <c r="O625" i="2"/>
  <c r="P625" i="2"/>
  <c r="Q625" i="2"/>
  <c r="T625" i="2"/>
  <c r="C626" i="2"/>
  <c r="D626" i="2"/>
  <c r="O626" i="2"/>
  <c r="P626" i="2"/>
  <c r="Q626" i="2"/>
  <c r="T626" i="2"/>
  <c r="C627" i="2"/>
  <c r="D627" i="2"/>
  <c r="O627" i="2"/>
  <c r="P627" i="2"/>
  <c r="Q627" i="2"/>
  <c r="T627" i="2"/>
  <c r="C628" i="2"/>
  <c r="D628" i="2"/>
  <c r="O628" i="2"/>
  <c r="P628" i="2"/>
  <c r="Q628" i="2"/>
  <c r="T628" i="2"/>
  <c r="C629" i="2"/>
  <c r="D629" i="2"/>
  <c r="O629" i="2"/>
  <c r="P629" i="2"/>
  <c r="Q629" i="2"/>
  <c r="T629" i="2"/>
  <c r="C630" i="2"/>
  <c r="D630" i="2"/>
  <c r="O630" i="2"/>
  <c r="P630" i="2"/>
  <c r="Q630" i="2"/>
  <c r="T630" i="2"/>
  <c r="C631" i="2"/>
  <c r="D631" i="2"/>
  <c r="O631" i="2"/>
  <c r="P631" i="2"/>
  <c r="Q631" i="2"/>
  <c r="T631" i="2"/>
  <c r="C632" i="2"/>
  <c r="D632" i="2"/>
  <c r="O632" i="2"/>
  <c r="P632" i="2"/>
  <c r="Q632" i="2"/>
  <c r="T632" i="2"/>
  <c r="C633" i="2"/>
  <c r="D633" i="2"/>
  <c r="O633" i="2"/>
  <c r="P633" i="2"/>
  <c r="Q633" i="2"/>
  <c r="T633" i="2"/>
  <c r="C634" i="2"/>
  <c r="D634" i="2"/>
  <c r="O634" i="2"/>
  <c r="P634" i="2"/>
  <c r="Q634" i="2"/>
  <c r="T634" i="2"/>
  <c r="C635" i="2"/>
  <c r="D635" i="2"/>
  <c r="O635" i="2"/>
  <c r="P635" i="2"/>
  <c r="Q635" i="2"/>
  <c r="T635" i="2"/>
  <c r="C636" i="2"/>
  <c r="D636" i="2"/>
  <c r="O636" i="2"/>
  <c r="P636" i="2"/>
  <c r="Q636" i="2"/>
  <c r="T636" i="2"/>
  <c r="C637" i="2"/>
  <c r="D637" i="2"/>
  <c r="O637" i="2"/>
  <c r="P637" i="2"/>
  <c r="Q637" i="2"/>
  <c r="T637" i="2"/>
  <c r="C638" i="2"/>
  <c r="D638" i="2"/>
  <c r="O638" i="2"/>
  <c r="P638" i="2"/>
  <c r="Q638" i="2"/>
  <c r="T638" i="2"/>
  <c r="C639" i="2"/>
  <c r="D639" i="2"/>
  <c r="O639" i="2"/>
  <c r="P639" i="2"/>
  <c r="Q639" i="2"/>
  <c r="T639" i="2"/>
  <c r="C640" i="2"/>
  <c r="D640" i="2"/>
  <c r="O640" i="2"/>
  <c r="P640" i="2"/>
  <c r="Q640" i="2"/>
  <c r="T640" i="2"/>
  <c r="C641" i="2"/>
  <c r="D641" i="2"/>
  <c r="O641" i="2"/>
  <c r="P641" i="2"/>
  <c r="Q641" i="2"/>
  <c r="T641" i="2"/>
  <c r="C642" i="2"/>
  <c r="D642" i="2"/>
  <c r="O642" i="2"/>
  <c r="P642" i="2"/>
  <c r="Q642" i="2"/>
  <c r="T642" i="2"/>
  <c r="C643" i="2"/>
  <c r="D643" i="2"/>
  <c r="O643" i="2"/>
  <c r="P643" i="2"/>
  <c r="Q643" i="2"/>
  <c r="T643" i="2"/>
  <c r="C644" i="2"/>
  <c r="D644" i="2"/>
  <c r="O644" i="2"/>
  <c r="P644" i="2"/>
  <c r="Q644" i="2"/>
  <c r="T644" i="2"/>
  <c r="C645" i="2"/>
  <c r="D645" i="2"/>
  <c r="O645" i="2"/>
  <c r="P645" i="2"/>
  <c r="Q645" i="2"/>
  <c r="T645" i="2"/>
  <c r="C646" i="2"/>
  <c r="D646" i="2"/>
  <c r="O646" i="2"/>
  <c r="P646" i="2"/>
  <c r="Q646" i="2"/>
  <c r="T646" i="2"/>
  <c r="C647" i="2"/>
  <c r="D647" i="2"/>
  <c r="O647" i="2"/>
  <c r="P647" i="2"/>
  <c r="Q647" i="2"/>
  <c r="T647" i="2"/>
  <c r="C648" i="2"/>
  <c r="D648" i="2"/>
  <c r="O648" i="2"/>
  <c r="P648" i="2"/>
  <c r="Q648" i="2"/>
  <c r="T648" i="2"/>
  <c r="C649" i="2"/>
  <c r="D649" i="2"/>
  <c r="O649" i="2"/>
  <c r="P649" i="2"/>
  <c r="Q649" i="2"/>
  <c r="T649" i="2"/>
  <c r="C650" i="2"/>
  <c r="D650" i="2"/>
  <c r="O650" i="2"/>
  <c r="P650" i="2"/>
  <c r="Q650" i="2"/>
  <c r="T650" i="2"/>
  <c r="C651" i="2"/>
  <c r="D651" i="2"/>
  <c r="O651" i="2"/>
  <c r="P651" i="2"/>
  <c r="Q651" i="2"/>
  <c r="T651" i="2"/>
  <c r="C652" i="2"/>
  <c r="D652" i="2"/>
  <c r="O652" i="2"/>
  <c r="P652" i="2"/>
  <c r="Q652" i="2"/>
  <c r="T652" i="2"/>
  <c r="C653" i="2"/>
  <c r="D653" i="2"/>
  <c r="O653" i="2"/>
  <c r="P653" i="2"/>
  <c r="Q653" i="2"/>
  <c r="T653" i="2"/>
  <c r="C654" i="2"/>
  <c r="D654" i="2"/>
  <c r="O654" i="2"/>
  <c r="P654" i="2"/>
  <c r="Q654" i="2"/>
  <c r="T654" i="2"/>
  <c r="C655" i="2"/>
  <c r="D655" i="2"/>
  <c r="O655" i="2"/>
  <c r="P655" i="2"/>
  <c r="Q655" i="2"/>
  <c r="T655" i="2"/>
  <c r="C656" i="2"/>
  <c r="D656" i="2"/>
  <c r="O656" i="2"/>
  <c r="P656" i="2"/>
  <c r="Q656" i="2"/>
  <c r="T656" i="2"/>
  <c r="C657" i="2"/>
  <c r="D657" i="2"/>
  <c r="O657" i="2"/>
  <c r="P657" i="2"/>
  <c r="Q657" i="2"/>
  <c r="T657" i="2"/>
  <c r="C658" i="2"/>
  <c r="D658" i="2"/>
  <c r="O658" i="2"/>
  <c r="P658" i="2"/>
  <c r="Q658" i="2"/>
  <c r="T658" i="2"/>
  <c r="C659" i="2"/>
  <c r="D659" i="2"/>
  <c r="O659" i="2"/>
  <c r="P659" i="2"/>
  <c r="Q659" i="2"/>
  <c r="T659" i="2"/>
  <c r="C660" i="2"/>
  <c r="D660" i="2"/>
  <c r="O660" i="2"/>
  <c r="P660" i="2"/>
  <c r="Q660" i="2"/>
  <c r="T660" i="2"/>
  <c r="C661" i="2"/>
  <c r="D661" i="2"/>
  <c r="O661" i="2"/>
  <c r="P661" i="2"/>
  <c r="Q661" i="2"/>
  <c r="T661" i="2"/>
  <c r="C662" i="2"/>
  <c r="D662" i="2"/>
  <c r="O662" i="2"/>
  <c r="P662" i="2"/>
  <c r="Q662" i="2"/>
  <c r="T662" i="2"/>
  <c r="C663" i="2"/>
  <c r="D663" i="2"/>
  <c r="O663" i="2"/>
  <c r="P663" i="2"/>
  <c r="Q663" i="2"/>
  <c r="T663" i="2"/>
  <c r="C664" i="2"/>
  <c r="D664" i="2"/>
  <c r="O664" i="2"/>
  <c r="P664" i="2"/>
  <c r="Q664" i="2"/>
  <c r="T664" i="2"/>
  <c r="C665" i="2"/>
  <c r="D665" i="2"/>
  <c r="O665" i="2"/>
  <c r="P665" i="2"/>
  <c r="Q665" i="2"/>
  <c r="T665" i="2"/>
  <c r="C666" i="2"/>
  <c r="D666" i="2"/>
  <c r="O666" i="2"/>
  <c r="P666" i="2"/>
  <c r="Q666" i="2"/>
  <c r="T666" i="2"/>
  <c r="C667" i="2"/>
  <c r="D667" i="2"/>
  <c r="O667" i="2"/>
  <c r="P667" i="2"/>
  <c r="Q667" i="2"/>
  <c r="T667" i="2"/>
  <c r="C668" i="2"/>
  <c r="D668" i="2"/>
  <c r="O668" i="2"/>
  <c r="P668" i="2"/>
  <c r="Q668" i="2"/>
  <c r="T668" i="2"/>
  <c r="C669" i="2"/>
  <c r="D669" i="2"/>
  <c r="O669" i="2"/>
  <c r="P669" i="2"/>
  <c r="Q669" i="2"/>
  <c r="T669" i="2"/>
  <c r="C670" i="2"/>
  <c r="D670" i="2"/>
  <c r="O670" i="2"/>
  <c r="P670" i="2"/>
  <c r="Q670" i="2"/>
  <c r="T670" i="2"/>
  <c r="C671" i="2"/>
  <c r="D671" i="2"/>
  <c r="O671" i="2"/>
  <c r="P671" i="2"/>
  <c r="Q671" i="2"/>
  <c r="T671" i="2"/>
  <c r="C672" i="2"/>
  <c r="D672" i="2"/>
  <c r="O672" i="2"/>
  <c r="P672" i="2"/>
  <c r="Q672" i="2"/>
  <c r="T672" i="2"/>
  <c r="C673" i="2"/>
  <c r="D673" i="2"/>
  <c r="O673" i="2"/>
  <c r="P673" i="2"/>
  <c r="Q673" i="2"/>
  <c r="T673" i="2"/>
  <c r="C674" i="2"/>
  <c r="D674" i="2"/>
  <c r="O674" i="2"/>
  <c r="P674" i="2"/>
  <c r="Q674" i="2"/>
  <c r="T674" i="2"/>
  <c r="C675" i="2"/>
  <c r="D675" i="2"/>
  <c r="O675" i="2"/>
  <c r="P675" i="2"/>
  <c r="Q675" i="2"/>
  <c r="T675" i="2"/>
  <c r="C676" i="2"/>
  <c r="D676" i="2"/>
  <c r="O676" i="2"/>
  <c r="P676" i="2"/>
  <c r="Q676" i="2"/>
  <c r="T676" i="2"/>
  <c r="C677" i="2"/>
  <c r="D677" i="2"/>
  <c r="O677" i="2"/>
  <c r="P677" i="2"/>
  <c r="Q677" i="2"/>
  <c r="T677" i="2"/>
  <c r="C678" i="2"/>
  <c r="D678" i="2"/>
  <c r="O678" i="2"/>
  <c r="P678" i="2"/>
  <c r="Q678" i="2"/>
  <c r="T678" i="2"/>
  <c r="C679" i="2"/>
  <c r="D679" i="2"/>
  <c r="O679" i="2"/>
  <c r="P679" i="2"/>
  <c r="Q679" i="2"/>
  <c r="T679" i="2"/>
  <c r="C680" i="2"/>
  <c r="D680" i="2"/>
  <c r="O680" i="2"/>
  <c r="P680" i="2"/>
  <c r="Q680" i="2"/>
  <c r="T680" i="2"/>
  <c r="C681" i="2"/>
  <c r="D681" i="2"/>
  <c r="O681" i="2"/>
  <c r="P681" i="2"/>
  <c r="Q681" i="2"/>
  <c r="T681" i="2"/>
  <c r="C682" i="2"/>
  <c r="D682" i="2"/>
  <c r="O682" i="2"/>
  <c r="P682" i="2"/>
  <c r="Q682" i="2"/>
  <c r="T682" i="2"/>
  <c r="C683" i="2"/>
  <c r="D683" i="2"/>
  <c r="O683" i="2"/>
  <c r="P683" i="2"/>
  <c r="Q683" i="2"/>
  <c r="T683" i="2"/>
  <c r="C684" i="2"/>
  <c r="D684" i="2"/>
  <c r="O684" i="2"/>
  <c r="P684" i="2"/>
  <c r="Q684" i="2"/>
  <c r="T684" i="2"/>
  <c r="C685" i="2"/>
  <c r="D685" i="2"/>
  <c r="O685" i="2"/>
  <c r="P685" i="2"/>
  <c r="Q685" i="2"/>
  <c r="T685" i="2"/>
  <c r="C686" i="2"/>
  <c r="D686" i="2"/>
  <c r="O686" i="2"/>
  <c r="P686" i="2"/>
  <c r="Q686" i="2"/>
  <c r="T686" i="2"/>
  <c r="C687" i="2"/>
  <c r="D687" i="2"/>
  <c r="O687" i="2"/>
  <c r="P687" i="2"/>
  <c r="Q687" i="2"/>
  <c r="T687" i="2"/>
  <c r="C688" i="2"/>
  <c r="D688" i="2"/>
  <c r="O688" i="2"/>
  <c r="P688" i="2"/>
  <c r="Q688" i="2"/>
  <c r="T688" i="2"/>
  <c r="C689" i="2"/>
  <c r="D689" i="2"/>
  <c r="O689" i="2"/>
  <c r="P689" i="2"/>
  <c r="Q689" i="2"/>
  <c r="T689" i="2"/>
  <c r="C690" i="2"/>
  <c r="D690" i="2"/>
  <c r="O690" i="2"/>
  <c r="P690" i="2"/>
  <c r="Q690" i="2"/>
  <c r="T690" i="2"/>
  <c r="C691" i="2"/>
  <c r="D691" i="2"/>
  <c r="O691" i="2"/>
  <c r="P691" i="2"/>
  <c r="Q691" i="2"/>
  <c r="T691" i="2"/>
  <c r="C692" i="2"/>
  <c r="D692" i="2"/>
  <c r="O692" i="2"/>
  <c r="P692" i="2"/>
  <c r="Q692" i="2"/>
  <c r="T692" i="2"/>
  <c r="C693" i="2"/>
  <c r="D693" i="2"/>
  <c r="O693" i="2"/>
  <c r="P693" i="2"/>
  <c r="Q693" i="2"/>
  <c r="T693" i="2"/>
  <c r="C694" i="2"/>
  <c r="D694" i="2"/>
  <c r="O694" i="2"/>
  <c r="P694" i="2"/>
  <c r="Q694" i="2"/>
  <c r="T694" i="2"/>
  <c r="C695" i="2"/>
  <c r="D695" i="2"/>
  <c r="O695" i="2"/>
  <c r="P695" i="2"/>
  <c r="Q695" i="2"/>
  <c r="T695" i="2"/>
  <c r="C696" i="2"/>
  <c r="D696" i="2"/>
  <c r="O696" i="2"/>
  <c r="P696" i="2"/>
  <c r="Q696" i="2"/>
  <c r="T696" i="2"/>
  <c r="C697" i="2"/>
  <c r="D697" i="2"/>
  <c r="O697" i="2"/>
  <c r="P697" i="2"/>
  <c r="Q697" i="2"/>
  <c r="T697" i="2"/>
  <c r="C698" i="2"/>
  <c r="D698" i="2"/>
  <c r="O698" i="2"/>
  <c r="P698" i="2"/>
  <c r="Q698" i="2"/>
  <c r="T698" i="2"/>
  <c r="C699" i="2"/>
  <c r="D699" i="2"/>
  <c r="O699" i="2"/>
  <c r="P699" i="2"/>
  <c r="Q699" i="2"/>
  <c r="T699" i="2"/>
  <c r="C700" i="2"/>
  <c r="D700" i="2"/>
  <c r="O700" i="2"/>
  <c r="P700" i="2"/>
  <c r="Q700" i="2"/>
  <c r="T700" i="2"/>
  <c r="C701" i="2"/>
  <c r="D701" i="2"/>
  <c r="O701" i="2"/>
  <c r="P701" i="2"/>
  <c r="Q701" i="2"/>
  <c r="T701" i="2"/>
  <c r="C702" i="2"/>
  <c r="D702" i="2"/>
  <c r="O702" i="2"/>
  <c r="P702" i="2"/>
  <c r="Q702" i="2"/>
  <c r="T702" i="2"/>
  <c r="C703" i="2"/>
  <c r="D703" i="2"/>
  <c r="O703" i="2"/>
  <c r="P703" i="2"/>
  <c r="Q703" i="2"/>
  <c r="T703" i="2"/>
  <c r="C704" i="2"/>
  <c r="D704" i="2"/>
  <c r="O704" i="2"/>
  <c r="P704" i="2"/>
  <c r="Q704" i="2"/>
  <c r="T704" i="2"/>
  <c r="C705" i="2"/>
  <c r="D705" i="2"/>
  <c r="O705" i="2"/>
  <c r="P705" i="2"/>
  <c r="Q705" i="2"/>
  <c r="T705" i="2"/>
  <c r="C706" i="2"/>
  <c r="D706" i="2"/>
  <c r="O706" i="2"/>
  <c r="P706" i="2"/>
  <c r="Q706" i="2"/>
  <c r="T706" i="2"/>
  <c r="C707" i="2"/>
  <c r="D707" i="2"/>
  <c r="O707" i="2"/>
  <c r="P707" i="2"/>
  <c r="Q707" i="2"/>
  <c r="T707" i="2"/>
  <c r="C708" i="2"/>
  <c r="D708" i="2"/>
  <c r="O708" i="2"/>
  <c r="P708" i="2"/>
  <c r="Q708" i="2"/>
  <c r="T708" i="2"/>
  <c r="C709" i="2"/>
  <c r="D709" i="2"/>
  <c r="O709" i="2"/>
  <c r="P709" i="2"/>
  <c r="Q709" i="2"/>
  <c r="T709" i="2"/>
  <c r="C710" i="2"/>
  <c r="D710" i="2"/>
  <c r="O710" i="2"/>
  <c r="P710" i="2"/>
  <c r="Q710" i="2"/>
  <c r="T710" i="2"/>
  <c r="C711" i="2"/>
  <c r="D711" i="2"/>
  <c r="O711" i="2"/>
  <c r="P711" i="2"/>
  <c r="Q711" i="2"/>
  <c r="T711" i="2"/>
  <c r="C712" i="2"/>
  <c r="D712" i="2"/>
  <c r="O712" i="2"/>
  <c r="P712" i="2"/>
  <c r="Q712" i="2"/>
  <c r="T712" i="2"/>
  <c r="C713" i="2"/>
  <c r="D713" i="2"/>
  <c r="O713" i="2"/>
  <c r="P713" i="2"/>
  <c r="Q713" i="2"/>
  <c r="T713" i="2"/>
  <c r="C714" i="2"/>
  <c r="D714" i="2"/>
  <c r="O714" i="2"/>
  <c r="P714" i="2"/>
  <c r="Q714" i="2"/>
  <c r="T714" i="2"/>
  <c r="C715" i="2"/>
  <c r="D715" i="2"/>
  <c r="O715" i="2"/>
  <c r="P715" i="2"/>
  <c r="Q715" i="2"/>
  <c r="T715" i="2"/>
  <c r="C716" i="2"/>
  <c r="D716" i="2"/>
  <c r="O716" i="2"/>
  <c r="P716" i="2"/>
  <c r="Q716" i="2"/>
  <c r="T716" i="2"/>
  <c r="C717" i="2"/>
  <c r="D717" i="2"/>
  <c r="O717" i="2"/>
  <c r="P717" i="2"/>
  <c r="Q717" i="2"/>
  <c r="T717" i="2"/>
  <c r="C718" i="2"/>
  <c r="D718" i="2"/>
  <c r="O718" i="2"/>
  <c r="P718" i="2"/>
  <c r="Q718" i="2"/>
  <c r="T718" i="2"/>
  <c r="C719" i="2"/>
  <c r="D719" i="2"/>
  <c r="O719" i="2"/>
  <c r="P719" i="2"/>
  <c r="Q719" i="2"/>
  <c r="T719" i="2"/>
  <c r="C720" i="2"/>
  <c r="D720" i="2"/>
  <c r="O720" i="2"/>
  <c r="P720" i="2"/>
  <c r="Q720" i="2"/>
  <c r="T720" i="2"/>
  <c r="C721" i="2"/>
  <c r="D721" i="2"/>
  <c r="O721" i="2"/>
  <c r="P721" i="2"/>
  <c r="Q721" i="2"/>
  <c r="T721" i="2"/>
  <c r="C722" i="2"/>
  <c r="D722" i="2"/>
  <c r="O722" i="2"/>
  <c r="P722" i="2"/>
  <c r="Q722" i="2"/>
  <c r="T722" i="2"/>
  <c r="C723" i="2"/>
  <c r="D723" i="2"/>
  <c r="O723" i="2"/>
  <c r="P723" i="2"/>
  <c r="Q723" i="2"/>
  <c r="T723" i="2"/>
  <c r="C724" i="2"/>
  <c r="D724" i="2"/>
  <c r="O724" i="2"/>
  <c r="P724" i="2"/>
  <c r="Q724" i="2"/>
  <c r="T724" i="2"/>
  <c r="C725" i="2"/>
  <c r="D725" i="2"/>
  <c r="O725" i="2"/>
  <c r="P725" i="2"/>
  <c r="Q725" i="2"/>
  <c r="T725" i="2"/>
  <c r="C726" i="2"/>
  <c r="D726" i="2"/>
  <c r="O726" i="2"/>
  <c r="P726" i="2"/>
  <c r="Q726" i="2"/>
  <c r="T726" i="2"/>
  <c r="C727" i="2"/>
  <c r="D727" i="2"/>
  <c r="O727" i="2"/>
  <c r="P727" i="2"/>
  <c r="Q727" i="2"/>
  <c r="T727" i="2"/>
  <c r="C728" i="2"/>
  <c r="D728" i="2"/>
  <c r="O728" i="2"/>
  <c r="P728" i="2"/>
  <c r="Q728" i="2"/>
  <c r="T728" i="2"/>
  <c r="C729" i="2"/>
  <c r="D729" i="2"/>
  <c r="O729" i="2"/>
  <c r="P729" i="2"/>
  <c r="Q729" i="2"/>
  <c r="T729" i="2"/>
  <c r="C730" i="2"/>
  <c r="D730" i="2"/>
  <c r="O730" i="2"/>
  <c r="P730" i="2"/>
  <c r="Q730" i="2"/>
  <c r="T730" i="2"/>
  <c r="C731" i="2"/>
  <c r="D731" i="2"/>
  <c r="O731" i="2"/>
  <c r="P731" i="2"/>
  <c r="Q731" i="2"/>
  <c r="T731" i="2"/>
  <c r="C732" i="2"/>
  <c r="D732" i="2"/>
  <c r="O732" i="2"/>
  <c r="P732" i="2"/>
  <c r="Q732" i="2"/>
  <c r="T732" i="2"/>
  <c r="C733" i="2"/>
  <c r="D733" i="2"/>
  <c r="O733" i="2"/>
  <c r="P733" i="2"/>
  <c r="Q733" i="2"/>
  <c r="T733" i="2"/>
  <c r="C734" i="2"/>
  <c r="D734" i="2"/>
  <c r="O734" i="2"/>
  <c r="P734" i="2"/>
  <c r="Q734" i="2"/>
  <c r="T734" i="2"/>
  <c r="C735" i="2"/>
  <c r="D735" i="2"/>
  <c r="O735" i="2"/>
  <c r="P735" i="2"/>
  <c r="Q735" i="2"/>
  <c r="T735" i="2"/>
  <c r="C736" i="2"/>
  <c r="D736" i="2"/>
  <c r="O736" i="2"/>
  <c r="P736" i="2"/>
  <c r="Q736" i="2"/>
  <c r="T736" i="2"/>
  <c r="C737" i="2"/>
  <c r="D737" i="2"/>
  <c r="O737" i="2"/>
  <c r="P737" i="2"/>
  <c r="Q737" i="2"/>
  <c r="T737" i="2"/>
  <c r="C738" i="2"/>
  <c r="D738" i="2"/>
  <c r="O738" i="2"/>
  <c r="P738" i="2"/>
  <c r="Q738" i="2"/>
  <c r="T738" i="2"/>
  <c r="C739" i="2"/>
  <c r="D739" i="2"/>
  <c r="O739" i="2"/>
  <c r="P739" i="2"/>
  <c r="Q739" i="2"/>
  <c r="T739" i="2"/>
  <c r="C740" i="2"/>
  <c r="D740" i="2"/>
  <c r="O740" i="2"/>
  <c r="P740" i="2"/>
  <c r="Q740" i="2"/>
  <c r="T740" i="2"/>
  <c r="C741" i="2"/>
  <c r="D741" i="2"/>
  <c r="O741" i="2"/>
  <c r="P741" i="2"/>
  <c r="Q741" i="2"/>
  <c r="T741" i="2"/>
  <c r="C742" i="2"/>
  <c r="D742" i="2"/>
  <c r="O742" i="2"/>
  <c r="P742" i="2"/>
  <c r="Q742" i="2"/>
  <c r="T742" i="2"/>
  <c r="C743" i="2"/>
  <c r="D743" i="2"/>
  <c r="O743" i="2"/>
  <c r="P743" i="2"/>
  <c r="Q743" i="2"/>
  <c r="T743" i="2"/>
  <c r="C744" i="2"/>
  <c r="D744" i="2"/>
  <c r="O744" i="2"/>
  <c r="P744" i="2"/>
  <c r="Q744" i="2"/>
  <c r="T744" i="2"/>
  <c r="C745" i="2"/>
  <c r="D745" i="2"/>
  <c r="O745" i="2"/>
  <c r="P745" i="2"/>
  <c r="Q745" i="2"/>
  <c r="T745" i="2"/>
  <c r="C746" i="2"/>
  <c r="D746" i="2"/>
  <c r="O746" i="2"/>
  <c r="P746" i="2"/>
  <c r="Q746" i="2"/>
  <c r="T746" i="2"/>
  <c r="C747" i="2"/>
  <c r="D747" i="2"/>
  <c r="O747" i="2"/>
  <c r="P747" i="2"/>
  <c r="Q747" i="2"/>
  <c r="T747" i="2"/>
  <c r="C748" i="2"/>
  <c r="D748" i="2"/>
  <c r="O748" i="2"/>
  <c r="P748" i="2"/>
  <c r="Q748" i="2"/>
  <c r="T748" i="2"/>
  <c r="C749" i="2"/>
  <c r="D749" i="2"/>
  <c r="O749" i="2"/>
  <c r="P749" i="2"/>
  <c r="Q749" i="2"/>
  <c r="T749" i="2"/>
  <c r="C750" i="2"/>
  <c r="D750" i="2"/>
  <c r="O750" i="2"/>
  <c r="P750" i="2"/>
  <c r="Q750" i="2"/>
  <c r="T750" i="2"/>
  <c r="C751" i="2"/>
  <c r="D751" i="2"/>
  <c r="O751" i="2"/>
  <c r="P751" i="2"/>
  <c r="Q751" i="2"/>
  <c r="T751" i="2"/>
  <c r="C752" i="2"/>
  <c r="D752" i="2"/>
  <c r="O752" i="2"/>
  <c r="P752" i="2"/>
  <c r="Q752" i="2"/>
  <c r="T752" i="2"/>
  <c r="C753" i="2"/>
  <c r="D753" i="2"/>
  <c r="O753" i="2"/>
  <c r="P753" i="2"/>
  <c r="Q753" i="2"/>
  <c r="T753" i="2"/>
  <c r="C754" i="2"/>
  <c r="D754" i="2"/>
  <c r="O754" i="2"/>
  <c r="P754" i="2"/>
  <c r="Q754" i="2"/>
  <c r="T754" i="2"/>
  <c r="C755" i="2"/>
  <c r="D755" i="2"/>
  <c r="O755" i="2"/>
  <c r="P755" i="2"/>
  <c r="Q755" i="2"/>
  <c r="T755" i="2"/>
  <c r="C756" i="2"/>
  <c r="D756" i="2"/>
  <c r="O756" i="2"/>
  <c r="P756" i="2"/>
  <c r="Q756" i="2"/>
  <c r="T756" i="2"/>
  <c r="C757" i="2"/>
  <c r="D757" i="2"/>
  <c r="O757" i="2"/>
  <c r="P757" i="2"/>
  <c r="Q757" i="2"/>
  <c r="T757" i="2"/>
  <c r="C758" i="2"/>
  <c r="D758" i="2"/>
  <c r="O758" i="2"/>
  <c r="P758" i="2"/>
  <c r="Q758" i="2"/>
  <c r="T758" i="2"/>
  <c r="C759" i="2"/>
  <c r="D759" i="2"/>
  <c r="O759" i="2"/>
  <c r="P759" i="2"/>
  <c r="Q759" i="2"/>
  <c r="T759" i="2"/>
  <c r="C760" i="2"/>
  <c r="D760" i="2"/>
  <c r="O760" i="2"/>
  <c r="P760" i="2"/>
  <c r="Q760" i="2"/>
  <c r="T760" i="2"/>
  <c r="C761" i="2"/>
  <c r="D761" i="2"/>
  <c r="O761" i="2"/>
  <c r="P761" i="2"/>
  <c r="Q761" i="2"/>
  <c r="T761" i="2"/>
  <c r="C762" i="2"/>
  <c r="D762" i="2"/>
  <c r="O762" i="2"/>
  <c r="P762" i="2"/>
  <c r="Q762" i="2"/>
  <c r="T762" i="2"/>
  <c r="C763" i="2"/>
  <c r="D763" i="2"/>
  <c r="O763" i="2"/>
  <c r="P763" i="2"/>
  <c r="Q763" i="2"/>
  <c r="T763" i="2"/>
  <c r="C764" i="2"/>
  <c r="D764" i="2"/>
  <c r="O764" i="2"/>
  <c r="P764" i="2"/>
  <c r="Q764" i="2"/>
  <c r="T764" i="2"/>
  <c r="C765" i="2"/>
  <c r="D765" i="2"/>
  <c r="O765" i="2"/>
  <c r="P765" i="2"/>
  <c r="Q765" i="2"/>
  <c r="T765" i="2"/>
  <c r="C766" i="2"/>
  <c r="D766" i="2"/>
  <c r="O766" i="2"/>
  <c r="P766" i="2"/>
  <c r="Q766" i="2"/>
  <c r="T766" i="2"/>
  <c r="C767" i="2"/>
  <c r="D767" i="2"/>
  <c r="O767" i="2"/>
  <c r="P767" i="2"/>
  <c r="Q767" i="2"/>
  <c r="T767" i="2"/>
  <c r="C768" i="2"/>
  <c r="D768" i="2"/>
  <c r="O768" i="2"/>
  <c r="P768" i="2"/>
  <c r="Q768" i="2"/>
  <c r="T768" i="2"/>
  <c r="C769" i="2"/>
  <c r="D769" i="2"/>
  <c r="O769" i="2"/>
  <c r="P769" i="2"/>
  <c r="Q769" i="2"/>
  <c r="T769" i="2"/>
  <c r="C770" i="2"/>
  <c r="D770" i="2"/>
  <c r="O770" i="2"/>
  <c r="P770" i="2"/>
  <c r="Q770" i="2"/>
  <c r="T770" i="2"/>
  <c r="C771" i="2"/>
  <c r="D771" i="2"/>
  <c r="O771" i="2"/>
  <c r="P771" i="2"/>
  <c r="Q771" i="2"/>
  <c r="T771" i="2"/>
  <c r="C772" i="2"/>
  <c r="D772" i="2"/>
  <c r="O772" i="2"/>
  <c r="P772" i="2"/>
  <c r="Q772" i="2"/>
  <c r="T772" i="2"/>
  <c r="C773" i="2"/>
  <c r="D773" i="2"/>
  <c r="O773" i="2"/>
  <c r="P773" i="2"/>
  <c r="Q773" i="2"/>
  <c r="T773" i="2"/>
  <c r="C774" i="2"/>
  <c r="D774" i="2"/>
  <c r="O774" i="2"/>
  <c r="P774" i="2"/>
  <c r="Q774" i="2"/>
  <c r="T774" i="2"/>
  <c r="C775" i="2"/>
  <c r="D775" i="2"/>
  <c r="O775" i="2"/>
  <c r="P775" i="2"/>
  <c r="Q775" i="2"/>
  <c r="T775" i="2"/>
  <c r="C776" i="2"/>
  <c r="D776" i="2"/>
  <c r="O776" i="2"/>
  <c r="P776" i="2"/>
  <c r="Q776" i="2"/>
  <c r="T776" i="2"/>
  <c r="C777" i="2"/>
  <c r="D777" i="2"/>
  <c r="O777" i="2"/>
  <c r="P777" i="2"/>
  <c r="Q777" i="2"/>
  <c r="T777" i="2"/>
  <c r="C778" i="2"/>
  <c r="D778" i="2"/>
  <c r="O778" i="2"/>
  <c r="P778" i="2"/>
  <c r="Q778" i="2"/>
  <c r="T778" i="2"/>
  <c r="C779" i="2"/>
  <c r="D779" i="2"/>
  <c r="O779" i="2"/>
  <c r="P779" i="2"/>
  <c r="Q779" i="2"/>
  <c r="T779" i="2"/>
  <c r="C780" i="2"/>
  <c r="D780" i="2"/>
  <c r="O780" i="2"/>
  <c r="P780" i="2"/>
  <c r="Q780" i="2"/>
  <c r="T780" i="2"/>
  <c r="C781" i="2"/>
  <c r="D781" i="2"/>
  <c r="O781" i="2"/>
  <c r="P781" i="2"/>
  <c r="Q781" i="2"/>
  <c r="T781" i="2"/>
  <c r="C782" i="2"/>
  <c r="D782" i="2"/>
  <c r="O782" i="2"/>
  <c r="P782" i="2"/>
  <c r="Q782" i="2"/>
  <c r="T782" i="2"/>
  <c r="C783" i="2"/>
  <c r="D783" i="2"/>
  <c r="O783" i="2"/>
  <c r="P783" i="2"/>
  <c r="Q783" i="2"/>
  <c r="T783" i="2"/>
  <c r="C784" i="2"/>
  <c r="D784" i="2"/>
  <c r="O784" i="2"/>
  <c r="P784" i="2"/>
  <c r="Q784" i="2"/>
  <c r="T784" i="2"/>
  <c r="C785" i="2"/>
  <c r="D785" i="2"/>
  <c r="O785" i="2"/>
  <c r="P785" i="2"/>
  <c r="Q785" i="2"/>
  <c r="T785" i="2"/>
  <c r="C786" i="2"/>
  <c r="D786" i="2"/>
  <c r="O786" i="2"/>
  <c r="P786" i="2"/>
  <c r="Q786" i="2"/>
  <c r="T786" i="2"/>
  <c r="C787" i="2"/>
  <c r="D787" i="2"/>
  <c r="O787" i="2"/>
  <c r="P787" i="2"/>
  <c r="Q787" i="2"/>
  <c r="T787" i="2"/>
  <c r="C788" i="2"/>
  <c r="D788" i="2"/>
  <c r="O788" i="2"/>
  <c r="P788" i="2"/>
  <c r="Q788" i="2"/>
  <c r="T788" i="2"/>
  <c r="C789" i="2"/>
  <c r="D789" i="2"/>
  <c r="O789" i="2"/>
  <c r="P789" i="2"/>
  <c r="Q789" i="2"/>
  <c r="T789" i="2"/>
  <c r="C790" i="2"/>
  <c r="D790" i="2"/>
  <c r="O790" i="2"/>
  <c r="P790" i="2"/>
  <c r="Q790" i="2"/>
  <c r="T790" i="2"/>
  <c r="C791" i="2"/>
  <c r="D791" i="2"/>
  <c r="O791" i="2"/>
  <c r="P791" i="2"/>
  <c r="Q791" i="2"/>
  <c r="T791" i="2"/>
  <c r="C792" i="2"/>
  <c r="D792" i="2"/>
  <c r="O792" i="2"/>
  <c r="P792" i="2"/>
  <c r="Q792" i="2"/>
  <c r="T792" i="2"/>
  <c r="C793" i="2"/>
  <c r="D793" i="2"/>
  <c r="O793" i="2"/>
  <c r="P793" i="2"/>
  <c r="Q793" i="2"/>
  <c r="T793" i="2"/>
  <c r="C794" i="2"/>
  <c r="D794" i="2"/>
  <c r="O794" i="2"/>
  <c r="P794" i="2"/>
  <c r="Q794" i="2"/>
  <c r="T794" i="2"/>
  <c r="C795" i="2"/>
  <c r="D795" i="2"/>
  <c r="O795" i="2"/>
  <c r="P795" i="2"/>
  <c r="Q795" i="2"/>
  <c r="T795" i="2"/>
  <c r="C796" i="2"/>
  <c r="D796" i="2"/>
  <c r="O796" i="2"/>
  <c r="P796" i="2"/>
  <c r="Q796" i="2"/>
  <c r="T796" i="2"/>
  <c r="C797" i="2"/>
  <c r="D797" i="2"/>
  <c r="O797" i="2"/>
  <c r="P797" i="2"/>
  <c r="Q797" i="2"/>
  <c r="T797" i="2"/>
  <c r="C798" i="2"/>
  <c r="D798" i="2"/>
  <c r="O798" i="2"/>
  <c r="P798" i="2"/>
  <c r="Q798" i="2"/>
  <c r="T798" i="2"/>
  <c r="C799" i="2"/>
  <c r="D799" i="2"/>
  <c r="O799" i="2"/>
  <c r="P799" i="2"/>
  <c r="Q799" i="2"/>
  <c r="T799" i="2"/>
  <c r="C800" i="2"/>
  <c r="D800" i="2"/>
  <c r="O800" i="2"/>
  <c r="P800" i="2"/>
  <c r="Q800" i="2"/>
  <c r="T800" i="2"/>
  <c r="C801" i="2"/>
  <c r="D801" i="2"/>
  <c r="O801" i="2"/>
  <c r="P801" i="2"/>
  <c r="Q801" i="2"/>
  <c r="T801" i="2"/>
  <c r="C802" i="2"/>
  <c r="D802" i="2"/>
  <c r="O802" i="2"/>
  <c r="P802" i="2"/>
  <c r="Q802" i="2"/>
  <c r="T802" i="2"/>
  <c r="C803" i="2"/>
  <c r="D803" i="2"/>
  <c r="O803" i="2"/>
  <c r="P803" i="2"/>
  <c r="Q803" i="2"/>
  <c r="T803" i="2"/>
  <c r="C804" i="2"/>
  <c r="D804" i="2"/>
  <c r="O804" i="2"/>
  <c r="P804" i="2"/>
  <c r="Q804" i="2"/>
  <c r="T804" i="2"/>
  <c r="C805" i="2"/>
  <c r="D805" i="2"/>
  <c r="O805" i="2"/>
  <c r="P805" i="2"/>
  <c r="Q805" i="2"/>
  <c r="T805" i="2"/>
  <c r="C806" i="2"/>
  <c r="D806" i="2"/>
  <c r="O806" i="2"/>
  <c r="P806" i="2"/>
  <c r="Q806" i="2"/>
  <c r="T806" i="2"/>
  <c r="C807" i="2"/>
  <c r="D807" i="2"/>
  <c r="O807" i="2"/>
  <c r="P807" i="2"/>
  <c r="Q807" i="2"/>
  <c r="T807" i="2"/>
  <c r="C808" i="2"/>
  <c r="D808" i="2"/>
  <c r="O808" i="2"/>
  <c r="P808" i="2"/>
  <c r="Q808" i="2"/>
  <c r="T808" i="2"/>
  <c r="C809" i="2"/>
  <c r="D809" i="2"/>
  <c r="O809" i="2"/>
  <c r="P809" i="2"/>
  <c r="Q809" i="2"/>
  <c r="T809" i="2"/>
  <c r="C810" i="2"/>
  <c r="D810" i="2"/>
  <c r="O810" i="2"/>
  <c r="P810" i="2"/>
  <c r="Q810" i="2"/>
  <c r="T810" i="2"/>
  <c r="C811" i="2"/>
  <c r="D811" i="2"/>
  <c r="O811" i="2"/>
  <c r="P811" i="2"/>
  <c r="Q811" i="2"/>
  <c r="T811" i="2"/>
  <c r="C812" i="2"/>
  <c r="D812" i="2"/>
  <c r="O812" i="2"/>
  <c r="P812" i="2"/>
  <c r="Q812" i="2"/>
  <c r="T812" i="2"/>
  <c r="C813" i="2"/>
  <c r="D813" i="2"/>
  <c r="O813" i="2"/>
  <c r="P813" i="2"/>
  <c r="Q813" i="2"/>
  <c r="T813" i="2"/>
  <c r="C814" i="2"/>
  <c r="D814" i="2"/>
  <c r="O814" i="2"/>
  <c r="P814" i="2"/>
  <c r="Q814" i="2"/>
  <c r="T814" i="2"/>
  <c r="C815" i="2"/>
  <c r="D815" i="2"/>
  <c r="O815" i="2"/>
  <c r="P815" i="2"/>
  <c r="Q815" i="2"/>
  <c r="T815" i="2"/>
  <c r="C816" i="2"/>
  <c r="D816" i="2"/>
  <c r="O816" i="2"/>
  <c r="P816" i="2"/>
  <c r="Q816" i="2"/>
  <c r="T816" i="2"/>
  <c r="C817" i="2"/>
  <c r="D817" i="2"/>
  <c r="O817" i="2"/>
  <c r="P817" i="2"/>
  <c r="Q817" i="2"/>
  <c r="T817" i="2"/>
  <c r="C818" i="2"/>
  <c r="D818" i="2"/>
  <c r="O818" i="2"/>
  <c r="P818" i="2"/>
  <c r="Q818" i="2"/>
  <c r="T818" i="2"/>
  <c r="C819" i="2"/>
  <c r="D819" i="2"/>
  <c r="O819" i="2"/>
  <c r="P819" i="2"/>
  <c r="Q819" i="2"/>
  <c r="T819" i="2"/>
  <c r="C820" i="2"/>
  <c r="D820" i="2"/>
  <c r="O820" i="2"/>
  <c r="P820" i="2"/>
  <c r="Q820" i="2"/>
  <c r="T820" i="2"/>
  <c r="C821" i="2"/>
  <c r="D821" i="2"/>
  <c r="O821" i="2"/>
  <c r="P821" i="2"/>
  <c r="Q821" i="2"/>
  <c r="T821" i="2"/>
  <c r="C822" i="2"/>
  <c r="D822" i="2"/>
  <c r="O822" i="2"/>
  <c r="P822" i="2"/>
  <c r="Q822" i="2"/>
  <c r="T822" i="2"/>
  <c r="C823" i="2"/>
  <c r="D823" i="2"/>
  <c r="O823" i="2"/>
  <c r="P823" i="2"/>
  <c r="Q823" i="2"/>
  <c r="T823" i="2"/>
  <c r="C824" i="2"/>
  <c r="D824" i="2"/>
  <c r="O824" i="2"/>
  <c r="P824" i="2"/>
  <c r="Q824" i="2"/>
  <c r="T824" i="2"/>
  <c r="C825" i="2"/>
  <c r="D825" i="2"/>
  <c r="O825" i="2"/>
  <c r="P825" i="2"/>
  <c r="Q825" i="2"/>
  <c r="T825" i="2"/>
  <c r="C826" i="2"/>
  <c r="D826" i="2"/>
  <c r="O826" i="2"/>
  <c r="P826" i="2"/>
  <c r="Q826" i="2"/>
  <c r="T826" i="2"/>
  <c r="C827" i="2"/>
  <c r="D827" i="2"/>
  <c r="O827" i="2"/>
  <c r="P827" i="2"/>
  <c r="Q827" i="2"/>
  <c r="T827" i="2"/>
  <c r="C828" i="2"/>
  <c r="D828" i="2"/>
  <c r="O828" i="2"/>
  <c r="P828" i="2"/>
  <c r="Q828" i="2"/>
  <c r="T828" i="2"/>
  <c r="C829" i="2"/>
  <c r="D829" i="2"/>
  <c r="O829" i="2"/>
  <c r="P829" i="2"/>
  <c r="Q829" i="2"/>
  <c r="T829" i="2"/>
  <c r="C830" i="2"/>
  <c r="D830" i="2"/>
  <c r="O830" i="2"/>
  <c r="P830" i="2"/>
  <c r="Q830" i="2"/>
  <c r="T830" i="2"/>
  <c r="C831" i="2"/>
  <c r="D831" i="2"/>
  <c r="O831" i="2"/>
  <c r="P831" i="2"/>
  <c r="Q831" i="2"/>
  <c r="T831" i="2"/>
  <c r="C832" i="2"/>
  <c r="D832" i="2"/>
  <c r="O832" i="2"/>
  <c r="P832" i="2"/>
  <c r="Q832" i="2"/>
  <c r="T832" i="2"/>
  <c r="C833" i="2"/>
  <c r="D833" i="2"/>
  <c r="O833" i="2"/>
  <c r="P833" i="2"/>
  <c r="Q833" i="2"/>
  <c r="T833" i="2"/>
  <c r="C834" i="2"/>
  <c r="D834" i="2"/>
  <c r="O834" i="2"/>
  <c r="P834" i="2"/>
  <c r="Q834" i="2"/>
  <c r="T834" i="2"/>
  <c r="C835" i="2"/>
  <c r="D835" i="2"/>
  <c r="O835" i="2"/>
  <c r="P835" i="2"/>
  <c r="Q835" i="2"/>
  <c r="T835" i="2"/>
  <c r="C836" i="2"/>
  <c r="D836" i="2"/>
  <c r="O836" i="2"/>
  <c r="P836" i="2"/>
  <c r="Q836" i="2"/>
  <c r="T836" i="2"/>
  <c r="C837" i="2"/>
  <c r="D837" i="2"/>
  <c r="O837" i="2"/>
  <c r="P837" i="2"/>
  <c r="Q837" i="2"/>
  <c r="T837" i="2"/>
  <c r="C838" i="2"/>
  <c r="D838" i="2"/>
  <c r="O838" i="2"/>
  <c r="P838" i="2"/>
  <c r="Q838" i="2"/>
  <c r="T838" i="2"/>
  <c r="C839" i="2"/>
  <c r="D839" i="2"/>
  <c r="O839" i="2"/>
  <c r="P839" i="2"/>
  <c r="Q839" i="2"/>
  <c r="T839" i="2"/>
  <c r="C840" i="2"/>
  <c r="D840" i="2"/>
  <c r="O840" i="2"/>
  <c r="P840" i="2"/>
  <c r="Q840" i="2"/>
  <c r="T840" i="2"/>
  <c r="C841" i="2"/>
  <c r="D841" i="2"/>
  <c r="O841" i="2"/>
  <c r="P841" i="2"/>
  <c r="Q841" i="2"/>
  <c r="T841" i="2"/>
  <c r="C842" i="2"/>
  <c r="D842" i="2"/>
  <c r="O842" i="2"/>
  <c r="P842" i="2"/>
  <c r="Q842" i="2"/>
  <c r="T842" i="2"/>
  <c r="C843" i="2"/>
  <c r="D843" i="2"/>
  <c r="O843" i="2"/>
  <c r="P843" i="2"/>
  <c r="Q843" i="2"/>
  <c r="T843" i="2"/>
  <c r="C844" i="2"/>
  <c r="D844" i="2"/>
  <c r="O844" i="2"/>
  <c r="P844" i="2"/>
  <c r="Q844" i="2"/>
  <c r="T844" i="2"/>
  <c r="C845" i="2"/>
  <c r="D845" i="2"/>
  <c r="O845" i="2"/>
  <c r="P845" i="2"/>
  <c r="Q845" i="2"/>
  <c r="T845" i="2"/>
  <c r="C846" i="2"/>
  <c r="D846" i="2"/>
  <c r="O846" i="2"/>
  <c r="P846" i="2"/>
  <c r="Q846" i="2"/>
  <c r="T846" i="2"/>
  <c r="C847" i="2"/>
  <c r="D847" i="2"/>
  <c r="O847" i="2"/>
  <c r="P847" i="2"/>
  <c r="Q847" i="2"/>
  <c r="T847" i="2"/>
  <c r="C848" i="2"/>
  <c r="D848" i="2"/>
  <c r="O848" i="2"/>
  <c r="P848" i="2"/>
  <c r="Q848" i="2"/>
  <c r="T848" i="2"/>
  <c r="C849" i="2"/>
  <c r="D849" i="2"/>
  <c r="O849" i="2"/>
  <c r="P849" i="2"/>
  <c r="Q849" i="2"/>
  <c r="T849" i="2"/>
  <c r="C850" i="2"/>
  <c r="D850" i="2"/>
  <c r="O850" i="2"/>
  <c r="P850" i="2"/>
  <c r="Q850" i="2"/>
  <c r="T850" i="2"/>
  <c r="C851" i="2"/>
  <c r="D851" i="2"/>
  <c r="O851" i="2"/>
  <c r="P851" i="2"/>
  <c r="Q851" i="2"/>
  <c r="T851" i="2"/>
  <c r="C852" i="2"/>
  <c r="D852" i="2"/>
  <c r="O852" i="2"/>
  <c r="P852" i="2"/>
  <c r="Q852" i="2"/>
  <c r="T852" i="2"/>
  <c r="C853" i="2"/>
  <c r="D853" i="2"/>
  <c r="O853" i="2"/>
  <c r="P853" i="2"/>
  <c r="Q853" i="2"/>
  <c r="T853" i="2"/>
  <c r="C854" i="2"/>
  <c r="D854" i="2"/>
  <c r="O854" i="2"/>
  <c r="P854" i="2"/>
  <c r="Q854" i="2"/>
  <c r="T854" i="2"/>
  <c r="C855" i="2"/>
  <c r="D855" i="2"/>
  <c r="O855" i="2"/>
  <c r="P855" i="2"/>
  <c r="Q855" i="2"/>
  <c r="T855" i="2"/>
  <c r="C856" i="2"/>
  <c r="D856" i="2"/>
  <c r="O856" i="2"/>
  <c r="P856" i="2"/>
  <c r="Q856" i="2"/>
  <c r="T856" i="2"/>
  <c r="C857" i="2"/>
  <c r="D857" i="2"/>
  <c r="O857" i="2"/>
  <c r="P857" i="2"/>
  <c r="Q857" i="2"/>
  <c r="T857" i="2"/>
  <c r="C858" i="2"/>
  <c r="D858" i="2"/>
  <c r="O858" i="2"/>
  <c r="P858" i="2"/>
  <c r="Q858" i="2"/>
  <c r="T858" i="2"/>
  <c r="C859" i="2"/>
  <c r="D859" i="2"/>
  <c r="O859" i="2"/>
  <c r="P859" i="2"/>
  <c r="Q859" i="2"/>
  <c r="T859" i="2"/>
  <c r="C860" i="2"/>
  <c r="D860" i="2"/>
  <c r="O860" i="2"/>
  <c r="P860" i="2"/>
  <c r="Q860" i="2"/>
  <c r="T860" i="2"/>
  <c r="C861" i="2"/>
  <c r="D861" i="2"/>
  <c r="O861" i="2"/>
  <c r="P861" i="2"/>
  <c r="Q861" i="2"/>
  <c r="T861" i="2"/>
  <c r="C862" i="2"/>
  <c r="D862" i="2"/>
  <c r="O862" i="2"/>
  <c r="P862" i="2"/>
  <c r="Q862" i="2"/>
  <c r="T862" i="2"/>
  <c r="C863" i="2"/>
  <c r="D863" i="2"/>
  <c r="O863" i="2"/>
  <c r="P863" i="2"/>
  <c r="Q863" i="2"/>
  <c r="T863" i="2"/>
  <c r="C864" i="2"/>
  <c r="D864" i="2"/>
  <c r="O864" i="2"/>
  <c r="P864" i="2"/>
  <c r="Q864" i="2"/>
  <c r="T864" i="2"/>
  <c r="C865" i="2"/>
  <c r="D865" i="2"/>
  <c r="O865" i="2"/>
  <c r="P865" i="2"/>
  <c r="Q865" i="2"/>
  <c r="T865" i="2"/>
  <c r="C866" i="2"/>
  <c r="D866" i="2"/>
  <c r="O866" i="2"/>
  <c r="P866" i="2"/>
  <c r="Q866" i="2"/>
  <c r="T866" i="2"/>
  <c r="C867" i="2"/>
  <c r="D867" i="2"/>
  <c r="O867" i="2"/>
  <c r="P867" i="2"/>
  <c r="Q867" i="2"/>
  <c r="T867" i="2"/>
  <c r="C868" i="2"/>
  <c r="D868" i="2"/>
  <c r="O868" i="2"/>
  <c r="P868" i="2"/>
  <c r="Q868" i="2"/>
  <c r="T868" i="2"/>
  <c r="C869" i="2"/>
  <c r="D869" i="2"/>
  <c r="O869" i="2"/>
  <c r="P869" i="2"/>
  <c r="Q869" i="2"/>
  <c r="T869" i="2"/>
  <c r="C870" i="2"/>
  <c r="D870" i="2"/>
  <c r="O870" i="2"/>
  <c r="P870" i="2"/>
  <c r="Q870" i="2"/>
  <c r="T870" i="2"/>
  <c r="C871" i="2"/>
  <c r="D871" i="2"/>
  <c r="O871" i="2"/>
  <c r="P871" i="2"/>
  <c r="Q871" i="2"/>
  <c r="T871" i="2"/>
  <c r="C872" i="2"/>
  <c r="D872" i="2"/>
  <c r="O872" i="2"/>
  <c r="P872" i="2"/>
  <c r="Q872" i="2"/>
  <c r="T872" i="2"/>
  <c r="C873" i="2"/>
  <c r="D873" i="2"/>
  <c r="O873" i="2"/>
  <c r="P873" i="2"/>
  <c r="Q873" i="2"/>
  <c r="T873" i="2"/>
  <c r="C874" i="2"/>
  <c r="D874" i="2"/>
  <c r="O874" i="2"/>
  <c r="P874" i="2"/>
  <c r="Q874" i="2"/>
  <c r="T874" i="2"/>
  <c r="C875" i="2"/>
  <c r="D875" i="2"/>
  <c r="O875" i="2"/>
  <c r="P875" i="2"/>
  <c r="Q875" i="2"/>
  <c r="T875" i="2"/>
  <c r="C876" i="2"/>
  <c r="D876" i="2"/>
  <c r="O876" i="2"/>
  <c r="P876" i="2"/>
  <c r="Q876" i="2"/>
  <c r="T876" i="2"/>
  <c r="C877" i="2"/>
  <c r="D877" i="2"/>
  <c r="O877" i="2"/>
  <c r="P877" i="2"/>
  <c r="Q877" i="2"/>
  <c r="T877" i="2"/>
  <c r="C878" i="2"/>
  <c r="D878" i="2"/>
  <c r="O878" i="2"/>
  <c r="P878" i="2"/>
  <c r="Q878" i="2"/>
  <c r="T878" i="2"/>
  <c r="C879" i="2"/>
  <c r="D879" i="2"/>
  <c r="O879" i="2"/>
  <c r="P879" i="2"/>
  <c r="Q879" i="2"/>
  <c r="T879" i="2"/>
  <c r="C880" i="2"/>
  <c r="D880" i="2"/>
  <c r="O880" i="2"/>
  <c r="P880" i="2"/>
  <c r="Q880" i="2"/>
  <c r="T880" i="2"/>
  <c r="C881" i="2"/>
  <c r="D881" i="2"/>
  <c r="O881" i="2"/>
  <c r="P881" i="2"/>
  <c r="Q881" i="2"/>
  <c r="T881" i="2"/>
  <c r="C882" i="2"/>
  <c r="D882" i="2"/>
  <c r="O882" i="2"/>
  <c r="P882" i="2"/>
  <c r="Q882" i="2"/>
  <c r="T882" i="2"/>
  <c r="C883" i="2"/>
  <c r="D883" i="2"/>
  <c r="O883" i="2"/>
  <c r="P883" i="2"/>
  <c r="Q883" i="2"/>
  <c r="T883" i="2"/>
  <c r="C884" i="2"/>
  <c r="D884" i="2"/>
  <c r="O884" i="2"/>
  <c r="P884" i="2"/>
  <c r="Q884" i="2"/>
  <c r="T884" i="2"/>
  <c r="C885" i="2"/>
  <c r="D885" i="2"/>
  <c r="O885" i="2"/>
  <c r="P885" i="2"/>
  <c r="Q885" i="2"/>
  <c r="T885" i="2"/>
  <c r="C886" i="2"/>
  <c r="D886" i="2"/>
  <c r="O886" i="2"/>
  <c r="P886" i="2"/>
  <c r="Q886" i="2"/>
  <c r="T886" i="2"/>
  <c r="C887" i="2"/>
  <c r="D887" i="2"/>
  <c r="O887" i="2"/>
  <c r="P887" i="2"/>
  <c r="Q887" i="2"/>
  <c r="T887" i="2"/>
  <c r="C888" i="2"/>
  <c r="D888" i="2"/>
  <c r="O888" i="2"/>
  <c r="P888" i="2"/>
  <c r="Q888" i="2"/>
  <c r="T888" i="2"/>
  <c r="C889" i="2"/>
  <c r="D889" i="2"/>
  <c r="O889" i="2"/>
  <c r="P889" i="2"/>
  <c r="Q889" i="2"/>
  <c r="T889" i="2"/>
  <c r="C890" i="2"/>
  <c r="D890" i="2"/>
  <c r="O890" i="2"/>
  <c r="P890" i="2"/>
  <c r="Q890" i="2"/>
  <c r="T890" i="2"/>
  <c r="C891" i="2"/>
  <c r="D891" i="2"/>
  <c r="O891" i="2"/>
  <c r="P891" i="2"/>
  <c r="Q891" i="2"/>
  <c r="T891" i="2"/>
  <c r="C892" i="2"/>
  <c r="D892" i="2"/>
  <c r="O892" i="2"/>
  <c r="P892" i="2"/>
  <c r="Q892" i="2"/>
  <c r="T892" i="2"/>
  <c r="C893" i="2"/>
  <c r="D893" i="2"/>
  <c r="O893" i="2"/>
  <c r="P893" i="2"/>
  <c r="Q893" i="2"/>
  <c r="T893" i="2"/>
  <c r="C894" i="2"/>
  <c r="D894" i="2"/>
  <c r="O894" i="2"/>
  <c r="P894" i="2"/>
  <c r="Q894" i="2"/>
  <c r="T894" i="2"/>
  <c r="C895" i="2"/>
  <c r="D895" i="2"/>
  <c r="O895" i="2"/>
  <c r="P895" i="2"/>
  <c r="Q895" i="2"/>
  <c r="T895" i="2"/>
  <c r="C896" i="2"/>
  <c r="D896" i="2"/>
  <c r="O896" i="2"/>
  <c r="P896" i="2"/>
  <c r="Q896" i="2"/>
  <c r="T896" i="2"/>
  <c r="C897" i="2"/>
  <c r="D897" i="2"/>
  <c r="O897" i="2"/>
  <c r="P897" i="2"/>
  <c r="Q897" i="2"/>
  <c r="T897" i="2"/>
  <c r="C898" i="2"/>
  <c r="D898" i="2"/>
  <c r="O898" i="2"/>
  <c r="P898" i="2"/>
  <c r="Q898" i="2"/>
  <c r="T898" i="2"/>
  <c r="C899" i="2"/>
  <c r="D899" i="2"/>
  <c r="O899" i="2"/>
  <c r="P899" i="2"/>
  <c r="Q899" i="2"/>
  <c r="T899" i="2"/>
  <c r="C900" i="2"/>
  <c r="D900" i="2"/>
  <c r="O900" i="2"/>
  <c r="P900" i="2"/>
  <c r="Q900" i="2"/>
  <c r="T900" i="2"/>
  <c r="C901" i="2"/>
  <c r="D901" i="2"/>
  <c r="O901" i="2"/>
  <c r="P901" i="2"/>
  <c r="Q901" i="2"/>
  <c r="T901" i="2"/>
  <c r="C902" i="2"/>
  <c r="D902" i="2"/>
  <c r="O902" i="2"/>
  <c r="P902" i="2"/>
  <c r="Q902" i="2"/>
  <c r="T902" i="2"/>
  <c r="C903" i="2"/>
  <c r="D903" i="2"/>
  <c r="O903" i="2"/>
  <c r="P903" i="2"/>
  <c r="Q903" i="2"/>
  <c r="T903" i="2"/>
  <c r="C904" i="2"/>
  <c r="D904" i="2"/>
  <c r="O904" i="2"/>
  <c r="P904" i="2"/>
  <c r="Q904" i="2"/>
  <c r="T904" i="2"/>
  <c r="C905" i="2"/>
  <c r="D905" i="2"/>
  <c r="O905" i="2"/>
  <c r="P905" i="2"/>
  <c r="Q905" i="2"/>
  <c r="T905" i="2"/>
  <c r="C906" i="2"/>
  <c r="D906" i="2"/>
  <c r="O906" i="2"/>
  <c r="P906" i="2"/>
  <c r="Q906" i="2"/>
  <c r="T906" i="2"/>
  <c r="C907" i="2"/>
  <c r="D907" i="2"/>
  <c r="O907" i="2"/>
  <c r="P907" i="2"/>
  <c r="Q907" i="2"/>
  <c r="T907" i="2"/>
  <c r="C908" i="2"/>
  <c r="D908" i="2"/>
  <c r="O908" i="2"/>
  <c r="P908" i="2"/>
  <c r="Q908" i="2"/>
  <c r="T908" i="2"/>
  <c r="C909" i="2"/>
  <c r="D909" i="2"/>
  <c r="O909" i="2"/>
  <c r="P909" i="2"/>
  <c r="Q909" i="2"/>
  <c r="T909" i="2"/>
  <c r="C910" i="2"/>
  <c r="D910" i="2"/>
  <c r="O910" i="2"/>
  <c r="P910" i="2"/>
  <c r="Q910" i="2"/>
  <c r="T910" i="2"/>
  <c r="C911" i="2"/>
  <c r="D911" i="2"/>
  <c r="O911" i="2"/>
  <c r="P911" i="2"/>
  <c r="Q911" i="2"/>
  <c r="T911" i="2"/>
  <c r="C912" i="2"/>
  <c r="D912" i="2"/>
  <c r="O912" i="2"/>
  <c r="P912" i="2"/>
  <c r="Q912" i="2"/>
  <c r="T912" i="2"/>
  <c r="C913" i="2"/>
  <c r="D913" i="2"/>
  <c r="O913" i="2"/>
  <c r="P913" i="2"/>
  <c r="Q913" i="2"/>
  <c r="T913" i="2"/>
  <c r="C914" i="2"/>
  <c r="D914" i="2"/>
  <c r="O914" i="2"/>
  <c r="P914" i="2"/>
  <c r="Q914" i="2"/>
  <c r="T914" i="2"/>
  <c r="C915" i="2"/>
  <c r="D915" i="2"/>
  <c r="O915" i="2"/>
  <c r="P915" i="2"/>
  <c r="Q915" i="2"/>
  <c r="T915" i="2"/>
  <c r="C916" i="2"/>
  <c r="D916" i="2"/>
  <c r="O916" i="2"/>
  <c r="P916" i="2"/>
  <c r="Q916" i="2"/>
  <c r="T916" i="2"/>
  <c r="C917" i="2"/>
  <c r="D917" i="2"/>
  <c r="O917" i="2"/>
  <c r="P917" i="2"/>
  <c r="Q917" i="2"/>
  <c r="T917" i="2"/>
  <c r="C918" i="2"/>
  <c r="D918" i="2"/>
  <c r="O918" i="2"/>
  <c r="P918" i="2"/>
  <c r="Q918" i="2"/>
  <c r="T918" i="2"/>
  <c r="C919" i="2"/>
  <c r="D919" i="2"/>
  <c r="O919" i="2"/>
  <c r="P919" i="2"/>
  <c r="Q919" i="2"/>
  <c r="T919" i="2"/>
  <c r="C920" i="2"/>
  <c r="D920" i="2"/>
  <c r="O920" i="2"/>
  <c r="P920" i="2"/>
  <c r="Q920" i="2"/>
  <c r="T920" i="2"/>
  <c r="C921" i="2"/>
  <c r="D921" i="2"/>
  <c r="O921" i="2"/>
  <c r="P921" i="2"/>
  <c r="Q921" i="2"/>
  <c r="T921" i="2"/>
  <c r="C922" i="2"/>
  <c r="D922" i="2"/>
  <c r="O922" i="2"/>
  <c r="P922" i="2"/>
  <c r="Q922" i="2"/>
  <c r="T922" i="2"/>
  <c r="C923" i="2"/>
  <c r="D923" i="2"/>
  <c r="O923" i="2"/>
  <c r="P923" i="2"/>
  <c r="Q923" i="2"/>
  <c r="T923" i="2"/>
  <c r="C924" i="2"/>
  <c r="D924" i="2"/>
  <c r="O924" i="2"/>
  <c r="P924" i="2"/>
  <c r="Q924" i="2"/>
  <c r="T924" i="2"/>
  <c r="C925" i="2"/>
  <c r="D925" i="2"/>
  <c r="O925" i="2"/>
  <c r="P925" i="2"/>
  <c r="Q925" i="2"/>
  <c r="T925" i="2"/>
  <c r="C926" i="2"/>
  <c r="D926" i="2"/>
  <c r="O926" i="2"/>
  <c r="P926" i="2"/>
  <c r="Q926" i="2"/>
  <c r="T926" i="2"/>
  <c r="C927" i="2"/>
  <c r="D927" i="2"/>
  <c r="O927" i="2"/>
  <c r="P927" i="2"/>
  <c r="Q927" i="2"/>
  <c r="T927" i="2"/>
  <c r="C928" i="2"/>
  <c r="D928" i="2"/>
  <c r="O928" i="2"/>
  <c r="P928" i="2"/>
  <c r="Q928" i="2"/>
  <c r="T928" i="2"/>
  <c r="C929" i="2"/>
  <c r="D929" i="2"/>
  <c r="O929" i="2"/>
  <c r="P929" i="2"/>
  <c r="Q929" i="2"/>
  <c r="T929" i="2"/>
  <c r="C930" i="2"/>
  <c r="D930" i="2"/>
  <c r="O930" i="2"/>
  <c r="P930" i="2"/>
  <c r="Q930" i="2"/>
  <c r="T930" i="2"/>
  <c r="C931" i="2"/>
  <c r="D931" i="2"/>
  <c r="O931" i="2"/>
  <c r="P931" i="2"/>
  <c r="Q931" i="2"/>
  <c r="T931" i="2"/>
  <c r="C932" i="2"/>
  <c r="D932" i="2"/>
  <c r="O932" i="2"/>
  <c r="P932" i="2"/>
  <c r="Q932" i="2"/>
  <c r="T932" i="2"/>
  <c r="C933" i="2"/>
  <c r="D933" i="2"/>
  <c r="O933" i="2"/>
  <c r="P933" i="2"/>
  <c r="Q933" i="2"/>
  <c r="T933" i="2"/>
  <c r="C934" i="2"/>
  <c r="D934" i="2"/>
  <c r="O934" i="2"/>
  <c r="P934" i="2"/>
  <c r="Q934" i="2"/>
  <c r="T934" i="2"/>
  <c r="C935" i="2"/>
  <c r="D935" i="2"/>
  <c r="O935" i="2"/>
  <c r="P935" i="2"/>
  <c r="Q935" i="2"/>
  <c r="T935" i="2"/>
  <c r="C936" i="2"/>
  <c r="D936" i="2"/>
  <c r="O936" i="2"/>
  <c r="P936" i="2"/>
  <c r="Q936" i="2"/>
  <c r="T936" i="2"/>
  <c r="C937" i="2"/>
  <c r="D937" i="2"/>
  <c r="O937" i="2"/>
  <c r="P937" i="2"/>
  <c r="Q937" i="2"/>
  <c r="T937" i="2"/>
  <c r="C938" i="2"/>
  <c r="D938" i="2"/>
  <c r="O938" i="2"/>
  <c r="P938" i="2"/>
  <c r="Q938" i="2"/>
  <c r="T938" i="2"/>
  <c r="C939" i="2"/>
  <c r="D939" i="2"/>
  <c r="O939" i="2"/>
  <c r="P939" i="2"/>
  <c r="Q939" i="2"/>
  <c r="T939" i="2"/>
  <c r="C940" i="2"/>
  <c r="D940" i="2"/>
  <c r="O940" i="2"/>
  <c r="P940" i="2"/>
  <c r="Q940" i="2"/>
  <c r="T940" i="2"/>
  <c r="C941" i="2"/>
  <c r="D941" i="2"/>
  <c r="O941" i="2"/>
  <c r="P941" i="2"/>
  <c r="Q941" i="2"/>
  <c r="T941" i="2"/>
  <c r="C942" i="2"/>
  <c r="D942" i="2"/>
  <c r="O942" i="2"/>
  <c r="P942" i="2"/>
  <c r="Q942" i="2"/>
  <c r="T942" i="2"/>
  <c r="C943" i="2"/>
  <c r="D943" i="2"/>
  <c r="O943" i="2"/>
  <c r="P943" i="2"/>
  <c r="Q943" i="2"/>
  <c r="T943" i="2"/>
  <c r="C944" i="2"/>
  <c r="D944" i="2"/>
  <c r="O944" i="2"/>
  <c r="P944" i="2"/>
  <c r="Q944" i="2"/>
  <c r="T944" i="2"/>
  <c r="C945" i="2"/>
  <c r="D945" i="2"/>
  <c r="O945" i="2"/>
  <c r="P945" i="2"/>
  <c r="Q945" i="2"/>
  <c r="T945" i="2"/>
  <c r="C946" i="2"/>
  <c r="D946" i="2"/>
  <c r="O946" i="2"/>
  <c r="P946" i="2"/>
  <c r="Q946" i="2"/>
  <c r="T946" i="2"/>
  <c r="C947" i="2"/>
  <c r="D947" i="2"/>
  <c r="O947" i="2"/>
  <c r="P947" i="2"/>
  <c r="Q947" i="2"/>
  <c r="T947" i="2"/>
  <c r="C948" i="2"/>
  <c r="D948" i="2"/>
  <c r="O948" i="2"/>
  <c r="P948" i="2"/>
  <c r="Q948" i="2"/>
  <c r="T948" i="2"/>
  <c r="C949" i="2"/>
  <c r="D949" i="2"/>
  <c r="O949" i="2"/>
  <c r="P949" i="2"/>
  <c r="Q949" i="2"/>
  <c r="T949" i="2"/>
  <c r="C950" i="2"/>
  <c r="D950" i="2"/>
  <c r="O950" i="2"/>
  <c r="P950" i="2"/>
  <c r="Q950" i="2"/>
  <c r="T950" i="2"/>
  <c r="C951" i="2"/>
  <c r="D951" i="2"/>
  <c r="O951" i="2"/>
  <c r="P951" i="2"/>
  <c r="Q951" i="2"/>
  <c r="T951" i="2"/>
  <c r="C952" i="2"/>
  <c r="D952" i="2"/>
  <c r="O952" i="2"/>
  <c r="P952" i="2"/>
  <c r="Q952" i="2"/>
  <c r="T952" i="2"/>
  <c r="C953" i="2"/>
  <c r="D953" i="2"/>
  <c r="O953" i="2"/>
  <c r="P953" i="2"/>
  <c r="Q953" i="2"/>
  <c r="T953" i="2"/>
  <c r="C954" i="2"/>
  <c r="D954" i="2"/>
  <c r="O954" i="2"/>
  <c r="P954" i="2"/>
  <c r="Q954" i="2"/>
  <c r="T954" i="2"/>
  <c r="C955" i="2"/>
  <c r="D955" i="2"/>
  <c r="O955" i="2"/>
  <c r="P955" i="2"/>
  <c r="Q955" i="2"/>
  <c r="T955" i="2"/>
  <c r="C956" i="2"/>
  <c r="D956" i="2"/>
  <c r="O956" i="2"/>
  <c r="P956" i="2"/>
  <c r="Q956" i="2"/>
  <c r="T956" i="2"/>
  <c r="C957" i="2"/>
  <c r="D957" i="2"/>
  <c r="O957" i="2"/>
  <c r="P957" i="2"/>
  <c r="Q957" i="2"/>
  <c r="T957" i="2"/>
  <c r="C958" i="2"/>
  <c r="D958" i="2"/>
  <c r="O958" i="2"/>
  <c r="P958" i="2"/>
  <c r="Q958" i="2"/>
  <c r="T958" i="2"/>
  <c r="C959" i="2"/>
  <c r="D959" i="2"/>
  <c r="O959" i="2"/>
  <c r="P959" i="2"/>
  <c r="Q959" i="2"/>
  <c r="T959" i="2"/>
  <c r="C960" i="2"/>
  <c r="D960" i="2"/>
  <c r="O960" i="2"/>
  <c r="P960" i="2"/>
  <c r="Q960" i="2"/>
  <c r="T960" i="2"/>
  <c r="C961" i="2"/>
  <c r="D961" i="2"/>
  <c r="O961" i="2"/>
  <c r="P961" i="2"/>
  <c r="Q961" i="2"/>
  <c r="T961" i="2"/>
  <c r="C962" i="2"/>
  <c r="D962" i="2"/>
  <c r="O962" i="2"/>
  <c r="P962" i="2"/>
  <c r="Q962" i="2"/>
  <c r="T962" i="2"/>
  <c r="C963" i="2"/>
  <c r="D963" i="2"/>
  <c r="O963" i="2"/>
  <c r="P963" i="2"/>
  <c r="Q963" i="2"/>
  <c r="T963" i="2"/>
  <c r="C964" i="2"/>
  <c r="D964" i="2"/>
  <c r="O964" i="2"/>
  <c r="P964" i="2"/>
  <c r="Q964" i="2"/>
  <c r="T964" i="2"/>
  <c r="C965" i="2"/>
  <c r="D965" i="2"/>
  <c r="O965" i="2"/>
  <c r="P965" i="2"/>
  <c r="Q965" i="2"/>
  <c r="T965" i="2"/>
  <c r="C966" i="2"/>
  <c r="D966" i="2"/>
  <c r="O966" i="2"/>
  <c r="P966" i="2"/>
  <c r="Q966" i="2"/>
  <c r="T966" i="2"/>
  <c r="C967" i="2"/>
  <c r="D967" i="2"/>
  <c r="O967" i="2"/>
  <c r="P967" i="2"/>
  <c r="Q967" i="2"/>
  <c r="T967" i="2"/>
  <c r="C968" i="2"/>
  <c r="D968" i="2"/>
  <c r="O968" i="2"/>
  <c r="P968" i="2"/>
  <c r="Q968" i="2"/>
  <c r="T968" i="2"/>
  <c r="C969" i="2"/>
  <c r="D969" i="2"/>
  <c r="O969" i="2"/>
  <c r="P969" i="2"/>
  <c r="Q969" i="2"/>
  <c r="T969" i="2"/>
  <c r="C970" i="2"/>
  <c r="D970" i="2"/>
  <c r="O970" i="2"/>
  <c r="P970" i="2"/>
  <c r="Q970" i="2"/>
  <c r="T970" i="2"/>
  <c r="C971" i="2"/>
  <c r="D971" i="2"/>
  <c r="O971" i="2"/>
  <c r="P971" i="2"/>
  <c r="Q971" i="2"/>
  <c r="T971" i="2"/>
  <c r="C972" i="2"/>
  <c r="D972" i="2"/>
  <c r="O972" i="2"/>
  <c r="P972" i="2"/>
  <c r="Q972" i="2"/>
  <c r="T972" i="2"/>
  <c r="C973" i="2"/>
  <c r="D973" i="2"/>
  <c r="O973" i="2"/>
  <c r="P973" i="2"/>
  <c r="Q973" i="2"/>
  <c r="T973" i="2"/>
  <c r="C974" i="2"/>
  <c r="D974" i="2"/>
  <c r="O974" i="2"/>
  <c r="P974" i="2"/>
  <c r="Q974" i="2"/>
  <c r="T974" i="2"/>
  <c r="C975" i="2"/>
  <c r="D975" i="2"/>
  <c r="O975" i="2"/>
  <c r="P975" i="2"/>
  <c r="Q975" i="2"/>
  <c r="T975" i="2"/>
  <c r="C976" i="2"/>
  <c r="D976" i="2"/>
  <c r="O976" i="2"/>
  <c r="P976" i="2"/>
  <c r="Q976" i="2"/>
  <c r="T976" i="2"/>
  <c r="C977" i="2"/>
  <c r="D977" i="2"/>
  <c r="O977" i="2"/>
  <c r="P977" i="2"/>
  <c r="Q977" i="2"/>
  <c r="T977" i="2"/>
  <c r="C978" i="2"/>
  <c r="D978" i="2"/>
  <c r="O978" i="2"/>
  <c r="P978" i="2"/>
  <c r="Q978" i="2"/>
  <c r="T978" i="2"/>
  <c r="C979" i="2"/>
  <c r="D979" i="2"/>
  <c r="O979" i="2"/>
  <c r="P979" i="2"/>
  <c r="Q979" i="2"/>
  <c r="T979" i="2"/>
  <c r="C980" i="2"/>
  <c r="D980" i="2"/>
  <c r="O980" i="2"/>
  <c r="P980" i="2"/>
  <c r="Q980" i="2"/>
  <c r="T980" i="2"/>
  <c r="C981" i="2"/>
  <c r="D981" i="2"/>
  <c r="O981" i="2"/>
  <c r="P981" i="2"/>
  <c r="Q981" i="2"/>
  <c r="T981" i="2"/>
  <c r="C982" i="2"/>
  <c r="D982" i="2"/>
  <c r="O982" i="2"/>
  <c r="P982" i="2"/>
  <c r="Q982" i="2"/>
  <c r="T982" i="2"/>
  <c r="C983" i="2"/>
  <c r="D983" i="2"/>
  <c r="O983" i="2"/>
  <c r="P983" i="2"/>
  <c r="Q983" i="2"/>
  <c r="T983" i="2"/>
  <c r="C984" i="2"/>
  <c r="D984" i="2"/>
  <c r="O984" i="2"/>
  <c r="P984" i="2"/>
  <c r="Q984" i="2"/>
  <c r="T984" i="2"/>
  <c r="C985" i="2"/>
  <c r="D985" i="2"/>
  <c r="O985" i="2"/>
  <c r="P985" i="2"/>
  <c r="Q985" i="2"/>
  <c r="T985" i="2"/>
  <c r="C986" i="2"/>
  <c r="D986" i="2"/>
  <c r="O986" i="2"/>
  <c r="P986" i="2"/>
  <c r="Q986" i="2"/>
  <c r="T986" i="2"/>
  <c r="C987" i="2"/>
  <c r="D987" i="2"/>
  <c r="O987" i="2"/>
  <c r="P987" i="2"/>
  <c r="Q987" i="2"/>
  <c r="T987" i="2"/>
  <c r="C988" i="2"/>
  <c r="D988" i="2"/>
  <c r="O988" i="2"/>
  <c r="P988" i="2"/>
  <c r="Q988" i="2"/>
  <c r="T988" i="2"/>
  <c r="C989" i="2"/>
  <c r="D989" i="2"/>
  <c r="O989" i="2"/>
  <c r="P989" i="2"/>
  <c r="Q989" i="2"/>
  <c r="T989" i="2"/>
  <c r="C990" i="2"/>
  <c r="D990" i="2"/>
  <c r="O990" i="2"/>
  <c r="P990" i="2"/>
  <c r="Q990" i="2"/>
  <c r="T990" i="2"/>
  <c r="C991" i="2"/>
  <c r="D991" i="2"/>
  <c r="O991" i="2"/>
  <c r="P991" i="2"/>
  <c r="Q991" i="2"/>
  <c r="T991" i="2"/>
  <c r="C992" i="2"/>
  <c r="D992" i="2"/>
  <c r="O992" i="2"/>
  <c r="P992" i="2"/>
  <c r="Q992" i="2"/>
  <c r="T992" i="2"/>
  <c r="C993" i="2"/>
  <c r="D993" i="2"/>
  <c r="O993" i="2"/>
  <c r="P993" i="2"/>
  <c r="Q993" i="2"/>
  <c r="T993" i="2"/>
  <c r="C994" i="2"/>
  <c r="D994" i="2"/>
  <c r="O994" i="2"/>
  <c r="P994" i="2"/>
  <c r="Q994" i="2"/>
  <c r="T994" i="2"/>
  <c r="C995" i="2"/>
  <c r="D995" i="2"/>
  <c r="O995" i="2"/>
  <c r="P995" i="2"/>
  <c r="Q995" i="2"/>
  <c r="T995" i="2"/>
  <c r="C996" i="2"/>
  <c r="D996" i="2"/>
  <c r="O996" i="2"/>
  <c r="P996" i="2"/>
  <c r="Q996" i="2"/>
  <c r="T996" i="2"/>
  <c r="C997" i="2"/>
  <c r="D997" i="2"/>
  <c r="O997" i="2"/>
  <c r="P997" i="2"/>
  <c r="Q997" i="2"/>
  <c r="T997" i="2"/>
  <c r="C998" i="2"/>
  <c r="D998" i="2"/>
  <c r="O998" i="2"/>
  <c r="P998" i="2"/>
  <c r="Q998" i="2"/>
  <c r="T998" i="2"/>
  <c r="C999" i="2"/>
  <c r="D999" i="2"/>
  <c r="O999" i="2"/>
  <c r="P999" i="2"/>
  <c r="Q999" i="2"/>
  <c r="T999" i="2"/>
  <c r="C1000" i="2"/>
  <c r="D1000" i="2"/>
  <c r="O1000" i="2"/>
  <c r="P1000" i="2"/>
  <c r="Q1000" i="2"/>
  <c r="T1000" i="2"/>
  <c r="C1001" i="2"/>
  <c r="D1001" i="2"/>
  <c r="O1001" i="2"/>
  <c r="P1001" i="2"/>
  <c r="Q1001" i="2"/>
  <c r="T1001" i="2"/>
  <c r="C1002" i="2"/>
  <c r="D1002" i="2"/>
  <c r="O1002" i="2"/>
  <c r="P1002" i="2"/>
  <c r="Q1002" i="2"/>
  <c r="T1002" i="2"/>
  <c r="C1003" i="2"/>
  <c r="D1003" i="2"/>
  <c r="O1003" i="2"/>
  <c r="P1003" i="2"/>
  <c r="Q1003" i="2"/>
  <c r="T1003" i="2"/>
  <c r="C1004" i="2"/>
  <c r="D1004" i="2"/>
  <c r="O1004" i="2"/>
  <c r="P1004" i="2"/>
  <c r="Q1004" i="2"/>
  <c r="T1004" i="2"/>
  <c r="C1005" i="2"/>
  <c r="D1005" i="2"/>
  <c r="O1005" i="2"/>
  <c r="P1005" i="2"/>
  <c r="Q1005" i="2"/>
  <c r="T1005" i="2"/>
  <c r="C1006" i="2"/>
  <c r="D1006" i="2"/>
  <c r="O1006" i="2"/>
  <c r="P1006" i="2"/>
  <c r="Q1006" i="2"/>
  <c r="T1006" i="2"/>
  <c r="C1007" i="2"/>
  <c r="D1007" i="2"/>
  <c r="O1007" i="2"/>
  <c r="P1007" i="2"/>
  <c r="Q1007" i="2"/>
  <c r="T1007" i="2"/>
  <c r="C1008" i="2"/>
  <c r="D1008" i="2"/>
  <c r="O1008" i="2"/>
  <c r="P1008" i="2"/>
  <c r="Q1008" i="2"/>
  <c r="T1008" i="2"/>
  <c r="C1009" i="2"/>
  <c r="D1009" i="2"/>
  <c r="O1009" i="2"/>
  <c r="P1009" i="2"/>
  <c r="Q1009" i="2"/>
  <c r="T1009" i="2"/>
  <c r="C1010" i="2"/>
  <c r="D1010" i="2"/>
  <c r="O1010" i="2"/>
  <c r="P1010" i="2"/>
  <c r="Q1010" i="2"/>
  <c r="T1010" i="2"/>
  <c r="C1011" i="2"/>
  <c r="D1011" i="2"/>
  <c r="O1011" i="2"/>
  <c r="P1011" i="2"/>
  <c r="Q1011" i="2"/>
  <c r="T1011" i="2"/>
  <c r="C1012" i="2"/>
  <c r="D1012" i="2"/>
  <c r="O1012" i="2"/>
  <c r="P1012" i="2"/>
  <c r="Q1012" i="2"/>
  <c r="T1012" i="2"/>
  <c r="C1013" i="2"/>
  <c r="D1013" i="2"/>
  <c r="O1013" i="2"/>
  <c r="P1013" i="2"/>
  <c r="Q1013" i="2"/>
  <c r="T1013" i="2"/>
  <c r="C1014" i="2"/>
  <c r="D1014" i="2"/>
  <c r="O1014" i="2"/>
  <c r="P1014" i="2"/>
  <c r="Q1014" i="2"/>
  <c r="T1014" i="2"/>
  <c r="C1015" i="2"/>
  <c r="D1015" i="2"/>
  <c r="O1015" i="2"/>
  <c r="P1015" i="2"/>
  <c r="Q1015" i="2"/>
  <c r="T1015" i="2"/>
  <c r="C1016" i="2"/>
  <c r="D1016" i="2"/>
  <c r="O1016" i="2"/>
  <c r="P1016" i="2"/>
  <c r="Q1016" i="2"/>
  <c r="T1016" i="2"/>
  <c r="C1017" i="2"/>
  <c r="D1017" i="2"/>
  <c r="O1017" i="2"/>
  <c r="P1017" i="2"/>
  <c r="Q1017" i="2"/>
  <c r="T1017" i="2"/>
  <c r="C1018" i="2"/>
  <c r="D1018" i="2"/>
  <c r="O1018" i="2"/>
  <c r="P1018" i="2"/>
  <c r="Q1018" i="2"/>
  <c r="T1018" i="2"/>
  <c r="C1019" i="2"/>
  <c r="D1019" i="2"/>
  <c r="O1019" i="2"/>
  <c r="P1019" i="2"/>
  <c r="Q1019" i="2"/>
  <c r="T1019" i="2"/>
  <c r="C1020" i="2"/>
  <c r="D1020" i="2"/>
  <c r="O1020" i="2"/>
  <c r="P1020" i="2"/>
  <c r="Q1020" i="2"/>
  <c r="T1020" i="2"/>
  <c r="C1021" i="2"/>
  <c r="D1021" i="2"/>
  <c r="O1021" i="2"/>
  <c r="P1021" i="2"/>
  <c r="Q1021" i="2"/>
  <c r="T1021" i="2"/>
  <c r="C1022" i="2"/>
  <c r="D1022" i="2"/>
  <c r="O1022" i="2"/>
  <c r="P1022" i="2"/>
  <c r="Q1022" i="2"/>
  <c r="T1022" i="2"/>
  <c r="C1023" i="2"/>
  <c r="D1023" i="2"/>
  <c r="O1023" i="2"/>
  <c r="P1023" i="2"/>
  <c r="Q1023" i="2"/>
  <c r="T1023" i="2"/>
  <c r="C1024" i="2"/>
  <c r="D1024" i="2"/>
  <c r="O1024" i="2"/>
  <c r="P1024" i="2"/>
  <c r="Q1024" i="2"/>
  <c r="T1024" i="2"/>
  <c r="C1025" i="2"/>
  <c r="D1025" i="2"/>
  <c r="O1025" i="2"/>
  <c r="P1025" i="2"/>
  <c r="Q1025" i="2"/>
  <c r="T1025" i="2"/>
  <c r="C1026" i="2"/>
  <c r="D1026" i="2"/>
  <c r="O1026" i="2"/>
  <c r="P1026" i="2"/>
  <c r="Q1026" i="2"/>
  <c r="T1026" i="2"/>
  <c r="C1027" i="2"/>
  <c r="D1027" i="2"/>
  <c r="O1027" i="2"/>
  <c r="P1027" i="2"/>
  <c r="Q1027" i="2"/>
  <c r="T1027" i="2"/>
  <c r="C1028" i="2"/>
  <c r="D1028" i="2"/>
  <c r="O1028" i="2"/>
  <c r="P1028" i="2"/>
  <c r="Q1028" i="2"/>
  <c r="T1028" i="2"/>
  <c r="C1029" i="2"/>
  <c r="D1029" i="2"/>
  <c r="O1029" i="2"/>
  <c r="P1029" i="2"/>
  <c r="Q1029" i="2"/>
  <c r="T1029" i="2"/>
  <c r="C1030" i="2"/>
  <c r="D1030" i="2"/>
  <c r="O1030" i="2"/>
  <c r="P1030" i="2"/>
  <c r="Q1030" i="2"/>
  <c r="T1030" i="2"/>
  <c r="C1031" i="2"/>
  <c r="D1031" i="2"/>
  <c r="O1031" i="2"/>
  <c r="P1031" i="2"/>
  <c r="Q1031" i="2"/>
  <c r="T1031" i="2"/>
  <c r="C1032" i="2"/>
  <c r="D1032" i="2"/>
  <c r="O1032" i="2"/>
  <c r="P1032" i="2"/>
  <c r="Q1032" i="2"/>
  <c r="T1032" i="2"/>
  <c r="C1033" i="2"/>
  <c r="D1033" i="2"/>
  <c r="O1033" i="2"/>
  <c r="P1033" i="2"/>
  <c r="Q1033" i="2"/>
  <c r="T1033" i="2"/>
  <c r="C1034" i="2"/>
  <c r="D1034" i="2"/>
  <c r="O1034" i="2"/>
  <c r="P1034" i="2"/>
  <c r="Q1034" i="2"/>
  <c r="T1034" i="2"/>
  <c r="C1035" i="2"/>
  <c r="D1035" i="2"/>
  <c r="O1035" i="2"/>
  <c r="P1035" i="2"/>
  <c r="Q1035" i="2"/>
  <c r="T1035" i="2"/>
  <c r="C1036" i="2"/>
  <c r="D1036" i="2"/>
  <c r="O1036" i="2"/>
  <c r="P1036" i="2"/>
  <c r="Q1036" i="2"/>
  <c r="T1036" i="2"/>
  <c r="C1037" i="2"/>
  <c r="D1037" i="2"/>
  <c r="O1037" i="2"/>
  <c r="P1037" i="2"/>
  <c r="Q1037" i="2"/>
  <c r="T1037" i="2"/>
  <c r="C1038" i="2"/>
  <c r="D1038" i="2"/>
  <c r="O1038" i="2"/>
  <c r="P1038" i="2"/>
  <c r="Q1038" i="2"/>
  <c r="T1038" i="2"/>
  <c r="C1039" i="2"/>
  <c r="D1039" i="2"/>
  <c r="O1039" i="2"/>
  <c r="P1039" i="2"/>
  <c r="Q1039" i="2"/>
  <c r="T1039" i="2"/>
  <c r="C1040" i="2"/>
  <c r="D1040" i="2"/>
  <c r="O1040" i="2"/>
  <c r="P1040" i="2"/>
  <c r="Q1040" i="2"/>
  <c r="T1040" i="2"/>
  <c r="C1041" i="2"/>
  <c r="D1041" i="2"/>
  <c r="O1041" i="2"/>
  <c r="P1041" i="2"/>
  <c r="Q1041" i="2"/>
  <c r="T1041" i="2"/>
  <c r="C1042" i="2"/>
  <c r="D1042" i="2"/>
  <c r="O1042" i="2"/>
  <c r="P1042" i="2"/>
  <c r="Q1042" i="2"/>
  <c r="T1042" i="2"/>
  <c r="C1043" i="2"/>
  <c r="D1043" i="2"/>
  <c r="O1043" i="2"/>
  <c r="P1043" i="2"/>
  <c r="Q1043" i="2"/>
  <c r="T1043" i="2"/>
  <c r="C1044" i="2"/>
  <c r="D1044" i="2"/>
  <c r="O1044" i="2"/>
  <c r="P1044" i="2"/>
  <c r="Q1044" i="2"/>
  <c r="T1044" i="2"/>
  <c r="C1045" i="2"/>
  <c r="D1045" i="2"/>
  <c r="O1045" i="2"/>
  <c r="P1045" i="2"/>
  <c r="Q1045" i="2"/>
  <c r="T1045" i="2"/>
  <c r="C1046" i="2"/>
  <c r="D1046" i="2"/>
  <c r="O1046" i="2"/>
  <c r="P1046" i="2"/>
  <c r="Q1046" i="2"/>
  <c r="T1046" i="2"/>
  <c r="C1047" i="2"/>
  <c r="D1047" i="2"/>
  <c r="O1047" i="2"/>
  <c r="P1047" i="2"/>
  <c r="Q1047" i="2"/>
  <c r="T1047" i="2"/>
  <c r="C1048" i="2"/>
  <c r="D1048" i="2"/>
  <c r="O1048" i="2"/>
  <c r="P1048" i="2"/>
  <c r="Q1048" i="2"/>
  <c r="T1048" i="2"/>
  <c r="C1049" i="2"/>
  <c r="D1049" i="2"/>
  <c r="O1049" i="2"/>
  <c r="P1049" i="2"/>
  <c r="Q1049" i="2"/>
  <c r="T1049" i="2"/>
  <c r="C1050" i="2"/>
  <c r="D1050" i="2"/>
  <c r="O1050" i="2"/>
  <c r="P1050" i="2"/>
  <c r="Q1050" i="2"/>
  <c r="T1050" i="2"/>
  <c r="C1051" i="2"/>
  <c r="D1051" i="2"/>
  <c r="O1051" i="2"/>
  <c r="P1051" i="2"/>
  <c r="Q1051" i="2"/>
  <c r="T1051" i="2"/>
  <c r="C1052" i="2"/>
  <c r="D1052" i="2"/>
  <c r="O1052" i="2"/>
  <c r="P1052" i="2"/>
  <c r="Q1052" i="2"/>
  <c r="T1052" i="2"/>
  <c r="C1053" i="2"/>
  <c r="D1053" i="2"/>
  <c r="O1053" i="2"/>
  <c r="P1053" i="2"/>
  <c r="Q1053" i="2"/>
  <c r="T1053" i="2"/>
  <c r="C1054" i="2"/>
  <c r="D1054" i="2"/>
  <c r="O1054" i="2"/>
  <c r="P1054" i="2"/>
  <c r="Q1054" i="2"/>
  <c r="T1054" i="2"/>
  <c r="C1055" i="2"/>
  <c r="D1055" i="2"/>
  <c r="O1055" i="2"/>
  <c r="P1055" i="2"/>
  <c r="Q1055" i="2"/>
  <c r="T1055" i="2"/>
  <c r="C1056" i="2"/>
  <c r="D1056" i="2"/>
  <c r="O1056" i="2"/>
  <c r="P1056" i="2"/>
  <c r="Q1056" i="2"/>
  <c r="T1056" i="2"/>
  <c r="C1057" i="2"/>
  <c r="D1057" i="2"/>
  <c r="O1057" i="2"/>
  <c r="P1057" i="2"/>
  <c r="Q1057" i="2"/>
  <c r="T1057" i="2"/>
  <c r="C1058" i="2"/>
  <c r="D1058" i="2"/>
  <c r="O1058" i="2"/>
  <c r="P1058" i="2"/>
  <c r="Q1058" i="2"/>
  <c r="T1058" i="2"/>
  <c r="C1059" i="2"/>
  <c r="D1059" i="2"/>
  <c r="O1059" i="2"/>
  <c r="P1059" i="2"/>
  <c r="Q1059" i="2"/>
  <c r="T1059" i="2"/>
  <c r="C1060" i="2"/>
  <c r="D1060" i="2"/>
  <c r="O1060" i="2"/>
  <c r="P1060" i="2"/>
  <c r="Q1060" i="2"/>
  <c r="T1060" i="2"/>
  <c r="C1061" i="2"/>
  <c r="D1061" i="2"/>
  <c r="O1061" i="2"/>
  <c r="P1061" i="2"/>
  <c r="Q1061" i="2"/>
  <c r="T1061" i="2"/>
  <c r="C1062" i="2"/>
  <c r="D1062" i="2"/>
  <c r="O1062" i="2"/>
  <c r="P1062" i="2"/>
  <c r="Q1062" i="2"/>
  <c r="T1062" i="2"/>
  <c r="C1063" i="2"/>
  <c r="D1063" i="2"/>
  <c r="O1063" i="2"/>
  <c r="P1063" i="2"/>
  <c r="Q1063" i="2"/>
  <c r="T1063" i="2"/>
  <c r="C1064" i="2"/>
  <c r="D1064" i="2"/>
  <c r="O1064" i="2"/>
  <c r="P1064" i="2"/>
  <c r="Q1064" i="2"/>
  <c r="T1064" i="2"/>
  <c r="C1065" i="2"/>
  <c r="D1065" i="2"/>
  <c r="O1065" i="2"/>
  <c r="P1065" i="2"/>
  <c r="Q1065" i="2"/>
  <c r="T1065" i="2"/>
  <c r="C1066" i="2"/>
  <c r="D1066" i="2"/>
  <c r="O1066" i="2"/>
  <c r="P1066" i="2"/>
  <c r="Q1066" i="2"/>
  <c r="T1066" i="2"/>
  <c r="C1067" i="2"/>
  <c r="D1067" i="2"/>
  <c r="O1067" i="2"/>
  <c r="P1067" i="2"/>
  <c r="Q1067" i="2"/>
  <c r="T1067" i="2"/>
  <c r="C1068" i="2"/>
  <c r="D1068" i="2"/>
  <c r="O1068" i="2"/>
  <c r="P1068" i="2"/>
  <c r="Q1068" i="2"/>
  <c r="T1068" i="2"/>
  <c r="C1069" i="2"/>
  <c r="D1069" i="2"/>
  <c r="O1069" i="2"/>
  <c r="P1069" i="2"/>
  <c r="Q1069" i="2"/>
  <c r="T1069" i="2"/>
  <c r="C1070" i="2"/>
  <c r="D1070" i="2"/>
  <c r="O1070" i="2"/>
  <c r="P1070" i="2"/>
  <c r="Q1070" i="2"/>
  <c r="T1070" i="2"/>
  <c r="C1071" i="2"/>
  <c r="D1071" i="2"/>
  <c r="O1071" i="2"/>
  <c r="P1071" i="2"/>
  <c r="Q1071" i="2"/>
  <c r="T1071" i="2"/>
  <c r="C1072" i="2"/>
  <c r="D1072" i="2"/>
  <c r="O1072" i="2"/>
  <c r="P1072" i="2"/>
  <c r="Q1072" i="2"/>
  <c r="T1072" i="2"/>
  <c r="C1073" i="2"/>
  <c r="D1073" i="2"/>
  <c r="O1073" i="2"/>
  <c r="P1073" i="2"/>
  <c r="Q1073" i="2"/>
  <c r="T1073" i="2"/>
  <c r="C1074" i="2"/>
  <c r="D1074" i="2"/>
  <c r="O1074" i="2"/>
  <c r="P1074" i="2"/>
  <c r="Q1074" i="2"/>
  <c r="T1074" i="2"/>
  <c r="C1075" i="2"/>
  <c r="D1075" i="2"/>
  <c r="O1075" i="2"/>
  <c r="P1075" i="2"/>
  <c r="Q1075" i="2"/>
  <c r="T1075" i="2"/>
  <c r="C1076" i="2"/>
  <c r="D1076" i="2"/>
  <c r="O1076" i="2"/>
  <c r="P1076" i="2"/>
  <c r="Q1076" i="2"/>
  <c r="T1076" i="2"/>
  <c r="C1077" i="2"/>
  <c r="D1077" i="2"/>
  <c r="O1077" i="2"/>
  <c r="P1077" i="2"/>
  <c r="Q1077" i="2"/>
  <c r="T1077" i="2"/>
  <c r="C1078" i="2"/>
  <c r="D1078" i="2"/>
  <c r="O1078" i="2"/>
  <c r="P1078" i="2"/>
  <c r="Q1078" i="2"/>
  <c r="T1078" i="2"/>
  <c r="C1079" i="2"/>
  <c r="D1079" i="2"/>
  <c r="O1079" i="2"/>
  <c r="P1079" i="2"/>
  <c r="Q1079" i="2"/>
  <c r="T1079" i="2"/>
  <c r="C1080" i="2"/>
  <c r="D1080" i="2"/>
  <c r="O1080" i="2"/>
  <c r="P1080" i="2"/>
  <c r="Q1080" i="2"/>
  <c r="T1080" i="2"/>
  <c r="C1081" i="2"/>
  <c r="D1081" i="2"/>
  <c r="O1081" i="2"/>
  <c r="P1081" i="2"/>
  <c r="Q1081" i="2"/>
  <c r="T1081" i="2"/>
  <c r="C1082" i="2"/>
  <c r="D1082" i="2"/>
  <c r="O1082" i="2"/>
  <c r="P1082" i="2"/>
  <c r="Q1082" i="2"/>
  <c r="T1082" i="2"/>
  <c r="C1083" i="2"/>
  <c r="D1083" i="2"/>
  <c r="O1083" i="2"/>
  <c r="P1083" i="2"/>
  <c r="Q1083" i="2"/>
  <c r="T1083" i="2"/>
  <c r="C1084" i="2"/>
  <c r="D1084" i="2"/>
  <c r="O1084" i="2"/>
  <c r="P1084" i="2"/>
  <c r="Q1084" i="2"/>
  <c r="T1084" i="2"/>
  <c r="C1085" i="2"/>
  <c r="D1085" i="2"/>
  <c r="O1085" i="2"/>
  <c r="P1085" i="2"/>
  <c r="Q1085" i="2"/>
  <c r="T1085" i="2"/>
  <c r="C1086" i="2"/>
  <c r="D1086" i="2"/>
  <c r="O1086" i="2"/>
  <c r="P1086" i="2"/>
  <c r="Q1086" i="2"/>
  <c r="T1086" i="2"/>
  <c r="C1087" i="2"/>
  <c r="D1087" i="2"/>
  <c r="O1087" i="2"/>
  <c r="P1087" i="2"/>
  <c r="Q1087" i="2"/>
  <c r="T1087" i="2"/>
  <c r="C1088" i="2"/>
  <c r="D1088" i="2"/>
  <c r="O1088" i="2"/>
  <c r="P1088" i="2"/>
  <c r="Q1088" i="2"/>
  <c r="T1088" i="2"/>
  <c r="C1089" i="2"/>
  <c r="D1089" i="2"/>
  <c r="O1089" i="2"/>
  <c r="P1089" i="2"/>
  <c r="Q1089" i="2"/>
  <c r="T1089" i="2"/>
  <c r="C1090" i="2"/>
  <c r="D1090" i="2"/>
  <c r="O1090" i="2"/>
  <c r="P1090" i="2"/>
  <c r="Q1090" i="2"/>
  <c r="T1090" i="2"/>
  <c r="C1091" i="2"/>
  <c r="D1091" i="2"/>
  <c r="O1091" i="2"/>
  <c r="P1091" i="2"/>
  <c r="Q1091" i="2"/>
  <c r="T1091" i="2"/>
  <c r="C1092" i="2"/>
  <c r="D1092" i="2"/>
  <c r="O1092" i="2"/>
  <c r="P1092" i="2"/>
  <c r="Q1092" i="2"/>
  <c r="T1092" i="2"/>
  <c r="C1093" i="2"/>
  <c r="D1093" i="2"/>
  <c r="O1093" i="2"/>
  <c r="P1093" i="2"/>
  <c r="Q1093" i="2"/>
  <c r="T1093" i="2"/>
  <c r="C1094" i="2"/>
  <c r="D1094" i="2"/>
  <c r="O1094" i="2"/>
  <c r="P1094" i="2"/>
  <c r="Q1094" i="2"/>
  <c r="T1094" i="2"/>
  <c r="C1095" i="2"/>
  <c r="D1095" i="2"/>
  <c r="O1095" i="2"/>
  <c r="P1095" i="2"/>
  <c r="Q1095" i="2"/>
  <c r="T1095" i="2"/>
  <c r="C1096" i="2"/>
  <c r="D1096" i="2"/>
  <c r="O1096" i="2"/>
  <c r="P1096" i="2"/>
  <c r="Q1096" i="2"/>
  <c r="T1096" i="2"/>
  <c r="C1097" i="2"/>
  <c r="D1097" i="2"/>
  <c r="O1097" i="2"/>
  <c r="P1097" i="2"/>
  <c r="Q1097" i="2"/>
  <c r="T1097" i="2"/>
  <c r="C1098" i="2"/>
  <c r="D1098" i="2"/>
  <c r="O1098" i="2"/>
  <c r="P1098" i="2"/>
  <c r="Q1098" i="2"/>
  <c r="T1098" i="2"/>
  <c r="C1099" i="2"/>
  <c r="D1099" i="2"/>
  <c r="O1099" i="2"/>
  <c r="P1099" i="2"/>
  <c r="Q1099" i="2"/>
  <c r="T1099" i="2"/>
  <c r="C1100" i="2"/>
  <c r="D1100" i="2"/>
  <c r="O1100" i="2"/>
  <c r="P1100" i="2"/>
  <c r="Q1100" i="2"/>
  <c r="T1100" i="2"/>
  <c r="C1101" i="2"/>
  <c r="D1101" i="2"/>
  <c r="O1101" i="2"/>
  <c r="P1101" i="2"/>
  <c r="Q1101" i="2"/>
  <c r="T1101" i="2"/>
  <c r="C1102" i="2"/>
  <c r="D1102" i="2"/>
  <c r="O1102" i="2"/>
  <c r="P1102" i="2"/>
  <c r="Q1102" i="2"/>
  <c r="T1102" i="2"/>
  <c r="C1103" i="2"/>
  <c r="D1103" i="2"/>
  <c r="O1103" i="2"/>
  <c r="P1103" i="2"/>
  <c r="Q1103" i="2"/>
  <c r="T1103" i="2"/>
  <c r="C1104" i="2"/>
  <c r="D1104" i="2"/>
  <c r="O1104" i="2"/>
  <c r="P1104" i="2"/>
  <c r="Q1104" i="2"/>
  <c r="T1104" i="2"/>
  <c r="C1105" i="2"/>
  <c r="D1105" i="2"/>
  <c r="O1105" i="2"/>
  <c r="P1105" i="2"/>
  <c r="Q1105" i="2"/>
  <c r="T1105" i="2"/>
  <c r="C1106" i="2"/>
  <c r="D1106" i="2"/>
  <c r="O1106" i="2"/>
  <c r="P1106" i="2"/>
  <c r="Q1106" i="2"/>
  <c r="T1106" i="2"/>
  <c r="C1107" i="2"/>
  <c r="D1107" i="2"/>
  <c r="O1107" i="2"/>
  <c r="P1107" i="2"/>
  <c r="Q1107" i="2"/>
  <c r="T1107" i="2"/>
  <c r="C1108" i="2"/>
  <c r="D1108" i="2"/>
  <c r="O1108" i="2"/>
  <c r="P1108" i="2"/>
  <c r="Q1108" i="2"/>
  <c r="T1108" i="2"/>
  <c r="C1109" i="2"/>
  <c r="D1109" i="2"/>
  <c r="O1109" i="2"/>
  <c r="P1109" i="2"/>
  <c r="Q1109" i="2"/>
  <c r="T1109" i="2"/>
  <c r="C1110" i="2"/>
  <c r="D1110" i="2"/>
  <c r="O1110" i="2"/>
  <c r="P1110" i="2"/>
  <c r="Q1110" i="2"/>
  <c r="T1110" i="2"/>
  <c r="C1111" i="2"/>
  <c r="D1111" i="2"/>
  <c r="O1111" i="2"/>
  <c r="P1111" i="2"/>
  <c r="Q1111" i="2"/>
  <c r="T1111" i="2"/>
  <c r="C1112" i="2"/>
  <c r="D1112" i="2"/>
  <c r="O1112" i="2"/>
  <c r="P1112" i="2"/>
  <c r="Q1112" i="2"/>
  <c r="T1112" i="2"/>
  <c r="C1113" i="2"/>
  <c r="D1113" i="2"/>
  <c r="O1113" i="2"/>
  <c r="P1113" i="2"/>
  <c r="Q1113" i="2"/>
  <c r="T1113" i="2"/>
  <c r="C1114" i="2"/>
  <c r="D1114" i="2"/>
  <c r="O1114" i="2"/>
  <c r="P1114" i="2"/>
  <c r="Q1114" i="2"/>
  <c r="T1114" i="2"/>
  <c r="C1115" i="2"/>
  <c r="D1115" i="2"/>
  <c r="O1115" i="2"/>
  <c r="P1115" i="2"/>
  <c r="Q1115" i="2"/>
  <c r="T1115" i="2"/>
  <c r="C1116" i="2"/>
  <c r="D1116" i="2"/>
  <c r="O1116" i="2"/>
  <c r="P1116" i="2"/>
  <c r="Q1116" i="2"/>
  <c r="T1116" i="2"/>
  <c r="C1117" i="2"/>
  <c r="D1117" i="2"/>
  <c r="O1117" i="2"/>
  <c r="P1117" i="2"/>
  <c r="Q1117" i="2"/>
  <c r="T1117" i="2"/>
  <c r="C1118" i="2"/>
  <c r="D1118" i="2"/>
  <c r="O1118" i="2"/>
  <c r="P1118" i="2"/>
  <c r="Q1118" i="2"/>
  <c r="T1118" i="2"/>
  <c r="C1119" i="2"/>
  <c r="D1119" i="2"/>
  <c r="O1119" i="2"/>
  <c r="P1119" i="2"/>
  <c r="Q1119" i="2"/>
  <c r="T1119" i="2"/>
  <c r="C1120" i="2"/>
  <c r="D1120" i="2"/>
  <c r="O1120" i="2"/>
  <c r="P1120" i="2"/>
  <c r="Q1120" i="2"/>
  <c r="T1120" i="2"/>
  <c r="C1121" i="2"/>
  <c r="D1121" i="2"/>
  <c r="O1121" i="2"/>
  <c r="P1121" i="2"/>
  <c r="Q1121" i="2"/>
  <c r="T1121" i="2"/>
  <c r="C1122" i="2"/>
  <c r="D1122" i="2"/>
  <c r="O1122" i="2"/>
  <c r="P1122" i="2"/>
  <c r="Q1122" i="2"/>
  <c r="T1122" i="2"/>
  <c r="C1123" i="2"/>
  <c r="D1123" i="2"/>
  <c r="O1123" i="2"/>
  <c r="P1123" i="2"/>
  <c r="Q1123" i="2"/>
  <c r="T1123" i="2"/>
  <c r="C1124" i="2"/>
  <c r="D1124" i="2"/>
  <c r="O1124" i="2"/>
  <c r="P1124" i="2"/>
  <c r="Q1124" i="2"/>
  <c r="T1124" i="2"/>
  <c r="C1125" i="2"/>
  <c r="D1125" i="2"/>
  <c r="O1125" i="2"/>
  <c r="P1125" i="2"/>
  <c r="Q1125" i="2"/>
  <c r="T1125" i="2"/>
  <c r="C1126" i="2"/>
  <c r="D1126" i="2"/>
  <c r="O1126" i="2"/>
  <c r="P1126" i="2"/>
  <c r="Q1126" i="2"/>
  <c r="T1126" i="2"/>
  <c r="C1127" i="2"/>
  <c r="D1127" i="2"/>
  <c r="O1127" i="2"/>
  <c r="P1127" i="2"/>
  <c r="Q1127" i="2"/>
  <c r="T1127" i="2"/>
  <c r="C1128" i="2"/>
  <c r="D1128" i="2"/>
  <c r="O1128" i="2"/>
  <c r="P1128" i="2"/>
  <c r="Q1128" i="2"/>
  <c r="T1128" i="2"/>
  <c r="C1129" i="2"/>
  <c r="D1129" i="2"/>
  <c r="O1129" i="2"/>
  <c r="P1129" i="2"/>
  <c r="Q1129" i="2"/>
  <c r="T1129" i="2"/>
  <c r="C1130" i="2"/>
  <c r="D1130" i="2"/>
  <c r="O1130" i="2"/>
  <c r="P1130" i="2"/>
  <c r="Q1130" i="2"/>
  <c r="T1130" i="2"/>
  <c r="C1131" i="2"/>
  <c r="D1131" i="2"/>
  <c r="O1131" i="2"/>
  <c r="P1131" i="2"/>
  <c r="Q1131" i="2"/>
  <c r="T1131" i="2"/>
  <c r="C1132" i="2"/>
  <c r="D1132" i="2"/>
  <c r="O1132" i="2"/>
  <c r="P1132" i="2"/>
  <c r="Q1132" i="2"/>
  <c r="T1132" i="2"/>
  <c r="C1133" i="2"/>
  <c r="D1133" i="2"/>
  <c r="O1133" i="2"/>
  <c r="P1133" i="2"/>
  <c r="Q1133" i="2"/>
  <c r="T1133" i="2"/>
  <c r="C1134" i="2"/>
  <c r="D1134" i="2"/>
  <c r="O1134" i="2"/>
  <c r="P1134" i="2"/>
  <c r="Q1134" i="2"/>
  <c r="T1134" i="2"/>
  <c r="C1135" i="2"/>
  <c r="D1135" i="2"/>
  <c r="O1135" i="2"/>
  <c r="P1135" i="2"/>
  <c r="Q1135" i="2"/>
  <c r="T1135" i="2"/>
  <c r="C1136" i="2"/>
  <c r="D1136" i="2"/>
  <c r="O1136" i="2"/>
  <c r="P1136" i="2"/>
  <c r="Q1136" i="2"/>
  <c r="T1136" i="2"/>
  <c r="C1137" i="2"/>
  <c r="D1137" i="2"/>
  <c r="O1137" i="2"/>
  <c r="P1137" i="2"/>
  <c r="Q1137" i="2"/>
  <c r="T1137" i="2"/>
  <c r="C1138" i="2"/>
  <c r="D1138" i="2"/>
  <c r="O1138" i="2"/>
  <c r="P1138" i="2"/>
  <c r="Q1138" i="2"/>
  <c r="T1138" i="2"/>
  <c r="C1139" i="2"/>
  <c r="D1139" i="2"/>
  <c r="O1139" i="2"/>
  <c r="P1139" i="2"/>
  <c r="Q1139" i="2"/>
  <c r="T1139" i="2"/>
  <c r="C1140" i="2"/>
  <c r="D1140" i="2"/>
  <c r="O1140" i="2"/>
  <c r="P1140" i="2"/>
  <c r="Q1140" i="2"/>
  <c r="T1140" i="2"/>
  <c r="C1141" i="2"/>
  <c r="D1141" i="2"/>
  <c r="O1141" i="2"/>
  <c r="P1141" i="2"/>
  <c r="Q1141" i="2"/>
  <c r="T1141" i="2"/>
  <c r="C1142" i="2"/>
  <c r="D1142" i="2"/>
  <c r="O1142" i="2"/>
  <c r="P1142" i="2"/>
  <c r="Q1142" i="2"/>
  <c r="T1142" i="2"/>
  <c r="C1143" i="2"/>
  <c r="D1143" i="2"/>
  <c r="O1143" i="2"/>
  <c r="P1143" i="2"/>
  <c r="Q1143" i="2"/>
  <c r="T1143" i="2"/>
  <c r="C1144" i="2"/>
  <c r="D1144" i="2"/>
  <c r="O1144" i="2"/>
  <c r="P1144" i="2"/>
  <c r="Q1144" i="2"/>
  <c r="T1144" i="2"/>
  <c r="C1145" i="2"/>
  <c r="D1145" i="2"/>
  <c r="O1145" i="2"/>
  <c r="P1145" i="2"/>
  <c r="Q1145" i="2"/>
  <c r="T1145" i="2"/>
  <c r="C1146" i="2"/>
  <c r="D1146" i="2"/>
  <c r="O1146" i="2"/>
  <c r="P1146" i="2"/>
  <c r="Q1146" i="2"/>
  <c r="T1146" i="2"/>
  <c r="C1147" i="2"/>
  <c r="D1147" i="2"/>
  <c r="O1147" i="2"/>
  <c r="P1147" i="2"/>
  <c r="Q1147" i="2"/>
  <c r="T1147" i="2"/>
  <c r="C1148" i="2"/>
  <c r="D1148" i="2"/>
  <c r="O1148" i="2"/>
  <c r="P1148" i="2"/>
  <c r="Q1148" i="2"/>
  <c r="T1148" i="2"/>
  <c r="C1149" i="2"/>
  <c r="D1149" i="2"/>
  <c r="O1149" i="2"/>
  <c r="P1149" i="2"/>
  <c r="Q1149" i="2"/>
  <c r="T1149" i="2"/>
  <c r="C1150" i="2"/>
  <c r="D1150" i="2"/>
  <c r="O1150" i="2"/>
  <c r="P1150" i="2"/>
  <c r="Q1150" i="2"/>
  <c r="T1150" i="2"/>
  <c r="C1151" i="2"/>
  <c r="D1151" i="2"/>
  <c r="O1151" i="2"/>
  <c r="P1151" i="2"/>
  <c r="Q1151" i="2"/>
  <c r="T1151" i="2"/>
  <c r="C1152" i="2"/>
  <c r="D1152" i="2"/>
  <c r="O1152" i="2"/>
  <c r="P1152" i="2"/>
  <c r="Q1152" i="2"/>
  <c r="T1152" i="2"/>
  <c r="C1153" i="2"/>
  <c r="D1153" i="2"/>
  <c r="O1153" i="2"/>
  <c r="P1153" i="2"/>
  <c r="Q1153" i="2"/>
  <c r="T1153" i="2"/>
  <c r="C1154" i="2"/>
  <c r="D1154" i="2"/>
  <c r="O1154" i="2"/>
  <c r="P1154" i="2"/>
  <c r="Q1154" i="2"/>
  <c r="T1154" i="2"/>
  <c r="C1155" i="2"/>
  <c r="D1155" i="2"/>
  <c r="O1155" i="2"/>
  <c r="P1155" i="2"/>
  <c r="Q1155" i="2"/>
  <c r="T1155" i="2"/>
  <c r="C1156" i="2"/>
  <c r="D1156" i="2"/>
  <c r="O1156" i="2"/>
  <c r="P1156" i="2"/>
  <c r="Q1156" i="2"/>
  <c r="T1156" i="2"/>
  <c r="C1157" i="2"/>
  <c r="D1157" i="2"/>
  <c r="O1157" i="2"/>
  <c r="P1157" i="2"/>
  <c r="Q1157" i="2"/>
  <c r="T1157" i="2"/>
  <c r="C1158" i="2"/>
  <c r="D1158" i="2"/>
  <c r="O1158" i="2"/>
  <c r="P1158" i="2"/>
  <c r="Q1158" i="2"/>
  <c r="T1158" i="2"/>
  <c r="C1159" i="2"/>
  <c r="D1159" i="2"/>
  <c r="O1159" i="2"/>
  <c r="P1159" i="2"/>
  <c r="Q1159" i="2"/>
  <c r="T1159" i="2"/>
  <c r="C1160" i="2"/>
  <c r="D1160" i="2"/>
  <c r="O1160" i="2"/>
  <c r="P1160" i="2"/>
  <c r="Q1160" i="2"/>
  <c r="T1160" i="2"/>
  <c r="C1161" i="2"/>
  <c r="D1161" i="2"/>
  <c r="O1161" i="2"/>
  <c r="P1161" i="2"/>
  <c r="Q1161" i="2"/>
  <c r="T1161" i="2"/>
  <c r="C1162" i="2"/>
  <c r="D1162" i="2"/>
  <c r="O1162" i="2"/>
  <c r="P1162" i="2"/>
  <c r="Q1162" i="2"/>
  <c r="T1162" i="2"/>
  <c r="C1163" i="2"/>
  <c r="D1163" i="2"/>
  <c r="O1163" i="2"/>
  <c r="P1163" i="2"/>
  <c r="Q1163" i="2"/>
  <c r="T1163" i="2"/>
  <c r="C1164" i="2"/>
  <c r="D1164" i="2"/>
  <c r="O1164" i="2"/>
  <c r="P1164" i="2"/>
  <c r="Q1164" i="2"/>
  <c r="T1164" i="2"/>
  <c r="C1165" i="2"/>
  <c r="D1165" i="2"/>
  <c r="O1165" i="2"/>
  <c r="P1165" i="2"/>
  <c r="Q1165" i="2"/>
  <c r="T1165" i="2"/>
  <c r="C1166" i="2"/>
  <c r="D1166" i="2"/>
  <c r="O1166" i="2"/>
  <c r="P1166" i="2"/>
  <c r="Q1166" i="2"/>
  <c r="T1166" i="2"/>
  <c r="C1167" i="2"/>
  <c r="D1167" i="2"/>
  <c r="O1167" i="2"/>
  <c r="P1167" i="2"/>
  <c r="Q1167" i="2"/>
  <c r="T1167" i="2"/>
  <c r="C1168" i="2"/>
  <c r="D1168" i="2"/>
  <c r="O1168" i="2"/>
  <c r="P1168" i="2"/>
  <c r="Q1168" i="2"/>
  <c r="T1168" i="2"/>
  <c r="C1169" i="2"/>
  <c r="D1169" i="2"/>
  <c r="O1169" i="2"/>
  <c r="P1169" i="2"/>
  <c r="Q1169" i="2"/>
  <c r="T1169" i="2"/>
  <c r="C1170" i="2"/>
  <c r="D1170" i="2"/>
  <c r="O1170" i="2"/>
  <c r="P1170" i="2"/>
  <c r="Q1170" i="2"/>
  <c r="T1170" i="2"/>
  <c r="C1171" i="2"/>
  <c r="D1171" i="2"/>
  <c r="O1171" i="2"/>
  <c r="P1171" i="2"/>
  <c r="Q1171" i="2"/>
  <c r="T1171" i="2"/>
  <c r="C1172" i="2"/>
  <c r="D1172" i="2"/>
  <c r="O1172" i="2"/>
  <c r="P1172" i="2"/>
  <c r="Q1172" i="2"/>
  <c r="T1172" i="2"/>
  <c r="C1173" i="2"/>
  <c r="D1173" i="2"/>
  <c r="O1173" i="2"/>
  <c r="P1173" i="2"/>
  <c r="Q1173" i="2"/>
  <c r="T1173" i="2"/>
  <c r="C1174" i="2"/>
  <c r="D1174" i="2"/>
  <c r="O1174" i="2"/>
  <c r="P1174" i="2"/>
  <c r="Q1174" i="2"/>
  <c r="T1174" i="2"/>
  <c r="C1175" i="2"/>
  <c r="D1175" i="2"/>
  <c r="O1175" i="2"/>
  <c r="P1175" i="2"/>
  <c r="Q1175" i="2"/>
  <c r="T1175" i="2"/>
  <c r="C1176" i="2"/>
  <c r="D1176" i="2"/>
  <c r="O1176" i="2"/>
  <c r="P1176" i="2"/>
  <c r="Q1176" i="2"/>
  <c r="T1176" i="2"/>
  <c r="C1177" i="2"/>
  <c r="D1177" i="2"/>
  <c r="O1177" i="2"/>
  <c r="P1177" i="2"/>
  <c r="Q1177" i="2"/>
  <c r="T1177" i="2"/>
  <c r="C1178" i="2"/>
  <c r="D1178" i="2"/>
  <c r="O1178" i="2"/>
  <c r="P1178" i="2"/>
  <c r="Q1178" i="2"/>
  <c r="T1178" i="2"/>
  <c r="C1179" i="2"/>
  <c r="D1179" i="2"/>
  <c r="O1179" i="2"/>
  <c r="P1179" i="2"/>
  <c r="Q1179" i="2"/>
  <c r="T1179" i="2"/>
  <c r="C1180" i="2"/>
  <c r="D1180" i="2"/>
  <c r="O1180" i="2"/>
  <c r="P1180" i="2"/>
  <c r="Q1180" i="2"/>
  <c r="T1180" i="2"/>
  <c r="C1181" i="2"/>
  <c r="D1181" i="2"/>
  <c r="O1181" i="2"/>
  <c r="P1181" i="2"/>
  <c r="Q1181" i="2"/>
  <c r="T1181" i="2"/>
  <c r="C1182" i="2"/>
  <c r="D1182" i="2"/>
  <c r="O1182" i="2"/>
  <c r="P1182" i="2"/>
  <c r="Q1182" i="2"/>
  <c r="T1182" i="2"/>
  <c r="C1183" i="2"/>
  <c r="D1183" i="2"/>
  <c r="O1183" i="2"/>
  <c r="P1183" i="2"/>
  <c r="Q1183" i="2"/>
  <c r="T1183" i="2"/>
  <c r="C1184" i="2"/>
  <c r="D1184" i="2"/>
  <c r="O1184" i="2"/>
  <c r="P1184" i="2"/>
  <c r="Q1184" i="2"/>
  <c r="T1184" i="2"/>
  <c r="C1185" i="2"/>
  <c r="D1185" i="2"/>
  <c r="O1185" i="2"/>
  <c r="P1185" i="2"/>
  <c r="Q1185" i="2"/>
  <c r="T1185" i="2"/>
  <c r="C1186" i="2"/>
  <c r="D1186" i="2"/>
  <c r="O1186" i="2"/>
  <c r="P1186" i="2"/>
  <c r="Q1186" i="2"/>
  <c r="T1186" i="2"/>
  <c r="C1187" i="2"/>
  <c r="D1187" i="2"/>
  <c r="O1187" i="2"/>
  <c r="P1187" i="2"/>
  <c r="Q1187" i="2"/>
  <c r="T1187" i="2"/>
  <c r="C1188" i="2"/>
  <c r="D1188" i="2"/>
  <c r="O1188" i="2"/>
  <c r="P1188" i="2"/>
  <c r="Q1188" i="2"/>
  <c r="T1188" i="2"/>
  <c r="C1189" i="2"/>
  <c r="D1189" i="2"/>
  <c r="O1189" i="2"/>
  <c r="P1189" i="2"/>
  <c r="Q1189" i="2"/>
  <c r="T1189" i="2"/>
  <c r="C1190" i="2"/>
  <c r="D1190" i="2"/>
  <c r="O1190" i="2"/>
  <c r="P1190" i="2"/>
  <c r="Q1190" i="2"/>
  <c r="T1190" i="2"/>
  <c r="C1191" i="2"/>
  <c r="D1191" i="2"/>
  <c r="O1191" i="2"/>
  <c r="P1191" i="2"/>
  <c r="Q1191" i="2"/>
  <c r="T1191" i="2"/>
  <c r="C1192" i="2"/>
  <c r="D1192" i="2"/>
  <c r="O1192" i="2"/>
  <c r="P1192" i="2"/>
  <c r="Q1192" i="2"/>
  <c r="T1192" i="2"/>
  <c r="C1193" i="2"/>
  <c r="D1193" i="2"/>
  <c r="O1193" i="2"/>
  <c r="P1193" i="2"/>
  <c r="Q1193" i="2"/>
  <c r="T1193" i="2"/>
  <c r="C1194" i="2"/>
  <c r="D1194" i="2"/>
  <c r="O1194" i="2"/>
  <c r="P1194" i="2"/>
  <c r="Q1194" i="2"/>
  <c r="T1194" i="2"/>
  <c r="C1195" i="2"/>
  <c r="D1195" i="2"/>
  <c r="O1195" i="2"/>
  <c r="P1195" i="2"/>
  <c r="Q1195" i="2"/>
  <c r="T1195" i="2"/>
  <c r="C1196" i="2"/>
  <c r="D1196" i="2"/>
  <c r="O1196" i="2"/>
  <c r="P1196" i="2"/>
  <c r="Q1196" i="2"/>
  <c r="T1196" i="2"/>
  <c r="C1197" i="2"/>
  <c r="D1197" i="2"/>
  <c r="O1197" i="2"/>
  <c r="P1197" i="2"/>
  <c r="Q1197" i="2"/>
  <c r="T1197" i="2"/>
  <c r="C1198" i="2"/>
  <c r="D1198" i="2"/>
  <c r="O1198" i="2"/>
  <c r="P1198" i="2"/>
  <c r="Q1198" i="2"/>
  <c r="T1198" i="2"/>
  <c r="C1199" i="2"/>
  <c r="D1199" i="2"/>
  <c r="O1199" i="2"/>
  <c r="P1199" i="2"/>
  <c r="Q1199" i="2"/>
  <c r="T1199" i="2"/>
  <c r="C1200" i="2"/>
  <c r="D1200" i="2"/>
  <c r="O1200" i="2"/>
  <c r="P1200" i="2"/>
  <c r="Q1200" i="2"/>
  <c r="T1200" i="2"/>
  <c r="C1201" i="2"/>
  <c r="D1201" i="2"/>
  <c r="O1201" i="2"/>
  <c r="P1201" i="2"/>
  <c r="Q1201" i="2"/>
  <c r="T1201" i="2"/>
  <c r="C1202" i="2"/>
  <c r="D1202" i="2"/>
  <c r="O1202" i="2"/>
  <c r="P1202" i="2"/>
  <c r="Q1202" i="2"/>
  <c r="T1202" i="2"/>
  <c r="C1203" i="2"/>
  <c r="D1203" i="2"/>
  <c r="O1203" i="2"/>
  <c r="P1203" i="2"/>
  <c r="Q1203" i="2"/>
  <c r="T1203" i="2"/>
  <c r="C1204" i="2"/>
  <c r="D1204" i="2"/>
  <c r="O1204" i="2"/>
  <c r="P1204" i="2"/>
  <c r="Q1204" i="2"/>
  <c r="T1204" i="2"/>
  <c r="C1205" i="2"/>
  <c r="D1205" i="2"/>
  <c r="O1205" i="2"/>
  <c r="P1205" i="2"/>
  <c r="Q1205" i="2"/>
  <c r="T1205" i="2"/>
  <c r="C1206" i="2"/>
  <c r="D1206" i="2"/>
  <c r="O1206" i="2"/>
  <c r="P1206" i="2"/>
  <c r="Q1206" i="2"/>
  <c r="T1206" i="2"/>
  <c r="C1207" i="2"/>
  <c r="D1207" i="2"/>
  <c r="O1207" i="2"/>
  <c r="P1207" i="2"/>
  <c r="Q1207" i="2"/>
  <c r="T1207" i="2"/>
  <c r="C1208" i="2"/>
  <c r="D1208" i="2"/>
  <c r="O1208" i="2"/>
  <c r="P1208" i="2"/>
  <c r="Q1208" i="2"/>
  <c r="T1208" i="2"/>
  <c r="C1209" i="2"/>
  <c r="D1209" i="2"/>
  <c r="O1209" i="2"/>
  <c r="P1209" i="2"/>
  <c r="Q1209" i="2"/>
  <c r="T1209" i="2"/>
  <c r="C1210" i="2"/>
  <c r="D1210" i="2"/>
  <c r="O1210" i="2"/>
  <c r="P1210" i="2"/>
  <c r="Q1210" i="2"/>
  <c r="T1210" i="2"/>
  <c r="C1211" i="2"/>
  <c r="D1211" i="2"/>
  <c r="O1211" i="2"/>
  <c r="P1211" i="2"/>
  <c r="Q1211" i="2"/>
  <c r="T1211" i="2"/>
  <c r="C1212" i="2"/>
  <c r="D1212" i="2"/>
  <c r="O1212" i="2"/>
  <c r="P1212" i="2"/>
  <c r="Q1212" i="2"/>
  <c r="T1212" i="2"/>
  <c r="C1213" i="2"/>
  <c r="D1213" i="2"/>
  <c r="O1213" i="2"/>
  <c r="P1213" i="2"/>
  <c r="Q1213" i="2"/>
  <c r="T1213" i="2"/>
  <c r="C1214" i="2"/>
  <c r="D1214" i="2"/>
  <c r="O1214" i="2"/>
  <c r="P1214" i="2"/>
  <c r="Q1214" i="2"/>
  <c r="T1214" i="2"/>
  <c r="C1215" i="2"/>
  <c r="D1215" i="2"/>
  <c r="O1215" i="2"/>
  <c r="P1215" i="2"/>
  <c r="Q1215" i="2"/>
  <c r="T1215" i="2"/>
  <c r="C1216" i="2"/>
  <c r="D1216" i="2"/>
  <c r="O1216" i="2"/>
  <c r="P1216" i="2"/>
  <c r="Q1216" i="2"/>
  <c r="T1216" i="2"/>
  <c r="C1217" i="2"/>
  <c r="D1217" i="2"/>
  <c r="O1217" i="2"/>
  <c r="P1217" i="2"/>
  <c r="Q1217" i="2"/>
  <c r="T1217" i="2"/>
  <c r="C1218" i="2"/>
  <c r="D1218" i="2"/>
  <c r="O1218" i="2"/>
  <c r="P1218" i="2"/>
  <c r="Q1218" i="2"/>
  <c r="T1218" i="2"/>
  <c r="C1219" i="2"/>
  <c r="D1219" i="2"/>
  <c r="O1219" i="2"/>
  <c r="P1219" i="2"/>
  <c r="Q1219" i="2"/>
  <c r="T1219" i="2"/>
  <c r="C1220" i="2"/>
  <c r="D1220" i="2"/>
  <c r="O1220" i="2"/>
  <c r="P1220" i="2"/>
  <c r="Q1220" i="2"/>
  <c r="T1220" i="2"/>
  <c r="C1221" i="2"/>
  <c r="D1221" i="2"/>
  <c r="O1221" i="2"/>
  <c r="P1221" i="2"/>
  <c r="Q1221" i="2"/>
  <c r="T1221" i="2"/>
  <c r="C1222" i="2"/>
  <c r="D1222" i="2"/>
  <c r="O1222" i="2"/>
  <c r="P1222" i="2"/>
  <c r="Q1222" i="2"/>
  <c r="T1222" i="2"/>
  <c r="C1223" i="2"/>
  <c r="D1223" i="2"/>
  <c r="O1223" i="2"/>
  <c r="P1223" i="2"/>
  <c r="Q1223" i="2"/>
  <c r="T1223" i="2"/>
  <c r="C1224" i="2"/>
  <c r="D1224" i="2"/>
  <c r="O1224" i="2"/>
  <c r="P1224" i="2"/>
  <c r="Q1224" i="2"/>
  <c r="T1224" i="2"/>
  <c r="C1225" i="2"/>
  <c r="D1225" i="2"/>
  <c r="O1225" i="2"/>
  <c r="P1225" i="2"/>
  <c r="Q1225" i="2"/>
  <c r="T1225" i="2"/>
  <c r="C1226" i="2"/>
  <c r="D1226" i="2"/>
  <c r="O1226" i="2"/>
  <c r="P1226" i="2"/>
  <c r="Q1226" i="2"/>
  <c r="T1226" i="2"/>
  <c r="C1227" i="2"/>
  <c r="D1227" i="2"/>
  <c r="O1227" i="2"/>
  <c r="P1227" i="2"/>
  <c r="Q1227" i="2"/>
  <c r="T1227" i="2"/>
  <c r="C1228" i="2"/>
  <c r="D1228" i="2"/>
  <c r="O1228" i="2"/>
  <c r="P1228" i="2"/>
  <c r="Q1228" i="2"/>
  <c r="T1228" i="2"/>
  <c r="C1229" i="2"/>
  <c r="D1229" i="2"/>
  <c r="O1229" i="2"/>
  <c r="P1229" i="2"/>
  <c r="Q1229" i="2"/>
  <c r="T1229" i="2"/>
  <c r="C1230" i="2"/>
  <c r="D1230" i="2"/>
  <c r="O1230" i="2"/>
  <c r="P1230" i="2"/>
  <c r="Q1230" i="2"/>
  <c r="T1230" i="2"/>
  <c r="C1231" i="2"/>
  <c r="D1231" i="2"/>
  <c r="O1231" i="2"/>
  <c r="P1231" i="2"/>
  <c r="Q1231" i="2"/>
  <c r="T1231" i="2"/>
  <c r="C1232" i="2"/>
  <c r="D1232" i="2"/>
  <c r="O1232" i="2"/>
  <c r="P1232" i="2"/>
  <c r="Q1232" i="2"/>
  <c r="T1232" i="2"/>
  <c r="C1233" i="2"/>
  <c r="D1233" i="2"/>
  <c r="O1233" i="2"/>
  <c r="P1233" i="2"/>
  <c r="Q1233" i="2"/>
  <c r="T1233" i="2"/>
  <c r="C1234" i="2"/>
  <c r="D1234" i="2"/>
  <c r="O1234" i="2"/>
  <c r="P1234" i="2"/>
  <c r="Q1234" i="2"/>
  <c r="T1234" i="2"/>
  <c r="C1235" i="2"/>
  <c r="D1235" i="2"/>
  <c r="O1235" i="2"/>
  <c r="P1235" i="2"/>
  <c r="Q1235" i="2"/>
  <c r="T1235" i="2"/>
  <c r="C1236" i="2"/>
  <c r="D1236" i="2"/>
  <c r="O1236" i="2"/>
  <c r="P1236" i="2"/>
  <c r="Q1236" i="2"/>
  <c r="T1236" i="2"/>
  <c r="C1237" i="2"/>
  <c r="D1237" i="2"/>
  <c r="O1237" i="2"/>
  <c r="P1237" i="2"/>
  <c r="Q1237" i="2"/>
  <c r="T1237" i="2"/>
  <c r="C1238" i="2"/>
  <c r="D1238" i="2"/>
  <c r="O1238" i="2"/>
  <c r="P1238" i="2"/>
  <c r="Q1238" i="2"/>
  <c r="T1238" i="2"/>
  <c r="C1239" i="2"/>
  <c r="D1239" i="2"/>
  <c r="O1239" i="2"/>
  <c r="P1239" i="2"/>
  <c r="Q1239" i="2"/>
  <c r="T1239" i="2"/>
  <c r="C1240" i="2"/>
  <c r="D1240" i="2"/>
  <c r="O1240" i="2"/>
  <c r="P1240" i="2"/>
  <c r="Q1240" i="2"/>
  <c r="T1240" i="2"/>
  <c r="C1241" i="2"/>
  <c r="D1241" i="2"/>
  <c r="O1241" i="2"/>
  <c r="P1241" i="2"/>
  <c r="Q1241" i="2"/>
  <c r="T1241" i="2"/>
  <c r="C1242" i="2"/>
  <c r="D1242" i="2"/>
  <c r="O1242" i="2"/>
  <c r="P1242" i="2"/>
  <c r="Q1242" i="2"/>
  <c r="T1242" i="2"/>
  <c r="C1243" i="2"/>
  <c r="D1243" i="2"/>
  <c r="O1243" i="2"/>
  <c r="P1243" i="2"/>
  <c r="Q1243" i="2"/>
  <c r="T1243" i="2"/>
  <c r="C1244" i="2"/>
  <c r="D1244" i="2"/>
  <c r="O1244" i="2"/>
  <c r="P1244" i="2"/>
  <c r="Q1244" i="2"/>
  <c r="T1244" i="2"/>
  <c r="C1245" i="2"/>
  <c r="D1245" i="2"/>
  <c r="O1245" i="2"/>
  <c r="P1245" i="2"/>
  <c r="Q1245" i="2"/>
  <c r="T1245" i="2"/>
  <c r="C1246" i="2"/>
  <c r="D1246" i="2"/>
  <c r="O1246" i="2"/>
  <c r="P1246" i="2"/>
  <c r="Q1246" i="2"/>
  <c r="T1246" i="2"/>
  <c r="C1247" i="2"/>
  <c r="D1247" i="2"/>
  <c r="O1247" i="2"/>
  <c r="P1247" i="2"/>
  <c r="Q1247" i="2"/>
  <c r="T1247" i="2"/>
  <c r="C1248" i="2"/>
  <c r="D1248" i="2"/>
  <c r="O1248" i="2"/>
  <c r="P1248" i="2"/>
  <c r="Q1248" i="2"/>
  <c r="T1248" i="2"/>
  <c r="C1249" i="2"/>
  <c r="D1249" i="2"/>
  <c r="O1249" i="2"/>
  <c r="P1249" i="2"/>
  <c r="Q1249" i="2"/>
  <c r="T1249" i="2"/>
  <c r="C1250" i="2"/>
  <c r="D1250" i="2"/>
  <c r="O1250" i="2"/>
  <c r="P1250" i="2"/>
  <c r="Q1250" i="2"/>
  <c r="T1250" i="2"/>
  <c r="C1251" i="2"/>
  <c r="D1251" i="2"/>
  <c r="O1251" i="2"/>
  <c r="P1251" i="2"/>
  <c r="Q1251" i="2"/>
  <c r="T1251" i="2"/>
  <c r="C1252" i="2"/>
  <c r="D1252" i="2"/>
  <c r="O1252" i="2"/>
  <c r="P1252" i="2"/>
  <c r="Q1252" i="2"/>
  <c r="T1252" i="2"/>
  <c r="C1253" i="2"/>
  <c r="D1253" i="2"/>
  <c r="O1253" i="2"/>
  <c r="P1253" i="2"/>
  <c r="Q1253" i="2"/>
  <c r="T1253" i="2"/>
  <c r="C1254" i="2"/>
  <c r="D1254" i="2"/>
  <c r="O1254" i="2"/>
  <c r="P1254" i="2"/>
  <c r="Q1254" i="2"/>
  <c r="T1254" i="2"/>
  <c r="C1255" i="2"/>
  <c r="D1255" i="2"/>
  <c r="O1255" i="2"/>
  <c r="P1255" i="2"/>
  <c r="Q1255" i="2"/>
  <c r="T1255" i="2"/>
  <c r="C1256" i="2"/>
  <c r="D1256" i="2"/>
  <c r="O1256" i="2"/>
  <c r="P1256" i="2"/>
  <c r="Q1256" i="2"/>
  <c r="T1256" i="2"/>
  <c r="C1257" i="2"/>
  <c r="D1257" i="2"/>
  <c r="O1257" i="2"/>
  <c r="P1257" i="2"/>
  <c r="Q1257" i="2"/>
  <c r="T1257" i="2"/>
  <c r="C1258" i="2"/>
  <c r="D1258" i="2"/>
  <c r="O1258" i="2"/>
  <c r="P1258" i="2"/>
  <c r="Q1258" i="2"/>
  <c r="T1258" i="2"/>
  <c r="C1259" i="2"/>
  <c r="D1259" i="2"/>
  <c r="O1259" i="2"/>
  <c r="P1259" i="2"/>
  <c r="Q1259" i="2"/>
  <c r="T1259" i="2"/>
  <c r="C1260" i="2"/>
  <c r="D1260" i="2"/>
  <c r="O1260" i="2"/>
  <c r="P1260" i="2"/>
  <c r="Q1260" i="2"/>
  <c r="T1260" i="2"/>
  <c r="C1261" i="2"/>
  <c r="D1261" i="2"/>
  <c r="O1261" i="2"/>
  <c r="P1261" i="2"/>
  <c r="Q1261" i="2"/>
  <c r="T1261" i="2"/>
  <c r="C1262" i="2"/>
  <c r="D1262" i="2"/>
  <c r="O1262" i="2"/>
  <c r="P1262" i="2"/>
  <c r="Q1262" i="2"/>
  <c r="T1262" i="2"/>
  <c r="C1263" i="2"/>
  <c r="D1263" i="2"/>
  <c r="O1263" i="2"/>
  <c r="P1263" i="2"/>
  <c r="Q1263" i="2"/>
  <c r="T1263" i="2"/>
  <c r="C1264" i="2"/>
  <c r="D1264" i="2"/>
  <c r="O1264" i="2"/>
  <c r="P1264" i="2"/>
  <c r="Q1264" i="2"/>
  <c r="T1264" i="2"/>
  <c r="C1265" i="2"/>
  <c r="D1265" i="2"/>
  <c r="O1265" i="2"/>
  <c r="P1265" i="2"/>
  <c r="Q1265" i="2"/>
  <c r="T1265" i="2"/>
  <c r="C1266" i="2"/>
  <c r="D1266" i="2"/>
  <c r="O1266" i="2"/>
  <c r="P1266" i="2"/>
  <c r="Q1266" i="2"/>
  <c r="T1266" i="2"/>
  <c r="C1267" i="2"/>
  <c r="D1267" i="2"/>
  <c r="O1267" i="2"/>
  <c r="P1267" i="2"/>
  <c r="Q1267" i="2"/>
  <c r="T1267" i="2"/>
  <c r="C1268" i="2"/>
  <c r="D1268" i="2"/>
  <c r="O1268" i="2"/>
  <c r="P1268" i="2"/>
  <c r="Q1268" i="2"/>
  <c r="T1268" i="2"/>
  <c r="C1269" i="2"/>
  <c r="D1269" i="2"/>
  <c r="O1269" i="2"/>
  <c r="P1269" i="2"/>
  <c r="Q1269" i="2"/>
  <c r="T1269" i="2"/>
  <c r="C1270" i="2"/>
  <c r="D1270" i="2"/>
  <c r="O1270" i="2"/>
  <c r="P1270" i="2"/>
  <c r="Q1270" i="2"/>
  <c r="T1270" i="2"/>
  <c r="C1271" i="2"/>
  <c r="D1271" i="2"/>
  <c r="O1271" i="2"/>
  <c r="P1271" i="2"/>
  <c r="Q1271" i="2"/>
  <c r="T1271" i="2"/>
  <c r="C1272" i="2"/>
  <c r="D1272" i="2"/>
  <c r="O1272" i="2"/>
  <c r="P1272" i="2"/>
  <c r="Q1272" i="2"/>
  <c r="T1272" i="2"/>
  <c r="C1273" i="2"/>
  <c r="D1273" i="2"/>
  <c r="O1273" i="2"/>
  <c r="P1273" i="2"/>
  <c r="Q1273" i="2"/>
  <c r="T1273" i="2"/>
  <c r="C1274" i="2"/>
  <c r="D1274" i="2"/>
  <c r="O1274" i="2"/>
  <c r="P1274" i="2"/>
  <c r="Q1274" i="2"/>
  <c r="T1274" i="2"/>
  <c r="C1275" i="2"/>
  <c r="D1275" i="2"/>
  <c r="O1275" i="2"/>
  <c r="P1275" i="2"/>
  <c r="Q1275" i="2"/>
  <c r="T1275" i="2"/>
  <c r="C1276" i="2"/>
  <c r="D1276" i="2"/>
  <c r="O1276" i="2"/>
  <c r="P1276" i="2"/>
  <c r="Q1276" i="2"/>
  <c r="T1276" i="2"/>
  <c r="C1277" i="2"/>
  <c r="D1277" i="2"/>
  <c r="O1277" i="2"/>
  <c r="P1277" i="2"/>
  <c r="Q1277" i="2"/>
  <c r="T1277" i="2"/>
  <c r="C1278" i="2"/>
  <c r="D1278" i="2"/>
  <c r="O1278" i="2"/>
  <c r="P1278" i="2"/>
  <c r="Q1278" i="2"/>
  <c r="T1278" i="2"/>
  <c r="C1279" i="2"/>
  <c r="D1279" i="2"/>
  <c r="O1279" i="2"/>
  <c r="P1279" i="2"/>
  <c r="Q1279" i="2"/>
  <c r="T1279" i="2"/>
  <c r="C1280" i="2"/>
  <c r="D1280" i="2"/>
  <c r="O1280" i="2"/>
  <c r="P1280" i="2"/>
  <c r="Q1280" i="2"/>
  <c r="T1280" i="2"/>
  <c r="C1281" i="2"/>
  <c r="D1281" i="2"/>
  <c r="O1281" i="2"/>
  <c r="P1281" i="2"/>
  <c r="Q1281" i="2"/>
  <c r="T1281" i="2"/>
  <c r="C1282" i="2"/>
  <c r="D1282" i="2"/>
  <c r="O1282" i="2"/>
  <c r="P1282" i="2"/>
  <c r="Q1282" i="2"/>
  <c r="T1282" i="2"/>
  <c r="C1283" i="2"/>
  <c r="D1283" i="2"/>
  <c r="O1283" i="2"/>
  <c r="P1283" i="2"/>
  <c r="Q1283" i="2"/>
  <c r="T1283" i="2"/>
  <c r="C1284" i="2"/>
  <c r="D1284" i="2"/>
  <c r="O1284" i="2"/>
  <c r="P1284" i="2"/>
  <c r="Q1284" i="2"/>
  <c r="T1284" i="2"/>
  <c r="C1285" i="2"/>
  <c r="D1285" i="2"/>
  <c r="O1285" i="2"/>
  <c r="P1285" i="2"/>
  <c r="Q1285" i="2"/>
  <c r="T1285" i="2"/>
  <c r="C1286" i="2"/>
  <c r="D1286" i="2"/>
  <c r="O1286" i="2"/>
  <c r="P1286" i="2"/>
  <c r="Q1286" i="2"/>
  <c r="T1286" i="2"/>
  <c r="C1287" i="2"/>
  <c r="D1287" i="2"/>
  <c r="O1287" i="2"/>
  <c r="P1287" i="2"/>
  <c r="Q1287" i="2"/>
  <c r="T1287" i="2"/>
  <c r="C1288" i="2"/>
  <c r="D1288" i="2"/>
  <c r="O1288" i="2"/>
  <c r="P1288" i="2"/>
  <c r="Q1288" i="2"/>
  <c r="T1288" i="2"/>
  <c r="C1289" i="2"/>
  <c r="D1289" i="2"/>
  <c r="O1289" i="2"/>
  <c r="P1289" i="2"/>
  <c r="Q1289" i="2"/>
  <c r="T1289" i="2"/>
  <c r="C1290" i="2"/>
  <c r="D1290" i="2"/>
  <c r="O1290" i="2"/>
  <c r="P1290" i="2"/>
  <c r="Q1290" i="2"/>
  <c r="T1290" i="2"/>
  <c r="C1291" i="2"/>
  <c r="D1291" i="2"/>
  <c r="O1291" i="2"/>
  <c r="P1291" i="2"/>
  <c r="Q1291" i="2"/>
  <c r="T1291" i="2"/>
  <c r="C1292" i="2"/>
  <c r="D1292" i="2"/>
  <c r="O1292" i="2"/>
  <c r="P1292" i="2"/>
  <c r="Q1292" i="2"/>
  <c r="T1292" i="2"/>
  <c r="C1293" i="2"/>
  <c r="D1293" i="2"/>
  <c r="O1293" i="2"/>
  <c r="P1293" i="2"/>
  <c r="Q1293" i="2"/>
  <c r="T1293" i="2"/>
  <c r="C1294" i="2"/>
  <c r="D1294" i="2"/>
  <c r="O1294" i="2"/>
  <c r="P1294" i="2"/>
  <c r="Q1294" i="2"/>
  <c r="T1294" i="2"/>
  <c r="C1295" i="2"/>
  <c r="D1295" i="2"/>
  <c r="O1295" i="2"/>
  <c r="P1295" i="2"/>
  <c r="Q1295" i="2"/>
  <c r="T1295" i="2"/>
  <c r="C1296" i="2"/>
  <c r="D1296" i="2"/>
  <c r="O1296" i="2"/>
  <c r="P1296" i="2"/>
  <c r="Q1296" i="2"/>
  <c r="T1296" i="2"/>
  <c r="C1297" i="2"/>
  <c r="D1297" i="2"/>
  <c r="O1297" i="2"/>
  <c r="P1297" i="2"/>
  <c r="Q1297" i="2"/>
  <c r="T1297" i="2"/>
  <c r="C1298" i="2"/>
  <c r="D1298" i="2"/>
  <c r="O1298" i="2"/>
  <c r="P1298" i="2"/>
  <c r="Q1298" i="2"/>
  <c r="T1298" i="2"/>
  <c r="C1299" i="2"/>
  <c r="D1299" i="2"/>
  <c r="O1299" i="2"/>
  <c r="P1299" i="2"/>
  <c r="Q1299" i="2"/>
  <c r="T1299" i="2"/>
  <c r="C1300" i="2"/>
  <c r="D1300" i="2"/>
  <c r="O1300" i="2"/>
  <c r="P1300" i="2"/>
  <c r="Q1300" i="2"/>
  <c r="T1300" i="2"/>
  <c r="C1301" i="2"/>
  <c r="D1301" i="2"/>
  <c r="O1301" i="2"/>
  <c r="P1301" i="2"/>
  <c r="Q1301" i="2"/>
  <c r="T1301" i="2"/>
  <c r="C1302" i="2"/>
  <c r="D1302" i="2"/>
  <c r="O1302" i="2"/>
  <c r="P1302" i="2"/>
  <c r="Q1302" i="2"/>
  <c r="T1302" i="2"/>
  <c r="C1303" i="2"/>
  <c r="D1303" i="2"/>
  <c r="O1303" i="2"/>
  <c r="P1303" i="2"/>
  <c r="Q1303" i="2"/>
  <c r="T1303" i="2"/>
  <c r="C1304" i="2"/>
  <c r="D1304" i="2"/>
  <c r="O1304" i="2"/>
  <c r="P1304" i="2"/>
  <c r="Q1304" i="2"/>
  <c r="T1304" i="2"/>
  <c r="C1305" i="2"/>
  <c r="D1305" i="2"/>
  <c r="O1305" i="2"/>
  <c r="P1305" i="2"/>
  <c r="Q1305" i="2"/>
  <c r="T1305" i="2"/>
  <c r="C1306" i="2"/>
  <c r="D1306" i="2"/>
  <c r="O1306" i="2"/>
  <c r="P1306" i="2"/>
  <c r="Q1306" i="2"/>
  <c r="T1306" i="2"/>
  <c r="C1307" i="2"/>
  <c r="D1307" i="2"/>
  <c r="O1307" i="2"/>
  <c r="P1307" i="2"/>
  <c r="Q1307" i="2"/>
  <c r="T1307" i="2"/>
  <c r="C1308" i="2"/>
  <c r="D1308" i="2"/>
  <c r="O1308" i="2"/>
  <c r="P1308" i="2"/>
  <c r="Q1308" i="2"/>
  <c r="T1308" i="2"/>
  <c r="C1309" i="2"/>
  <c r="D1309" i="2"/>
  <c r="O1309" i="2"/>
  <c r="P1309" i="2"/>
  <c r="Q1309" i="2"/>
  <c r="T1309" i="2"/>
  <c r="C1310" i="2"/>
  <c r="D1310" i="2"/>
  <c r="O1310" i="2"/>
  <c r="P1310" i="2"/>
  <c r="Q1310" i="2"/>
  <c r="T1310" i="2"/>
  <c r="C1311" i="2"/>
  <c r="D1311" i="2"/>
  <c r="O1311" i="2"/>
  <c r="P1311" i="2"/>
  <c r="Q1311" i="2"/>
  <c r="T1311" i="2"/>
  <c r="C1312" i="2"/>
  <c r="D1312" i="2"/>
  <c r="O1312" i="2"/>
  <c r="P1312" i="2"/>
  <c r="Q1312" i="2"/>
  <c r="T1312" i="2"/>
  <c r="C1313" i="2"/>
  <c r="D1313" i="2"/>
  <c r="O1313" i="2"/>
  <c r="P1313" i="2"/>
  <c r="Q1313" i="2"/>
  <c r="T1313" i="2"/>
  <c r="C1314" i="2"/>
  <c r="D1314" i="2"/>
  <c r="O1314" i="2"/>
  <c r="P1314" i="2"/>
  <c r="Q1314" i="2"/>
  <c r="T1314" i="2"/>
  <c r="C1315" i="2"/>
  <c r="D1315" i="2"/>
  <c r="O1315" i="2"/>
  <c r="P1315" i="2"/>
  <c r="Q1315" i="2"/>
  <c r="T1315" i="2"/>
  <c r="C1316" i="2"/>
  <c r="D1316" i="2"/>
  <c r="O1316" i="2"/>
  <c r="P1316" i="2"/>
  <c r="Q1316" i="2"/>
  <c r="T1316" i="2"/>
  <c r="C1317" i="2"/>
  <c r="D1317" i="2"/>
  <c r="O1317" i="2"/>
  <c r="P1317" i="2"/>
  <c r="Q1317" i="2"/>
  <c r="T1317" i="2"/>
  <c r="C1318" i="2"/>
  <c r="D1318" i="2"/>
  <c r="O1318" i="2"/>
  <c r="P1318" i="2"/>
  <c r="Q1318" i="2"/>
  <c r="T1318" i="2"/>
  <c r="C1319" i="2"/>
  <c r="D1319" i="2"/>
  <c r="O1319" i="2"/>
  <c r="P1319" i="2"/>
  <c r="Q1319" i="2"/>
  <c r="T1319" i="2"/>
  <c r="C1320" i="2"/>
  <c r="D1320" i="2"/>
  <c r="O1320" i="2"/>
  <c r="P1320" i="2"/>
  <c r="Q1320" i="2"/>
  <c r="T1320" i="2"/>
  <c r="C1321" i="2"/>
  <c r="D1321" i="2"/>
  <c r="O1321" i="2"/>
  <c r="P1321" i="2"/>
  <c r="Q1321" i="2"/>
  <c r="T1321" i="2"/>
  <c r="C1322" i="2"/>
  <c r="D1322" i="2"/>
  <c r="O1322" i="2"/>
  <c r="P1322" i="2"/>
  <c r="Q1322" i="2"/>
  <c r="T1322" i="2"/>
  <c r="C1323" i="2"/>
  <c r="D1323" i="2"/>
  <c r="O1323" i="2"/>
  <c r="P1323" i="2"/>
  <c r="Q1323" i="2"/>
  <c r="T1323" i="2"/>
  <c r="C1324" i="2"/>
  <c r="D1324" i="2"/>
  <c r="O1324" i="2"/>
  <c r="P1324" i="2"/>
  <c r="Q1324" i="2"/>
  <c r="T1324" i="2"/>
  <c r="C1325" i="2"/>
  <c r="D1325" i="2"/>
  <c r="O1325" i="2"/>
  <c r="P1325" i="2"/>
  <c r="Q1325" i="2"/>
  <c r="T1325" i="2"/>
  <c r="C1326" i="2"/>
  <c r="D1326" i="2"/>
  <c r="O1326" i="2"/>
  <c r="P1326" i="2"/>
  <c r="Q1326" i="2"/>
  <c r="T1326" i="2"/>
  <c r="C1327" i="2"/>
  <c r="D1327" i="2"/>
  <c r="O1327" i="2"/>
  <c r="P1327" i="2"/>
  <c r="Q1327" i="2"/>
  <c r="T1327" i="2"/>
  <c r="C1328" i="2"/>
  <c r="D1328" i="2"/>
  <c r="O1328" i="2"/>
  <c r="P1328" i="2"/>
  <c r="Q1328" i="2"/>
  <c r="T1328" i="2"/>
  <c r="C1329" i="2"/>
  <c r="D1329" i="2"/>
  <c r="O1329" i="2"/>
  <c r="P1329" i="2"/>
  <c r="Q1329" i="2"/>
  <c r="T1329" i="2"/>
  <c r="C1330" i="2"/>
  <c r="D1330" i="2"/>
  <c r="O1330" i="2"/>
  <c r="P1330" i="2"/>
  <c r="Q1330" i="2"/>
  <c r="T1330" i="2"/>
  <c r="C1331" i="2"/>
  <c r="D1331" i="2"/>
  <c r="O1331" i="2"/>
  <c r="P1331" i="2"/>
  <c r="Q1331" i="2"/>
  <c r="T1331" i="2"/>
  <c r="C1332" i="2"/>
  <c r="D1332" i="2"/>
  <c r="O1332" i="2"/>
  <c r="P1332" i="2"/>
  <c r="Q1332" i="2"/>
  <c r="T1332" i="2"/>
  <c r="C1333" i="2"/>
  <c r="D1333" i="2"/>
  <c r="O1333" i="2"/>
  <c r="P1333" i="2"/>
  <c r="Q1333" i="2"/>
  <c r="T1333" i="2"/>
  <c r="C1334" i="2"/>
  <c r="D1334" i="2"/>
  <c r="O1334" i="2"/>
  <c r="P1334" i="2"/>
  <c r="Q1334" i="2"/>
  <c r="T1334" i="2"/>
  <c r="C1335" i="2"/>
  <c r="D1335" i="2"/>
  <c r="O1335" i="2"/>
  <c r="P1335" i="2"/>
  <c r="Q1335" i="2"/>
  <c r="T1335" i="2"/>
  <c r="C1336" i="2"/>
  <c r="D1336" i="2"/>
  <c r="O1336" i="2"/>
  <c r="P1336" i="2"/>
  <c r="Q1336" i="2"/>
  <c r="T1336" i="2"/>
  <c r="C1337" i="2"/>
  <c r="D1337" i="2"/>
  <c r="O1337" i="2"/>
  <c r="P1337" i="2"/>
  <c r="Q1337" i="2"/>
  <c r="T1337" i="2"/>
  <c r="C1338" i="2"/>
  <c r="D1338" i="2"/>
  <c r="O1338" i="2"/>
  <c r="P1338" i="2"/>
  <c r="Q1338" i="2"/>
  <c r="T1338" i="2"/>
  <c r="C1339" i="2"/>
  <c r="D1339" i="2"/>
  <c r="O1339" i="2"/>
  <c r="P1339" i="2"/>
  <c r="Q1339" i="2"/>
  <c r="T1339" i="2"/>
  <c r="C1340" i="2"/>
  <c r="D1340" i="2"/>
  <c r="O1340" i="2"/>
  <c r="P1340" i="2"/>
  <c r="Q1340" i="2"/>
  <c r="T1340" i="2"/>
  <c r="C1341" i="2"/>
  <c r="D1341" i="2"/>
  <c r="O1341" i="2"/>
  <c r="P1341" i="2"/>
  <c r="Q1341" i="2"/>
  <c r="T1341" i="2"/>
  <c r="C1342" i="2"/>
  <c r="D1342" i="2"/>
  <c r="O1342" i="2"/>
  <c r="P1342" i="2"/>
  <c r="Q1342" i="2"/>
  <c r="T1342" i="2"/>
  <c r="C1343" i="2"/>
  <c r="D1343" i="2"/>
  <c r="O1343" i="2"/>
  <c r="P1343" i="2"/>
  <c r="Q1343" i="2"/>
  <c r="T1343" i="2"/>
  <c r="C1344" i="2"/>
  <c r="D1344" i="2"/>
  <c r="O1344" i="2"/>
  <c r="P1344" i="2"/>
  <c r="Q1344" i="2"/>
  <c r="T1344" i="2"/>
  <c r="C1345" i="2"/>
  <c r="D1345" i="2"/>
  <c r="O1345" i="2"/>
  <c r="P1345" i="2"/>
  <c r="Q1345" i="2"/>
  <c r="T1345" i="2"/>
  <c r="C1346" i="2"/>
  <c r="D1346" i="2"/>
  <c r="O1346" i="2"/>
  <c r="P1346" i="2"/>
  <c r="Q1346" i="2"/>
  <c r="T1346" i="2"/>
  <c r="C1347" i="2"/>
  <c r="D1347" i="2"/>
  <c r="O1347" i="2"/>
  <c r="P1347" i="2"/>
  <c r="Q1347" i="2"/>
  <c r="T1347" i="2"/>
  <c r="C1348" i="2"/>
  <c r="D1348" i="2"/>
  <c r="O1348" i="2"/>
  <c r="P1348" i="2"/>
  <c r="Q1348" i="2"/>
  <c r="T1348" i="2"/>
  <c r="C1349" i="2"/>
  <c r="D1349" i="2"/>
  <c r="O1349" i="2"/>
  <c r="P1349" i="2"/>
  <c r="Q1349" i="2"/>
  <c r="T1349" i="2"/>
  <c r="C1350" i="2"/>
  <c r="D1350" i="2"/>
  <c r="O1350" i="2"/>
  <c r="P1350" i="2"/>
  <c r="Q1350" i="2"/>
  <c r="T1350" i="2"/>
  <c r="C1351" i="2"/>
  <c r="D1351" i="2"/>
  <c r="O1351" i="2"/>
  <c r="P1351" i="2"/>
  <c r="Q1351" i="2"/>
  <c r="T1351" i="2"/>
  <c r="C1352" i="2"/>
  <c r="D1352" i="2"/>
  <c r="O1352" i="2"/>
  <c r="P1352" i="2"/>
  <c r="Q1352" i="2"/>
  <c r="T1352" i="2"/>
  <c r="C1353" i="2"/>
  <c r="D1353" i="2"/>
  <c r="O1353" i="2"/>
  <c r="P1353" i="2"/>
  <c r="Q1353" i="2"/>
  <c r="T1353" i="2"/>
  <c r="C1354" i="2"/>
  <c r="D1354" i="2"/>
  <c r="O1354" i="2"/>
  <c r="P1354" i="2"/>
  <c r="Q1354" i="2"/>
  <c r="T1354" i="2"/>
  <c r="C1355" i="2"/>
  <c r="D1355" i="2"/>
  <c r="O1355" i="2"/>
  <c r="P1355" i="2"/>
  <c r="Q1355" i="2"/>
  <c r="T1355" i="2"/>
  <c r="C1356" i="2"/>
  <c r="D1356" i="2"/>
  <c r="O1356" i="2"/>
  <c r="P1356" i="2"/>
  <c r="Q1356" i="2"/>
  <c r="T1356" i="2"/>
  <c r="C1357" i="2"/>
  <c r="D1357" i="2"/>
  <c r="O1357" i="2"/>
  <c r="P1357" i="2"/>
  <c r="Q1357" i="2"/>
  <c r="T1357" i="2"/>
  <c r="C1358" i="2"/>
  <c r="D1358" i="2"/>
  <c r="O1358" i="2"/>
  <c r="P1358" i="2"/>
  <c r="Q1358" i="2"/>
  <c r="T1358" i="2"/>
  <c r="C1359" i="2"/>
  <c r="D1359" i="2"/>
  <c r="O1359" i="2"/>
  <c r="P1359" i="2"/>
  <c r="Q1359" i="2"/>
  <c r="T1359" i="2"/>
  <c r="C1360" i="2"/>
  <c r="D1360" i="2"/>
  <c r="O1360" i="2"/>
  <c r="P1360" i="2"/>
  <c r="Q1360" i="2"/>
  <c r="T1360" i="2"/>
  <c r="C1361" i="2"/>
  <c r="D1361" i="2"/>
  <c r="O1361" i="2"/>
  <c r="P1361" i="2"/>
  <c r="Q1361" i="2"/>
  <c r="T1361" i="2"/>
  <c r="C1362" i="2"/>
  <c r="D1362" i="2"/>
  <c r="O1362" i="2"/>
  <c r="P1362" i="2"/>
  <c r="Q1362" i="2"/>
  <c r="T1362" i="2"/>
  <c r="C1363" i="2"/>
  <c r="D1363" i="2"/>
  <c r="O1363" i="2"/>
  <c r="P1363" i="2"/>
  <c r="Q1363" i="2"/>
  <c r="T1363" i="2"/>
  <c r="C1364" i="2"/>
  <c r="D1364" i="2"/>
  <c r="O1364" i="2"/>
  <c r="P1364" i="2"/>
  <c r="Q1364" i="2"/>
  <c r="T1364" i="2"/>
  <c r="C1365" i="2"/>
  <c r="D1365" i="2"/>
  <c r="O1365" i="2"/>
  <c r="P1365" i="2"/>
  <c r="Q1365" i="2"/>
  <c r="T1365" i="2"/>
  <c r="C1366" i="2"/>
  <c r="D1366" i="2"/>
  <c r="O1366" i="2"/>
  <c r="P1366" i="2"/>
  <c r="Q1366" i="2"/>
  <c r="T1366" i="2"/>
  <c r="C1367" i="2"/>
  <c r="D1367" i="2"/>
  <c r="O1367" i="2"/>
  <c r="P1367" i="2"/>
  <c r="Q1367" i="2"/>
  <c r="T1367" i="2"/>
  <c r="C1368" i="2"/>
  <c r="D1368" i="2"/>
  <c r="O1368" i="2"/>
  <c r="P1368" i="2"/>
  <c r="Q1368" i="2"/>
  <c r="T1368" i="2"/>
  <c r="C1369" i="2"/>
  <c r="D1369" i="2"/>
  <c r="O1369" i="2"/>
  <c r="P1369" i="2"/>
  <c r="Q1369" i="2"/>
  <c r="T1369" i="2"/>
  <c r="C1370" i="2"/>
  <c r="D1370" i="2"/>
  <c r="O1370" i="2"/>
  <c r="P1370" i="2"/>
  <c r="Q1370" i="2"/>
  <c r="T1370" i="2"/>
  <c r="C1371" i="2"/>
  <c r="D1371" i="2"/>
  <c r="O1371" i="2"/>
  <c r="P1371" i="2"/>
  <c r="Q1371" i="2"/>
  <c r="T1371" i="2"/>
  <c r="C1372" i="2"/>
  <c r="D1372" i="2"/>
  <c r="O1372" i="2"/>
  <c r="P1372" i="2"/>
  <c r="Q1372" i="2"/>
  <c r="T1372" i="2"/>
  <c r="C1373" i="2"/>
  <c r="D1373" i="2"/>
  <c r="O1373" i="2"/>
  <c r="P1373" i="2"/>
  <c r="Q1373" i="2"/>
  <c r="T1373" i="2"/>
  <c r="C1374" i="2"/>
  <c r="D1374" i="2"/>
  <c r="O1374" i="2"/>
  <c r="P1374" i="2"/>
  <c r="Q1374" i="2"/>
  <c r="T1374" i="2"/>
  <c r="C1375" i="2"/>
  <c r="D1375" i="2"/>
  <c r="O1375" i="2"/>
  <c r="P1375" i="2"/>
  <c r="Q1375" i="2"/>
  <c r="T1375" i="2"/>
  <c r="C1376" i="2"/>
  <c r="D1376" i="2"/>
  <c r="O1376" i="2"/>
  <c r="P1376" i="2"/>
  <c r="Q1376" i="2"/>
  <c r="T1376" i="2"/>
  <c r="C1377" i="2"/>
  <c r="D1377" i="2"/>
  <c r="O1377" i="2"/>
  <c r="P1377" i="2"/>
  <c r="Q1377" i="2"/>
  <c r="T1377" i="2"/>
  <c r="C1378" i="2"/>
  <c r="D1378" i="2"/>
  <c r="O1378" i="2"/>
  <c r="P1378" i="2"/>
  <c r="Q1378" i="2"/>
  <c r="T1378" i="2"/>
  <c r="C1379" i="2"/>
  <c r="D1379" i="2"/>
  <c r="O1379" i="2"/>
  <c r="P1379" i="2"/>
  <c r="Q1379" i="2"/>
  <c r="T1379" i="2"/>
  <c r="C1380" i="2"/>
  <c r="D1380" i="2"/>
  <c r="O1380" i="2"/>
  <c r="P1380" i="2"/>
  <c r="Q1380" i="2"/>
  <c r="T1380" i="2"/>
  <c r="C1381" i="2"/>
  <c r="D1381" i="2"/>
  <c r="O1381" i="2"/>
  <c r="P1381" i="2"/>
  <c r="Q1381" i="2"/>
  <c r="T1381" i="2"/>
  <c r="C1382" i="2"/>
  <c r="D1382" i="2"/>
  <c r="O1382" i="2"/>
  <c r="P1382" i="2"/>
  <c r="Q1382" i="2"/>
  <c r="T1382" i="2"/>
  <c r="C1383" i="2"/>
  <c r="D1383" i="2"/>
  <c r="O1383" i="2"/>
  <c r="P1383" i="2"/>
  <c r="Q1383" i="2"/>
  <c r="T1383" i="2"/>
  <c r="C1384" i="2"/>
  <c r="D1384" i="2"/>
  <c r="O1384" i="2"/>
  <c r="P1384" i="2"/>
  <c r="Q1384" i="2"/>
  <c r="T1384" i="2"/>
  <c r="C1385" i="2"/>
  <c r="D1385" i="2"/>
  <c r="O1385" i="2"/>
  <c r="P1385" i="2"/>
  <c r="Q1385" i="2"/>
  <c r="T1385" i="2"/>
  <c r="C1386" i="2"/>
  <c r="D1386" i="2"/>
  <c r="O1386" i="2"/>
  <c r="P1386" i="2"/>
  <c r="Q1386" i="2"/>
  <c r="T1386" i="2"/>
  <c r="C1387" i="2"/>
  <c r="D1387" i="2"/>
  <c r="O1387" i="2"/>
  <c r="P1387" i="2"/>
  <c r="Q1387" i="2"/>
  <c r="T1387" i="2"/>
  <c r="C1388" i="2"/>
  <c r="D1388" i="2"/>
  <c r="O1388" i="2"/>
  <c r="P1388" i="2"/>
  <c r="Q1388" i="2"/>
  <c r="T1388" i="2"/>
  <c r="C1389" i="2"/>
  <c r="D1389" i="2"/>
  <c r="O1389" i="2"/>
  <c r="P1389" i="2"/>
  <c r="Q1389" i="2"/>
  <c r="T1389" i="2"/>
  <c r="C1390" i="2"/>
  <c r="D1390" i="2"/>
  <c r="O1390" i="2"/>
  <c r="P1390" i="2"/>
  <c r="Q1390" i="2"/>
  <c r="T1390" i="2"/>
  <c r="C1391" i="2"/>
  <c r="D1391" i="2"/>
  <c r="O1391" i="2"/>
  <c r="P1391" i="2"/>
  <c r="Q1391" i="2"/>
  <c r="T1391" i="2"/>
  <c r="C1392" i="2"/>
  <c r="D1392" i="2"/>
  <c r="O1392" i="2"/>
  <c r="P1392" i="2"/>
  <c r="Q1392" i="2"/>
  <c r="T1392" i="2"/>
  <c r="C1393" i="2"/>
  <c r="D1393" i="2"/>
  <c r="O1393" i="2"/>
  <c r="P1393" i="2"/>
  <c r="Q1393" i="2"/>
  <c r="T1393" i="2"/>
  <c r="C1394" i="2"/>
  <c r="D1394" i="2"/>
  <c r="O1394" i="2"/>
  <c r="P1394" i="2"/>
  <c r="Q1394" i="2"/>
  <c r="T1394" i="2"/>
  <c r="C1395" i="2"/>
  <c r="D1395" i="2"/>
  <c r="O1395" i="2"/>
  <c r="P1395" i="2"/>
  <c r="Q1395" i="2"/>
  <c r="T1395" i="2"/>
  <c r="C1396" i="2"/>
  <c r="D1396" i="2"/>
  <c r="O1396" i="2"/>
  <c r="P1396" i="2"/>
  <c r="Q1396" i="2"/>
  <c r="T1396" i="2"/>
  <c r="C1397" i="2"/>
  <c r="D1397" i="2"/>
  <c r="O1397" i="2"/>
  <c r="P1397" i="2"/>
  <c r="Q1397" i="2"/>
  <c r="T1397" i="2"/>
  <c r="C1398" i="2"/>
  <c r="D1398" i="2"/>
  <c r="O1398" i="2"/>
  <c r="P1398" i="2"/>
  <c r="Q1398" i="2"/>
  <c r="T1398" i="2"/>
  <c r="C1399" i="2"/>
  <c r="D1399" i="2"/>
  <c r="O1399" i="2"/>
  <c r="P1399" i="2"/>
  <c r="Q1399" i="2"/>
  <c r="T1399" i="2"/>
  <c r="C1400" i="2"/>
  <c r="D1400" i="2"/>
  <c r="O1400" i="2"/>
  <c r="P1400" i="2"/>
  <c r="Q1400" i="2"/>
  <c r="T1400" i="2"/>
  <c r="C1401" i="2"/>
  <c r="D1401" i="2"/>
  <c r="O1401" i="2"/>
  <c r="P1401" i="2"/>
  <c r="Q1401" i="2"/>
  <c r="T1401" i="2"/>
  <c r="C1402" i="2"/>
  <c r="D1402" i="2"/>
  <c r="O1402" i="2"/>
  <c r="P1402" i="2"/>
  <c r="Q1402" i="2"/>
  <c r="T1402" i="2"/>
  <c r="C1403" i="2"/>
  <c r="D1403" i="2"/>
  <c r="O1403" i="2"/>
  <c r="P1403" i="2"/>
  <c r="Q1403" i="2"/>
  <c r="T1403" i="2"/>
  <c r="C1404" i="2"/>
  <c r="D1404" i="2"/>
  <c r="O1404" i="2"/>
  <c r="P1404" i="2"/>
  <c r="Q1404" i="2"/>
  <c r="T1404" i="2"/>
  <c r="C1405" i="2"/>
  <c r="D1405" i="2"/>
  <c r="O1405" i="2"/>
  <c r="P1405" i="2"/>
  <c r="Q1405" i="2"/>
  <c r="T1405" i="2"/>
  <c r="C1406" i="2"/>
  <c r="D1406" i="2"/>
  <c r="O1406" i="2"/>
  <c r="P1406" i="2"/>
  <c r="Q1406" i="2"/>
  <c r="T1406" i="2"/>
  <c r="C1407" i="2"/>
  <c r="D1407" i="2"/>
  <c r="O1407" i="2"/>
  <c r="P1407" i="2"/>
  <c r="Q1407" i="2"/>
  <c r="T1407" i="2"/>
  <c r="C1408" i="2"/>
  <c r="D1408" i="2"/>
  <c r="O1408" i="2"/>
  <c r="P1408" i="2"/>
  <c r="Q1408" i="2"/>
  <c r="T1408" i="2"/>
  <c r="C1409" i="2"/>
  <c r="D1409" i="2"/>
  <c r="O1409" i="2"/>
  <c r="P1409" i="2"/>
  <c r="Q1409" i="2"/>
  <c r="T1409" i="2"/>
  <c r="C1410" i="2"/>
  <c r="D1410" i="2"/>
  <c r="O1410" i="2"/>
  <c r="P1410" i="2"/>
  <c r="Q1410" i="2"/>
  <c r="T1410" i="2"/>
  <c r="C1411" i="2"/>
  <c r="D1411" i="2"/>
  <c r="O1411" i="2"/>
  <c r="P1411" i="2"/>
  <c r="Q1411" i="2"/>
  <c r="T1411" i="2"/>
  <c r="C1412" i="2"/>
  <c r="D1412" i="2"/>
  <c r="O1412" i="2"/>
  <c r="P1412" i="2"/>
  <c r="Q1412" i="2"/>
  <c r="T1412" i="2"/>
  <c r="C1413" i="2"/>
  <c r="D1413" i="2"/>
  <c r="O1413" i="2"/>
  <c r="P1413" i="2"/>
  <c r="Q1413" i="2"/>
  <c r="T1413" i="2"/>
  <c r="C1414" i="2"/>
  <c r="D1414" i="2"/>
  <c r="O1414" i="2"/>
  <c r="P1414" i="2"/>
  <c r="Q1414" i="2"/>
  <c r="T1414" i="2"/>
  <c r="C1415" i="2"/>
  <c r="D1415" i="2"/>
  <c r="O1415" i="2"/>
  <c r="P1415" i="2"/>
  <c r="Q1415" i="2"/>
  <c r="T1415" i="2"/>
  <c r="C1416" i="2"/>
  <c r="D1416" i="2"/>
  <c r="O1416" i="2"/>
  <c r="P1416" i="2"/>
  <c r="Q1416" i="2"/>
  <c r="T1416" i="2"/>
  <c r="C1417" i="2"/>
  <c r="D1417" i="2"/>
  <c r="O1417" i="2"/>
  <c r="P1417" i="2"/>
  <c r="Q1417" i="2"/>
  <c r="T1417" i="2"/>
  <c r="C1418" i="2"/>
  <c r="D1418" i="2"/>
  <c r="O1418" i="2"/>
  <c r="P1418" i="2"/>
  <c r="Q1418" i="2"/>
  <c r="T1418" i="2"/>
  <c r="C1419" i="2"/>
  <c r="D1419" i="2"/>
  <c r="O1419" i="2"/>
  <c r="P1419" i="2"/>
  <c r="Q1419" i="2"/>
  <c r="T1419" i="2"/>
  <c r="C1420" i="2"/>
  <c r="D1420" i="2"/>
  <c r="O1420" i="2"/>
  <c r="P1420" i="2"/>
  <c r="Q1420" i="2"/>
  <c r="T1420" i="2"/>
  <c r="C1421" i="2"/>
  <c r="D1421" i="2"/>
  <c r="O1421" i="2"/>
  <c r="P1421" i="2"/>
  <c r="Q1421" i="2"/>
  <c r="T1421" i="2"/>
  <c r="C1422" i="2"/>
  <c r="D1422" i="2"/>
  <c r="O1422" i="2"/>
  <c r="P1422" i="2"/>
  <c r="Q1422" i="2"/>
  <c r="T1422" i="2"/>
  <c r="C1423" i="2"/>
  <c r="D1423" i="2"/>
  <c r="O1423" i="2"/>
  <c r="P1423" i="2"/>
  <c r="Q1423" i="2"/>
  <c r="T1423" i="2"/>
  <c r="C1424" i="2"/>
  <c r="D1424" i="2"/>
  <c r="O1424" i="2"/>
  <c r="P1424" i="2"/>
  <c r="Q1424" i="2"/>
  <c r="T1424" i="2"/>
  <c r="C1425" i="2"/>
  <c r="D1425" i="2"/>
  <c r="O1425" i="2"/>
  <c r="P1425" i="2"/>
  <c r="Q1425" i="2"/>
  <c r="T1425" i="2"/>
  <c r="C1426" i="2"/>
  <c r="D1426" i="2"/>
  <c r="O1426" i="2"/>
  <c r="P1426" i="2"/>
  <c r="Q1426" i="2"/>
  <c r="T1426" i="2"/>
  <c r="C1427" i="2"/>
  <c r="D1427" i="2"/>
  <c r="O1427" i="2"/>
  <c r="P1427" i="2"/>
  <c r="Q1427" i="2"/>
  <c r="T1427" i="2"/>
  <c r="C1428" i="2"/>
  <c r="D1428" i="2"/>
  <c r="O1428" i="2"/>
  <c r="P1428" i="2"/>
  <c r="Q1428" i="2"/>
  <c r="T1428" i="2"/>
  <c r="C1429" i="2"/>
  <c r="D1429" i="2"/>
  <c r="O1429" i="2"/>
  <c r="P1429" i="2"/>
  <c r="Q1429" i="2"/>
  <c r="T1429" i="2"/>
  <c r="C1430" i="2"/>
  <c r="D1430" i="2"/>
  <c r="O1430" i="2"/>
  <c r="P1430" i="2"/>
  <c r="Q1430" i="2"/>
  <c r="T1430" i="2"/>
  <c r="C1431" i="2"/>
  <c r="D1431" i="2"/>
  <c r="O1431" i="2"/>
  <c r="P1431" i="2"/>
  <c r="Q1431" i="2"/>
  <c r="T1431" i="2"/>
  <c r="C1432" i="2"/>
  <c r="D1432" i="2"/>
  <c r="O1432" i="2"/>
  <c r="P1432" i="2"/>
  <c r="Q1432" i="2"/>
  <c r="T1432" i="2"/>
  <c r="C1433" i="2"/>
  <c r="D1433" i="2"/>
  <c r="O1433" i="2"/>
  <c r="P1433" i="2"/>
  <c r="Q1433" i="2"/>
  <c r="T1433" i="2"/>
  <c r="C1434" i="2"/>
  <c r="D1434" i="2"/>
  <c r="O1434" i="2"/>
  <c r="P1434" i="2"/>
  <c r="Q1434" i="2"/>
  <c r="T1434" i="2"/>
  <c r="C1435" i="2"/>
  <c r="D1435" i="2"/>
  <c r="O1435" i="2"/>
  <c r="P1435" i="2"/>
  <c r="Q1435" i="2"/>
  <c r="T1435" i="2"/>
  <c r="C1436" i="2"/>
  <c r="D1436" i="2"/>
  <c r="O1436" i="2"/>
  <c r="P1436" i="2"/>
  <c r="Q1436" i="2"/>
  <c r="T1436" i="2"/>
  <c r="C1437" i="2"/>
  <c r="D1437" i="2"/>
  <c r="O1437" i="2"/>
  <c r="P1437" i="2"/>
  <c r="Q1437" i="2"/>
  <c r="T1437" i="2"/>
  <c r="C1438" i="2"/>
  <c r="D1438" i="2"/>
  <c r="O1438" i="2"/>
  <c r="P1438" i="2"/>
  <c r="Q1438" i="2"/>
  <c r="T1438" i="2"/>
  <c r="C1439" i="2"/>
  <c r="D1439" i="2"/>
  <c r="O1439" i="2"/>
  <c r="P1439" i="2"/>
  <c r="Q1439" i="2"/>
  <c r="T1439" i="2"/>
  <c r="C1440" i="2"/>
  <c r="D1440" i="2"/>
  <c r="O1440" i="2"/>
  <c r="P1440" i="2"/>
  <c r="Q1440" i="2"/>
  <c r="T1440" i="2"/>
  <c r="C1441" i="2"/>
  <c r="D1441" i="2"/>
  <c r="O1441" i="2"/>
  <c r="P1441" i="2"/>
  <c r="Q1441" i="2"/>
  <c r="T1441" i="2"/>
  <c r="C1442" i="2"/>
  <c r="D1442" i="2"/>
  <c r="O1442" i="2"/>
  <c r="P1442" i="2"/>
  <c r="Q1442" i="2"/>
  <c r="T1442" i="2"/>
  <c r="C1443" i="2"/>
  <c r="D1443" i="2"/>
  <c r="O1443" i="2"/>
  <c r="P1443" i="2"/>
  <c r="Q1443" i="2"/>
  <c r="T1443" i="2"/>
  <c r="C1444" i="2"/>
  <c r="D1444" i="2"/>
  <c r="O1444" i="2"/>
  <c r="P1444" i="2"/>
  <c r="Q1444" i="2"/>
  <c r="T1444" i="2"/>
  <c r="C1445" i="2"/>
  <c r="D1445" i="2"/>
  <c r="O1445" i="2"/>
  <c r="P1445" i="2"/>
  <c r="Q1445" i="2"/>
  <c r="T1445" i="2"/>
  <c r="C1446" i="2"/>
  <c r="D1446" i="2"/>
  <c r="O1446" i="2"/>
  <c r="P1446" i="2"/>
  <c r="Q1446" i="2"/>
  <c r="T1446" i="2"/>
  <c r="C1447" i="2"/>
  <c r="D1447" i="2"/>
  <c r="O1447" i="2"/>
  <c r="P1447" i="2"/>
  <c r="Q1447" i="2"/>
  <c r="T1447" i="2"/>
  <c r="C1448" i="2"/>
  <c r="D1448" i="2"/>
  <c r="O1448" i="2"/>
  <c r="P1448" i="2"/>
  <c r="Q1448" i="2"/>
  <c r="T1448" i="2"/>
  <c r="C1449" i="2"/>
  <c r="D1449" i="2"/>
  <c r="O1449" i="2"/>
  <c r="P1449" i="2"/>
  <c r="Q1449" i="2"/>
  <c r="T1449" i="2"/>
  <c r="C1450" i="2"/>
  <c r="D1450" i="2"/>
  <c r="O1450" i="2"/>
  <c r="P1450" i="2"/>
  <c r="Q1450" i="2"/>
  <c r="T1450" i="2"/>
  <c r="C1451" i="2"/>
  <c r="D1451" i="2"/>
  <c r="O1451" i="2"/>
  <c r="P1451" i="2"/>
  <c r="Q1451" i="2"/>
  <c r="T1451" i="2"/>
  <c r="C1452" i="2"/>
  <c r="D1452" i="2"/>
  <c r="O1452" i="2"/>
  <c r="P1452" i="2"/>
  <c r="Q1452" i="2"/>
  <c r="T1452" i="2"/>
  <c r="C1453" i="2"/>
  <c r="D1453" i="2"/>
  <c r="O1453" i="2"/>
  <c r="P1453" i="2"/>
  <c r="Q1453" i="2"/>
  <c r="T1453" i="2"/>
  <c r="C1454" i="2"/>
  <c r="D1454" i="2"/>
  <c r="O1454" i="2"/>
  <c r="P1454" i="2"/>
  <c r="Q1454" i="2"/>
  <c r="T1454" i="2"/>
  <c r="C1455" i="2"/>
  <c r="D1455" i="2"/>
  <c r="O1455" i="2"/>
  <c r="P1455" i="2"/>
  <c r="Q1455" i="2"/>
  <c r="T1455" i="2"/>
  <c r="C1456" i="2"/>
  <c r="D1456" i="2"/>
  <c r="O1456" i="2"/>
  <c r="P1456" i="2"/>
  <c r="Q1456" i="2"/>
  <c r="T1456" i="2"/>
  <c r="C1457" i="2"/>
  <c r="D1457" i="2"/>
  <c r="O1457" i="2"/>
  <c r="P1457" i="2"/>
  <c r="Q1457" i="2"/>
  <c r="T1457" i="2"/>
  <c r="C1458" i="2"/>
  <c r="D1458" i="2"/>
  <c r="O1458" i="2"/>
  <c r="P1458" i="2"/>
  <c r="Q1458" i="2"/>
  <c r="T1458" i="2"/>
  <c r="C1459" i="2"/>
  <c r="D1459" i="2"/>
  <c r="O1459" i="2"/>
  <c r="P1459" i="2"/>
  <c r="Q1459" i="2"/>
  <c r="T1459" i="2"/>
  <c r="C1460" i="2"/>
  <c r="D1460" i="2"/>
  <c r="O1460" i="2"/>
  <c r="P1460" i="2"/>
  <c r="Q1460" i="2"/>
  <c r="T1460" i="2"/>
  <c r="C1461" i="2"/>
  <c r="D1461" i="2"/>
  <c r="O1461" i="2"/>
  <c r="P1461" i="2"/>
  <c r="Q1461" i="2"/>
  <c r="T1461" i="2"/>
  <c r="C1462" i="2"/>
  <c r="D1462" i="2"/>
  <c r="O1462" i="2"/>
  <c r="P1462" i="2"/>
  <c r="Q1462" i="2"/>
  <c r="T1462" i="2"/>
  <c r="C1463" i="2"/>
  <c r="D1463" i="2"/>
  <c r="O1463" i="2"/>
  <c r="P1463" i="2"/>
  <c r="Q1463" i="2"/>
  <c r="T1463" i="2"/>
  <c r="C1464" i="2"/>
  <c r="D1464" i="2"/>
  <c r="O1464" i="2"/>
  <c r="P1464" i="2"/>
  <c r="Q1464" i="2"/>
  <c r="T1464" i="2"/>
  <c r="C1465" i="2"/>
  <c r="D1465" i="2"/>
  <c r="O1465" i="2"/>
  <c r="P1465" i="2"/>
  <c r="Q1465" i="2"/>
  <c r="T1465" i="2"/>
  <c r="C1466" i="2"/>
  <c r="D1466" i="2"/>
  <c r="O1466" i="2"/>
  <c r="P1466" i="2"/>
  <c r="Q1466" i="2"/>
  <c r="T1466" i="2"/>
  <c r="C1467" i="2"/>
  <c r="D1467" i="2"/>
  <c r="O1467" i="2"/>
  <c r="P1467" i="2"/>
  <c r="Q1467" i="2"/>
  <c r="T1467" i="2"/>
  <c r="C1468" i="2"/>
  <c r="D1468" i="2"/>
  <c r="O1468" i="2"/>
  <c r="P1468" i="2"/>
  <c r="Q1468" i="2"/>
  <c r="T1468" i="2"/>
  <c r="C1469" i="2"/>
  <c r="D1469" i="2"/>
  <c r="O1469" i="2"/>
  <c r="P1469" i="2"/>
  <c r="Q1469" i="2"/>
  <c r="T1469" i="2"/>
  <c r="C1470" i="2"/>
  <c r="D1470" i="2"/>
  <c r="O1470" i="2"/>
  <c r="P1470" i="2"/>
  <c r="Q1470" i="2"/>
  <c r="T1470" i="2"/>
  <c r="C1471" i="2"/>
  <c r="D1471" i="2"/>
  <c r="O1471" i="2"/>
  <c r="P1471" i="2"/>
  <c r="Q1471" i="2"/>
  <c r="T1471" i="2"/>
  <c r="C1472" i="2"/>
  <c r="D1472" i="2"/>
  <c r="O1472" i="2"/>
  <c r="P1472" i="2"/>
  <c r="Q1472" i="2"/>
  <c r="T1472" i="2"/>
  <c r="C1473" i="2"/>
  <c r="D1473" i="2"/>
  <c r="O1473" i="2"/>
  <c r="P1473" i="2"/>
  <c r="Q1473" i="2"/>
  <c r="T1473" i="2"/>
  <c r="C1474" i="2"/>
  <c r="D1474" i="2"/>
  <c r="O1474" i="2"/>
  <c r="P1474" i="2"/>
  <c r="Q1474" i="2"/>
  <c r="T1474" i="2"/>
  <c r="C1475" i="2"/>
  <c r="D1475" i="2"/>
  <c r="O1475" i="2"/>
  <c r="P1475" i="2"/>
  <c r="Q1475" i="2"/>
  <c r="T1475" i="2"/>
  <c r="C1476" i="2"/>
  <c r="D1476" i="2"/>
  <c r="O1476" i="2"/>
  <c r="P1476" i="2"/>
  <c r="Q1476" i="2"/>
  <c r="T1476" i="2"/>
  <c r="C1477" i="2"/>
  <c r="D1477" i="2"/>
  <c r="O1477" i="2"/>
  <c r="P1477" i="2"/>
  <c r="Q1477" i="2"/>
  <c r="T1477" i="2"/>
  <c r="C1478" i="2"/>
  <c r="D1478" i="2"/>
  <c r="O1478" i="2"/>
  <c r="P1478" i="2"/>
  <c r="Q1478" i="2"/>
  <c r="T1478" i="2"/>
  <c r="C1479" i="2"/>
  <c r="D1479" i="2"/>
  <c r="O1479" i="2"/>
  <c r="P1479" i="2"/>
  <c r="Q1479" i="2"/>
  <c r="T1479" i="2"/>
  <c r="C1480" i="2"/>
  <c r="D1480" i="2"/>
  <c r="O1480" i="2"/>
  <c r="P1480" i="2"/>
  <c r="Q1480" i="2"/>
  <c r="T1480" i="2"/>
  <c r="C1481" i="2"/>
  <c r="D1481" i="2"/>
  <c r="O1481" i="2"/>
  <c r="P1481" i="2"/>
  <c r="Q1481" i="2"/>
  <c r="T1481" i="2"/>
  <c r="C1482" i="2"/>
  <c r="D1482" i="2"/>
  <c r="O1482" i="2"/>
  <c r="P1482" i="2"/>
  <c r="Q1482" i="2"/>
  <c r="T1482" i="2"/>
  <c r="C1483" i="2"/>
  <c r="D1483" i="2"/>
  <c r="O1483" i="2"/>
  <c r="P1483" i="2"/>
  <c r="Q1483" i="2"/>
  <c r="T1483" i="2"/>
  <c r="C1484" i="2"/>
  <c r="D1484" i="2"/>
  <c r="O1484" i="2"/>
  <c r="P1484" i="2"/>
  <c r="Q1484" i="2"/>
  <c r="T1484" i="2"/>
  <c r="C1485" i="2"/>
  <c r="D1485" i="2"/>
  <c r="O1485" i="2"/>
  <c r="P1485" i="2"/>
  <c r="Q1485" i="2"/>
  <c r="T1485" i="2"/>
  <c r="C1486" i="2"/>
  <c r="D1486" i="2"/>
  <c r="O1486" i="2"/>
  <c r="P1486" i="2"/>
  <c r="Q1486" i="2"/>
  <c r="T1486" i="2"/>
  <c r="C1487" i="2"/>
  <c r="D1487" i="2"/>
  <c r="O1487" i="2"/>
  <c r="P1487" i="2"/>
  <c r="Q1487" i="2"/>
  <c r="T1487" i="2"/>
  <c r="C1488" i="2"/>
  <c r="D1488" i="2"/>
  <c r="O1488" i="2"/>
  <c r="P1488" i="2"/>
  <c r="Q1488" i="2"/>
  <c r="T1488" i="2"/>
  <c r="C1489" i="2"/>
  <c r="D1489" i="2"/>
  <c r="O1489" i="2"/>
  <c r="P1489" i="2"/>
  <c r="Q1489" i="2"/>
  <c r="T1489" i="2"/>
  <c r="C1490" i="2"/>
  <c r="D1490" i="2"/>
  <c r="O1490" i="2"/>
  <c r="P1490" i="2"/>
  <c r="Q1490" i="2"/>
  <c r="T1490" i="2"/>
  <c r="C1491" i="2"/>
  <c r="D1491" i="2"/>
  <c r="O1491" i="2"/>
  <c r="P1491" i="2"/>
  <c r="Q1491" i="2"/>
  <c r="T1491" i="2"/>
  <c r="C1492" i="2"/>
  <c r="D1492" i="2"/>
  <c r="O1492" i="2"/>
  <c r="P1492" i="2"/>
  <c r="Q1492" i="2"/>
  <c r="T1492" i="2"/>
  <c r="C1493" i="2"/>
  <c r="D1493" i="2"/>
  <c r="O1493" i="2"/>
  <c r="P1493" i="2"/>
  <c r="Q1493" i="2"/>
  <c r="T1493" i="2"/>
  <c r="C1494" i="2"/>
  <c r="D1494" i="2"/>
  <c r="O1494" i="2"/>
  <c r="P1494" i="2"/>
  <c r="Q1494" i="2"/>
  <c r="T1494" i="2"/>
  <c r="C1495" i="2"/>
  <c r="D1495" i="2"/>
  <c r="O1495" i="2"/>
  <c r="P1495" i="2"/>
  <c r="Q1495" i="2"/>
  <c r="T1495" i="2"/>
  <c r="C1496" i="2"/>
  <c r="D1496" i="2"/>
  <c r="O1496" i="2"/>
  <c r="P1496" i="2"/>
  <c r="Q1496" i="2"/>
  <c r="T1496" i="2"/>
  <c r="C1497" i="2"/>
  <c r="D1497" i="2"/>
  <c r="O1497" i="2"/>
  <c r="P1497" i="2"/>
  <c r="Q1497" i="2"/>
  <c r="T1497" i="2"/>
  <c r="C1498" i="2"/>
  <c r="D1498" i="2"/>
  <c r="O1498" i="2"/>
  <c r="P1498" i="2"/>
  <c r="Q1498" i="2"/>
  <c r="T1498" i="2"/>
  <c r="C1499" i="2"/>
  <c r="D1499" i="2"/>
  <c r="O1499" i="2"/>
  <c r="P1499" i="2"/>
  <c r="Q1499" i="2"/>
  <c r="T1499" i="2"/>
  <c r="C1500" i="2"/>
  <c r="D1500" i="2"/>
  <c r="O1500" i="2"/>
  <c r="P1500" i="2"/>
  <c r="Q1500" i="2"/>
  <c r="T1500" i="2"/>
  <c r="C1501" i="2"/>
  <c r="D1501" i="2"/>
  <c r="O1501" i="2"/>
  <c r="P1501" i="2"/>
  <c r="Q1501" i="2"/>
  <c r="T1501" i="2"/>
  <c r="C1502" i="2"/>
  <c r="D1502" i="2"/>
  <c r="O1502" i="2"/>
  <c r="P1502" i="2"/>
  <c r="Q1502" i="2"/>
  <c r="T1502" i="2"/>
  <c r="C1503" i="2"/>
  <c r="D1503" i="2"/>
  <c r="O1503" i="2"/>
  <c r="P1503" i="2"/>
  <c r="Q1503" i="2"/>
  <c r="T1503" i="2"/>
  <c r="C1504" i="2"/>
  <c r="D1504" i="2"/>
  <c r="O1504" i="2"/>
  <c r="P1504" i="2"/>
  <c r="Q1504" i="2"/>
  <c r="T1504" i="2"/>
  <c r="C1505" i="2"/>
  <c r="D1505" i="2"/>
  <c r="O1505" i="2"/>
  <c r="P1505" i="2"/>
  <c r="Q1505" i="2"/>
  <c r="T1505" i="2"/>
  <c r="C1506" i="2"/>
  <c r="D1506" i="2"/>
  <c r="O1506" i="2"/>
  <c r="P1506" i="2"/>
  <c r="Q1506" i="2"/>
  <c r="T1506" i="2"/>
  <c r="C1507" i="2"/>
  <c r="D1507" i="2"/>
  <c r="O1507" i="2"/>
  <c r="P1507" i="2"/>
  <c r="Q1507" i="2"/>
  <c r="T1507" i="2"/>
  <c r="C1508" i="2"/>
  <c r="D1508" i="2"/>
  <c r="O1508" i="2"/>
  <c r="P1508" i="2"/>
  <c r="Q1508" i="2"/>
  <c r="T1508" i="2"/>
  <c r="C1509" i="2"/>
  <c r="D1509" i="2"/>
  <c r="O1509" i="2"/>
  <c r="P1509" i="2"/>
  <c r="Q1509" i="2"/>
  <c r="T1509" i="2"/>
  <c r="C1510" i="2"/>
  <c r="D1510" i="2"/>
  <c r="O1510" i="2"/>
  <c r="P1510" i="2"/>
  <c r="Q1510" i="2"/>
  <c r="T1510" i="2"/>
  <c r="C1511" i="2"/>
  <c r="D1511" i="2"/>
  <c r="O1511" i="2"/>
  <c r="P1511" i="2"/>
  <c r="Q1511" i="2"/>
  <c r="T1511" i="2"/>
  <c r="C1512" i="2"/>
  <c r="D1512" i="2"/>
  <c r="O1512" i="2"/>
  <c r="P1512" i="2"/>
  <c r="Q1512" i="2"/>
  <c r="T1512" i="2"/>
  <c r="C1513" i="2"/>
  <c r="D1513" i="2"/>
  <c r="O1513" i="2"/>
  <c r="P1513" i="2"/>
  <c r="Q1513" i="2"/>
  <c r="T1513" i="2"/>
  <c r="C1514" i="2"/>
  <c r="D1514" i="2"/>
  <c r="O1514" i="2"/>
  <c r="P1514" i="2"/>
  <c r="Q1514" i="2"/>
  <c r="T1514" i="2"/>
  <c r="C1515" i="2"/>
  <c r="D1515" i="2"/>
  <c r="O1515" i="2"/>
  <c r="P1515" i="2"/>
  <c r="Q1515" i="2"/>
  <c r="T1515" i="2"/>
  <c r="C1516" i="2"/>
  <c r="D1516" i="2"/>
  <c r="O1516" i="2"/>
  <c r="P1516" i="2"/>
  <c r="Q1516" i="2"/>
  <c r="T1516" i="2"/>
  <c r="C1517" i="2"/>
  <c r="D1517" i="2"/>
  <c r="O1517" i="2"/>
  <c r="P1517" i="2"/>
  <c r="Q1517" i="2"/>
  <c r="T1517" i="2"/>
  <c r="C1518" i="2"/>
  <c r="D1518" i="2"/>
  <c r="O1518" i="2"/>
  <c r="P1518" i="2"/>
  <c r="Q1518" i="2"/>
  <c r="T1518" i="2"/>
  <c r="C1519" i="2"/>
  <c r="D1519" i="2"/>
  <c r="O1519" i="2"/>
  <c r="P1519" i="2"/>
  <c r="Q1519" i="2"/>
  <c r="T1519" i="2"/>
  <c r="C1520" i="2"/>
  <c r="D1520" i="2"/>
  <c r="O1520" i="2"/>
  <c r="P1520" i="2"/>
  <c r="Q1520" i="2"/>
  <c r="T1520" i="2"/>
  <c r="C1521" i="2"/>
  <c r="D1521" i="2"/>
  <c r="O1521" i="2"/>
  <c r="P1521" i="2"/>
  <c r="Q1521" i="2"/>
  <c r="T1521" i="2"/>
  <c r="C1522" i="2"/>
  <c r="D1522" i="2"/>
  <c r="O1522" i="2"/>
  <c r="P1522" i="2"/>
  <c r="Q1522" i="2"/>
  <c r="T1522" i="2"/>
  <c r="C1523" i="2"/>
  <c r="D1523" i="2"/>
  <c r="O1523" i="2"/>
  <c r="P1523" i="2"/>
  <c r="Q1523" i="2"/>
  <c r="T1523" i="2"/>
  <c r="C1524" i="2"/>
  <c r="D1524" i="2"/>
  <c r="O1524" i="2"/>
  <c r="P1524" i="2"/>
  <c r="Q1524" i="2"/>
  <c r="T1524" i="2"/>
  <c r="C1525" i="2"/>
  <c r="D1525" i="2"/>
  <c r="O1525" i="2"/>
  <c r="P1525" i="2"/>
  <c r="Q1525" i="2"/>
  <c r="T1525" i="2"/>
  <c r="C1526" i="2"/>
  <c r="D1526" i="2"/>
  <c r="O1526" i="2"/>
  <c r="P1526" i="2"/>
  <c r="Q1526" i="2"/>
  <c r="T1526" i="2"/>
  <c r="C1527" i="2"/>
  <c r="D1527" i="2"/>
  <c r="O1527" i="2"/>
  <c r="P1527" i="2"/>
  <c r="Q1527" i="2"/>
  <c r="T1527" i="2"/>
  <c r="C1528" i="2"/>
  <c r="D1528" i="2"/>
  <c r="O1528" i="2"/>
  <c r="P1528" i="2"/>
  <c r="Q1528" i="2"/>
  <c r="T1528" i="2"/>
  <c r="C1529" i="2"/>
  <c r="D1529" i="2"/>
  <c r="O1529" i="2"/>
  <c r="P1529" i="2"/>
  <c r="Q1529" i="2"/>
  <c r="T1529" i="2"/>
  <c r="C1530" i="2"/>
  <c r="D1530" i="2"/>
  <c r="O1530" i="2"/>
  <c r="P1530" i="2"/>
  <c r="Q1530" i="2"/>
  <c r="T1530" i="2"/>
  <c r="C1531" i="2"/>
  <c r="D1531" i="2"/>
  <c r="O1531" i="2"/>
  <c r="P1531" i="2"/>
  <c r="Q1531" i="2"/>
  <c r="T1531" i="2"/>
  <c r="C1532" i="2"/>
  <c r="D1532" i="2"/>
  <c r="O1532" i="2"/>
  <c r="P1532" i="2"/>
  <c r="Q1532" i="2"/>
  <c r="T1532" i="2"/>
  <c r="C1533" i="2"/>
  <c r="D1533" i="2"/>
  <c r="O1533" i="2"/>
  <c r="P1533" i="2"/>
  <c r="Q1533" i="2"/>
  <c r="T1533" i="2"/>
  <c r="C1534" i="2"/>
  <c r="D1534" i="2"/>
  <c r="O1534" i="2"/>
  <c r="P1534" i="2"/>
  <c r="Q1534" i="2"/>
  <c r="T1534" i="2"/>
  <c r="C1535" i="2"/>
  <c r="D1535" i="2"/>
  <c r="O1535" i="2"/>
  <c r="P1535" i="2"/>
  <c r="Q1535" i="2"/>
  <c r="T1535" i="2"/>
  <c r="C1536" i="2"/>
  <c r="D1536" i="2"/>
  <c r="O1536" i="2"/>
  <c r="P1536" i="2"/>
  <c r="Q1536" i="2"/>
  <c r="T1536" i="2"/>
  <c r="C1537" i="2"/>
  <c r="D1537" i="2"/>
  <c r="O1537" i="2"/>
  <c r="P1537" i="2"/>
  <c r="Q1537" i="2"/>
  <c r="T1537" i="2"/>
  <c r="C1538" i="2"/>
  <c r="D1538" i="2"/>
  <c r="O1538" i="2"/>
  <c r="P1538" i="2"/>
  <c r="Q1538" i="2"/>
  <c r="T1538" i="2"/>
  <c r="C1539" i="2"/>
  <c r="D1539" i="2"/>
  <c r="O1539" i="2"/>
  <c r="P1539" i="2"/>
  <c r="Q1539" i="2"/>
  <c r="T1539" i="2"/>
  <c r="C1540" i="2"/>
  <c r="D1540" i="2"/>
  <c r="O1540" i="2"/>
  <c r="P1540" i="2"/>
  <c r="Q1540" i="2"/>
  <c r="T1540" i="2"/>
  <c r="C1541" i="2"/>
  <c r="D1541" i="2"/>
  <c r="O1541" i="2"/>
  <c r="P1541" i="2"/>
  <c r="Q1541" i="2"/>
  <c r="T1541" i="2"/>
  <c r="C1542" i="2"/>
  <c r="D1542" i="2"/>
  <c r="O1542" i="2"/>
  <c r="P1542" i="2"/>
  <c r="Q1542" i="2"/>
  <c r="T1542" i="2"/>
  <c r="C1543" i="2"/>
  <c r="D1543" i="2"/>
  <c r="O1543" i="2"/>
  <c r="P1543" i="2"/>
  <c r="Q1543" i="2"/>
  <c r="T1543" i="2"/>
  <c r="C1544" i="2"/>
  <c r="D1544" i="2"/>
  <c r="O1544" i="2"/>
  <c r="P1544" i="2"/>
  <c r="Q1544" i="2"/>
  <c r="T1544" i="2"/>
  <c r="C1545" i="2"/>
  <c r="D1545" i="2"/>
  <c r="O1545" i="2"/>
  <c r="P1545" i="2"/>
  <c r="Q1545" i="2"/>
  <c r="T1545" i="2"/>
  <c r="C1546" i="2"/>
  <c r="D1546" i="2"/>
  <c r="O1546" i="2"/>
  <c r="P1546" i="2"/>
  <c r="Q1546" i="2"/>
  <c r="T1546" i="2"/>
  <c r="C1547" i="2"/>
  <c r="D1547" i="2"/>
  <c r="O1547" i="2"/>
  <c r="P1547" i="2"/>
  <c r="Q1547" i="2"/>
  <c r="T1547" i="2"/>
  <c r="C1548" i="2"/>
  <c r="D1548" i="2"/>
  <c r="O1548" i="2"/>
  <c r="P1548" i="2"/>
  <c r="Q1548" i="2"/>
  <c r="T1548" i="2"/>
  <c r="C1549" i="2"/>
  <c r="D1549" i="2"/>
  <c r="O1549" i="2"/>
  <c r="P1549" i="2"/>
  <c r="Q1549" i="2"/>
  <c r="T1549" i="2"/>
  <c r="C1550" i="2"/>
  <c r="D1550" i="2"/>
  <c r="O1550" i="2"/>
  <c r="P1550" i="2"/>
  <c r="Q1550" i="2"/>
  <c r="T1550" i="2"/>
  <c r="C1551" i="2"/>
  <c r="D1551" i="2"/>
  <c r="O1551" i="2"/>
  <c r="P1551" i="2"/>
  <c r="Q1551" i="2"/>
  <c r="T1551" i="2"/>
  <c r="C1552" i="2"/>
  <c r="D1552" i="2"/>
  <c r="O1552" i="2"/>
  <c r="P1552" i="2"/>
  <c r="Q1552" i="2"/>
  <c r="T1552" i="2"/>
  <c r="C1553" i="2"/>
  <c r="D1553" i="2"/>
  <c r="O1553" i="2"/>
  <c r="P1553" i="2"/>
  <c r="Q1553" i="2"/>
  <c r="T1553" i="2"/>
  <c r="C1554" i="2"/>
  <c r="D1554" i="2"/>
  <c r="O1554" i="2"/>
  <c r="P1554" i="2"/>
  <c r="Q1554" i="2"/>
  <c r="T1554" i="2"/>
  <c r="C1555" i="2"/>
  <c r="D1555" i="2"/>
  <c r="O1555" i="2"/>
  <c r="P1555" i="2"/>
  <c r="Q1555" i="2"/>
  <c r="T1555" i="2"/>
  <c r="C1556" i="2"/>
  <c r="D1556" i="2"/>
  <c r="O1556" i="2"/>
  <c r="P1556" i="2"/>
  <c r="Q1556" i="2"/>
  <c r="T1556" i="2"/>
  <c r="C1557" i="2"/>
  <c r="D1557" i="2"/>
  <c r="O1557" i="2"/>
  <c r="P1557" i="2"/>
  <c r="Q1557" i="2"/>
  <c r="T1557" i="2"/>
  <c r="C1558" i="2"/>
  <c r="D1558" i="2"/>
  <c r="O1558" i="2"/>
  <c r="P1558" i="2"/>
  <c r="Q1558" i="2"/>
  <c r="T1558" i="2"/>
  <c r="C1559" i="2"/>
  <c r="D1559" i="2"/>
  <c r="O1559" i="2"/>
  <c r="P1559" i="2"/>
  <c r="Q1559" i="2"/>
  <c r="T1559" i="2"/>
  <c r="C1560" i="2"/>
  <c r="D1560" i="2"/>
  <c r="O1560" i="2"/>
  <c r="P1560" i="2"/>
  <c r="Q1560" i="2"/>
  <c r="T1560" i="2"/>
  <c r="C1561" i="2"/>
  <c r="D1561" i="2"/>
  <c r="O1561" i="2"/>
  <c r="P1561" i="2"/>
  <c r="Q1561" i="2"/>
  <c r="T1561" i="2"/>
  <c r="C1562" i="2"/>
  <c r="D1562" i="2"/>
  <c r="O1562" i="2"/>
  <c r="P1562" i="2"/>
  <c r="Q1562" i="2"/>
  <c r="T1562" i="2"/>
  <c r="C1563" i="2"/>
  <c r="D1563" i="2"/>
  <c r="O1563" i="2"/>
  <c r="P1563" i="2"/>
  <c r="Q1563" i="2"/>
  <c r="T1563" i="2"/>
  <c r="C1564" i="2"/>
  <c r="D1564" i="2"/>
  <c r="O1564" i="2"/>
  <c r="P1564" i="2"/>
  <c r="Q1564" i="2"/>
  <c r="T1564" i="2"/>
  <c r="C1565" i="2"/>
  <c r="D1565" i="2"/>
  <c r="O1565" i="2"/>
  <c r="P1565" i="2"/>
  <c r="Q1565" i="2"/>
  <c r="T1565" i="2"/>
  <c r="C1566" i="2"/>
  <c r="D1566" i="2"/>
  <c r="O1566" i="2"/>
  <c r="P1566" i="2"/>
  <c r="Q1566" i="2"/>
  <c r="T1566" i="2"/>
  <c r="C1567" i="2"/>
  <c r="D1567" i="2"/>
  <c r="O1567" i="2"/>
  <c r="P1567" i="2"/>
  <c r="Q1567" i="2"/>
  <c r="T1567" i="2"/>
  <c r="C1568" i="2"/>
  <c r="D1568" i="2"/>
  <c r="O1568" i="2"/>
  <c r="P1568" i="2"/>
  <c r="Q1568" i="2"/>
  <c r="T1568" i="2"/>
  <c r="C1569" i="2"/>
  <c r="D1569" i="2"/>
  <c r="O1569" i="2"/>
  <c r="P1569" i="2"/>
  <c r="Q1569" i="2"/>
  <c r="T1569" i="2"/>
  <c r="C1570" i="2"/>
  <c r="D1570" i="2"/>
  <c r="O1570" i="2"/>
  <c r="P1570" i="2"/>
  <c r="Q1570" i="2"/>
  <c r="T1570" i="2"/>
  <c r="C1571" i="2"/>
  <c r="D1571" i="2"/>
  <c r="O1571" i="2"/>
  <c r="P1571" i="2"/>
  <c r="Q1571" i="2"/>
  <c r="T1571" i="2"/>
  <c r="C1572" i="2"/>
  <c r="D1572" i="2"/>
  <c r="O1572" i="2"/>
  <c r="P1572" i="2"/>
  <c r="Q1572" i="2"/>
  <c r="T1572" i="2"/>
  <c r="C1573" i="2"/>
  <c r="D1573" i="2"/>
  <c r="O1573" i="2"/>
  <c r="P1573" i="2"/>
  <c r="Q1573" i="2"/>
  <c r="T1573" i="2"/>
  <c r="C1574" i="2"/>
  <c r="D1574" i="2"/>
  <c r="O1574" i="2"/>
  <c r="P1574" i="2"/>
  <c r="Q1574" i="2"/>
  <c r="T1574" i="2"/>
  <c r="C1575" i="2"/>
  <c r="D1575" i="2"/>
  <c r="O1575" i="2"/>
  <c r="P1575" i="2"/>
  <c r="Q1575" i="2"/>
  <c r="T1575" i="2"/>
  <c r="C1576" i="2"/>
  <c r="D1576" i="2"/>
  <c r="O1576" i="2"/>
  <c r="P1576" i="2"/>
  <c r="Q1576" i="2"/>
  <c r="T1576" i="2"/>
  <c r="C1577" i="2"/>
  <c r="D1577" i="2"/>
  <c r="O1577" i="2"/>
  <c r="P1577" i="2"/>
  <c r="Q1577" i="2"/>
  <c r="T1577" i="2"/>
  <c r="C1578" i="2"/>
  <c r="D1578" i="2"/>
  <c r="O1578" i="2"/>
  <c r="P1578" i="2"/>
  <c r="Q1578" i="2"/>
  <c r="T1578" i="2"/>
  <c r="C1579" i="2"/>
  <c r="D1579" i="2"/>
  <c r="O1579" i="2"/>
  <c r="P1579" i="2"/>
  <c r="Q1579" i="2"/>
  <c r="T1579" i="2"/>
  <c r="C1580" i="2"/>
  <c r="D1580" i="2"/>
  <c r="O1580" i="2"/>
  <c r="P1580" i="2"/>
  <c r="Q1580" i="2"/>
  <c r="T1580" i="2"/>
  <c r="C1581" i="2"/>
  <c r="D1581" i="2"/>
  <c r="O1581" i="2"/>
  <c r="P1581" i="2"/>
  <c r="Q1581" i="2"/>
  <c r="T1581" i="2"/>
  <c r="C1582" i="2"/>
  <c r="D1582" i="2"/>
  <c r="O1582" i="2"/>
  <c r="P1582" i="2"/>
  <c r="Q1582" i="2"/>
  <c r="T1582" i="2"/>
  <c r="C1583" i="2"/>
  <c r="D1583" i="2"/>
  <c r="O1583" i="2"/>
  <c r="P1583" i="2"/>
  <c r="Q1583" i="2"/>
  <c r="T1583" i="2"/>
  <c r="C1584" i="2"/>
  <c r="D1584" i="2"/>
  <c r="O1584" i="2"/>
  <c r="P1584" i="2"/>
  <c r="Q1584" i="2"/>
  <c r="T1584" i="2"/>
  <c r="C1585" i="2"/>
  <c r="D1585" i="2"/>
  <c r="O1585" i="2"/>
  <c r="P1585" i="2"/>
  <c r="Q1585" i="2"/>
  <c r="T1585" i="2"/>
  <c r="C1586" i="2"/>
  <c r="D1586" i="2"/>
  <c r="O1586" i="2"/>
  <c r="P1586" i="2"/>
  <c r="Q1586" i="2"/>
  <c r="T1586" i="2"/>
  <c r="C1587" i="2"/>
  <c r="D1587" i="2"/>
  <c r="O1587" i="2"/>
  <c r="P1587" i="2"/>
  <c r="Q1587" i="2"/>
  <c r="T1587" i="2"/>
  <c r="C1588" i="2"/>
  <c r="D1588" i="2"/>
  <c r="O1588" i="2"/>
  <c r="P1588" i="2"/>
  <c r="Q1588" i="2"/>
  <c r="T1588" i="2"/>
  <c r="C1589" i="2"/>
  <c r="D1589" i="2"/>
  <c r="O1589" i="2"/>
  <c r="P1589" i="2"/>
  <c r="Q1589" i="2"/>
  <c r="T1589" i="2"/>
  <c r="C1590" i="2"/>
  <c r="D1590" i="2"/>
  <c r="O1590" i="2"/>
  <c r="P1590" i="2"/>
  <c r="Q1590" i="2"/>
  <c r="T1590" i="2"/>
  <c r="C1591" i="2"/>
  <c r="D1591" i="2"/>
  <c r="O1591" i="2"/>
  <c r="P1591" i="2"/>
  <c r="Q1591" i="2"/>
  <c r="T1591" i="2"/>
  <c r="C1592" i="2"/>
  <c r="D1592" i="2"/>
  <c r="O1592" i="2"/>
  <c r="P1592" i="2"/>
  <c r="Q1592" i="2"/>
  <c r="T1592" i="2"/>
  <c r="C1593" i="2"/>
  <c r="D1593" i="2"/>
  <c r="O1593" i="2"/>
  <c r="P1593" i="2"/>
  <c r="Q1593" i="2"/>
  <c r="T1593" i="2"/>
  <c r="C1594" i="2"/>
  <c r="D1594" i="2"/>
  <c r="O1594" i="2"/>
  <c r="P1594" i="2"/>
  <c r="Q1594" i="2"/>
  <c r="T1594" i="2"/>
  <c r="C1595" i="2"/>
  <c r="D1595" i="2"/>
  <c r="O1595" i="2"/>
  <c r="P1595" i="2"/>
  <c r="Q1595" i="2"/>
  <c r="T1595" i="2"/>
  <c r="C1596" i="2"/>
  <c r="D1596" i="2"/>
  <c r="O1596" i="2"/>
  <c r="P1596" i="2"/>
  <c r="Q1596" i="2"/>
  <c r="T1596" i="2"/>
  <c r="C1597" i="2"/>
  <c r="D1597" i="2"/>
  <c r="O1597" i="2"/>
  <c r="P1597" i="2"/>
  <c r="Q1597" i="2"/>
  <c r="T1597" i="2"/>
  <c r="C1598" i="2"/>
  <c r="D1598" i="2"/>
  <c r="O1598" i="2"/>
  <c r="P1598" i="2"/>
  <c r="Q1598" i="2"/>
  <c r="T1598" i="2"/>
  <c r="C1599" i="2"/>
  <c r="D1599" i="2"/>
  <c r="O1599" i="2"/>
  <c r="P1599" i="2"/>
  <c r="Q1599" i="2"/>
  <c r="T1599" i="2"/>
  <c r="C1600" i="2"/>
  <c r="D1600" i="2"/>
  <c r="O1600" i="2"/>
  <c r="P1600" i="2"/>
  <c r="Q1600" i="2"/>
  <c r="T1600" i="2"/>
  <c r="C1601" i="2"/>
  <c r="D1601" i="2"/>
  <c r="O1601" i="2"/>
  <c r="P1601" i="2"/>
  <c r="Q1601" i="2"/>
  <c r="T1601" i="2"/>
  <c r="C1602" i="2"/>
  <c r="D1602" i="2"/>
  <c r="O1602" i="2"/>
  <c r="P1602" i="2"/>
  <c r="Q1602" i="2"/>
  <c r="T1602" i="2"/>
  <c r="C1603" i="2"/>
  <c r="D1603" i="2"/>
  <c r="O1603" i="2"/>
  <c r="P1603" i="2"/>
  <c r="Q1603" i="2"/>
  <c r="T1603" i="2"/>
  <c r="C1604" i="2"/>
  <c r="D1604" i="2"/>
  <c r="O1604" i="2"/>
  <c r="P1604" i="2"/>
  <c r="Q1604" i="2"/>
  <c r="T1604" i="2"/>
  <c r="C1605" i="2"/>
  <c r="D1605" i="2"/>
  <c r="O1605" i="2"/>
  <c r="P1605" i="2"/>
  <c r="Q1605" i="2"/>
  <c r="T1605" i="2"/>
  <c r="C1606" i="2"/>
  <c r="D1606" i="2"/>
  <c r="O1606" i="2"/>
  <c r="P1606" i="2"/>
  <c r="Q1606" i="2"/>
  <c r="T1606" i="2"/>
  <c r="C1607" i="2"/>
  <c r="D1607" i="2"/>
  <c r="O1607" i="2"/>
  <c r="P1607" i="2"/>
  <c r="Q1607" i="2"/>
  <c r="T1607" i="2"/>
  <c r="C1608" i="2"/>
  <c r="D1608" i="2"/>
  <c r="O1608" i="2"/>
  <c r="P1608" i="2"/>
  <c r="Q1608" i="2"/>
  <c r="T1608" i="2"/>
  <c r="C1609" i="2"/>
  <c r="D1609" i="2"/>
  <c r="O1609" i="2"/>
  <c r="P1609" i="2"/>
  <c r="Q1609" i="2"/>
  <c r="T1609" i="2"/>
  <c r="C1610" i="2"/>
  <c r="D1610" i="2"/>
  <c r="O1610" i="2"/>
  <c r="P1610" i="2"/>
  <c r="Q1610" i="2"/>
  <c r="T1610" i="2"/>
  <c r="C1611" i="2"/>
  <c r="D1611" i="2"/>
  <c r="O1611" i="2"/>
  <c r="P1611" i="2"/>
  <c r="Q1611" i="2"/>
  <c r="T1611" i="2"/>
  <c r="C1612" i="2"/>
  <c r="D1612" i="2"/>
  <c r="O1612" i="2"/>
  <c r="P1612" i="2"/>
  <c r="Q1612" i="2"/>
  <c r="T1612" i="2"/>
  <c r="C1613" i="2"/>
  <c r="D1613" i="2"/>
  <c r="O1613" i="2"/>
  <c r="P1613" i="2"/>
  <c r="Q1613" i="2"/>
  <c r="T1613" i="2"/>
  <c r="C1614" i="2"/>
  <c r="D1614" i="2"/>
  <c r="O1614" i="2"/>
  <c r="P1614" i="2"/>
  <c r="Q1614" i="2"/>
  <c r="T1614" i="2"/>
  <c r="C1615" i="2"/>
  <c r="D1615" i="2"/>
  <c r="O1615" i="2"/>
  <c r="P1615" i="2"/>
  <c r="Q1615" i="2"/>
  <c r="T1615" i="2"/>
  <c r="C1616" i="2"/>
  <c r="D1616" i="2"/>
  <c r="O1616" i="2"/>
  <c r="P1616" i="2"/>
  <c r="Q1616" i="2"/>
  <c r="T1616" i="2"/>
  <c r="C1617" i="2"/>
  <c r="D1617" i="2"/>
  <c r="O1617" i="2"/>
  <c r="P1617" i="2"/>
  <c r="Q1617" i="2"/>
  <c r="T1617" i="2"/>
  <c r="C1618" i="2"/>
  <c r="D1618" i="2"/>
  <c r="O1618" i="2"/>
  <c r="P1618" i="2"/>
  <c r="Q1618" i="2"/>
  <c r="T1618" i="2"/>
  <c r="C1619" i="2"/>
  <c r="D1619" i="2"/>
  <c r="O1619" i="2"/>
  <c r="P1619" i="2"/>
  <c r="Q1619" i="2"/>
  <c r="T1619" i="2"/>
  <c r="C1620" i="2"/>
  <c r="D1620" i="2"/>
  <c r="O1620" i="2"/>
  <c r="P1620" i="2"/>
  <c r="Q1620" i="2"/>
  <c r="T1620" i="2"/>
  <c r="C1621" i="2"/>
  <c r="D1621" i="2"/>
  <c r="O1621" i="2"/>
  <c r="P1621" i="2"/>
  <c r="Q1621" i="2"/>
  <c r="T1621" i="2"/>
  <c r="C1622" i="2"/>
  <c r="D1622" i="2"/>
  <c r="O1622" i="2"/>
  <c r="P1622" i="2"/>
  <c r="Q1622" i="2"/>
  <c r="T1622" i="2"/>
  <c r="C1623" i="2"/>
  <c r="D1623" i="2"/>
  <c r="O1623" i="2"/>
  <c r="P1623" i="2"/>
  <c r="Q1623" i="2"/>
  <c r="T1623" i="2"/>
  <c r="C1624" i="2"/>
  <c r="D1624" i="2"/>
  <c r="O1624" i="2"/>
  <c r="P1624" i="2"/>
  <c r="Q1624" i="2"/>
  <c r="T1624" i="2"/>
  <c r="C1625" i="2"/>
  <c r="D1625" i="2"/>
  <c r="O1625" i="2"/>
  <c r="P1625" i="2"/>
  <c r="Q1625" i="2"/>
  <c r="T1625" i="2"/>
  <c r="C1626" i="2"/>
  <c r="D1626" i="2"/>
  <c r="O1626" i="2"/>
  <c r="P1626" i="2"/>
  <c r="Q1626" i="2"/>
  <c r="T1626" i="2"/>
  <c r="C1627" i="2"/>
  <c r="D1627" i="2"/>
  <c r="O1627" i="2"/>
  <c r="P1627" i="2"/>
  <c r="Q1627" i="2"/>
  <c r="T1627" i="2"/>
  <c r="C1628" i="2"/>
  <c r="D1628" i="2"/>
  <c r="O1628" i="2"/>
  <c r="P1628" i="2"/>
  <c r="Q1628" i="2"/>
  <c r="T1628" i="2"/>
  <c r="C1629" i="2"/>
  <c r="D1629" i="2"/>
  <c r="O1629" i="2"/>
  <c r="P1629" i="2"/>
  <c r="Q1629" i="2"/>
  <c r="T1629" i="2"/>
  <c r="C1630" i="2"/>
  <c r="D1630" i="2"/>
  <c r="O1630" i="2"/>
  <c r="P1630" i="2"/>
  <c r="Q1630" i="2"/>
  <c r="T1630" i="2"/>
  <c r="C1631" i="2"/>
  <c r="D1631" i="2"/>
  <c r="O1631" i="2"/>
  <c r="P1631" i="2"/>
  <c r="Q1631" i="2"/>
  <c r="T1631" i="2"/>
  <c r="C1632" i="2"/>
  <c r="D1632" i="2"/>
  <c r="O1632" i="2"/>
  <c r="P1632" i="2"/>
  <c r="Q1632" i="2"/>
  <c r="T1632" i="2"/>
  <c r="C1633" i="2"/>
  <c r="D1633" i="2"/>
  <c r="O1633" i="2"/>
  <c r="P1633" i="2"/>
  <c r="Q1633" i="2"/>
  <c r="T1633" i="2"/>
  <c r="C1634" i="2"/>
  <c r="D1634" i="2"/>
  <c r="O1634" i="2"/>
  <c r="P1634" i="2"/>
  <c r="Q1634" i="2"/>
  <c r="T1634" i="2"/>
  <c r="C1635" i="2"/>
  <c r="D1635" i="2"/>
  <c r="O1635" i="2"/>
  <c r="P1635" i="2"/>
  <c r="Q1635" i="2"/>
  <c r="T1635" i="2"/>
  <c r="C1636" i="2"/>
  <c r="D1636" i="2"/>
  <c r="O1636" i="2"/>
  <c r="P1636" i="2"/>
  <c r="Q1636" i="2"/>
  <c r="T1636" i="2"/>
  <c r="C1637" i="2"/>
  <c r="D1637" i="2"/>
  <c r="O1637" i="2"/>
  <c r="P1637" i="2"/>
  <c r="Q1637" i="2"/>
  <c r="T1637" i="2"/>
  <c r="C1638" i="2"/>
  <c r="D1638" i="2"/>
  <c r="O1638" i="2"/>
  <c r="P1638" i="2"/>
  <c r="Q1638" i="2"/>
  <c r="T1638" i="2"/>
  <c r="C1639" i="2"/>
  <c r="D1639" i="2"/>
  <c r="O1639" i="2"/>
  <c r="P1639" i="2"/>
  <c r="Q1639" i="2"/>
  <c r="T1639" i="2"/>
  <c r="C1640" i="2"/>
  <c r="D1640" i="2"/>
  <c r="O1640" i="2"/>
  <c r="P1640" i="2"/>
  <c r="Q1640" i="2"/>
  <c r="T1640" i="2"/>
  <c r="C1641" i="2"/>
  <c r="D1641" i="2"/>
  <c r="O1641" i="2"/>
  <c r="P1641" i="2"/>
  <c r="Q1641" i="2"/>
  <c r="T1641" i="2"/>
  <c r="C1642" i="2"/>
  <c r="D1642" i="2"/>
  <c r="O1642" i="2"/>
  <c r="P1642" i="2"/>
  <c r="Q1642" i="2"/>
  <c r="T1642" i="2"/>
  <c r="C1643" i="2"/>
  <c r="D1643" i="2"/>
  <c r="O1643" i="2"/>
  <c r="P1643" i="2"/>
  <c r="Q1643" i="2"/>
  <c r="T1643" i="2"/>
  <c r="C1644" i="2"/>
  <c r="D1644" i="2"/>
  <c r="O1644" i="2"/>
  <c r="P1644" i="2"/>
  <c r="Q1644" i="2"/>
  <c r="T1644" i="2"/>
  <c r="C1645" i="2"/>
  <c r="D1645" i="2"/>
  <c r="O1645" i="2"/>
  <c r="P1645" i="2"/>
  <c r="Q1645" i="2"/>
  <c r="T1645" i="2"/>
  <c r="C1646" i="2"/>
  <c r="D1646" i="2"/>
  <c r="O1646" i="2"/>
  <c r="P1646" i="2"/>
  <c r="Q1646" i="2"/>
  <c r="T1646" i="2"/>
  <c r="C1647" i="2"/>
  <c r="D1647" i="2"/>
  <c r="O1647" i="2"/>
  <c r="P1647" i="2"/>
  <c r="Q1647" i="2"/>
  <c r="T1647" i="2"/>
  <c r="C1648" i="2"/>
  <c r="D1648" i="2"/>
  <c r="O1648" i="2"/>
  <c r="P1648" i="2"/>
  <c r="Q1648" i="2"/>
  <c r="T1648" i="2"/>
  <c r="C1649" i="2"/>
  <c r="D1649" i="2"/>
  <c r="O1649" i="2"/>
  <c r="P1649" i="2"/>
  <c r="Q1649" i="2"/>
  <c r="T1649" i="2"/>
  <c r="C1650" i="2"/>
  <c r="D1650" i="2"/>
  <c r="O1650" i="2"/>
  <c r="P1650" i="2"/>
  <c r="Q1650" i="2"/>
  <c r="T1650" i="2"/>
  <c r="C1651" i="2"/>
  <c r="D1651" i="2"/>
  <c r="O1651" i="2"/>
  <c r="P1651" i="2"/>
  <c r="Q1651" i="2"/>
  <c r="T1651" i="2"/>
  <c r="C1652" i="2"/>
  <c r="D1652" i="2"/>
  <c r="O1652" i="2"/>
  <c r="P1652" i="2"/>
  <c r="Q1652" i="2"/>
  <c r="T1652" i="2"/>
  <c r="C1653" i="2"/>
  <c r="D1653" i="2"/>
  <c r="O1653" i="2"/>
  <c r="P1653" i="2"/>
  <c r="Q1653" i="2"/>
  <c r="T1653" i="2"/>
  <c r="C1654" i="2"/>
  <c r="D1654" i="2"/>
  <c r="O1654" i="2"/>
  <c r="P1654" i="2"/>
  <c r="Q1654" i="2"/>
  <c r="T1654" i="2"/>
  <c r="C1655" i="2"/>
  <c r="D1655" i="2"/>
  <c r="O1655" i="2"/>
  <c r="P1655" i="2"/>
  <c r="Q1655" i="2"/>
  <c r="T1655" i="2"/>
  <c r="C1656" i="2"/>
  <c r="D1656" i="2"/>
  <c r="O1656" i="2"/>
  <c r="P1656" i="2"/>
  <c r="Q1656" i="2"/>
  <c r="T1656" i="2"/>
  <c r="C1657" i="2"/>
  <c r="D1657" i="2"/>
  <c r="O1657" i="2"/>
  <c r="P1657" i="2"/>
  <c r="Q1657" i="2"/>
  <c r="T1657" i="2"/>
  <c r="C1658" i="2"/>
  <c r="D1658" i="2"/>
  <c r="O1658" i="2"/>
  <c r="P1658" i="2"/>
  <c r="Q1658" i="2"/>
  <c r="T1658" i="2"/>
  <c r="C1659" i="2"/>
  <c r="D1659" i="2"/>
  <c r="O1659" i="2"/>
  <c r="P1659" i="2"/>
  <c r="Q1659" i="2"/>
  <c r="T1659" i="2"/>
  <c r="C1660" i="2"/>
  <c r="D1660" i="2"/>
  <c r="O1660" i="2"/>
  <c r="P1660" i="2"/>
  <c r="Q1660" i="2"/>
  <c r="T1660" i="2"/>
  <c r="C1661" i="2"/>
  <c r="D1661" i="2"/>
  <c r="O1661" i="2"/>
  <c r="P1661" i="2"/>
  <c r="Q1661" i="2"/>
  <c r="T1661" i="2"/>
  <c r="C1662" i="2"/>
  <c r="D1662" i="2"/>
  <c r="O1662" i="2"/>
  <c r="P1662" i="2"/>
  <c r="Q1662" i="2"/>
  <c r="T1662" i="2"/>
  <c r="C1663" i="2"/>
  <c r="D1663" i="2"/>
  <c r="O1663" i="2"/>
  <c r="P1663" i="2"/>
  <c r="Q1663" i="2"/>
  <c r="T1663" i="2"/>
  <c r="C1664" i="2"/>
  <c r="D1664" i="2"/>
  <c r="O1664" i="2"/>
  <c r="P1664" i="2"/>
  <c r="Q1664" i="2"/>
  <c r="T1664" i="2"/>
  <c r="C1665" i="2"/>
  <c r="D1665" i="2"/>
  <c r="O1665" i="2"/>
  <c r="P1665" i="2"/>
  <c r="Q1665" i="2"/>
  <c r="T1665" i="2"/>
  <c r="C1666" i="2"/>
  <c r="D1666" i="2"/>
  <c r="O1666" i="2"/>
  <c r="P1666" i="2"/>
  <c r="Q1666" i="2"/>
  <c r="T1666" i="2"/>
  <c r="C1667" i="2"/>
  <c r="D1667" i="2"/>
  <c r="O1667" i="2"/>
  <c r="P1667" i="2"/>
  <c r="Q1667" i="2"/>
  <c r="T1667" i="2"/>
  <c r="C1668" i="2"/>
  <c r="D1668" i="2"/>
  <c r="O1668" i="2"/>
  <c r="P1668" i="2"/>
  <c r="Q1668" i="2"/>
  <c r="T1668" i="2"/>
  <c r="C1669" i="2"/>
  <c r="D1669" i="2"/>
  <c r="O1669" i="2"/>
  <c r="P1669" i="2"/>
  <c r="Q1669" i="2"/>
  <c r="T1669" i="2"/>
  <c r="C1670" i="2"/>
  <c r="D1670" i="2"/>
  <c r="O1670" i="2"/>
  <c r="P1670" i="2"/>
  <c r="Q1670" i="2"/>
  <c r="T1670" i="2"/>
  <c r="C1671" i="2"/>
  <c r="D1671" i="2"/>
  <c r="O1671" i="2"/>
  <c r="P1671" i="2"/>
  <c r="Q1671" i="2"/>
  <c r="T1671" i="2"/>
  <c r="C1672" i="2"/>
  <c r="D1672" i="2"/>
  <c r="O1672" i="2"/>
  <c r="P1672" i="2"/>
  <c r="Q1672" i="2"/>
  <c r="T1672" i="2"/>
  <c r="C1673" i="2"/>
  <c r="D1673" i="2"/>
  <c r="O1673" i="2"/>
  <c r="P1673" i="2"/>
  <c r="Q1673" i="2"/>
  <c r="T1673" i="2"/>
  <c r="C1674" i="2"/>
  <c r="D1674" i="2"/>
  <c r="O1674" i="2"/>
  <c r="P1674" i="2"/>
  <c r="Q1674" i="2"/>
  <c r="T1674" i="2"/>
  <c r="C1675" i="2"/>
  <c r="D1675" i="2"/>
  <c r="O1675" i="2"/>
  <c r="P1675" i="2"/>
  <c r="Q1675" i="2"/>
  <c r="T1675" i="2"/>
  <c r="C1676" i="2"/>
  <c r="D1676" i="2"/>
  <c r="O1676" i="2"/>
  <c r="P1676" i="2"/>
  <c r="Q1676" i="2"/>
  <c r="T1676" i="2"/>
  <c r="C1677" i="2"/>
  <c r="D1677" i="2"/>
  <c r="O1677" i="2"/>
  <c r="P1677" i="2"/>
  <c r="Q1677" i="2"/>
  <c r="T1677" i="2"/>
  <c r="C1678" i="2"/>
  <c r="D1678" i="2"/>
  <c r="O1678" i="2"/>
  <c r="P1678" i="2"/>
  <c r="Q1678" i="2"/>
  <c r="T1678" i="2"/>
  <c r="C1679" i="2"/>
  <c r="D1679" i="2"/>
  <c r="O1679" i="2"/>
  <c r="P1679" i="2"/>
  <c r="Q1679" i="2"/>
  <c r="T1679" i="2"/>
  <c r="C1680" i="2"/>
  <c r="D1680" i="2"/>
  <c r="O1680" i="2"/>
  <c r="P1680" i="2"/>
  <c r="Q1680" i="2"/>
  <c r="T1680" i="2"/>
  <c r="C1681" i="2"/>
  <c r="D1681" i="2"/>
  <c r="O1681" i="2"/>
  <c r="P1681" i="2"/>
  <c r="Q1681" i="2"/>
  <c r="T1681" i="2"/>
  <c r="C1682" i="2"/>
  <c r="D1682" i="2"/>
  <c r="O1682" i="2"/>
  <c r="P1682" i="2"/>
  <c r="Q1682" i="2"/>
  <c r="T1682" i="2"/>
  <c r="C1683" i="2"/>
  <c r="D1683" i="2"/>
  <c r="O1683" i="2"/>
  <c r="P1683" i="2"/>
  <c r="Q1683" i="2"/>
  <c r="T1683" i="2"/>
  <c r="C1684" i="2"/>
  <c r="D1684" i="2"/>
  <c r="O1684" i="2"/>
  <c r="P1684" i="2"/>
  <c r="Q1684" i="2"/>
  <c r="T1684" i="2"/>
  <c r="C1685" i="2"/>
  <c r="D1685" i="2"/>
  <c r="O1685" i="2"/>
  <c r="P1685" i="2"/>
  <c r="Q1685" i="2"/>
  <c r="T1685" i="2"/>
  <c r="C1686" i="2"/>
  <c r="D1686" i="2"/>
  <c r="O1686" i="2"/>
  <c r="P1686" i="2"/>
  <c r="Q1686" i="2"/>
  <c r="T1686" i="2"/>
  <c r="C1687" i="2"/>
  <c r="D1687" i="2"/>
  <c r="O1687" i="2"/>
  <c r="P1687" i="2"/>
  <c r="Q1687" i="2"/>
  <c r="T1687" i="2"/>
  <c r="C1688" i="2"/>
  <c r="D1688" i="2"/>
  <c r="O1688" i="2"/>
  <c r="P1688" i="2"/>
  <c r="Q1688" i="2"/>
  <c r="T1688" i="2"/>
  <c r="C1689" i="2"/>
  <c r="D1689" i="2"/>
  <c r="O1689" i="2"/>
  <c r="P1689" i="2"/>
  <c r="Q1689" i="2"/>
  <c r="T1689" i="2"/>
  <c r="C1690" i="2"/>
  <c r="D1690" i="2"/>
  <c r="O1690" i="2"/>
  <c r="P1690" i="2"/>
  <c r="Q1690" i="2"/>
  <c r="T1690" i="2"/>
  <c r="C1691" i="2"/>
  <c r="D1691" i="2"/>
  <c r="O1691" i="2"/>
  <c r="P1691" i="2"/>
  <c r="Q1691" i="2"/>
  <c r="T1691" i="2"/>
  <c r="C1692" i="2"/>
  <c r="D1692" i="2"/>
  <c r="O1692" i="2"/>
  <c r="P1692" i="2"/>
  <c r="Q1692" i="2"/>
  <c r="T1692" i="2"/>
  <c r="C1693" i="2"/>
  <c r="D1693" i="2"/>
  <c r="O1693" i="2"/>
  <c r="P1693" i="2"/>
  <c r="Q1693" i="2"/>
  <c r="T1693" i="2"/>
  <c r="C1694" i="2"/>
  <c r="D1694" i="2"/>
  <c r="O1694" i="2"/>
  <c r="P1694" i="2"/>
  <c r="Q1694" i="2"/>
  <c r="T1694" i="2"/>
  <c r="C1695" i="2"/>
  <c r="D1695" i="2"/>
  <c r="O1695" i="2"/>
  <c r="P1695" i="2"/>
  <c r="Q1695" i="2"/>
  <c r="T1695" i="2"/>
  <c r="C1696" i="2"/>
  <c r="D1696" i="2"/>
  <c r="O1696" i="2"/>
  <c r="P1696" i="2"/>
  <c r="Q1696" i="2"/>
  <c r="T1696" i="2"/>
  <c r="C1697" i="2"/>
  <c r="D1697" i="2"/>
  <c r="O1697" i="2"/>
  <c r="P1697" i="2"/>
  <c r="Q1697" i="2"/>
  <c r="T1697" i="2"/>
  <c r="C1698" i="2"/>
  <c r="D1698" i="2"/>
  <c r="O1698" i="2"/>
  <c r="P1698" i="2"/>
  <c r="Q1698" i="2"/>
  <c r="T1698" i="2"/>
  <c r="C1699" i="2"/>
  <c r="D1699" i="2"/>
  <c r="O1699" i="2"/>
  <c r="P1699" i="2"/>
  <c r="Q1699" i="2"/>
  <c r="T1699" i="2"/>
  <c r="C1700" i="2"/>
  <c r="D1700" i="2"/>
  <c r="O1700" i="2"/>
  <c r="P1700" i="2"/>
  <c r="Q1700" i="2"/>
  <c r="T1700" i="2"/>
  <c r="C1701" i="2"/>
  <c r="D1701" i="2"/>
  <c r="O1701" i="2"/>
  <c r="P1701" i="2"/>
  <c r="Q1701" i="2"/>
  <c r="T1701" i="2"/>
  <c r="C1702" i="2"/>
  <c r="D1702" i="2"/>
  <c r="O1702" i="2"/>
  <c r="P1702" i="2"/>
  <c r="Q1702" i="2"/>
  <c r="T1702" i="2"/>
  <c r="C1703" i="2"/>
  <c r="D1703" i="2"/>
  <c r="O1703" i="2"/>
  <c r="P1703" i="2"/>
  <c r="Q1703" i="2"/>
  <c r="T1703" i="2"/>
  <c r="C1704" i="2"/>
  <c r="D1704" i="2"/>
  <c r="O1704" i="2"/>
  <c r="P1704" i="2"/>
  <c r="Q1704" i="2"/>
  <c r="T1704" i="2"/>
  <c r="C1705" i="2"/>
  <c r="D1705" i="2"/>
  <c r="O1705" i="2"/>
  <c r="P1705" i="2"/>
  <c r="Q1705" i="2"/>
  <c r="T1705" i="2"/>
  <c r="C1706" i="2"/>
  <c r="D1706" i="2"/>
  <c r="O1706" i="2"/>
  <c r="P1706" i="2"/>
  <c r="Q1706" i="2"/>
  <c r="T1706" i="2"/>
  <c r="C1707" i="2"/>
  <c r="D1707" i="2"/>
  <c r="O1707" i="2"/>
  <c r="P1707" i="2"/>
  <c r="Q1707" i="2"/>
  <c r="T1707" i="2"/>
  <c r="C1708" i="2"/>
  <c r="D1708" i="2"/>
  <c r="O1708" i="2"/>
  <c r="P1708" i="2"/>
  <c r="Q1708" i="2"/>
  <c r="T1708" i="2"/>
  <c r="C1709" i="2"/>
  <c r="D1709" i="2"/>
  <c r="O1709" i="2"/>
  <c r="P1709" i="2"/>
  <c r="Q1709" i="2"/>
  <c r="T1709" i="2"/>
  <c r="C1710" i="2"/>
  <c r="D1710" i="2"/>
  <c r="O1710" i="2"/>
  <c r="P1710" i="2"/>
  <c r="Q1710" i="2"/>
  <c r="T1710" i="2"/>
  <c r="C1711" i="2"/>
  <c r="D1711" i="2"/>
  <c r="O1711" i="2"/>
  <c r="P1711" i="2"/>
  <c r="Q1711" i="2"/>
  <c r="T1711" i="2"/>
  <c r="C1712" i="2"/>
  <c r="D1712" i="2"/>
  <c r="O1712" i="2"/>
  <c r="P1712" i="2"/>
  <c r="Q1712" i="2"/>
  <c r="T1712" i="2"/>
  <c r="C1713" i="2"/>
  <c r="D1713" i="2"/>
  <c r="O1713" i="2"/>
  <c r="P1713" i="2"/>
  <c r="Q1713" i="2"/>
  <c r="T1713" i="2"/>
  <c r="C1714" i="2"/>
  <c r="D1714" i="2"/>
  <c r="O1714" i="2"/>
  <c r="P1714" i="2"/>
  <c r="Q1714" i="2"/>
  <c r="T1714" i="2"/>
  <c r="C1715" i="2"/>
  <c r="D1715" i="2"/>
  <c r="O1715" i="2"/>
  <c r="P1715" i="2"/>
  <c r="Q1715" i="2"/>
  <c r="T1715" i="2"/>
  <c r="C1716" i="2"/>
  <c r="D1716" i="2"/>
  <c r="O1716" i="2"/>
  <c r="P1716" i="2"/>
  <c r="Q1716" i="2"/>
  <c r="T1716" i="2"/>
  <c r="C1717" i="2"/>
  <c r="D1717" i="2"/>
  <c r="O1717" i="2"/>
  <c r="P1717" i="2"/>
  <c r="Q1717" i="2"/>
  <c r="T1717" i="2"/>
  <c r="C1718" i="2"/>
  <c r="D1718" i="2"/>
  <c r="O1718" i="2"/>
  <c r="P1718" i="2"/>
  <c r="Q1718" i="2"/>
  <c r="T1718" i="2"/>
  <c r="C1719" i="2"/>
  <c r="D1719" i="2"/>
  <c r="O1719" i="2"/>
  <c r="P1719" i="2"/>
  <c r="Q1719" i="2"/>
  <c r="T1719" i="2"/>
  <c r="C1720" i="2"/>
  <c r="D1720" i="2"/>
  <c r="O1720" i="2"/>
  <c r="P1720" i="2"/>
  <c r="Q1720" i="2"/>
  <c r="T1720" i="2"/>
  <c r="C1721" i="2"/>
  <c r="D1721" i="2"/>
  <c r="O1721" i="2"/>
  <c r="P1721" i="2"/>
  <c r="Q1721" i="2"/>
  <c r="T1721" i="2"/>
  <c r="C1722" i="2"/>
  <c r="D1722" i="2"/>
  <c r="O1722" i="2"/>
  <c r="P1722" i="2"/>
  <c r="Q1722" i="2"/>
  <c r="T1722" i="2"/>
  <c r="C1723" i="2"/>
  <c r="D1723" i="2"/>
  <c r="O1723" i="2"/>
  <c r="P1723" i="2"/>
  <c r="Q1723" i="2"/>
  <c r="T1723" i="2"/>
  <c r="C1724" i="2"/>
  <c r="D1724" i="2"/>
  <c r="O1724" i="2"/>
  <c r="P1724" i="2"/>
  <c r="Q1724" i="2"/>
  <c r="T1724" i="2"/>
  <c r="C1725" i="2"/>
  <c r="D1725" i="2"/>
  <c r="O1725" i="2"/>
  <c r="P1725" i="2"/>
  <c r="Q1725" i="2"/>
  <c r="T1725" i="2"/>
  <c r="C1726" i="2"/>
  <c r="D1726" i="2"/>
  <c r="O1726" i="2"/>
  <c r="P1726" i="2"/>
  <c r="Q1726" i="2"/>
  <c r="T1726" i="2"/>
  <c r="C1727" i="2"/>
  <c r="D1727" i="2"/>
  <c r="O1727" i="2"/>
  <c r="P1727" i="2"/>
  <c r="Q1727" i="2"/>
  <c r="T1727" i="2"/>
  <c r="C1728" i="2"/>
  <c r="D1728" i="2"/>
  <c r="O1728" i="2"/>
  <c r="P1728" i="2"/>
  <c r="Q1728" i="2"/>
  <c r="T1728" i="2"/>
  <c r="C1729" i="2"/>
  <c r="D1729" i="2"/>
  <c r="O1729" i="2"/>
  <c r="P1729" i="2"/>
  <c r="Q1729" i="2"/>
  <c r="T1729" i="2"/>
  <c r="C1730" i="2"/>
  <c r="D1730" i="2"/>
  <c r="O1730" i="2"/>
  <c r="P1730" i="2"/>
  <c r="Q1730" i="2"/>
  <c r="T1730" i="2"/>
  <c r="C1731" i="2"/>
  <c r="D1731" i="2"/>
  <c r="O1731" i="2"/>
  <c r="P1731" i="2"/>
  <c r="Q1731" i="2"/>
  <c r="T1731" i="2"/>
  <c r="C1732" i="2"/>
  <c r="D1732" i="2"/>
  <c r="O1732" i="2"/>
  <c r="P1732" i="2"/>
  <c r="Q1732" i="2"/>
  <c r="T1732" i="2"/>
  <c r="C1733" i="2"/>
  <c r="D1733" i="2"/>
  <c r="O1733" i="2"/>
  <c r="P1733" i="2"/>
  <c r="Q1733" i="2"/>
  <c r="T1733" i="2"/>
  <c r="C1734" i="2"/>
  <c r="D1734" i="2"/>
  <c r="O1734" i="2"/>
  <c r="P1734" i="2"/>
  <c r="Q1734" i="2"/>
  <c r="T1734" i="2"/>
  <c r="C1735" i="2"/>
  <c r="D1735" i="2"/>
  <c r="O1735" i="2"/>
  <c r="P1735" i="2"/>
  <c r="Q1735" i="2"/>
  <c r="T1735" i="2"/>
  <c r="C1736" i="2"/>
  <c r="D1736" i="2"/>
  <c r="O1736" i="2"/>
  <c r="P1736" i="2"/>
  <c r="Q1736" i="2"/>
  <c r="T1736" i="2"/>
  <c r="C1737" i="2"/>
  <c r="D1737" i="2"/>
  <c r="O1737" i="2"/>
  <c r="P1737" i="2"/>
  <c r="Q1737" i="2"/>
  <c r="T1737" i="2"/>
  <c r="C1738" i="2"/>
  <c r="D1738" i="2"/>
  <c r="O1738" i="2"/>
  <c r="P1738" i="2"/>
  <c r="Q1738" i="2"/>
  <c r="T1738" i="2"/>
  <c r="C1739" i="2"/>
  <c r="D1739" i="2"/>
  <c r="O1739" i="2"/>
  <c r="P1739" i="2"/>
  <c r="Q1739" i="2"/>
  <c r="T1739" i="2"/>
  <c r="C1740" i="2"/>
  <c r="D1740" i="2"/>
  <c r="O1740" i="2"/>
  <c r="P1740" i="2"/>
  <c r="Q1740" i="2"/>
  <c r="T1740" i="2"/>
  <c r="C1741" i="2"/>
  <c r="D1741" i="2"/>
  <c r="O1741" i="2"/>
  <c r="P1741" i="2"/>
  <c r="Q1741" i="2"/>
  <c r="T1741" i="2"/>
  <c r="C1742" i="2"/>
  <c r="D1742" i="2"/>
  <c r="O1742" i="2"/>
  <c r="P1742" i="2"/>
  <c r="Q1742" i="2"/>
  <c r="T1742" i="2"/>
  <c r="C1743" i="2"/>
  <c r="D1743" i="2"/>
  <c r="O1743" i="2"/>
  <c r="P1743" i="2"/>
  <c r="Q1743" i="2"/>
  <c r="T1743" i="2"/>
  <c r="C1744" i="2"/>
  <c r="D1744" i="2"/>
  <c r="O1744" i="2"/>
  <c r="P1744" i="2"/>
  <c r="Q1744" i="2"/>
  <c r="T1744" i="2"/>
  <c r="C1745" i="2"/>
  <c r="D1745" i="2"/>
  <c r="O1745" i="2"/>
  <c r="P1745" i="2"/>
  <c r="Q1745" i="2"/>
  <c r="T1745" i="2"/>
  <c r="C1746" i="2"/>
  <c r="D1746" i="2"/>
  <c r="O1746" i="2"/>
  <c r="P1746" i="2"/>
  <c r="Q1746" i="2"/>
  <c r="T1746" i="2"/>
  <c r="C1747" i="2"/>
  <c r="D1747" i="2"/>
  <c r="O1747" i="2"/>
  <c r="P1747" i="2"/>
  <c r="Q1747" i="2"/>
  <c r="T1747" i="2"/>
  <c r="C1748" i="2"/>
  <c r="D1748" i="2"/>
  <c r="O1748" i="2"/>
  <c r="P1748" i="2"/>
  <c r="Q1748" i="2"/>
  <c r="T1748" i="2"/>
  <c r="C1749" i="2"/>
  <c r="D1749" i="2"/>
  <c r="O1749" i="2"/>
  <c r="P1749" i="2"/>
  <c r="Q1749" i="2"/>
  <c r="T1749" i="2"/>
  <c r="C1750" i="2"/>
  <c r="D1750" i="2"/>
  <c r="O1750" i="2"/>
  <c r="P1750" i="2"/>
  <c r="Q1750" i="2"/>
  <c r="T1750" i="2"/>
  <c r="C1751" i="2"/>
  <c r="D1751" i="2"/>
  <c r="O1751" i="2"/>
  <c r="P1751" i="2"/>
  <c r="Q1751" i="2"/>
  <c r="T1751" i="2"/>
  <c r="C1752" i="2"/>
  <c r="D1752" i="2"/>
  <c r="O1752" i="2"/>
  <c r="P1752" i="2"/>
  <c r="Q1752" i="2"/>
  <c r="T1752" i="2"/>
  <c r="C1753" i="2"/>
  <c r="D1753" i="2"/>
  <c r="O1753" i="2"/>
  <c r="P1753" i="2"/>
  <c r="Q1753" i="2"/>
  <c r="T1753" i="2"/>
  <c r="C1754" i="2"/>
  <c r="D1754" i="2"/>
  <c r="O1754" i="2"/>
  <c r="P1754" i="2"/>
  <c r="Q1754" i="2"/>
  <c r="T1754" i="2"/>
  <c r="C1755" i="2"/>
  <c r="D1755" i="2"/>
  <c r="O1755" i="2"/>
  <c r="P1755" i="2"/>
  <c r="Q1755" i="2"/>
  <c r="T1755" i="2"/>
  <c r="C1756" i="2"/>
  <c r="D1756" i="2"/>
  <c r="O1756" i="2"/>
  <c r="P1756" i="2"/>
  <c r="Q1756" i="2"/>
  <c r="T1756" i="2"/>
  <c r="C1757" i="2"/>
  <c r="D1757" i="2"/>
  <c r="O1757" i="2"/>
  <c r="P1757" i="2"/>
  <c r="Q1757" i="2"/>
  <c r="T1757" i="2"/>
  <c r="C1758" i="2"/>
  <c r="D1758" i="2"/>
  <c r="O1758" i="2"/>
  <c r="P1758" i="2"/>
  <c r="Q1758" i="2"/>
  <c r="T1758" i="2"/>
  <c r="C1759" i="2"/>
  <c r="D1759" i="2"/>
  <c r="O1759" i="2"/>
  <c r="P1759" i="2"/>
  <c r="Q1759" i="2"/>
  <c r="T1759" i="2"/>
  <c r="C1760" i="2"/>
  <c r="D1760" i="2"/>
  <c r="O1760" i="2"/>
  <c r="P1760" i="2"/>
  <c r="Q1760" i="2"/>
  <c r="T1760" i="2"/>
  <c r="C1761" i="2"/>
  <c r="D1761" i="2"/>
  <c r="O1761" i="2"/>
  <c r="P1761" i="2"/>
  <c r="Q1761" i="2"/>
  <c r="T1761" i="2"/>
  <c r="C1762" i="2"/>
  <c r="D1762" i="2"/>
  <c r="O1762" i="2"/>
  <c r="P1762" i="2"/>
  <c r="Q1762" i="2"/>
  <c r="T1762" i="2"/>
  <c r="C1763" i="2"/>
  <c r="D1763" i="2"/>
  <c r="O1763" i="2"/>
  <c r="P1763" i="2"/>
  <c r="Q1763" i="2"/>
  <c r="T1763" i="2"/>
  <c r="C1764" i="2"/>
  <c r="D1764" i="2"/>
  <c r="O1764" i="2"/>
  <c r="P1764" i="2"/>
  <c r="Q1764" i="2"/>
  <c r="T1764" i="2"/>
  <c r="C1765" i="2"/>
  <c r="D1765" i="2"/>
  <c r="O1765" i="2"/>
  <c r="P1765" i="2"/>
  <c r="Q1765" i="2"/>
  <c r="T1765" i="2"/>
  <c r="C1766" i="2"/>
  <c r="D1766" i="2"/>
  <c r="O1766" i="2"/>
  <c r="P1766" i="2"/>
  <c r="Q1766" i="2"/>
  <c r="T1766" i="2"/>
  <c r="C1767" i="2"/>
  <c r="D1767" i="2"/>
  <c r="O1767" i="2"/>
  <c r="P1767" i="2"/>
  <c r="Q1767" i="2"/>
  <c r="T1767" i="2"/>
  <c r="C1768" i="2"/>
  <c r="D1768" i="2"/>
  <c r="O1768" i="2"/>
  <c r="P1768" i="2"/>
  <c r="Q1768" i="2"/>
  <c r="T1768" i="2"/>
  <c r="C1769" i="2"/>
  <c r="D1769" i="2"/>
  <c r="O1769" i="2"/>
  <c r="P1769" i="2"/>
  <c r="Q1769" i="2"/>
  <c r="T1769" i="2"/>
  <c r="C1770" i="2"/>
  <c r="D1770" i="2"/>
  <c r="O1770" i="2"/>
  <c r="P1770" i="2"/>
  <c r="Q1770" i="2"/>
  <c r="T1770" i="2"/>
  <c r="C1771" i="2"/>
  <c r="D1771" i="2"/>
  <c r="O1771" i="2"/>
  <c r="P1771" i="2"/>
  <c r="Q1771" i="2"/>
  <c r="T1771" i="2"/>
  <c r="C1772" i="2"/>
  <c r="D1772" i="2"/>
  <c r="O1772" i="2"/>
  <c r="P1772" i="2"/>
  <c r="Q1772" i="2"/>
  <c r="T1772" i="2"/>
  <c r="C1773" i="2"/>
  <c r="D1773" i="2"/>
  <c r="O1773" i="2"/>
  <c r="P1773" i="2"/>
  <c r="Q1773" i="2"/>
  <c r="T1773" i="2"/>
  <c r="C1774" i="2"/>
  <c r="D1774" i="2"/>
  <c r="O1774" i="2"/>
  <c r="P1774" i="2"/>
  <c r="Q1774" i="2"/>
  <c r="T1774" i="2"/>
  <c r="C1775" i="2"/>
  <c r="D1775" i="2"/>
  <c r="O1775" i="2"/>
  <c r="P1775" i="2"/>
  <c r="Q1775" i="2"/>
  <c r="T1775" i="2"/>
  <c r="C1776" i="2"/>
  <c r="D1776" i="2"/>
  <c r="O1776" i="2"/>
  <c r="P1776" i="2"/>
  <c r="Q1776" i="2"/>
  <c r="T1776" i="2"/>
  <c r="C1777" i="2"/>
  <c r="D1777" i="2"/>
  <c r="O1777" i="2"/>
  <c r="P1777" i="2"/>
  <c r="Q1777" i="2"/>
  <c r="T1777" i="2"/>
  <c r="C1778" i="2"/>
  <c r="D1778" i="2"/>
  <c r="O1778" i="2"/>
  <c r="P1778" i="2"/>
  <c r="Q1778" i="2"/>
  <c r="T1778" i="2"/>
  <c r="C1779" i="2"/>
  <c r="D1779" i="2"/>
  <c r="O1779" i="2"/>
  <c r="P1779" i="2"/>
  <c r="Q1779" i="2"/>
  <c r="T1779" i="2"/>
  <c r="C1780" i="2"/>
  <c r="D1780" i="2"/>
  <c r="O1780" i="2"/>
  <c r="P1780" i="2"/>
  <c r="Q1780" i="2"/>
  <c r="T1780" i="2"/>
  <c r="C1781" i="2"/>
  <c r="D1781" i="2"/>
  <c r="O1781" i="2"/>
  <c r="P1781" i="2"/>
  <c r="Q1781" i="2"/>
  <c r="T1781" i="2"/>
  <c r="C1782" i="2"/>
  <c r="D1782" i="2"/>
  <c r="O1782" i="2"/>
  <c r="P1782" i="2"/>
  <c r="Q1782" i="2"/>
  <c r="T1782" i="2"/>
  <c r="C1783" i="2"/>
  <c r="D1783" i="2"/>
  <c r="O1783" i="2"/>
  <c r="P1783" i="2"/>
  <c r="Q1783" i="2"/>
  <c r="T1783" i="2"/>
  <c r="C1784" i="2"/>
  <c r="D1784" i="2"/>
  <c r="O1784" i="2"/>
  <c r="P1784" i="2"/>
  <c r="Q1784" i="2"/>
  <c r="T1784" i="2"/>
  <c r="C1785" i="2"/>
  <c r="D1785" i="2"/>
  <c r="O1785" i="2"/>
  <c r="P1785" i="2"/>
  <c r="Q1785" i="2"/>
  <c r="T1785" i="2"/>
  <c r="C1786" i="2"/>
  <c r="D1786" i="2"/>
  <c r="O1786" i="2"/>
  <c r="P1786" i="2"/>
  <c r="Q1786" i="2"/>
  <c r="T1786" i="2"/>
  <c r="C1787" i="2"/>
  <c r="D1787" i="2"/>
  <c r="O1787" i="2"/>
  <c r="P1787" i="2"/>
  <c r="Q1787" i="2"/>
  <c r="T1787" i="2"/>
  <c r="C1788" i="2"/>
  <c r="D1788" i="2"/>
  <c r="O1788" i="2"/>
  <c r="P1788" i="2"/>
  <c r="Q1788" i="2"/>
  <c r="T1788" i="2"/>
  <c r="C1789" i="2"/>
  <c r="D1789" i="2"/>
  <c r="O1789" i="2"/>
  <c r="P1789" i="2"/>
  <c r="Q1789" i="2"/>
  <c r="T1789" i="2"/>
  <c r="C1790" i="2"/>
  <c r="D1790" i="2"/>
  <c r="O1790" i="2"/>
  <c r="P1790" i="2"/>
  <c r="Q1790" i="2"/>
  <c r="T1790" i="2"/>
  <c r="C1791" i="2"/>
  <c r="D1791" i="2"/>
  <c r="O1791" i="2"/>
  <c r="P1791" i="2"/>
  <c r="Q1791" i="2"/>
  <c r="T1791" i="2"/>
  <c r="C1792" i="2"/>
  <c r="D1792" i="2"/>
  <c r="O1792" i="2"/>
  <c r="P1792" i="2"/>
  <c r="Q1792" i="2"/>
  <c r="T1792" i="2"/>
  <c r="C1793" i="2"/>
  <c r="D1793" i="2"/>
  <c r="O1793" i="2"/>
  <c r="P1793" i="2"/>
  <c r="Q1793" i="2"/>
  <c r="T1793" i="2"/>
  <c r="C1794" i="2"/>
  <c r="D1794" i="2"/>
  <c r="O1794" i="2"/>
  <c r="P1794" i="2"/>
  <c r="Q1794" i="2"/>
  <c r="T1794" i="2"/>
  <c r="C1795" i="2"/>
  <c r="D1795" i="2"/>
  <c r="O1795" i="2"/>
  <c r="P1795" i="2"/>
  <c r="Q1795" i="2"/>
  <c r="T1795" i="2"/>
  <c r="C1796" i="2"/>
  <c r="D1796" i="2"/>
  <c r="O1796" i="2"/>
  <c r="P1796" i="2"/>
  <c r="Q1796" i="2"/>
  <c r="T1796" i="2"/>
  <c r="C1797" i="2"/>
  <c r="D1797" i="2"/>
  <c r="O1797" i="2"/>
  <c r="P1797" i="2"/>
  <c r="Q1797" i="2"/>
  <c r="T1797" i="2"/>
  <c r="C1798" i="2"/>
  <c r="D1798" i="2"/>
  <c r="O1798" i="2"/>
  <c r="P1798" i="2"/>
  <c r="Q1798" i="2"/>
  <c r="T1798" i="2"/>
  <c r="C1799" i="2"/>
  <c r="D1799" i="2"/>
  <c r="O1799" i="2"/>
  <c r="P1799" i="2"/>
  <c r="Q1799" i="2"/>
  <c r="T1799" i="2"/>
  <c r="C1800" i="2"/>
  <c r="D1800" i="2"/>
  <c r="O1800" i="2"/>
  <c r="P1800" i="2"/>
  <c r="Q1800" i="2"/>
  <c r="T1800" i="2"/>
  <c r="C1801" i="2"/>
  <c r="D1801" i="2"/>
  <c r="O1801" i="2"/>
  <c r="P1801" i="2"/>
  <c r="Q1801" i="2"/>
  <c r="T1801" i="2"/>
  <c r="C1802" i="2"/>
  <c r="D1802" i="2"/>
  <c r="O1802" i="2"/>
  <c r="P1802" i="2"/>
  <c r="Q1802" i="2"/>
  <c r="T1802" i="2"/>
  <c r="C1803" i="2"/>
  <c r="D1803" i="2"/>
  <c r="O1803" i="2"/>
  <c r="P1803" i="2"/>
  <c r="Q1803" i="2"/>
  <c r="T1803" i="2"/>
  <c r="C1804" i="2"/>
  <c r="D1804" i="2"/>
  <c r="O1804" i="2"/>
  <c r="P1804" i="2"/>
  <c r="Q1804" i="2"/>
  <c r="T1804" i="2"/>
  <c r="C1805" i="2"/>
  <c r="D1805" i="2"/>
  <c r="O1805" i="2"/>
  <c r="P1805" i="2"/>
  <c r="Q1805" i="2"/>
  <c r="T1805" i="2"/>
  <c r="C1806" i="2"/>
  <c r="D1806" i="2"/>
  <c r="O1806" i="2"/>
  <c r="P1806" i="2"/>
  <c r="Q1806" i="2"/>
  <c r="T1806" i="2"/>
  <c r="C1807" i="2"/>
  <c r="D1807" i="2"/>
  <c r="O1807" i="2"/>
  <c r="P1807" i="2"/>
  <c r="Q1807" i="2"/>
  <c r="T1807" i="2"/>
  <c r="C1808" i="2"/>
  <c r="D1808" i="2"/>
  <c r="O1808" i="2"/>
  <c r="P1808" i="2"/>
  <c r="Q1808" i="2"/>
  <c r="T1808" i="2"/>
  <c r="C1809" i="2"/>
  <c r="D1809" i="2"/>
  <c r="O1809" i="2"/>
  <c r="P1809" i="2"/>
  <c r="Q1809" i="2"/>
  <c r="T1809" i="2"/>
  <c r="C1810" i="2"/>
  <c r="D1810" i="2"/>
  <c r="O1810" i="2"/>
  <c r="P1810" i="2"/>
  <c r="Q1810" i="2"/>
  <c r="T1810" i="2"/>
  <c r="C1811" i="2"/>
  <c r="D1811" i="2"/>
  <c r="O1811" i="2"/>
  <c r="P1811" i="2"/>
  <c r="Q1811" i="2"/>
  <c r="T1811" i="2"/>
  <c r="C1812" i="2"/>
  <c r="D1812" i="2"/>
  <c r="O1812" i="2"/>
  <c r="P1812" i="2"/>
  <c r="Q1812" i="2"/>
  <c r="T1812" i="2"/>
  <c r="C1813" i="2"/>
  <c r="D1813" i="2"/>
  <c r="O1813" i="2"/>
  <c r="P1813" i="2"/>
  <c r="Q1813" i="2"/>
  <c r="T1813" i="2"/>
  <c r="C1814" i="2"/>
  <c r="D1814" i="2"/>
  <c r="O1814" i="2"/>
  <c r="P1814" i="2"/>
  <c r="Q1814" i="2"/>
  <c r="T1814" i="2"/>
  <c r="C1815" i="2"/>
  <c r="D1815" i="2"/>
  <c r="O1815" i="2"/>
  <c r="P1815" i="2"/>
  <c r="Q1815" i="2"/>
  <c r="T1815" i="2"/>
  <c r="C1816" i="2"/>
  <c r="D1816" i="2"/>
  <c r="O1816" i="2"/>
  <c r="P1816" i="2"/>
  <c r="Q1816" i="2"/>
  <c r="T1816" i="2"/>
  <c r="C1817" i="2"/>
  <c r="D1817" i="2"/>
  <c r="O1817" i="2"/>
  <c r="P1817" i="2"/>
  <c r="Q1817" i="2"/>
  <c r="T1817" i="2"/>
  <c r="C1818" i="2"/>
  <c r="D1818" i="2"/>
  <c r="O1818" i="2"/>
  <c r="P1818" i="2"/>
  <c r="Q1818" i="2"/>
  <c r="T1818" i="2"/>
  <c r="C1819" i="2"/>
  <c r="D1819" i="2"/>
  <c r="O1819" i="2"/>
  <c r="P1819" i="2"/>
  <c r="Q1819" i="2"/>
  <c r="T1819" i="2"/>
  <c r="C1820" i="2"/>
  <c r="D1820" i="2"/>
  <c r="O1820" i="2"/>
  <c r="P1820" i="2"/>
  <c r="Q1820" i="2"/>
  <c r="T1820" i="2"/>
  <c r="C1821" i="2"/>
  <c r="D1821" i="2"/>
  <c r="O1821" i="2"/>
  <c r="P1821" i="2"/>
  <c r="Q1821" i="2"/>
  <c r="T1821" i="2"/>
  <c r="C1822" i="2"/>
  <c r="D1822" i="2"/>
  <c r="O1822" i="2"/>
  <c r="P1822" i="2"/>
  <c r="Q1822" i="2"/>
  <c r="T1822" i="2"/>
  <c r="C1823" i="2"/>
  <c r="D1823" i="2"/>
  <c r="O1823" i="2"/>
  <c r="P1823" i="2"/>
  <c r="Q1823" i="2"/>
  <c r="T1823" i="2"/>
  <c r="C1824" i="2"/>
  <c r="D1824" i="2"/>
  <c r="O1824" i="2"/>
  <c r="P1824" i="2"/>
  <c r="Q1824" i="2"/>
  <c r="T1824" i="2"/>
  <c r="C1825" i="2"/>
  <c r="D1825" i="2"/>
  <c r="O1825" i="2"/>
  <c r="P1825" i="2"/>
  <c r="Q1825" i="2"/>
  <c r="T1825" i="2"/>
  <c r="C1826" i="2"/>
  <c r="D1826" i="2"/>
  <c r="O1826" i="2"/>
  <c r="P1826" i="2"/>
  <c r="Q1826" i="2"/>
  <c r="T1826" i="2"/>
  <c r="C1827" i="2"/>
  <c r="D1827" i="2"/>
  <c r="O1827" i="2"/>
  <c r="P1827" i="2"/>
  <c r="Q1827" i="2"/>
  <c r="T1827" i="2"/>
  <c r="C1828" i="2"/>
  <c r="D1828" i="2"/>
  <c r="O1828" i="2"/>
  <c r="P1828" i="2"/>
  <c r="Q1828" i="2"/>
  <c r="T1828" i="2"/>
  <c r="C1829" i="2"/>
  <c r="D1829" i="2"/>
  <c r="O1829" i="2"/>
  <c r="P1829" i="2"/>
  <c r="Q1829" i="2"/>
  <c r="T1829" i="2"/>
  <c r="C1830" i="2"/>
  <c r="D1830" i="2"/>
  <c r="O1830" i="2"/>
  <c r="P1830" i="2"/>
  <c r="Q1830" i="2"/>
  <c r="T1830" i="2"/>
  <c r="C1831" i="2"/>
  <c r="D1831" i="2"/>
  <c r="O1831" i="2"/>
  <c r="P1831" i="2"/>
  <c r="Q1831" i="2"/>
  <c r="T1831" i="2"/>
  <c r="C1832" i="2"/>
  <c r="D1832" i="2"/>
  <c r="O1832" i="2"/>
  <c r="P1832" i="2"/>
  <c r="Q1832" i="2"/>
  <c r="T1832" i="2"/>
  <c r="C1833" i="2"/>
  <c r="D1833" i="2"/>
  <c r="O1833" i="2"/>
  <c r="P1833" i="2"/>
  <c r="Q1833" i="2"/>
  <c r="T1833" i="2"/>
  <c r="C1834" i="2"/>
  <c r="D1834" i="2"/>
  <c r="O1834" i="2"/>
  <c r="P1834" i="2"/>
  <c r="Q1834" i="2"/>
  <c r="T1834" i="2"/>
  <c r="C1835" i="2"/>
  <c r="D1835" i="2"/>
  <c r="O1835" i="2"/>
  <c r="P1835" i="2"/>
  <c r="Q1835" i="2"/>
  <c r="T1835" i="2"/>
  <c r="C1836" i="2"/>
  <c r="D1836" i="2"/>
  <c r="O1836" i="2"/>
  <c r="P1836" i="2"/>
  <c r="Q1836" i="2"/>
  <c r="T1836" i="2"/>
  <c r="C1837" i="2"/>
  <c r="D1837" i="2"/>
  <c r="O1837" i="2"/>
  <c r="P1837" i="2"/>
  <c r="Q1837" i="2"/>
  <c r="T1837" i="2"/>
  <c r="C1838" i="2"/>
  <c r="D1838" i="2"/>
  <c r="O1838" i="2"/>
  <c r="P1838" i="2"/>
  <c r="Q1838" i="2"/>
  <c r="T1838" i="2"/>
  <c r="C1839" i="2"/>
  <c r="D1839" i="2"/>
  <c r="O1839" i="2"/>
  <c r="P1839" i="2"/>
  <c r="Q1839" i="2"/>
  <c r="T1839" i="2"/>
  <c r="C1840" i="2"/>
  <c r="D1840" i="2"/>
  <c r="O1840" i="2"/>
  <c r="P1840" i="2"/>
  <c r="Q1840" i="2"/>
  <c r="T1840" i="2"/>
  <c r="C1841" i="2"/>
  <c r="D1841" i="2"/>
  <c r="O1841" i="2"/>
  <c r="P1841" i="2"/>
  <c r="Q1841" i="2"/>
  <c r="T1841" i="2"/>
  <c r="C1842" i="2"/>
  <c r="D1842" i="2"/>
  <c r="O1842" i="2"/>
  <c r="P1842" i="2"/>
  <c r="Q1842" i="2"/>
  <c r="T1842" i="2"/>
  <c r="C1843" i="2"/>
  <c r="D1843" i="2"/>
  <c r="O1843" i="2"/>
  <c r="P1843" i="2"/>
  <c r="Q1843" i="2"/>
  <c r="T1843" i="2"/>
  <c r="C1844" i="2"/>
  <c r="D1844" i="2"/>
  <c r="O1844" i="2"/>
  <c r="P1844" i="2"/>
  <c r="Q1844" i="2"/>
  <c r="T1844" i="2"/>
  <c r="C1845" i="2"/>
  <c r="D1845" i="2"/>
  <c r="O1845" i="2"/>
  <c r="P1845" i="2"/>
  <c r="Q1845" i="2"/>
  <c r="T1845" i="2"/>
  <c r="C1846" i="2"/>
  <c r="D1846" i="2"/>
  <c r="O1846" i="2"/>
  <c r="P1846" i="2"/>
  <c r="Q1846" i="2"/>
  <c r="T1846" i="2"/>
  <c r="C1847" i="2"/>
  <c r="D1847" i="2"/>
  <c r="O1847" i="2"/>
  <c r="P1847" i="2"/>
  <c r="Q1847" i="2"/>
  <c r="T1847" i="2"/>
  <c r="C1848" i="2"/>
  <c r="D1848" i="2"/>
  <c r="O1848" i="2"/>
  <c r="P1848" i="2"/>
  <c r="Q1848" i="2"/>
  <c r="T1848" i="2"/>
  <c r="C1849" i="2"/>
  <c r="D1849" i="2"/>
  <c r="O1849" i="2"/>
  <c r="P1849" i="2"/>
  <c r="Q1849" i="2"/>
  <c r="T1849" i="2"/>
  <c r="C1850" i="2"/>
  <c r="D1850" i="2"/>
  <c r="O1850" i="2"/>
  <c r="P1850" i="2"/>
  <c r="Q1850" i="2"/>
  <c r="T1850" i="2"/>
  <c r="C1851" i="2"/>
  <c r="D1851" i="2"/>
  <c r="O1851" i="2"/>
  <c r="P1851" i="2"/>
  <c r="Q1851" i="2"/>
  <c r="T1851" i="2"/>
  <c r="C1852" i="2"/>
  <c r="D1852" i="2"/>
  <c r="O1852" i="2"/>
  <c r="P1852" i="2"/>
  <c r="Q1852" i="2"/>
  <c r="T1852" i="2"/>
  <c r="C1853" i="2"/>
  <c r="D1853" i="2"/>
  <c r="O1853" i="2"/>
  <c r="P1853" i="2"/>
  <c r="Q1853" i="2"/>
  <c r="T1853" i="2"/>
  <c r="C1854" i="2"/>
  <c r="D1854" i="2"/>
  <c r="O1854" i="2"/>
  <c r="P1854" i="2"/>
  <c r="Q1854" i="2"/>
  <c r="T1854" i="2"/>
  <c r="C1855" i="2"/>
  <c r="D1855" i="2"/>
  <c r="O1855" i="2"/>
  <c r="P1855" i="2"/>
  <c r="Q1855" i="2"/>
  <c r="T1855" i="2"/>
  <c r="C1856" i="2"/>
  <c r="D1856" i="2"/>
  <c r="O1856" i="2"/>
  <c r="P1856" i="2"/>
  <c r="Q1856" i="2"/>
  <c r="T1856" i="2"/>
  <c r="C1857" i="2"/>
  <c r="D1857" i="2"/>
  <c r="O1857" i="2"/>
  <c r="P1857" i="2"/>
  <c r="Q1857" i="2"/>
  <c r="T1857" i="2"/>
  <c r="C1858" i="2"/>
  <c r="D1858" i="2"/>
  <c r="O1858" i="2"/>
  <c r="P1858" i="2"/>
  <c r="Q1858" i="2"/>
  <c r="T1858" i="2"/>
  <c r="C1859" i="2"/>
  <c r="D1859" i="2"/>
  <c r="O1859" i="2"/>
  <c r="P1859" i="2"/>
  <c r="Q1859" i="2"/>
  <c r="T1859" i="2"/>
  <c r="C1860" i="2"/>
  <c r="D1860" i="2"/>
  <c r="O1860" i="2"/>
  <c r="P1860" i="2"/>
  <c r="Q1860" i="2"/>
  <c r="T1860" i="2"/>
  <c r="C1861" i="2"/>
  <c r="D1861" i="2"/>
  <c r="O1861" i="2"/>
  <c r="P1861" i="2"/>
  <c r="Q1861" i="2"/>
  <c r="T1861" i="2"/>
  <c r="C1862" i="2"/>
  <c r="D1862" i="2"/>
  <c r="O1862" i="2"/>
  <c r="P1862" i="2"/>
  <c r="Q1862" i="2"/>
  <c r="T1862" i="2"/>
  <c r="C1863" i="2"/>
  <c r="D1863" i="2"/>
  <c r="O1863" i="2"/>
  <c r="P1863" i="2"/>
  <c r="Q1863" i="2"/>
  <c r="T1863" i="2"/>
  <c r="C1864" i="2"/>
  <c r="D1864" i="2"/>
  <c r="O1864" i="2"/>
  <c r="P1864" i="2"/>
  <c r="Q1864" i="2"/>
  <c r="T1864" i="2"/>
  <c r="C1865" i="2"/>
  <c r="D1865" i="2"/>
  <c r="O1865" i="2"/>
  <c r="P1865" i="2"/>
  <c r="Q1865" i="2"/>
  <c r="T1865" i="2"/>
  <c r="C1866" i="2"/>
  <c r="D1866" i="2"/>
  <c r="O1866" i="2"/>
  <c r="P1866" i="2"/>
  <c r="Q1866" i="2"/>
  <c r="T1866" i="2"/>
  <c r="C1867" i="2"/>
  <c r="D1867" i="2"/>
  <c r="O1867" i="2"/>
  <c r="P1867" i="2"/>
  <c r="Q1867" i="2"/>
  <c r="T1867" i="2"/>
  <c r="C1868" i="2"/>
  <c r="D1868" i="2"/>
  <c r="O1868" i="2"/>
  <c r="P1868" i="2"/>
  <c r="Q1868" i="2"/>
  <c r="T1868" i="2"/>
  <c r="C1869" i="2"/>
  <c r="D1869" i="2"/>
  <c r="O1869" i="2"/>
  <c r="P1869" i="2"/>
  <c r="Q1869" i="2"/>
  <c r="T1869" i="2"/>
  <c r="C1870" i="2"/>
  <c r="D1870" i="2"/>
  <c r="O1870" i="2"/>
  <c r="P1870" i="2"/>
  <c r="Q1870" i="2"/>
  <c r="T1870" i="2"/>
  <c r="C1871" i="2"/>
  <c r="D1871" i="2"/>
  <c r="O1871" i="2"/>
  <c r="P1871" i="2"/>
  <c r="Q1871" i="2"/>
  <c r="T1871" i="2"/>
  <c r="C1872" i="2"/>
  <c r="D1872" i="2"/>
  <c r="O1872" i="2"/>
  <c r="P1872" i="2"/>
  <c r="Q1872" i="2"/>
  <c r="T1872" i="2"/>
  <c r="C1873" i="2"/>
  <c r="D1873" i="2"/>
  <c r="O1873" i="2"/>
  <c r="P1873" i="2"/>
  <c r="Q1873" i="2"/>
  <c r="T1873" i="2"/>
  <c r="C1874" i="2"/>
  <c r="D1874" i="2"/>
  <c r="O1874" i="2"/>
  <c r="P1874" i="2"/>
  <c r="Q1874" i="2"/>
  <c r="T1874" i="2"/>
  <c r="C1875" i="2"/>
  <c r="D1875" i="2"/>
  <c r="O1875" i="2"/>
  <c r="P1875" i="2"/>
  <c r="Q1875" i="2"/>
  <c r="T1875" i="2"/>
  <c r="C1876" i="2"/>
  <c r="D1876" i="2"/>
  <c r="O1876" i="2"/>
  <c r="P1876" i="2"/>
  <c r="Q1876" i="2"/>
  <c r="T1876" i="2"/>
  <c r="C1877" i="2"/>
  <c r="D1877" i="2"/>
  <c r="O1877" i="2"/>
  <c r="P1877" i="2"/>
  <c r="Q1877" i="2"/>
  <c r="T1877" i="2"/>
  <c r="C1878" i="2"/>
  <c r="D1878" i="2"/>
  <c r="O1878" i="2"/>
  <c r="P1878" i="2"/>
  <c r="Q1878" i="2"/>
  <c r="T1878" i="2"/>
  <c r="C1879" i="2"/>
  <c r="D1879" i="2"/>
  <c r="O1879" i="2"/>
  <c r="P1879" i="2"/>
  <c r="Q1879" i="2"/>
  <c r="T1879" i="2"/>
  <c r="C1880" i="2"/>
  <c r="D1880" i="2"/>
  <c r="O1880" i="2"/>
  <c r="P1880" i="2"/>
  <c r="Q1880" i="2"/>
  <c r="T1880" i="2"/>
  <c r="C1881" i="2"/>
  <c r="D1881" i="2"/>
  <c r="O1881" i="2"/>
  <c r="P1881" i="2"/>
  <c r="Q1881" i="2"/>
  <c r="T1881" i="2"/>
  <c r="C1882" i="2"/>
  <c r="D1882" i="2"/>
  <c r="O1882" i="2"/>
  <c r="P1882" i="2"/>
  <c r="Q1882" i="2"/>
  <c r="T1882" i="2"/>
  <c r="C1883" i="2"/>
  <c r="D1883" i="2"/>
  <c r="O1883" i="2"/>
  <c r="P1883" i="2"/>
  <c r="Q1883" i="2"/>
  <c r="T1883" i="2"/>
  <c r="C1884" i="2"/>
  <c r="D1884" i="2"/>
  <c r="O1884" i="2"/>
  <c r="P1884" i="2"/>
  <c r="Q1884" i="2"/>
  <c r="T1884" i="2"/>
  <c r="C1885" i="2"/>
  <c r="D1885" i="2"/>
  <c r="O1885" i="2"/>
  <c r="P1885" i="2"/>
  <c r="Q1885" i="2"/>
  <c r="T1885" i="2"/>
  <c r="C1886" i="2"/>
  <c r="D1886" i="2"/>
  <c r="O1886" i="2"/>
  <c r="P1886" i="2"/>
  <c r="Q1886" i="2"/>
  <c r="T1886" i="2"/>
  <c r="C1887" i="2"/>
  <c r="D1887" i="2"/>
  <c r="O1887" i="2"/>
  <c r="P1887" i="2"/>
  <c r="Q1887" i="2"/>
  <c r="T1887" i="2"/>
  <c r="C1888" i="2"/>
  <c r="D1888" i="2"/>
  <c r="O1888" i="2"/>
  <c r="P1888" i="2"/>
  <c r="Q1888" i="2"/>
  <c r="T1888" i="2"/>
  <c r="C1889" i="2"/>
  <c r="D1889" i="2"/>
  <c r="O1889" i="2"/>
  <c r="P1889" i="2"/>
  <c r="Q1889" i="2"/>
  <c r="T1889" i="2"/>
  <c r="C1890" i="2"/>
  <c r="D1890" i="2"/>
  <c r="O1890" i="2"/>
  <c r="P1890" i="2"/>
  <c r="Q1890" i="2"/>
  <c r="T1890" i="2"/>
  <c r="C1891" i="2"/>
  <c r="D1891" i="2"/>
  <c r="O1891" i="2"/>
  <c r="P1891" i="2"/>
  <c r="Q1891" i="2"/>
  <c r="T1891" i="2"/>
  <c r="C1892" i="2"/>
  <c r="D1892" i="2"/>
  <c r="O1892" i="2"/>
  <c r="P1892" i="2"/>
  <c r="Q1892" i="2"/>
  <c r="T1892" i="2"/>
  <c r="C1893" i="2"/>
  <c r="D1893" i="2"/>
  <c r="O1893" i="2"/>
  <c r="P1893" i="2"/>
  <c r="Q1893" i="2"/>
  <c r="T1893" i="2"/>
  <c r="C1894" i="2"/>
  <c r="D1894" i="2"/>
  <c r="O1894" i="2"/>
  <c r="P1894" i="2"/>
  <c r="Q1894" i="2"/>
  <c r="T1894" i="2"/>
  <c r="C1895" i="2"/>
  <c r="D1895" i="2"/>
  <c r="O1895" i="2"/>
  <c r="P1895" i="2"/>
  <c r="Q1895" i="2"/>
  <c r="T1895" i="2"/>
  <c r="C1896" i="2"/>
  <c r="D1896" i="2"/>
  <c r="O1896" i="2"/>
  <c r="P1896" i="2"/>
  <c r="Q1896" i="2"/>
  <c r="T1896" i="2"/>
  <c r="C1897" i="2"/>
  <c r="D1897" i="2"/>
  <c r="O1897" i="2"/>
  <c r="P1897" i="2"/>
  <c r="Q1897" i="2"/>
  <c r="T1897" i="2"/>
  <c r="C1898" i="2"/>
  <c r="D1898" i="2"/>
  <c r="O1898" i="2"/>
  <c r="P1898" i="2"/>
  <c r="Q1898" i="2"/>
  <c r="T1898" i="2"/>
  <c r="C1899" i="2"/>
  <c r="D1899" i="2"/>
  <c r="O1899" i="2"/>
  <c r="P1899" i="2"/>
  <c r="Q1899" i="2"/>
  <c r="T1899" i="2"/>
  <c r="C1900" i="2"/>
  <c r="D1900" i="2"/>
  <c r="O1900" i="2"/>
  <c r="P1900" i="2"/>
  <c r="Q1900" i="2"/>
  <c r="T1900" i="2"/>
  <c r="C1901" i="2"/>
  <c r="D1901" i="2"/>
  <c r="O1901" i="2"/>
  <c r="P1901" i="2"/>
  <c r="Q1901" i="2"/>
  <c r="T1901" i="2"/>
  <c r="C1902" i="2"/>
  <c r="D1902" i="2"/>
  <c r="O1902" i="2"/>
  <c r="P1902" i="2"/>
  <c r="Q1902" i="2"/>
  <c r="T1902" i="2"/>
  <c r="C1903" i="2"/>
  <c r="D1903" i="2"/>
  <c r="O1903" i="2"/>
  <c r="P1903" i="2"/>
  <c r="Q1903" i="2"/>
  <c r="T1903" i="2"/>
  <c r="C1904" i="2"/>
  <c r="D1904" i="2"/>
  <c r="O1904" i="2"/>
  <c r="P1904" i="2"/>
  <c r="Q1904" i="2"/>
  <c r="T1904" i="2"/>
  <c r="C1905" i="2"/>
  <c r="D1905" i="2"/>
  <c r="O1905" i="2"/>
  <c r="P1905" i="2"/>
  <c r="Q1905" i="2"/>
  <c r="T1905" i="2"/>
  <c r="C1906" i="2"/>
  <c r="D1906" i="2"/>
  <c r="O1906" i="2"/>
  <c r="P1906" i="2"/>
  <c r="Q1906" i="2"/>
  <c r="T1906" i="2"/>
  <c r="C1907" i="2"/>
  <c r="D1907" i="2"/>
  <c r="O1907" i="2"/>
  <c r="P1907" i="2"/>
  <c r="Q1907" i="2"/>
  <c r="T1907" i="2"/>
  <c r="C1908" i="2"/>
  <c r="D1908" i="2"/>
  <c r="O1908" i="2"/>
  <c r="P1908" i="2"/>
  <c r="Q1908" i="2"/>
  <c r="T1908" i="2"/>
  <c r="C1909" i="2"/>
  <c r="D1909" i="2"/>
  <c r="O1909" i="2"/>
  <c r="P1909" i="2"/>
  <c r="Q1909" i="2"/>
  <c r="T1909" i="2"/>
  <c r="C1910" i="2"/>
  <c r="D1910" i="2"/>
  <c r="O1910" i="2"/>
  <c r="P1910" i="2"/>
  <c r="Q1910" i="2"/>
  <c r="T1910" i="2"/>
  <c r="C1911" i="2"/>
  <c r="D1911" i="2"/>
  <c r="O1911" i="2"/>
  <c r="P1911" i="2"/>
  <c r="Q1911" i="2"/>
  <c r="T1911" i="2"/>
  <c r="C1912" i="2"/>
  <c r="D1912" i="2"/>
  <c r="O1912" i="2"/>
  <c r="P1912" i="2"/>
  <c r="Q1912" i="2"/>
  <c r="T1912" i="2"/>
  <c r="C1913" i="2"/>
  <c r="D1913" i="2"/>
  <c r="O1913" i="2"/>
  <c r="P1913" i="2"/>
  <c r="Q1913" i="2"/>
  <c r="T1913" i="2"/>
  <c r="C1914" i="2"/>
  <c r="D1914" i="2"/>
  <c r="O1914" i="2"/>
  <c r="P1914" i="2"/>
  <c r="Q1914" i="2"/>
  <c r="T1914" i="2"/>
  <c r="C1915" i="2"/>
  <c r="D1915" i="2"/>
  <c r="O1915" i="2"/>
  <c r="P1915" i="2"/>
  <c r="Q1915" i="2"/>
  <c r="T1915" i="2"/>
  <c r="C1916" i="2"/>
  <c r="D1916" i="2"/>
  <c r="O1916" i="2"/>
  <c r="P1916" i="2"/>
  <c r="Q1916" i="2"/>
  <c r="T1916" i="2"/>
  <c r="C1917" i="2"/>
  <c r="D1917" i="2"/>
  <c r="O1917" i="2"/>
  <c r="P1917" i="2"/>
  <c r="Q1917" i="2"/>
  <c r="T1917" i="2"/>
  <c r="C1918" i="2"/>
  <c r="D1918" i="2"/>
  <c r="O1918" i="2"/>
  <c r="P1918" i="2"/>
  <c r="Q1918" i="2"/>
  <c r="T1918" i="2"/>
  <c r="C1919" i="2"/>
  <c r="D1919" i="2"/>
  <c r="O1919" i="2"/>
  <c r="P1919" i="2"/>
  <c r="Q1919" i="2"/>
  <c r="T1919" i="2"/>
  <c r="C1920" i="2"/>
  <c r="D1920" i="2"/>
  <c r="O1920" i="2"/>
  <c r="P1920" i="2"/>
  <c r="Q1920" i="2"/>
  <c r="T1920" i="2"/>
  <c r="C1921" i="2"/>
  <c r="D1921" i="2"/>
  <c r="O1921" i="2"/>
  <c r="P1921" i="2"/>
  <c r="Q1921" i="2"/>
  <c r="T1921" i="2"/>
  <c r="C1922" i="2"/>
  <c r="D1922" i="2"/>
  <c r="O1922" i="2"/>
  <c r="P1922" i="2"/>
  <c r="Q1922" i="2"/>
  <c r="T1922" i="2"/>
  <c r="C1923" i="2"/>
  <c r="D1923" i="2"/>
  <c r="O1923" i="2"/>
  <c r="P1923" i="2"/>
  <c r="Q1923" i="2"/>
  <c r="T1923" i="2"/>
  <c r="C1924" i="2"/>
  <c r="D1924" i="2"/>
  <c r="O1924" i="2"/>
  <c r="P1924" i="2"/>
  <c r="Q1924" i="2"/>
  <c r="T1924" i="2"/>
  <c r="C1925" i="2"/>
  <c r="D1925" i="2"/>
  <c r="O1925" i="2"/>
  <c r="P1925" i="2"/>
  <c r="Q1925" i="2"/>
  <c r="T1925" i="2"/>
  <c r="C1926" i="2"/>
  <c r="D1926" i="2"/>
  <c r="O1926" i="2"/>
  <c r="P1926" i="2"/>
  <c r="Q1926" i="2"/>
  <c r="T1926" i="2"/>
  <c r="C1927" i="2"/>
  <c r="D1927" i="2"/>
  <c r="O1927" i="2"/>
  <c r="P1927" i="2"/>
  <c r="Q1927" i="2"/>
  <c r="T1927" i="2"/>
  <c r="C1928" i="2"/>
  <c r="D1928" i="2"/>
  <c r="O1928" i="2"/>
  <c r="P1928" i="2"/>
  <c r="Q1928" i="2"/>
  <c r="T1928" i="2"/>
  <c r="C1929" i="2"/>
  <c r="D1929" i="2"/>
  <c r="O1929" i="2"/>
  <c r="P1929" i="2"/>
  <c r="Q1929" i="2"/>
  <c r="T1929" i="2"/>
  <c r="C1930" i="2"/>
  <c r="D1930" i="2"/>
  <c r="O1930" i="2"/>
  <c r="P1930" i="2"/>
  <c r="Q1930" i="2"/>
  <c r="T1930" i="2"/>
  <c r="C1931" i="2"/>
  <c r="D1931" i="2"/>
  <c r="O1931" i="2"/>
  <c r="P1931" i="2"/>
  <c r="Q1931" i="2"/>
  <c r="T1931" i="2"/>
  <c r="C1932" i="2"/>
  <c r="D1932" i="2"/>
  <c r="O1932" i="2"/>
  <c r="P1932" i="2"/>
  <c r="Q1932" i="2"/>
  <c r="T1932" i="2"/>
  <c r="C1933" i="2"/>
  <c r="D1933" i="2"/>
  <c r="O1933" i="2"/>
  <c r="P1933" i="2"/>
  <c r="Q1933" i="2"/>
  <c r="T1933" i="2"/>
  <c r="C1934" i="2"/>
  <c r="D1934" i="2"/>
  <c r="O1934" i="2"/>
  <c r="P1934" i="2"/>
  <c r="Q1934" i="2"/>
  <c r="T1934" i="2"/>
  <c r="C1935" i="2"/>
  <c r="D1935" i="2"/>
  <c r="O1935" i="2"/>
  <c r="P1935" i="2"/>
  <c r="Q1935" i="2"/>
  <c r="T1935" i="2"/>
  <c r="C1936" i="2"/>
  <c r="D1936" i="2"/>
  <c r="O1936" i="2"/>
  <c r="P1936" i="2"/>
  <c r="Q1936" i="2"/>
  <c r="T1936" i="2"/>
  <c r="C1937" i="2"/>
  <c r="D1937" i="2"/>
  <c r="O1937" i="2"/>
  <c r="P1937" i="2"/>
  <c r="Q1937" i="2"/>
  <c r="T1937" i="2"/>
  <c r="C1938" i="2"/>
  <c r="D1938" i="2"/>
  <c r="O1938" i="2"/>
  <c r="P1938" i="2"/>
  <c r="Q1938" i="2"/>
  <c r="T1938" i="2"/>
  <c r="C1939" i="2"/>
  <c r="D1939" i="2"/>
  <c r="O1939" i="2"/>
  <c r="P1939" i="2"/>
  <c r="Q1939" i="2"/>
  <c r="T1939" i="2"/>
  <c r="C1940" i="2"/>
  <c r="D1940" i="2"/>
  <c r="O1940" i="2"/>
  <c r="P1940" i="2"/>
  <c r="Q1940" i="2"/>
  <c r="T1940" i="2"/>
  <c r="C1941" i="2"/>
  <c r="D1941" i="2"/>
  <c r="O1941" i="2"/>
  <c r="P1941" i="2"/>
  <c r="Q1941" i="2"/>
  <c r="T1941" i="2"/>
  <c r="C1942" i="2"/>
  <c r="D1942" i="2"/>
  <c r="O1942" i="2"/>
  <c r="P1942" i="2"/>
  <c r="Q1942" i="2"/>
  <c r="T1942" i="2"/>
  <c r="C1943" i="2"/>
  <c r="D1943" i="2"/>
  <c r="O1943" i="2"/>
  <c r="P1943" i="2"/>
  <c r="Q1943" i="2"/>
  <c r="T1943" i="2"/>
  <c r="C1944" i="2"/>
  <c r="D1944" i="2"/>
  <c r="O1944" i="2"/>
  <c r="P1944" i="2"/>
  <c r="Q1944" i="2"/>
  <c r="T1944" i="2"/>
  <c r="C1945" i="2"/>
  <c r="D1945" i="2"/>
  <c r="O1945" i="2"/>
  <c r="P1945" i="2"/>
  <c r="Q1945" i="2"/>
  <c r="T1945" i="2"/>
  <c r="C1946" i="2"/>
  <c r="D1946" i="2"/>
  <c r="O1946" i="2"/>
  <c r="P1946" i="2"/>
  <c r="Q1946" i="2"/>
  <c r="T1946" i="2"/>
  <c r="C1947" i="2"/>
  <c r="D1947" i="2"/>
  <c r="O1947" i="2"/>
  <c r="P1947" i="2"/>
  <c r="Q1947" i="2"/>
  <c r="T1947" i="2"/>
  <c r="C1948" i="2"/>
  <c r="D1948" i="2"/>
  <c r="O1948" i="2"/>
  <c r="P1948" i="2"/>
  <c r="Q1948" i="2"/>
  <c r="T1948" i="2"/>
  <c r="C1949" i="2"/>
  <c r="D1949" i="2"/>
  <c r="O1949" i="2"/>
  <c r="P1949" i="2"/>
  <c r="Q1949" i="2"/>
  <c r="T1949" i="2"/>
  <c r="C1950" i="2"/>
  <c r="D1950" i="2"/>
  <c r="O1950" i="2"/>
  <c r="P1950" i="2"/>
  <c r="Q1950" i="2"/>
  <c r="T1950" i="2"/>
  <c r="C1951" i="2"/>
  <c r="D1951" i="2"/>
  <c r="O1951" i="2"/>
  <c r="P1951" i="2"/>
  <c r="Q1951" i="2"/>
  <c r="T1951" i="2"/>
  <c r="C1952" i="2"/>
  <c r="D1952" i="2"/>
  <c r="O1952" i="2"/>
  <c r="P1952" i="2"/>
  <c r="Q1952" i="2"/>
  <c r="T1952" i="2"/>
  <c r="C1953" i="2"/>
  <c r="D1953" i="2"/>
  <c r="O1953" i="2"/>
  <c r="P1953" i="2"/>
  <c r="Q1953" i="2"/>
  <c r="T1953" i="2"/>
  <c r="C1954" i="2"/>
  <c r="D1954" i="2"/>
  <c r="O1954" i="2"/>
  <c r="P1954" i="2"/>
  <c r="Q1954" i="2"/>
  <c r="T1954" i="2"/>
  <c r="C1955" i="2"/>
  <c r="D1955" i="2"/>
  <c r="O1955" i="2"/>
  <c r="P1955" i="2"/>
  <c r="Q1955" i="2"/>
  <c r="T1955" i="2"/>
  <c r="C1956" i="2"/>
  <c r="D1956" i="2"/>
  <c r="O1956" i="2"/>
  <c r="P1956" i="2"/>
  <c r="Q1956" i="2"/>
  <c r="T1956" i="2"/>
  <c r="C1957" i="2"/>
  <c r="D1957" i="2"/>
  <c r="O1957" i="2"/>
  <c r="P1957" i="2"/>
  <c r="Q1957" i="2"/>
  <c r="T1957" i="2"/>
  <c r="C1958" i="2"/>
  <c r="D1958" i="2"/>
  <c r="O1958" i="2"/>
  <c r="P1958" i="2"/>
  <c r="Q1958" i="2"/>
  <c r="T1958" i="2"/>
  <c r="C1959" i="2"/>
  <c r="D1959" i="2"/>
  <c r="O1959" i="2"/>
  <c r="P1959" i="2"/>
  <c r="Q1959" i="2"/>
  <c r="T1959" i="2"/>
  <c r="C1960" i="2"/>
  <c r="D1960" i="2"/>
  <c r="O1960" i="2"/>
  <c r="P1960" i="2"/>
  <c r="Q1960" i="2"/>
  <c r="T1960" i="2"/>
  <c r="C1961" i="2"/>
  <c r="D1961" i="2"/>
  <c r="O1961" i="2"/>
  <c r="P1961" i="2"/>
  <c r="Q1961" i="2"/>
  <c r="T1961" i="2"/>
  <c r="C1962" i="2"/>
  <c r="D1962" i="2"/>
  <c r="O1962" i="2"/>
  <c r="P1962" i="2"/>
  <c r="Q1962" i="2"/>
  <c r="T1962" i="2"/>
  <c r="C1963" i="2"/>
  <c r="D1963" i="2"/>
  <c r="O1963" i="2"/>
  <c r="P1963" i="2"/>
  <c r="Q1963" i="2"/>
  <c r="T1963" i="2"/>
  <c r="C1964" i="2"/>
  <c r="D1964" i="2"/>
  <c r="O1964" i="2"/>
  <c r="P1964" i="2"/>
  <c r="Q1964" i="2"/>
  <c r="T1964" i="2"/>
  <c r="C1965" i="2"/>
  <c r="D1965" i="2"/>
  <c r="O1965" i="2"/>
  <c r="P1965" i="2"/>
  <c r="Q1965" i="2"/>
  <c r="T1965" i="2"/>
  <c r="C1966" i="2"/>
  <c r="D1966" i="2"/>
  <c r="O1966" i="2"/>
  <c r="P1966" i="2"/>
  <c r="Q1966" i="2"/>
  <c r="T1966" i="2"/>
  <c r="C1967" i="2"/>
  <c r="D1967" i="2"/>
  <c r="O1967" i="2"/>
  <c r="P1967" i="2"/>
  <c r="Q1967" i="2"/>
  <c r="T1967" i="2"/>
  <c r="C1968" i="2"/>
  <c r="D1968" i="2"/>
  <c r="O1968" i="2"/>
  <c r="P1968" i="2"/>
  <c r="Q1968" i="2"/>
  <c r="T1968" i="2"/>
  <c r="C1969" i="2"/>
  <c r="D1969" i="2"/>
  <c r="O1969" i="2"/>
  <c r="P1969" i="2"/>
  <c r="Q1969" i="2"/>
  <c r="T1969" i="2"/>
  <c r="C1970" i="2"/>
  <c r="D1970" i="2"/>
  <c r="O1970" i="2"/>
  <c r="P1970" i="2"/>
  <c r="Q1970" i="2"/>
  <c r="T1970" i="2"/>
  <c r="C1971" i="2"/>
  <c r="D1971" i="2"/>
  <c r="O1971" i="2"/>
  <c r="P1971" i="2"/>
  <c r="Q1971" i="2"/>
  <c r="T1971" i="2"/>
  <c r="C1972" i="2"/>
  <c r="D1972" i="2"/>
  <c r="O1972" i="2"/>
  <c r="P1972" i="2"/>
  <c r="Q1972" i="2"/>
  <c r="T1972" i="2"/>
  <c r="C1973" i="2"/>
  <c r="D1973" i="2"/>
  <c r="O1973" i="2"/>
  <c r="P1973" i="2"/>
  <c r="Q1973" i="2"/>
  <c r="T1973" i="2"/>
  <c r="C1974" i="2"/>
  <c r="D1974" i="2"/>
  <c r="O1974" i="2"/>
  <c r="P1974" i="2"/>
  <c r="Q1974" i="2"/>
  <c r="T1974" i="2"/>
  <c r="C1975" i="2"/>
  <c r="D1975" i="2"/>
  <c r="O1975" i="2"/>
  <c r="P1975" i="2"/>
  <c r="Q1975" i="2"/>
  <c r="T1975" i="2"/>
  <c r="C1976" i="2"/>
  <c r="D1976" i="2"/>
  <c r="O1976" i="2"/>
  <c r="P1976" i="2"/>
  <c r="Q1976" i="2"/>
  <c r="T1976" i="2"/>
  <c r="C1977" i="2"/>
  <c r="D1977" i="2"/>
  <c r="O1977" i="2"/>
  <c r="P1977" i="2"/>
  <c r="Q1977" i="2"/>
  <c r="T1977" i="2"/>
  <c r="C1978" i="2"/>
  <c r="D1978" i="2"/>
  <c r="O1978" i="2"/>
  <c r="P1978" i="2"/>
  <c r="Q1978" i="2"/>
  <c r="T1978" i="2"/>
  <c r="C1979" i="2"/>
  <c r="D1979" i="2"/>
  <c r="O1979" i="2"/>
  <c r="P1979" i="2"/>
  <c r="Q1979" i="2"/>
  <c r="T1979" i="2"/>
  <c r="C1980" i="2"/>
  <c r="D1980" i="2"/>
  <c r="O1980" i="2"/>
  <c r="P1980" i="2"/>
  <c r="Q1980" i="2"/>
  <c r="T1980" i="2"/>
  <c r="C1981" i="2"/>
  <c r="D1981" i="2"/>
  <c r="O1981" i="2"/>
  <c r="P1981" i="2"/>
  <c r="Q1981" i="2"/>
  <c r="T1981" i="2"/>
  <c r="C1982" i="2"/>
  <c r="D1982" i="2"/>
  <c r="O1982" i="2"/>
  <c r="P1982" i="2"/>
  <c r="Q1982" i="2"/>
  <c r="T1982" i="2"/>
  <c r="C1983" i="2"/>
  <c r="D1983" i="2"/>
  <c r="O1983" i="2"/>
  <c r="P1983" i="2"/>
  <c r="Q1983" i="2"/>
  <c r="T1983" i="2"/>
  <c r="C1984" i="2"/>
  <c r="D1984" i="2"/>
  <c r="O1984" i="2"/>
  <c r="P1984" i="2"/>
  <c r="Q1984" i="2"/>
  <c r="T1984" i="2"/>
  <c r="C1985" i="2"/>
  <c r="D1985" i="2"/>
  <c r="O1985" i="2"/>
  <c r="P1985" i="2"/>
  <c r="Q1985" i="2"/>
  <c r="T1985" i="2"/>
  <c r="C1986" i="2"/>
  <c r="D1986" i="2"/>
  <c r="O1986" i="2"/>
  <c r="P1986" i="2"/>
  <c r="Q1986" i="2"/>
  <c r="T1986" i="2"/>
  <c r="C1987" i="2"/>
  <c r="D1987" i="2"/>
  <c r="O1987" i="2"/>
  <c r="P1987" i="2"/>
  <c r="Q1987" i="2"/>
  <c r="T1987" i="2"/>
  <c r="C1988" i="2"/>
  <c r="D1988" i="2"/>
  <c r="O1988" i="2"/>
  <c r="P1988" i="2"/>
  <c r="Q1988" i="2"/>
  <c r="T1988" i="2"/>
  <c r="C1989" i="2"/>
  <c r="D1989" i="2"/>
  <c r="O1989" i="2"/>
  <c r="P1989" i="2"/>
  <c r="Q1989" i="2"/>
  <c r="T1989" i="2"/>
  <c r="C1990" i="2"/>
  <c r="D1990" i="2"/>
  <c r="O1990" i="2"/>
  <c r="P1990" i="2"/>
  <c r="Q1990" i="2"/>
  <c r="T1990" i="2"/>
  <c r="C1991" i="2"/>
  <c r="D1991" i="2"/>
  <c r="O1991" i="2"/>
  <c r="P1991" i="2"/>
  <c r="Q1991" i="2"/>
  <c r="T1991" i="2"/>
  <c r="C1992" i="2"/>
  <c r="D1992" i="2"/>
  <c r="O1992" i="2"/>
  <c r="P1992" i="2"/>
  <c r="Q1992" i="2"/>
  <c r="T1992" i="2"/>
  <c r="C1993" i="2"/>
  <c r="D1993" i="2"/>
  <c r="O1993" i="2"/>
  <c r="P1993" i="2"/>
  <c r="Q1993" i="2"/>
  <c r="T1993" i="2"/>
  <c r="C1994" i="2"/>
  <c r="D1994" i="2"/>
  <c r="O1994" i="2"/>
  <c r="P1994" i="2"/>
  <c r="Q1994" i="2"/>
  <c r="T1994" i="2"/>
  <c r="C1995" i="2"/>
  <c r="D1995" i="2"/>
  <c r="O1995" i="2"/>
  <c r="P1995" i="2"/>
  <c r="Q1995" i="2"/>
  <c r="T1995" i="2"/>
  <c r="C1996" i="2"/>
  <c r="D1996" i="2"/>
  <c r="O1996" i="2"/>
  <c r="P1996" i="2"/>
  <c r="Q1996" i="2"/>
  <c r="T1996" i="2"/>
  <c r="C1997" i="2"/>
  <c r="D1997" i="2"/>
  <c r="O1997" i="2"/>
  <c r="P1997" i="2"/>
  <c r="Q1997" i="2"/>
  <c r="T1997" i="2"/>
  <c r="C1998" i="2"/>
  <c r="D1998" i="2"/>
  <c r="O1998" i="2"/>
  <c r="P1998" i="2"/>
  <c r="Q1998" i="2"/>
  <c r="T1998" i="2"/>
  <c r="C1999" i="2"/>
  <c r="D1999" i="2"/>
  <c r="O1999" i="2"/>
  <c r="P1999" i="2"/>
  <c r="Q1999" i="2"/>
  <c r="T1999" i="2"/>
  <c r="C2000" i="2"/>
  <c r="D2000" i="2"/>
  <c r="O2000" i="2"/>
  <c r="P2000" i="2"/>
  <c r="Q2000" i="2"/>
  <c r="T2000" i="2"/>
  <c r="C2001" i="2"/>
  <c r="D2001" i="2"/>
  <c r="O2001" i="2"/>
  <c r="P2001" i="2"/>
  <c r="Q2001" i="2"/>
  <c r="T2001" i="2"/>
  <c r="C2002" i="2"/>
  <c r="D2002" i="2"/>
  <c r="O2002" i="2"/>
  <c r="P2002" i="2"/>
  <c r="Q2002" i="2"/>
  <c r="T2002" i="2"/>
  <c r="C2003" i="2"/>
  <c r="D2003" i="2"/>
  <c r="O2003" i="2"/>
  <c r="P2003" i="2"/>
  <c r="Q2003" i="2"/>
  <c r="T2003" i="2"/>
  <c r="C2004" i="2"/>
  <c r="D2004" i="2"/>
  <c r="O2004" i="2"/>
  <c r="P2004" i="2"/>
  <c r="Q2004" i="2"/>
  <c r="T2004" i="2"/>
  <c r="C2005" i="2"/>
  <c r="D2005" i="2"/>
  <c r="O2005" i="2"/>
  <c r="P2005" i="2"/>
  <c r="Q2005" i="2"/>
  <c r="T2005" i="2"/>
  <c r="C2006" i="2"/>
  <c r="D2006" i="2"/>
  <c r="O2006" i="2"/>
  <c r="P2006" i="2"/>
  <c r="Q2006" i="2"/>
  <c r="T2006" i="2"/>
  <c r="C2007" i="2"/>
  <c r="D2007" i="2"/>
  <c r="O2007" i="2"/>
  <c r="P2007" i="2"/>
  <c r="Q2007" i="2"/>
  <c r="T2007" i="2"/>
  <c r="C2008" i="2"/>
  <c r="D2008" i="2"/>
  <c r="O2008" i="2"/>
  <c r="P2008" i="2"/>
  <c r="Q2008" i="2"/>
  <c r="T2008" i="2"/>
  <c r="C2009" i="2"/>
  <c r="D2009" i="2"/>
  <c r="O2009" i="2"/>
  <c r="P2009" i="2"/>
  <c r="Q2009" i="2"/>
  <c r="T2009" i="2"/>
  <c r="C2010" i="2"/>
  <c r="D2010" i="2"/>
  <c r="O2010" i="2"/>
  <c r="P2010" i="2"/>
  <c r="Q2010" i="2"/>
  <c r="T2010" i="2"/>
  <c r="C2011" i="2"/>
  <c r="D2011" i="2"/>
  <c r="O2011" i="2"/>
  <c r="P2011" i="2"/>
  <c r="Q2011" i="2"/>
  <c r="T2011" i="2"/>
  <c r="C2012" i="2"/>
  <c r="D2012" i="2"/>
  <c r="O2012" i="2"/>
  <c r="P2012" i="2"/>
  <c r="Q2012" i="2"/>
  <c r="T2012" i="2"/>
  <c r="C2013" i="2"/>
  <c r="D2013" i="2"/>
  <c r="O2013" i="2"/>
  <c r="P2013" i="2"/>
  <c r="Q2013" i="2"/>
  <c r="T2013" i="2"/>
  <c r="C2014" i="2"/>
  <c r="D2014" i="2"/>
  <c r="O2014" i="2"/>
  <c r="P2014" i="2"/>
  <c r="Q2014" i="2"/>
  <c r="T2014" i="2"/>
  <c r="C2015" i="2"/>
  <c r="D2015" i="2"/>
  <c r="O2015" i="2"/>
  <c r="P2015" i="2"/>
  <c r="Q2015" i="2"/>
  <c r="T2015" i="2"/>
  <c r="C2016" i="2"/>
  <c r="D2016" i="2"/>
  <c r="O2016" i="2"/>
  <c r="P2016" i="2"/>
  <c r="Q2016" i="2"/>
  <c r="T2016" i="2"/>
  <c r="C2017" i="2"/>
  <c r="D2017" i="2"/>
  <c r="O2017" i="2"/>
  <c r="P2017" i="2"/>
  <c r="Q2017" i="2"/>
  <c r="T2017" i="2"/>
  <c r="C2018" i="2"/>
  <c r="D2018" i="2"/>
  <c r="O2018" i="2"/>
  <c r="P2018" i="2"/>
  <c r="Q2018" i="2"/>
  <c r="T2018" i="2"/>
  <c r="C2019" i="2"/>
  <c r="D2019" i="2"/>
  <c r="O2019" i="2"/>
  <c r="P2019" i="2"/>
  <c r="Q2019" i="2"/>
  <c r="T2019" i="2"/>
  <c r="C2020" i="2"/>
  <c r="D2020" i="2"/>
  <c r="O2020" i="2"/>
  <c r="P2020" i="2"/>
  <c r="Q2020" i="2"/>
  <c r="T2020" i="2"/>
  <c r="C2021" i="2"/>
  <c r="D2021" i="2"/>
  <c r="O2021" i="2"/>
  <c r="P2021" i="2"/>
  <c r="Q2021" i="2"/>
  <c r="T2021" i="2"/>
  <c r="C2022" i="2"/>
  <c r="D2022" i="2"/>
  <c r="O2022" i="2"/>
  <c r="P2022" i="2"/>
  <c r="Q2022" i="2"/>
  <c r="T2022" i="2"/>
  <c r="C2023" i="2"/>
  <c r="D2023" i="2"/>
  <c r="O2023" i="2"/>
  <c r="P2023" i="2"/>
  <c r="Q2023" i="2"/>
  <c r="T2023" i="2"/>
  <c r="C2024" i="2"/>
  <c r="D2024" i="2"/>
  <c r="O2024" i="2"/>
  <c r="P2024" i="2"/>
  <c r="Q2024" i="2"/>
  <c r="T2024" i="2"/>
  <c r="C2025" i="2"/>
  <c r="D2025" i="2"/>
  <c r="O2025" i="2"/>
  <c r="P2025" i="2"/>
  <c r="Q2025" i="2"/>
  <c r="T2025" i="2"/>
  <c r="C2026" i="2"/>
  <c r="D2026" i="2"/>
  <c r="O2026" i="2"/>
  <c r="P2026" i="2"/>
  <c r="Q2026" i="2"/>
  <c r="T2026" i="2"/>
  <c r="C2027" i="2"/>
  <c r="D2027" i="2"/>
  <c r="O2027" i="2"/>
  <c r="P2027" i="2"/>
  <c r="Q2027" i="2"/>
  <c r="T2027" i="2"/>
  <c r="C2028" i="2"/>
  <c r="D2028" i="2"/>
  <c r="O2028" i="2"/>
  <c r="P2028" i="2"/>
  <c r="Q2028" i="2"/>
  <c r="T2028" i="2"/>
  <c r="C2029" i="2"/>
  <c r="D2029" i="2"/>
  <c r="O2029" i="2"/>
  <c r="P2029" i="2"/>
  <c r="Q2029" i="2"/>
  <c r="T2029" i="2"/>
  <c r="C2030" i="2"/>
  <c r="D2030" i="2"/>
  <c r="O2030" i="2"/>
  <c r="P2030" i="2"/>
  <c r="Q2030" i="2"/>
  <c r="T2030" i="2"/>
  <c r="C2031" i="2"/>
  <c r="D2031" i="2"/>
  <c r="O2031" i="2"/>
  <c r="P2031" i="2"/>
  <c r="Q2031" i="2"/>
  <c r="T2031" i="2"/>
  <c r="C2032" i="2"/>
  <c r="D2032" i="2"/>
  <c r="O2032" i="2"/>
  <c r="P2032" i="2"/>
  <c r="Q2032" i="2"/>
  <c r="T2032" i="2"/>
  <c r="C2033" i="2"/>
  <c r="D2033" i="2"/>
  <c r="O2033" i="2"/>
  <c r="P2033" i="2"/>
  <c r="Q2033" i="2"/>
  <c r="T2033" i="2"/>
  <c r="C2034" i="2"/>
  <c r="D2034" i="2"/>
  <c r="O2034" i="2"/>
  <c r="P2034" i="2"/>
  <c r="Q2034" i="2"/>
  <c r="T2034" i="2"/>
  <c r="C2035" i="2"/>
  <c r="D2035" i="2"/>
  <c r="O2035" i="2"/>
  <c r="P2035" i="2"/>
  <c r="Q2035" i="2"/>
  <c r="T2035" i="2"/>
  <c r="C2036" i="2"/>
  <c r="D2036" i="2"/>
  <c r="O2036" i="2"/>
  <c r="P2036" i="2"/>
  <c r="Q2036" i="2"/>
  <c r="T2036" i="2"/>
  <c r="C2037" i="2"/>
  <c r="D2037" i="2"/>
  <c r="O2037" i="2"/>
  <c r="P2037" i="2"/>
  <c r="Q2037" i="2"/>
  <c r="T2037" i="2"/>
  <c r="C2038" i="2"/>
  <c r="D2038" i="2"/>
  <c r="O2038" i="2"/>
  <c r="P2038" i="2"/>
  <c r="Q2038" i="2"/>
  <c r="T2038" i="2"/>
  <c r="C2039" i="2"/>
  <c r="D2039" i="2"/>
  <c r="O2039" i="2"/>
  <c r="P2039" i="2"/>
  <c r="Q2039" i="2"/>
  <c r="T2039" i="2"/>
  <c r="C2040" i="2"/>
  <c r="D2040" i="2"/>
  <c r="O2040" i="2"/>
  <c r="P2040" i="2"/>
  <c r="Q2040" i="2"/>
  <c r="T2040" i="2"/>
  <c r="C2041" i="2"/>
  <c r="D2041" i="2"/>
  <c r="O2041" i="2"/>
  <c r="P2041" i="2"/>
  <c r="Q2041" i="2"/>
  <c r="T2041" i="2"/>
  <c r="C2042" i="2"/>
  <c r="D2042" i="2"/>
  <c r="O2042" i="2"/>
  <c r="P2042" i="2"/>
  <c r="Q2042" i="2"/>
  <c r="T2042" i="2"/>
  <c r="C2043" i="2"/>
  <c r="D2043" i="2"/>
  <c r="O2043" i="2"/>
  <c r="P2043" i="2"/>
  <c r="Q2043" i="2"/>
  <c r="T2043" i="2"/>
  <c r="C2044" i="2"/>
  <c r="D2044" i="2"/>
  <c r="O2044" i="2"/>
  <c r="P2044" i="2"/>
  <c r="Q2044" i="2"/>
  <c r="T2044" i="2"/>
  <c r="C2045" i="2"/>
  <c r="D2045" i="2"/>
  <c r="O2045" i="2"/>
  <c r="P2045" i="2"/>
  <c r="Q2045" i="2"/>
  <c r="T2045" i="2"/>
  <c r="C2046" i="2"/>
  <c r="D2046" i="2"/>
  <c r="O2046" i="2"/>
  <c r="P2046" i="2"/>
  <c r="Q2046" i="2"/>
  <c r="T2046" i="2"/>
  <c r="C2047" i="2"/>
  <c r="D2047" i="2"/>
  <c r="O2047" i="2"/>
  <c r="P2047" i="2"/>
  <c r="Q2047" i="2"/>
  <c r="T2047" i="2"/>
  <c r="C2048" i="2"/>
  <c r="D2048" i="2"/>
  <c r="O2048" i="2"/>
  <c r="P2048" i="2"/>
  <c r="Q2048" i="2"/>
  <c r="T2048" i="2"/>
  <c r="C2049" i="2"/>
  <c r="D2049" i="2"/>
  <c r="O2049" i="2"/>
  <c r="P2049" i="2"/>
  <c r="Q2049" i="2"/>
  <c r="T2049" i="2"/>
  <c r="C2050" i="2"/>
  <c r="D2050" i="2"/>
  <c r="O2050" i="2"/>
  <c r="P2050" i="2"/>
  <c r="Q2050" i="2"/>
  <c r="T2050" i="2"/>
  <c r="C2051" i="2"/>
  <c r="D2051" i="2"/>
  <c r="O2051" i="2"/>
  <c r="P2051" i="2"/>
  <c r="Q2051" i="2"/>
  <c r="T2051" i="2"/>
  <c r="C2052" i="2"/>
  <c r="D2052" i="2"/>
  <c r="O2052" i="2"/>
  <c r="P2052" i="2"/>
  <c r="Q2052" i="2"/>
  <c r="T2052" i="2"/>
  <c r="C2053" i="2"/>
  <c r="D2053" i="2"/>
  <c r="O2053" i="2"/>
  <c r="P2053" i="2"/>
  <c r="Q2053" i="2"/>
  <c r="T2053" i="2"/>
  <c r="C2054" i="2"/>
  <c r="D2054" i="2"/>
  <c r="O2054" i="2"/>
  <c r="P2054" i="2"/>
  <c r="Q2054" i="2"/>
  <c r="T2054" i="2"/>
  <c r="C2055" i="2"/>
  <c r="D2055" i="2"/>
  <c r="O2055" i="2"/>
  <c r="P2055" i="2"/>
  <c r="Q2055" i="2"/>
  <c r="T2055" i="2"/>
  <c r="C2056" i="2"/>
  <c r="D2056" i="2"/>
  <c r="O2056" i="2"/>
  <c r="P2056" i="2"/>
  <c r="Q2056" i="2"/>
  <c r="T2056" i="2"/>
  <c r="C2057" i="2"/>
  <c r="D2057" i="2"/>
  <c r="O2057" i="2"/>
  <c r="P2057" i="2"/>
  <c r="Q2057" i="2"/>
  <c r="T2057" i="2"/>
  <c r="C2058" i="2"/>
  <c r="D2058" i="2"/>
  <c r="O2058" i="2"/>
  <c r="P2058" i="2"/>
  <c r="Q2058" i="2"/>
  <c r="T2058" i="2"/>
  <c r="C2059" i="2"/>
  <c r="D2059" i="2"/>
  <c r="O2059" i="2"/>
  <c r="P2059" i="2"/>
  <c r="Q2059" i="2"/>
  <c r="T2059" i="2"/>
  <c r="C2060" i="2"/>
  <c r="D2060" i="2"/>
  <c r="O2060" i="2"/>
  <c r="P2060" i="2"/>
  <c r="Q2060" i="2"/>
  <c r="T2060" i="2"/>
  <c r="C2061" i="2"/>
  <c r="D2061" i="2"/>
  <c r="O2061" i="2"/>
  <c r="P2061" i="2"/>
  <c r="Q2061" i="2"/>
  <c r="T2061" i="2"/>
  <c r="C2062" i="2"/>
  <c r="D2062" i="2"/>
  <c r="O2062" i="2"/>
  <c r="P2062" i="2"/>
  <c r="Q2062" i="2"/>
  <c r="T2062" i="2"/>
  <c r="C2063" i="2"/>
  <c r="D2063" i="2"/>
  <c r="O2063" i="2"/>
  <c r="P2063" i="2"/>
  <c r="Q2063" i="2"/>
  <c r="T2063" i="2"/>
  <c r="C2064" i="2"/>
  <c r="D2064" i="2"/>
  <c r="O2064" i="2"/>
  <c r="P2064" i="2"/>
  <c r="Q2064" i="2"/>
  <c r="T2064" i="2"/>
  <c r="C2065" i="2"/>
  <c r="D2065" i="2"/>
  <c r="O2065" i="2"/>
  <c r="P2065" i="2"/>
  <c r="Q2065" i="2"/>
  <c r="T2065" i="2"/>
  <c r="C2066" i="2"/>
  <c r="D2066" i="2"/>
  <c r="O2066" i="2"/>
  <c r="P2066" i="2"/>
  <c r="Q2066" i="2"/>
  <c r="T2066" i="2"/>
  <c r="C2067" i="2"/>
  <c r="D2067" i="2"/>
  <c r="O2067" i="2"/>
  <c r="P2067" i="2"/>
  <c r="Q2067" i="2"/>
  <c r="T2067" i="2"/>
  <c r="C2068" i="2"/>
  <c r="D2068" i="2"/>
  <c r="O2068" i="2"/>
  <c r="P2068" i="2"/>
  <c r="Q2068" i="2"/>
  <c r="T2068" i="2"/>
  <c r="C2069" i="2"/>
  <c r="D2069" i="2"/>
  <c r="O2069" i="2"/>
  <c r="P2069" i="2"/>
  <c r="Q2069" i="2"/>
  <c r="T2069" i="2"/>
  <c r="C2070" i="2"/>
  <c r="D2070" i="2"/>
  <c r="O2070" i="2"/>
  <c r="P2070" i="2"/>
  <c r="Q2070" i="2"/>
  <c r="T2070" i="2"/>
  <c r="C2071" i="2"/>
  <c r="D2071" i="2"/>
  <c r="O2071" i="2"/>
  <c r="P2071" i="2"/>
  <c r="Q2071" i="2"/>
  <c r="T2071" i="2"/>
  <c r="C2072" i="2"/>
  <c r="D2072" i="2"/>
  <c r="O2072" i="2"/>
  <c r="P2072" i="2"/>
  <c r="Q2072" i="2"/>
  <c r="T2072" i="2"/>
  <c r="C2073" i="2"/>
  <c r="D2073" i="2"/>
  <c r="O2073" i="2"/>
  <c r="P2073" i="2"/>
  <c r="Q2073" i="2"/>
  <c r="T2073" i="2"/>
  <c r="C2074" i="2"/>
  <c r="D2074" i="2"/>
  <c r="O2074" i="2"/>
  <c r="P2074" i="2"/>
  <c r="Q2074" i="2"/>
  <c r="T2074" i="2"/>
  <c r="C2075" i="2"/>
  <c r="D2075" i="2"/>
  <c r="O2075" i="2"/>
  <c r="P2075" i="2"/>
  <c r="Q2075" i="2"/>
  <c r="T2075" i="2"/>
  <c r="C2076" i="2"/>
  <c r="D2076" i="2"/>
  <c r="O2076" i="2"/>
  <c r="P2076" i="2"/>
  <c r="Q2076" i="2"/>
  <c r="T2076" i="2"/>
  <c r="C2077" i="2"/>
  <c r="D2077" i="2"/>
  <c r="O2077" i="2"/>
  <c r="P2077" i="2"/>
  <c r="Q2077" i="2"/>
  <c r="T2077" i="2"/>
  <c r="C2078" i="2"/>
  <c r="D2078" i="2"/>
  <c r="O2078" i="2"/>
  <c r="P2078" i="2"/>
  <c r="Q2078" i="2"/>
  <c r="T2078" i="2"/>
  <c r="C2079" i="2"/>
  <c r="D2079" i="2"/>
  <c r="O2079" i="2"/>
  <c r="P2079" i="2"/>
  <c r="Q2079" i="2"/>
  <c r="T2079" i="2"/>
  <c r="C2080" i="2"/>
  <c r="D2080" i="2"/>
  <c r="O2080" i="2"/>
  <c r="P2080" i="2"/>
  <c r="Q2080" i="2"/>
  <c r="T2080" i="2"/>
  <c r="C2081" i="2"/>
  <c r="D2081" i="2"/>
  <c r="O2081" i="2"/>
  <c r="P2081" i="2"/>
  <c r="Q2081" i="2"/>
  <c r="T2081" i="2"/>
  <c r="C2082" i="2"/>
  <c r="D2082" i="2"/>
  <c r="O2082" i="2"/>
  <c r="P2082" i="2"/>
  <c r="Q2082" i="2"/>
  <c r="T2082" i="2"/>
  <c r="C2083" i="2"/>
  <c r="D2083" i="2"/>
  <c r="O2083" i="2"/>
  <c r="P2083" i="2"/>
  <c r="Q2083" i="2"/>
  <c r="T2083" i="2"/>
  <c r="C2084" i="2"/>
  <c r="D2084" i="2"/>
  <c r="O2084" i="2"/>
  <c r="P2084" i="2"/>
  <c r="Q2084" i="2"/>
  <c r="T2084" i="2"/>
  <c r="C2085" i="2"/>
  <c r="D2085" i="2"/>
  <c r="O2085" i="2"/>
  <c r="P2085" i="2"/>
  <c r="Q2085" i="2"/>
  <c r="T2085" i="2"/>
  <c r="C2086" i="2"/>
  <c r="D2086" i="2"/>
  <c r="O2086" i="2"/>
  <c r="P2086" i="2"/>
  <c r="Q2086" i="2"/>
  <c r="T2086" i="2"/>
  <c r="C2087" i="2"/>
  <c r="D2087" i="2"/>
  <c r="O2087" i="2"/>
  <c r="P2087" i="2"/>
  <c r="Q2087" i="2"/>
  <c r="T2087" i="2"/>
  <c r="C2088" i="2"/>
  <c r="D2088" i="2"/>
  <c r="O2088" i="2"/>
  <c r="P2088" i="2"/>
  <c r="Q2088" i="2"/>
  <c r="T2088" i="2"/>
  <c r="C2089" i="2"/>
  <c r="D2089" i="2"/>
  <c r="O2089" i="2"/>
  <c r="P2089" i="2"/>
  <c r="Q2089" i="2"/>
  <c r="T2089" i="2"/>
  <c r="C2090" i="2"/>
  <c r="D2090" i="2"/>
  <c r="O2090" i="2"/>
  <c r="P2090" i="2"/>
  <c r="Q2090" i="2"/>
  <c r="T2090" i="2"/>
  <c r="C2091" i="2"/>
  <c r="D2091" i="2"/>
  <c r="O2091" i="2"/>
  <c r="P2091" i="2"/>
  <c r="Q2091" i="2"/>
  <c r="T2091" i="2"/>
  <c r="C2092" i="2"/>
  <c r="D2092" i="2"/>
  <c r="O2092" i="2"/>
  <c r="P2092" i="2"/>
  <c r="Q2092" i="2"/>
  <c r="T2092" i="2"/>
  <c r="C2093" i="2"/>
  <c r="D2093" i="2"/>
  <c r="O2093" i="2"/>
  <c r="P2093" i="2"/>
  <c r="Q2093" i="2"/>
  <c r="T2093" i="2"/>
  <c r="C2094" i="2"/>
  <c r="D2094" i="2"/>
  <c r="O2094" i="2"/>
  <c r="P2094" i="2"/>
  <c r="Q2094" i="2"/>
  <c r="T2094" i="2"/>
  <c r="C2095" i="2"/>
  <c r="D2095" i="2"/>
  <c r="O2095" i="2"/>
  <c r="P2095" i="2"/>
  <c r="Q2095" i="2"/>
  <c r="T2095" i="2"/>
  <c r="C2096" i="2"/>
  <c r="D2096" i="2"/>
  <c r="O2096" i="2"/>
  <c r="P2096" i="2"/>
  <c r="Q2096" i="2"/>
  <c r="T2096" i="2"/>
  <c r="C2097" i="2"/>
  <c r="D2097" i="2"/>
  <c r="O2097" i="2"/>
  <c r="P2097" i="2"/>
  <c r="Q2097" i="2"/>
  <c r="T2097" i="2"/>
  <c r="C2098" i="2"/>
  <c r="D2098" i="2"/>
  <c r="O2098" i="2"/>
  <c r="P2098" i="2"/>
  <c r="Q2098" i="2"/>
  <c r="T2098" i="2"/>
  <c r="C2099" i="2"/>
  <c r="D2099" i="2"/>
  <c r="O2099" i="2"/>
  <c r="P2099" i="2"/>
  <c r="Q2099" i="2"/>
  <c r="T2099" i="2"/>
  <c r="C2100" i="2"/>
  <c r="D2100" i="2"/>
  <c r="O2100" i="2"/>
  <c r="P2100" i="2"/>
  <c r="Q2100" i="2"/>
  <c r="T2100" i="2"/>
  <c r="C2101" i="2"/>
  <c r="D2101" i="2"/>
  <c r="O2101" i="2"/>
  <c r="P2101" i="2"/>
  <c r="Q2101" i="2"/>
  <c r="T2101" i="2"/>
  <c r="C2102" i="2"/>
  <c r="D2102" i="2"/>
  <c r="O2102" i="2"/>
  <c r="P2102" i="2"/>
  <c r="Q2102" i="2"/>
  <c r="T2102" i="2"/>
  <c r="C2103" i="2"/>
  <c r="D2103" i="2"/>
  <c r="O2103" i="2"/>
  <c r="P2103" i="2"/>
  <c r="Q2103" i="2"/>
  <c r="T2103" i="2"/>
  <c r="C2104" i="2"/>
  <c r="D2104" i="2"/>
  <c r="O2104" i="2"/>
  <c r="P2104" i="2"/>
  <c r="Q2104" i="2"/>
  <c r="T2104" i="2"/>
  <c r="C2105" i="2"/>
  <c r="D2105" i="2"/>
  <c r="O2105" i="2"/>
  <c r="P2105" i="2"/>
  <c r="Q2105" i="2"/>
  <c r="T2105" i="2"/>
  <c r="C2106" i="2"/>
  <c r="D2106" i="2"/>
  <c r="O2106" i="2"/>
  <c r="P2106" i="2"/>
  <c r="Q2106" i="2"/>
  <c r="T2106" i="2"/>
  <c r="C2107" i="2"/>
  <c r="D2107" i="2"/>
  <c r="O2107" i="2"/>
  <c r="P2107" i="2"/>
  <c r="Q2107" i="2"/>
  <c r="T2107" i="2"/>
  <c r="C2108" i="2"/>
  <c r="D2108" i="2"/>
  <c r="O2108" i="2"/>
  <c r="P2108" i="2"/>
  <c r="Q2108" i="2"/>
  <c r="T2108" i="2"/>
  <c r="C2109" i="2"/>
  <c r="D2109" i="2"/>
  <c r="O2109" i="2"/>
  <c r="P2109" i="2"/>
  <c r="Q2109" i="2"/>
  <c r="T2109" i="2"/>
  <c r="C2110" i="2"/>
  <c r="D2110" i="2"/>
  <c r="O2110" i="2"/>
  <c r="P2110" i="2"/>
  <c r="Q2110" i="2"/>
  <c r="T2110" i="2"/>
  <c r="C2111" i="2"/>
  <c r="D2111" i="2"/>
  <c r="O2111" i="2"/>
  <c r="P2111" i="2"/>
  <c r="Q2111" i="2"/>
  <c r="T2111" i="2"/>
  <c r="C2112" i="2"/>
  <c r="D2112" i="2"/>
  <c r="O2112" i="2"/>
  <c r="P2112" i="2"/>
  <c r="Q2112" i="2"/>
  <c r="T2112" i="2"/>
  <c r="C2113" i="2"/>
  <c r="D2113" i="2"/>
  <c r="O2113" i="2"/>
  <c r="P2113" i="2"/>
  <c r="Q2113" i="2"/>
  <c r="T2113" i="2"/>
  <c r="C2114" i="2"/>
  <c r="D2114" i="2"/>
  <c r="O2114" i="2"/>
  <c r="P2114" i="2"/>
  <c r="Q2114" i="2"/>
  <c r="T2114" i="2"/>
  <c r="C2115" i="2"/>
  <c r="D2115" i="2"/>
  <c r="O2115" i="2"/>
  <c r="P2115" i="2"/>
  <c r="Q2115" i="2"/>
  <c r="T2115" i="2"/>
  <c r="C2116" i="2"/>
  <c r="D2116" i="2"/>
  <c r="O2116" i="2"/>
  <c r="P2116" i="2"/>
  <c r="Q2116" i="2"/>
  <c r="T2116" i="2"/>
  <c r="C2117" i="2"/>
  <c r="D2117" i="2"/>
  <c r="O2117" i="2"/>
  <c r="P2117" i="2"/>
  <c r="Q2117" i="2"/>
  <c r="T2117" i="2"/>
  <c r="C2118" i="2"/>
  <c r="D2118" i="2"/>
  <c r="O2118" i="2"/>
  <c r="P2118" i="2"/>
  <c r="Q2118" i="2"/>
  <c r="T2118" i="2"/>
  <c r="C2119" i="2"/>
  <c r="D2119" i="2"/>
  <c r="O2119" i="2"/>
  <c r="P2119" i="2"/>
  <c r="Q2119" i="2"/>
  <c r="T2119" i="2"/>
  <c r="C2120" i="2"/>
  <c r="D2120" i="2"/>
  <c r="O2120" i="2"/>
  <c r="P2120" i="2"/>
  <c r="Q2120" i="2"/>
  <c r="T2120" i="2"/>
  <c r="C2121" i="2"/>
  <c r="D2121" i="2"/>
  <c r="O2121" i="2"/>
  <c r="P2121" i="2"/>
  <c r="Q2121" i="2"/>
  <c r="T2121" i="2"/>
  <c r="C2122" i="2"/>
  <c r="D2122" i="2"/>
  <c r="O2122" i="2"/>
  <c r="P2122" i="2"/>
  <c r="Q2122" i="2"/>
  <c r="T2122" i="2"/>
  <c r="C2123" i="2"/>
  <c r="D2123" i="2"/>
  <c r="O2123" i="2"/>
  <c r="P2123" i="2"/>
  <c r="Q2123" i="2"/>
  <c r="T2123" i="2"/>
  <c r="C2124" i="2"/>
  <c r="D2124" i="2"/>
  <c r="O2124" i="2"/>
  <c r="P2124" i="2"/>
  <c r="Q2124" i="2"/>
  <c r="T2124" i="2"/>
  <c r="C2125" i="2"/>
  <c r="D2125" i="2"/>
  <c r="O2125" i="2"/>
  <c r="P2125" i="2"/>
  <c r="Q2125" i="2"/>
  <c r="T2125" i="2"/>
  <c r="C2126" i="2"/>
  <c r="D2126" i="2"/>
  <c r="O2126" i="2"/>
  <c r="P2126" i="2"/>
  <c r="Q2126" i="2"/>
  <c r="T2126" i="2"/>
  <c r="C2127" i="2"/>
  <c r="D2127" i="2"/>
  <c r="O2127" i="2"/>
  <c r="P2127" i="2"/>
  <c r="Q2127" i="2"/>
  <c r="T2127" i="2"/>
  <c r="C2128" i="2"/>
  <c r="D2128" i="2"/>
  <c r="O2128" i="2"/>
  <c r="P2128" i="2"/>
  <c r="Q2128" i="2"/>
  <c r="T2128" i="2"/>
  <c r="C2129" i="2"/>
  <c r="D2129" i="2"/>
  <c r="O2129" i="2"/>
  <c r="P2129" i="2"/>
  <c r="Q2129" i="2"/>
  <c r="T2129" i="2"/>
  <c r="C2130" i="2"/>
  <c r="D2130" i="2"/>
  <c r="O2130" i="2"/>
  <c r="P2130" i="2"/>
  <c r="Q2130" i="2"/>
  <c r="T2130" i="2"/>
  <c r="C2131" i="2"/>
  <c r="D2131" i="2"/>
  <c r="O2131" i="2"/>
  <c r="P2131" i="2"/>
  <c r="Q2131" i="2"/>
  <c r="T2131" i="2"/>
  <c r="C2132" i="2"/>
  <c r="D2132" i="2"/>
  <c r="O2132" i="2"/>
  <c r="P2132" i="2"/>
  <c r="Q2132" i="2"/>
  <c r="T2132" i="2"/>
  <c r="C2133" i="2"/>
  <c r="D2133" i="2"/>
  <c r="O2133" i="2"/>
  <c r="P2133" i="2"/>
  <c r="Q2133" i="2"/>
  <c r="T2133" i="2"/>
  <c r="C2134" i="2"/>
  <c r="D2134" i="2"/>
  <c r="O2134" i="2"/>
  <c r="P2134" i="2"/>
  <c r="Q2134" i="2"/>
  <c r="T2134" i="2"/>
  <c r="C2135" i="2"/>
  <c r="D2135" i="2"/>
  <c r="O2135" i="2"/>
  <c r="P2135" i="2"/>
  <c r="Q2135" i="2"/>
  <c r="T2135" i="2"/>
  <c r="C2136" i="2"/>
  <c r="D2136" i="2"/>
  <c r="O2136" i="2"/>
  <c r="P2136" i="2"/>
  <c r="Q2136" i="2"/>
  <c r="T2136" i="2"/>
  <c r="C2137" i="2"/>
  <c r="D2137" i="2"/>
  <c r="O2137" i="2"/>
  <c r="P2137" i="2"/>
  <c r="Q2137" i="2"/>
  <c r="T2137" i="2"/>
  <c r="C2138" i="2"/>
  <c r="D2138" i="2"/>
  <c r="O2138" i="2"/>
  <c r="P2138" i="2"/>
  <c r="Q2138" i="2"/>
  <c r="T2138" i="2"/>
  <c r="C2139" i="2"/>
  <c r="D2139" i="2"/>
  <c r="O2139" i="2"/>
  <c r="P2139" i="2"/>
  <c r="Q2139" i="2"/>
  <c r="T2139" i="2"/>
  <c r="C2140" i="2"/>
  <c r="D2140" i="2"/>
  <c r="O2140" i="2"/>
  <c r="P2140" i="2"/>
  <c r="Q2140" i="2"/>
  <c r="T2140" i="2"/>
  <c r="C2141" i="2"/>
  <c r="D2141" i="2"/>
  <c r="O2141" i="2"/>
  <c r="P2141" i="2"/>
  <c r="Q2141" i="2"/>
  <c r="T2141" i="2"/>
  <c r="C2142" i="2"/>
  <c r="D2142" i="2"/>
  <c r="O2142" i="2"/>
  <c r="P2142" i="2"/>
  <c r="Q2142" i="2"/>
  <c r="T2142" i="2"/>
  <c r="C2143" i="2"/>
  <c r="D2143" i="2"/>
  <c r="O2143" i="2"/>
  <c r="P2143" i="2"/>
  <c r="Q2143" i="2"/>
  <c r="T2143" i="2"/>
  <c r="C2144" i="2"/>
  <c r="D2144" i="2"/>
  <c r="O2144" i="2"/>
  <c r="P2144" i="2"/>
  <c r="Q2144" i="2"/>
  <c r="T2144" i="2"/>
  <c r="C2145" i="2"/>
  <c r="D2145" i="2"/>
  <c r="O2145" i="2"/>
  <c r="P2145" i="2"/>
  <c r="Q2145" i="2"/>
  <c r="T2145" i="2"/>
  <c r="C2146" i="2"/>
  <c r="D2146" i="2"/>
  <c r="O2146" i="2"/>
  <c r="P2146" i="2"/>
  <c r="Q2146" i="2"/>
  <c r="T2146" i="2"/>
  <c r="C2147" i="2"/>
  <c r="D2147" i="2"/>
  <c r="O2147" i="2"/>
  <c r="P2147" i="2"/>
  <c r="Q2147" i="2"/>
  <c r="T2147" i="2"/>
  <c r="C2148" i="2"/>
  <c r="D2148" i="2"/>
  <c r="O2148" i="2"/>
  <c r="P2148" i="2"/>
  <c r="Q2148" i="2"/>
  <c r="T2148" i="2"/>
  <c r="C2149" i="2"/>
  <c r="D2149" i="2"/>
  <c r="O2149" i="2"/>
  <c r="P2149" i="2"/>
  <c r="Q2149" i="2"/>
  <c r="T2149" i="2"/>
  <c r="C2150" i="2"/>
  <c r="D2150" i="2"/>
  <c r="O2150" i="2"/>
  <c r="P2150" i="2"/>
  <c r="Q2150" i="2"/>
  <c r="T2150" i="2"/>
  <c r="C2151" i="2"/>
  <c r="D2151" i="2"/>
  <c r="O2151" i="2"/>
  <c r="P2151" i="2"/>
  <c r="Q2151" i="2"/>
  <c r="T2151" i="2"/>
  <c r="C2152" i="2"/>
  <c r="D2152" i="2"/>
  <c r="O2152" i="2"/>
  <c r="P2152" i="2"/>
  <c r="Q2152" i="2"/>
  <c r="T2152" i="2"/>
  <c r="C2153" i="2"/>
  <c r="D2153" i="2"/>
  <c r="O2153" i="2"/>
  <c r="P2153" i="2"/>
  <c r="Q2153" i="2"/>
  <c r="T2153" i="2"/>
  <c r="C2154" i="2"/>
  <c r="D2154" i="2"/>
  <c r="O2154" i="2"/>
  <c r="P2154" i="2"/>
  <c r="Q2154" i="2"/>
  <c r="T2154" i="2"/>
  <c r="C2155" i="2"/>
  <c r="D2155" i="2"/>
  <c r="O2155" i="2"/>
  <c r="P2155" i="2"/>
  <c r="Q2155" i="2"/>
  <c r="T2155" i="2"/>
  <c r="C2156" i="2"/>
  <c r="D2156" i="2"/>
  <c r="O2156" i="2"/>
  <c r="P2156" i="2"/>
  <c r="Q2156" i="2"/>
  <c r="T2156" i="2"/>
  <c r="C2157" i="2"/>
  <c r="D2157" i="2"/>
  <c r="O2157" i="2"/>
  <c r="P2157" i="2"/>
  <c r="Q2157" i="2"/>
  <c r="T2157" i="2"/>
  <c r="C2158" i="2"/>
  <c r="D2158" i="2"/>
  <c r="O2158" i="2"/>
  <c r="P2158" i="2"/>
  <c r="Q2158" i="2"/>
  <c r="T2158" i="2"/>
  <c r="C2159" i="2"/>
  <c r="D2159" i="2"/>
  <c r="O2159" i="2"/>
  <c r="P2159" i="2"/>
  <c r="Q2159" i="2"/>
  <c r="T2159" i="2"/>
  <c r="C2160" i="2"/>
  <c r="D2160" i="2"/>
  <c r="O2160" i="2"/>
  <c r="P2160" i="2"/>
  <c r="Q2160" i="2"/>
  <c r="T2160" i="2"/>
  <c r="C2161" i="2"/>
  <c r="D2161" i="2"/>
  <c r="O2161" i="2"/>
  <c r="P2161" i="2"/>
  <c r="Q2161" i="2"/>
  <c r="T2161" i="2"/>
  <c r="C2162" i="2"/>
  <c r="D2162" i="2"/>
  <c r="O2162" i="2"/>
  <c r="P2162" i="2"/>
  <c r="Q2162" i="2"/>
  <c r="T2162" i="2"/>
  <c r="C2163" i="2"/>
  <c r="D2163" i="2"/>
  <c r="O2163" i="2"/>
  <c r="P2163" i="2"/>
  <c r="Q2163" i="2"/>
  <c r="T2163" i="2"/>
  <c r="C2164" i="2"/>
  <c r="D2164" i="2"/>
  <c r="O2164" i="2"/>
  <c r="P2164" i="2"/>
  <c r="Q2164" i="2"/>
  <c r="T2164" i="2"/>
  <c r="C2165" i="2"/>
  <c r="D2165" i="2"/>
  <c r="O2165" i="2"/>
  <c r="P2165" i="2"/>
  <c r="Q2165" i="2"/>
  <c r="T2165" i="2"/>
  <c r="C2166" i="2"/>
  <c r="D2166" i="2"/>
  <c r="O2166" i="2"/>
  <c r="P2166" i="2"/>
  <c r="Q2166" i="2"/>
  <c r="T2166" i="2"/>
  <c r="C2167" i="2"/>
  <c r="D2167" i="2"/>
  <c r="O2167" i="2"/>
  <c r="P2167" i="2"/>
  <c r="Q2167" i="2"/>
  <c r="T2167" i="2"/>
  <c r="C2168" i="2"/>
  <c r="D2168" i="2"/>
  <c r="O2168" i="2"/>
  <c r="P2168" i="2"/>
  <c r="Q2168" i="2"/>
  <c r="T2168" i="2"/>
  <c r="C2169" i="2"/>
  <c r="D2169" i="2"/>
  <c r="O2169" i="2"/>
  <c r="P2169" i="2"/>
  <c r="Q2169" i="2"/>
  <c r="T2169" i="2"/>
  <c r="C2170" i="2"/>
  <c r="D2170" i="2"/>
  <c r="O2170" i="2"/>
  <c r="P2170" i="2"/>
  <c r="Q2170" i="2"/>
  <c r="T2170" i="2"/>
  <c r="C2171" i="2"/>
  <c r="D2171" i="2"/>
  <c r="O2171" i="2"/>
  <c r="P2171" i="2"/>
  <c r="Q2171" i="2"/>
  <c r="T2171" i="2"/>
  <c r="C2172" i="2"/>
  <c r="D2172" i="2"/>
  <c r="O2172" i="2"/>
  <c r="P2172" i="2"/>
  <c r="Q2172" i="2"/>
  <c r="T2172" i="2"/>
  <c r="C2173" i="2"/>
  <c r="D2173" i="2"/>
  <c r="O2173" i="2"/>
  <c r="P2173" i="2"/>
  <c r="Q2173" i="2"/>
  <c r="T2173" i="2"/>
  <c r="C2174" i="2"/>
  <c r="D2174" i="2"/>
  <c r="O2174" i="2"/>
  <c r="P2174" i="2"/>
  <c r="Q2174" i="2"/>
  <c r="T2174" i="2"/>
  <c r="C2175" i="2"/>
  <c r="D2175" i="2"/>
  <c r="O2175" i="2"/>
  <c r="P2175" i="2"/>
  <c r="Q2175" i="2"/>
  <c r="T2175" i="2"/>
  <c r="C2176" i="2"/>
  <c r="D2176" i="2"/>
  <c r="O2176" i="2"/>
  <c r="P2176" i="2"/>
  <c r="Q2176" i="2"/>
  <c r="T2176" i="2"/>
  <c r="C2177" i="2"/>
  <c r="D2177" i="2"/>
  <c r="O2177" i="2"/>
  <c r="P2177" i="2"/>
  <c r="Q2177" i="2"/>
  <c r="T2177" i="2"/>
  <c r="C2178" i="2"/>
  <c r="D2178" i="2"/>
  <c r="O2178" i="2"/>
  <c r="P2178" i="2"/>
  <c r="Q2178" i="2"/>
  <c r="T2178" i="2"/>
  <c r="C2179" i="2"/>
  <c r="D2179" i="2"/>
  <c r="O2179" i="2"/>
  <c r="P2179" i="2"/>
  <c r="Q2179" i="2"/>
  <c r="T2179" i="2"/>
  <c r="C2180" i="2"/>
  <c r="D2180" i="2"/>
  <c r="O2180" i="2"/>
  <c r="P2180" i="2"/>
  <c r="Q2180" i="2"/>
  <c r="T2180" i="2"/>
  <c r="C2181" i="2"/>
  <c r="D2181" i="2"/>
  <c r="O2181" i="2"/>
  <c r="P2181" i="2"/>
  <c r="Q2181" i="2"/>
  <c r="T2181" i="2"/>
  <c r="C2182" i="2"/>
  <c r="D2182" i="2"/>
  <c r="O2182" i="2"/>
  <c r="P2182" i="2"/>
  <c r="Q2182" i="2"/>
  <c r="T2182" i="2"/>
  <c r="C2183" i="2"/>
  <c r="D2183" i="2"/>
  <c r="O2183" i="2"/>
  <c r="P2183" i="2"/>
  <c r="Q2183" i="2"/>
  <c r="T2183" i="2"/>
  <c r="C2184" i="2"/>
  <c r="D2184" i="2"/>
  <c r="O2184" i="2"/>
  <c r="P2184" i="2"/>
  <c r="Q2184" i="2"/>
  <c r="T2184" i="2"/>
  <c r="C2185" i="2"/>
  <c r="D2185" i="2"/>
  <c r="O2185" i="2"/>
  <c r="P2185" i="2"/>
  <c r="Q2185" i="2"/>
  <c r="T2185" i="2"/>
  <c r="C2186" i="2"/>
  <c r="D2186" i="2"/>
  <c r="O2186" i="2"/>
  <c r="P2186" i="2"/>
  <c r="Q2186" i="2"/>
  <c r="T2186" i="2"/>
  <c r="C2187" i="2"/>
  <c r="D2187" i="2"/>
  <c r="O2187" i="2"/>
  <c r="P2187" i="2"/>
  <c r="Q2187" i="2"/>
  <c r="T2187" i="2"/>
  <c r="C2188" i="2"/>
  <c r="D2188" i="2"/>
  <c r="O2188" i="2"/>
  <c r="P2188" i="2"/>
  <c r="Q2188" i="2"/>
  <c r="T2188" i="2"/>
  <c r="C2189" i="2"/>
  <c r="D2189" i="2"/>
  <c r="O2189" i="2"/>
  <c r="P2189" i="2"/>
  <c r="Q2189" i="2"/>
  <c r="T2189" i="2"/>
  <c r="C2190" i="2"/>
  <c r="D2190" i="2"/>
  <c r="O2190" i="2"/>
  <c r="P2190" i="2"/>
  <c r="Q2190" i="2"/>
  <c r="T2190" i="2"/>
  <c r="C2191" i="2"/>
  <c r="D2191" i="2"/>
  <c r="O2191" i="2"/>
  <c r="P2191" i="2"/>
  <c r="Q2191" i="2"/>
  <c r="T2191" i="2"/>
  <c r="C2192" i="2"/>
  <c r="D2192" i="2"/>
  <c r="O2192" i="2"/>
  <c r="P2192" i="2"/>
  <c r="Q2192" i="2"/>
  <c r="T2192" i="2"/>
  <c r="C2193" i="2"/>
  <c r="D2193" i="2"/>
  <c r="O2193" i="2"/>
  <c r="P2193" i="2"/>
  <c r="Q2193" i="2"/>
  <c r="T2193" i="2"/>
  <c r="C2194" i="2"/>
  <c r="D2194" i="2"/>
  <c r="O2194" i="2"/>
  <c r="P2194" i="2"/>
  <c r="Q2194" i="2"/>
  <c r="T2194" i="2"/>
  <c r="C2195" i="2"/>
  <c r="D2195" i="2"/>
  <c r="O2195" i="2"/>
  <c r="P2195" i="2"/>
  <c r="Q2195" i="2"/>
  <c r="T2195" i="2"/>
  <c r="C2196" i="2"/>
  <c r="D2196" i="2"/>
  <c r="O2196" i="2"/>
  <c r="P2196" i="2"/>
  <c r="Q2196" i="2"/>
  <c r="T2196" i="2"/>
  <c r="C2197" i="2"/>
  <c r="D2197" i="2"/>
  <c r="O2197" i="2"/>
  <c r="P2197" i="2"/>
  <c r="Q2197" i="2"/>
  <c r="T2197" i="2"/>
  <c r="C2198" i="2"/>
  <c r="D2198" i="2"/>
  <c r="O2198" i="2"/>
  <c r="P2198" i="2"/>
  <c r="Q2198" i="2"/>
  <c r="T2198" i="2"/>
  <c r="C2199" i="2"/>
  <c r="D2199" i="2"/>
  <c r="O2199" i="2"/>
  <c r="P2199" i="2"/>
  <c r="Q2199" i="2"/>
  <c r="T2199" i="2"/>
  <c r="C2200" i="2"/>
  <c r="D2200" i="2"/>
  <c r="O2200" i="2"/>
  <c r="P2200" i="2"/>
  <c r="Q2200" i="2"/>
  <c r="T2200" i="2"/>
  <c r="C2201" i="2"/>
  <c r="D2201" i="2"/>
  <c r="O2201" i="2"/>
  <c r="P2201" i="2"/>
  <c r="Q2201" i="2"/>
  <c r="T2201" i="2"/>
  <c r="C2202" i="2"/>
  <c r="D2202" i="2"/>
  <c r="O2202" i="2"/>
  <c r="P2202" i="2"/>
  <c r="Q2202" i="2"/>
  <c r="T2202" i="2"/>
  <c r="C2203" i="2"/>
  <c r="D2203" i="2"/>
  <c r="O2203" i="2"/>
  <c r="P2203" i="2"/>
  <c r="Q2203" i="2"/>
  <c r="T2203" i="2"/>
  <c r="C2204" i="2"/>
  <c r="D2204" i="2"/>
  <c r="O2204" i="2"/>
  <c r="P2204" i="2"/>
  <c r="Q2204" i="2"/>
  <c r="T2204" i="2"/>
  <c r="C2205" i="2"/>
  <c r="D2205" i="2"/>
  <c r="O2205" i="2"/>
  <c r="P2205" i="2"/>
  <c r="Q2205" i="2"/>
  <c r="T2205" i="2"/>
  <c r="C2206" i="2"/>
  <c r="D2206" i="2"/>
  <c r="O2206" i="2"/>
  <c r="P2206" i="2"/>
  <c r="Q2206" i="2"/>
  <c r="T2206" i="2"/>
  <c r="C2207" i="2"/>
  <c r="D2207" i="2"/>
  <c r="O2207" i="2"/>
  <c r="P2207" i="2"/>
  <c r="Q2207" i="2"/>
  <c r="T2207" i="2"/>
  <c r="C2208" i="2"/>
  <c r="D2208" i="2"/>
  <c r="O2208" i="2"/>
  <c r="P2208" i="2"/>
  <c r="Q2208" i="2"/>
  <c r="T2208" i="2"/>
  <c r="C2209" i="2"/>
  <c r="D2209" i="2"/>
  <c r="O2209" i="2"/>
  <c r="P2209" i="2"/>
  <c r="Q2209" i="2"/>
  <c r="T2209" i="2"/>
  <c r="C2210" i="2"/>
  <c r="D2210" i="2"/>
  <c r="O2210" i="2"/>
  <c r="P2210" i="2"/>
  <c r="Q2210" i="2"/>
  <c r="T2210" i="2"/>
  <c r="C2211" i="2"/>
  <c r="D2211" i="2"/>
  <c r="O2211" i="2"/>
  <c r="P2211" i="2"/>
  <c r="Q2211" i="2"/>
  <c r="T2211" i="2"/>
  <c r="C2212" i="2"/>
  <c r="D2212" i="2"/>
  <c r="O2212" i="2"/>
  <c r="P2212" i="2"/>
  <c r="Q2212" i="2"/>
  <c r="T2212" i="2"/>
  <c r="C2213" i="2"/>
  <c r="D2213" i="2"/>
  <c r="O2213" i="2"/>
  <c r="P2213" i="2"/>
  <c r="Q2213" i="2"/>
  <c r="T2213" i="2"/>
  <c r="C2214" i="2"/>
  <c r="D2214" i="2"/>
  <c r="O2214" i="2"/>
  <c r="P2214" i="2"/>
  <c r="Q2214" i="2"/>
  <c r="T2214" i="2"/>
  <c r="C2215" i="2"/>
  <c r="D2215" i="2"/>
  <c r="O2215" i="2"/>
  <c r="P2215" i="2"/>
  <c r="Q2215" i="2"/>
  <c r="T2215" i="2"/>
  <c r="C2216" i="2"/>
  <c r="D2216" i="2"/>
  <c r="O2216" i="2"/>
  <c r="P2216" i="2"/>
  <c r="Q2216" i="2"/>
  <c r="T2216" i="2"/>
  <c r="C2217" i="2"/>
  <c r="D2217" i="2"/>
  <c r="O2217" i="2"/>
  <c r="P2217" i="2"/>
  <c r="Q2217" i="2"/>
  <c r="T2217" i="2"/>
  <c r="C2218" i="2"/>
  <c r="D2218" i="2"/>
  <c r="O2218" i="2"/>
  <c r="P2218" i="2"/>
  <c r="Q2218" i="2"/>
  <c r="T2218" i="2"/>
  <c r="C2219" i="2"/>
  <c r="D2219" i="2"/>
  <c r="O2219" i="2"/>
  <c r="P2219" i="2"/>
  <c r="Q2219" i="2"/>
  <c r="T2219" i="2"/>
  <c r="C2220" i="2"/>
  <c r="D2220" i="2"/>
  <c r="O2220" i="2"/>
  <c r="P2220" i="2"/>
  <c r="Q2220" i="2"/>
  <c r="T2220" i="2"/>
  <c r="C2221" i="2"/>
  <c r="D2221" i="2"/>
  <c r="O2221" i="2"/>
  <c r="P2221" i="2"/>
  <c r="Q2221" i="2"/>
  <c r="T2221" i="2"/>
  <c r="C2222" i="2"/>
  <c r="D2222" i="2"/>
  <c r="O2222" i="2"/>
  <c r="P2222" i="2"/>
  <c r="Q2222" i="2"/>
  <c r="T2222" i="2"/>
  <c r="C2223" i="2"/>
  <c r="D2223" i="2"/>
  <c r="O2223" i="2"/>
  <c r="P2223" i="2"/>
  <c r="Q2223" i="2"/>
  <c r="T2223" i="2"/>
  <c r="C2224" i="2"/>
  <c r="D2224" i="2"/>
  <c r="O2224" i="2"/>
  <c r="P2224" i="2"/>
  <c r="Q2224" i="2"/>
  <c r="T2224" i="2"/>
  <c r="C2225" i="2"/>
  <c r="D2225" i="2"/>
  <c r="O2225" i="2"/>
  <c r="P2225" i="2"/>
  <c r="Q2225" i="2"/>
  <c r="T2225" i="2"/>
  <c r="C2226" i="2"/>
  <c r="D2226" i="2"/>
  <c r="O2226" i="2"/>
  <c r="P2226" i="2"/>
  <c r="Q2226" i="2"/>
  <c r="T2226" i="2"/>
  <c r="C2227" i="2"/>
  <c r="D2227" i="2"/>
  <c r="O2227" i="2"/>
  <c r="P2227" i="2"/>
  <c r="Q2227" i="2"/>
  <c r="T2227" i="2"/>
  <c r="C2228" i="2"/>
  <c r="D2228" i="2"/>
  <c r="O2228" i="2"/>
  <c r="P2228" i="2"/>
  <c r="Q2228" i="2"/>
  <c r="T2228" i="2"/>
  <c r="C2229" i="2"/>
  <c r="D2229" i="2"/>
  <c r="O2229" i="2"/>
  <c r="P2229" i="2"/>
  <c r="Q2229" i="2"/>
  <c r="T2229" i="2"/>
  <c r="C2230" i="2"/>
  <c r="D2230" i="2"/>
  <c r="O2230" i="2"/>
  <c r="P2230" i="2"/>
  <c r="Q2230" i="2"/>
  <c r="T2230" i="2"/>
  <c r="C2231" i="2"/>
  <c r="D2231" i="2"/>
  <c r="O2231" i="2"/>
  <c r="P2231" i="2"/>
  <c r="Q2231" i="2"/>
  <c r="T2231" i="2"/>
  <c r="C2232" i="2"/>
  <c r="D2232" i="2"/>
  <c r="O2232" i="2"/>
  <c r="P2232" i="2"/>
  <c r="Q2232" i="2"/>
  <c r="T2232" i="2"/>
  <c r="C2233" i="2"/>
  <c r="D2233" i="2"/>
  <c r="O2233" i="2"/>
  <c r="P2233" i="2"/>
  <c r="Q2233" i="2"/>
  <c r="T2233" i="2"/>
  <c r="C2234" i="2"/>
  <c r="D2234" i="2"/>
  <c r="O2234" i="2"/>
  <c r="P2234" i="2"/>
  <c r="Q2234" i="2"/>
  <c r="T2234" i="2"/>
  <c r="C2235" i="2"/>
  <c r="D2235" i="2"/>
  <c r="O2235" i="2"/>
  <c r="P2235" i="2"/>
  <c r="Q2235" i="2"/>
  <c r="T2235" i="2"/>
  <c r="C2236" i="2"/>
  <c r="D2236" i="2"/>
  <c r="O2236" i="2"/>
  <c r="P2236" i="2"/>
  <c r="Q2236" i="2"/>
  <c r="T2236" i="2"/>
  <c r="C2237" i="2"/>
  <c r="D2237" i="2"/>
  <c r="O2237" i="2"/>
  <c r="P2237" i="2"/>
  <c r="Q2237" i="2"/>
  <c r="T2237" i="2"/>
  <c r="C2238" i="2"/>
  <c r="D2238" i="2"/>
  <c r="O2238" i="2"/>
  <c r="P2238" i="2"/>
  <c r="Q2238" i="2"/>
  <c r="T2238" i="2"/>
  <c r="C2239" i="2"/>
  <c r="D2239" i="2"/>
  <c r="O2239" i="2"/>
  <c r="P2239" i="2"/>
  <c r="Q2239" i="2"/>
  <c r="T2239" i="2"/>
  <c r="C2240" i="2"/>
  <c r="D2240" i="2"/>
  <c r="O2240" i="2"/>
  <c r="P2240" i="2"/>
  <c r="Q2240" i="2"/>
  <c r="T2240" i="2"/>
  <c r="C2241" i="2"/>
  <c r="D2241" i="2"/>
  <c r="O2241" i="2"/>
  <c r="P2241" i="2"/>
  <c r="Q2241" i="2"/>
  <c r="T2241" i="2"/>
  <c r="C2242" i="2"/>
  <c r="D2242" i="2"/>
  <c r="O2242" i="2"/>
  <c r="P2242" i="2"/>
  <c r="Q2242" i="2"/>
  <c r="T2242" i="2"/>
  <c r="C2243" i="2"/>
  <c r="D2243" i="2"/>
  <c r="O2243" i="2"/>
  <c r="P2243" i="2"/>
  <c r="Q2243" i="2"/>
  <c r="T2243" i="2"/>
  <c r="C2244" i="2"/>
  <c r="D2244" i="2"/>
  <c r="O2244" i="2"/>
  <c r="P2244" i="2"/>
  <c r="Q2244" i="2"/>
  <c r="T2244" i="2"/>
  <c r="C2245" i="2"/>
  <c r="D2245" i="2"/>
  <c r="O2245" i="2"/>
  <c r="P2245" i="2"/>
  <c r="Q2245" i="2"/>
  <c r="T2245" i="2"/>
  <c r="C2246" i="2"/>
  <c r="D2246" i="2"/>
  <c r="O2246" i="2"/>
  <c r="P2246" i="2"/>
  <c r="Q2246" i="2"/>
  <c r="T2246" i="2"/>
  <c r="C2247" i="2"/>
  <c r="D2247" i="2"/>
  <c r="O2247" i="2"/>
  <c r="P2247" i="2"/>
  <c r="Q2247" i="2"/>
  <c r="T2247" i="2"/>
  <c r="C2248" i="2"/>
  <c r="D2248" i="2"/>
  <c r="O2248" i="2"/>
  <c r="P2248" i="2"/>
  <c r="Q2248" i="2"/>
  <c r="T2248" i="2"/>
  <c r="C2249" i="2"/>
  <c r="D2249" i="2"/>
  <c r="O2249" i="2"/>
  <c r="P2249" i="2"/>
  <c r="Q2249" i="2"/>
  <c r="T2249" i="2"/>
  <c r="C2250" i="2"/>
  <c r="D2250" i="2"/>
  <c r="O2250" i="2"/>
  <c r="P2250" i="2"/>
  <c r="Q2250" i="2"/>
  <c r="T2250" i="2"/>
  <c r="C2251" i="2"/>
  <c r="D2251" i="2"/>
  <c r="O2251" i="2"/>
  <c r="P2251" i="2"/>
  <c r="Q2251" i="2"/>
  <c r="T2251" i="2"/>
  <c r="C2252" i="2"/>
  <c r="D2252" i="2"/>
  <c r="O2252" i="2"/>
  <c r="P2252" i="2"/>
  <c r="Q2252" i="2"/>
  <c r="T2252" i="2"/>
  <c r="C2253" i="2"/>
  <c r="D2253" i="2"/>
  <c r="O2253" i="2"/>
  <c r="P2253" i="2"/>
  <c r="Q2253" i="2"/>
  <c r="T2253" i="2"/>
  <c r="C2254" i="2"/>
  <c r="D2254" i="2"/>
  <c r="O2254" i="2"/>
  <c r="P2254" i="2"/>
  <c r="Q2254" i="2"/>
  <c r="T2254" i="2"/>
  <c r="C2255" i="2"/>
  <c r="D2255" i="2"/>
  <c r="O2255" i="2"/>
  <c r="P2255" i="2"/>
  <c r="Q2255" i="2"/>
  <c r="T2255" i="2"/>
  <c r="C2256" i="2"/>
  <c r="D2256" i="2"/>
  <c r="O2256" i="2"/>
  <c r="P2256" i="2"/>
  <c r="Q2256" i="2"/>
  <c r="T2256" i="2"/>
  <c r="C2257" i="2"/>
  <c r="D2257" i="2"/>
  <c r="O2257" i="2"/>
  <c r="P2257" i="2"/>
  <c r="Q2257" i="2"/>
  <c r="T2257" i="2"/>
  <c r="C2258" i="2"/>
  <c r="D2258" i="2"/>
  <c r="O2258" i="2"/>
  <c r="P2258" i="2"/>
  <c r="Q2258" i="2"/>
  <c r="T2258" i="2"/>
  <c r="C2259" i="2"/>
  <c r="D2259" i="2"/>
  <c r="O2259" i="2"/>
  <c r="P2259" i="2"/>
  <c r="Q2259" i="2"/>
  <c r="T2259" i="2"/>
  <c r="C2260" i="2"/>
  <c r="D2260" i="2"/>
  <c r="O2260" i="2"/>
  <c r="P2260" i="2"/>
  <c r="Q2260" i="2"/>
  <c r="T2260" i="2"/>
  <c r="C2261" i="2"/>
  <c r="D2261" i="2"/>
  <c r="O2261" i="2"/>
  <c r="P2261" i="2"/>
  <c r="Q2261" i="2"/>
  <c r="T2261" i="2"/>
  <c r="C2262" i="2"/>
  <c r="D2262" i="2"/>
  <c r="O2262" i="2"/>
  <c r="P2262" i="2"/>
  <c r="Q2262" i="2"/>
  <c r="T2262" i="2"/>
  <c r="C2263" i="2"/>
  <c r="D2263" i="2"/>
  <c r="O2263" i="2"/>
  <c r="P2263" i="2"/>
  <c r="Q2263" i="2"/>
  <c r="T2263" i="2"/>
  <c r="C2264" i="2"/>
  <c r="D2264" i="2"/>
  <c r="O2264" i="2"/>
  <c r="P2264" i="2"/>
  <c r="Q2264" i="2"/>
  <c r="T2264" i="2"/>
  <c r="C2265" i="2"/>
  <c r="D2265" i="2"/>
  <c r="O2265" i="2"/>
  <c r="P2265" i="2"/>
  <c r="Q2265" i="2"/>
  <c r="T2265" i="2"/>
  <c r="C2266" i="2"/>
  <c r="D2266" i="2"/>
  <c r="O2266" i="2"/>
  <c r="P2266" i="2"/>
  <c r="Q2266" i="2"/>
  <c r="T2266" i="2"/>
  <c r="C2267" i="2"/>
  <c r="D2267" i="2"/>
  <c r="O2267" i="2"/>
  <c r="P2267" i="2"/>
  <c r="Q2267" i="2"/>
  <c r="T2267" i="2"/>
  <c r="C2268" i="2"/>
  <c r="D2268" i="2"/>
  <c r="O2268" i="2"/>
  <c r="P2268" i="2"/>
  <c r="Q2268" i="2"/>
  <c r="T2268" i="2"/>
  <c r="C2269" i="2"/>
  <c r="D2269" i="2"/>
  <c r="O2269" i="2"/>
  <c r="P2269" i="2"/>
  <c r="Q2269" i="2"/>
  <c r="T2269" i="2"/>
  <c r="C2270" i="2"/>
  <c r="D2270" i="2"/>
  <c r="O2270" i="2"/>
  <c r="P2270" i="2"/>
  <c r="Q2270" i="2"/>
  <c r="T2270" i="2"/>
  <c r="C2271" i="2"/>
  <c r="D2271" i="2"/>
  <c r="O2271" i="2"/>
  <c r="P2271" i="2"/>
  <c r="Q2271" i="2"/>
  <c r="T2271" i="2"/>
  <c r="C2272" i="2"/>
  <c r="D2272" i="2"/>
  <c r="O2272" i="2"/>
  <c r="P2272" i="2"/>
  <c r="Q2272" i="2"/>
  <c r="T2272" i="2"/>
  <c r="C2273" i="2"/>
  <c r="D2273" i="2"/>
  <c r="O2273" i="2"/>
  <c r="P2273" i="2"/>
  <c r="Q2273" i="2"/>
  <c r="T2273" i="2"/>
  <c r="C2274" i="2"/>
  <c r="D2274" i="2"/>
  <c r="O2274" i="2"/>
  <c r="P2274" i="2"/>
  <c r="Q2274" i="2"/>
  <c r="T2274" i="2"/>
  <c r="C2275" i="2"/>
  <c r="D2275" i="2"/>
  <c r="O2275" i="2"/>
  <c r="P2275" i="2"/>
  <c r="Q2275" i="2"/>
  <c r="T2275" i="2"/>
  <c r="C2276" i="2"/>
  <c r="D2276" i="2"/>
  <c r="O2276" i="2"/>
  <c r="P2276" i="2"/>
  <c r="Q2276" i="2"/>
  <c r="T2276" i="2"/>
  <c r="C2277" i="2"/>
  <c r="D2277" i="2"/>
  <c r="O2277" i="2"/>
  <c r="P2277" i="2"/>
  <c r="Q2277" i="2"/>
  <c r="T2277" i="2"/>
  <c r="C2278" i="2"/>
  <c r="D2278" i="2"/>
  <c r="O2278" i="2"/>
  <c r="P2278" i="2"/>
  <c r="Q2278" i="2"/>
  <c r="T2278" i="2"/>
  <c r="C2279" i="2"/>
  <c r="D2279" i="2"/>
  <c r="O2279" i="2"/>
  <c r="P2279" i="2"/>
  <c r="Q2279" i="2"/>
  <c r="T2279" i="2"/>
  <c r="C2280" i="2"/>
  <c r="D2280" i="2"/>
  <c r="O2280" i="2"/>
  <c r="P2280" i="2"/>
  <c r="Q2280" i="2"/>
  <c r="T2280" i="2"/>
  <c r="C2281" i="2"/>
  <c r="D2281" i="2"/>
  <c r="O2281" i="2"/>
  <c r="P2281" i="2"/>
  <c r="Q2281" i="2"/>
  <c r="T2281" i="2"/>
  <c r="C2282" i="2"/>
  <c r="D2282" i="2"/>
  <c r="O2282" i="2"/>
  <c r="P2282" i="2"/>
  <c r="Q2282" i="2"/>
  <c r="T2282" i="2"/>
  <c r="C2283" i="2"/>
  <c r="D2283" i="2"/>
  <c r="O2283" i="2"/>
  <c r="P2283" i="2"/>
  <c r="Q2283" i="2"/>
  <c r="T2283" i="2"/>
  <c r="C2284" i="2"/>
  <c r="D2284" i="2"/>
  <c r="O2284" i="2"/>
  <c r="P2284" i="2"/>
  <c r="Q2284" i="2"/>
  <c r="T2284" i="2"/>
  <c r="C2285" i="2"/>
  <c r="D2285" i="2"/>
  <c r="O2285" i="2"/>
  <c r="P2285" i="2"/>
  <c r="Q2285" i="2"/>
  <c r="T2285" i="2"/>
  <c r="C2286" i="2"/>
  <c r="D2286" i="2"/>
  <c r="O2286" i="2"/>
  <c r="P2286" i="2"/>
  <c r="Q2286" i="2"/>
  <c r="T2286" i="2"/>
  <c r="C2287" i="2"/>
  <c r="D2287" i="2"/>
  <c r="O2287" i="2"/>
  <c r="P2287" i="2"/>
  <c r="Q2287" i="2"/>
  <c r="T2287" i="2"/>
  <c r="C2288" i="2"/>
  <c r="D2288" i="2"/>
  <c r="O2288" i="2"/>
  <c r="P2288" i="2"/>
  <c r="Q2288" i="2"/>
  <c r="T2288" i="2"/>
  <c r="C2289" i="2"/>
  <c r="D2289" i="2"/>
  <c r="O2289" i="2"/>
  <c r="P2289" i="2"/>
  <c r="Q2289" i="2"/>
  <c r="T2289" i="2"/>
  <c r="C2290" i="2"/>
  <c r="D2290" i="2"/>
  <c r="O2290" i="2"/>
  <c r="P2290" i="2"/>
  <c r="Q2290" i="2"/>
  <c r="T2290" i="2"/>
  <c r="C2291" i="2"/>
  <c r="D2291" i="2"/>
  <c r="O2291" i="2"/>
  <c r="P2291" i="2"/>
  <c r="Q2291" i="2"/>
  <c r="T2291" i="2"/>
  <c r="C2292" i="2"/>
  <c r="D2292" i="2"/>
  <c r="O2292" i="2"/>
  <c r="P2292" i="2"/>
  <c r="Q2292" i="2"/>
  <c r="T2292" i="2"/>
  <c r="C2293" i="2"/>
  <c r="D2293" i="2"/>
  <c r="O2293" i="2"/>
  <c r="P2293" i="2"/>
  <c r="Q2293" i="2"/>
  <c r="T2293" i="2"/>
  <c r="C2294" i="2"/>
  <c r="D2294" i="2"/>
  <c r="O2294" i="2"/>
  <c r="P2294" i="2"/>
  <c r="Q2294" i="2"/>
  <c r="T2294" i="2"/>
  <c r="C2295" i="2"/>
  <c r="D2295" i="2"/>
  <c r="O2295" i="2"/>
  <c r="P2295" i="2"/>
  <c r="Q2295" i="2"/>
  <c r="T2295" i="2"/>
  <c r="C2296" i="2"/>
  <c r="D2296" i="2"/>
  <c r="O2296" i="2"/>
  <c r="P2296" i="2"/>
  <c r="Q2296" i="2"/>
  <c r="T2296" i="2"/>
  <c r="C2297" i="2"/>
  <c r="D2297" i="2"/>
  <c r="O2297" i="2"/>
  <c r="P2297" i="2"/>
  <c r="Q2297" i="2"/>
  <c r="T2297" i="2"/>
  <c r="C2298" i="2"/>
  <c r="D2298" i="2"/>
  <c r="O2298" i="2"/>
  <c r="P2298" i="2"/>
  <c r="Q2298" i="2"/>
  <c r="T2298" i="2"/>
  <c r="C2299" i="2"/>
  <c r="D2299" i="2"/>
  <c r="O2299" i="2"/>
  <c r="P2299" i="2"/>
  <c r="Q2299" i="2"/>
  <c r="T2299" i="2"/>
  <c r="C2300" i="2"/>
  <c r="D2300" i="2"/>
  <c r="O2300" i="2"/>
  <c r="P2300" i="2"/>
  <c r="Q2300" i="2"/>
  <c r="T2300" i="2"/>
  <c r="C2301" i="2"/>
  <c r="D2301" i="2"/>
  <c r="O2301" i="2"/>
  <c r="P2301" i="2"/>
  <c r="Q2301" i="2"/>
  <c r="T2301" i="2"/>
  <c r="C2302" i="2"/>
  <c r="D2302" i="2"/>
  <c r="O2302" i="2"/>
  <c r="P2302" i="2"/>
  <c r="Q2302" i="2"/>
  <c r="T2302" i="2"/>
  <c r="C2303" i="2"/>
  <c r="D2303" i="2"/>
  <c r="O2303" i="2"/>
  <c r="P2303" i="2"/>
  <c r="Q2303" i="2"/>
  <c r="T2303" i="2"/>
  <c r="C2304" i="2"/>
  <c r="D2304" i="2"/>
  <c r="O2304" i="2"/>
  <c r="P2304" i="2"/>
  <c r="Q2304" i="2"/>
  <c r="T2304" i="2"/>
  <c r="C2305" i="2"/>
  <c r="D2305" i="2"/>
  <c r="O2305" i="2"/>
  <c r="P2305" i="2"/>
  <c r="Q2305" i="2"/>
  <c r="T2305" i="2"/>
  <c r="C2306" i="2"/>
  <c r="D2306" i="2"/>
  <c r="O2306" i="2"/>
  <c r="P2306" i="2"/>
  <c r="Q2306" i="2"/>
  <c r="T2306" i="2"/>
  <c r="C2307" i="2"/>
  <c r="D2307" i="2"/>
  <c r="O2307" i="2"/>
  <c r="P2307" i="2"/>
  <c r="Q2307" i="2"/>
  <c r="T2307" i="2"/>
  <c r="C2308" i="2"/>
  <c r="D2308" i="2"/>
  <c r="O2308" i="2"/>
  <c r="P2308" i="2"/>
  <c r="Q2308" i="2"/>
  <c r="T2308" i="2"/>
  <c r="C2309" i="2"/>
  <c r="D2309" i="2"/>
  <c r="O2309" i="2"/>
  <c r="P2309" i="2"/>
  <c r="Q2309" i="2"/>
  <c r="T2309" i="2"/>
  <c r="C2310" i="2"/>
  <c r="D2310" i="2"/>
  <c r="O2310" i="2"/>
  <c r="P2310" i="2"/>
  <c r="Q2310" i="2"/>
  <c r="T2310" i="2"/>
  <c r="C2311" i="2"/>
  <c r="D2311" i="2"/>
  <c r="O2311" i="2"/>
  <c r="P2311" i="2"/>
  <c r="Q2311" i="2"/>
  <c r="T2311" i="2"/>
  <c r="C2312" i="2"/>
  <c r="D2312" i="2"/>
  <c r="O2312" i="2"/>
  <c r="P2312" i="2"/>
  <c r="Q2312" i="2"/>
  <c r="T2312" i="2"/>
  <c r="C2313" i="2"/>
  <c r="D2313" i="2"/>
  <c r="O2313" i="2"/>
  <c r="P2313" i="2"/>
  <c r="Q2313" i="2"/>
  <c r="T2313" i="2"/>
  <c r="C2314" i="2"/>
  <c r="D2314" i="2"/>
  <c r="O2314" i="2"/>
  <c r="P2314" i="2"/>
  <c r="Q2314" i="2"/>
  <c r="T2314" i="2"/>
  <c r="C2315" i="2"/>
  <c r="D2315" i="2"/>
  <c r="O2315" i="2"/>
  <c r="P2315" i="2"/>
  <c r="Q2315" i="2"/>
  <c r="T2315" i="2"/>
  <c r="C2316" i="2"/>
  <c r="D2316" i="2"/>
  <c r="O2316" i="2"/>
  <c r="P2316" i="2"/>
  <c r="Q2316" i="2"/>
  <c r="T2316" i="2"/>
  <c r="C2317" i="2"/>
  <c r="D2317" i="2"/>
  <c r="O2317" i="2"/>
  <c r="P2317" i="2"/>
  <c r="Q2317" i="2"/>
  <c r="T2317" i="2"/>
  <c r="C2318" i="2"/>
  <c r="D2318" i="2"/>
  <c r="O2318" i="2"/>
  <c r="P2318" i="2"/>
  <c r="Q2318" i="2"/>
  <c r="T2318" i="2"/>
  <c r="C2319" i="2"/>
  <c r="D2319" i="2"/>
  <c r="O2319" i="2"/>
  <c r="P2319" i="2"/>
  <c r="Q2319" i="2"/>
  <c r="T2319" i="2"/>
  <c r="C2320" i="2"/>
  <c r="D2320" i="2"/>
  <c r="O2320" i="2"/>
  <c r="P2320" i="2"/>
  <c r="Q2320" i="2"/>
  <c r="T2320" i="2"/>
  <c r="C2321" i="2"/>
  <c r="D2321" i="2"/>
  <c r="O2321" i="2"/>
  <c r="P2321" i="2"/>
  <c r="Q2321" i="2"/>
  <c r="T2321" i="2"/>
  <c r="C2322" i="2"/>
  <c r="D2322" i="2"/>
  <c r="O2322" i="2"/>
  <c r="P2322" i="2"/>
  <c r="Q2322" i="2"/>
  <c r="T2322" i="2"/>
  <c r="C2323" i="2"/>
  <c r="D2323" i="2"/>
  <c r="O2323" i="2"/>
  <c r="P2323" i="2"/>
  <c r="Q2323" i="2"/>
  <c r="T2323" i="2"/>
  <c r="C2324" i="2"/>
  <c r="D2324" i="2"/>
  <c r="O2324" i="2"/>
  <c r="P2324" i="2"/>
  <c r="Q2324" i="2"/>
  <c r="T2324" i="2"/>
  <c r="C2325" i="2"/>
  <c r="D2325" i="2"/>
  <c r="O2325" i="2"/>
  <c r="P2325" i="2"/>
  <c r="Q2325" i="2"/>
  <c r="T2325" i="2"/>
  <c r="C2326" i="2"/>
  <c r="D2326" i="2"/>
  <c r="O2326" i="2"/>
  <c r="P2326" i="2"/>
  <c r="Q2326" i="2"/>
  <c r="T2326" i="2"/>
  <c r="C2327" i="2"/>
  <c r="D2327" i="2"/>
  <c r="O2327" i="2"/>
  <c r="P2327" i="2"/>
  <c r="Q2327" i="2"/>
  <c r="T2327" i="2"/>
  <c r="C2328" i="2"/>
  <c r="D2328" i="2"/>
  <c r="O2328" i="2"/>
  <c r="P2328" i="2"/>
  <c r="Q2328" i="2"/>
  <c r="T2328" i="2"/>
  <c r="C2329" i="2"/>
  <c r="D2329" i="2"/>
  <c r="O2329" i="2"/>
  <c r="P2329" i="2"/>
  <c r="Q2329" i="2"/>
  <c r="T2329" i="2"/>
  <c r="C2330" i="2"/>
  <c r="D2330" i="2"/>
  <c r="O2330" i="2"/>
  <c r="P2330" i="2"/>
  <c r="Q2330" i="2"/>
  <c r="T2330" i="2"/>
  <c r="C2331" i="2"/>
  <c r="D2331" i="2"/>
  <c r="O2331" i="2"/>
  <c r="P2331" i="2"/>
  <c r="Q2331" i="2"/>
  <c r="T2331" i="2"/>
  <c r="C2332" i="2"/>
  <c r="D2332" i="2"/>
  <c r="O2332" i="2"/>
  <c r="P2332" i="2"/>
  <c r="Q2332" i="2"/>
  <c r="T2332" i="2"/>
  <c r="C2333" i="2"/>
  <c r="D2333" i="2"/>
  <c r="O2333" i="2"/>
  <c r="P2333" i="2"/>
  <c r="Q2333" i="2"/>
  <c r="T2333" i="2"/>
  <c r="C2334" i="2"/>
  <c r="D2334" i="2"/>
  <c r="O2334" i="2"/>
  <c r="P2334" i="2"/>
  <c r="Q2334" i="2"/>
  <c r="T2334" i="2"/>
  <c r="C2335" i="2"/>
  <c r="D2335" i="2"/>
  <c r="O2335" i="2"/>
  <c r="P2335" i="2"/>
  <c r="Q2335" i="2"/>
  <c r="T2335" i="2"/>
  <c r="C2336" i="2"/>
  <c r="D2336" i="2"/>
  <c r="O2336" i="2"/>
  <c r="P2336" i="2"/>
  <c r="Q2336" i="2"/>
  <c r="T2336" i="2"/>
  <c r="C2337" i="2"/>
  <c r="D2337" i="2"/>
  <c r="O2337" i="2"/>
  <c r="P2337" i="2"/>
  <c r="Q2337" i="2"/>
  <c r="T2337" i="2"/>
  <c r="C2338" i="2"/>
  <c r="D2338" i="2"/>
  <c r="O2338" i="2"/>
  <c r="P2338" i="2"/>
  <c r="Q2338" i="2"/>
  <c r="T2338" i="2"/>
  <c r="C2339" i="2"/>
  <c r="D2339" i="2"/>
  <c r="O2339" i="2"/>
  <c r="P2339" i="2"/>
  <c r="Q2339" i="2"/>
  <c r="T2339" i="2"/>
  <c r="C2340" i="2"/>
  <c r="D2340" i="2"/>
  <c r="O2340" i="2"/>
  <c r="P2340" i="2"/>
  <c r="Q2340" i="2"/>
  <c r="T2340" i="2"/>
  <c r="C2341" i="2"/>
  <c r="D2341" i="2"/>
  <c r="O2341" i="2"/>
  <c r="P2341" i="2"/>
  <c r="Q2341" i="2"/>
  <c r="T2341" i="2"/>
  <c r="C2342" i="2"/>
  <c r="D2342" i="2"/>
  <c r="O2342" i="2"/>
  <c r="P2342" i="2"/>
  <c r="Q2342" i="2"/>
  <c r="T2342" i="2"/>
  <c r="C2343" i="2"/>
  <c r="D2343" i="2"/>
  <c r="O2343" i="2"/>
  <c r="P2343" i="2"/>
  <c r="Q2343" i="2"/>
  <c r="T2343" i="2"/>
  <c r="C2344" i="2"/>
  <c r="D2344" i="2"/>
  <c r="O2344" i="2"/>
  <c r="P2344" i="2"/>
  <c r="Q2344" i="2"/>
  <c r="T2344" i="2"/>
  <c r="C2345" i="2"/>
  <c r="D2345" i="2"/>
  <c r="O2345" i="2"/>
  <c r="P2345" i="2"/>
  <c r="Q2345" i="2"/>
  <c r="T2345" i="2"/>
  <c r="C2346" i="2"/>
  <c r="D2346" i="2"/>
  <c r="O2346" i="2"/>
  <c r="P2346" i="2"/>
  <c r="Q2346" i="2"/>
  <c r="T2346" i="2"/>
  <c r="C2347" i="2"/>
  <c r="D2347" i="2"/>
  <c r="O2347" i="2"/>
  <c r="P2347" i="2"/>
  <c r="Q2347" i="2"/>
  <c r="T2347" i="2"/>
  <c r="C2348" i="2"/>
  <c r="D2348" i="2"/>
  <c r="O2348" i="2"/>
  <c r="P2348" i="2"/>
  <c r="Q2348" i="2"/>
  <c r="T2348" i="2"/>
  <c r="C2349" i="2"/>
  <c r="D2349" i="2"/>
  <c r="O2349" i="2"/>
  <c r="P2349" i="2"/>
  <c r="Q2349" i="2"/>
  <c r="T2349" i="2"/>
  <c r="C2350" i="2"/>
  <c r="D2350" i="2"/>
  <c r="O2350" i="2"/>
  <c r="P2350" i="2"/>
  <c r="Q2350" i="2"/>
  <c r="T2350" i="2"/>
  <c r="C2351" i="2"/>
  <c r="D2351" i="2"/>
  <c r="O2351" i="2"/>
  <c r="P2351" i="2"/>
  <c r="Q2351" i="2"/>
  <c r="T2351" i="2"/>
  <c r="C2352" i="2"/>
  <c r="D2352" i="2"/>
  <c r="O2352" i="2"/>
  <c r="P2352" i="2"/>
  <c r="Q2352" i="2"/>
  <c r="T2352" i="2"/>
  <c r="C2353" i="2"/>
  <c r="D2353" i="2"/>
  <c r="O2353" i="2"/>
  <c r="P2353" i="2"/>
  <c r="Q2353" i="2"/>
  <c r="T2353" i="2"/>
  <c r="C2354" i="2"/>
  <c r="D2354" i="2"/>
  <c r="O2354" i="2"/>
  <c r="P2354" i="2"/>
  <c r="Q2354" i="2"/>
  <c r="T2354" i="2"/>
  <c r="C2355" i="2"/>
  <c r="D2355" i="2"/>
  <c r="O2355" i="2"/>
  <c r="P2355" i="2"/>
  <c r="Q2355" i="2"/>
  <c r="T2355" i="2"/>
  <c r="C2356" i="2"/>
  <c r="D2356" i="2"/>
  <c r="O2356" i="2"/>
  <c r="P2356" i="2"/>
  <c r="Q2356" i="2"/>
  <c r="T2356" i="2"/>
  <c r="C2357" i="2"/>
  <c r="D2357" i="2"/>
  <c r="O2357" i="2"/>
  <c r="P2357" i="2"/>
  <c r="Q2357" i="2"/>
  <c r="T2357" i="2"/>
  <c r="C2358" i="2"/>
  <c r="D2358" i="2"/>
  <c r="O2358" i="2"/>
  <c r="P2358" i="2"/>
  <c r="Q2358" i="2"/>
  <c r="T2358" i="2"/>
  <c r="C2359" i="2"/>
  <c r="D2359" i="2"/>
  <c r="O2359" i="2"/>
  <c r="P2359" i="2"/>
  <c r="Q2359" i="2"/>
  <c r="T2359" i="2"/>
  <c r="C2360" i="2"/>
  <c r="D2360" i="2"/>
  <c r="O2360" i="2"/>
  <c r="P2360" i="2"/>
  <c r="Q2360" i="2"/>
  <c r="T2360" i="2"/>
  <c r="C2361" i="2"/>
  <c r="D2361" i="2"/>
  <c r="O2361" i="2"/>
  <c r="P2361" i="2"/>
  <c r="Q2361" i="2"/>
  <c r="T2361" i="2"/>
  <c r="C2362" i="2"/>
  <c r="D2362" i="2"/>
  <c r="O2362" i="2"/>
  <c r="P2362" i="2"/>
  <c r="Q2362" i="2"/>
  <c r="T2362" i="2"/>
  <c r="C2363" i="2"/>
  <c r="D2363" i="2"/>
  <c r="O2363" i="2"/>
  <c r="P2363" i="2"/>
  <c r="Q2363" i="2"/>
  <c r="T2363" i="2"/>
  <c r="C2364" i="2"/>
  <c r="D2364" i="2"/>
  <c r="O2364" i="2"/>
  <c r="P2364" i="2"/>
  <c r="Q2364" i="2"/>
  <c r="T2364" i="2"/>
  <c r="C2365" i="2"/>
  <c r="D2365" i="2"/>
  <c r="O2365" i="2"/>
  <c r="P2365" i="2"/>
  <c r="Q2365" i="2"/>
  <c r="T2365" i="2"/>
  <c r="C2366" i="2"/>
  <c r="D2366" i="2"/>
  <c r="O2366" i="2"/>
  <c r="P2366" i="2"/>
  <c r="Q2366" i="2"/>
  <c r="T2366" i="2"/>
  <c r="C2367" i="2"/>
  <c r="D2367" i="2"/>
  <c r="O2367" i="2"/>
  <c r="P2367" i="2"/>
  <c r="Q2367" i="2"/>
  <c r="T2367" i="2"/>
  <c r="C2368" i="2"/>
  <c r="D2368" i="2"/>
  <c r="O2368" i="2"/>
  <c r="P2368" i="2"/>
  <c r="Q2368" i="2"/>
  <c r="T2368" i="2"/>
  <c r="C2369" i="2"/>
  <c r="D2369" i="2"/>
  <c r="O2369" i="2"/>
  <c r="P2369" i="2"/>
  <c r="Q2369" i="2"/>
  <c r="T2369" i="2"/>
  <c r="C2370" i="2"/>
  <c r="D2370" i="2"/>
  <c r="O2370" i="2"/>
  <c r="P2370" i="2"/>
  <c r="Q2370" i="2"/>
  <c r="T2370" i="2"/>
  <c r="C2371" i="2"/>
  <c r="D2371" i="2"/>
  <c r="O2371" i="2"/>
  <c r="P2371" i="2"/>
  <c r="Q2371" i="2"/>
  <c r="T2371" i="2"/>
  <c r="C2372" i="2"/>
  <c r="D2372" i="2"/>
  <c r="O2372" i="2"/>
  <c r="P2372" i="2"/>
  <c r="Q2372" i="2"/>
  <c r="T2372" i="2"/>
  <c r="C2373" i="2"/>
  <c r="D2373" i="2"/>
  <c r="O2373" i="2"/>
  <c r="P2373" i="2"/>
  <c r="Q2373" i="2"/>
  <c r="T2373" i="2"/>
  <c r="C2374" i="2"/>
  <c r="D2374" i="2"/>
  <c r="O2374" i="2"/>
  <c r="P2374" i="2"/>
  <c r="Q2374" i="2"/>
  <c r="T2374" i="2"/>
  <c r="C2375" i="2"/>
  <c r="D2375" i="2"/>
  <c r="O2375" i="2"/>
  <c r="P2375" i="2"/>
  <c r="Q2375" i="2"/>
  <c r="T2375" i="2"/>
  <c r="C2376" i="2"/>
  <c r="D2376" i="2"/>
  <c r="O2376" i="2"/>
  <c r="P2376" i="2"/>
  <c r="Q2376" i="2"/>
  <c r="T2376" i="2"/>
  <c r="C2377" i="2"/>
  <c r="D2377" i="2"/>
  <c r="O2377" i="2"/>
  <c r="P2377" i="2"/>
  <c r="Q2377" i="2"/>
  <c r="T2377" i="2"/>
  <c r="C2378" i="2"/>
  <c r="D2378" i="2"/>
  <c r="O2378" i="2"/>
  <c r="P2378" i="2"/>
  <c r="Q2378" i="2"/>
  <c r="T2378" i="2"/>
  <c r="C2379" i="2"/>
  <c r="D2379" i="2"/>
  <c r="O2379" i="2"/>
  <c r="P2379" i="2"/>
  <c r="Q2379" i="2"/>
  <c r="T2379" i="2"/>
  <c r="C2380" i="2"/>
  <c r="D2380" i="2"/>
  <c r="O2380" i="2"/>
  <c r="P2380" i="2"/>
  <c r="Q2380" i="2"/>
  <c r="T2380" i="2"/>
  <c r="C2381" i="2"/>
  <c r="D2381" i="2"/>
  <c r="O2381" i="2"/>
  <c r="P2381" i="2"/>
  <c r="Q2381" i="2"/>
  <c r="T2381" i="2"/>
  <c r="C2382" i="2"/>
  <c r="D2382" i="2"/>
  <c r="O2382" i="2"/>
  <c r="P2382" i="2"/>
  <c r="Q2382" i="2"/>
  <c r="T2382" i="2"/>
  <c r="C2383" i="2"/>
  <c r="D2383" i="2"/>
  <c r="O2383" i="2"/>
  <c r="P2383" i="2"/>
  <c r="Q2383" i="2"/>
  <c r="T2383" i="2"/>
  <c r="C2384" i="2"/>
  <c r="D2384" i="2"/>
  <c r="O2384" i="2"/>
  <c r="P2384" i="2"/>
  <c r="Q2384" i="2"/>
  <c r="T2384" i="2"/>
  <c r="C2385" i="2"/>
  <c r="D2385" i="2"/>
  <c r="O2385" i="2"/>
  <c r="P2385" i="2"/>
  <c r="Q2385" i="2"/>
  <c r="T2385" i="2"/>
  <c r="C2386" i="2"/>
  <c r="D2386" i="2"/>
  <c r="O2386" i="2"/>
  <c r="P2386" i="2"/>
  <c r="Q2386" i="2"/>
  <c r="T2386" i="2"/>
  <c r="C2387" i="2"/>
  <c r="D2387" i="2"/>
  <c r="O2387" i="2"/>
  <c r="P2387" i="2"/>
  <c r="Q2387" i="2"/>
  <c r="T2387" i="2"/>
  <c r="C2388" i="2"/>
  <c r="D2388" i="2"/>
  <c r="O2388" i="2"/>
  <c r="P2388" i="2"/>
  <c r="Q2388" i="2"/>
  <c r="T2388" i="2"/>
  <c r="C2389" i="2"/>
  <c r="D2389" i="2"/>
  <c r="O2389" i="2"/>
  <c r="P2389" i="2"/>
  <c r="Q2389" i="2"/>
  <c r="T2389" i="2"/>
  <c r="C2390" i="2"/>
  <c r="D2390" i="2"/>
  <c r="O2390" i="2"/>
  <c r="P2390" i="2"/>
  <c r="Q2390" i="2"/>
  <c r="T2390" i="2"/>
  <c r="C2391" i="2"/>
  <c r="D2391" i="2"/>
  <c r="O2391" i="2"/>
  <c r="P2391" i="2"/>
  <c r="Q2391" i="2"/>
  <c r="T2391" i="2"/>
  <c r="C2392" i="2"/>
  <c r="D2392" i="2"/>
  <c r="O2392" i="2"/>
  <c r="P2392" i="2"/>
  <c r="Q2392" i="2"/>
  <c r="T2392" i="2"/>
  <c r="C2393" i="2"/>
  <c r="D2393" i="2"/>
  <c r="O2393" i="2"/>
  <c r="P2393" i="2"/>
  <c r="Q2393" i="2"/>
  <c r="T2393" i="2"/>
  <c r="C2394" i="2"/>
  <c r="D2394" i="2"/>
  <c r="O2394" i="2"/>
  <c r="P2394" i="2"/>
  <c r="Q2394" i="2"/>
  <c r="T2394" i="2"/>
  <c r="C2395" i="2"/>
  <c r="D2395" i="2"/>
  <c r="O2395" i="2"/>
  <c r="P2395" i="2"/>
  <c r="Q2395" i="2"/>
  <c r="T2395" i="2"/>
  <c r="C2396" i="2"/>
  <c r="D2396" i="2"/>
  <c r="O2396" i="2"/>
  <c r="P2396" i="2"/>
  <c r="Q2396" i="2"/>
  <c r="T2396" i="2"/>
  <c r="C2397" i="2"/>
  <c r="D2397" i="2"/>
  <c r="O2397" i="2"/>
  <c r="P2397" i="2"/>
  <c r="Q2397" i="2"/>
  <c r="T2397" i="2"/>
  <c r="C2398" i="2"/>
  <c r="D2398" i="2"/>
  <c r="O2398" i="2"/>
  <c r="P2398" i="2"/>
  <c r="Q2398" i="2"/>
  <c r="T2398" i="2"/>
  <c r="C2399" i="2"/>
  <c r="D2399" i="2"/>
  <c r="O2399" i="2"/>
  <c r="P2399" i="2"/>
  <c r="Q2399" i="2"/>
  <c r="T2399" i="2"/>
  <c r="C2400" i="2"/>
  <c r="D2400" i="2"/>
  <c r="O2400" i="2"/>
  <c r="P2400" i="2"/>
  <c r="Q2400" i="2"/>
  <c r="T2400" i="2"/>
  <c r="C2401" i="2"/>
  <c r="D2401" i="2"/>
  <c r="O2401" i="2"/>
  <c r="P2401" i="2"/>
  <c r="Q2401" i="2"/>
  <c r="T2401" i="2"/>
  <c r="C2402" i="2"/>
  <c r="D2402" i="2"/>
  <c r="O2402" i="2"/>
  <c r="P2402" i="2"/>
  <c r="Q2402" i="2"/>
  <c r="T2402" i="2"/>
  <c r="C2403" i="2"/>
  <c r="D2403" i="2"/>
  <c r="O2403" i="2"/>
  <c r="P2403" i="2"/>
  <c r="Q2403" i="2"/>
  <c r="T2403" i="2"/>
  <c r="C2404" i="2"/>
  <c r="D2404" i="2"/>
  <c r="O2404" i="2"/>
  <c r="P2404" i="2"/>
  <c r="Q2404" i="2"/>
  <c r="T2404" i="2"/>
  <c r="C2405" i="2"/>
  <c r="D2405" i="2"/>
  <c r="O2405" i="2"/>
  <c r="P2405" i="2"/>
  <c r="Q2405" i="2"/>
  <c r="T2405" i="2"/>
  <c r="C2406" i="2"/>
  <c r="D2406" i="2"/>
  <c r="O2406" i="2"/>
  <c r="P2406" i="2"/>
  <c r="Q2406" i="2"/>
  <c r="T2406" i="2"/>
  <c r="C2407" i="2"/>
  <c r="D2407" i="2"/>
  <c r="O2407" i="2"/>
  <c r="P2407" i="2"/>
  <c r="Q2407" i="2"/>
  <c r="T2407" i="2"/>
  <c r="C2408" i="2"/>
  <c r="D2408" i="2"/>
  <c r="O2408" i="2"/>
  <c r="P2408" i="2"/>
  <c r="Q2408" i="2"/>
  <c r="T2408" i="2"/>
  <c r="C2409" i="2"/>
  <c r="D2409" i="2"/>
  <c r="O2409" i="2"/>
  <c r="P2409" i="2"/>
  <c r="Q2409" i="2"/>
  <c r="T2409" i="2"/>
  <c r="C2410" i="2"/>
  <c r="D2410" i="2"/>
  <c r="O2410" i="2"/>
  <c r="P2410" i="2"/>
  <c r="Q2410" i="2"/>
  <c r="T2410" i="2"/>
  <c r="C2411" i="2"/>
  <c r="D2411" i="2"/>
  <c r="O2411" i="2"/>
  <c r="P2411" i="2"/>
  <c r="Q2411" i="2"/>
  <c r="T2411" i="2"/>
  <c r="C2412" i="2"/>
  <c r="D2412" i="2"/>
  <c r="O2412" i="2"/>
  <c r="P2412" i="2"/>
  <c r="Q2412" i="2"/>
  <c r="T2412" i="2"/>
  <c r="C2413" i="2"/>
  <c r="D2413" i="2"/>
  <c r="O2413" i="2"/>
  <c r="P2413" i="2"/>
  <c r="Q2413" i="2"/>
  <c r="T2413" i="2"/>
  <c r="C2414" i="2"/>
  <c r="D2414" i="2"/>
  <c r="O2414" i="2"/>
  <c r="P2414" i="2"/>
  <c r="Q2414" i="2"/>
  <c r="T2414" i="2"/>
  <c r="C2415" i="2"/>
  <c r="D2415" i="2"/>
  <c r="O2415" i="2"/>
  <c r="P2415" i="2"/>
  <c r="Q2415" i="2"/>
  <c r="T2415" i="2"/>
  <c r="C2416" i="2"/>
  <c r="D2416" i="2"/>
  <c r="O2416" i="2"/>
  <c r="P2416" i="2"/>
  <c r="Q2416" i="2"/>
  <c r="T2416" i="2"/>
  <c r="C2417" i="2"/>
  <c r="D2417" i="2"/>
  <c r="O2417" i="2"/>
  <c r="P2417" i="2"/>
  <c r="Q2417" i="2"/>
  <c r="T2417" i="2"/>
  <c r="C2418" i="2"/>
  <c r="D2418" i="2"/>
  <c r="O2418" i="2"/>
  <c r="P2418" i="2"/>
  <c r="Q2418" i="2"/>
  <c r="T2418" i="2"/>
  <c r="C2419" i="2"/>
  <c r="D2419" i="2"/>
  <c r="O2419" i="2"/>
  <c r="P2419" i="2"/>
  <c r="Q2419" i="2"/>
  <c r="T2419" i="2"/>
  <c r="C2420" i="2"/>
  <c r="D2420" i="2"/>
  <c r="O2420" i="2"/>
  <c r="P2420" i="2"/>
  <c r="Q2420" i="2"/>
  <c r="T2420" i="2"/>
  <c r="C2421" i="2"/>
  <c r="D2421" i="2"/>
  <c r="O2421" i="2"/>
  <c r="P2421" i="2"/>
  <c r="Q2421" i="2"/>
  <c r="T2421" i="2"/>
  <c r="C2422" i="2"/>
  <c r="D2422" i="2"/>
  <c r="O2422" i="2"/>
  <c r="P2422" i="2"/>
  <c r="Q2422" i="2"/>
  <c r="T2422" i="2"/>
  <c r="C2423" i="2"/>
  <c r="D2423" i="2"/>
  <c r="O2423" i="2"/>
  <c r="P2423" i="2"/>
  <c r="Q2423" i="2"/>
  <c r="T2423" i="2"/>
  <c r="C2424" i="2"/>
  <c r="D2424" i="2"/>
  <c r="O2424" i="2"/>
  <c r="P2424" i="2"/>
  <c r="Q2424" i="2"/>
  <c r="T2424" i="2"/>
  <c r="C2425" i="2"/>
  <c r="D2425" i="2"/>
  <c r="O2425" i="2"/>
  <c r="P2425" i="2"/>
  <c r="Q2425" i="2"/>
  <c r="T2425" i="2"/>
  <c r="C2426" i="2"/>
  <c r="D2426" i="2"/>
  <c r="O2426" i="2"/>
  <c r="P2426" i="2"/>
  <c r="Q2426" i="2"/>
  <c r="T2426" i="2"/>
  <c r="C2427" i="2"/>
  <c r="D2427" i="2"/>
  <c r="O2427" i="2"/>
  <c r="P2427" i="2"/>
  <c r="Q2427" i="2"/>
  <c r="T2427" i="2"/>
  <c r="C2428" i="2"/>
  <c r="D2428" i="2"/>
  <c r="O2428" i="2"/>
  <c r="P2428" i="2"/>
  <c r="Q2428" i="2"/>
  <c r="T2428" i="2"/>
  <c r="C2429" i="2"/>
  <c r="D2429" i="2"/>
  <c r="O2429" i="2"/>
  <c r="P2429" i="2"/>
  <c r="Q2429" i="2"/>
  <c r="T2429" i="2"/>
  <c r="C2430" i="2"/>
  <c r="D2430" i="2"/>
  <c r="O2430" i="2"/>
  <c r="P2430" i="2"/>
  <c r="Q2430" i="2"/>
  <c r="T2430" i="2"/>
  <c r="C2431" i="2"/>
  <c r="D2431" i="2"/>
  <c r="O2431" i="2"/>
  <c r="P2431" i="2"/>
  <c r="Q2431" i="2"/>
  <c r="T2431" i="2"/>
  <c r="C2432" i="2"/>
  <c r="D2432" i="2"/>
  <c r="O2432" i="2"/>
  <c r="P2432" i="2"/>
  <c r="Q2432" i="2"/>
  <c r="T2432" i="2"/>
  <c r="C2433" i="2"/>
  <c r="D2433" i="2"/>
  <c r="O2433" i="2"/>
  <c r="P2433" i="2"/>
  <c r="Q2433" i="2"/>
  <c r="T2433" i="2"/>
  <c r="C2434" i="2"/>
  <c r="D2434" i="2"/>
  <c r="O2434" i="2"/>
  <c r="P2434" i="2"/>
  <c r="Q2434" i="2"/>
  <c r="T2434" i="2"/>
  <c r="C2435" i="2"/>
  <c r="D2435" i="2"/>
  <c r="O2435" i="2"/>
  <c r="P2435" i="2"/>
  <c r="Q2435" i="2"/>
  <c r="T2435" i="2"/>
  <c r="C2436" i="2"/>
  <c r="D2436" i="2"/>
  <c r="O2436" i="2"/>
  <c r="P2436" i="2"/>
  <c r="Q2436" i="2"/>
  <c r="T2436" i="2"/>
  <c r="C2437" i="2"/>
  <c r="D2437" i="2"/>
  <c r="O2437" i="2"/>
  <c r="P2437" i="2"/>
  <c r="Q2437" i="2"/>
  <c r="T2437" i="2"/>
  <c r="C2438" i="2"/>
  <c r="D2438" i="2"/>
  <c r="O2438" i="2"/>
  <c r="P2438" i="2"/>
  <c r="Q2438" i="2"/>
  <c r="T2438" i="2"/>
  <c r="C2439" i="2"/>
  <c r="D2439" i="2"/>
  <c r="O2439" i="2"/>
  <c r="P2439" i="2"/>
  <c r="Q2439" i="2"/>
  <c r="T2439" i="2"/>
  <c r="C2440" i="2"/>
  <c r="D2440" i="2"/>
  <c r="O2440" i="2"/>
  <c r="P2440" i="2"/>
  <c r="Q2440" i="2"/>
  <c r="T2440" i="2"/>
  <c r="C2441" i="2"/>
  <c r="D2441" i="2"/>
  <c r="O2441" i="2"/>
  <c r="P2441" i="2"/>
  <c r="Q2441" i="2"/>
  <c r="T2441" i="2"/>
  <c r="C2442" i="2"/>
  <c r="D2442" i="2"/>
  <c r="O2442" i="2"/>
  <c r="P2442" i="2"/>
  <c r="Q2442" i="2"/>
  <c r="T2442" i="2"/>
  <c r="C2443" i="2"/>
  <c r="D2443" i="2"/>
  <c r="O2443" i="2"/>
  <c r="P2443" i="2"/>
  <c r="Q2443" i="2"/>
  <c r="T2443" i="2"/>
  <c r="C2444" i="2"/>
  <c r="D2444" i="2"/>
  <c r="O2444" i="2"/>
  <c r="P2444" i="2"/>
  <c r="Q2444" i="2"/>
  <c r="T2444" i="2"/>
  <c r="C2445" i="2"/>
  <c r="D2445" i="2"/>
  <c r="O2445" i="2"/>
  <c r="P2445" i="2"/>
  <c r="Q2445" i="2"/>
  <c r="T2445" i="2"/>
  <c r="C2446" i="2"/>
  <c r="D2446" i="2"/>
  <c r="O2446" i="2"/>
  <c r="P2446" i="2"/>
  <c r="Q2446" i="2"/>
  <c r="T2446" i="2"/>
  <c r="C2447" i="2"/>
  <c r="D2447" i="2"/>
  <c r="O2447" i="2"/>
  <c r="P2447" i="2"/>
  <c r="Q2447" i="2"/>
  <c r="T2447" i="2"/>
  <c r="C2448" i="2"/>
  <c r="D2448" i="2"/>
  <c r="O2448" i="2"/>
  <c r="P2448" i="2"/>
  <c r="Q2448" i="2"/>
  <c r="T2448" i="2"/>
  <c r="C2449" i="2"/>
  <c r="D2449" i="2"/>
  <c r="O2449" i="2"/>
  <c r="P2449" i="2"/>
  <c r="Q2449" i="2"/>
  <c r="T2449" i="2"/>
  <c r="C2450" i="2"/>
  <c r="D2450" i="2"/>
  <c r="O2450" i="2"/>
  <c r="P2450" i="2"/>
  <c r="Q2450" i="2"/>
  <c r="T2450" i="2"/>
  <c r="C2451" i="2"/>
  <c r="D2451" i="2"/>
  <c r="O2451" i="2"/>
  <c r="P2451" i="2"/>
  <c r="Q2451" i="2"/>
  <c r="T2451" i="2"/>
  <c r="C2452" i="2"/>
  <c r="D2452" i="2"/>
  <c r="O2452" i="2"/>
  <c r="P2452" i="2"/>
  <c r="Q2452" i="2"/>
  <c r="T2452" i="2"/>
  <c r="C2453" i="2"/>
  <c r="D2453" i="2"/>
  <c r="O2453" i="2"/>
  <c r="P2453" i="2"/>
  <c r="Q2453" i="2"/>
  <c r="T2453" i="2"/>
  <c r="C2454" i="2"/>
  <c r="D2454" i="2"/>
  <c r="O2454" i="2"/>
  <c r="P2454" i="2"/>
  <c r="Q2454" i="2"/>
  <c r="T2454" i="2"/>
  <c r="C2455" i="2"/>
  <c r="D2455" i="2"/>
  <c r="O2455" i="2"/>
  <c r="P2455" i="2"/>
  <c r="Q2455" i="2"/>
  <c r="T2455" i="2"/>
  <c r="C2456" i="2"/>
  <c r="D2456" i="2"/>
  <c r="O2456" i="2"/>
  <c r="P2456" i="2"/>
  <c r="Q2456" i="2"/>
  <c r="T2456" i="2"/>
  <c r="C2457" i="2"/>
  <c r="D2457" i="2"/>
  <c r="O2457" i="2"/>
  <c r="P2457" i="2"/>
  <c r="Q2457" i="2"/>
  <c r="T2457" i="2"/>
  <c r="C2458" i="2"/>
  <c r="D2458" i="2"/>
  <c r="O2458" i="2"/>
  <c r="P2458" i="2"/>
  <c r="Q2458" i="2"/>
  <c r="T2458" i="2"/>
  <c r="C2459" i="2"/>
  <c r="D2459" i="2"/>
  <c r="O2459" i="2"/>
  <c r="P2459" i="2"/>
  <c r="Q2459" i="2"/>
  <c r="T2459" i="2"/>
  <c r="C2460" i="2"/>
  <c r="D2460" i="2"/>
  <c r="O2460" i="2"/>
  <c r="P2460" i="2"/>
  <c r="Q2460" i="2"/>
  <c r="T2460" i="2"/>
  <c r="C2461" i="2"/>
  <c r="D2461" i="2"/>
  <c r="O2461" i="2"/>
  <c r="P2461" i="2"/>
  <c r="Q2461" i="2"/>
  <c r="T2461" i="2"/>
  <c r="C2462" i="2"/>
  <c r="D2462" i="2"/>
  <c r="O2462" i="2"/>
  <c r="P2462" i="2"/>
  <c r="Q2462" i="2"/>
  <c r="T2462" i="2"/>
  <c r="C2463" i="2"/>
  <c r="D2463" i="2"/>
  <c r="O2463" i="2"/>
  <c r="P2463" i="2"/>
  <c r="Q2463" i="2"/>
  <c r="T2463" i="2"/>
  <c r="C2464" i="2"/>
  <c r="D2464" i="2"/>
  <c r="O2464" i="2"/>
  <c r="P2464" i="2"/>
  <c r="Q2464" i="2"/>
  <c r="T2464" i="2"/>
  <c r="C2465" i="2"/>
  <c r="D2465" i="2"/>
  <c r="O2465" i="2"/>
  <c r="P2465" i="2"/>
  <c r="Q2465" i="2"/>
  <c r="T2465" i="2"/>
  <c r="C2466" i="2"/>
  <c r="D2466" i="2"/>
  <c r="O2466" i="2"/>
  <c r="P2466" i="2"/>
  <c r="Q2466" i="2"/>
  <c r="T2466" i="2"/>
  <c r="C2467" i="2"/>
  <c r="D2467" i="2"/>
  <c r="O2467" i="2"/>
  <c r="P2467" i="2"/>
  <c r="Q2467" i="2"/>
  <c r="T2467" i="2"/>
  <c r="C2468" i="2"/>
  <c r="D2468" i="2"/>
  <c r="O2468" i="2"/>
  <c r="P2468" i="2"/>
  <c r="Q2468" i="2"/>
  <c r="T2468" i="2"/>
  <c r="C2469" i="2"/>
  <c r="D2469" i="2"/>
  <c r="O2469" i="2"/>
  <c r="P2469" i="2"/>
  <c r="Q2469" i="2"/>
  <c r="T2469" i="2"/>
  <c r="C2470" i="2"/>
  <c r="D2470" i="2"/>
  <c r="O2470" i="2"/>
  <c r="P2470" i="2"/>
  <c r="Q2470" i="2"/>
  <c r="T2470" i="2"/>
  <c r="C2471" i="2"/>
  <c r="D2471" i="2"/>
  <c r="O2471" i="2"/>
  <c r="P2471" i="2"/>
  <c r="Q2471" i="2"/>
  <c r="T2471" i="2"/>
  <c r="C2472" i="2"/>
  <c r="D2472" i="2"/>
  <c r="O2472" i="2"/>
  <c r="P2472" i="2"/>
  <c r="Q2472" i="2"/>
  <c r="T2472" i="2"/>
  <c r="C2473" i="2"/>
  <c r="D2473" i="2"/>
  <c r="O2473" i="2"/>
  <c r="P2473" i="2"/>
  <c r="Q2473" i="2"/>
  <c r="T2473" i="2"/>
  <c r="C2474" i="2"/>
  <c r="D2474" i="2"/>
  <c r="O2474" i="2"/>
  <c r="P2474" i="2"/>
  <c r="Q2474" i="2"/>
  <c r="T2474" i="2"/>
  <c r="C2475" i="2"/>
  <c r="D2475" i="2"/>
  <c r="O2475" i="2"/>
  <c r="P2475" i="2"/>
  <c r="Q2475" i="2"/>
  <c r="T2475" i="2"/>
  <c r="C2476" i="2"/>
  <c r="D2476" i="2"/>
  <c r="O2476" i="2"/>
  <c r="P2476" i="2"/>
  <c r="Q2476" i="2"/>
  <c r="T2476" i="2"/>
  <c r="C2477" i="2"/>
  <c r="D2477" i="2"/>
  <c r="O2477" i="2"/>
  <c r="P2477" i="2"/>
  <c r="Q2477" i="2"/>
  <c r="T2477" i="2"/>
  <c r="C2478" i="2"/>
  <c r="D2478" i="2"/>
  <c r="O2478" i="2"/>
  <c r="P2478" i="2"/>
  <c r="Q2478" i="2"/>
  <c r="T2478" i="2"/>
  <c r="C2479" i="2"/>
  <c r="D2479" i="2"/>
  <c r="O2479" i="2"/>
  <c r="P2479" i="2"/>
  <c r="Q2479" i="2"/>
  <c r="T2479" i="2"/>
  <c r="C2480" i="2"/>
  <c r="D2480" i="2"/>
  <c r="O2480" i="2"/>
  <c r="P2480" i="2"/>
  <c r="Q2480" i="2"/>
  <c r="T2480" i="2"/>
  <c r="C2481" i="2"/>
  <c r="D2481" i="2"/>
  <c r="O2481" i="2"/>
  <c r="P2481" i="2"/>
  <c r="Q2481" i="2"/>
  <c r="T2481" i="2"/>
  <c r="C2482" i="2"/>
  <c r="D2482" i="2"/>
  <c r="O2482" i="2"/>
  <c r="P2482" i="2"/>
  <c r="Q2482" i="2"/>
  <c r="T2482" i="2"/>
  <c r="C2483" i="2"/>
  <c r="D2483" i="2"/>
  <c r="O2483" i="2"/>
  <c r="P2483" i="2"/>
  <c r="Q2483" i="2"/>
  <c r="T2483" i="2"/>
  <c r="C2484" i="2"/>
  <c r="D2484" i="2"/>
  <c r="O2484" i="2"/>
  <c r="P2484" i="2"/>
  <c r="Q2484" i="2"/>
  <c r="T2484" i="2"/>
  <c r="C2485" i="2"/>
  <c r="D2485" i="2"/>
  <c r="O2485" i="2"/>
  <c r="P2485" i="2"/>
  <c r="Q2485" i="2"/>
  <c r="T2485" i="2"/>
  <c r="C2486" i="2"/>
  <c r="D2486" i="2"/>
  <c r="O2486" i="2"/>
  <c r="P2486" i="2"/>
  <c r="Q2486" i="2"/>
  <c r="T2486" i="2"/>
  <c r="C2487" i="2"/>
  <c r="D2487" i="2"/>
  <c r="O2487" i="2"/>
  <c r="P2487" i="2"/>
  <c r="Q2487" i="2"/>
  <c r="T2487" i="2"/>
  <c r="C2488" i="2"/>
  <c r="D2488" i="2"/>
  <c r="O2488" i="2"/>
  <c r="P2488" i="2"/>
  <c r="Q2488" i="2"/>
  <c r="T2488" i="2"/>
  <c r="C2489" i="2"/>
  <c r="D2489" i="2"/>
  <c r="O2489" i="2"/>
  <c r="P2489" i="2"/>
  <c r="Q2489" i="2"/>
  <c r="T2489" i="2"/>
  <c r="C2490" i="2"/>
  <c r="D2490" i="2"/>
  <c r="O2490" i="2"/>
  <c r="P2490" i="2"/>
  <c r="Q2490" i="2"/>
  <c r="T2490" i="2"/>
  <c r="C2491" i="2"/>
  <c r="D2491" i="2"/>
  <c r="O2491" i="2"/>
  <c r="P2491" i="2"/>
  <c r="Q2491" i="2"/>
  <c r="T2491" i="2"/>
  <c r="C2492" i="2"/>
  <c r="D2492" i="2"/>
  <c r="O2492" i="2"/>
  <c r="P2492" i="2"/>
  <c r="Q2492" i="2"/>
  <c r="T2492" i="2"/>
  <c r="C2493" i="2"/>
  <c r="D2493" i="2"/>
  <c r="O2493" i="2"/>
  <c r="P2493" i="2"/>
  <c r="Q2493" i="2"/>
  <c r="T2493" i="2"/>
  <c r="C2494" i="2"/>
  <c r="D2494" i="2"/>
  <c r="O2494" i="2"/>
  <c r="P2494" i="2"/>
  <c r="Q2494" i="2"/>
  <c r="T2494" i="2"/>
  <c r="C2495" i="2"/>
  <c r="D2495" i="2"/>
  <c r="O2495" i="2"/>
  <c r="P2495" i="2"/>
  <c r="Q2495" i="2"/>
  <c r="T2495" i="2"/>
  <c r="C2496" i="2"/>
  <c r="D2496" i="2"/>
  <c r="O2496" i="2"/>
  <c r="P2496" i="2"/>
  <c r="Q2496" i="2"/>
  <c r="T2496" i="2"/>
  <c r="C2497" i="2"/>
  <c r="D2497" i="2"/>
  <c r="O2497" i="2"/>
  <c r="P2497" i="2"/>
  <c r="Q2497" i="2"/>
  <c r="T2497" i="2"/>
  <c r="C2498" i="2"/>
  <c r="D2498" i="2"/>
  <c r="O2498" i="2"/>
  <c r="P2498" i="2"/>
  <c r="Q2498" i="2"/>
  <c r="T2498" i="2"/>
  <c r="C2499" i="2"/>
  <c r="D2499" i="2"/>
  <c r="O2499" i="2"/>
  <c r="P2499" i="2"/>
  <c r="Q2499" i="2"/>
  <c r="T2499" i="2"/>
  <c r="C2500" i="2"/>
  <c r="D2500" i="2"/>
  <c r="O2500" i="2"/>
  <c r="P2500" i="2"/>
  <c r="Q2500" i="2"/>
  <c r="T2500" i="2"/>
  <c r="C2501" i="2"/>
  <c r="D2501" i="2"/>
  <c r="O2501" i="2"/>
  <c r="P2501" i="2"/>
  <c r="Q2501" i="2"/>
  <c r="T2501" i="2"/>
  <c r="C2502" i="2"/>
  <c r="D2502" i="2"/>
  <c r="O2502" i="2"/>
  <c r="P2502" i="2"/>
  <c r="Q2502" i="2"/>
  <c r="T2502" i="2"/>
  <c r="C2503" i="2"/>
  <c r="D2503" i="2"/>
  <c r="O2503" i="2"/>
  <c r="P2503" i="2"/>
  <c r="Q2503" i="2"/>
  <c r="T2503" i="2"/>
  <c r="C2504" i="2"/>
  <c r="D2504" i="2"/>
  <c r="O2504" i="2"/>
  <c r="P2504" i="2"/>
  <c r="Q2504" i="2"/>
  <c r="T2504" i="2"/>
  <c r="C2505" i="2"/>
  <c r="D2505" i="2"/>
  <c r="O2505" i="2"/>
  <c r="P2505" i="2"/>
  <c r="Q2505" i="2"/>
  <c r="T2505" i="2"/>
  <c r="C2506" i="2"/>
  <c r="D2506" i="2"/>
  <c r="O2506" i="2"/>
  <c r="P2506" i="2"/>
  <c r="Q2506" i="2"/>
  <c r="T2506" i="2"/>
  <c r="C2507" i="2"/>
  <c r="D2507" i="2"/>
  <c r="O2507" i="2"/>
  <c r="P2507" i="2"/>
  <c r="Q2507" i="2"/>
  <c r="T2507" i="2"/>
  <c r="C2508" i="2"/>
  <c r="D2508" i="2"/>
  <c r="O2508" i="2"/>
  <c r="P2508" i="2"/>
  <c r="Q2508" i="2"/>
  <c r="T2508" i="2"/>
  <c r="C2509" i="2"/>
  <c r="D2509" i="2"/>
  <c r="O2509" i="2"/>
  <c r="P2509" i="2"/>
  <c r="Q2509" i="2"/>
  <c r="T2509" i="2"/>
  <c r="C2510" i="2"/>
  <c r="D2510" i="2"/>
  <c r="O2510" i="2"/>
  <c r="P2510" i="2"/>
  <c r="Q2510" i="2"/>
  <c r="T2510" i="2"/>
  <c r="C2511" i="2"/>
  <c r="D2511" i="2"/>
  <c r="O2511" i="2"/>
  <c r="P2511" i="2"/>
  <c r="Q2511" i="2"/>
  <c r="T2511" i="2"/>
  <c r="C2512" i="2"/>
  <c r="D2512" i="2"/>
  <c r="O2512" i="2"/>
  <c r="P2512" i="2"/>
  <c r="Q2512" i="2"/>
  <c r="T2512" i="2"/>
  <c r="C2513" i="2"/>
  <c r="D2513" i="2"/>
  <c r="O2513" i="2"/>
  <c r="P2513" i="2"/>
  <c r="Q2513" i="2"/>
  <c r="T2513" i="2"/>
  <c r="C2514" i="2"/>
  <c r="D2514" i="2"/>
  <c r="O2514" i="2"/>
  <c r="P2514" i="2"/>
  <c r="Q2514" i="2"/>
  <c r="T2514" i="2"/>
  <c r="C2515" i="2"/>
  <c r="D2515" i="2"/>
  <c r="O2515" i="2"/>
  <c r="P2515" i="2"/>
  <c r="Q2515" i="2"/>
  <c r="T2515" i="2"/>
  <c r="C2516" i="2"/>
  <c r="D2516" i="2"/>
  <c r="O2516" i="2"/>
  <c r="P2516" i="2"/>
  <c r="Q2516" i="2"/>
  <c r="T2516" i="2"/>
  <c r="C2517" i="2"/>
  <c r="D2517" i="2"/>
  <c r="O2517" i="2"/>
  <c r="P2517" i="2"/>
  <c r="Q2517" i="2"/>
  <c r="T2517" i="2"/>
  <c r="C2518" i="2"/>
  <c r="D2518" i="2"/>
  <c r="O2518" i="2"/>
  <c r="P2518" i="2"/>
  <c r="Q2518" i="2"/>
  <c r="T2518" i="2"/>
  <c r="C2519" i="2"/>
  <c r="D2519" i="2"/>
  <c r="O2519" i="2"/>
  <c r="P2519" i="2"/>
  <c r="Q2519" i="2"/>
  <c r="T2519" i="2"/>
  <c r="C2520" i="2"/>
  <c r="D2520" i="2"/>
  <c r="O2520" i="2"/>
  <c r="P2520" i="2"/>
  <c r="Q2520" i="2"/>
  <c r="T2520" i="2"/>
  <c r="C2521" i="2"/>
  <c r="D2521" i="2"/>
  <c r="O2521" i="2"/>
  <c r="P2521" i="2"/>
  <c r="Q2521" i="2"/>
  <c r="T2521" i="2"/>
  <c r="C2522" i="2"/>
  <c r="D2522" i="2"/>
  <c r="O2522" i="2"/>
  <c r="P2522" i="2"/>
  <c r="Q2522" i="2"/>
  <c r="T2522" i="2"/>
  <c r="C2523" i="2"/>
  <c r="D2523" i="2"/>
  <c r="O2523" i="2"/>
  <c r="P2523" i="2"/>
  <c r="Q2523" i="2"/>
  <c r="T2523" i="2"/>
  <c r="C2524" i="2"/>
  <c r="D2524" i="2"/>
  <c r="O2524" i="2"/>
  <c r="P2524" i="2"/>
  <c r="Q2524" i="2"/>
  <c r="T2524" i="2"/>
  <c r="C2525" i="2"/>
  <c r="D2525" i="2"/>
  <c r="O2525" i="2"/>
  <c r="P2525" i="2"/>
  <c r="Q2525" i="2"/>
  <c r="T2525" i="2"/>
  <c r="C2526" i="2"/>
  <c r="D2526" i="2"/>
  <c r="O2526" i="2"/>
  <c r="P2526" i="2"/>
  <c r="Q2526" i="2"/>
  <c r="T2526" i="2"/>
  <c r="C2527" i="2"/>
  <c r="D2527" i="2"/>
  <c r="O2527" i="2"/>
  <c r="P2527" i="2"/>
  <c r="Q2527" i="2"/>
  <c r="T2527" i="2"/>
  <c r="C2528" i="2"/>
  <c r="D2528" i="2"/>
  <c r="O2528" i="2"/>
  <c r="P2528" i="2"/>
  <c r="Q2528" i="2"/>
  <c r="T2528" i="2"/>
  <c r="C2529" i="2"/>
  <c r="D2529" i="2"/>
  <c r="O2529" i="2"/>
  <c r="P2529" i="2"/>
  <c r="Q2529" i="2"/>
  <c r="T2529" i="2"/>
  <c r="C2530" i="2"/>
  <c r="D2530" i="2"/>
  <c r="O2530" i="2"/>
  <c r="P2530" i="2"/>
  <c r="Q2530" i="2"/>
  <c r="T2530" i="2"/>
  <c r="C2531" i="2"/>
  <c r="D2531" i="2"/>
  <c r="O2531" i="2"/>
  <c r="P2531" i="2"/>
  <c r="Q2531" i="2"/>
  <c r="T2531" i="2"/>
  <c r="C2532" i="2"/>
  <c r="D2532" i="2"/>
  <c r="O2532" i="2"/>
  <c r="P2532" i="2"/>
  <c r="Q2532" i="2"/>
  <c r="T2532" i="2"/>
  <c r="C2533" i="2"/>
  <c r="D2533" i="2"/>
  <c r="O2533" i="2"/>
  <c r="P2533" i="2"/>
  <c r="Q2533" i="2"/>
  <c r="T2533" i="2"/>
  <c r="C2534" i="2"/>
  <c r="D2534" i="2"/>
  <c r="O2534" i="2"/>
  <c r="P2534" i="2"/>
  <c r="Q2534" i="2"/>
  <c r="T2534" i="2"/>
  <c r="C2535" i="2"/>
  <c r="D2535" i="2"/>
  <c r="O2535" i="2"/>
  <c r="P2535" i="2"/>
  <c r="Q2535" i="2"/>
  <c r="T2535" i="2"/>
  <c r="C2536" i="2"/>
  <c r="D2536" i="2"/>
  <c r="O2536" i="2"/>
  <c r="P2536" i="2"/>
  <c r="Q2536" i="2"/>
  <c r="T2536" i="2"/>
  <c r="C2537" i="2"/>
  <c r="D2537" i="2"/>
  <c r="O2537" i="2"/>
  <c r="P2537" i="2"/>
  <c r="Q2537" i="2"/>
  <c r="T2537" i="2"/>
  <c r="C2538" i="2"/>
  <c r="D2538" i="2"/>
  <c r="O2538" i="2"/>
  <c r="P2538" i="2"/>
  <c r="Q2538" i="2"/>
  <c r="T2538" i="2"/>
  <c r="C2539" i="2"/>
  <c r="D2539" i="2"/>
  <c r="O2539" i="2"/>
  <c r="P2539" i="2"/>
  <c r="Q2539" i="2"/>
  <c r="T2539" i="2"/>
  <c r="C2540" i="2"/>
  <c r="D2540" i="2"/>
  <c r="O2540" i="2"/>
  <c r="P2540" i="2"/>
  <c r="Q2540" i="2"/>
  <c r="T2540" i="2"/>
  <c r="C2541" i="2"/>
  <c r="D2541" i="2"/>
  <c r="O2541" i="2"/>
  <c r="P2541" i="2"/>
  <c r="Q2541" i="2"/>
  <c r="T2541" i="2"/>
  <c r="C2542" i="2"/>
  <c r="D2542" i="2"/>
  <c r="O2542" i="2"/>
  <c r="P2542" i="2"/>
  <c r="Q2542" i="2"/>
  <c r="T2542" i="2"/>
  <c r="C2543" i="2"/>
  <c r="D2543" i="2"/>
  <c r="O2543" i="2"/>
  <c r="P2543" i="2"/>
  <c r="Q2543" i="2"/>
  <c r="T2543" i="2"/>
  <c r="C2544" i="2"/>
  <c r="D2544" i="2"/>
  <c r="O2544" i="2"/>
  <c r="P2544" i="2"/>
  <c r="Q2544" i="2"/>
  <c r="T2544" i="2"/>
  <c r="C2545" i="2"/>
  <c r="D2545" i="2"/>
  <c r="O2545" i="2"/>
  <c r="P2545" i="2"/>
  <c r="Q2545" i="2"/>
  <c r="T2545" i="2"/>
  <c r="C2546" i="2"/>
  <c r="D2546" i="2"/>
  <c r="O2546" i="2"/>
  <c r="P2546" i="2"/>
  <c r="Q2546" i="2"/>
  <c r="T2546" i="2"/>
  <c r="C2547" i="2"/>
  <c r="D2547" i="2"/>
  <c r="O2547" i="2"/>
  <c r="P2547" i="2"/>
  <c r="Q2547" i="2"/>
  <c r="T2547" i="2"/>
  <c r="C2548" i="2"/>
  <c r="D2548" i="2"/>
  <c r="O2548" i="2"/>
  <c r="P2548" i="2"/>
  <c r="Q2548" i="2"/>
  <c r="T2548" i="2"/>
  <c r="C2549" i="2"/>
  <c r="D2549" i="2"/>
  <c r="O2549" i="2"/>
  <c r="P2549" i="2"/>
  <c r="Q2549" i="2"/>
  <c r="T2549" i="2"/>
  <c r="C2550" i="2"/>
  <c r="D2550" i="2"/>
  <c r="O2550" i="2"/>
  <c r="P2550" i="2"/>
  <c r="Q2550" i="2"/>
  <c r="T2550" i="2"/>
  <c r="C2551" i="2"/>
  <c r="D2551" i="2"/>
  <c r="O2551" i="2"/>
  <c r="P2551" i="2"/>
  <c r="Q2551" i="2"/>
  <c r="T2551" i="2"/>
  <c r="C2552" i="2"/>
  <c r="D2552" i="2"/>
  <c r="O2552" i="2"/>
  <c r="P2552" i="2"/>
  <c r="Q2552" i="2"/>
  <c r="T2552" i="2"/>
  <c r="C2553" i="2"/>
  <c r="D2553" i="2"/>
  <c r="O2553" i="2"/>
  <c r="P2553" i="2"/>
  <c r="Q2553" i="2"/>
  <c r="T2553" i="2"/>
  <c r="C2554" i="2"/>
  <c r="D2554" i="2"/>
  <c r="O2554" i="2"/>
  <c r="P2554" i="2"/>
  <c r="Q2554" i="2"/>
  <c r="T2554" i="2"/>
  <c r="C2555" i="2"/>
  <c r="D2555" i="2"/>
  <c r="O2555" i="2"/>
  <c r="P2555" i="2"/>
  <c r="Q2555" i="2"/>
  <c r="T2555" i="2"/>
  <c r="C2556" i="2"/>
  <c r="D2556" i="2"/>
  <c r="O2556" i="2"/>
  <c r="P2556" i="2"/>
  <c r="Q2556" i="2"/>
  <c r="T2556" i="2"/>
  <c r="C2557" i="2"/>
  <c r="D2557" i="2"/>
  <c r="O2557" i="2"/>
  <c r="P2557" i="2"/>
  <c r="Q2557" i="2"/>
  <c r="T2557" i="2"/>
  <c r="C2558" i="2"/>
  <c r="D2558" i="2"/>
  <c r="O2558" i="2"/>
  <c r="P2558" i="2"/>
  <c r="Q2558" i="2"/>
  <c r="T2558" i="2"/>
  <c r="C2559" i="2"/>
  <c r="D2559" i="2"/>
  <c r="O2559" i="2"/>
  <c r="P2559" i="2"/>
  <c r="Q2559" i="2"/>
  <c r="T2559" i="2"/>
  <c r="C2560" i="2"/>
  <c r="D2560" i="2"/>
  <c r="O2560" i="2"/>
  <c r="P2560" i="2"/>
  <c r="Q2560" i="2"/>
  <c r="T2560" i="2"/>
  <c r="C2561" i="2"/>
  <c r="D2561" i="2"/>
  <c r="O2561" i="2"/>
  <c r="P2561" i="2"/>
  <c r="Q2561" i="2"/>
  <c r="T2561" i="2"/>
  <c r="C2562" i="2"/>
  <c r="D2562" i="2"/>
  <c r="O2562" i="2"/>
  <c r="P2562" i="2"/>
  <c r="Q2562" i="2"/>
  <c r="T2562" i="2"/>
  <c r="C2563" i="2"/>
  <c r="D2563" i="2"/>
  <c r="O2563" i="2"/>
  <c r="P2563" i="2"/>
  <c r="Q2563" i="2"/>
  <c r="T2563" i="2"/>
  <c r="C2564" i="2"/>
  <c r="D2564" i="2"/>
  <c r="O2564" i="2"/>
  <c r="P2564" i="2"/>
  <c r="Q2564" i="2"/>
  <c r="T2564" i="2"/>
  <c r="C2565" i="2"/>
  <c r="D2565" i="2"/>
  <c r="O2565" i="2"/>
  <c r="P2565" i="2"/>
  <c r="Q2565" i="2"/>
  <c r="T2565" i="2"/>
  <c r="C2566" i="2"/>
  <c r="D2566" i="2"/>
  <c r="O2566" i="2"/>
  <c r="P2566" i="2"/>
  <c r="Q2566" i="2"/>
  <c r="T2566" i="2"/>
  <c r="C2567" i="2"/>
  <c r="D2567" i="2"/>
  <c r="O2567" i="2"/>
  <c r="P2567" i="2"/>
  <c r="Q2567" i="2"/>
  <c r="T2567" i="2"/>
  <c r="C2568" i="2"/>
  <c r="D2568" i="2"/>
  <c r="O2568" i="2"/>
  <c r="P2568" i="2"/>
  <c r="Q2568" i="2"/>
  <c r="T2568" i="2"/>
  <c r="C2569" i="2"/>
  <c r="D2569" i="2"/>
  <c r="O2569" i="2"/>
  <c r="P2569" i="2"/>
  <c r="Q2569" i="2"/>
  <c r="T2569" i="2"/>
  <c r="C2570" i="2"/>
  <c r="D2570" i="2"/>
  <c r="O2570" i="2"/>
  <c r="P2570" i="2"/>
  <c r="Q2570" i="2"/>
  <c r="T2570" i="2"/>
  <c r="C2571" i="2"/>
  <c r="D2571" i="2"/>
  <c r="O2571" i="2"/>
  <c r="P2571" i="2"/>
  <c r="Q2571" i="2"/>
  <c r="T2571" i="2"/>
  <c r="C2572" i="2"/>
  <c r="D2572" i="2"/>
  <c r="O2572" i="2"/>
  <c r="P2572" i="2"/>
  <c r="Q2572" i="2"/>
  <c r="T2572" i="2"/>
  <c r="C2573" i="2"/>
  <c r="D2573" i="2"/>
  <c r="O2573" i="2"/>
  <c r="P2573" i="2"/>
  <c r="Q2573" i="2"/>
  <c r="T2573" i="2"/>
  <c r="C2574" i="2"/>
  <c r="D2574" i="2"/>
  <c r="O2574" i="2"/>
  <c r="P2574" i="2"/>
  <c r="Q2574" i="2"/>
  <c r="T2574" i="2"/>
  <c r="C2575" i="2"/>
  <c r="D2575" i="2"/>
  <c r="O2575" i="2"/>
  <c r="P2575" i="2"/>
  <c r="Q2575" i="2"/>
  <c r="T2575" i="2"/>
  <c r="C2576" i="2"/>
  <c r="D2576" i="2"/>
  <c r="O2576" i="2"/>
  <c r="P2576" i="2"/>
  <c r="Q2576" i="2"/>
  <c r="T2576" i="2"/>
  <c r="C2577" i="2"/>
  <c r="D2577" i="2"/>
  <c r="O2577" i="2"/>
  <c r="P2577" i="2"/>
  <c r="Q2577" i="2"/>
  <c r="T2577" i="2"/>
  <c r="C2578" i="2"/>
  <c r="D2578" i="2"/>
  <c r="O2578" i="2"/>
  <c r="P2578" i="2"/>
  <c r="Q2578" i="2"/>
  <c r="T2578" i="2"/>
  <c r="C2579" i="2"/>
  <c r="D2579" i="2"/>
  <c r="O2579" i="2"/>
  <c r="P2579" i="2"/>
  <c r="Q2579" i="2"/>
  <c r="T2579" i="2"/>
  <c r="C2580" i="2"/>
  <c r="D2580" i="2"/>
  <c r="O2580" i="2"/>
  <c r="P2580" i="2"/>
  <c r="Q2580" i="2"/>
  <c r="T2580" i="2"/>
  <c r="C2581" i="2"/>
  <c r="D2581" i="2"/>
  <c r="O2581" i="2"/>
  <c r="P2581" i="2"/>
  <c r="Q2581" i="2"/>
  <c r="T2581" i="2"/>
  <c r="C2582" i="2"/>
  <c r="D2582" i="2"/>
  <c r="O2582" i="2"/>
  <c r="P2582" i="2"/>
  <c r="Q2582" i="2"/>
  <c r="T2582" i="2"/>
  <c r="C2583" i="2"/>
  <c r="D2583" i="2"/>
  <c r="O2583" i="2"/>
  <c r="P2583" i="2"/>
  <c r="Q2583" i="2"/>
  <c r="T2583" i="2"/>
  <c r="C2584" i="2"/>
  <c r="D2584" i="2"/>
  <c r="O2584" i="2"/>
  <c r="P2584" i="2"/>
  <c r="Q2584" i="2"/>
  <c r="T2584" i="2"/>
  <c r="C2585" i="2"/>
  <c r="D2585" i="2"/>
  <c r="O2585" i="2"/>
  <c r="P2585" i="2"/>
  <c r="Q2585" i="2"/>
  <c r="T2585" i="2"/>
  <c r="C2586" i="2"/>
  <c r="D2586" i="2"/>
  <c r="O2586" i="2"/>
  <c r="P2586" i="2"/>
  <c r="Q2586" i="2"/>
  <c r="T2586" i="2"/>
  <c r="C2587" i="2"/>
  <c r="D2587" i="2"/>
  <c r="O2587" i="2"/>
  <c r="P2587" i="2"/>
  <c r="Q2587" i="2"/>
  <c r="T2587" i="2"/>
  <c r="C2588" i="2"/>
  <c r="D2588" i="2"/>
  <c r="O2588" i="2"/>
  <c r="P2588" i="2"/>
  <c r="Q2588" i="2"/>
  <c r="T2588" i="2"/>
  <c r="C2589" i="2"/>
  <c r="D2589" i="2"/>
  <c r="O2589" i="2"/>
  <c r="P2589" i="2"/>
  <c r="Q2589" i="2"/>
  <c r="T2589" i="2"/>
  <c r="C2590" i="2"/>
  <c r="D2590" i="2"/>
  <c r="O2590" i="2"/>
  <c r="P2590" i="2"/>
  <c r="Q2590" i="2"/>
  <c r="T2590" i="2"/>
  <c r="C2591" i="2"/>
  <c r="D2591" i="2"/>
  <c r="O2591" i="2"/>
  <c r="P2591" i="2"/>
  <c r="Q2591" i="2"/>
  <c r="T2591" i="2"/>
  <c r="C2592" i="2"/>
  <c r="D2592" i="2"/>
  <c r="O2592" i="2"/>
  <c r="P2592" i="2"/>
  <c r="Q2592" i="2"/>
  <c r="T2592" i="2"/>
  <c r="C2593" i="2"/>
  <c r="D2593" i="2"/>
  <c r="O2593" i="2"/>
  <c r="P2593" i="2"/>
  <c r="Q2593" i="2"/>
  <c r="T2593" i="2"/>
  <c r="C2594" i="2"/>
  <c r="D2594" i="2"/>
  <c r="O2594" i="2"/>
  <c r="P2594" i="2"/>
  <c r="Q2594" i="2"/>
  <c r="T2594" i="2"/>
  <c r="C2595" i="2"/>
  <c r="D2595" i="2"/>
  <c r="O2595" i="2"/>
  <c r="P2595" i="2"/>
  <c r="Q2595" i="2"/>
  <c r="T2595" i="2"/>
  <c r="C2596" i="2"/>
  <c r="D2596" i="2"/>
  <c r="O2596" i="2"/>
  <c r="P2596" i="2"/>
  <c r="Q2596" i="2"/>
  <c r="T2596" i="2"/>
  <c r="C2597" i="2"/>
  <c r="D2597" i="2"/>
  <c r="O2597" i="2"/>
  <c r="P2597" i="2"/>
  <c r="Q2597" i="2"/>
  <c r="T2597" i="2"/>
  <c r="C2598" i="2"/>
  <c r="D2598" i="2"/>
  <c r="O2598" i="2"/>
  <c r="P2598" i="2"/>
  <c r="Q2598" i="2"/>
  <c r="T2598" i="2"/>
  <c r="C2599" i="2"/>
  <c r="D2599" i="2"/>
  <c r="O2599" i="2"/>
  <c r="P2599" i="2"/>
  <c r="Q2599" i="2"/>
  <c r="T2599" i="2"/>
  <c r="C2600" i="2"/>
  <c r="D2600" i="2"/>
  <c r="O2600" i="2"/>
  <c r="P2600" i="2"/>
  <c r="Q2600" i="2"/>
  <c r="T2600" i="2"/>
  <c r="C2601" i="2"/>
  <c r="D2601" i="2"/>
  <c r="O2601" i="2"/>
  <c r="P2601" i="2"/>
  <c r="Q2601" i="2"/>
  <c r="T2601" i="2"/>
  <c r="C2602" i="2"/>
  <c r="D2602" i="2"/>
  <c r="O2602" i="2"/>
  <c r="P2602" i="2"/>
  <c r="Q2602" i="2"/>
  <c r="T2602" i="2"/>
  <c r="C2603" i="2"/>
  <c r="D2603" i="2"/>
  <c r="O2603" i="2"/>
  <c r="P2603" i="2"/>
  <c r="Q2603" i="2"/>
  <c r="T2603" i="2"/>
  <c r="C2604" i="2"/>
  <c r="D2604" i="2"/>
  <c r="O2604" i="2"/>
  <c r="P2604" i="2"/>
  <c r="Q2604" i="2"/>
  <c r="T2604" i="2"/>
  <c r="C2605" i="2"/>
  <c r="D2605" i="2"/>
  <c r="O2605" i="2"/>
  <c r="P2605" i="2"/>
  <c r="Q2605" i="2"/>
  <c r="T2605" i="2"/>
  <c r="C2606" i="2"/>
  <c r="D2606" i="2"/>
  <c r="O2606" i="2"/>
  <c r="P2606" i="2"/>
  <c r="Q2606" i="2"/>
  <c r="T2606" i="2"/>
  <c r="C2607" i="2"/>
  <c r="D2607" i="2"/>
  <c r="O2607" i="2"/>
  <c r="P2607" i="2"/>
  <c r="Q2607" i="2"/>
  <c r="T2607" i="2"/>
  <c r="C2608" i="2"/>
  <c r="D2608" i="2"/>
  <c r="O2608" i="2"/>
  <c r="P2608" i="2"/>
  <c r="Q2608" i="2"/>
  <c r="T2608" i="2"/>
  <c r="C2609" i="2"/>
  <c r="D2609" i="2"/>
  <c r="O2609" i="2"/>
  <c r="P2609" i="2"/>
  <c r="Q2609" i="2"/>
  <c r="T2609" i="2"/>
  <c r="C2610" i="2"/>
  <c r="D2610" i="2"/>
  <c r="O2610" i="2"/>
  <c r="P2610" i="2"/>
  <c r="Q2610" i="2"/>
  <c r="T2610" i="2"/>
  <c r="C2611" i="2"/>
  <c r="D2611" i="2"/>
  <c r="O2611" i="2"/>
  <c r="P2611" i="2"/>
  <c r="Q2611" i="2"/>
  <c r="T2611" i="2"/>
  <c r="C2612" i="2"/>
  <c r="D2612" i="2"/>
  <c r="O2612" i="2"/>
  <c r="P2612" i="2"/>
  <c r="Q2612" i="2"/>
  <c r="T2612" i="2"/>
  <c r="C2613" i="2"/>
  <c r="D2613" i="2"/>
  <c r="O2613" i="2"/>
  <c r="P2613" i="2"/>
  <c r="Q2613" i="2"/>
  <c r="T2613" i="2"/>
  <c r="C2614" i="2"/>
  <c r="D2614" i="2"/>
  <c r="O2614" i="2"/>
  <c r="P2614" i="2"/>
  <c r="Q2614" i="2"/>
  <c r="T2614" i="2"/>
  <c r="C2615" i="2"/>
  <c r="D2615" i="2"/>
  <c r="O2615" i="2"/>
  <c r="P2615" i="2"/>
  <c r="Q2615" i="2"/>
  <c r="T2615" i="2"/>
  <c r="C2616" i="2"/>
  <c r="D2616" i="2"/>
  <c r="O2616" i="2"/>
  <c r="P2616" i="2"/>
  <c r="Q2616" i="2"/>
  <c r="T2616" i="2"/>
  <c r="C2617" i="2"/>
  <c r="D2617" i="2"/>
  <c r="O2617" i="2"/>
  <c r="P2617" i="2"/>
  <c r="Q2617" i="2"/>
  <c r="T2617" i="2"/>
  <c r="C2618" i="2"/>
  <c r="D2618" i="2"/>
  <c r="O2618" i="2"/>
  <c r="P2618" i="2"/>
  <c r="Q2618" i="2"/>
  <c r="T2618" i="2"/>
  <c r="C2619" i="2"/>
  <c r="D2619" i="2"/>
  <c r="O2619" i="2"/>
  <c r="P2619" i="2"/>
  <c r="Q2619" i="2"/>
  <c r="T2619" i="2"/>
  <c r="C2620" i="2"/>
  <c r="D2620" i="2"/>
  <c r="O2620" i="2"/>
  <c r="P2620" i="2"/>
  <c r="Q2620" i="2"/>
  <c r="T2620" i="2"/>
  <c r="C2621" i="2"/>
  <c r="D2621" i="2"/>
  <c r="O2621" i="2"/>
  <c r="P2621" i="2"/>
  <c r="Q2621" i="2"/>
  <c r="T2621" i="2"/>
  <c r="C2622" i="2"/>
  <c r="D2622" i="2"/>
  <c r="O2622" i="2"/>
  <c r="P2622" i="2"/>
  <c r="Q2622" i="2"/>
  <c r="T2622" i="2"/>
  <c r="C2623" i="2"/>
  <c r="D2623" i="2"/>
  <c r="O2623" i="2"/>
  <c r="P2623" i="2"/>
  <c r="Q2623" i="2"/>
  <c r="T2623" i="2"/>
  <c r="C2624" i="2"/>
  <c r="D2624" i="2"/>
  <c r="O2624" i="2"/>
  <c r="P2624" i="2"/>
  <c r="Q2624" i="2"/>
  <c r="T2624" i="2"/>
  <c r="C2625" i="2"/>
  <c r="D2625" i="2"/>
  <c r="O2625" i="2"/>
  <c r="P2625" i="2"/>
  <c r="Q2625" i="2"/>
  <c r="T2625" i="2"/>
  <c r="C2626" i="2"/>
  <c r="D2626" i="2"/>
  <c r="O2626" i="2"/>
  <c r="P2626" i="2"/>
  <c r="Q2626" i="2"/>
  <c r="T2626" i="2"/>
  <c r="C2627" i="2"/>
  <c r="D2627" i="2"/>
  <c r="O2627" i="2"/>
  <c r="P2627" i="2"/>
  <c r="Q2627" i="2"/>
  <c r="T2627" i="2"/>
  <c r="C2628" i="2"/>
  <c r="D2628" i="2"/>
  <c r="O2628" i="2"/>
  <c r="P2628" i="2"/>
  <c r="Q2628" i="2"/>
  <c r="T2628" i="2"/>
  <c r="C2629" i="2"/>
  <c r="D2629" i="2"/>
  <c r="O2629" i="2"/>
  <c r="P2629" i="2"/>
  <c r="Q2629" i="2"/>
  <c r="T2629" i="2"/>
  <c r="C2630" i="2"/>
  <c r="D2630" i="2"/>
  <c r="O2630" i="2"/>
  <c r="P2630" i="2"/>
  <c r="Q2630" i="2"/>
  <c r="T2630" i="2"/>
  <c r="C2631" i="2"/>
  <c r="D2631" i="2"/>
  <c r="O2631" i="2"/>
  <c r="P2631" i="2"/>
  <c r="Q2631" i="2"/>
  <c r="T2631" i="2"/>
  <c r="C2632" i="2"/>
  <c r="D2632" i="2"/>
  <c r="O2632" i="2"/>
  <c r="P2632" i="2"/>
  <c r="Q2632" i="2"/>
  <c r="T2632" i="2"/>
  <c r="C2633" i="2"/>
  <c r="D2633" i="2"/>
  <c r="O2633" i="2"/>
  <c r="P2633" i="2"/>
  <c r="Q2633" i="2"/>
  <c r="T2633" i="2"/>
  <c r="C2634" i="2"/>
  <c r="D2634" i="2"/>
  <c r="O2634" i="2"/>
  <c r="P2634" i="2"/>
  <c r="Q2634" i="2"/>
  <c r="T2634" i="2"/>
  <c r="C2635" i="2"/>
  <c r="D2635" i="2"/>
  <c r="O2635" i="2"/>
  <c r="P2635" i="2"/>
  <c r="Q2635" i="2"/>
  <c r="T2635" i="2"/>
  <c r="C2636" i="2"/>
  <c r="D2636" i="2"/>
  <c r="O2636" i="2"/>
  <c r="P2636" i="2"/>
  <c r="Q2636" i="2"/>
  <c r="T2636" i="2"/>
  <c r="C2637" i="2"/>
  <c r="D2637" i="2"/>
  <c r="O2637" i="2"/>
  <c r="P2637" i="2"/>
  <c r="Q2637" i="2"/>
  <c r="T2637" i="2"/>
  <c r="C2638" i="2"/>
  <c r="D2638" i="2"/>
  <c r="O2638" i="2"/>
  <c r="P2638" i="2"/>
  <c r="Q2638" i="2"/>
  <c r="T2638" i="2"/>
  <c r="C2639" i="2"/>
  <c r="D2639" i="2"/>
  <c r="O2639" i="2"/>
  <c r="P2639" i="2"/>
  <c r="Q2639" i="2"/>
  <c r="T2639" i="2"/>
  <c r="C2640" i="2"/>
  <c r="D2640" i="2"/>
  <c r="O2640" i="2"/>
  <c r="P2640" i="2"/>
  <c r="Q2640" i="2"/>
  <c r="T2640" i="2"/>
  <c r="C2641" i="2"/>
  <c r="D2641" i="2"/>
  <c r="O2641" i="2"/>
  <c r="P2641" i="2"/>
  <c r="Q2641" i="2"/>
  <c r="T2641" i="2"/>
  <c r="C2642" i="2"/>
  <c r="D2642" i="2"/>
  <c r="O2642" i="2"/>
  <c r="P2642" i="2"/>
  <c r="Q2642" i="2"/>
  <c r="T2642" i="2"/>
  <c r="C2643" i="2"/>
  <c r="D2643" i="2"/>
  <c r="O2643" i="2"/>
  <c r="P2643" i="2"/>
  <c r="Q2643" i="2"/>
  <c r="T2643" i="2"/>
  <c r="C2644" i="2"/>
  <c r="D2644" i="2"/>
  <c r="O2644" i="2"/>
  <c r="P2644" i="2"/>
  <c r="Q2644" i="2"/>
  <c r="T2644" i="2"/>
  <c r="C2645" i="2"/>
  <c r="D2645" i="2"/>
  <c r="O2645" i="2"/>
  <c r="P2645" i="2"/>
  <c r="Q2645" i="2"/>
  <c r="T2645" i="2"/>
  <c r="C2646" i="2"/>
  <c r="D2646" i="2"/>
  <c r="O2646" i="2"/>
  <c r="P2646" i="2"/>
  <c r="Q2646" i="2"/>
  <c r="T2646" i="2"/>
  <c r="C2647" i="2"/>
  <c r="D2647" i="2"/>
  <c r="O2647" i="2"/>
  <c r="P2647" i="2"/>
  <c r="Q2647" i="2"/>
  <c r="T2647" i="2"/>
  <c r="C2648" i="2"/>
  <c r="D2648" i="2"/>
  <c r="O2648" i="2"/>
  <c r="P2648" i="2"/>
  <c r="Q2648" i="2"/>
  <c r="T2648" i="2"/>
  <c r="C2649" i="2"/>
  <c r="D2649" i="2"/>
  <c r="O2649" i="2"/>
  <c r="P2649" i="2"/>
  <c r="Q2649" i="2"/>
  <c r="T2649" i="2"/>
  <c r="C2650" i="2"/>
  <c r="D2650" i="2"/>
  <c r="O2650" i="2"/>
  <c r="P2650" i="2"/>
  <c r="Q2650" i="2"/>
  <c r="T2650" i="2"/>
  <c r="C2651" i="2"/>
  <c r="D2651" i="2"/>
  <c r="O2651" i="2"/>
  <c r="P2651" i="2"/>
  <c r="Q2651" i="2"/>
  <c r="T2651" i="2"/>
  <c r="C2652" i="2"/>
  <c r="D2652" i="2"/>
  <c r="O2652" i="2"/>
  <c r="P2652" i="2"/>
  <c r="Q2652" i="2"/>
  <c r="T2652" i="2"/>
  <c r="C2653" i="2"/>
  <c r="D2653" i="2"/>
  <c r="O2653" i="2"/>
  <c r="P2653" i="2"/>
  <c r="Q2653" i="2"/>
  <c r="T2653" i="2"/>
  <c r="C2654" i="2"/>
  <c r="D2654" i="2"/>
  <c r="O2654" i="2"/>
  <c r="P2654" i="2"/>
  <c r="Q2654" i="2"/>
  <c r="T2654" i="2"/>
  <c r="C2655" i="2"/>
  <c r="D2655" i="2"/>
  <c r="O2655" i="2"/>
  <c r="P2655" i="2"/>
  <c r="Q2655" i="2"/>
  <c r="T2655" i="2"/>
  <c r="C2656" i="2"/>
  <c r="D2656" i="2"/>
  <c r="O2656" i="2"/>
  <c r="P2656" i="2"/>
  <c r="Q2656" i="2"/>
  <c r="T2656" i="2"/>
  <c r="C2657" i="2"/>
  <c r="D2657" i="2"/>
  <c r="O2657" i="2"/>
  <c r="P2657" i="2"/>
  <c r="Q2657" i="2"/>
  <c r="T2657" i="2"/>
  <c r="C2658" i="2"/>
  <c r="D2658" i="2"/>
  <c r="O2658" i="2"/>
  <c r="P2658" i="2"/>
  <c r="Q2658" i="2"/>
  <c r="T2658" i="2"/>
  <c r="C2659" i="2"/>
  <c r="D2659" i="2"/>
  <c r="O2659" i="2"/>
  <c r="P2659" i="2"/>
  <c r="Q2659" i="2"/>
  <c r="T2659" i="2"/>
  <c r="C2660" i="2"/>
  <c r="D2660" i="2"/>
  <c r="O2660" i="2"/>
  <c r="P2660" i="2"/>
  <c r="Q2660" i="2"/>
  <c r="T2660" i="2"/>
  <c r="C2661" i="2"/>
  <c r="D2661" i="2"/>
  <c r="O2661" i="2"/>
  <c r="P2661" i="2"/>
  <c r="Q2661" i="2"/>
  <c r="T2661" i="2"/>
  <c r="C2662" i="2"/>
  <c r="D2662" i="2"/>
  <c r="O2662" i="2"/>
  <c r="P2662" i="2"/>
  <c r="Q2662" i="2"/>
  <c r="T2662" i="2"/>
  <c r="C2663" i="2"/>
  <c r="D2663" i="2"/>
  <c r="O2663" i="2"/>
  <c r="P2663" i="2"/>
  <c r="Q2663" i="2"/>
  <c r="T2663" i="2"/>
  <c r="C2664" i="2"/>
  <c r="D2664" i="2"/>
  <c r="O2664" i="2"/>
  <c r="P2664" i="2"/>
  <c r="Q2664" i="2"/>
  <c r="T2664" i="2"/>
  <c r="C2665" i="2"/>
  <c r="D2665" i="2"/>
  <c r="O2665" i="2"/>
  <c r="P2665" i="2"/>
  <c r="Q2665" i="2"/>
  <c r="T2665" i="2"/>
  <c r="C2666" i="2"/>
  <c r="D2666" i="2"/>
  <c r="O2666" i="2"/>
  <c r="P2666" i="2"/>
  <c r="Q2666" i="2"/>
  <c r="T2666" i="2"/>
  <c r="C2667" i="2"/>
  <c r="D2667" i="2"/>
  <c r="O2667" i="2"/>
  <c r="P2667" i="2"/>
  <c r="Q2667" i="2"/>
  <c r="T2667" i="2"/>
  <c r="C2668" i="2"/>
  <c r="D2668" i="2"/>
  <c r="O2668" i="2"/>
  <c r="P2668" i="2"/>
  <c r="Q2668" i="2"/>
  <c r="T2668" i="2"/>
  <c r="C2669" i="2"/>
  <c r="D2669" i="2"/>
  <c r="O2669" i="2"/>
  <c r="P2669" i="2"/>
  <c r="Q2669" i="2"/>
  <c r="T2669" i="2"/>
  <c r="C2670" i="2"/>
  <c r="D2670" i="2"/>
  <c r="O2670" i="2"/>
  <c r="P2670" i="2"/>
  <c r="Q2670" i="2"/>
  <c r="T2670" i="2"/>
  <c r="C2671" i="2"/>
  <c r="D2671" i="2"/>
  <c r="O2671" i="2"/>
  <c r="P2671" i="2"/>
  <c r="Q2671" i="2"/>
  <c r="T2671" i="2"/>
  <c r="C2672" i="2"/>
  <c r="D2672" i="2"/>
  <c r="O2672" i="2"/>
  <c r="P2672" i="2"/>
  <c r="Q2672" i="2"/>
  <c r="T2672" i="2"/>
  <c r="C2673" i="2"/>
  <c r="D2673" i="2"/>
  <c r="O2673" i="2"/>
  <c r="P2673" i="2"/>
  <c r="Q2673" i="2"/>
  <c r="T2673" i="2"/>
  <c r="C2674" i="2"/>
  <c r="D2674" i="2"/>
  <c r="O2674" i="2"/>
  <c r="P2674" i="2"/>
  <c r="Q2674" i="2"/>
  <c r="T2674" i="2"/>
  <c r="C2675" i="2"/>
  <c r="D2675" i="2"/>
  <c r="O2675" i="2"/>
  <c r="P2675" i="2"/>
  <c r="Q2675" i="2"/>
  <c r="T2675" i="2"/>
  <c r="C2676" i="2"/>
  <c r="D2676" i="2"/>
  <c r="O2676" i="2"/>
  <c r="P2676" i="2"/>
  <c r="Q2676" i="2"/>
  <c r="T2676" i="2"/>
  <c r="C2677" i="2"/>
  <c r="D2677" i="2"/>
  <c r="O2677" i="2"/>
  <c r="P2677" i="2"/>
  <c r="Q2677" i="2"/>
  <c r="T2677" i="2"/>
  <c r="C2678" i="2"/>
  <c r="D2678" i="2"/>
  <c r="O2678" i="2"/>
  <c r="P2678" i="2"/>
  <c r="Q2678" i="2"/>
  <c r="T2678" i="2"/>
  <c r="C2679" i="2"/>
  <c r="D2679" i="2"/>
  <c r="O2679" i="2"/>
  <c r="P2679" i="2"/>
  <c r="Q2679" i="2"/>
  <c r="T2679" i="2"/>
  <c r="C2680" i="2"/>
  <c r="D2680" i="2"/>
  <c r="O2680" i="2"/>
  <c r="P2680" i="2"/>
  <c r="Q2680" i="2"/>
  <c r="T2680" i="2"/>
  <c r="C2681" i="2"/>
  <c r="D2681" i="2"/>
  <c r="O2681" i="2"/>
  <c r="P2681" i="2"/>
  <c r="Q2681" i="2"/>
  <c r="T2681" i="2"/>
  <c r="C2682" i="2"/>
  <c r="D2682" i="2"/>
  <c r="O2682" i="2"/>
  <c r="P2682" i="2"/>
  <c r="Q2682" i="2"/>
  <c r="T2682" i="2"/>
  <c r="C2683" i="2"/>
  <c r="D2683" i="2"/>
  <c r="O2683" i="2"/>
  <c r="P2683" i="2"/>
  <c r="Q2683" i="2"/>
  <c r="T2683" i="2"/>
  <c r="C2684" i="2"/>
  <c r="D2684" i="2"/>
  <c r="O2684" i="2"/>
  <c r="P2684" i="2"/>
  <c r="Q2684" i="2"/>
  <c r="T2684" i="2"/>
  <c r="C2685" i="2"/>
  <c r="D2685" i="2"/>
  <c r="O2685" i="2"/>
  <c r="P2685" i="2"/>
  <c r="Q2685" i="2"/>
  <c r="T2685" i="2"/>
  <c r="C2686" i="2"/>
  <c r="D2686" i="2"/>
  <c r="O2686" i="2"/>
  <c r="P2686" i="2"/>
  <c r="Q2686" i="2"/>
  <c r="T2686" i="2"/>
  <c r="C2687" i="2"/>
  <c r="D2687" i="2"/>
  <c r="O2687" i="2"/>
  <c r="P2687" i="2"/>
  <c r="Q2687" i="2"/>
  <c r="T2687" i="2"/>
  <c r="C2688" i="2"/>
  <c r="D2688" i="2"/>
  <c r="O2688" i="2"/>
  <c r="P2688" i="2"/>
  <c r="Q2688" i="2"/>
  <c r="T2688" i="2"/>
  <c r="C2689" i="2"/>
  <c r="D2689" i="2"/>
  <c r="O2689" i="2"/>
  <c r="P2689" i="2"/>
  <c r="Q2689" i="2"/>
  <c r="T2689" i="2"/>
  <c r="C2690" i="2"/>
  <c r="D2690" i="2"/>
  <c r="O2690" i="2"/>
  <c r="P2690" i="2"/>
  <c r="Q2690" i="2"/>
  <c r="T2690" i="2"/>
  <c r="C2691" i="2"/>
  <c r="D2691" i="2"/>
  <c r="O2691" i="2"/>
  <c r="P2691" i="2"/>
  <c r="Q2691" i="2"/>
  <c r="T2691" i="2"/>
  <c r="C2692" i="2"/>
  <c r="D2692" i="2"/>
  <c r="O2692" i="2"/>
  <c r="P2692" i="2"/>
  <c r="Q2692" i="2"/>
  <c r="T2692" i="2"/>
  <c r="C2693" i="2"/>
  <c r="D2693" i="2"/>
  <c r="O2693" i="2"/>
  <c r="P2693" i="2"/>
  <c r="Q2693" i="2"/>
  <c r="T2693" i="2"/>
  <c r="C2694" i="2"/>
  <c r="D2694" i="2"/>
  <c r="O2694" i="2"/>
  <c r="P2694" i="2"/>
  <c r="Q2694" i="2"/>
  <c r="T2694" i="2"/>
  <c r="C2695" i="2"/>
  <c r="D2695" i="2"/>
  <c r="O2695" i="2"/>
  <c r="P2695" i="2"/>
  <c r="Q2695" i="2"/>
  <c r="T2695" i="2"/>
  <c r="C2696" i="2"/>
  <c r="D2696" i="2"/>
  <c r="O2696" i="2"/>
  <c r="P2696" i="2"/>
  <c r="Q2696" i="2"/>
  <c r="T2696" i="2"/>
  <c r="C2697" i="2"/>
  <c r="D2697" i="2"/>
  <c r="O2697" i="2"/>
  <c r="P2697" i="2"/>
  <c r="Q2697" i="2"/>
  <c r="T2697" i="2"/>
  <c r="C2698" i="2"/>
  <c r="D2698" i="2"/>
  <c r="O2698" i="2"/>
  <c r="P2698" i="2"/>
  <c r="Q2698" i="2"/>
  <c r="T2698" i="2"/>
  <c r="C2699" i="2"/>
  <c r="D2699" i="2"/>
  <c r="O2699" i="2"/>
  <c r="P2699" i="2"/>
  <c r="Q2699" i="2"/>
  <c r="T2699" i="2"/>
  <c r="C2700" i="2"/>
  <c r="D2700" i="2"/>
  <c r="O2700" i="2"/>
  <c r="P2700" i="2"/>
  <c r="Q2700" i="2"/>
  <c r="T2700" i="2"/>
  <c r="C2701" i="2"/>
  <c r="D2701" i="2"/>
  <c r="O2701" i="2"/>
  <c r="P2701" i="2"/>
  <c r="Q2701" i="2"/>
  <c r="T2701" i="2"/>
  <c r="C2702" i="2"/>
  <c r="D2702" i="2"/>
  <c r="O2702" i="2"/>
  <c r="P2702" i="2"/>
  <c r="Q2702" i="2"/>
  <c r="T2702" i="2"/>
  <c r="C2703" i="2"/>
  <c r="D2703" i="2"/>
  <c r="O2703" i="2"/>
  <c r="P2703" i="2"/>
  <c r="Q2703" i="2"/>
  <c r="T2703" i="2"/>
  <c r="C2704" i="2"/>
  <c r="D2704" i="2"/>
  <c r="O2704" i="2"/>
  <c r="P2704" i="2"/>
  <c r="Q2704" i="2"/>
  <c r="T2704" i="2"/>
  <c r="C2705" i="2"/>
  <c r="D2705" i="2"/>
  <c r="O2705" i="2"/>
  <c r="P2705" i="2"/>
  <c r="Q2705" i="2"/>
  <c r="T2705" i="2"/>
  <c r="C2706" i="2"/>
  <c r="D2706" i="2"/>
  <c r="O2706" i="2"/>
  <c r="P2706" i="2"/>
  <c r="Q2706" i="2"/>
  <c r="T2706" i="2"/>
  <c r="C2707" i="2"/>
  <c r="D2707" i="2"/>
  <c r="O2707" i="2"/>
  <c r="P2707" i="2"/>
  <c r="Q2707" i="2"/>
  <c r="T2707" i="2"/>
  <c r="C2708" i="2"/>
  <c r="D2708" i="2"/>
  <c r="O2708" i="2"/>
  <c r="P2708" i="2"/>
  <c r="Q2708" i="2"/>
  <c r="T2708" i="2"/>
  <c r="C2709" i="2"/>
  <c r="D2709" i="2"/>
  <c r="O2709" i="2"/>
  <c r="P2709" i="2"/>
  <c r="Q2709" i="2"/>
  <c r="T2709" i="2"/>
  <c r="C2710" i="2"/>
  <c r="D2710" i="2"/>
  <c r="O2710" i="2"/>
  <c r="P2710" i="2"/>
  <c r="Q2710" i="2"/>
  <c r="T2710" i="2"/>
  <c r="C2711" i="2"/>
  <c r="D2711" i="2"/>
  <c r="O2711" i="2"/>
  <c r="P2711" i="2"/>
  <c r="Q2711" i="2"/>
  <c r="T2711" i="2"/>
  <c r="C2712" i="2"/>
  <c r="D2712" i="2"/>
  <c r="O2712" i="2"/>
  <c r="P2712" i="2"/>
  <c r="Q2712" i="2"/>
  <c r="T2712" i="2"/>
  <c r="C2713" i="2"/>
  <c r="D2713" i="2"/>
  <c r="O2713" i="2"/>
  <c r="P2713" i="2"/>
  <c r="Q2713" i="2"/>
  <c r="T2713" i="2"/>
  <c r="C2714" i="2"/>
  <c r="D2714" i="2"/>
  <c r="O2714" i="2"/>
  <c r="P2714" i="2"/>
  <c r="Q2714" i="2"/>
  <c r="T2714" i="2"/>
  <c r="C2715" i="2"/>
  <c r="D2715" i="2"/>
  <c r="O2715" i="2"/>
  <c r="P2715" i="2"/>
  <c r="Q2715" i="2"/>
  <c r="T2715" i="2"/>
  <c r="C2716" i="2"/>
  <c r="D2716" i="2"/>
  <c r="O2716" i="2"/>
  <c r="P2716" i="2"/>
  <c r="Q2716" i="2"/>
  <c r="T2716" i="2"/>
  <c r="C2717" i="2"/>
  <c r="D2717" i="2"/>
  <c r="O2717" i="2"/>
  <c r="P2717" i="2"/>
  <c r="Q2717" i="2"/>
  <c r="T2717" i="2"/>
  <c r="C2718" i="2"/>
  <c r="D2718" i="2"/>
  <c r="O2718" i="2"/>
  <c r="P2718" i="2"/>
  <c r="Q2718" i="2"/>
  <c r="T2718" i="2"/>
  <c r="C2719" i="2"/>
  <c r="D2719" i="2"/>
  <c r="O2719" i="2"/>
  <c r="P2719" i="2"/>
  <c r="Q2719" i="2"/>
  <c r="T2719" i="2"/>
  <c r="C2720" i="2"/>
  <c r="D2720" i="2"/>
  <c r="O2720" i="2"/>
  <c r="P2720" i="2"/>
  <c r="Q2720" i="2"/>
  <c r="T2720" i="2"/>
  <c r="C2721" i="2"/>
  <c r="D2721" i="2"/>
  <c r="O2721" i="2"/>
  <c r="P2721" i="2"/>
  <c r="Q2721" i="2"/>
  <c r="T2721" i="2"/>
  <c r="C2722" i="2"/>
  <c r="D2722" i="2"/>
  <c r="O2722" i="2"/>
  <c r="P2722" i="2"/>
  <c r="Q2722" i="2"/>
  <c r="T2722" i="2"/>
  <c r="C2723" i="2"/>
  <c r="D2723" i="2"/>
  <c r="O2723" i="2"/>
  <c r="P2723" i="2"/>
  <c r="Q2723" i="2"/>
  <c r="T2723" i="2"/>
  <c r="C2724" i="2"/>
  <c r="D2724" i="2"/>
  <c r="O2724" i="2"/>
  <c r="P2724" i="2"/>
  <c r="Q2724" i="2"/>
  <c r="T2724" i="2"/>
  <c r="C2725" i="2"/>
  <c r="D2725" i="2"/>
  <c r="O2725" i="2"/>
  <c r="P2725" i="2"/>
  <c r="Q2725" i="2"/>
  <c r="T2725" i="2"/>
  <c r="C2726" i="2"/>
  <c r="D2726" i="2"/>
  <c r="O2726" i="2"/>
  <c r="P2726" i="2"/>
  <c r="Q2726" i="2"/>
  <c r="T2726" i="2"/>
  <c r="C2727" i="2"/>
  <c r="D2727" i="2"/>
  <c r="O2727" i="2"/>
  <c r="P2727" i="2"/>
  <c r="Q2727" i="2"/>
  <c r="T2727" i="2"/>
  <c r="C2728" i="2"/>
  <c r="D2728" i="2"/>
  <c r="O2728" i="2"/>
  <c r="P2728" i="2"/>
  <c r="Q2728" i="2"/>
  <c r="T2728" i="2"/>
  <c r="C2729" i="2"/>
  <c r="D2729" i="2"/>
  <c r="O2729" i="2"/>
  <c r="P2729" i="2"/>
  <c r="Q2729" i="2"/>
  <c r="T2729" i="2"/>
  <c r="C2730" i="2"/>
  <c r="D2730" i="2"/>
  <c r="O2730" i="2"/>
  <c r="P2730" i="2"/>
  <c r="Q2730" i="2"/>
  <c r="T2730" i="2"/>
  <c r="C2731" i="2"/>
  <c r="D2731" i="2"/>
  <c r="O2731" i="2"/>
  <c r="P2731" i="2"/>
  <c r="Q2731" i="2"/>
  <c r="T2731" i="2"/>
  <c r="C2732" i="2"/>
  <c r="D2732" i="2"/>
  <c r="O2732" i="2"/>
  <c r="P2732" i="2"/>
  <c r="Q2732" i="2"/>
  <c r="T2732" i="2"/>
  <c r="C2733" i="2"/>
  <c r="D2733" i="2"/>
  <c r="O2733" i="2"/>
  <c r="P2733" i="2"/>
  <c r="Q2733" i="2"/>
  <c r="T2733" i="2"/>
  <c r="C2734" i="2"/>
  <c r="D2734" i="2"/>
  <c r="O2734" i="2"/>
  <c r="P2734" i="2"/>
  <c r="Q2734" i="2"/>
  <c r="T2734" i="2"/>
  <c r="C2735" i="2"/>
  <c r="D2735" i="2"/>
  <c r="O2735" i="2"/>
  <c r="P2735" i="2"/>
  <c r="Q2735" i="2"/>
  <c r="T2735" i="2"/>
  <c r="C2736" i="2"/>
  <c r="D2736" i="2"/>
  <c r="O2736" i="2"/>
  <c r="P2736" i="2"/>
  <c r="Q2736" i="2"/>
  <c r="T2736" i="2"/>
  <c r="C2737" i="2"/>
  <c r="D2737" i="2"/>
  <c r="O2737" i="2"/>
  <c r="P2737" i="2"/>
  <c r="Q2737" i="2"/>
  <c r="T2737" i="2"/>
  <c r="C2738" i="2"/>
  <c r="D2738" i="2"/>
  <c r="O2738" i="2"/>
  <c r="P2738" i="2"/>
  <c r="Q2738" i="2"/>
  <c r="T2738" i="2"/>
  <c r="C2739" i="2"/>
  <c r="D2739" i="2"/>
  <c r="O2739" i="2"/>
  <c r="P2739" i="2"/>
  <c r="Q2739" i="2"/>
  <c r="T2739" i="2"/>
  <c r="C2740" i="2"/>
  <c r="D2740" i="2"/>
  <c r="O2740" i="2"/>
  <c r="P2740" i="2"/>
  <c r="Q2740" i="2"/>
  <c r="T2740" i="2"/>
  <c r="C2741" i="2"/>
  <c r="D2741" i="2"/>
  <c r="O2741" i="2"/>
  <c r="P2741" i="2"/>
  <c r="Q2741" i="2"/>
  <c r="T2741" i="2"/>
  <c r="C2742" i="2"/>
  <c r="D2742" i="2"/>
  <c r="O2742" i="2"/>
  <c r="P2742" i="2"/>
  <c r="Q2742" i="2"/>
  <c r="T2742" i="2"/>
  <c r="C2743" i="2"/>
  <c r="D2743" i="2"/>
  <c r="O2743" i="2"/>
  <c r="P2743" i="2"/>
  <c r="Q2743" i="2"/>
  <c r="T2743" i="2"/>
  <c r="C2744" i="2"/>
  <c r="D2744" i="2"/>
  <c r="O2744" i="2"/>
  <c r="P2744" i="2"/>
  <c r="Q2744" i="2"/>
  <c r="T2744" i="2"/>
  <c r="C2745" i="2"/>
  <c r="D2745" i="2"/>
  <c r="O2745" i="2"/>
  <c r="P2745" i="2"/>
  <c r="Q2745" i="2"/>
  <c r="T2745" i="2"/>
  <c r="C2746" i="2"/>
  <c r="D2746" i="2"/>
  <c r="O2746" i="2"/>
  <c r="P2746" i="2"/>
  <c r="Q2746" i="2"/>
  <c r="T2746" i="2"/>
  <c r="C2747" i="2"/>
  <c r="D2747" i="2"/>
  <c r="O2747" i="2"/>
  <c r="P2747" i="2"/>
  <c r="Q2747" i="2"/>
  <c r="T2747" i="2"/>
  <c r="C2748" i="2"/>
  <c r="D2748" i="2"/>
  <c r="O2748" i="2"/>
  <c r="P2748" i="2"/>
  <c r="Q2748" i="2"/>
  <c r="T2748" i="2"/>
  <c r="C2749" i="2"/>
  <c r="D2749" i="2"/>
  <c r="O2749" i="2"/>
  <c r="P2749" i="2"/>
  <c r="Q2749" i="2"/>
  <c r="T2749" i="2"/>
  <c r="C2750" i="2"/>
  <c r="D2750" i="2"/>
  <c r="O2750" i="2"/>
  <c r="P2750" i="2"/>
  <c r="Q2750" i="2"/>
  <c r="T2750" i="2"/>
  <c r="C2751" i="2"/>
  <c r="D2751" i="2"/>
  <c r="O2751" i="2"/>
  <c r="P2751" i="2"/>
  <c r="Q2751" i="2"/>
  <c r="T2751" i="2"/>
  <c r="C2752" i="2"/>
  <c r="D2752" i="2"/>
  <c r="O2752" i="2"/>
  <c r="P2752" i="2"/>
  <c r="Q2752" i="2"/>
  <c r="T2752" i="2"/>
  <c r="C2753" i="2"/>
  <c r="D2753" i="2"/>
  <c r="O2753" i="2"/>
  <c r="P2753" i="2"/>
  <c r="Q2753" i="2"/>
  <c r="T2753" i="2"/>
  <c r="C2754" i="2"/>
  <c r="D2754" i="2"/>
  <c r="O2754" i="2"/>
  <c r="P2754" i="2"/>
  <c r="Q2754" i="2"/>
  <c r="T2754" i="2"/>
  <c r="C2755" i="2"/>
  <c r="D2755" i="2"/>
  <c r="O2755" i="2"/>
  <c r="P2755" i="2"/>
  <c r="Q2755" i="2"/>
  <c r="T2755" i="2"/>
  <c r="C2756" i="2"/>
  <c r="D2756" i="2"/>
  <c r="O2756" i="2"/>
  <c r="P2756" i="2"/>
  <c r="Q2756" i="2"/>
  <c r="T2756" i="2"/>
  <c r="C2757" i="2"/>
  <c r="D2757" i="2"/>
  <c r="O2757" i="2"/>
  <c r="P2757" i="2"/>
  <c r="Q2757" i="2"/>
  <c r="T2757" i="2"/>
  <c r="C2758" i="2"/>
  <c r="D2758" i="2"/>
  <c r="O2758" i="2"/>
  <c r="P2758" i="2"/>
  <c r="Q2758" i="2"/>
  <c r="T2758" i="2"/>
  <c r="C2759" i="2"/>
  <c r="D2759" i="2"/>
  <c r="O2759" i="2"/>
  <c r="P2759" i="2"/>
  <c r="Q2759" i="2"/>
  <c r="T2759" i="2"/>
  <c r="C2760" i="2"/>
  <c r="D2760" i="2"/>
  <c r="O2760" i="2"/>
  <c r="P2760" i="2"/>
  <c r="Q2760" i="2"/>
  <c r="T2760" i="2"/>
  <c r="C2761" i="2"/>
  <c r="D2761" i="2"/>
  <c r="O2761" i="2"/>
  <c r="P2761" i="2"/>
  <c r="Q2761" i="2"/>
  <c r="T2761" i="2"/>
  <c r="C2762" i="2"/>
  <c r="D2762" i="2"/>
  <c r="O2762" i="2"/>
  <c r="P2762" i="2"/>
  <c r="Q2762" i="2"/>
  <c r="T2762" i="2"/>
  <c r="C2763" i="2"/>
  <c r="D2763" i="2"/>
  <c r="O2763" i="2"/>
  <c r="P2763" i="2"/>
  <c r="Q2763" i="2"/>
  <c r="T2763" i="2"/>
  <c r="C2764" i="2"/>
  <c r="D2764" i="2"/>
  <c r="O2764" i="2"/>
  <c r="P2764" i="2"/>
  <c r="Q2764" i="2"/>
  <c r="T2764" i="2"/>
  <c r="C2765" i="2"/>
  <c r="D2765" i="2"/>
  <c r="O2765" i="2"/>
  <c r="P2765" i="2"/>
  <c r="Q2765" i="2"/>
  <c r="T2765" i="2"/>
  <c r="C2766" i="2"/>
  <c r="D2766" i="2"/>
  <c r="O2766" i="2"/>
  <c r="P2766" i="2"/>
  <c r="Q2766" i="2"/>
  <c r="T2766" i="2"/>
  <c r="C2767" i="2"/>
  <c r="D2767" i="2"/>
  <c r="O2767" i="2"/>
  <c r="P2767" i="2"/>
  <c r="Q2767" i="2"/>
  <c r="T2767" i="2"/>
  <c r="C2768" i="2"/>
  <c r="D2768" i="2"/>
  <c r="O2768" i="2"/>
  <c r="P2768" i="2"/>
  <c r="Q2768" i="2"/>
  <c r="T2768" i="2"/>
  <c r="C2769" i="2"/>
  <c r="D2769" i="2"/>
  <c r="O2769" i="2"/>
  <c r="P2769" i="2"/>
  <c r="Q2769" i="2"/>
  <c r="T2769" i="2"/>
  <c r="C2770" i="2"/>
  <c r="D2770" i="2"/>
  <c r="O2770" i="2"/>
  <c r="P2770" i="2"/>
  <c r="Q2770" i="2"/>
  <c r="T2770" i="2"/>
  <c r="C2771" i="2"/>
  <c r="D2771" i="2"/>
  <c r="O2771" i="2"/>
  <c r="P2771" i="2"/>
  <c r="Q2771" i="2"/>
  <c r="T2771" i="2"/>
  <c r="C2772" i="2"/>
  <c r="D2772" i="2"/>
  <c r="O2772" i="2"/>
  <c r="P2772" i="2"/>
  <c r="Q2772" i="2"/>
  <c r="T2772" i="2"/>
  <c r="C2773" i="2"/>
  <c r="D2773" i="2"/>
  <c r="O2773" i="2"/>
  <c r="P2773" i="2"/>
  <c r="Q2773" i="2"/>
  <c r="T2773" i="2"/>
  <c r="C2774" i="2"/>
  <c r="D2774" i="2"/>
  <c r="O2774" i="2"/>
  <c r="P2774" i="2"/>
  <c r="Q2774" i="2"/>
  <c r="T2774" i="2"/>
  <c r="C2775" i="2"/>
  <c r="D2775" i="2"/>
  <c r="O2775" i="2"/>
  <c r="P2775" i="2"/>
  <c r="Q2775" i="2"/>
  <c r="T2775" i="2"/>
  <c r="C2776" i="2"/>
  <c r="D2776" i="2"/>
  <c r="O2776" i="2"/>
  <c r="P2776" i="2"/>
  <c r="Q2776" i="2"/>
  <c r="T2776" i="2"/>
  <c r="C2777" i="2"/>
  <c r="D2777" i="2"/>
  <c r="O2777" i="2"/>
  <c r="P2777" i="2"/>
  <c r="Q2777" i="2"/>
  <c r="T2777" i="2"/>
  <c r="C2778" i="2"/>
  <c r="D2778" i="2"/>
  <c r="O2778" i="2"/>
  <c r="P2778" i="2"/>
  <c r="Q2778" i="2"/>
  <c r="T2778" i="2"/>
  <c r="C2779" i="2"/>
  <c r="D2779" i="2"/>
  <c r="O2779" i="2"/>
  <c r="P2779" i="2"/>
  <c r="Q2779" i="2"/>
  <c r="T2779" i="2"/>
  <c r="C2780" i="2"/>
  <c r="D2780" i="2"/>
  <c r="O2780" i="2"/>
  <c r="P2780" i="2"/>
  <c r="Q2780" i="2"/>
  <c r="T2780" i="2"/>
  <c r="C2781" i="2"/>
  <c r="D2781" i="2"/>
  <c r="O2781" i="2"/>
  <c r="P2781" i="2"/>
  <c r="Q2781" i="2"/>
  <c r="T2781" i="2"/>
  <c r="C2782" i="2"/>
  <c r="D2782" i="2"/>
  <c r="O2782" i="2"/>
  <c r="P2782" i="2"/>
  <c r="Q2782" i="2"/>
  <c r="T2782" i="2"/>
  <c r="C2783" i="2"/>
  <c r="D2783" i="2"/>
  <c r="O2783" i="2"/>
  <c r="P2783" i="2"/>
  <c r="Q2783" i="2"/>
  <c r="T2783" i="2"/>
  <c r="C2784" i="2"/>
  <c r="D2784" i="2"/>
  <c r="O2784" i="2"/>
  <c r="P2784" i="2"/>
  <c r="Q2784" i="2"/>
  <c r="T2784" i="2"/>
  <c r="C2785" i="2"/>
  <c r="D2785" i="2"/>
  <c r="O2785" i="2"/>
  <c r="P2785" i="2"/>
  <c r="Q2785" i="2"/>
  <c r="T2785" i="2"/>
  <c r="C2786" i="2"/>
  <c r="D2786" i="2"/>
  <c r="O2786" i="2"/>
  <c r="P2786" i="2"/>
  <c r="Q2786" i="2"/>
  <c r="T2786" i="2"/>
  <c r="C2787" i="2"/>
  <c r="D2787" i="2"/>
  <c r="O2787" i="2"/>
  <c r="P2787" i="2"/>
  <c r="Q2787" i="2"/>
  <c r="T2787" i="2"/>
  <c r="C2788" i="2"/>
  <c r="D2788" i="2"/>
  <c r="O2788" i="2"/>
  <c r="P2788" i="2"/>
  <c r="Q2788" i="2"/>
  <c r="T2788" i="2"/>
  <c r="C2789" i="2"/>
  <c r="D2789" i="2"/>
  <c r="O2789" i="2"/>
  <c r="P2789" i="2"/>
  <c r="Q2789" i="2"/>
  <c r="T2789" i="2"/>
  <c r="C2790" i="2"/>
  <c r="D2790" i="2"/>
  <c r="O2790" i="2"/>
  <c r="P2790" i="2"/>
  <c r="Q2790" i="2"/>
  <c r="T2790" i="2"/>
  <c r="C2791" i="2"/>
  <c r="D2791" i="2"/>
  <c r="O2791" i="2"/>
  <c r="P2791" i="2"/>
  <c r="Q2791" i="2"/>
  <c r="T2791" i="2"/>
  <c r="C2792" i="2"/>
  <c r="D2792" i="2"/>
  <c r="O2792" i="2"/>
  <c r="P2792" i="2"/>
  <c r="Q2792" i="2"/>
  <c r="T2792" i="2"/>
  <c r="C2793" i="2"/>
  <c r="D2793" i="2"/>
  <c r="O2793" i="2"/>
  <c r="P2793" i="2"/>
  <c r="Q2793" i="2"/>
  <c r="T2793" i="2"/>
  <c r="C2794" i="2"/>
  <c r="D2794" i="2"/>
  <c r="O2794" i="2"/>
  <c r="P2794" i="2"/>
  <c r="Q2794" i="2"/>
  <c r="T2794" i="2"/>
  <c r="C2795" i="2"/>
  <c r="D2795" i="2"/>
  <c r="O2795" i="2"/>
  <c r="P2795" i="2"/>
  <c r="Q2795" i="2"/>
  <c r="T2795" i="2"/>
  <c r="C2796" i="2"/>
  <c r="D2796" i="2"/>
  <c r="O2796" i="2"/>
  <c r="P2796" i="2"/>
  <c r="Q2796" i="2"/>
  <c r="T2796" i="2"/>
  <c r="C2797" i="2"/>
  <c r="D2797" i="2"/>
  <c r="O2797" i="2"/>
  <c r="P2797" i="2"/>
  <c r="Q2797" i="2"/>
  <c r="T2797" i="2"/>
  <c r="C2798" i="2"/>
  <c r="D2798" i="2"/>
  <c r="O2798" i="2"/>
  <c r="P2798" i="2"/>
  <c r="Q2798" i="2"/>
  <c r="T2798" i="2"/>
  <c r="C2799" i="2"/>
  <c r="D2799" i="2"/>
  <c r="O2799" i="2"/>
  <c r="P2799" i="2"/>
  <c r="Q2799" i="2"/>
  <c r="T2799" i="2"/>
  <c r="C2800" i="2"/>
  <c r="D2800" i="2"/>
  <c r="O2800" i="2"/>
  <c r="P2800" i="2"/>
  <c r="Q2800" i="2"/>
  <c r="T2800" i="2"/>
  <c r="C2801" i="2"/>
  <c r="D2801" i="2"/>
  <c r="O2801" i="2"/>
  <c r="P2801" i="2"/>
  <c r="Q2801" i="2"/>
  <c r="T2801" i="2"/>
  <c r="C2802" i="2"/>
  <c r="D2802" i="2"/>
  <c r="O2802" i="2"/>
  <c r="P2802" i="2"/>
  <c r="Q2802" i="2"/>
  <c r="T2802" i="2"/>
  <c r="C2803" i="2"/>
  <c r="D2803" i="2"/>
  <c r="O2803" i="2"/>
  <c r="P2803" i="2"/>
  <c r="Q2803" i="2"/>
  <c r="T2803" i="2"/>
  <c r="C2804" i="2"/>
  <c r="D2804" i="2"/>
  <c r="O2804" i="2"/>
  <c r="P2804" i="2"/>
  <c r="Q2804" i="2"/>
  <c r="T2804" i="2"/>
  <c r="C2805" i="2"/>
  <c r="D2805" i="2"/>
  <c r="O2805" i="2"/>
  <c r="P2805" i="2"/>
  <c r="Q2805" i="2"/>
  <c r="T2805" i="2"/>
  <c r="C2806" i="2"/>
  <c r="D2806" i="2"/>
  <c r="O2806" i="2"/>
  <c r="P2806" i="2"/>
  <c r="Q2806" i="2"/>
  <c r="T2806" i="2"/>
  <c r="C2807" i="2"/>
  <c r="D2807" i="2"/>
  <c r="O2807" i="2"/>
  <c r="P2807" i="2"/>
  <c r="Q2807" i="2"/>
  <c r="T2807" i="2"/>
  <c r="C2808" i="2"/>
  <c r="D2808" i="2"/>
  <c r="O2808" i="2"/>
  <c r="P2808" i="2"/>
  <c r="Q2808" i="2"/>
  <c r="T2808" i="2"/>
  <c r="C2809" i="2"/>
  <c r="D2809" i="2"/>
  <c r="O2809" i="2"/>
  <c r="P2809" i="2"/>
  <c r="Q2809" i="2"/>
  <c r="T2809" i="2"/>
  <c r="C2810" i="2"/>
  <c r="D2810" i="2"/>
  <c r="O2810" i="2"/>
  <c r="P2810" i="2"/>
  <c r="Q2810" i="2"/>
  <c r="T2810" i="2"/>
  <c r="C2811" i="2"/>
  <c r="D2811" i="2"/>
  <c r="O2811" i="2"/>
  <c r="P2811" i="2"/>
  <c r="Q2811" i="2"/>
  <c r="T2811" i="2"/>
  <c r="C2812" i="2"/>
  <c r="D2812" i="2"/>
  <c r="O2812" i="2"/>
  <c r="P2812" i="2"/>
  <c r="Q2812" i="2"/>
  <c r="T2812" i="2"/>
  <c r="C2813" i="2"/>
  <c r="D2813" i="2"/>
  <c r="O2813" i="2"/>
  <c r="P2813" i="2"/>
  <c r="Q2813" i="2"/>
  <c r="T2813" i="2"/>
  <c r="C2814" i="2"/>
  <c r="D2814" i="2"/>
  <c r="O2814" i="2"/>
  <c r="P2814" i="2"/>
  <c r="Q2814" i="2"/>
  <c r="T2814" i="2"/>
  <c r="C2815" i="2"/>
  <c r="D2815" i="2"/>
  <c r="O2815" i="2"/>
  <c r="P2815" i="2"/>
  <c r="Q2815" i="2"/>
  <c r="T2815" i="2"/>
  <c r="C2816" i="2"/>
  <c r="D2816" i="2"/>
  <c r="O2816" i="2"/>
  <c r="P2816" i="2"/>
  <c r="Q2816" i="2"/>
  <c r="T2816" i="2"/>
  <c r="C2817" i="2"/>
  <c r="D2817" i="2"/>
  <c r="O2817" i="2"/>
  <c r="P2817" i="2"/>
  <c r="Q2817" i="2"/>
  <c r="T2817" i="2"/>
  <c r="C2818" i="2"/>
  <c r="D2818" i="2"/>
  <c r="O2818" i="2"/>
  <c r="P2818" i="2"/>
  <c r="Q2818" i="2"/>
  <c r="T2818" i="2"/>
  <c r="C2819" i="2"/>
  <c r="D2819" i="2"/>
  <c r="O2819" i="2"/>
  <c r="P2819" i="2"/>
  <c r="Q2819" i="2"/>
  <c r="T2819" i="2"/>
  <c r="C2820" i="2"/>
  <c r="D2820" i="2"/>
  <c r="O2820" i="2"/>
  <c r="P2820" i="2"/>
  <c r="Q2820" i="2"/>
  <c r="T2820" i="2"/>
  <c r="C2821" i="2"/>
  <c r="D2821" i="2"/>
  <c r="O2821" i="2"/>
  <c r="P2821" i="2"/>
  <c r="Q2821" i="2"/>
  <c r="T2821" i="2"/>
  <c r="C2822" i="2"/>
  <c r="D2822" i="2"/>
  <c r="O2822" i="2"/>
  <c r="P2822" i="2"/>
  <c r="Q2822" i="2"/>
  <c r="T2822" i="2"/>
  <c r="C2823" i="2"/>
  <c r="D2823" i="2"/>
  <c r="O2823" i="2"/>
  <c r="P2823" i="2"/>
  <c r="Q2823" i="2"/>
  <c r="T2823" i="2"/>
  <c r="C2824" i="2"/>
  <c r="D2824" i="2"/>
  <c r="O2824" i="2"/>
  <c r="P2824" i="2"/>
  <c r="Q2824" i="2"/>
  <c r="T2824" i="2"/>
  <c r="C2825" i="2"/>
  <c r="D2825" i="2"/>
  <c r="O2825" i="2"/>
  <c r="P2825" i="2"/>
  <c r="Q2825" i="2"/>
  <c r="T2825" i="2"/>
  <c r="C2826" i="2"/>
  <c r="D2826" i="2"/>
  <c r="O2826" i="2"/>
  <c r="P2826" i="2"/>
  <c r="Q2826" i="2"/>
  <c r="T2826" i="2"/>
  <c r="C2827" i="2"/>
  <c r="D2827" i="2"/>
  <c r="O2827" i="2"/>
  <c r="P2827" i="2"/>
  <c r="Q2827" i="2"/>
  <c r="T2827" i="2"/>
  <c r="C2828" i="2"/>
  <c r="D2828" i="2"/>
  <c r="O2828" i="2"/>
  <c r="P2828" i="2"/>
  <c r="Q2828" i="2"/>
  <c r="T2828" i="2"/>
  <c r="C2829" i="2"/>
  <c r="D2829" i="2"/>
  <c r="O2829" i="2"/>
  <c r="P2829" i="2"/>
  <c r="Q2829" i="2"/>
  <c r="T2829" i="2"/>
  <c r="C2830" i="2"/>
  <c r="D2830" i="2"/>
  <c r="O2830" i="2"/>
  <c r="P2830" i="2"/>
  <c r="Q2830" i="2"/>
  <c r="T2830" i="2"/>
  <c r="C2831" i="2"/>
  <c r="D2831" i="2"/>
  <c r="O2831" i="2"/>
  <c r="P2831" i="2"/>
  <c r="Q2831" i="2"/>
  <c r="T2831" i="2"/>
  <c r="C2832" i="2"/>
  <c r="D2832" i="2"/>
  <c r="O2832" i="2"/>
  <c r="P2832" i="2"/>
  <c r="Q2832" i="2"/>
  <c r="T2832" i="2"/>
  <c r="C2833" i="2"/>
  <c r="D2833" i="2"/>
  <c r="O2833" i="2"/>
  <c r="P2833" i="2"/>
  <c r="Q2833" i="2"/>
  <c r="T2833" i="2"/>
  <c r="C2834" i="2"/>
  <c r="D2834" i="2"/>
  <c r="O2834" i="2"/>
  <c r="P2834" i="2"/>
  <c r="Q2834" i="2"/>
  <c r="T2834" i="2"/>
  <c r="C2835" i="2"/>
  <c r="D2835" i="2"/>
  <c r="O2835" i="2"/>
  <c r="P2835" i="2"/>
  <c r="Q2835" i="2"/>
  <c r="T2835" i="2"/>
  <c r="C2836" i="2"/>
  <c r="D2836" i="2"/>
  <c r="O2836" i="2"/>
  <c r="P2836" i="2"/>
  <c r="Q2836" i="2"/>
  <c r="T2836" i="2"/>
  <c r="C2837" i="2"/>
  <c r="D2837" i="2"/>
  <c r="O2837" i="2"/>
  <c r="P2837" i="2"/>
  <c r="Q2837" i="2"/>
  <c r="T2837" i="2"/>
  <c r="C2838" i="2"/>
  <c r="D2838" i="2"/>
  <c r="O2838" i="2"/>
  <c r="P2838" i="2"/>
  <c r="Q2838" i="2"/>
  <c r="T2838" i="2"/>
  <c r="C2839" i="2"/>
  <c r="D2839" i="2"/>
  <c r="O2839" i="2"/>
  <c r="P2839" i="2"/>
  <c r="Q2839" i="2"/>
  <c r="T2839" i="2"/>
  <c r="C2840" i="2"/>
  <c r="D2840" i="2"/>
  <c r="O2840" i="2"/>
  <c r="P2840" i="2"/>
  <c r="Q2840" i="2"/>
  <c r="T2840" i="2"/>
  <c r="C2841" i="2"/>
  <c r="D2841" i="2"/>
  <c r="O2841" i="2"/>
  <c r="P2841" i="2"/>
  <c r="Q2841" i="2"/>
  <c r="T2841" i="2"/>
  <c r="C2842" i="2"/>
  <c r="D2842" i="2"/>
  <c r="O2842" i="2"/>
  <c r="P2842" i="2"/>
  <c r="Q2842" i="2"/>
  <c r="T2842" i="2"/>
  <c r="C2843" i="2"/>
  <c r="D2843" i="2"/>
  <c r="O2843" i="2"/>
  <c r="P2843" i="2"/>
  <c r="Q2843" i="2"/>
  <c r="T2843" i="2"/>
  <c r="C2844" i="2"/>
  <c r="D2844" i="2"/>
  <c r="O2844" i="2"/>
  <c r="P2844" i="2"/>
  <c r="Q2844" i="2"/>
  <c r="T2844" i="2"/>
  <c r="C2845" i="2"/>
  <c r="D2845" i="2"/>
  <c r="O2845" i="2"/>
  <c r="P2845" i="2"/>
  <c r="Q2845" i="2"/>
  <c r="T2845" i="2"/>
  <c r="C2846" i="2"/>
  <c r="D2846" i="2"/>
  <c r="O2846" i="2"/>
  <c r="P2846" i="2"/>
  <c r="Q2846" i="2"/>
  <c r="T2846" i="2"/>
  <c r="C2847" i="2"/>
  <c r="D2847" i="2"/>
  <c r="O2847" i="2"/>
  <c r="P2847" i="2"/>
  <c r="Q2847" i="2"/>
  <c r="T2847" i="2"/>
  <c r="C2848" i="2"/>
  <c r="D2848" i="2"/>
  <c r="O2848" i="2"/>
  <c r="P2848" i="2"/>
  <c r="Q2848" i="2"/>
  <c r="T2848" i="2"/>
  <c r="C2849" i="2"/>
  <c r="D2849" i="2"/>
  <c r="O2849" i="2"/>
  <c r="P2849" i="2"/>
  <c r="Q2849" i="2"/>
  <c r="T2849" i="2"/>
  <c r="C2850" i="2"/>
  <c r="D2850" i="2"/>
  <c r="O2850" i="2"/>
  <c r="P2850" i="2"/>
  <c r="Q2850" i="2"/>
  <c r="T2850" i="2"/>
  <c r="C2851" i="2"/>
  <c r="D2851" i="2"/>
  <c r="O2851" i="2"/>
  <c r="P2851" i="2"/>
  <c r="Q2851" i="2"/>
  <c r="T2851" i="2"/>
  <c r="C2852" i="2"/>
  <c r="D2852" i="2"/>
  <c r="O2852" i="2"/>
  <c r="P2852" i="2"/>
  <c r="Q2852" i="2"/>
  <c r="T2852" i="2"/>
  <c r="C2853" i="2"/>
  <c r="D2853" i="2"/>
  <c r="O2853" i="2"/>
  <c r="P2853" i="2"/>
  <c r="Q2853" i="2"/>
  <c r="T2853" i="2"/>
  <c r="C2854" i="2"/>
  <c r="D2854" i="2"/>
  <c r="O2854" i="2"/>
  <c r="P2854" i="2"/>
  <c r="Q2854" i="2"/>
  <c r="T2854" i="2"/>
  <c r="C2855" i="2"/>
  <c r="D2855" i="2"/>
  <c r="O2855" i="2"/>
  <c r="P2855" i="2"/>
  <c r="Q2855" i="2"/>
  <c r="T2855" i="2"/>
  <c r="C2856" i="2"/>
  <c r="D2856" i="2"/>
  <c r="O2856" i="2"/>
  <c r="P2856" i="2"/>
  <c r="Q2856" i="2"/>
  <c r="T2856" i="2"/>
  <c r="C2857" i="2"/>
  <c r="D2857" i="2"/>
  <c r="O2857" i="2"/>
  <c r="P2857" i="2"/>
  <c r="Q2857" i="2"/>
  <c r="T2857" i="2"/>
  <c r="C2858" i="2"/>
  <c r="D2858" i="2"/>
  <c r="O2858" i="2"/>
  <c r="P2858" i="2"/>
  <c r="Q2858" i="2"/>
  <c r="T2858" i="2"/>
  <c r="C2859" i="2"/>
  <c r="D2859" i="2"/>
  <c r="O2859" i="2"/>
  <c r="P2859" i="2"/>
  <c r="Q2859" i="2"/>
  <c r="T2859" i="2"/>
  <c r="C2860" i="2"/>
  <c r="D2860" i="2"/>
  <c r="O2860" i="2"/>
  <c r="P2860" i="2"/>
  <c r="Q2860" i="2"/>
  <c r="T2860" i="2"/>
  <c r="C2861" i="2"/>
  <c r="D2861" i="2"/>
  <c r="O2861" i="2"/>
  <c r="P2861" i="2"/>
  <c r="Q2861" i="2"/>
  <c r="T2861" i="2"/>
  <c r="C2862" i="2"/>
  <c r="D2862" i="2"/>
  <c r="O2862" i="2"/>
  <c r="P2862" i="2"/>
  <c r="Q2862" i="2"/>
  <c r="T2862" i="2"/>
  <c r="C2863" i="2"/>
  <c r="D2863" i="2"/>
  <c r="O2863" i="2"/>
  <c r="P2863" i="2"/>
  <c r="Q2863" i="2"/>
  <c r="T2863" i="2"/>
  <c r="C2864" i="2"/>
  <c r="D2864" i="2"/>
  <c r="O2864" i="2"/>
  <c r="P2864" i="2"/>
  <c r="Q2864" i="2"/>
  <c r="T2864" i="2"/>
  <c r="C2865" i="2"/>
  <c r="D2865" i="2"/>
  <c r="O2865" i="2"/>
  <c r="P2865" i="2"/>
  <c r="Q2865" i="2"/>
  <c r="T2865" i="2"/>
  <c r="C2866" i="2"/>
  <c r="D2866" i="2"/>
  <c r="O2866" i="2"/>
  <c r="P2866" i="2"/>
  <c r="Q2866" i="2"/>
  <c r="T2866" i="2"/>
  <c r="C2867" i="2"/>
  <c r="D2867" i="2"/>
  <c r="O2867" i="2"/>
  <c r="P2867" i="2"/>
  <c r="Q2867" i="2"/>
  <c r="T2867" i="2"/>
  <c r="C2868" i="2"/>
  <c r="D2868" i="2"/>
  <c r="O2868" i="2"/>
  <c r="P2868" i="2"/>
  <c r="Q2868" i="2"/>
  <c r="T2868" i="2"/>
  <c r="C2869" i="2"/>
  <c r="D2869" i="2"/>
  <c r="O2869" i="2"/>
  <c r="P2869" i="2"/>
  <c r="Q2869" i="2"/>
  <c r="T2869" i="2"/>
  <c r="C2870" i="2"/>
  <c r="D2870" i="2"/>
  <c r="O2870" i="2"/>
  <c r="P2870" i="2"/>
  <c r="Q2870" i="2"/>
  <c r="T2870" i="2"/>
  <c r="C2871" i="2"/>
  <c r="D2871" i="2"/>
  <c r="O2871" i="2"/>
  <c r="P2871" i="2"/>
  <c r="Q2871" i="2"/>
  <c r="T2871" i="2"/>
  <c r="C2872" i="2"/>
  <c r="D2872" i="2"/>
  <c r="O2872" i="2"/>
  <c r="P2872" i="2"/>
  <c r="Q2872" i="2"/>
  <c r="T2872" i="2"/>
  <c r="C2873" i="2"/>
  <c r="D2873" i="2"/>
  <c r="O2873" i="2"/>
  <c r="P2873" i="2"/>
  <c r="Q2873" i="2"/>
  <c r="T2873" i="2"/>
  <c r="C2874" i="2"/>
  <c r="D2874" i="2"/>
  <c r="O2874" i="2"/>
  <c r="P2874" i="2"/>
  <c r="Q2874" i="2"/>
  <c r="T2874" i="2"/>
  <c r="C2875" i="2"/>
  <c r="D2875" i="2"/>
  <c r="O2875" i="2"/>
  <c r="P2875" i="2"/>
  <c r="Q2875" i="2"/>
  <c r="T2875" i="2"/>
  <c r="C2876" i="2"/>
  <c r="D2876" i="2"/>
  <c r="O2876" i="2"/>
  <c r="P2876" i="2"/>
  <c r="Q2876" i="2"/>
  <c r="T2876" i="2"/>
  <c r="C2877" i="2"/>
  <c r="D2877" i="2"/>
  <c r="O2877" i="2"/>
  <c r="P2877" i="2"/>
  <c r="Q2877" i="2"/>
  <c r="T2877" i="2"/>
  <c r="C2878" i="2"/>
  <c r="D2878" i="2"/>
  <c r="O2878" i="2"/>
  <c r="P2878" i="2"/>
  <c r="Q2878" i="2"/>
  <c r="T2878" i="2"/>
  <c r="C2879" i="2"/>
  <c r="D2879" i="2"/>
  <c r="O2879" i="2"/>
  <c r="P2879" i="2"/>
  <c r="Q2879" i="2"/>
  <c r="T2879" i="2"/>
  <c r="C2880" i="2"/>
  <c r="D2880" i="2"/>
  <c r="O2880" i="2"/>
  <c r="P2880" i="2"/>
  <c r="Q2880" i="2"/>
  <c r="T2880" i="2"/>
  <c r="C2881" i="2"/>
  <c r="D2881" i="2"/>
  <c r="O2881" i="2"/>
  <c r="P2881" i="2"/>
  <c r="Q2881" i="2"/>
  <c r="T2881" i="2"/>
  <c r="C2882" i="2"/>
  <c r="D2882" i="2"/>
  <c r="O2882" i="2"/>
  <c r="P2882" i="2"/>
  <c r="Q2882" i="2"/>
  <c r="T2882" i="2"/>
  <c r="C2883" i="2"/>
  <c r="D2883" i="2"/>
  <c r="O2883" i="2"/>
  <c r="P2883" i="2"/>
  <c r="Q2883" i="2"/>
  <c r="T2883" i="2"/>
  <c r="C2884" i="2"/>
  <c r="D2884" i="2"/>
  <c r="O2884" i="2"/>
  <c r="P2884" i="2"/>
  <c r="Q2884" i="2"/>
  <c r="T2884" i="2"/>
  <c r="C2885" i="2"/>
  <c r="D2885" i="2"/>
  <c r="O2885" i="2"/>
  <c r="P2885" i="2"/>
  <c r="Q2885" i="2"/>
  <c r="T2885" i="2"/>
  <c r="C2886" i="2"/>
  <c r="D2886" i="2"/>
  <c r="O2886" i="2"/>
  <c r="P2886" i="2"/>
  <c r="Q2886" i="2"/>
  <c r="T2886" i="2"/>
  <c r="C2887" i="2"/>
  <c r="D2887" i="2"/>
  <c r="O2887" i="2"/>
  <c r="P2887" i="2"/>
  <c r="Q2887" i="2"/>
  <c r="T2887" i="2"/>
  <c r="C2888" i="2"/>
  <c r="D2888" i="2"/>
  <c r="O2888" i="2"/>
  <c r="P2888" i="2"/>
  <c r="Q2888" i="2"/>
  <c r="T2888" i="2"/>
  <c r="C2889" i="2"/>
  <c r="D2889" i="2"/>
  <c r="O2889" i="2"/>
  <c r="P2889" i="2"/>
  <c r="Q2889" i="2"/>
  <c r="T2889" i="2"/>
  <c r="C2890" i="2"/>
  <c r="D2890" i="2"/>
  <c r="O2890" i="2"/>
  <c r="P2890" i="2"/>
  <c r="Q2890" i="2"/>
  <c r="T2890" i="2"/>
  <c r="C2891" i="2"/>
  <c r="D2891" i="2"/>
  <c r="O2891" i="2"/>
  <c r="P2891" i="2"/>
  <c r="Q2891" i="2"/>
  <c r="T2891" i="2"/>
  <c r="C2892" i="2"/>
  <c r="D2892" i="2"/>
  <c r="O2892" i="2"/>
  <c r="P2892" i="2"/>
  <c r="Q2892" i="2"/>
  <c r="T2892" i="2"/>
  <c r="C2893" i="2"/>
  <c r="D2893" i="2"/>
  <c r="O2893" i="2"/>
  <c r="P2893" i="2"/>
  <c r="Q2893" i="2"/>
  <c r="T2893" i="2"/>
  <c r="C2894" i="2"/>
  <c r="D2894" i="2"/>
  <c r="O2894" i="2"/>
  <c r="P2894" i="2"/>
  <c r="Q2894" i="2"/>
  <c r="T2894" i="2"/>
  <c r="C2895" i="2"/>
  <c r="D2895" i="2"/>
  <c r="O2895" i="2"/>
  <c r="P2895" i="2"/>
  <c r="Q2895" i="2"/>
  <c r="T2895" i="2"/>
  <c r="C2896" i="2"/>
  <c r="D2896" i="2"/>
  <c r="O2896" i="2"/>
  <c r="P2896" i="2"/>
  <c r="Q2896" i="2"/>
  <c r="T2896" i="2"/>
  <c r="C2897" i="2"/>
  <c r="D2897" i="2"/>
  <c r="O2897" i="2"/>
  <c r="P2897" i="2"/>
  <c r="Q2897" i="2"/>
  <c r="T2897" i="2"/>
  <c r="C2898" i="2"/>
  <c r="D2898" i="2"/>
  <c r="O2898" i="2"/>
  <c r="P2898" i="2"/>
  <c r="Q2898" i="2"/>
  <c r="T2898" i="2"/>
  <c r="C2899" i="2"/>
  <c r="D2899" i="2"/>
  <c r="O2899" i="2"/>
  <c r="P2899" i="2"/>
  <c r="Q2899" i="2"/>
  <c r="T2899" i="2"/>
  <c r="C2900" i="2"/>
  <c r="D2900" i="2"/>
  <c r="O2900" i="2"/>
  <c r="P2900" i="2"/>
  <c r="Q2900" i="2"/>
  <c r="T2900" i="2"/>
  <c r="C2901" i="2"/>
  <c r="D2901" i="2"/>
  <c r="O2901" i="2"/>
  <c r="P2901" i="2"/>
  <c r="Q2901" i="2"/>
  <c r="T2901" i="2"/>
  <c r="C2902" i="2"/>
  <c r="D2902" i="2"/>
  <c r="O2902" i="2"/>
  <c r="P2902" i="2"/>
  <c r="Q2902" i="2"/>
  <c r="T2902" i="2"/>
  <c r="C2903" i="2"/>
  <c r="D2903" i="2"/>
  <c r="O2903" i="2"/>
  <c r="P2903" i="2"/>
  <c r="Q2903" i="2"/>
  <c r="T2903" i="2"/>
  <c r="C2904" i="2"/>
  <c r="D2904" i="2"/>
  <c r="O2904" i="2"/>
  <c r="P2904" i="2"/>
  <c r="Q2904" i="2"/>
  <c r="T2904" i="2"/>
  <c r="C2905" i="2"/>
  <c r="D2905" i="2"/>
  <c r="O2905" i="2"/>
  <c r="P2905" i="2"/>
  <c r="Q2905" i="2"/>
  <c r="T2905" i="2"/>
  <c r="C2906" i="2"/>
  <c r="D2906" i="2"/>
  <c r="O2906" i="2"/>
  <c r="P2906" i="2"/>
  <c r="Q2906" i="2"/>
  <c r="T2906" i="2"/>
  <c r="C2907" i="2"/>
  <c r="D2907" i="2"/>
  <c r="O2907" i="2"/>
  <c r="P2907" i="2"/>
  <c r="Q2907" i="2"/>
  <c r="T2907" i="2"/>
  <c r="C2908" i="2"/>
  <c r="D2908" i="2"/>
  <c r="O2908" i="2"/>
  <c r="P2908" i="2"/>
  <c r="Q2908" i="2"/>
  <c r="T2908" i="2"/>
  <c r="C2909" i="2"/>
  <c r="D2909" i="2"/>
  <c r="O2909" i="2"/>
  <c r="P2909" i="2"/>
  <c r="Q2909" i="2"/>
  <c r="T2909" i="2"/>
  <c r="C2910" i="2"/>
  <c r="D2910" i="2"/>
  <c r="O2910" i="2"/>
  <c r="P2910" i="2"/>
  <c r="Q2910" i="2"/>
  <c r="T2910" i="2"/>
  <c r="C2911" i="2"/>
  <c r="D2911" i="2"/>
  <c r="O2911" i="2"/>
  <c r="P2911" i="2"/>
  <c r="Q2911" i="2"/>
  <c r="T2911" i="2"/>
  <c r="C2912" i="2"/>
  <c r="D2912" i="2"/>
  <c r="O2912" i="2"/>
  <c r="P2912" i="2"/>
  <c r="Q2912" i="2"/>
  <c r="T2912" i="2"/>
  <c r="C2913" i="2"/>
  <c r="D2913" i="2"/>
  <c r="O2913" i="2"/>
  <c r="P2913" i="2"/>
  <c r="Q2913" i="2"/>
  <c r="T2913" i="2"/>
  <c r="C2914" i="2"/>
  <c r="D2914" i="2"/>
  <c r="O2914" i="2"/>
  <c r="P2914" i="2"/>
  <c r="Q2914" i="2"/>
  <c r="T2914" i="2"/>
  <c r="C2915" i="2"/>
  <c r="D2915" i="2"/>
  <c r="O2915" i="2"/>
  <c r="P2915" i="2"/>
  <c r="Q2915" i="2"/>
  <c r="T2915" i="2"/>
  <c r="C2916" i="2"/>
  <c r="D2916" i="2"/>
  <c r="O2916" i="2"/>
  <c r="P2916" i="2"/>
  <c r="Q2916" i="2"/>
  <c r="T2916" i="2"/>
  <c r="C2917" i="2"/>
  <c r="D2917" i="2"/>
  <c r="O2917" i="2"/>
  <c r="P2917" i="2"/>
  <c r="Q2917" i="2"/>
  <c r="T2917" i="2"/>
  <c r="C2918" i="2"/>
  <c r="D2918" i="2"/>
  <c r="O2918" i="2"/>
  <c r="P2918" i="2"/>
  <c r="Q2918" i="2"/>
  <c r="T2918" i="2"/>
  <c r="C2919" i="2"/>
  <c r="D2919" i="2"/>
  <c r="O2919" i="2"/>
  <c r="P2919" i="2"/>
  <c r="Q2919" i="2"/>
  <c r="T2919" i="2"/>
  <c r="C2920" i="2"/>
  <c r="D2920" i="2"/>
  <c r="O2920" i="2"/>
  <c r="P2920" i="2"/>
  <c r="Q2920" i="2"/>
  <c r="T2920" i="2"/>
  <c r="C2921" i="2"/>
  <c r="D2921" i="2"/>
  <c r="O2921" i="2"/>
  <c r="P2921" i="2"/>
  <c r="Q2921" i="2"/>
  <c r="T2921" i="2"/>
  <c r="C2922" i="2"/>
  <c r="D2922" i="2"/>
  <c r="O2922" i="2"/>
  <c r="P2922" i="2"/>
  <c r="Q2922" i="2"/>
  <c r="T2922" i="2"/>
  <c r="C2923" i="2"/>
  <c r="D2923" i="2"/>
  <c r="O2923" i="2"/>
  <c r="P2923" i="2"/>
  <c r="Q2923" i="2"/>
  <c r="T2923" i="2"/>
  <c r="C2924" i="2"/>
  <c r="D2924" i="2"/>
  <c r="O2924" i="2"/>
  <c r="P2924" i="2"/>
  <c r="Q2924" i="2"/>
  <c r="T2924" i="2"/>
  <c r="C2925" i="2"/>
  <c r="D2925" i="2"/>
  <c r="O2925" i="2"/>
  <c r="P2925" i="2"/>
  <c r="Q2925" i="2"/>
  <c r="T2925" i="2"/>
  <c r="C2926" i="2"/>
  <c r="D2926" i="2"/>
  <c r="O2926" i="2"/>
  <c r="P2926" i="2"/>
  <c r="Q2926" i="2"/>
  <c r="T2926" i="2"/>
  <c r="C2927" i="2"/>
  <c r="D2927" i="2"/>
  <c r="O2927" i="2"/>
  <c r="P2927" i="2"/>
  <c r="Q2927" i="2"/>
  <c r="T2927" i="2"/>
  <c r="C2928" i="2"/>
  <c r="D2928" i="2"/>
  <c r="O2928" i="2"/>
  <c r="P2928" i="2"/>
  <c r="Q2928" i="2"/>
  <c r="T2928" i="2"/>
  <c r="C2929" i="2"/>
  <c r="D2929" i="2"/>
  <c r="O2929" i="2"/>
  <c r="P2929" i="2"/>
  <c r="Q2929" i="2"/>
  <c r="T2929" i="2"/>
  <c r="C2930" i="2"/>
  <c r="D2930" i="2"/>
  <c r="O2930" i="2"/>
  <c r="P2930" i="2"/>
  <c r="Q2930" i="2"/>
  <c r="T2930" i="2"/>
  <c r="C2931" i="2"/>
  <c r="D2931" i="2"/>
  <c r="O2931" i="2"/>
  <c r="P2931" i="2"/>
  <c r="Q2931" i="2"/>
  <c r="T2931" i="2"/>
  <c r="C2932" i="2"/>
  <c r="D2932" i="2"/>
  <c r="O2932" i="2"/>
  <c r="P2932" i="2"/>
  <c r="Q2932" i="2"/>
  <c r="T2932" i="2"/>
  <c r="C2933" i="2"/>
  <c r="D2933" i="2"/>
  <c r="O2933" i="2"/>
  <c r="P2933" i="2"/>
  <c r="Q2933" i="2"/>
  <c r="T2933" i="2"/>
  <c r="C2934" i="2"/>
  <c r="D2934" i="2"/>
  <c r="O2934" i="2"/>
  <c r="P2934" i="2"/>
  <c r="Q2934" i="2"/>
  <c r="T2934" i="2"/>
  <c r="C2935" i="2"/>
  <c r="D2935" i="2"/>
  <c r="O2935" i="2"/>
  <c r="P2935" i="2"/>
  <c r="Q2935" i="2"/>
  <c r="T2935" i="2"/>
  <c r="C2936" i="2"/>
  <c r="D2936" i="2"/>
  <c r="O2936" i="2"/>
  <c r="P2936" i="2"/>
  <c r="Q2936" i="2"/>
  <c r="T2936" i="2"/>
  <c r="C2937" i="2"/>
  <c r="D2937" i="2"/>
  <c r="O2937" i="2"/>
  <c r="P2937" i="2"/>
  <c r="Q2937" i="2"/>
  <c r="T2937" i="2"/>
  <c r="C2938" i="2"/>
  <c r="D2938" i="2"/>
  <c r="O2938" i="2"/>
  <c r="P2938" i="2"/>
  <c r="Q2938" i="2"/>
  <c r="T2938" i="2"/>
  <c r="C2939" i="2"/>
  <c r="D2939" i="2"/>
  <c r="O2939" i="2"/>
  <c r="P2939" i="2"/>
  <c r="Q2939" i="2"/>
  <c r="T2939" i="2"/>
  <c r="C2940" i="2"/>
  <c r="D2940" i="2"/>
  <c r="O2940" i="2"/>
  <c r="P2940" i="2"/>
  <c r="Q2940" i="2"/>
  <c r="T2940" i="2"/>
  <c r="C2941" i="2"/>
  <c r="D2941" i="2"/>
  <c r="O2941" i="2"/>
  <c r="P2941" i="2"/>
  <c r="Q2941" i="2"/>
  <c r="T2941" i="2"/>
  <c r="C2942" i="2"/>
  <c r="D2942" i="2"/>
  <c r="O2942" i="2"/>
  <c r="P2942" i="2"/>
  <c r="Q2942" i="2"/>
  <c r="T2942" i="2"/>
  <c r="C2943" i="2"/>
  <c r="D2943" i="2"/>
  <c r="O2943" i="2"/>
  <c r="P2943" i="2"/>
  <c r="Q2943" i="2"/>
  <c r="T2943" i="2"/>
  <c r="C2944" i="2"/>
  <c r="D2944" i="2"/>
  <c r="O2944" i="2"/>
  <c r="P2944" i="2"/>
  <c r="Q2944" i="2"/>
  <c r="T2944" i="2"/>
  <c r="C2945" i="2"/>
  <c r="D2945" i="2"/>
  <c r="O2945" i="2"/>
  <c r="P2945" i="2"/>
  <c r="Q2945" i="2"/>
  <c r="T2945" i="2"/>
  <c r="C2946" i="2"/>
  <c r="D2946" i="2"/>
  <c r="O2946" i="2"/>
  <c r="P2946" i="2"/>
  <c r="Q2946" i="2"/>
  <c r="T2946" i="2"/>
  <c r="C2947" i="2"/>
  <c r="D2947" i="2"/>
  <c r="O2947" i="2"/>
  <c r="P2947" i="2"/>
  <c r="Q2947" i="2"/>
  <c r="T2947" i="2"/>
  <c r="C2948" i="2"/>
  <c r="D2948" i="2"/>
  <c r="O2948" i="2"/>
  <c r="P2948" i="2"/>
  <c r="Q2948" i="2"/>
  <c r="T2948" i="2"/>
  <c r="C2949" i="2"/>
  <c r="D2949" i="2"/>
  <c r="O2949" i="2"/>
  <c r="P2949" i="2"/>
  <c r="Q2949" i="2"/>
  <c r="T2949" i="2"/>
  <c r="C2950" i="2"/>
  <c r="D2950" i="2"/>
  <c r="O2950" i="2"/>
  <c r="P2950" i="2"/>
  <c r="Q2950" i="2"/>
  <c r="T2950" i="2"/>
  <c r="C2951" i="2"/>
  <c r="D2951" i="2"/>
  <c r="O2951" i="2"/>
  <c r="P2951" i="2"/>
  <c r="Q2951" i="2"/>
  <c r="T2951" i="2"/>
  <c r="C2952" i="2"/>
  <c r="D2952" i="2"/>
  <c r="O2952" i="2"/>
  <c r="P2952" i="2"/>
  <c r="Q2952" i="2"/>
  <c r="T2952" i="2"/>
  <c r="C2953" i="2"/>
  <c r="D2953" i="2"/>
  <c r="O2953" i="2"/>
  <c r="P2953" i="2"/>
  <c r="Q2953" i="2"/>
  <c r="T2953" i="2"/>
  <c r="C2954" i="2"/>
  <c r="D2954" i="2"/>
  <c r="O2954" i="2"/>
  <c r="P2954" i="2"/>
  <c r="Q2954" i="2"/>
  <c r="T2954" i="2"/>
  <c r="C2955" i="2"/>
  <c r="D2955" i="2"/>
  <c r="O2955" i="2"/>
  <c r="P2955" i="2"/>
  <c r="Q2955" i="2"/>
  <c r="T2955" i="2"/>
  <c r="C2956" i="2"/>
  <c r="D2956" i="2"/>
  <c r="O2956" i="2"/>
  <c r="P2956" i="2"/>
  <c r="Q2956" i="2"/>
  <c r="T2956" i="2"/>
  <c r="C2957" i="2"/>
  <c r="D2957" i="2"/>
  <c r="O2957" i="2"/>
  <c r="P2957" i="2"/>
  <c r="Q2957" i="2"/>
  <c r="T2957" i="2"/>
  <c r="C2958" i="2"/>
  <c r="D2958" i="2"/>
  <c r="O2958" i="2"/>
  <c r="P2958" i="2"/>
  <c r="Q2958" i="2"/>
  <c r="T2958" i="2"/>
  <c r="C2959" i="2"/>
  <c r="D2959" i="2"/>
  <c r="O2959" i="2"/>
  <c r="P2959" i="2"/>
  <c r="Q2959" i="2"/>
  <c r="T2959" i="2"/>
  <c r="C2960" i="2"/>
  <c r="D2960" i="2"/>
  <c r="O2960" i="2"/>
  <c r="P2960" i="2"/>
  <c r="Q2960" i="2"/>
  <c r="T2960" i="2"/>
  <c r="C2961" i="2"/>
  <c r="D2961" i="2"/>
  <c r="O2961" i="2"/>
  <c r="P2961" i="2"/>
  <c r="Q2961" i="2"/>
  <c r="T2961" i="2"/>
  <c r="C2962" i="2"/>
  <c r="D2962" i="2"/>
  <c r="O2962" i="2"/>
  <c r="P2962" i="2"/>
  <c r="Q2962" i="2"/>
  <c r="T2962" i="2"/>
  <c r="C2963" i="2"/>
  <c r="D2963" i="2"/>
  <c r="O2963" i="2"/>
  <c r="P2963" i="2"/>
  <c r="Q2963" i="2"/>
  <c r="T2963" i="2"/>
  <c r="C2964" i="2"/>
  <c r="D2964" i="2"/>
  <c r="O2964" i="2"/>
  <c r="P2964" i="2"/>
  <c r="Q2964" i="2"/>
  <c r="T2964" i="2"/>
  <c r="C2965" i="2"/>
  <c r="D2965" i="2"/>
  <c r="O2965" i="2"/>
  <c r="P2965" i="2"/>
  <c r="Q2965" i="2"/>
  <c r="T2965" i="2"/>
  <c r="C2966" i="2"/>
  <c r="D2966" i="2"/>
  <c r="O2966" i="2"/>
  <c r="P2966" i="2"/>
  <c r="Q2966" i="2"/>
  <c r="T2966" i="2"/>
  <c r="C2967" i="2"/>
  <c r="D2967" i="2"/>
  <c r="O2967" i="2"/>
  <c r="P2967" i="2"/>
  <c r="Q2967" i="2"/>
  <c r="T2967" i="2"/>
  <c r="C2968" i="2"/>
  <c r="D2968" i="2"/>
  <c r="O2968" i="2"/>
  <c r="P2968" i="2"/>
  <c r="Q2968" i="2"/>
  <c r="T2968" i="2"/>
  <c r="C2969" i="2"/>
  <c r="D2969" i="2"/>
  <c r="O2969" i="2"/>
  <c r="P2969" i="2"/>
  <c r="Q2969" i="2"/>
  <c r="T2969" i="2"/>
  <c r="C2970" i="2"/>
  <c r="D2970" i="2"/>
  <c r="O2970" i="2"/>
  <c r="P2970" i="2"/>
  <c r="Q2970" i="2"/>
  <c r="T2970" i="2"/>
  <c r="C2971" i="2"/>
  <c r="D2971" i="2"/>
  <c r="O2971" i="2"/>
  <c r="P2971" i="2"/>
  <c r="Q2971" i="2"/>
  <c r="T2971" i="2"/>
  <c r="C2972" i="2"/>
  <c r="D2972" i="2"/>
  <c r="O2972" i="2"/>
  <c r="P2972" i="2"/>
  <c r="Q2972" i="2"/>
  <c r="T2972" i="2"/>
  <c r="C2973" i="2"/>
  <c r="D2973" i="2"/>
  <c r="O2973" i="2"/>
  <c r="P2973" i="2"/>
  <c r="Q2973" i="2"/>
  <c r="T2973" i="2"/>
  <c r="C2974" i="2"/>
  <c r="D2974" i="2"/>
  <c r="O2974" i="2"/>
  <c r="P2974" i="2"/>
  <c r="Q2974" i="2"/>
  <c r="T2974" i="2"/>
  <c r="C2975" i="2"/>
  <c r="D2975" i="2"/>
  <c r="O2975" i="2"/>
  <c r="P2975" i="2"/>
  <c r="Q2975" i="2"/>
  <c r="T2975" i="2"/>
  <c r="C2976" i="2"/>
  <c r="D2976" i="2"/>
  <c r="O2976" i="2"/>
  <c r="P2976" i="2"/>
  <c r="Q2976" i="2"/>
  <c r="T2976" i="2"/>
  <c r="C2977" i="2"/>
  <c r="D2977" i="2"/>
  <c r="O2977" i="2"/>
  <c r="P2977" i="2"/>
  <c r="Q2977" i="2"/>
  <c r="T2977" i="2"/>
  <c r="C2978" i="2"/>
  <c r="D2978" i="2"/>
  <c r="O2978" i="2"/>
  <c r="P2978" i="2"/>
  <c r="Q2978" i="2"/>
  <c r="T2978" i="2"/>
  <c r="C2979" i="2"/>
  <c r="D2979" i="2"/>
  <c r="O2979" i="2"/>
  <c r="P2979" i="2"/>
  <c r="Q2979" i="2"/>
  <c r="T2979" i="2"/>
  <c r="C2980" i="2"/>
  <c r="D2980" i="2"/>
  <c r="O2980" i="2"/>
  <c r="P2980" i="2"/>
  <c r="Q2980" i="2"/>
  <c r="T2980" i="2"/>
  <c r="C2981" i="2"/>
  <c r="D2981" i="2"/>
  <c r="O2981" i="2"/>
  <c r="P2981" i="2"/>
  <c r="Q2981" i="2"/>
  <c r="T2981" i="2"/>
  <c r="C2982" i="2"/>
  <c r="D2982" i="2"/>
  <c r="O2982" i="2"/>
  <c r="P2982" i="2"/>
  <c r="Q2982" i="2"/>
  <c r="T2982" i="2"/>
  <c r="C2983" i="2"/>
  <c r="D2983" i="2"/>
  <c r="O2983" i="2"/>
  <c r="P2983" i="2"/>
  <c r="Q2983" i="2"/>
  <c r="T2983" i="2"/>
  <c r="C2984" i="2"/>
  <c r="D2984" i="2"/>
  <c r="O2984" i="2"/>
  <c r="P2984" i="2"/>
  <c r="Q2984" i="2"/>
  <c r="T2984" i="2"/>
  <c r="C2985" i="2"/>
  <c r="D2985" i="2"/>
  <c r="O2985" i="2"/>
  <c r="P2985" i="2"/>
  <c r="Q2985" i="2"/>
  <c r="T2985" i="2"/>
  <c r="C2986" i="2"/>
  <c r="D2986" i="2"/>
  <c r="O2986" i="2"/>
  <c r="P2986" i="2"/>
  <c r="Q2986" i="2"/>
  <c r="T2986" i="2"/>
  <c r="C2987" i="2"/>
  <c r="D2987" i="2"/>
  <c r="O2987" i="2"/>
  <c r="P2987" i="2"/>
  <c r="Q2987" i="2"/>
  <c r="T2987" i="2"/>
  <c r="C2988" i="2"/>
  <c r="D2988" i="2"/>
  <c r="O2988" i="2"/>
  <c r="P2988" i="2"/>
  <c r="Q2988" i="2"/>
  <c r="T2988" i="2"/>
  <c r="C2989" i="2"/>
  <c r="D2989" i="2"/>
  <c r="O2989" i="2"/>
  <c r="P2989" i="2"/>
  <c r="Q2989" i="2"/>
  <c r="T2989" i="2"/>
  <c r="C2990" i="2"/>
  <c r="D2990" i="2"/>
  <c r="O2990" i="2"/>
  <c r="P2990" i="2"/>
  <c r="Q2990" i="2"/>
  <c r="T2990" i="2"/>
  <c r="C2991" i="2"/>
  <c r="D2991" i="2"/>
  <c r="O2991" i="2"/>
  <c r="P2991" i="2"/>
  <c r="Q2991" i="2"/>
  <c r="T2991" i="2"/>
  <c r="C2992" i="2"/>
  <c r="D2992" i="2"/>
  <c r="O2992" i="2"/>
  <c r="P2992" i="2"/>
  <c r="Q2992" i="2"/>
  <c r="T2992" i="2"/>
  <c r="C2993" i="2"/>
  <c r="D2993" i="2"/>
  <c r="O2993" i="2"/>
  <c r="P2993" i="2"/>
  <c r="Q2993" i="2"/>
  <c r="T2993" i="2"/>
  <c r="C2994" i="2"/>
  <c r="D2994" i="2"/>
  <c r="O2994" i="2"/>
  <c r="P2994" i="2"/>
  <c r="Q2994" i="2"/>
  <c r="T2994" i="2"/>
  <c r="C2995" i="2"/>
  <c r="D2995" i="2"/>
  <c r="O2995" i="2"/>
  <c r="P2995" i="2"/>
  <c r="Q2995" i="2"/>
  <c r="T2995" i="2"/>
  <c r="C2996" i="2"/>
  <c r="D2996" i="2"/>
  <c r="O2996" i="2"/>
  <c r="P2996" i="2"/>
  <c r="Q2996" i="2"/>
  <c r="T2996" i="2"/>
  <c r="C2997" i="2"/>
  <c r="D2997" i="2"/>
  <c r="O2997" i="2"/>
  <c r="P2997" i="2"/>
  <c r="Q2997" i="2"/>
  <c r="T2997" i="2"/>
  <c r="C2998" i="2"/>
  <c r="D2998" i="2"/>
  <c r="O2998" i="2"/>
  <c r="P2998" i="2"/>
  <c r="Q2998" i="2"/>
  <c r="T2998" i="2"/>
  <c r="C2999" i="2"/>
  <c r="D2999" i="2"/>
  <c r="O2999" i="2"/>
  <c r="P2999" i="2"/>
  <c r="Q2999" i="2"/>
  <c r="T2999" i="2"/>
  <c r="C3000" i="2"/>
  <c r="D3000" i="2"/>
  <c r="O3000" i="2"/>
  <c r="P3000" i="2"/>
  <c r="Q3000" i="2"/>
  <c r="T3000" i="2"/>
  <c r="C3001" i="2"/>
  <c r="D3001" i="2"/>
  <c r="O3001" i="2"/>
  <c r="P3001" i="2"/>
  <c r="Q3001" i="2"/>
  <c r="T3001" i="2"/>
  <c r="C3002" i="2"/>
  <c r="D3002" i="2"/>
  <c r="O3002" i="2"/>
  <c r="P3002" i="2"/>
  <c r="Q3002" i="2"/>
  <c r="T3002" i="2"/>
  <c r="C3003" i="2"/>
  <c r="D3003" i="2"/>
  <c r="O3003" i="2"/>
  <c r="P3003" i="2"/>
  <c r="Q3003" i="2"/>
  <c r="T3003" i="2"/>
  <c r="C3004" i="2"/>
  <c r="D3004" i="2"/>
  <c r="O3004" i="2"/>
  <c r="P3004" i="2"/>
  <c r="Q3004" i="2"/>
  <c r="T3004" i="2"/>
  <c r="C3005" i="2"/>
  <c r="D3005" i="2"/>
  <c r="O3005" i="2"/>
  <c r="P3005" i="2"/>
  <c r="Q3005" i="2"/>
  <c r="T3005" i="2"/>
  <c r="C3006" i="2"/>
  <c r="D3006" i="2"/>
  <c r="O3006" i="2"/>
  <c r="P3006" i="2"/>
  <c r="Q3006" i="2"/>
  <c r="T3006" i="2"/>
  <c r="C3007" i="2"/>
  <c r="D3007" i="2"/>
  <c r="O3007" i="2"/>
  <c r="P3007" i="2"/>
  <c r="Q3007" i="2"/>
  <c r="T3007" i="2"/>
  <c r="C3008" i="2"/>
  <c r="D3008" i="2"/>
  <c r="O3008" i="2"/>
  <c r="P3008" i="2"/>
  <c r="Q3008" i="2"/>
  <c r="T3008" i="2"/>
  <c r="C3009" i="2"/>
  <c r="D3009" i="2"/>
  <c r="O3009" i="2"/>
  <c r="P3009" i="2"/>
  <c r="Q3009" i="2"/>
  <c r="T3009" i="2"/>
  <c r="C3010" i="2"/>
  <c r="D3010" i="2"/>
  <c r="O3010" i="2"/>
  <c r="P3010" i="2"/>
  <c r="Q3010" i="2"/>
  <c r="T3010" i="2"/>
  <c r="C3011" i="2"/>
  <c r="D3011" i="2"/>
  <c r="O3011" i="2"/>
  <c r="P3011" i="2"/>
  <c r="Q3011" i="2"/>
  <c r="T3011" i="2"/>
  <c r="C3012" i="2"/>
  <c r="D3012" i="2"/>
  <c r="O3012" i="2"/>
  <c r="P3012" i="2"/>
  <c r="Q3012" i="2"/>
  <c r="T3012" i="2"/>
  <c r="C3013" i="2"/>
  <c r="D3013" i="2"/>
  <c r="O3013" i="2"/>
  <c r="P3013" i="2"/>
  <c r="Q3013" i="2"/>
  <c r="T3013" i="2"/>
  <c r="C3014" i="2"/>
  <c r="D3014" i="2"/>
  <c r="O3014" i="2"/>
  <c r="P3014" i="2"/>
  <c r="Q3014" i="2"/>
  <c r="T3014" i="2"/>
  <c r="C3015" i="2"/>
  <c r="D3015" i="2"/>
  <c r="O3015" i="2"/>
  <c r="P3015" i="2"/>
  <c r="Q3015" i="2"/>
  <c r="T3015" i="2"/>
  <c r="C3016" i="2"/>
  <c r="D3016" i="2"/>
  <c r="O3016" i="2"/>
  <c r="P3016" i="2"/>
  <c r="Q3016" i="2"/>
  <c r="T3016" i="2"/>
  <c r="C3017" i="2"/>
  <c r="D3017" i="2"/>
  <c r="O3017" i="2"/>
  <c r="P3017" i="2"/>
  <c r="Q3017" i="2"/>
  <c r="T3017" i="2"/>
  <c r="C3018" i="2"/>
  <c r="D3018" i="2"/>
  <c r="O3018" i="2"/>
  <c r="P3018" i="2"/>
  <c r="Q3018" i="2"/>
  <c r="T3018" i="2"/>
  <c r="C3019" i="2"/>
  <c r="D3019" i="2"/>
  <c r="O3019" i="2"/>
  <c r="P3019" i="2"/>
  <c r="Q3019" i="2"/>
  <c r="T3019" i="2"/>
  <c r="C3020" i="2"/>
  <c r="D3020" i="2"/>
  <c r="O3020" i="2"/>
  <c r="P3020" i="2"/>
  <c r="Q3020" i="2"/>
  <c r="T3020" i="2"/>
  <c r="C3021" i="2"/>
  <c r="D3021" i="2"/>
  <c r="O3021" i="2"/>
  <c r="P3021" i="2"/>
  <c r="Q3021" i="2"/>
  <c r="T3021" i="2"/>
  <c r="C3022" i="2"/>
  <c r="D3022" i="2"/>
  <c r="O3022" i="2"/>
  <c r="P3022" i="2"/>
  <c r="Q3022" i="2"/>
  <c r="T3022" i="2"/>
  <c r="C3023" i="2"/>
  <c r="D3023" i="2"/>
  <c r="O3023" i="2"/>
  <c r="P3023" i="2"/>
  <c r="Q3023" i="2"/>
  <c r="T3023" i="2"/>
  <c r="C3024" i="2"/>
  <c r="D3024" i="2"/>
  <c r="O3024" i="2"/>
  <c r="P3024" i="2"/>
  <c r="Q3024" i="2"/>
  <c r="T3024" i="2"/>
  <c r="C3025" i="2"/>
  <c r="D3025" i="2"/>
  <c r="O3025" i="2"/>
  <c r="P3025" i="2"/>
  <c r="Q3025" i="2"/>
  <c r="T3025" i="2"/>
  <c r="C3026" i="2"/>
  <c r="D3026" i="2"/>
  <c r="O3026" i="2"/>
  <c r="P3026" i="2"/>
  <c r="Q3026" i="2"/>
  <c r="T3026" i="2"/>
  <c r="C3027" i="2"/>
  <c r="D3027" i="2"/>
  <c r="O3027" i="2"/>
  <c r="P3027" i="2"/>
  <c r="Q3027" i="2"/>
  <c r="T3027" i="2"/>
  <c r="C3028" i="2"/>
  <c r="D3028" i="2"/>
  <c r="O3028" i="2"/>
  <c r="P3028" i="2"/>
  <c r="Q3028" i="2"/>
  <c r="T3028" i="2"/>
  <c r="C3029" i="2"/>
  <c r="D3029" i="2"/>
  <c r="O3029" i="2"/>
  <c r="P3029" i="2"/>
  <c r="Q3029" i="2"/>
  <c r="T3029" i="2"/>
  <c r="C3030" i="2"/>
  <c r="D3030" i="2"/>
  <c r="O3030" i="2"/>
  <c r="P3030" i="2"/>
  <c r="Q3030" i="2"/>
  <c r="T3030" i="2"/>
  <c r="C3031" i="2"/>
  <c r="D3031" i="2"/>
  <c r="O3031" i="2"/>
  <c r="P3031" i="2"/>
  <c r="Q3031" i="2"/>
  <c r="T3031" i="2"/>
  <c r="C3032" i="2"/>
  <c r="D3032" i="2"/>
  <c r="O3032" i="2"/>
  <c r="P3032" i="2"/>
  <c r="Q3032" i="2"/>
  <c r="T3032" i="2"/>
  <c r="C3033" i="2"/>
  <c r="D3033" i="2"/>
  <c r="O3033" i="2"/>
  <c r="P3033" i="2"/>
  <c r="Q3033" i="2"/>
  <c r="T3033" i="2"/>
  <c r="C3034" i="2"/>
  <c r="D3034" i="2"/>
  <c r="O3034" i="2"/>
  <c r="P3034" i="2"/>
  <c r="Q3034" i="2"/>
  <c r="T3034" i="2"/>
  <c r="C3035" i="2"/>
  <c r="D3035" i="2"/>
  <c r="O3035" i="2"/>
  <c r="P3035" i="2"/>
  <c r="Q3035" i="2"/>
  <c r="T3035" i="2"/>
  <c r="C3036" i="2"/>
  <c r="D3036" i="2"/>
  <c r="O3036" i="2"/>
  <c r="P3036" i="2"/>
  <c r="Q3036" i="2"/>
  <c r="T3036" i="2"/>
  <c r="C3037" i="2"/>
  <c r="D3037" i="2"/>
  <c r="O3037" i="2"/>
  <c r="P3037" i="2"/>
  <c r="Q3037" i="2"/>
  <c r="T3037" i="2"/>
  <c r="C3038" i="2"/>
  <c r="D3038" i="2"/>
  <c r="O3038" i="2"/>
  <c r="P3038" i="2"/>
  <c r="Q3038" i="2"/>
  <c r="T3038" i="2"/>
  <c r="C3039" i="2"/>
  <c r="D3039" i="2"/>
  <c r="O3039" i="2"/>
  <c r="P3039" i="2"/>
  <c r="Q3039" i="2"/>
  <c r="T3039" i="2"/>
  <c r="C3040" i="2"/>
  <c r="D3040" i="2"/>
  <c r="O3040" i="2"/>
  <c r="P3040" i="2"/>
  <c r="Q3040" i="2"/>
  <c r="T3040" i="2"/>
  <c r="C3041" i="2"/>
  <c r="D3041" i="2"/>
  <c r="O3041" i="2"/>
  <c r="P3041" i="2"/>
  <c r="Q3041" i="2"/>
  <c r="T3041" i="2"/>
  <c r="C3042" i="2"/>
  <c r="D3042" i="2"/>
  <c r="O3042" i="2"/>
  <c r="P3042" i="2"/>
  <c r="Q3042" i="2"/>
  <c r="T3042" i="2"/>
  <c r="C3043" i="2"/>
  <c r="D3043" i="2"/>
  <c r="O3043" i="2"/>
  <c r="P3043" i="2"/>
  <c r="Q3043" i="2"/>
  <c r="T3043" i="2"/>
  <c r="C3044" i="2"/>
  <c r="D3044" i="2"/>
  <c r="O3044" i="2"/>
  <c r="P3044" i="2"/>
  <c r="Q3044" i="2"/>
  <c r="T3044" i="2"/>
  <c r="C3045" i="2"/>
  <c r="D3045" i="2"/>
  <c r="O3045" i="2"/>
  <c r="P3045" i="2"/>
  <c r="Q3045" i="2"/>
  <c r="T3045" i="2"/>
  <c r="C3046" i="2"/>
  <c r="D3046" i="2"/>
  <c r="O3046" i="2"/>
  <c r="P3046" i="2"/>
  <c r="Q3046" i="2"/>
  <c r="T3046" i="2"/>
  <c r="C3047" i="2"/>
  <c r="D3047" i="2"/>
  <c r="O3047" i="2"/>
  <c r="P3047" i="2"/>
  <c r="Q3047" i="2"/>
  <c r="T3047" i="2"/>
  <c r="C3048" i="2"/>
  <c r="D3048" i="2"/>
  <c r="O3048" i="2"/>
  <c r="P3048" i="2"/>
  <c r="Q3048" i="2"/>
  <c r="T3048" i="2"/>
  <c r="C3049" i="2"/>
  <c r="D3049" i="2"/>
  <c r="O3049" i="2"/>
  <c r="P3049" i="2"/>
  <c r="Q3049" i="2"/>
  <c r="T3049" i="2"/>
  <c r="C3050" i="2"/>
  <c r="D3050" i="2"/>
  <c r="O3050" i="2"/>
  <c r="P3050" i="2"/>
  <c r="Q3050" i="2"/>
  <c r="T3050" i="2"/>
  <c r="C3051" i="2"/>
  <c r="D3051" i="2"/>
  <c r="O3051" i="2"/>
  <c r="P3051" i="2"/>
  <c r="Q3051" i="2"/>
  <c r="T3051" i="2"/>
  <c r="C3052" i="2"/>
  <c r="D3052" i="2"/>
  <c r="O3052" i="2"/>
  <c r="P3052" i="2"/>
  <c r="Q3052" i="2"/>
  <c r="T3052" i="2"/>
  <c r="C3053" i="2"/>
  <c r="D3053" i="2"/>
  <c r="O3053" i="2"/>
  <c r="P3053" i="2"/>
  <c r="Q3053" i="2"/>
  <c r="T3053" i="2"/>
  <c r="C3054" i="2"/>
  <c r="D3054" i="2"/>
  <c r="O3054" i="2"/>
  <c r="P3054" i="2"/>
  <c r="Q3054" i="2"/>
  <c r="T3054" i="2"/>
  <c r="C3055" i="2"/>
  <c r="D3055" i="2"/>
  <c r="O3055" i="2"/>
  <c r="P3055" i="2"/>
  <c r="Q3055" i="2"/>
  <c r="T3055" i="2"/>
  <c r="C3056" i="2"/>
  <c r="D3056" i="2"/>
  <c r="O3056" i="2"/>
  <c r="P3056" i="2"/>
  <c r="Q3056" i="2"/>
  <c r="T3056" i="2"/>
  <c r="C3057" i="2"/>
  <c r="D3057" i="2"/>
  <c r="O3057" i="2"/>
  <c r="P3057" i="2"/>
  <c r="Q3057" i="2"/>
  <c r="T3057" i="2"/>
  <c r="C3058" i="2"/>
  <c r="D3058" i="2"/>
  <c r="O3058" i="2"/>
  <c r="P3058" i="2"/>
  <c r="Q3058" i="2"/>
  <c r="T3058" i="2"/>
  <c r="C3059" i="2"/>
  <c r="D3059" i="2"/>
  <c r="O3059" i="2"/>
  <c r="P3059" i="2"/>
  <c r="Q3059" i="2"/>
  <c r="T3059" i="2"/>
  <c r="C3060" i="2"/>
  <c r="D3060" i="2"/>
  <c r="O3060" i="2"/>
  <c r="P3060" i="2"/>
  <c r="Q3060" i="2"/>
  <c r="T3060" i="2"/>
  <c r="C3061" i="2"/>
  <c r="D3061" i="2"/>
  <c r="O3061" i="2"/>
  <c r="P3061" i="2"/>
  <c r="Q3061" i="2"/>
  <c r="T3061" i="2"/>
  <c r="C3062" i="2"/>
  <c r="D3062" i="2"/>
  <c r="O3062" i="2"/>
  <c r="P3062" i="2"/>
  <c r="Q3062" i="2"/>
  <c r="T3062" i="2"/>
  <c r="C3063" i="2"/>
  <c r="D3063" i="2"/>
  <c r="O3063" i="2"/>
  <c r="P3063" i="2"/>
  <c r="Q3063" i="2"/>
  <c r="T3063" i="2"/>
  <c r="C3064" i="2"/>
  <c r="D3064" i="2"/>
  <c r="O3064" i="2"/>
  <c r="P3064" i="2"/>
  <c r="Q3064" i="2"/>
  <c r="T3064" i="2"/>
  <c r="C3065" i="2"/>
  <c r="D3065" i="2"/>
  <c r="O3065" i="2"/>
  <c r="P3065" i="2"/>
  <c r="Q3065" i="2"/>
  <c r="T3065" i="2"/>
  <c r="C3066" i="2"/>
  <c r="D3066" i="2"/>
  <c r="O3066" i="2"/>
  <c r="P3066" i="2"/>
  <c r="Q3066" i="2"/>
  <c r="T3066" i="2"/>
  <c r="C3067" i="2"/>
  <c r="D3067" i="2"/>
  <c r="O3067" i="2"/>
  <c r="P3067" i="2"/>
  <c r="Q3067" i="2"/>
  <c r="T3067" i="2"/>
  <c r="C3068" i="2"/>
  <c r="D3068" i="2"/>
  <c r="O3068" i="2"/>
  <c r="P3068" i="2"/>
  <c r="Q3068" i="2"/>
  <c r="T3068" i="2"/>
  <c r="C3069" i="2"/>
  <c r="D3069" i="2"/>
  <c r="O3069" i="2"/>
  <c r="P3069" i="2"/>
  <c r="Q3069" i="2"/>
  <c r="T3069" i="2"/>
  <c r="C3070" i="2"/>
  <c r="D3070" i="2"/>
  <c r="O3070" i="2"/>
  <c r="P3070" i="2"/>
  <c r="Q3070" i="2"/>
  <c r="T3070" i="2"/>
  <c r="C3071" i="2"/>
  <c r="D3071" i="2"/>
  <c r="O3071" i="2"/>
  <c r="P3071" i="2"/>
  <c r="Q3071" i="2"/>
  <c r="T3071" i="2"/>
  <c r="C3072" i="2"/>
  <c r="D3072" i="2"/>
  <c r="O3072" i="2"/>
  <c r="P3072" i="2"/>
  <c r="Q3072" i="2"/>
  <c r="T3072" i="2"/>
  <c r="C3073" i="2"/>
  <c r="D3073" i="2"/>
  <c r="O3073" i="2"/>
  <c r="P3073" i="2"/>
  <c r="Q3073" i="2"/>
  <c r="T3073" i="2"/>
  <c r="C3074" i="2"/>
  <c r="D3074" i="2"/>
  <c r="O3074" i="2"/>
  <c r="P3074" i="2"/>
  <c r="Q3074" i="2"/>
  <c r="T3074" i="2"/>
  <c r="C3075" i="2"/>
  <c r="D3075" i="2"/>
  <c r="O3075" i="2"/>
  <c r="P3075" i="2"/>
  <c r="Q3075" i="2"/>
  <c r="T3075" i="2"/>
  <c r="C3076" i="2"/>
  <c r="D3076" i="2"/>
  <c r="O3076" i="2"/>
  <c r="P3076" i="2"/>
  <c r="Q3076" i="2"/>
  <c r="T3076" i="2"/>
  <c r="C3077" i="2"/>
  <c r="D3077" i="2"/>
  <c r="O3077" i="2"/>
  <c r="P3077" i="2"/>
  <c r="Q3077" i="2"/>
  <c r="T3077" i="2"/>
  <c r="C3078" i="2"/>
  <c r="D3078" i="2"/>
  <c r="O3078" i="2"/>
  <c r="P3078" i="2"/>
  <c r="Q3078" i="2"/>
  <c r="T3078" i="2"/>
  <c r="C3079" i="2"/>
  <c r="D3079" i="2"/>
  <c r="O3079" i="2"/>
  <c r="P3079" i="2"/>
  <c r="Q3079" i="2"/>
  <c r="T3079" i="2"/>
  <c r="C3080" i="2"/>
  <c r="D3080" i="2"/>
  <c r="O3080" i="2"/>
  <c r="P3080" i="2"/>
  <c r="Q3080" i="2"/>
  <c r="T3080" i="2"/>
  <c r="C3081" i="2"/>
  <c r="D3081" i="2"/>
  <c r="O3081" i="2"/>
  <c r="P3081" i="2"/>
  <c r="Q3081" i="2"/>
  <c r="T3081" i="2"/>
  <c r="C3082" i="2"/>
  <c r="D3082" i="2"/>
  <c r="O3082" i="2"/>
  <c r="P3082" i="2"/>
  <c r="Q3082" i="2"/>
  <c r="T3082" i="2"/>
  <c r="C3083" i="2"/>
  <c r="D3083" i="2"/>
  <c r="O3083" i="2"/>
  <c r="P3083" i="2"/>
  <c r="Q3083" i="2"/>
  <c r="T3083" i="2"/>
  <c r="C3084" i="2"/>
  <c r="D3084" i="2"/>
  <c r="O3084" i="2"/>
  <c r="P3084" i="2"/>
  <c r="Q3084" i="2"/>
  <c r="T3084" i="2"/>
  <c r="C3085" i="2"/>
  <c r="D3085" i="2"/>
  <c r="O3085" i="2"/>
  <c r="P3085" i="2"/>
  <c r="Q3085" i="2"/>
  <c r="T3085" i="2"/>
  <c r="C3086" i="2"/>
  <c r="D3086" i="2"/>
  <c r="O3086" i="2"/>
  <c r="P3086" i="2"/>
  <c r="Q3086" i="2"/>
  <c r="T3086" i="2"/>
  <c r="C3087" i="2"/>
  <c r="D3087" i="2"/>
  <c r="O3087" i="2"/>
  <c r="P3087" i="2"/>
  <c r="Q3087" i="2"/>
  <c r="T3087" i="2"/>
  <c r="C3088" i="2"/>
  <c r="D3088" i="2"/>
  <c r="O3088" i="2"/>
  <c r="P3088" i="2"/>
  <c r="Q3088" i="2"/>
  <c r="T3088" i="2"/>
  <c r="C3089" i="2"/>
  <c r="D3089" i="2"/>
  <c r="O3089" i="2"/>
  <c r="P3089" i="2"/>
  <c r="Q3089" i="2"/>
  <c r="T3089" i="2"/>
  <c r="C3090" i="2"/>
  <c r="D3090" i="2"/>
  <c r="O3090" i="2"/>
  <c r="P3090" i="2"/>
  <c r="Q3090" i="2"/>
  <c r="T3090" i="2"/>
  <c r="C3091" i="2"/>
  <c r="D3091" i="2"/>
  <c r="O3091" i="2"/>
  <c r="P3091" i="2"/>
  <c r="Q3091" i="2"/>
  <c r="T3091" i="2"/>
  <c r="C3092" i="2"/>
  <c r="D3092" i="2"/>
  <c r="O3092" i="2"/>
  <c r="P3092" i="2"/>
  <c r="Q3092" i="2"/>
  <c r="T3092" i="2"/>
  <c r="C3093" i="2"/>
  <c r="D3093" i="2"/>
  <c r="O3093" i="2"/>
  <c r="P3093" i="2"/>
  <c r="Q3093" i="2"/>
  <c r="T3093" i="2"/>
  <c r="C3094" i="2"/>
  <c r="D3094" i="2"/>
  <c r="O3094" i="2"/>
  <c r="P3094" i="2"/>
  <c r="Q3094" i="2"/>
  <c r="T3094" i="2"/>
  <c r="C3095" i="2"/>
  <c r="D3095" i="2"/>
  <c r="O3095" i="2"/>
  <c r="P3095" i="2"/>
  <c r="Q3095" i="2"/>
  <c r="T3095" i="2"/>
  <c r="C3096" i="2"/>
  <c r="D3096" i="2"/>
  <c r="O3096" i="2"/>
  <c r="P3096" i="2"/>
  <c r="Q3096" i="2"/>
  <c r="T3096" i="2"/>
  <c r="C3097" i="2"/>
  <c r="D3097" i="2"/>
  <c r="O3097" i="2"/>
  <c r="P3097" i="2"/>
  <c r="Q3097" i="2"/>
  <c r="T3097" i="2"/>
  <c r="C3098" i="2"/>
  <c r="D3098" i="2"/>
  <c r="O3098" i="2"/>
  <c r="P3098" i="2"/>
  <c r="Q3098" i="2"/>
  <c r="T3098" i="2"/>
  <c r="C3099" i="2"/>
  <c r="D3099" i="2"/>
  <c r="O3099" i="2"/>
  <c r="P3099" i="2"/>
  <c r="Q3099" i="2"/>
  <c r="T3099" i="2"/>
  <c r="C3100" i="2"/>
  <c r="D3100" i="2"/>
  <c r="O3100" i="2"/>
  <c r="P3100" i="2"/>
  <c r="Q3100" i="2"/>
  <c r="T3100" i="2"/>
  <c r="C3101" i="2"/>
  <c r="D3101" i="2"/>
  <c r="O3101" i="2"/>
  <c r="P3101" i="2"/>
  <c r="Q3101" i="2"/>
  <c r="T3101" i="2"/>
  <c r="C3102" i="2"/>
  <c r="D3102" i="2"/>
  <c r="O3102" i="2"/>
  <c r="P3102" i="2"/>
  <c r="Q3102" i="2"/>
  <c r="T3102" i="2"/>
  <c r="C3103" i="2"/>
  <c r="D3103" i="2"/>
  <c r="O3103" i="2"/>
  <c r="P3103" i="2"/>
  <c r="Q3103" i="2"/>
  <c r="T3103" i="2"/>
  <c r="C3104" i="2"/>
  <c r="D3104" i="2"/>
  <c r="O3104" i="2"/>
  <c r="P3104" i="2"/>
  <c r="Q3104" i="2"/>
  <c r="T3104" i="2"/>
  <c r="C3105" i="2"/>
  <c r="D3105" i="2"/>
  <c r="O3105" i="2"/>
  <c r="P3105" i="2"/>
  <c r="Q3105" i="2"/>
  <c r="T3105" i="2"/>
  <c r="C3106" i="2"/>
  <c r="D3106" i="2"/>
  <c r="O3106" i="2"/>
  <c r="P3106" i="2"/>
  <c r="Q3106" i="2"/>
  <c r="T3106" i="2"/>
  <c r="C3107" i="2"/>
  <c r="D3107" i="2"/>
  <c r="O3107" i="2"/>
  <c r="P3107" i="2"/>
  <c r="Q3107" i="2"/>
  <c r="T3107" i="2"/>
  <c r="C3108" i="2"/>
  <c r="D3108" i="2"/>
  <c r="O3108" i="2"/>
  <c r="P3108" i="2"/>
  <c r="Q3108" i="2"/>
  <c r="T3108" i="2"/>
  <c r="C3109" i="2"/>
  <c r="D3109" i="2"/>
  <c r="O3109" i="2"/>
  <c r="P3109" i="2"/>
  <c r="Q3109" i="2"/>
  <c r="T3109" i="2"/>
  <c r="C3110" i="2"/>
  <c r="D3110" i="2"/>
  <c r="O3110" i="2"/>
  <c r="P3110" i="2"/>
  <c r="Q3110" i="2"/>
  <c r="T3110" i="2"/>
  <c r="C3111" i="2"/>
  <c r="D3111" i="2"/>
  <c r="O3111" i="2"/>
  <c r="P3111" i="2"/>
  <c r="Q3111" i="2"/>
  <c r="T3111" i="2"/>
  <c r="C3112" i="2"/>
  <c r="D3112" i="2"/>
  <c r="O3112" i="2"/>
  <c r="P3112" i="2"/>
  <c r="Q3112" i="2"/>
  <c r="T3112" i="2"/>
  <c r="C3113" i="2"/>
  <c r="D3113" i="2"/>
  <c r="O3113" i="2"/>
  <c r="P3113" i="2"/>
  <c r="Q3113" i="2"/>
  <c r="T3113" i="2"/>
  <c r="C3114" i="2"/>
  <c r="D3114" i="2"/>
  <c r="O3114" i="2"/>
  <c r="P3114" i="2"/>
  <c r="Q3114" i="2"/>
  <c r="T3114" i="2"/>
  <c r="C3115" i="2"/>
  <c r="D3115" i="2"/>
  <c r="O3115" i="2"/>
  <c r="P3115" i="2"/>
  <c r="Q3115" i="2"/>
  <c r="T3115" i="2"/>
  <c r="C3116" i="2"/>
  <c r="D3116" i="2"/>
  <c r="O3116" i="2"/>
  <c r="P3116" i="2"/>
  <c r="Q3116" i="2"/>
  <c r="T3116" i="2"/>
  <c r="C3117" i="2"/>
  <c r="D3117" i="2"/>
  <c r="O3117" i="2"/>
  <c r="P3117" i="2"/>
  <c r="Q3117" i="2"/>
  <c r="T3117" i="2"/>
  <c r="C3118" i="2"/>
  <c r="D3118" i="2"/>
  <c r="O3118" i="2"/>
  <c r="P3118" i="2"/>
  <c r="Q3118" i="2"/>
  <c r="T3118" i="2"/>
  <c r="C3119" i="2"/>
  <c r="D3119" i="2"/>
  <c r="O3119" i="2"/>
  <c r="P3119" i="2"/>
  <c r="Q3119" i="2"/>
  <c r="T3119" i="2"/>
  <c r="C3120" i="2"/>
  <c r="D3120" i="2"/>
  <c r="O3120" i="2"/>
  <c r="P3120" i="2"/>
  <c r="Q3120" i="2"/>
  <c r="T3120" i="2"/>
  <c r="C3121" i="2"/>
  <c r="D3121" i="2"/>
  <c r="O3121" i="2"/>
  <c r="P3121" i="2"/>
  <c r="Q3121" i="2"/>
  <c r="T3121" i="2"/>
  <c r="C3122" i="2"/>
  <c r="D3122" i="2"/>
  <c r="O3122" i="2"/>
  <c r="P3122" i="2"/>
  <c r="Q3122" i="2"/>
  <c r="T3122" i="2"/>
  <c r="C3123" i="2"/>
  <c r="D3123" i="2"/>
  <c r="O3123" i="2"/>
  <c r="P3123" i="2"/>
  <c r="Q3123" i="2"/>
  <c r="T3123" i="2"/>
  <c r="C3124" i="2"/>
  <c r="D3124" i="2"/>
  <c r="O3124" i="2"/>
  <c r="P3124" i="2"/>
  <c r="Q3124" i="2"/>
  <c r="T3124" i="2"/>
  <c r="C3125" i="2"/>
  <c r="D3125" i="2"/>
  <c r="O3125" i="2"/>
  <c r="P3125" i="2"/>
  <c r="Q3125" i="2"/>
  <c r="T3125" i="2"/>
  <c r="C3126" i="2"/>
  <c r="D3126" i="2"/>
  <c r="O3126" i="2"/>
  <c r="P3126" i="2"/>
  <c r="Q3126" i="2"/>
  <c r="T3126" i="2"/>
  <c r="C3127" i="2"/>
  <c r="D3127" i="2"/>
  <c r="O3127" i="2"/>
  <c r="P3127" i="2"/>
  <c r="Q3127" i="2"/>
  <c r="T3127" i="2"/>
  <c r="C3128" i="2"/>
  <c r="D3128" i="2"/>
  <c r="O3128" i="2"/>
  <c r="P3128" i="2"/>
  <c r="Q3128" i="2"/>
  <c r="T3128" i="2"/>
  <c r="C3129" i="2"/>
  <c r="D3129" i="2"/>
  <c r="O3129" i="2"/>
  <c r="P3129" i="2"/>
  <c r="Q3129" i="2"/>
  <c r="T3129" i="2"/>
  <c r="C3130" i="2"/>
  <c r="D3130" i="2"/>
  <c r="O3130" i="2"/>
  <c r="P3130" i="2"/>
  <c r="Q3130" i="2"/>
  <c r="T3130" i="2"/>
  <c r="C3131" i="2"/>
  <c r="D3131" i="2"/>
  <c r="O3131" i="2"/>
  <c r="P3131" i="2"/>
  <c r="Q3131" i="2"/>
  <c r="T3131" i="2"/>
  <c r="C3132" i="2"/>
  <c r="D3132" i="2"/>
  <c r="O3132" i="2"/>
  <c r="P3132" i="2"/>
  <c r="Q3132" i="2"/>
  <c r="T3132" i="2"/>
  <c r="C3133" i="2"/>
  <c r="D3133" i="2"/>
  <c r="O3133" i="2"/>
  <c r="P3133" i="2"/>
  <c r="Q3133" i="2"/>
  <c r="T3133" i="2"/>
  <c r="C3134" i="2"/>
  <c r="D3134" i="2"/>
  <c r="O3134" i="2"/>
  <c r="P3134" i="2"/>
  <c r="Q3134" i="2"/>
  <c r="T3134" i="2"/>
  <c r="C3135" i="2"/>
  <c r="D3135" i="2"/>
  <c r="O3135" i="2"/>
  <c r="P3135" i="2"/>
  <c r="Q3135" i="2"/>
  <c r="T3135" i="2"/>
  <c r="C3136" i="2"/>
  <c r="D3136" i="2"/>
  <c r="O3136" i="2"/>
  <c r="P3136" i="2"/>
  <c r="Q3136" i="2"/>
  <c r="T3136" i="2"/>
  <c r="C3137" i="2"/>
  <c r="D3137" i="2"/>
  <c r="O3137" i="2"/>
  <c r="P3137" i="2"/>
  <c r="Q3137" i="2"/>
  <c r="T3137" i="2"/>
  <c r="C3138" i="2"/>
  <c r="D3138" i="2"/>
  <c r="O3138" i="2"/>
  <c r="P3138" i="2"/>
  <c r="Q3138" i="2"/>
  <c r="T3138" i="2"/>
  <c r="C3139" i="2"/>
  <c r="D3139" i="2"/>
  <c r="O3139" i="2"/>
  <c r="P3139" i="2"/>
  <c r="Q3139" i="2"/>
  <c r="T3139" i="2"/>
  <c r="C3140" i="2"/>
  <c r="D3140" i="2"/>
  <c r="O3140" i="2"/>
  <c r="P3140" i="2"/>
  <c r="Q3140" i="2"/>
  <c r="T3140" i="2"/>
  <c r="C3141" i="2"/>
  <c r="D3141" i="2"/>
  <c r="O3141" i="2"/>
  <c r="P3141" i="2"/>
  <c r="Q3141" i="2"/>
  <c r="T3141" i="2"/>
  <c r="C3142" i="2"/>
  <c r="D3142" i="2"/>
  <c r="O3142" i="2"/>
  <c r="P3142" i="2"/>
  <c r="Q3142" i="2"/>
  <c r="T3142" i="2"/>
  <c r="C3143" i="2"/>
  <c r="D3143" i="2"/>
  <c r="O3143" i="2"/>
  <c r="P3143" i="2"/>
  <c r="Q3143" i="2"/>
  <c r="T3143" i="2"/>
  <c r="C3144" i="2"/>
  <c r="D3144" i="2"/>
  <c r="O3144" i="2"/>
  <c r="P3144" i="2"/>
  <c r="Q3144" i="2"/>
  <c r="T3144" i="2"/>
  <c r="C3145" i="2"/>
  <c r="D3145" i="2"/>
  <c r="O3145" i="2"/>
  <c r="P3145" i="2"/>
  <c r="Q3145" i="2"/>
  <c r="T3145" i="2"/>
  <c r="C3146" i="2"/>
  <c r="D3146" i="2"/>
  <c r="O3146" i="2"/>
  <c r="P3146" i="2"/>
  <c r="Q3146" i="2"/>
  <c r="T3146" i="2"/>
  <c r="C3147" i="2"/>
  <c r="D3147" i="2"/>
  <c r="O3147" i="2"/>
  <c r="P3147" i="2"/>
  <c r="Q3147" i="2"/>
  <c r="T3147" i="2"/>
  <c r="C3148" i="2"/>
  <c r="D3148" i="2"/>
  <c r="O3148" i="2"/>
  <c r="P3148" i="2"/>
  <c r="Q3148" i="2"/>
  <c r="T3148" i="2"/>
  <c r="C3149" i="2"/>
  <c r="D3149" i="2"/>
  <c r="O3149" i="2"/>
  <c r="P3149" i="2"/>
  <c r="Q3149" i="2"/>
  <c r="T3149" i="2"/>
  <c r="C3150" i="2"/>
  <c r="D3150" i="2"/>
  <c r="O3150" i="2"/>
  <c r="P3150" i="2"/>
  <c r="Q3150" i="2"/>
  <c r="T3150" i="2"/>
  <c r="C3151" i="2"/>
  <c r="D3151" i="2"/>
  <c r="O3151" i="2"/>
  <c r="P3151" i="2"/>
  <c r="Q3151" i="2"/>
  <c r="T3151" i="2"/>
  <c r="C3152" i="2"/>
  <c r="D3152" i="2"/>
  <c r="O3152" i="2"/>
  <c r="P3152" i="2"/>
  <c r="Q3152" i="2"/>
  <c r="T3152" i="2"/>
  <c r="C3153" i="2"/>
  <c r="D3153" i="2"/>
  <c r="O3153" i="2"/>
  <c r="P3153" i="2"/>
  <c r="Q3153" i="2"/>
  <c r="T3153" i="2"/>
  <c r="C3154" i="2"/>
  <c r="D3154" i="2"/>
  <c r="O3154" i="2"/>
  <c r="P3154" i="2"/>
  <c r="Q3154" i="2"/>
  <c r="T3154" i="2"/>
  <c r="C3155" i="2"/>
  <c r="D3155" i="2"/>
  <c r="O3155" i="2"/>
  <c r="P3155" i="2"/>
  <c r="Q3155" i="2"/>
  <c r="T3155" i="2"/>
  <c r="C3156" i="2"/>
  <c r="D3156" i="2"/>
  <c r="O3156" i="2"/>
  <c r="P3156" i="2"/>
  <c r="Q3156" i="2"/>
  <c r="T3156" i="2"/>
  <c r="C3157" i="2"/>
  <c r="D3157" i="2"/>
  <c r="O3157" i="2"/>
  <c r="P3157" i="2"/>
  <c r="Q3157" i="2"/>
  <c r="T3157" i="2"/>
  <c r="C3158" i="2"/>
  <c r="D3158" i="2"/>
  <c r="O3158" i="2"/>
  <c r="P3158" i="2"/>
  <c r="Q3158" i="2"/>
  <c r="T3158" i="2"/>
  <c r="C3159" i="2"/>
  <c r="D3159" i="2"/>
  <c r="O3159" i="2"/>
  <c r="P3159" i="2"/>
  <c r="Q3159" i="2"/>
  <c r="T3159" i="2"/>
  <c r="C3160" i="2"/>
  <c r="D3160" i="2"/>
  <c r="O3160" i="2"/>
  <c r="P3160" i="2"/>
  <c r="Q3160" i="2"/>
  <c r="T3160" i="2"/>
  <c r="C3161" i="2"/>
  <c r="D3161" i="2"/>
  <c r="O3161" i="2"/>
  <c r="P3161" i="2"/>
  <c r="Q3161" i="2"/>
  <c r="T3161" i="2"/>
  <c r="C3162" i="2"/>
  <c r="D3162" i="2"/>
  <c r="O3162" i="2"/>
  <c r="P3162" i="2"/>
  <c r="Q3162" i="2"/>
  <c r="T3162" i="2"/>
  <c r="C3163" i="2"/>
  <c r="D3163" i="2"/>
  <c r="O3163" i="2"/>
  <c r="P3163" i="2"/>
  <c r="Q3163" i="2"/>
  <c r="T3163" i="2"/>
  <c r="C3164" i="2"/>
  <c r="D3164" i="2"/>
  <c r="O3164" i="2"/>
  <c r="P3164" i="2"/>
  <c r="Q3164" i="2"/>
  <c r="T3164" i="2"/>
  <c r="C3165" i="2"/>
  <c r="D3165" i="2"/>
  <c r="O3165" i="2"/>
  <c r="P3165" i="2"/>
  <c r="Q3165" i="2"/>
  <c r="T3165" i="2"/>
  <c r="C3166" i="2"/>
  <c r="D3166" i="2"/>
  <c r="O3166" i="2"/>
  <c r="P3166" i="2"/>
  <c r="Q3166" i="2"/>
  <c r="T3166" i="2"/>
  <c r="C3167" i="2"/>
  <c r="D3167" i="2"/>
  <c r="O3167" i="2"/>
  <c r="P3167" i="2"/>
  <c r="Q3167" i="2"/>
  <c r="T3167" i="2"/>
  <c r="C3168" i="2"/>
  <c r="D3168" i="2"/>
  <c r="O3168" i="2"/>
  <c r="P3168" i="2"/>
  <c r="Q3168" i="2"/>
  <c r="T3168" i="2"/>
  <c r="C3169" i="2"/>
  <c r="D3169" i="2"/>
  <c r="O3169" i="2"/>
  <c r="P3169" i="2"/>
  <c r="Q3169" i="2"/>
  <c r="T3169" i="2"/>
  <c r="C3170" i="2"/>
  <c r="D3170" i="2"/>
  <c r="O3170" i="2"/>
  <c r="P3170" i="2"/>
  <c r="Q3170" i="2"/>
  <c r="T3170" i="2"/>
  <c r="C3171" i="2"/>
  <c r="D3171" i="2"/>
  <c r="O3171" i="2"/>
  <c r="P3171" i="2"/>
  <c r="Q3171" i="2"/>
  <c r="T3171" i="2"/>
  <c r="C3172" i="2"/>
  <c r="D3172" i="2"/>
  <c r="O3172" i="2"/>
  <c r="P3172" i="2"/>
  <c r="Q3172" i="2"/>
  <c r="T3172" i="2"/>
  <c r="C3173" i="2"/>
  <c r="D3173" i="2"/>
  <c r="O3173" i="2"/>
  <c r="P3173" i="2"/>
  <c r="Q3173" i="2"/>
  <c r="T3173" i="2"/>
  <c r="C3174" i="2"/>
  <c r="D3174" i="2"/>
  <c r="O3174" i="2"/>
  <c r="P3174" i="2"/>
  <c r="Q3174" i="2"/>
  <c r="T3174" i="2"/>
  <c r="C3175" i="2"/>
  <c r="D3175" i="2"/>
  <c r="O3175" i="2"/>
  <c r="P3175" i="2"/>
  <c r="Q3175" i="2"/>
  <c r="T3175" i="2"/>
  <c r="C3176" i="2"/>
  <c r="D3176" i="2"/>
  <c r="O3176" i="2"/>
  <c r="P3176" i="2"/>
  <c r="Q3176" i="2"/>
  <c r="T3176" i="2"/>
  <c r="C3177" i="2"/>
  <c r="D3177" i="2"/>
  <c r="O3177" i="2"/>
  <c r="P3177" i="2"/>
  <c r="Q3177" i="2"/>
  <c r="T3177" i="2"/>
  <c r="C3178" i="2"/>
  <c r="D3178" i="2"/>
  <c r="O3178" i="2"/>
  <c r="P3178" i="2"/>
  <c r="Q3178" i="2"/>
  <c r="T3178" i="2"/>
  <c r="C3179" i="2"/>
  <c r="D3179" i="2"/>
  <c r="O3179" i="2"/>
  <c r="P3179" i="2"/>
  <c r="Q3179" i="2"/>
  <c r="T3179" i="2"/>
  <c r="C3180" i="2"/>
  <c r="D3180" i="2"/>
  <c r="O3180" i="2"/>
  <c r="P3180" i="2"/>
  <c r="Q3180" i="2"/>
  <c r="T3180" i="2"/>
  <c r="C3181" i="2"/>
  <c r="D3181" i="2"/>
  <c r="O3181" i="2"/>
  <c r="P3181" i="2"/>
  <c r="Q3181" i="2"/>
  <c r="T3181" i="2"/>
  <c r="C3182" i="2"/>
  <c r="D3182" i="2"/>
  <c r="O3182" i="2"/>
  <c r="P3182" i="2"/>
  <c r="Q3182" i="2"/>
  <c r="T3182" i="2"/>
  <c r="C3183" i="2"/>
  <c r="D3183" i="2"/>
  <c r="O3183" i="2"/>
  <c r="P3183" i="2"/>
  <c r="Q3183" i="2"/>
  <c r="T3183" i="2"/>
  <c r="C3184" i="2"/>
  <c r="D3184" i="2"/>
  <c r="O3184" i="2"/>
  <c r="P3184" i="2"/>
  <c r="Q3184" i="2"/>
  <c r="T3184" i="2"/>
  <c r="C3185" i="2"/>
  <c r="D3185" i="2"/>
  <c r="O3185" i="2"/>
  <c r="P3185" i="2"/>
  <c r="Q3185" i="2"/>
  <c r="T3185" i="2"/>
  <c r="C3186" i="2"/>
  <c r="D3186" i="2"/>
  <c r="O3186" i="2"/>
  <c r="P3186" i="2"/>
  <c r="Q3186" i="2"/>
  <c r="T3186" i="2"/>
  <c r="C3187" i="2"/>
  <c r="D3187" i="2"/>
  <c r="O3187" i="2"/>
  <c r="P3187" i="2"/>
  <c r="Q3187" i="2"/>
  <c r="T3187" i="2"/>
  <c r="C3188" i="2"/>
  <c r="D3188" i="2"/>
  <c r="O3188" i="2"/>
  <c r="P3188" i="2"/>
  <c r="Q3188" i="2"/>
  <c r="T3188" i="2"/>
  <c r="C3189" i="2"/>
  <c r="D3189" i="2"/>
  <c r="O3189" i="2"/>
  <c r="P3189" i="2"/>
  <c r="Q3189" i="2"/>
  <c r="T3189" i="2"/>
  <c r="C3190" i="2"/>
  <c r="D3190" i="2"/>
  <c r="O3190" i="2"/>
  <c r="P3190" i="2"/>
  <c r="Q3190" i="2"/>
  <c r="T3190" i="2"/>
  <c r="C3191" i="2"/>
  <c r="D3191" i="2"/>
  <c r="O3191" i="2"/>
  <c r="P3191" i="2"/>
  <c r="Q3191" i="2"/>
  <c r="T3191" i="2"/>
  <c r="C3192" i="2"/>
  <c r="D3192" i="2"/>
  <c r="O3192" i="2"/>
  <c r="P3192" i="2"/>
  <c r="Q3192" i="2"/>
  <c r="T3192" i="2"/>
  <c r="C3193" i="2"/>
  <c r="D3193" i="2"/>
  <c r="O3193" i="2"/>
  <c r="P3193" i="2"/>
  <c r="Q3193" i="2"/>
  <c r="T3193" i="2"/>
  <c r="C3194" i="2"/>
  <c r="D3194" i="2"/>
  <c r="O3194" i="2"/>
  <c r="P3194" i="2"/>
  <c r="Q3194" i="2"/>
  <c r="T3194" i="2"/>
  <c r="C3195" i="2"/>
  <c r="D3195" i="2"/>
  <c r="O3195" i="2"/>
  <c r="P3195" i="2"/>
  <c r="Q3195" i="2"/>
  <c r="T3195" i="2"/>
  <c r="C3196" i="2"/>
  <c r="D3196" i="2"/>
  <c r="O3196" i="2"/>
  <c r="P3196" i="2"/>
  <c r="Q3196" i="2"/>
  <c r="T3196" i="2"/>
  <c r="C3197" i="2"/>
  <c r="D3197" i="2"/>
  <c r="O3197" i="2"/>
  <c r="P3197" i="2"/>
  <c r="Q3197" i="2"/>
  <c r="T3197" i="2"/>
  <c r="C3198" i="2"/>
  <c r="D3198" i="2"/>
  <c r="O3198" i="2"/>
  <c r="P3198" i="2"/>
  <c r="Q3198" i="2"/>
  <c r="T3198" i="2"/>
  <c r="C3199" i="2"/>
  <c r="D3199" i="2"/>
  <c r="O3199" i="2"/>
  <c r="P3199" i="2"/>
  <c r="Q3199" i="2"/>
  <c r="T3199" i="2"/>
  <c r="C3200" i="2"/>
  <c r="D3200" i="2"/>
  <c r="O3200" i="2"/>
  <c r="P3200" i="2"/>
  <c r="Q3200" i="2"/>
  <c r="T3200" i="2"/>
  <c r="C3201" i="2"/>
  <c r="D3201" i="2"/>
  <c r="O3201" i="2"/>
  <c r="P3201" i="2"/>
  <c r="Q3201" i="2"/>
  <c r="T3201" i="2"/>
  <c r="C3202" i="2"/>
  <c r="D3202" i="2"/>
  <c r="O3202" i="2"/>
  <c r="P3202" i="2"/>
  <c r="Q3202" i="2"/>
  <c r="T3202" i="2"/>
  <c r="C3203" i="2"/>
  <c r="D3203" i="2"/>
  <c r="O3203" i="2"/>
  <c r="P3203" i="2"/>
  <c r="Q3203" i="2"/>
  <c r="T3203" i="2"/>
  <c r="C3204" i="2"/>
  <c r="D3204" i="2"/>
  <c r="O3204" i="2"/>
  <c r="P3204" i="2"/>
  <c r="Q3204" i="2"/>
  <c r="T3204" i="2"/>
  <c r="C3205" i="2"/>
  <c r="D3205" i="2"/>
  <c r="O3205" i="2"/>
  <c r="P3205" i="2"/>
  <c r="Q3205" i="2"/>
  <c r="T3205" i="2"/>
  <c r="C3206" i="2"/>
  <c r="D3206" i="2"/>
  <c r="O3206" i="2"/>
  <c r="P3206" i="2"/>
  <c r="Q3206" i="2"/>
  <c r="T3206" i="2"/>
  <c r="C3207" i="2"/>
  <c r="D3207" i="2"/>
  <c r="O3207" i="2"/>
  <c r="P3207" i="2"/>
  <c r="Q3207" i="2"/>
  <c r="T3207" i="2"/>
  <c r="C3208" i="2"/>
  <c r="D3208" i="2"/>
  <c r="O3208" i="2"/>
  <c r="P3208" i="2"/>
  <c r="Q3208" i="2"/>
  <c r="T3208" i="2"/>
  <c r="C3209" i="2"/>
  <c r="D3209" i="2"/>
  <c r="O3209" i="2"/>
  <c r="P3209" i="2"/>
  <c r="Q3209" i="2"/>
  <c r="T3209" i="2"/>
  <c r="C3210" i="2"/>
  <c r="D3210" i="2"/>
  <c r="O3210" i="2"/>
  <c r="P3210" i="2"/>
  <c r="Q3210" i="2"/>
  <c r="T3210" i="2"/>
  <c r="C3211" i="2"/>
  <c r="D3211" i="2"/>
  <c r="O3211" i="2"/>
  <c r="P3211" i="2"/>
  <c r="Q3211" i="2"/>
  <c r="T3211" i="2"/>
  <c r="C3212" i="2"/>
  <c r="D3212" i="2"/>
  <c r="O3212" i="2"/>
  <c r="P3212" i="2"/>
  <c r="Q3212" i="2"/>
  <c r="T3212" i="2"/>
  <c r="C3213" i="2"/>
  <c r="D3213" i="2"/>
  <c r="O3213" i="2"/>
  <c r="P3213" i="2"/>
  <c r="Q3213" i="2"/>
  <c r="T3213" i="2"/>
  <c r="C3214" i="2"/>
  <c r="D3214" i="2"/>
  <c r="O3214" i="2"/>
  <c r="P3214" i="2"/>
  <c r="Q3214" i="2"/>
  <c r="T3214" i="2"/>
  <c r="C3215" i="2"/>
  <c r="D3215" i="2"/>
  <c r="O3215" i="2"/>
  <c r="P3215" i="2"/>
  <c r="Q3215" i="2"/>
  <c r="T3215" i="2"/>
  <c r="C3216" i="2"/>
  <c r="D3216" i="2"/>
  <c r="O3216" i="2"/>
  <c r="P3216" i="2"/>
  <c r="Q3216" i="2"/>
  <c r="T3216" i="2"/>
  <c r="C3217" i="2"/>
  <c r="D3217" i="2"/>
  <c r="O3217" i="2"/>
  <c r="P3217" i="2"/>
  <c r="Q3217" i="2"/>
  <c r="T3217" i="2"/>
  <c r="C3218" i="2"/>
  <c r="D3218" i="2"/>
  <c r="O3218" i="2"/>
  <c r="P3218" i="2"/>
  <c r="Q3218" i="2"/>
  <c r="T3218" i="2"/>
  <c r="C3219" i="2"/>
  <c r="D3219" i="2"/>
  <c r="O3219" i="2"/>
  <c r="P3219" i="2"/>
  <c r="Q3219" i="2"/>
  <c r="T3219" i="2"/>
  <c r="C3220" i="2"/>
  <c r="D3220" i="2"/>
  <c r="O3220" i="2"/>
  <c r="P3220" i="2"/>
  <c r="Q3220" i="2"/>
  <c r="T3220" i="2"/>
  <c r="C3221" i="2"/>
  <c r="D3221" i="2"/>
  <c r="O3221" i="2"/>
  <c r="P3221" i="2"/>
  <c r="Q3221" i="2"/>
  <c r="T3221" i="2"/>
  <c r="C3222" i="2"/>
  <c r="D3222" i="2"/>
  <c r="O3222" i="2"/>
  <c r="P3222" i="2"/>
  <c r="Q3222" i="2"/>
  <c r="T3222" i="2"/>
  <c r="C3223" i="2"/>
  <c r="D3223" i="2"/>
  <c r="O3223" i="2"/>
  <c r="P3223" i="2"/>
  <c r="Q3223" i="2"/>
  <c r="T3223" i="2"/>
  <c r="C3224" i="2"/>
  <c r="D3224" i="2"/>
  <c r="O3224" i="2"/>
  <c r="P3224" i="2"/>
  <c r="Q3224" i="2"/>
  <c r="T3224" i="2"/>
  <c r="C3225" i="2"/>
  <c r="D3225" i="2"/>
  <c r="O3225" i="2"/>
  <c r="P3225" i="2"/>
  <c r="Q3225" i="2"/>
  <c r="T3225" i="2"/>
  <c r="C3226" i="2"/>
  <c r="D3226" i="2"/>
  <c r="O3226" i="2"/>
  <c r="P3226" i="2"/>
  <c r="Q3226" i="2"/>
  <c r="T3226" i="2"/>
  <c r="C3227" i="2"/>
  <c r="D3227" i="2"/>
  <c r="O3227" i="2"/>
  <c r="P3227" i="2"/>
  <c r="Q3227" i="2"/>
  <c r="T3227" i="2"/>
  <c r="C3228" i="2"/>
  <c r="D3228" i="2"/>
  <c r="O3228" i="2"/>
  <c r="P3228" i="2"/>
  <c r="Q3228" i="2"/>
  <c r="T3228" i="2"/>
  <c r="C3229" i="2"/>
  <c r="D3229" i="2"/>
  <c r="O3229" i="2"/>
  <c r="P3229" i="2"/>
  <c r="Q3229" i="2"/>
  <c r="T3229" i="2"/>
  <c r="C3230" i="2"/>
  <c r="D3230" i="2"/>
  <c r="O3230" i="2"/>
  <c r="P3230" i="2"/>
  <c r="Q3230" i="2"/>
  <c r="T3230" i="2"/>
  <c r="C3231" i="2"/>
  <c r="D3231" i="2"/>
  <c r="O3231" i="2"/>
  <c r="P3231" i="2"/>
  <c r="Q3231" i="2"/>
  <c r="T3231" i="2"/>
  <c r="C3232" i="2"/>
  <c r="D3232" i="2"/>
  <c r="O3232" i="2"/>
  <c r="P3232" i="2"/>
  <c r="Q3232" i="2"/>
  <c r="T3232" i="2"/>
  <c r="C3233" i="2"/>
  <c r="D3233" i="2"/>
  <c r="O3233" i="2"/>
  <c r="P3233" i="2"/>
  <c r="Q3233" i="2"/>
  <c r="T3233" i="2"/>
  <c r="C3234" i="2"/>
  <c r="D3234" i="2"/>
  <c r="O3234" i="2"/>
  <c r="P3234" i="2"/>
  <c r="Q3234" i="2"/>
  <c r="T3234" i="2"/>
  <c r="C3235" i="2"/>
  <c r="D3235" i="2"/>
  <c r="O3235" i="2"/>
  <c r="P3235" i="2"/>
  <c r="Q3235" i="2"/>
  <c r="T3235" i="2"/>
  <c r="C3236" i="2"/>
  <c r="D3236" i="2"/>
  <c r="O3236" i="2"/>
  <c r="P3236" i="2"/>
  <c r="Q3236" i="2"/>
  <c r="T3236" i="2"/>
  <c r="C3237" i="2"/>
  <c r="D3237" i="2"/>
  <c r="O3237" i="2"/>
  <c r="P3237" i="2"/>
  <c r="Q3237" i="2"/>
  <c r="T3237" i="2"/>
  <c r="C3238" i="2"/>
  <c r="D3238" i="2"/>
  <c r="O3238" i="2"/>
  <c r="P3238" i="2"/>
  <c r="Q3238" i="2"/>
  <c r="T3238" i="2"/>
  <c r="C3239" i="2"/>
  <c r="D3239" i="2"/>
  <c r="O3239" i="2"/>
  <c r="P3239" i="2"/>
  <c r="Q3239" i="2"/>
  <c r="T3239" i="2"/>
  <c r="C3240" i="2"/>
  <c r="D3240" i="2"/>
  <c r="O3240" i="2"/>
  <c r="P3240" i="2"/>
  <c r="Q3240" i="2"/>
  <c r="T3240" i="2"/>
  <c r="C3241" i="2"/>
  <c r="D3241" i="2"/>
  <c r="O3241" i="2"/>
  <c r="P3241" i="2"/>
  <c r="Q3241" i="2"/>
  <c r="T3241" i="2"/>
  <c r="C3242" i="2"/>
  <c r="D3242" i="2"/>
  <c r="O3242" i="2"/>
  <c r="P3242" i="2"/>
  <c r="Q3242" i="2"/>
  <c r="T3242" i="2"/>
  <c r="C3243" i="2"/>
  <c r="D3243" i="2"/>
  <c r="O3243" i="2"/>
  <c r="P3243" i="2"/>
  <c r="Q3243" i="2"/>
  <c r="T3243" i="2"/>
  <c r="C3244" i="2"/>
  <c r="D3244" i="2"/>
  <c r="O3244" i="2"/>
  <c r="P3244" i="2"/>
  <c r="Q3244" i="2"/>
  <c r="T3244" i="2"/>
  <c r="C3245" i="2"/>
  <c r="D3245" i="2"/>
  <c r="O3245" i="2"/>
  <c r="P3245" i="2"/>
  <c r="Q3245" i="2"/>
  <c r="T3245" i="2"/>
  <c r="C3246" i="2"/>
  <c r="D3246" i="2"/>
  <c r="O3246" i="2"/>
  <c r="P3246" i="2"/>
  <c r="Q3246" i="2"/>
  <c r="T3246" i="2"/>
  <c r="C3247" i="2"/>
  <c r="D3247" i="2"/>
  <c r="O3247" i="2"/>
  <c r="P3247" i="2"/>
  <c r="Q3247" i="2"/>
  <c r="T3247" i="2"/>
  <c r="C3248" i="2"/>
  <c r="D3248" i="2"/>
  <c r="O3248" i="2"/>
  <c r="P3248" i="2"/>
  <c r="Q3248" i="2"/>
  <c r="T3248" i="2"/>
  <c r="C3249" i="2"/>
  <c r="D3249" i="2"/>
  <c r="O3249" i="2"/>
  <c r="P3249" i="2"/>
  <c r="Q3249" i="2"/>
  <c r="T3249" i="2"/>
  <c r="C3250" i="2"/>
  <c r="D3250" i="2"/>
  <c r="O3250" i="2"/>
  <c r="P3250" i="2"/>
  <c r="Q3250" i="2"/>
  <c r="T3250" i="2"/>
  <c r="C3251" i="2"/>
  <c r="D3251" i="2"/>
  <c r="O3251" i="2"/>
  <c r="P3251" i="2"/>
  <c r="Q3251" i="2"/>
  <c r="T3251" i="2"/>
  <c r="C3252" i="2"/>
  <c r="D3252" i="2"/>
  <c r="O3252" i="2"/>
  <c r="P3252" i="2"/>
  <c r="Q3252" i="2"/>
  <c r="T3252" i="2"/>
  <c r="C3253" i="2"/>
  <c r="D3253" i="2"/>
  <c r="O3253" i="2"/>
  <c r="P3253" i="2"/>
  <c r="Q3253" i="2"/>
  <c r="T3253" i="2"/>
  <c r="C3254" i="2"/>
  <c r="D3254" i="2"/>
  <c r="O3254" i="2"/>
  <c r="P3254" i="2"/>
  <c r="Q3254" i="2"/>
  <c r="T3254" i="2"/>
  <c r="C3255" i="2"/>
  <c r="D3255" i="2"/>
  <c r="O3255" i="2"/>
  <c r="P3255" i="2"/>
  <c r="Q3255" i="2"/>
  <c r="T3255" i="2"/>
  <c r="C3256" i="2"/>
  <c r="D3256" i="2"/>
  <c r="O3256" i="2"/>
  <c r="P3256" i="2"/>
  <c r="Q3256" i="2"/>
  <c r="T3256" i="2"/>
  <c r="C3257" i="2"/>
  <c r="D3257" i="2"/>
  <c r="O3257" i="2"/>
  <c r="P3257" i="2"/>
  <c r="Q3257" i="2"/>
  <c r="T3257" i="2"/>
  <c r="C3258" i="2"/>
  <c r="D3258" i="2"/>
  <c r="O3258" i="2"/>
  <c r="P3258" i="2"/>
  <c r="Q3258" i="2"/>
  <c r="T3258" i="2"/>
  <c r="C3259" i="2"/>
  <c r="D3259" i="2"/>
  <c r="O3259" i="2"/>
  <c r="P3259" i="2"/>
  <c r="Q3259" i="2"/>
  <c r="T3259" i="2"/>
  <c r="C3260" i="2"/>
  <c r="D3260" i="2"/>
  <c r="O3260" i="2"/>
  <c r="P3260" i="2"/>
  <c r="Q3260" i="2"/>
  <c r="T3260" i="2"/>
  <c r="C3261" i="2"/>
  <c r="D3261" i="2"/>
  <c r="O3261" i="2"/>
  <c r="P3261" i="2"/>
  <c r="Q3261" i="2"/>
  <c r="T3261" i="2"/>
  <c r="C3262" i="2"/>
  <c r="D3262" i="2"/>
  <c r="O3262" i="2"/>
  <c r="P3262" i="2"/>
  <c r="Q3262" i="2"/>
  <c r="T3262" i="2"/>
  <c r="C3263" i="2"/>
  <c r="D3263" i="2"/>
  <c r="O3263" i="2"/>
  <c r="P3263" i="2"/>
  <c r="Q3263" i="2"/>
  <c r="T3263" i="2"/>
  <c r="C3264" i="2"/>
  <c r="D3264" i="2"/>
  <c r="O3264" i="2"/>
  <c r="P3264" i="2"/>
  <c r="Q3264" i="2"/>
  <c r="T3264" i="2"/>
  <c r="C3265" i="2"/>
  <c r="D3265" i="2"/>
  <c r="O3265" i="2"/>
  <c r="P3265" i="2"/>
  <c r="Q3265" i="2"/>
  <c r="T3265" i="2"/>
  <c r="C3266" i="2"/>
  <c r="D3266" i="2"/>
  <c r="O3266" i="2"/>
  <c r="P3266" i="2"/>
  <c r="Q3266" i="2"/>
  <c r="T3266" i="2"/>
  <c r="C3267" i="2"/>
  <c r="D3267" i="2"/>
  <c r="O3267" i="2"/>
  <c r="P3267" i="2"/>
  <c r="Q3267" i="2"/>
  <c r="T3267" i="2"/>
  <c r="C3268" i="2"/>
  <c r="D3268" i="2"/>
  <c r="O3268" i="2"/>
  <c r="P3268" i="2"/>
  <c r="Q3268" i="2"/>
  <c r="T3268" i="2"/>
  <c r="C3269" i="2"/>
  <c r="D3269" i="2"/>
  <c r="O3269" i="2"/>
  <c r="P3269" i="2"/>
  <c r="Q3269" i="2"/>
  <c r="T3269" i="2"/>
  <c r="C3270" i="2"/>
  <c r="D3270" i="2"/>
  <c r="O3270" i="2"/>
  <c r="P3270" i="2"/>
  <c r="Q3270" i="2"/>
  <c r="T3270" i="2"/>
  <c r="C3271" i="2"/>
  <c r="D3271" i="2"/>
  <c r="O3271" i="2"/>
  <c r="P3271" i="2"/>
  <c r="Q3271" i="2"/>
  <c r="T3271" i="2"/>
  <c r="C3272" i="2"/>
  <c r="D3272" i="2"/>
  <c r="O3272" i="2"/>
  <c r="P3272" i="2"/>
  <c r="Q3272" i="2"/>
  <c r="T3272" i="2"/>
  <c r="C3273" i="2"/>
  <c r="D3273" i="2"/>
  <c r="O3273" i="2"/>
  <c r="P3273" i="2"/>
  <c r="Q3273" i="2"/>
  <c r="T3273" i="2"/>
  <c r="C3274" i="2"/>
  <c r="D3274" i="2"/>
  <c r="O3274" i="2"/>
  <c r="P3274" i="2"/>
  <c r="Q3274" i="2"/>
  <c r="T3274" i="2"/>
  <c r="C3275" i="2"/>
  <c r="D3275" i="2"/>
  <c r="O3275" i="2"/>
  <c r="P3275" i="2"/>
  <c r="Q3275" i="2"/>
  <c r="T3275" i="2"/>
  <c r="C3276" i="2"/>
  <c r="D3276" i="2"/>
  <c r="O3276" i="2"/>
  <c r="P3276" i="2"/>
  <c r="Q3276" i="2"/>
  <c r="T3276" i="2"/>
  <c r="C3277" i="2"/>
  <c r="D3277" i="2"/>
  <c r="O3277" i="2"/>
  <c r="P3277" i="2"/>
  <c r="Q3277" i="2"/>
  <c r="T3277" i="2"/>
  <c r="C3278" i="2"/>
  <c r="D3278" i="2"/>
  <c r="O3278" i="2"/>
  <c r="P3278" i="2"/>
  <c r="Q3278" i="2"/>
  <c r="T3278" i="2"/>
  <c r="C3279" i="2"/>
  <c r="D3279" i="2"/>
  <c r="O3279" i="2"/>
  <c r="P3279" i="2"/>
  <c r="Q3279" i="2"/>
  <c r="T3279" i="2"/>
  <c r="C3280" i="2"/>
  <c r="D3280" i="2"/>
  <c r="O3280" i="2"/>
  <c r="P3280" i="2"/>
  <c r="Q3280" i="2"/>
  <c r="T3280" i="2"/>
  <c r="C3281" i="2"/>
  <c r="D3281" i="2"/>
  <c r="O3281" i="2"/>
  <c r="P3281" i="2"/>
  <c r="Q3281" i="2"/>
  <c r="T3281" i="2"/>
  <c r="C3282" i="2"/>
  <c r="D3282" i="2"/>
  <c r="O3282" i="2"/>
  <c r="P3282" i="2"/>
  <c r="Q3282" i="2"/>
  <c r="T3282" i="2"/>
  <c r="C3283" i="2"/>
  <c r="D3283" i="2"/>
  <c r="O3283" i="2"/>
  <c r="P3283" i="2"/>
  <c r="Q3283" i="2"/>
  <c r="T3283" i="2"/>
  <c r="C3284" i="2"/>
  <c r="D3284" i="2"/>
  <c r="O3284" i="2"/>
  <c r="P3284" i="2"/>
  <c r="Q3284" i="2"/>
  <c r="T3284" i="2"/>
  <c r="C3285" i="2"/>
  <c r="D3285" i="2"/>
  <c r="O3285" i="2"/>
  <c r="P3285" i="2"/>
  <c r="Q3285" i="2"/>
  <c r="T3285" i="2"/>
  <c r="C3286" i="2"/>
  <c r="D3286" i="2"/>
  <c r="O3286" i="2"/>
  <c r="P3286" i="2"/>
  <c r="Q3286" i="2"/>
  <c r="T3286" i="2"/>
  <c r="C3287" i="2"/>
  <c r="D3287" i="2"/>
  <c r="O3287" i="2"/>
  <c r="P3287" i="2"/>
  <c r="Q3287" i="2"/>
  <c r="T3287" i="2"/>
  <c r="C3288" i="2"/>
  <c r="D3288" i="2"/>
  <c r="O3288" i="2"/>
  <c r="P3288" i="2"/>
  <c r="Q3288" i="2"/>
  <c r="T3288" i="2"/>
  <c r="C3289" i="2"/>
  <c r="D3289" i="2"/>
  <c r="O3289" i="2"/>
  <c r="P3289" i="2"/>
  <c r="Q3289" i="2"/>
  <c r="T3289" i="2"/>
  <c r="C3290" i="2"/>
  <c r="D3290" i="2"/>
  <c r="O3290" i="2"/>
  <c r="P3290" i="2"/>
  <c r="Q3290" i="2"/>
  <c r="T3290" i="2"/>
  <c r="C3291" i="2"/>
  <c r="D3291" i="2"/>
  <c r="O3291" i="2"/>
  <c r="P3291" i="2"/>
  <c r="Q3291" i="2"/>
  <c r="T3291" i="2"/>
  <c r="C3292" i="2"/>
  <c r="D3292" i="2"/>
  <c r="O3292" i="2"/>
  <c r="P3292" i="2"/>
  <c r="Q3292" i="2"/>
  <c r="T3292" i="2"/>
  <c r="C3293" i="2"/>
  <c r="D3293" i="2"/>
  <c r="O3293" i="2"/>
  <c r="P3293" i="2"/>
  <c r="Q3293" i="2"/>
  <c r="T3293" i="2"/>
  <c r="C3294" i="2"/>
  <c r="D3294" i="2"/>
  <c r="O3294" i="2"/>
  <c r="P3294" i="2"/>
  <c r="Q3294" i="2"/>
  <c r="T3294" i="2"/>
  <c r="C3295" i="2"/>
  <c r="D3295" i="2"/>
  <c r="O3295" i="2"/>
  <c r="P3295" i="2"/>
  <c r="Q3295" i="2"/>
  <c r="T3295" i="2"/>
  <c r="C3296" i="2"/>
  <c r="D3296" i="2"/>
  <c r="O3296" i="2"/>
  <c r="P3296" i="2"/>
  <c r="Q3296" i="2"/>
  <c r="T3296" i="2"/>
  <c r="C3297" i="2"/>
  <c r="D3297" i="2"/>
  <c r="O3297" i="2"/>
  <c r="P3297" i="2"/>
  <c r="Q3297" i="2"/>
  <c r="T3297" i="2"/>
  <c r="C3298" i="2"/>
  <c r="D3298" i="2"/>
  <c r="O3298" i="2"/>
  <c r="P3298" i="2"/>
  <c r="Q3298" i="2"/>
  <c r="T3298" i="2"/>
  <c r="C3299" i="2"/>
  <c r="D3299" i="2"/>
  <c r="O3299" i="2"/>
  <c r="P3299" i="2"/>
  <c r="Q3299" i="2"/>
  <c r="T3299" i="2"/>
  <c r="C3300" i="2"/>
  <c r="D3300" i="2"/>
  <c r="O3300" i="2"/>
  <c r="P3300" i="2"/>
  <c r="Q3300" i="2"/>
  <c r="T3300" i="2"/>
  <c r="C3301" i="2"/>
  <c r="D3301" i="2"/>
  <c r="O3301" i="2"/>
  <c r="P3301" i="2"/>
  <c r="Q3301" i="2"/>
  <c r="T3301" i="2"/>
  <c r="C3302" i="2"/>
  <c r="D3302" i="2"/>
  <c r="O3302" i="2"/>
  <c r="P3302" i="2"/>
  <c r="Q3302" i="2"/>
  <c r="T3302" i="2"/>
  <c r="C3303" i="2"/>
  <c r="D3303" i="2"/>
  <c r="O3303" i="2"/>
  <c r="P3303" i="2"/>
  <c r="Q3303" i="2"/>
  <c r="T3303" i="2"/>
  <c r="C3304" i="2"/>
  <c r="D3304" i="2"/>
  <c r="O3304" i="2"/>
  <c r="P3304" i="2"/>
  <c r="Q3304" i="2"/>
  <c r="T3304" i="2"/>
  <c r="C3305" i="2"/>
  <c r="D3305" i="2"/>
  <c r="O3305" i="2"/>
  <c r="P3305" i="2"/>
  <c r="Q3305" i="2"/>
  <c r="T3305" i="2"/>
  <c r="C3306" i="2"/>
  <c r="D3306" i="2"/>
  <c r="O3306" i="2"/>
  <c r="P3306" i="2"/>
  <c r="Q3306" i="2"/>
  <c r="T3306" i="2"/>
  <c r="C3307" i="2"/>
  <c r="D3307" i="2"/>
  <c r="O3307" i="2"/>
  <c r="P3307" i="2"/>
  <c r="Q3307" i="2"/>
  <c r="T3307" i="2"/>
  <c r="C3308" i="2"/>
  <c r="D3308" i="2"/>
  <c r="O3308" i="2"/>
  <c r="P3308" i="2"/>
  <c r="Q3308" i="2"/>
  <c r="T3308" i="2"/>
  <c r="C3309" i="2"/>
  <c r="D3309" i="2"/>
  <c r="O3309" i="2"/>
  <c r="P3309" i="2"/>
  <c r="Q3309" i="2"/>
  <c r="T3309" i="2"/>
  <c r="C3310" i="2"/>
  <c r="D3310" i="2"/>
  <c r="O3310" i="2"/>
  <c r="P3310" i="2"/>
  <c r="Q3310" i="2"/>
  <c r="T3310" i="2"/>
  <c r="C3311" i="2"/>
  <c r="D3311" i="2"/>
  <c r="O3311" i="2"/>
  <c r="P3311" i="2"/>
  <c r="Q3311" i="2"/>
  <c r="T3311" i="2"/>
  <c r="C3312" i="2"/>
  <c r="D3312" i="2"/>
  <c r="O3312" i="2"/>
  <c r="P3312" i="2"/>
  <c r="Q3312" i="2"/>
  <c r="T3312" i="2"/>
  <c r="C3313" i="2"/>
  <c r="D3313" i="2"/>
  <c r="O3313" i="2"/>
  <c r="P3313" i="2"/>
  <c r="Q3313" i="2"/>
  <c r="T3313" i="2"/>
  <c r="C3314" i="2"/>
  <c r="D3314" i="2"/>
  <c r="O3314" i="2"/>
  <c r="P3314" i="2"/>
  <c r="Q3314" i="2"/>
  <c r="T3314" i="2"/>
  <c r="C3315" i="2"/>
  <c r="D3315" i="2"/>
  <c r="O3315" i="2"/>
  <c r="P3315" i="2"/>
  <c r="Q3315" i="2"/>
  <c r="T3315" i="2"/>
  <c r="C3316" i="2"/>
  <c r="D3316" i="2"/>
  <c r="O3316" i="2"/>
  <c r="P3316" i="2"/>
  <c r="Q3316" i="2"/>
  <c r="T3316" i="2"/>
  <c r="C3317" i="2"/>
  <c r="D3317" i="2"/>
  <c r="O3317" i="2"/>
  <c r="P3317" i="2"/>
  <c r="Q3317" i="2"/>
  <c r="T3317" i="2"/>
  <c r="C3318" i="2"/>
  <c r="D3318" i="2"/>
  <c r="O3318" i="2"/>
  <c r="P3318" i="2"/>
  <c r="Q3318" i="2"/>
  <c r="T3318" i="2"/>
  <c r="C3319" i="2"/>
  <c r="D3319" i="2"/>
  <c r="O3319" i="2"/>
  <c r="P3319" i="2"/>
  <c r="Q3319" i="2"/>
  <c r="T3319" i="2"/>
  <c r="C3320" i="2"/>
  <c r="D3320" i="2"/>
  <c r="O3320" i="2"/>
  <c r="P3320" i="2"/>
  <c r="Q3320" i="2"/>
  <c r="T3320" i="2"/>
  <c r="C3321" i="2"/>
  <c r="D3321" i="2"/>
  <c r="O3321" i="2"/>
  <c r="P3321" i="2"/>
  <c r="Q3321" i="2"/>
  <c r="T3321" i="2"/>
  <c r="C3322" i="2"/>
  <c r="D3322" i="2"/>
  <c r="O3322" i="2"/>
  <c r="P3322" i="2"/>
  <c r="Q3322" i="2"/>
  <c r="T3322" i="2"/>
  <c r="C3323" i="2"/>
  <c r="D3323" i="2"/>
  <c r="O3323" i="2"/>
  <c r="P3323" i="2"/>
  <c r="Q3323" i="2"/>
  <c r="T3323" i="2"/>
  <c r="C3324" i="2"/>
  <c r="D3324" i="2"/>
  <c r="O3324" i="2"/>
  <c r="P3324" i="2"/>
  <c r="Q3324" i="2"/>
  <c r="T3324" i="2"/>
  <c r="C3325" i="2"/>
  <c r="D3325" i="2"/>
  <c r="O3325" i="2"/>
  <c r="P3325" i="2"/>
  <c r="Q3325" i="2"/>
  <c r="T3325" i="2"/>
  <c r="C3326" i="2"/>
  <c r="D3326" i="2"/>
  <c r="O3326" i="2"/>
  <c r="P3326" i="2"/>
  <c r="Q3326" i="2"/>
  <c r="T3326" i="2"/>
  <c r="C3327" i="2"/>
  <c r="D3327" i="2"/>
  <c r="O3327" i="2"/>
  <c r="P3327" i="2"/>
  <c r="Q3327" i="2"/>
  <c r="T3327" i="2"/>
  <c r="C3328" i="2"/>
  <c r="D3328" i="2"/>
  <c r="O3328" i="2"/>
  <c r="P3328" i="2"/>
  <c r="Q3328" i="2"/>
  <c r="T3328" i="2"/>
  <c r="C3329" i="2"/>
  <c r="D3329" i="2"/>
  <c r="O3329" i="2"/>
  <c r="P3329" i="2"/>
  <c r="Q3329" i="2"/>
  <c r="T3329" i="2"/>
  <c r="C3330" i="2"/>
  <c r="D3330" i="2"/>
  <c r="O3330" i="2"/>
  <c r="P3330" i="2"/>
  <c r="Q3330" i="2"/>
  <c r="T3330" i="2"/>
  <c r="C3331" i="2"/>
  <c r="D3331" i="2"/>
  <c r="O3331" i="2"/>
  <c r="P3331" i="2"/>
  <c r="Q3331" i="2"/>
  <c r="T3331" i="2"/>
  <c r="C3332" i="2"/>
  <c r="D3332" i="2"/>
  <c r="O3332" i="2"/>
  <c r="P3332" i="2"/>
  <c r="Q3332" i="2"/>
  <c r="T3332" i="2"/>
  <c r="C3333" i="2"/>
  <c r="D3333" i="2"/>
  <c r="O3333" i="2"/>
  <c r="P3333" i="2"/>
  <c r="Q3333" i="2"/>
  <c r="T3333" i="2"/>
  <c r="C3334" i="2"/>
  <c r="D3334" i="2"/>
  <c r="O3334" i="2"/>
  <c r="P3334" i="2"/>
  <c r="Q3334" i="2"/>
  <c r="T3334" i="2"/>
  <c r="C3335" i="2"/>
  <c r="D3335" i="2"/>
  <c r="O3335" i="2"/>
  <c r="P3335" i="2"/>
  <c r="Q3335" i="2"/>
  <c r="T3335" i="2"/>
  <c r="C3336" i="2"/>
  <c r="D3336" i="2"/>
  <c r="O3336" i="2"/>
  <c r="P3336" i="2"/>
  <c r="Q3336" i="2"/>
  <c r="T3336" i="2"/>
  <c r="C3337" i="2"/>
  <c r="D3337" i="2"/>
  <c r="O3337" i="2"/>
  <c r="P3337" i="2"/>
  <c r="Q3337" i="2"/>
  <c r="T3337" i="2"/>
  <c r="C3338" i="2"/>
  <c r="D3338" i="2"/>
  <c r="O3338" i="2"/>
  <c r="P3338" i="2"/>
  <c r="Q3338" i="2"/>
  <c r="T3338" i="2"/>
  <c r="C3339" i="2"/>
  <c r="D3339" i="2"/>
  <c r="O3339" i="2"/>
  <c r="P3339" i="2"/>
  <c r="Q3339" i="2"/>
  <c r="T3339" i="2"/>
  <c r="C3340" i="2"/>
  <c r="D3340" i="2"/>
  <c r="O3340" i="2"/>
  <c r="P3340" i="2"/>
  <c r="Q3340" i="2"/>
  <c r="T3340" i="2"/>
  <c r="C3341" i="2"/>
  <c r="D3341" i="2"/>
  <c r="O3341" i="2"/>
  <c r="P3341" i="2"/>
  <c r="Q3341" i="2"/>
  <c r="T3341" i="2"/>
  <c r="C3342" i="2"/>
  <c r="D3342" i="2"/>
  <c r="O3342" i="2"/>
  <c r="P3342" i="2"/>
  <c r="Q3342" i="2"/>
  <c r="T3342" i="2"/>
  <c r="C3343" i="2"/>
  <c r="D3343" i="2"/>
  <c r="O3343" i="2"/>
  <c r="P3343" i="2"/>
  <c r="Q3343" i="2"/>
  <c r="T3343" i="2"/>
  <c r="C3344" i="2"/>
  <c r="D3344" i="2"/>
  <c r="O3344" i="2"/>
  <c r="P3344" i="2"/>
  <c r="Q3344" i="2"/>
  <c r="T3344" i="2"/>
  <c r="C3345" i="2"/>
  <c r="D3345" i="2"/>
  <c r="O3345" i="2"/>
  <c r="P3345" i="2"/>
  <c r="Q3345" i="2"/>
  <c r="T3345" i="2"/>
  <c r="C3346" i="2"/>
  <c r="D3346" i="2"/>
  <c r="O3346" i="2"/>
  <c r="P3346" i="2"/>
  <c r="Q3346" i="2"/>
  <c r="T3346" i="2"/>
  <c r="C3347" i="2"/>
  <c r="D3347" i="2"/>
  <c r="O3347" i="2"/>
  <c r="P3347" i="2"/>
  <c r="Q3347" i="2"/>
  <c r="T3347" i="2"/>
  <c r="C3348" i="2"/>
  <c r="D3348" i="2"/>
  <c r="O3348" i="2"/>
  <c r="P3348" i="2"/>
  <c r="Q3348" i="2"/>
  <c r="T3348" i="2"/>
  <c r="C3349" i="2"/>
  <c r="D3349" i="2"/>
  <c r="O3349" i="2"/>
  <c r="P3349" i="2"/>
  <c r="Q3349" i="2"/>
  <c r="T3349" i="2"/>
  <c r="C3350" i="2"/>
  <c r="D3350" i="2"/>
  <c r="O3350" i="2"/>
  <c r="P3350" i="2"/>
  <c r="Q3350" i="2"/>
  <c r="T3350" i="2"/>
  <c r="C3351" i="2"/>
  <c r="D3351" i="2"/>
  <c r="O3351" i="2"/>
  <c r="P3351" i="2"/>
  <c r="Q3351" i="2"/>
  <c r="T3351" i="2"/>
  <c r="C3352" i="2"/>
  <c r="D3352" i="2"/>
  <c r="O3352" i="2"/>
  <c r="P3352" i="2"/>
  <c r="Q3352" i="2"/>
  <c r="T3352" i="2"/>
  <c r="C3353" i="2"/>
  <c r="D3353" i="2"/>
  <c r="O3353" i="2"/>
  <c r="P3353" i="2"/>
  <c r="Q3353" i="2"/>
  <c r="T3353" i="2"/>
  <c r="C3354" i="2"/>
  <c r="D3354" i="2"/>
  <c r="O3354" i="2"/>
  <c r="P3354" i="2"/>
  <c r="Q3354" i="2"/>
  <c r="T3354" i="2"/>
  <c r="C3355" i="2"/>
  <c r="D3355" i="2"/>
  <c r="O3355" i="2"/>
  <c r="P3355" i="2"/>
  <c r="Q3355" i="2"/>
  <c r="T3355" i="2"/>
  <c r="C3356" i="2"/>
  <c r="D3356" i="2"/>
  <c r="O3356" i="2"/>
  <c r="P3356" i="2"/>
  <c r="Q3356" i="2"/>
  <c r="T3356" i="2"/>
  <c r="C3357" i="2"/>
  <c r="D3357" i="2"/>
  <c r="O3357" i="2"/>
  <c r="P3357" i="2"/>
  <c r="Q3357" i="2"/>
  <c r="T3357" i="2"/>
  <c r="C3358" i="2"/>
  <c r="D3358" i="2"/>
  <c r="O3358" i="2"/>
  <c r="P3358" i="2"/>
  <c r="Q3358" i="2"/>
  <c r="T3358" i="2"/>
  <c r="C3359" i="2"/>
  <c r="D3359" i="2"/>
  <c r="O3359" i="2"/>
  <c r="P3359" i="2"/>
  <c r="Q3359" i="2"/>
  <c r="T3359" i="2"/>
  <c r="C3360" i="2"/>
  <c r="D3360" i="2"/>
  <c r="O3360" i="2"/>
  <c r="P3360" i="2"/>
  <c r="Q3360" i="2"/>
  <c r="T3360" i="2"/>
  <c r="C3361" i="2"/>
  <c r="D3361" i="2"/>
  <c r="O3361" i="2"/>
  <c r="P3361" i="2"/>
  <c r="Q3361" i="2"/>
  <c r="T3361" i="2"/>
  <c r="C3362" i="2"/>
  <c r="D3362" i="2"/>
  <c r="O3362" i="2"/>
  <c r="P3362" i="2"/>
  <c r="Q3362" i="2"/>
  <c r="T3362" i="2"/>
  <c r="C3363" i="2"/>
  <c r="D3363" i="2"/>
  <c r="O3363" i="2"/>
  <c r="P3363" i="2"/>
  <c r="Q3363" i="2"/>
  <c r="T3363" i="2"/>
  <c r="C3364" i="2"/>
  <c r="D3364" i="2"/>
  <c r="O3364" i="2"/>
  <c r="P3364" i="2"/>
  <c r="Q3364" i="2"/>
  <c r="T3364" i="2"/>
  <c r="C3365" i="2"/>
  <c r="D3365" i="2"/>
  <c r="O3365" i="2"/>
  <c r="P3365" i="2"/>
  <c r="Q3365" i="2"/>
  <c r="T3365" i="2"/>
  <c r="C3366" i="2"/>
  <c r="D3366" i="2"/>
  <c r="O3366" i="2"/>
  <c r="P3366" i="2"/>
  <c r="Q3366" i="2"/>
  <c r="T3366" i="2"/>
  <c r="C3367" i="2"/>
  <c r="D3367" i="2"/>
  <c r="O3367" i="2"/>
  <c r="P3367" i="2"/>
  <c r="Q3367" i="2"/>
  <c r="T3367" i="2"/>
  <c r="C3368" i="2"/>
  <c r="D3368" i="2"/>
  <c r="O3368" i="2"/>
  <c r="P3368" i="2"/>
  <c r="Q3368" i="2"/>
  <c r="T3368" i="2"/>
  <c r="C3369" i="2"/>
  <c r="D3369" i="2"/>
  <c r="O3369" i="2"/>
  <c r="P3369" i="2"/>
  <c r="Q3369" i="2"/>
  <c r="T3369" i="2"/>
  <c r="C3370" i="2"/>
  <c r="D3370" i="2"/>
  <c r="O3370" i="2"/>
  <c r="P3370" i="2"/>
  <c r="Q3370" i="2"/>
  <c r="T3370" i="2"/>
  <c r="C3371" i="2"/>
  <c r="D3371" i="2"/>
  <c r="O3371" i="2"/>
  <c r="P3371" i="2"/>
  <c r="Q3371" i="2"/>
  <c r="T3371" i="2"/>
  <c r="C3372" i="2"/>
  <c r="D3372" i="2"/>
  <c r="O3372" i="2"/>
  <c r="P3372" i="2"/>
  <c r="Q3372" i="2"/>
  <c r="T3372" i="2"/>
  <c r="C3373" i="2"/>
  <c r="D3373" i="2"/>
  <c r="O3373" i="2"/>
  <c r="P3373" i="2"/>
  <c r="Q3373" i="2"/>
  <c r="T3373" i="2"/>
  <c r="C3374" i="2"/>
  <c r="D3374" i="2"/>
  <c r="O3374" i="2"/>
  <c r="P3374" i="2"/>
  <c r="Q3374" i="2"/>
  <c r="T3374" i="2"/>
  <c r="C3375" i="2"/>
  <c r="D3375" i="2"/>
  <c r="O3375" i="2"/>
  <c r="P3375" i="2"/>
  <c r="Q3375" i="2"/>
  <c r="T3375" i="2"/>
  <c r="C3376" i="2"/>
  <c r="D3376" i="2"/>
  <c r="O3376" i="2"/>
  <c r="P3376" i="2"/>
  <c r="Q3376" i="2"/>
  <c r="T3376" i="2"/>
  <c r="C3377" i="2"/>
  <c r="D3377" i="2"/>
  <c r="O3377" i="2"/>
  <c r="P3377" i="2"/>
  <c r="Q3377" i="2"/>
  <c r="T3377" i="2"/>
  <c r="C3378" i="2"/>
  <c r="D3378" i="2"/>
  <c r="O3378" i="2"/>
  <c r="P3378" i="2"/>
  <c r="Q3378" i="2"/>
  <c r="T3378" i="2"/>
  <c r="C3379" i="2"/>
  <c r="D3379" i="2"/>
  <c r="O3379" i="2"/>
  <c r="P3379" i="2"/>
  <c r="Q3379" i="2"/>
  <c r="T3379" i="2"/>
  <c r="C3380" i="2"/>
  <c r="D3380" i="2"/>
  <c r="O3380" i="2"/>
  <c r="P3380" i="2"/>
  <c r="Q3380" i="2"/>
  <c r="T3380" i="2"/>
  <c r="C3381" i="2"/>
  <c r="D3381" i="2"/>
  <c r="O3381" i="2"/>
  <c r="P3381" i="2"/>
  <c r="Q3381" i="2"/>
  <c r="T3381" i="2"/>
  <c r="C3382" i="2"/>
  <c r="D3382" i="2"/>
  <c r="O3382" i="2"/>
  <c r="P3382" i="2"/>
  <c r="Q3382" i="2"/>
  <c r="T3382" i="2"/>
  <c r="C3383" i="2"/>
  <c r="D3383" i="2"/>
  <c r="O3383" i="2"/>
  <c r="P3383" i="2"/>
  <c r="Q3383" i="2"/>
  <c r="T3383" i="2"/>
  <c r="C3384" i="2"/>
  <c r="D3384" i="2"/>
  <c r="O3384" i="2"/>
  <c r="P3384" i="2"/>
  <c r="Q3384" i="2"/>
  <c r="T3384" i="2"/>
  <c r="C3385" i="2"/>
  <c r="D3385" i="2"/>
  <c r="O3385" i="2"/>
  <c r="P3385" i="2"/>
  <c r="Q3385" i="2"/>
  <c r="T3385" i="2"/>
  <c r="C3386" i="2"/>
  <c r="D3386" i="2"/>
  <c r="O3386" i="2"/>
  <c r="P3386" i="2"/>
  <c r="Q3386" i="2"/>
  <c r="T3386" i="2"/>
  <c r="C3387" i="2"/>
  <c r="D3387" i="2"/>
  <c r="O3387" i="2"/>
  <c r="P3387" i="2"/>
  <c r="Q3387" i="2"/>
  <c r="T3387" i="2"/>
  <c r="C3388" i="2"/>
  <c r="D3388" i="2"/>
  <c r="O3388" i="2"/>
  <c r="P3388" i="2"/>
  <c r="Q3388" i="2"/>
  <c r="T3388" i="2"/>
  <c r="C3389" i="2"/>
  <c r="D3389" i="2"/>
  <c r="O3389" i="2"/>
  <c r="P3389" i="2"/>
  <c r="Q3389" i="2"/>
  <c r="T3389" i="2"/>
  <c r="C3390" i="2"/>
  <c r="D3390" i="2"/>
  <c r="O3390" i="2"/>
  <c r="P3390" i="2"/>
  <c r="Q3390" i="2"/>
  <c r="T3390" i="2"/>
  <c r="C3391" i="2"/>
  <c r="D3391" i="2"/>
  <c r="O3391" i="2"/>
  <c r="P3391" i="2"/>
  <c r="Q3391" i="2"/>
  <c r="T3391" i="2"/>
  <c r="C3392" i="2"/>
  <c r="D3392" i="2"/>
  <c r="O3392" i="2"/>
  <c r="P3392" i="2"/>
  <c r="Q3392" i="2"/>
  <c r="T3392" i="2"/>
  <c r="C3393" i="2"/>
  <c r="D3393" i="2"/>
  <c r="O3393" i="2"/>
  <c r="P3393" i="2"/>
  <c r="Q3393" i="2"/>
  <c r="T3393" i="2"/>
  <c r="C3394" i="2"/>
  <c r="D3394" i="2"/>
  <c r="O3394" i="2"/>
  <c r="P3394" i="2"/>
  <c r="Q3394" i="2"/>
  <c r="T3394" i="2"/>
  <c r="C3395" i="2"/>
  <c r="D3395" i="2"/>
  <c r="O3395" i="2"/>
  <c r="P3395" i="2"/>
  <c r="Q3395" i="2"/>
  <c r="T3395" i="2"/>
  <c r="C3396" i="2"/>
  <c r="D3396" i="2"/>
  <c r="O3396" i="2"/>
  <c r="P3396" i="2"/>
  <c r="Q3396" i="2"/>
  <c r="T3396" i="2"/>
  <c r="C3397" i="2"/>
  <c r="D3397" i="2"/>
  <c r="O3397" i="2"/>
  <c r="P3397" i="2"/>
  <c r="Q3397" i="2"/>
  <c r="T3397" i="2"/>
  <c r="C3398" i="2"/>
  <c r="D3398" i="2"/>
  <c r="O3398" i="2"/>
  <c r="P3398" i="2"/>
  <c r="Q3398" i="2"/>
  <c r="T3398" i="2"/>
  <c r="C3399" i="2"/>
  <c r="D3399" i="2"/>
  <c r="O3399" i="2"/>
  <c r="P3399" i="2"/>
  <c r="Q3399" i="2"/>
  <c r="T3399" i="2"/>
  <c r="C3400" i="2"/>
  <c r="D3400" i="2"/>
  <c r="O3400" i="2"/>
  <c r="P3400" i="2"/>
  <c r="Q3400" i="2"/>
  <c r="T3400" i="2"/>
  <c r="C3401" i="2"/>
  <c r="D3401" i="2"/>
  <c r="O3401" i="2"/>
  <c r="P3401" i="2"/>
  <c r="Q3401" i="2"/>
  <c r="T3401" i="2"/>
  <c r="C3402" i="2"/>
  <c r="D3402" i="2"/>
  <c r="O3402" i="2"/>
  <c r="P3402" i="2"/>
  <c r="Q3402" i="2"/>
  <c r="T3402" i="2"/>
  <c r="C3403" i="2"/>
  <c r="D3403" i="2"/>
  <c r="O3403" i="2"/>
  <c r="P3403" i="2"/>
  <c r="Q3403" i="2"/>
  <c r="T3403" i="2"/>
  <c r="C3404" i="2"/>
  <c r="D3404" i="2"/>
  <c r="O3404" i="2"/>
  <c r="P3404" i="2"/>
  <c r="Q3404" i="2"/>
  <c r="T3404" i="2"/>
  <c r="C3405" i="2"/>
  <c r="D3405" i="2"/>
  <c r="O3405" i="2"/>
  <c r="P3405" i="2"/>
  <c r="Q3405" i="2"/>
  <c r="T3405" i="2"/>
  <c r="C3406" i="2"/>
  <c r="D3406" i="2"/>
  <c r="O3406" i="2"/>
  <c r="P3406" i="2"/>
  <c r="Q3406" i="2"/>
  <c r="T3406" i="2"/>
  <c r="C3407" i="2"/>
  <c r="D3407" i="2"/>
  <c r="O3407" i="2"/>
  <c r="P3407" i="2"/>
  <c r="Q3407" i="2"/>
  <c r="T3407" i="2"/>
  <c r="C3408" i="2"/>
  <c r="D3408" i="2"/>
  <c r="O3408" i="2"/>
  <c r="P3408" i="2"/>
  <c r="Q3408" i="2"/>
  <c r="T3408" i="2"/>
  <c r="C3409" i="2"/>
  <c r="D3409" i="2"/>
  <c r="O3409" i="2"/>
  <c r="P3409" i="2"/>
  <c r="Q3409" i="2"/>
  <c r="T3409" i="2"/>
  <c r="C3410" i="2"/>
  <c r="D3410" i="2"/>
  <c r="O3410" i="2"/>
  <c r="P3410" i="2"/>
  <c r="Q3410" i="2"/>
  <c r="T3410" i="2"/>
  <c r="C3411" i="2"/>
  <c r="D3411" i="2"/>
  <c r="O3411" i="2"/>
  <c r="P3411" i="2"/>
  <c r="Q3411" i="2"/>
  <c r="T3411" i="2"/>
  <c r="C3412" i="2"/>
  <c r="D3412" i="2"/>
  <c r="O3412" i="2"/>
  <c r="P3412" i="2"/>
  <c r="Q3412" i="2"/>
  <c r="T3412" i="2"/>
  <c r="C3413" i="2"/>
  <c r="D3413" i="2"/>
  <c r="O3413" i="2"/>
  <c r="P3413" i="2"/>
  <c r="Q3413" i="2"/>
  <c r="T3413" i="2"/>
  <c r="C3414" i="2"/>
  <c r="D3414" i="2"/>
  <c r="O3414" i="2"/>
  <c r="P3414" i="2"/>
  <c r="Q3414" i="2"/>
  <c r="T3414" i="2"/>
  <c r="C3415" i="2"/>
  <c r="D3415" i="2"/>
  <c r="O3415" i="2"/>
  <c r="P3415" i="2"/>
  <c r="Q3415" i="2"/>
  <c r="T3415" i="2"/>
  <c r="C3416" i="2"/>
  <c r="D3416" i="2"/>
  <c r="O3416" i="2"/>
  <c r="P3416" i="2"/>
  <c r="Q3416" i="2"/>
  <c r="T3416" i="2"/>
  <c r="C3417" i="2"/>
  <c r="D3417" i="2"/>
  <c r="O3417" i="2"/>
  <c r="P3417" i="2"/>
  <c r="Q3417" i="2"/>
  <c r="T3417" i="2"/>
  <c r="C3418" i="2"/>
  <c r="D3418" i="2"/>
  <c r="O3418" i="2"/>
  <c r="P3418" i="2"/>
  <c r="Q3418" i="2"/>
  <c r="T3418" i="2"/>
  <c r="C3419" i="2"/>
  <c r="D3419" i="2"/>
  <c r="O3419" i="2"/>
  <c r="P3419" i="2"/>
  <c r="Q3419" i="2"/>
  <c r="T3419" i="2"/>
  <c r="C3420" i="2"/>
  <c r="D3420" i="2"/>
  <c r="O3420" i="2"/>
  <c r="P3420" i="2"/>
  <c r="Q3420" i="2"/>
  <c r="T3420" i="2"/>
  <c r="C3421" i="2"/>
  <c r="D3421" i="2"/>
  <c r="O3421" i="2"/>
  <c r="P3421" i="2"/>
  <c r="Q3421" i="2"/>
  <c r="T3421" i="2"/>
  <c r="C3422" i="2"/>
  <c r="D3422" i="2"/>
  <c r="O3422" i="2"/>
  <c r="P3422" i="2"/>
  <c r="Q3422" i="2"/>
  <c r="T3422" i="2"/>
  <c r="C3423" i="2"/>
  <c r="D3423" i="2"/>
  <c r="O3423" i="2"/>
  <c r="P3423" i="2"/>
  <c r="Q3423" i="2"/>
  <c r="T3423" i="2"/>
  <c r="C3424" i="2"/>
  <c r="D3424" i="2"/>
  <c r="O3424" i="2"/>
  <c r="P3424" i="2"/>
  <c r="Q3424" i="2"/>
  <c r="T3424" i="2"/>
  <c r="C3425" i="2"/>
  <c r="D3425" i="2"/>
  <c r="O3425" i="2"/>
  <c r="P3425" i="2"/>
  <c r="Q3425" i="2"/>
  <c r="T3425" i="2"/>
  <c r="C3426" i="2"/>
  <c r="D3426" i="2"/>
  <c r="O3426" i="2"/>
  <c r="P3426" i="2"/>
  <c r="Q3426" i="2"/>
  <c r="T3426" i="2"/>
  <c r="C3427" i="2"/>
  <c r="D3427" i="2"/>
  <c r="O3427" i="2"/>
  <c r="P3427" i="2"/>
  <c r="Q3427" i="2"/>
  <c r="T3427" i="2"/>
  <c r="C3428" i="2"/>
  <c r="D3428" i="2"/>
  <c r="O3428" i="2"/>
  <c r="P3428" i="2"/>
  <c r="Q3428" i="2"/>
  <c r="T3428" i="2"/>
  <c r="C3429" i="2"/>
  <c r="D3429" i="2"/>
  <c r="O3429" i="2"/>
  <c r="P3429" i="2"/>
  <c r="Q3429" i="2"/>
  <c r="T3429" i="2"/>
  <c r="C3430" i="2"/>
  <c r="D3430" i="2"/>
  <c r="O3430" i="2"/>
  <c r="P3430" i="2"/>
  <c r="Q3430" i="2"/>
  <c r="T3430" i="2"/>
  <c r="C3431" i="2"/>
  <c r="D3431" i="2"/>
  <c r="O3431" i="2"/>
  <c r="P3431" i="2"/>
  <c r="Q3431" i="2"/>
  <c r="T3431" i="2"/>
  <c r="C3432" i="2"/>
  <c r="D3432" i="2"/>
  <c r="O3432" i="2"/>
  <c r="P3432" i="2"/>
  <c r="Q3432" i="2"/>
  <c r="T3432" i="2"/>
  <c r="C3433" i="2"/>
  <c r="D3433" i="2"/>
  <c r="O3433" i="2"/>
  <c r="P3433" i="2"/>
  <c r="Q3433" i="2"/>
  <c r="T3433" i="2"/>
  <c r="C3434" i="2"/>
  <c r="D3434" i="2"/>
  <c r="O3434" i="2"/>
  <c r="P3434" i="2"/>
  <c r="Q3434" i="2"/>
  <c r="T3434" i="2"/>
  <c r="C3435" i="2"/>
  <c r="D3435" i="2"/>
  <c r="O3435" i="2"/>
  <c r="P3435" i="2"/>
  <c r="Q3435" i="2"/>
  <c r="T3435" i="2"/>
  <c r="C3436" i="2"/>
  <c r="D3436" i="2"/>
  <c r="O3436" i="2"/>
  <c r="P3436" i="2"/>
  <c r="Q3436" i="2"/>
  <c r="T3436" i="2"/>
  <c r="C3437" i="2"/>
  <c r="D3437" i="2"/>
  <c r="O3437" i="2"/>
  <c r="P3437" i="2"/>
  <c r="Q3437" i="2"/>
  <c r="T3437" i="2"/>
  <c r="C3438" i="2"/>
  <c r="D3438" i="2"/>
  <c r="O3438" i="2"/>
  <c r="P3438" i="2"/>
  <c r="Q3438" i="2"/>
  <c r="T3438" i="2"/>
  <c r="C3439" i="2"/>
  <c r="D3439" i="2"/>
  <c r="O3439" i="2"/>
  <c r="P3439" i="2"/>
  <c r="Q3439" i="2"/>
  <c r="T3439" i="2"/>
  <c r="C3440" i="2"/>
  <c r="D3440" i="2"/>
  <c r="O3440" i="2"/>
  <c r="P3440" i="2"/>
  <c r="Q3440" i="2"/>
  <c r="T3440" i="2"/>
  <c r="C3441" i="2"/>
  <c r="D3441" i="2"/>
  <c r="O3441" i="2"/>
  <c r="P3441" i="2"/>
  <c r="Q3441" i="2"/>
  <c r="T3441" i="2"/>
  <c r="C3442" i="2"/>
  <c r="D3442" i="2"/>
  <c r="O3442" i="2"/>
  <c r="P3442" i="2"/>
  <c r="Q3442" i="2"/>
  <c r="T3442" i="2"/>
  <c r="C3443" i="2"/>
  <c r="D3443" i="2"/>
  <c r="O3443" i="2"/>
  <c r="P3443" i="2"/>
  <c r="Q3443" i="2"/>
  <c r="T3443" i="2"/>
  <c r="C3444" i="2"/>
  <c r="D3444" i="2"/>
  <c r="O3444" i="2"/>
  <c r="P3444" i="2"/>
  <c r="Q3444" i="2"/>
  <c r="T3444" i="2"/>
  <c r="C3445" i="2"/>
  <c r="D3445" i="2"/>
  <c r="O3445" i="2"/>
  <c r="P3445" i="2"/>
  <c r="Q3445" i="2"/>
  <c r="T3445" i="2"/>
  <c r="C3446" i="2"/>
  <c r="D3446" i="2"/>
  <c r="O3446" i="2"/>
  <c r="P3446" i="2"/>
  <c r="Q3446" i="2"/>
  <c r="T3446" i="2"/>
  <c r="C3447" i="2"/>
  <c r="D3447" i="2"/>
  <c r="O3447" i="2"/>
  <c r="P3447" i="2"/>
  <c r="Q3447" i="2"/>
  <c r="T3447" i="2"/>
  <c r="C3448" i="2"/>
  <c r="D3448" i="2"/>
  <c r="O3448" i="2"/>
  <c r="P3448" i="2"/>
  <c r="Q3448" i="2"/>
  <c r="T3448" i="2"/>
  <c r="C3449" i="2"/>
  <c r="D3449" i="2"/>
  <c r="O3449" i="2"/>
  <c r="P3449" i="2"/>
  <c r="Q3449" i="2"/>
  <c r="T3449" i="2"/>
  <c r="C3450" i="2"/>
  <c r="D3450" i="2"/>
  <c r="O3450" i="2"/>
  <c r="P3450" i="2"/>
  <c r="Q3450" i="2"/>
  <c r="T3450" i="2"/>
  <c r="C3451" i="2"/>
  <c r="D3451" i="2"/>
  <c r="O3451" i="2"/>
  <c r="P3451" i="2"/>
  <c r="Q3451" i="2"/>
  <c r="T3451" i="2"/>
  <c r="C3452" i="2"/>
  <c r="D3452" i="2"/>
  <c r="O3452" i="2"/>
  <c r="P3452" i="2"/>
  <c r="Q3452" i="2"/>
  <c r="T3452" i="2"/>
  <c r="C3453" i="2"/>
  <c r="D3453" i="2"/>
  <c r="O3453" i="2"/>
  <c r="P3453" i="2"/>
  <c r="Q3453" i="2"/>
  <c r="T3453" i="2"/>
  <c r="C3454" i="2"/>
  <c r="D3454" i="2"/>
  <c r="O3454" i="2"/>
  <c r="P3454" i="2"/>
  <c r="Q3454" i="2"/>
  <c r="T3454" i="2"/>
  <c r="C3455" i="2"/>
  <c r="D3455" i="2"/>
  <c r="O3455" i="2"/>
  <c r="P3455" i="2"/>
  <c r="Q3455" i="2"/>
  <c r="T3455" i="2"/>
  <c r="C3456" i="2"/>
  <c r="D3456" i="2"/>
  <c r="O3456" i="2"/>
  <c r="P3456" i="2"/>
  <c r="Q3456" i="2"/>
  <c r="T3456" i="2"/>
  <c r="C3457" i="2"/>
  <c r="D3457" i="2"/>
  <c r="O3457" i="2"/>
  <c r="P3457" i="2"/>
  <c r="Q3457" i="2"/>
  <c r="T3457" i="2"/>
  <c r="C3458" i="2"/>
  <c r="D3458" i="2"/>
  <c r="O3458" i="2"/>
  <c r="P3458" i="2"/>
  <c r="Q3458" i="2"/>
  <c r="T3458" i="2"/>
  <c r="C3459" i="2"/>
  <c r="D3459" i="2"/>
  <c r="O3459" i="2"/>
  <c r="P3459" i="2"/>
  <c r="Q3459" i="2"/>
  <c r="T3459" i="2"/>
  <c r="C3460" i="2"/>
  <c r="D3460" i="2"/>
  <c r="O3460" i="2"/>
  <c r="P3460" i="2"/>
  <c r="Q3460" i="2"/>
  <c r="T3460" i="2"/>
  <c r="C3461" i="2"/>
  <c r="D3461" i="2"/>
  <c r="O3461" i="2"/>
  <c r="P3461" i="2"/>
  <c r="Q3461" i="2"/>
  <c r="T3461" i="2"/>
  <c r="C3462" i="2"/>
  <c r="D3462" i="2"/>
  <c r="O3462" i="2"/>
  <c r="P3462" i="2"/>
  <c r="Q3462" i="2"/>
  <c r="T3462" i="2"/>
  <c r="C3463" i="2"/>
  <c r="D3463" i="2"/>
  <c r="O3463" i="2"/>
  <c r="P3463" i="2"/>
  <c r="Q3463" i="2"/>
  <c r="T3463" i="2"/>
  <c r="C3464" i="2"/>
  <c r="D3464" i="2"/>
  <c r="O3464" i="2"/>
  <c r="P3464" i="2"/>
  <c r="Q3464" i="2"/>
  <c r="T3464" i="2"/>
  <c r="C3465" i="2"/>
  <c r="D3465" i="2"/>
  <c r="O3465" i="2"/>
  <c r="P3465" i="2"/>
  <c r="Q3465" i="2"/>
  <c r="T3465" i="2"/>
  <c r="C3466" i="2"/>
  <c r="D3466" i="2"/>
  <c r="O3466" i="2"/>
  <c r="P3466" i="2"/>
  <c r="Q3466" i="2"/>
  <c r="T3466" i="2"/>
  <c r="C3467" i="2"/>
  <c r="D3467" i="2"/>
  <c r="O3467" i="2"/>
  <c r="P3467" i="2"/>
  <c r="Q3467" i="2"/>
  <c r="T3467" i="2"/>
  <c r="C3468" i="2"/>
  <c r="D3468" i="2"/>
  <c r="O3468" i="2"/>
  <c r="P3468" i="2"/>
  <c r="Q3468" i="2"/>
  <c r="T3468" i="2"/>
  <c r="C3469" i="2"/>
  <c r="D3469" i="2"/>
  <c r="O3469" i="2"/>
  <c r="P3469" i="2"/>
  <c r="Q3469" i="2"/>
  <c r="T3469" i="2"/>
  <c r="C3470" i="2"/>
  <c r="D3470" i="2"/>
  <c r="O3470" i="2"/>
  <c r="P3470" i="2"/>
  <c r="Q3470" i="2"/>
  <c r="T3470" i="2"/>
  <c r="C3471" i="2"/>
  <c r="D3471" i="2"/>
  <c r="O3471" i="2"/>
  <c r="P3471" i="2"/>
  <c r="Q3471" i="2"/>
  <c r="T3471" i="2"/>
  <c r="C3472" i="2"/>
  <c r="D3472" i="2"/>
  <c r="O3472" i="2"/>
  <c r="P3472" i="2"/>
  <c r="Q3472" i="2"/>
  <c r="T3472" i="2"/>
  <c r="C3473" i="2"/>
  <c r="D3473" i="2"/>
  <c r="O3473" i="2"/>
  <c r="P3473" i="2"/>
  <c r="Q3473" i="2"/>
  <c r="T3473" i="2"/>
  <c r="C3474" i="2"/>
  <c r="D3474" i="2"/>
  <c r="O3474" i="2"/>
  <c r="P3474" i="2"/>
  <c r="Q3474" i="2"/>
  <c r="T3474" i="2"/>
  <c r="C3475" i="2"/>
  <c r="D3475" i="2"/>
  <c r="O3475" i="2"/>
  <c r="P3475" i="2"/>
  <c r="Q3475" i="2"/>
  <c r="T3475" i="2"/>
  <c r="C3476" i="2"/>
  <c r="D3476" i="2"/>
  <c r="O3476" i="2"/>
  <c r="P3476" i="2"/>
  <c r="Q3476" i="2"/>
  <c r="T3476" i="2"/>
  <c r="C3477" i="2"/>
  <c r="D3477" i="2"/>
  <c r="O3477" i="2"/>
  <c r="P3477" i="2"/>
  <c r="Q3477" i="2"/>
  <c r="T3477" i="2"/>
  <c r="C3478" i="2"/>
  <c r="D3478" i="2"/>
  <c r="O3478" i="2"/>
  <c r="P3478" i="2"/>
  <c r="Q3478" i="2"/>
  <c r="T3478" i="2"/>
  <c r="C3479" i="2"/>
  <c r="D3479" i="2"/>
  <c r="O3479" i="2"/>
  <c r="P3479" i="2"/>
  <c r="Q3479" i="2"/>
  <c r="T3479" i="2"/>
  <c r="C3480" i="2"/>
  <c r="D3480" i="2"/>
  <c r="O3480" i="2"/>
  <c r="P3480" i="2"/>
  <c r="Q3480" i="2"/>
  <c r="T3480" i="2"/>
  <c r="C3481" i="2"/>
  <c r="D3481" i="2"/>
  <c r="O3481" i="2"/>
  <c r="P3481" i="2"/>
  <c r="Q3481" i="2"/>
  <c r="T3481" i="2"/>
  <c r="C3482" i="2"/>
  <c r="D3482" i="2"/>
  <c r="O3482" i="2"/>
  <c r="P3482" i="2"/>
  <c r="Q3482" i="2"/>
  <c r="T3482" i="2"/>
  <c r="C3483" i="2"/>
  <c r="D3483" i="2"/>
  <c r="O3483" i="2"/>
  <c r="P3483" i="2"/>
  <c r="Q3483" i="2"/>
  <c r="T3483" i="2"/>
  <c r="C3484" i="2"/>
  <c r="D3484" i="2"/>
  <c r="O3484" i="2"/>
  <c r="P3484" i="2"/>
  <c r="Q3484" i="2"/>
  <c r="T3484" i="2"/>
  <c r="C3485" i="2"/>
  <c r="D3485" i="2"/>
  <c r="O3485" i="2"/>
  <c r="P3485" i="2"/>
  <c r="Q3485" i="2"/>
  <c r="T3485" i="2"/>
  <c r="C3486" i="2"/>
  <c r="D3486" i="2"/>
  <c r="O3486" i="2"/>
  <c r="P3486" i="2"/>
  <c r="Q3486" i="2"/>
  <c r="T3486" i="2"/>
  <c r="C3487" i="2"/>
  <c r="D3487" i="2"/>
  <c r="O3487" i="2"/>
  <c r="P3487" i="2"/>
  <c r="Q3487" i="2"/>
  <c r="T3487" i="2"/>
  <c r="C3488" i="2"/>
  <c r="D3488" i="2"/>
  <c r="O3488" i="2"/>
  <c r="P3488" i="2"/>
  <c r="Q3488" i="2"/>
  <c r="T3488" i="2"/>
  <c r="C3489" i="2"/>
  <c r="D3489" i="2"/>
  <c r="O3489" i="2"/>
  <c r="P3489" i="2"/>
  <c r="Q3489" i="2"/>
  <c r="T3489" i="2"/>
  <c r="C3490" i="2"/>
  <c r="D3490" i="2"/>
  <c r="O3490" i="2"/>
  <c r="P3490" i="2"/>
  <c r="Q3490" i="2"/>
  <c r="T3490" i="2"/>
  <c r="C3491" i="2"/>
  <c r="D3491" i="2"/>
  <c r="O3491" i="2"/>
  <c r="P3491" i="2"/>
  <c r="Q3491" i="2"/>
  <c r="T3491" i="2"/>
  <c r="C3492" i="2"/>
  <c r="D3492" i="2"/>
  <c r="O3492" i="2"/>
  <c r="P3492" i="2"/>
  <c r="Q3492" i="2"/>
  <c r="T3492" i="2"/>
  <c r="C3493" i="2"/>
  <c r="D3493" i="2"/>
  <c r="O3493" i="2"/>
  <c r="P3493" i="2"/>
  <c r="Q3493" i="2"/>
  <c r="T3493" i="2"/>
  <c r="C3494" i="2"/>
  <c r="D3494" i="2"/>
  <c r="O3494" i="2"/>
  <c r="P3494" i="2"/>
  <c r="Q3494" i="2"/>
  <c r="T3494" i="2"/>
  <c r="C3495" i="2"/>
  <c r="D3495" i="2"/>
  <c r="O3495" i="2"/>
  <c r="P3495" i="2"/>
  <c r="Q3495" i="2"/>
  <c r="T3495" i="2"/>
  <c r="C3496" i="2"/>
  <c r="D3496" i="2"/>
  <c r="O3496" i="2"/>
  <c r="P3496" i="2"/>
  <c r="Q3496" i="2"/>
  <c r="T3496" i="2"/>
  <c r="C3497" i="2"/>
  <c r="D3497" i="2"/>
  <c r="O3497" i="2"/>
  <c r="P3497" i="2"/>
  <c r="Q3497" i="2"/>
  <c r="T3497" i="2"/>
  <c r="C3498" i="2"/>
  <c r="D3498" i="2"/>
  <c r="O3498" i="2"/>
  <c r="P3498" i="2"/>
  <c r="Q3498" i="2"/>
  <c r="T3498" i="2"/>
  <c r="C3499" i="2"/>
  <c r="D3499" i="2"/>
  <c r="O3499" i="2"/>
  <c r="P3499" i="2"/>
  <c r="Q3499" i="2"/>
  <c r="T3499" i="2"/>
  <c r="C3500" i="2"/>
  <c r="D3500" i="2"/>
  <c r="O3500" i="2"/>
  <c r="P3500" i="2"/>
  <c r="Q3500" i="2"/>
  <c r="T3500" i="2"/>
  <c r="C3501" i="2"/>
  <c r="D3501" i="2"/>
  <c r="O3501" i="2"/>
  <c r="P3501" i="2"/>
  <c r="Q3501" i="2"/>
  <c r="T3501" i="2"/>
  <c r="C3502" i="2"/>
  <c r="D3502" i="2"/>
  <c r="O3502" i="2"/>
  <c r="P3502" i="2"/>
  <c r="Q3502" i="2"/>
  <c r="T3502" i="2"/>
  <c r="C3503" i="2"/>
  <c r="D3503" i="2"/>
  <c r="O3503" i="2"/>
  <c r="P3503" i="2"/>
  <c r="Q3503" i="2"/>
  <c r="T3503" i="2"/>
  <c r="C3504" i="2"/>
  <c r="D3504" i="2"/>
  <c r="O3504" i="2"/>
  <c r="P3504" i="2"/>
  <c r="Q3504" i="2"/>
  <c r="T3504" i="2"/>
  <c r="C3505" i="2"/>
  <c r="D3505" i="2"/>
  <c r="O3505" i="2"/>
  <c r="P3505" i="2"/>
  <c r="Q3505" i="2"/>
  <c r="T3505" i="2"/>
  <c r="C3506" i="2"/>
  <c r="D3506" i="2"/>
  <c r="O3506" i="2"/>
  <c r="P3506" i="2"/>
  <c r="Q3506" i="2"/>
  <c r="T3506" i="2"/>
  <c r="C3507" i="2"/>
  <c r="D3507" i="2"/>
  <c r="O3507" i="2"/>
  <c r="P3507" i="2"/>
  <c r="Q3507" i="2"/>
  <c r="T3507" i="2"/>
  <c r="C3508" i="2"/>
  <c r="D3508" i="2"/>
  <c r="O3508" i="2"/>
  <c r="P3508" i="2"/>
  <c r="Q3508" i="2"/>
  <c r="T3508" i="2"/>
  <c r="C3509" i="2"/>
  <c r="D3509" i="2"/>
  <c r="O3509" i="2"/>
  <c r="P3509" i="2"/>
  <c r="Q3509" i="2"/>
  <c r="T3509" i="2"/>
  <c r="C3510" i="2"/>
  <c r="D3510" i="2"/>
  <c r="O3510" i="2"/>
  <c r="P3510" i="2"/>
  <c r="Q3510" i="2"/>
  <c r="T3510" i="2"/>
  <c r="C3511" i="2"/>
  <c r="D3511" i="2"/>
  <c r="O3511" i="2"/>
  <c r="P3511" i="2"/>
  <c r="Q3511" i="2"/>
  <c r="T3511" i="2"/>
  <c r="C3512" i="2"/>
  <c r="D3512" i="2"/>
  <c r="O3512" i="2"/>
  <c r="P3512" i="2"/>
  <c r="Q3512" i="2"/>
  <c r="T3512" i="2"/>
  <c r="C3513" i="2"/>
  <c r="D3513" i="2"/>
  <c r="O3513" i="2"/>
  <c r="P3513" i="2"/>
  <c r="Q3513" i="2"/>
  <c r="T3513" i="2"/>
  <c r="C3514" i="2"/>
  <c r="D3514" i="2"/>
  <c r="O3514" i="2"/>
  <c r="P3514" i="2"/>
  <c r="Q3514" i="2"/>
  <c r="T3514" i="2"/>
  <c r="C3515" i="2"/>
  <c r="D3515" i="2"/>
  <c r="O3515" i="2"/>
  <c r="P3515" i="2"/>
  <c r="Q3515" i="2"/>
  <c r="T3515" i="2"/>
  <c r="C3516" i="2"/>
  <c r="D3516" i="2"/>
  <c r="O3516" i="2"/>
  <c r="P3516" i="2"/>
  <c r="Q3516" i="2"/>
  <c r="T3516" i="2"/>
  <c r="C3517" i="2"/>
  <c r="D3517" i="2"/>
  <c r="O3517" i="2"/>
  <c r="P3517" i="2"/>
  <c r="Q3517" i="2"/>
  <c r="T3517" i="2"/>
  <c r="C3518" i="2"/>
  <c r="D3518" i="2"/>
  <c r="O3518" i="2"/>
  <c r="P3518" i="2"/>
  <c r="Q3518" i="2"/>
  <c r="T3518" i="2"/>
  <c r="C3519" i="2"/>
  <c r="D3519" i="2"/>
  <c r="O3519" i="2"/>
  <c r="P3519" i="2"/>
  <c r="Q3519" i="2"/>
  <c r="T3519" i="2"/>
  <c r="C3520" i="2"/>
  <c r="D3520" i="2"/>
  <c r="O3520" i="2"/>
  <c r="P3520" i="2"/>
  <c r="Q3520" i="2"/>
  <c r="T3520" i="2"/>
  <c r="C3521" i="2"/>
  <c r="D3521" i="2"/>
  <c r="O3521" i="2"/>
  <c r="P3521" i="2"/>
  <c r="Q3521" i="2"/>
  <c r="T3521" i="2"/>
  <c r="C3522" i="2"/>
  <c r="D3522" i="2"/>
  <c r="O3522" i="2"/>
  <c r="P3522" i="2"/>
  <c r="Q3522" i="2"/>
  <c r="T3522" i="2"/>
  <c r="C3523" i="2"/>
  <c r="D3523" i="2"/>
  <c r="O3523" i="2"/>
  <c r="P3523" i="2"/>
  <c r="Q3523" i="2"/>
  <c r="T3523" i="2"/>
  <c r="C3524" i="2"/>
  <c r="D3524" i="2"/>
  <c r="O3524" i="2"/>
  <c r="P3524" i="2"/>
  <c r="Q3524" i="2"/>
  <c r="T3524" i="2"/>
  <c r="C3525" i="2"/>
  <c r="D3525" i="2"/>
  <c r="O3525" i="2"/>
  <c r="P3525" i="2"/>
  <c r="Q3525" i="2"/>
  <c r="T3525" i="2"/>
  <c r="C3526" i="2"/>
  <c r="D3526" i="2"/>
  <c r="O3526" i="2"/>
  <c r="P3526" i="2"/>
  <c r="Q3526" i="2"/>
  <c r="T3526" i="2"/>
  <c r="C3527" i="2"/>
  <c r="D3527" i="2"/>
  <c r="O3527" i="2"/>
  <c r="P3527" i="2"/>
  <c r="Q3527" i="2"/>
  <c r="T3527" i="2"/>
  <c r="C3528" i="2"/>
  <c r="D3528" i="2"/>
  <c r="O3528" i="2"/>
  <c r="P3528" i="2"/>
  <c r="Q3528" i="2"/>
  <c r="T3528" i="2"/>
  <c r="C3529" i="2"/>
  <c r="D3529" i="2"/>
  <c r="O3529" i="2"/>
  <c r="P3529" i="2"/>
  <c r="Q3529" i="2"/>
  <c r="T3529" i="2"/>
  <c r="C3530" i="2"/>
  <c r="D3530" i="2"/>
  <c r="O3530" i="2"/>
  <c r="P3530" i="2"/>
  <c r="Q3530" i="2"/>
  <c r="T3530" i="2"/>
  <c r="C3531" i="2"/>
  <c r="D3531" i="2"/>
  <c r="O3531" i="2"/>
  <c r="P3531" i="2"/>
  <c r="Q3531" i="2"/>
  <c r="T3531" i="2"/>
  <c r="C3532" i="2"/>
  <c r="D3532" i="2"/>
  <c r="O3532" i="2"/>
  <c r="P3532" i="2"/>
  <c r="Q3532" i="2"/>
  <c r="T3532" i="2"/>
  <c r="C3533" i="2"/>
  <c r="D3533" i="2"/>
  <c r="O3533" i="2"/>
  <c r="P3533" i="2"/>
  <c r="Q3533" i="2"/>
  <c r="T3533" i="2"/>
  <c r="C3534" i="2"/>
  <c r="D3534" i="2"/>
  <c r="O3534" i="2"/>
  <c r="P3534" i="2"/>
  <c r="Q3534" i="2"/>
  <c r="T3534" i="2"/>
  <c r="C3535" i="2"/>
  <c r="D3535" i="2"/>
  <c r="O3535" i="2"/>
  <c r="P3535" i="2"/>
  <c r="Q3535" i="2"/>
  <c r="T3535" i="2"/>
  <c r="C3536" i="2"/>
  <c r="D3536" i="2"/>
  <c r="O3536" i="2"/>
  <c r="P3536" i="2"/>
  <c r="Q3536" i="2"/>
  <c r="T3536" i="2"/>
  <c r="C3537" i="2"/>
  <c r="D3537" i="2"/>
  <c r="O3537" i="2"/>
  <c r="P3537" i="2"/>
  <c r="Q3537" i="2"/>
  <c r="T3537" i="2"/>
  <c r="C3538" i="2"/>
  <c r="D3538" i="2"/>
  <c r="O3538" i="2"/>
  <c r="P3538" i="2"/>
  <c r="Q3538" i="2"/>
  <c r="T3538" i="2"/>
  <c r="C3539" i="2"/>
  <c r="D3539" i="2"/>
  <c r="O3539" i="2"/>
  <c r="P3539" i="2"/>
  <c r="Q3539" i="2"/>
  <c r="T3539" i="2"/>
  <c r="C3540" i="2"/>
  <c r="D3540" i="2"/>
  <c r="O3540" i="2"/>
  <c r="P3540" i="2"/>
  <c r="Q3540" i="2"/>
  <c r="T3540" i="2"/>
  <c r="C3541" i="2"/>
  <c r="D3541" i="2"/>
  <c r="O3541" i="2"/>
  <c r="P3541" i="2"/>
  <c r="Q3541" i="2"/>
  <c r="T3541" i="2"/>
  <c r="C3542" i="2"/>
  <c r="D3542" i="2"/>
  <c r="O3542" i="2"/>
  <c r="P3542" i="2"/>
  <c r="Q3542" i="2"/>
  <c r="T3542" i="2"/>
  <c r="C3543" i="2"/>
  <c r="D3543" i="2"/>
  <c r="O3543" i="2"/>
  <c r="P3543" i="2"/>
  <c r="Q3543" i="2"/>
  <c r="T3543" i="2"/>
  <c r="C3544" i="2"/>
  <c r="D3544" i="2"/>
  <c r="O3544" i="2"/>
  <c r="P3544" i="2"/>
  <c r="Q3544" i="2"/>
  <c r="T3544" i="2"/>
  <c r="C3545" i="2"/>
  <c r="D3545" i="2"/>
  <c r="O3545" i="2"/>
  <c r="P3545" i="2"/>
  <c r="Q3545" i="2"/>
  <c r="T3545" i="2"/>
  <c r="C3546" i="2"/>
  <c r="D3546" i="2"/>
  <c r="O3546" i="2"/>
  <c r="P3546" i="2"/>
  <c r="Q3546" i="2"/>
  <c r="T3546" i="2"/>
  <c r="C3547" i="2"/>
  <c r="D3547" i="2"/>
  <c r="O3547" i="2"/>
  <c r="P3547" i="2"/>
  <c r="Q3547" i="2"/>
  <c r="T3547" i="2"/>
  <c r="C3548" i="2"/>
  <c r="D3548" i="2"/>
  <c r="O3548" i="2"/>
  <c r="P3548" i="2"/>
  <c r="Q3548" i="2"/>
  <c r="T3548" i="2"/>
  <c r="C3549" i="2"/>
  <c r="D3549" i="2"/>
  <c r="O3549" i="2"/>
  <c r="P3549" i="2"/>
  <c r="Q3549" i="2"/>
  <c r="T3549" i="2"/>
  <c r="C3550" i="2"/>
  <c r="D3550" i="2"/>
  <c r="O3550" i="2"/>
  <c r="P3550" i="2"/>
  <c r="Q3550" i="2"/>
  <c r="T3550" i="2"/>
  <c r="C3551" i="2"/>
  <c r="D3551" i="2"/>
  <c r="O3551" i="2"/>
  <c r="P3551" i="2"/>
  <c r="Q3551" i="2"/>
  <c r="T3551" i="2"/>
  <c r="C3552" i="2"/>
  <c r="D3552" i="2"/>
  <c r="O3552" i="2"/>
  <c r="P3552" i="2"/>
  <c r="Q3552" i="2"/>
  <c r="T3552" i="2"/>
  <c r="C3553" i="2"/>
  <c r="D3553" i="2"/>
  <c r="O3553" i="2"/>
  <c r="P3553" i="2"/>
  <c r="Q3553" i="2"/>
  <c r="T3553" i="2"/>
  <c r="C3554" i="2"/>
  <c r="D3554" i="2"/>
  <c r="O3554" i="2"/>
  <c r="P3554" i="2"/>
  <c r="Q3554" i="2"/>
  <c r="T3554" i="2"/>
  <c r="C3555" i="2"/>
  <c r="D3555" i="2"/>
  <c r="O3555" i="2"/>
  <c r="P3555" i="2"/>
  <c r="Q3555" i="2"/>
  <c r="T3555" i="2"/>
  <c r="C3556" i="2"/>
  <c r="D3556" i="2"/>
  <c r="O3556" i="2"/>
  <c r="P3556" i="2"/>
  <c r="Q3556" i="2"/>
  <c r="T3556" i="2"/>
  <c r="C3557" i="2"/>
  <c r="D3557" i="2"/>
  <c r="O3557" i="2"/>
  <c r="P3557" i="2"/>
  <c r="Q3557" i="2"/>
  <c r="T3557" i="2"/>
  <c r="C3558" i="2"/>
  <c r="D3558" i="2"/>
  <c r="O3558" i="2"/>
  <c r="P3558" i="2"/>
  <c r="Q3558" i="2"/>
  <c r="T3558" i="2"/>
  <c r="C3559" i="2"/>
  <c r="D3559" i="2"/>
  <c r="O3559" i="2"/>
  <c r="P3559" i="2"/>
  <c r="Q3559" i="2"/>
  <c r="T3559" i="2"/>
  <c r="C3560" i="2"/>
  <c r="D3560" i="2"/>
  <c r="O3560" i="2"/>
  <c r="P3560" i="2"/>
  <c r="Q3560" i="2"/>
  <c r="T3560" i="2"/>
  <c r="C3561" i="2"/>
  <c r="D3561" i="2"/>
  <c r="O3561" i="2"/>
  <c r="P3561" i="2"/>
  <c r="Q3561" i="2"/>
  <c r="T3561" i="2"/>
  <c r="C3562" i="2"/>
  <c r="D3562" i="2"/>
  <c r="O3562" i="2"/>
  <c r="P3562" i="2"/>
  <c r="Q3562" i="2"/>
  <c r="T3562" i="2"/>
  <c r="C3563" i="2"/>
  <c r="D3563" i="2"/>
  <c r="O3563" i="2"/>
  <c r="P3563" i="2"/>
  <c r="Q3563" i="2"/>
  <c r="T3563" i="2"/>
  <c r="C3564" i="2"/>
  <c r="D3564" i="2"/>
  <c r="O3564" i="2"/>
  <c r="P3564" i="2"/>
  <c r="Q3564" i="2"/>
  <c r="T3564" i="2"/>
  <c r="C3565" i="2"/>
  <c r="D3565" i="2"/>
  <c r="O3565" i="2"/>
  <c r="P3565" i="2"/>
  <c r="Q3565" i="2"/>
  <c r="T3565" i="2"/>
  <c r="C3566" i="2"/>
  <c r="D3566" i="2"/>
  <c r="O3566" i="2"/>
  <c r="P3566" i="2"/>
  <c r="Q3566" i="2"/>
  <c r="T3566" i="2"/>
  <c r="C3567" i="2"/>
  <c r="D3567" i="2"/>
  <c r="O3567" i="2"/>
  <c r="P3567" i="2"/>
  <c r="Q3567" i="2"/>
  <c r="T3567" i="2"/>
  <c r="C3568" i="2"/>
  <c r="D3568" i="2"/>
  <c r="O3568" i="2"/>
  <c r="P3568" i="2"/>
  <c r="Q3568" i="2"/>
  <c r="T3568" i="2"/>
  <c r="C3569" i="2"/>
  <c r="D3569" i="2"/>
  <c r="O3569" i="2"/>
  <c r="P3569" i="2"/>
  <c r="Q3569" i="2"/>
  <c r="T3569" i="2"/>
  <c r="C3570" i="2"/>
  <c r="D3570" i="2"/>
  <c r="O3570" i="2"/>
  <c r="P3570" i="2"/>
  <c r="Q3570" i="2"/>
  <c r="T3570" i="2"/>
  <c r="C3571" i="2"/>
  <c r="D3571" i="2"/>
  <c r="O3571" i="2"/>
  <c r="P3571" i="2"/>
  <c r="Q3571" i="2"/>
  <c r="T3571" i="2"/>
  <c r="C3572" i="2"/>
  <c r="D3572" i="2"/>
  <c r="O3572" i="2"/>
  <c r="P3572" i="2"/>
  <c r="Q3572" i="2"/>
  <c r="T3572" i="2"/>
  <c r="C3573" i="2"/>
  <c r="D3573" i="2"/>
  <c r="O3573" i="2"/>
  <c r="P3573" i="2"/>
  <c r="Q3573" i="2"/>
  <c r="T3573" i="2"/>
  <c r="C3574" i="2"/>
  <c r="D3574" i="2"/>
  <c r="O3574" i="2"/>
  <c r="P3574" i="2"/>
  <c r="Q3574" i="2"/>
  <c r="T3574" i="2"/>
  <c r="C3575" i="2"/>
  <c r="D3575" i="2"/>
  <c r="O3575" i="2"/>
  <c r="P3575" i="2"/>
  <c r="Q3575" i="2"/>
  <c r="T3575" i="2"/>
  <c r="C3576" i="2"/>
  <c r="D3576" i="2"/>
  <c r="O3576" i="2"/>
  <c r="P3576" i="2"/>
  <c r="Q3576" i="2"/>
  <c r="T3576" i="2"/>
  <c r="C3577" i="2"/>
  <c r="D3577" i="2"/>
  <c r="O3577" i="2"/>
  <c r="P3577" i="2"/>
  <c r="Q3577" i="2"/>
  <c r="T3577" i="2"/>
  <c r="C3578" i="2"/>
  <c r="D3578" i="2"/>
  <c r="O3578" i="2"/>
  <c r="P3578" i="2"/>
  <c r="Q3578" i="2"/>
  <c r="T3578" i="2"/>
  <c r="C3579" i="2"/>
  <c r="D3579" i="2"/>
  <c r="O3579" i="2"/>
  <c r="P3579" i="2"/>
  <c r="Q3579" i="2"/>
  <c r="T3579" i="2"/>
  <c r="C3580" i="2"/>
  <c r="D3580" i="2"/>
  <c r="O3580" i="2"/>
  <c r="P3580" i="2"/>
  <c r="Q3580" i="2"/>
  <c r="T3580" i="2"/>
  <c r="C3581" i="2"/>
  <c r="D3581" i="2"/>
  <c r="O3581" i="2"/>
  <c r="P3581" i="2"/>
  <c r="Q3581" i="2"/>
  <c r="T3581" i="2"/>
  <c r="C3582" i="2"/>
  <c r="D3582" i="2"/>
  <c r="O3582" i="2"/>
  <c r="P3582" i="2"/>
  <c r="Q3582" i="2"/>
  <c r="T3582" i="2"/>
  <c r="C3583" i="2"/>
  <c r="D3583" i="2"/>
  <c r="O3583" i="2"/>
  <c r="P3583" i="2"/>
  <c r="Q3583" i="2"/>
  <c r="T3583" i="2"/>
  <c r="C3584" i="2"/>
  <c r="D3584" i="2"/>
  <c r="O3584" i="2"/>
  <c r="P3584" i="2"/>
  <c r="Q3584" i="2"/>
  <c r="T3584" i="2"/>
  <c r="C3585" i="2"/>
  <c r="D3585" i="2"/>
  <c r="O3585" i="2"/>
  <c r="P3585" i="2"/>
  <c r="Q3585" i="2"/>
  <c r="T3585" i="2"/>
  <c r="C3586" i="2"/>
  <c r="D3586" i="2"/>
  <c r="O3586" i="2"/>
  <c r="P3586" i="2"/>
  <c r="Q3586" i="2"/>
  <c r="T3586" i="2"/>
  <c r="C3587" i="2"/>
  <c r="D3587" i="2"/>
  <c r="O3587" i="2"/>
  <c r="P3587" i="2"/>
  <c r="Q3587" i="2"/>
  <c r="T3587" i="2"/>
  <c r="C3588" i="2"/>
  <c r="D3588" i="2"/>
  <c r="O3588" i="2"/>
  <c r="P3588" i="2"/>
  <c r="Q3588" i="2"/>
  <c r="T3588" i="2"/>
  <c r="C3589" i="2"/>
  <c r="D3589" i="2"/>
  <c r="O3589" i="2"/>
  <c r="P3589" i="2"/>
  <c r="Q3589" i="2"/>
  <c r="T3589" i="2"/>
  <c r="C3590" i="2"/>
  <c r="D3590" i="2"/>
  <c r="O3590" i="2"/>
  <c r="P3590" i="2"/>
  <c r="Q3590" i="2"/>
  <c r="T3590" i="2"/>
  <c r="C3591" i="2"/>
  <c r="D3591" i="2"/>
  <c r="O3591" i="2"/>
  <c r="P3591" i="2"/>
  <c r="Q3591" i="2"/>
  <c r="T3591" i="2"/>
  <c r="C3592" i="2"/>
  <c r="D3592" i="2"/>
  <c r="O3592" i="2"/>
  <c r="P3592" i="2"/>
  <c r="Q3592" i="2"/>
  <c r="T3592" i="2"/>
  <c r="C3593" i="2"/>
  <c r="D3593" i="2"/>
  <c r="O3593" i="2"/>
  <c r="P3593" i="2"/>
  <c r="Q3593" i="2"/>
  <c r="T3593" i="2"/>
  <c r="C3594" i="2"/>
  <c r="D3594" i="2"/>
  <c r="O3594" i="2"/>
  <c r="P3594" i="2"/>
  <c r="Q3594" i="2"/>
  <c r="T3594" i="2"/>
  <c r="C3595" i="2"/>
  <c r="D3595" i="2"/>
  <c r="O3595" i="2"/>
  <c r="P3595" i="2"/>
  <c r="Q3595" i="2"/>
  <c r="T3595" i="2"/>
  <c r="C3596" i="2"/>
  <c r="D3596" i="2"/>
  <c r="O3596" i="2"/>
  <c r="P3596" i="2"/>
  <c r="Q3596" i="2"/>
  <c r="T3596" i="2"/>
  <c r="C3597" i="2"/>
  <c r="D3597" i="2"/>
  <c r="O3597" i="2"/>
  <c r="P3597" i="2"/>
  <c r="Q3597" i="2"/>
  <c r="T3597" i="2"/>
  <c r="C3598" i="2"/>
  <c r="D3598" i="2"/>
  <c r="O3598" i="2"/>
  <c r="P3598" i="2"/>
  <c r="Q3598" i="2"/>
  <c r="T3598" i="2"/>
  <c r="C3599" i="2"/>
  <c r="D3599" i="2"/>
  <c r="O3599" i="2"/>
  <c r="P3599" i="2"/>
  <c r="Q3599" i="2"/>
  <c r="T3599" i="2"/>
  <c r="C3600" i="2"/>
  <c r="D3600" i="2"/>
  <c r="O3600" i="2"/>
  <c r="P3600" i="2"/>
  <c r="Q3600" i="2"/>
  <c r="T3600" i="2"/>
  <c r="C3601" i="2"/>
  <c r="D3601" i="2"/>
  <c r="O3601" i="2"/>
  <c r="P3601" i="2"/>
  <c r="Q3601" i="2"/>
  <c r="T3601" i="2"/>
  <c r="C3602" i="2"/>
  <c r="D3602" i="2"/>
  <c r="O3602" i="2"/>
  <c r="P3602" i="2"/>
  <c r="Q3602" i="2"/>
  <c r="T3602" i="2"/>
  <c r="C3603" i="2"/>
  <c r="D3603" i="2"/>
  <c r="O3603" i="2"/>
  <c r="P3603" i="2"/>
  <c r="Q3603" i="2"/>
  <c r="T3603" i="2"/>
  <c r="C3604" i="2"/>
  <c r="D3604" i="2"/>
  <c r="O3604" i="2"/>
  <c r="P3604" i="2"/>
  <c r="Q3604" i="2"/>
  <c r="T3604" i="2"/>
  <c r="C3605" i="2"/>
  <c r="D3605" i="2"/>
  <c r="O3605" i="2"/>
  <c r="P3605" i="2"/>
  <c r="Q3605" i="2"/>
  <c r="T3605" i="2"/>
  <c r="C3606" i="2"/>
  <c r="D3606" i="2"/>
  <c r="O3606" i="2"/>
  <c r="P3606" i="2"/>
  <c r="Q3606" i="2"/>
  <c r="T3606" i="2"/>
  <c r="C3607" i="2"/>
  <c r="D3607" i="2"/>
  <c r="O3607" i="2"/>
  <c r="P3607" i="2"/>
  <c r="Q3607" i="2"/>
  <c r="T3607" i="2"/>
  <c r="C3608" i="2"/>
  <c r="D3608" i="2"/>
  <c r="O3608" i="2"/>
  <c r="P3608" i="2"/>
  <c r="Q3608" i="2"/>
  <c r="T3608" i="2"/>
  <c r="C3609" i="2"/>
  <c r="D3609" i="2"/>
  <c r="O3609" i="2"/>
  <c r="P3609" i="2"/>
  <c r="Q3609" i="2"/>
  <c r="T3609" i="2"/>
  <c r="C3610" i="2"/>
  <c r="D3610" i="2"/>
  <c r="O3610" i="2"/>
  <c r="P3610" i="2"/>
  <c r="Q3610" i="2"/>
  <c r="T3610" i="2"/>
  <c r="C3611" i="2"/>
  <c r="D3611" i="2"/>
  <c r="O3611" i="2"/>
  <c r="P3611" i="2"/>
  <c r="Q3611" i="2"/>
  <c r="T3611" i="2"/>
  <c r="C3612" i="2"/>
  <c r="D3612" i="2"/>
  <c r="O3612" i="2"/>
  <c r="P3612" i="2"/>
  <c r="Q3612" i="2"/>
  <c r="T3612" i="2"/>
  <c r="C3613" i="2"/>
  <c r="D3613" i="2"/>
  <c r="O3613" i="2"/>
  <c r="P3613" i="2"/>
  <c r="Q3613" i="2"/>
  <c r="T3613" i="2"/>
  <c r="C3614" i="2"/>
  <c r="D3614" i="2"/>
  <c r="O3614" i="2"/>
  <c r="P3614" i="2"/>
  <c r="Q3614" i="2"/>
  <c r="T3614" i="2"/>
  <c r="C3615" i="2"/>
  <c r="D3615" i="2"/>
  <c r="O3615" i="2"/>
  <c r="P3615" i="2"/>
  <c r="Q3615" i="2"/>
  <c r="T3615" i="2"/>
  <c r="C3616" i="2"/>
  <c r="D3616" i="2"/>
  <c r="O3616" i="2"/>
  <c r="P3616" i="2"/>
  <c r="Q3616" i="2"/>
  <c r="T3616" i="2"/>
  <c r="C3617" i="2"/>
  <c r="D3617" i="2"/>
  <c r="O3617" i="2"/>
  <c r="P3617" i="2"/>
  <c r="Q3617" i="2"/>
  <c r="T3617" i="2"/>
  <c r="C3618" i="2"/>
  <c r="D3618" i="2"/>
  <c r="O3618" i="2"/>
  <c r="P3618" i="2"/>
  <c r="Q3618" i="2"/>
  <c r="T3618" i="2"/>
  <c r="C3619" i="2"/>
  <c r="D3619" i="2"/>
  <c r="O3619" i="2"/>
  <c r="P3619" i="2"/>
  <c r="Q3619" i="2"/>
  <c r="T3619" i="2"/>
  <c r="C3620" i="2"/>
  <c r="D3620" i="2"/>
  <c r="O3620" i="2"/>
  <c r="P3620" i="2"/>
  <c r="Q3620" i="2"/>
  <c r="T3620" i="2"/>
  <c r="C3621" i="2"/>
  <c r="D3621" i="2"/>
  <c r="O3621" i="2"/>
  <c r="P3621" i="2"/>
  <c r="Q3621" i="2"/>
  <c r="T3621" i="2"/>
  <c r="C3622" i="2"/>
  <c r="D3622" i="2"/>
  <c r="O3622" i="2"/>
  <c r="P3622" i="2"/>
  <c r="Q3622" i="2"/>
  <c r="T3622" i="2"/>
  <c r="C3623" i="2"/>
  <c r="D3623" i="2"/>
  <c r="O3623" i="2"/>
  <c r="P3623" i="2"/>
  <c r="Q3623" i="2"/>
  <c r="T3623" i="2"/>
  <c r="C3624" i="2"/>
  <c r="D3624" i="2"/>
  <c r="O3624" i="2"/>
  <c r="P3624" i="2"/>
  <c r="Q3624" i="2"/>
  <c r="T3624" i="2"/>
  <c r="C3625" i="2"/>
  <c r="D3625" i="2"/>
  <c r="O3625" i="2"/>
  <c r="P3625" i="2"/>
  <c r="Q3625" i="2"/>
  <c r="T3625" i="2"/>
  <c r="C3626" i="2"/>
  <c r="D3626" i="2"/>
  <c r="O3626" i="2"/>
  <c r="P3626" i="2"/>
  <c r="Q3626" i="2"/>
  <c r="T3626" i="2"/>
  <c r="C3627" i="2"/>
  <c r="D3627" i="2"/>
  <c r="O3627" i="2"/>
  <c r="P3627" i="2"/>
  <c r="Q3627" i="2"/>
  <c r="T3627" i="2"/>
  <c r="C3628" i="2"/>
  <c r="D3628" i="2"/>
  <c r="O3628" i="2"/>
  <c r="P3628" i="2"/>
  <c r="Q3628" i="2"/>
  <c r="T3628" i="2"/>
  <c r="C3629" i="2"/>
  <c r="D3629" i="2"/>
  <c r="O3629" i="2"/>
  <c r="P3629" i="2"/>
  <c r="Q3629" i="2"/>
  <c r="T3629" i="2"/>
  <c r="C3630" i="2"/>
  <c r="D3630" i="2"/>
  <c r="O3630" i="2"/>
  <c r="P3630" i="2"/>
  <c r="Q3630" i="2"/>
  <c r="T3630" i="2"/>
  <c r="C3631" i="2"/>
  <c r="D3631" i="2"/>
  <c r="O3631" i="2"/>
  <c r="P3631" i="2"/>
  <c r="Q3631" i="2"/>
  <c r="T3631" i="2"/>
  <c r="C3632" i="2"/>
  <c r="D3632" i="2"/>
  <c r="O3632" i="2"/>
  <c r="P3632" i="2"/>
  <c r="Q3632" i="2"/>
  <c r="T3632" i="2"/>
  <c r="C3633" i="2"/>
  <c r="D3633" i="2"/>
  <c r="O3633" i="2"/>
  <c r="P3633" i="2"/>
  <c r="Q3633" i="2"/>
  <c r="T3633" i="2"/>
  <c r="C3634" i="2"/>
  <c r="D3634" i="2"/>
  <c r="O3634" i="2"/>
  <c r="P3634" i="2"/>
  <c r="Q3634" i="2"/>
  <c r="T3634" i="2"/>
  <c r="C3635" i="2"/>
  <c r="D3635" i="2"/>
  <c r="O3635" i="2"/>
  <c r="P3635" i="2"/>
  <c r="Q3635" i="2"/>
  <c r="T3635" i="2"/>
  <c r="C3636" i="2"/>
  <c r="D3636" i="2"/>
  <c r="O3636" i="2"/>
  <c r="P3636" i="2"/>
  <c r="Q3636" i="2"/>
  <c r="T3636" i="2"/>
  <c r="C3637" i="2"/>
  <c r="D3637" i="2"/>
  <c r="O3637" i="2"/>
  <c r="P3637" i="2"/>
  <c r="Q3637" i="2"/>
  <c r="T3637" i="2"/>
  <c r="C3638" i="2"/>
  <c r="D3638" i="2"/>
  <c r="O3638" i="2"/>
  <c r="P3638" i="2"/>
  <c r="Q3638" i="2"/>
  <c r="T3638" i="2"/>
  <c r="C3639" i="2"/>
  <c r="D3639" i="2"/>
  <c r="O3639" i="2"/>
  <c r="P3639" i="2"/>
  <c r="Q3639" i="2"/>
  <c r="T3639" i="2"/>
  <c r="C3640" i="2"/>
  <c r="D3640" i="2"/>
  <c r="O3640" i="2"/>
  <c r="P3640" i="2"/>
  <c r="Q3640" i="2"/>
  <c r="T3640" i="2"/>
  <c r="C3641" i="2"/>
  <c r="D3641" i="2"/>
  <c r="O3641" i="2"/>
  <c r="P3641" i="2"/>
  <c r="Q3641" i="2"/>
  <c r="T3641" i="2"/>
  <c r="C3642" i="2"/>
  <c r="D3642" i="2"/>
  <c r="O3642" i="2"/>
  <c r="P3642" i="2"/>
  <c r="Q3642" i="2"/>
  <c r="T3642" i="2"/>
  <c r="C3643" i="2"/>
  <c r="D3643" i="2"/>
  <c r="O3643" i="2"/>
  <c r="P3643" i="2"/>
  <c r="Q3643" i="2"/>
  <c r="T3643" i="2"/>
  <c r="C3644" i="2"/>
  <c r="D3644" i="2"/>
  <c r="O3644" i="2"/>
  <c r="P3644" i="2"/>
  <c r="Q3644" i="2"/>
  <c r="T3644" i="2"/>
  <c r="C3645" i="2"/>
  <c r="D3645" i="2"/>
  <c r="O3645" i="2"/>
  <c r="P3645" i="2"/>
  <c r="Q3645" i="2"/>
  <c r="T3645" i="2"/>
  <c r="C3646" i="2"/>
  <c r="D3646" i="2"/>
  <c r="O3646" i="2"/>
  <c r="P3646" i="2"/>
  <c r="Q3646" i="2"/>
  <c r="T3646" i="2"/>
  <c r="C3647" i="2"/>
  <c r="D3647" i="2"/>
  <c r="O3647" i="2"/>
  <c r="P3647" i="2"/>
  <c r="Q3647" i="2"/>
  <c r="T3647" i="2"/>
  <c r="C3648" i="2"/>
  <c r="D3648" i="2"/>
  <c r="O3648" i="2"/>
  <c r="P3648" i="2"/>
  <c r="Q3648" i="2"/>
  <c r="T3648" i="2"/>
  <c r="C3649" i="2"/>
  <c r="D3649" i="2"/>
  <c r="O3649" i="2"/>
  <c r="P3649" i="2"/>
  <c r="Q3649" i="2"/>
  <c r="T3649" i="2"/>
  <c r="C3650" i="2"/>
  <c r="D3650" i="2"/>
  <c r="O3650" i="2"/>
  <c r="P3650" i="2"/>
  <c r="Q3650" i="2"/>
  <c r="T3650" i="2"/>
  <c r="C3651" i="2"/>
  <c r="D3651" i="2"/>
  <c r="O3651" i="2"/>
  <c r="P3651" i="2"/>
  <c r="Q3651" i="2"/>
  <c r="T3651" i="2"/>
  <c r="C3652" i="2"/>
  <c r="D3652" i="2"/>
  <c r="O3652" i="2"/>
  <c r="P3652" i="2"/>
  <c r="Q3652" i="2"/>
  <c r="T3652" i="2"/>
  <c r="C3653" i="2"/>
  <c r="D3653" i="2"/>
  <c r="O3653" i="2"/>
  <c r="P3653" i="2"/>
  <c r="Q3653" i="2"/>
  <c r="T3653" i="2"/>
  <c r="C3654" i="2"/>
  <c r="D3654" i="2"/>
  <c r="O3654" i="2"/>
  <c r="P3654" i="2"/>
  <c r="Q3654" i="2"/>
  <c r="T3654" i="2"/>
  <c r="C3655" i="2"/>
  <c r="D3655" i="2"/>
  <c r="O3655" i="2"/>
  <c r="P3655" i="2"/>
  <c r="Q3655" i="2"/>
  <c r="T3655" i="2"/>
  <c r="C3656" i="2"/>
  <c r="D3656" i="2"/>
  <c r="O3656" i="2"/>
  <c r="P3656" i="2"/>
  <c r="Q3656" i="2"/>
  <c r="T3656" i="2"/>
  <c r="C3657" i="2"/>
  <c r="D3657" i="2"/>
  <c r="O3657" i="2"/>
  <c r="P3657" i="2"/>
  <c r="Q3657" i="2"/>
  <c r="T3657" i="2"/>
  <c r="C3658" i="2"/>
  <c r="D3658" i="2"/>
  <c r="O3658" i="2"/>
  <c r="P3658" i="2"/>
  <c r="Q3658" i="2"/>
  <c r="T3658" i="2"/>
  <c r="C3659" i="2"/>
  <c r="D3659" i="2"/>
  <c r="O3659" i="2"/>
  <c r="P3659" i="2"/>
  <c r="Q3659" i="2"/>
  <c r="T3659" i="2"/>
  <c r="C3660" i="2"/>
  <c r="D3660" i="2"/>
  <c r="O3660" i="2"/>
  <c r="P3660" i="2"/>
  <c r="Q3660" i="2"/>
  <c r="T3660" i="2"/>
  <c r="C3661" i="2"/>
  <c r="D3661" i="2"/>
  <c r="O3661" i="2"/>
  <c r="P3661" i="2"/>
  <c r="Q3661" i="2"/>
  <c r="T3661" i="2"/>
  <c r="C3662" i="2"/>
  <c r="D3662" i="2"/>
  <c r="O3662" i="2"/>
  <c r="P3662" i="2"/>
  <c r="Q3662" i="2"/>
  <c r="T3662" i="2"/>
  <c r="C3663" i="2"/>
  <c r="D3663" i="2"/>
  <c r="O3663" i="2"/>
  <c r="P3663" i="2"/>
  <c r="Q3663" i="2"/>
  <c r="T3663" i="2"/>
  <c r="C3664" i="2"/>
  <c r="D3664" i="2"/>
  <c r="O3664" i="2"/>
  <c r="P3664" i="2"/>
  <c r="Q3664" i="2"/>
  <c r="T3664" i="2"/>
  <c r="C3665" i="2"/>
  <c r="D3665" i="2"/>
  <c r="O3665" i="2"/>
  <c r="P3665" i="2"/>
  <c r="Q3665" i="2"/>
  <c r="T3665" i="2"/>
  <c r="C3666" i="2"/>
  <c r="D3666" i="2"/>
  <c r="O3666" i="2"/>
  <c r="P3666" i="2"/>
  <c r="Q3666" i="2"/>
  <c r="T3666" i="2"/>
  <c r="C3667" i="2"/>
  <c r="D3667" i="2"/>
  <c r="O3667" i="2"/>
  <c r="P3667" i="2"/>
  <c r="Q3667" i="2"/>
  <c r="T3667" i="2"/>
  <c r="C3668" i="2"/>
  <c r="D3668" i="2"/>
  <c r="O3668" i="2"/>
  <c r="P3668" i="2"/>
  <c r="Q3668" i="2"/>
  <c r="T3668" i="2"/>
  <c r="C3669" i="2"/>
  <c r="D3669" i="2"/>
  <c r="O3669" i="2"/>
  <c r="P3669" i="2"/>
  <c r="Q3669" i="2"/>
  <c r="T3669" i="2"/>
  <c r="C3670" i="2"/>
  <c r="D3670" i="2"/>
  <c r="O3670" i="2"/>
  <c r="P3670" i="2"/>
  <c r="Q3670" i="2"/>
  <c r="T3670" i="2"/>
  <c r="C3671" i="2"/>
  <c r="D3671" i="2"/>
  <c r="O3671" i="2"/>
  <c r="P3671" i="2"/>
  <c r="Q3671" i="2"/>
  <c r="T3671" i="2"/>
  <c r="C3672" i="2"/>
  <c r="D3672" i="2"/>
  <c r="O3672" i="2"/>
  <c r="P3672" i="2"/>
  <c r="Q3672" i="2"/>
  <c r="T3672" i="2"/>
  <c r="C3673" i="2"/>
  <c r="D3673" i="2"/>
  <c r="O3673" i="2"/>
  <c r="P3673" i="2"/>
  <c r="Q3673" i="2"/>
  <c r="T3673" i="2"/>
  <c r="C3674" i="2"/>
  <c r="D3674" i="2"/>
  <c r="O3674" i="2"/>
  <c r="P3674" i="2"/>
  <c r="Q3674" i="2"/>
  <c r="T3674" i="2"/>
  <c r="C3675" i="2"/>
  <c r="D3675" i="2"/>
  <c r="O3675" i="2"/>
  <c r="P3675" i="2"/>
  <c r="Q3675" i="2"/>
  <c r="T3675" i="2"/>
  <c r="C3676" i="2"/>
  <c r="D3676" i="2"/>
  <c r="O3676" i="2"/>
  <c r="P3676" i="2"/>
  <c r="Q3676" i="2"/>
  <c r="T3676" i="2"/>
  <c r="C3677" i="2"/>
  <c r="D3677" i="2"/>
  <c r="O3677" i="2"/>
  <c r="P3677" i="2"/>
  <c r="Q3677" i="2"/>
  <c r="T3677" i="2"/>
  <c r="C3678" i="2"/>
  <c r="D3678" i="2"/>
  <c r="O3678" i="2"/>
  <c r="P3678" i="2"/>
  <c r="Q3678" i="2"/>
  <c r="T3678" i="2"/>
  <c r="C3679" i="2"/>
  <c r="D3679" i="2"/>
  <c r="O3679" i="2"/>
  <c r="P3679" i="2"/>
  <c r="Q3679" i="2"/>
  <c r="T3679" i="2"/>
  <c r="C3680" i="2"/>
  <c r="D3680" i="2"/>
  <c r="O3680" i="2"/>
  <c r="P3680" i="2"/>
  <c r="Q3680" i="2"/>
  <c r="T3680" i="2"/>
  <c r="C3681" i="2"/>
  <c r="D3681" i="2"/>
  <c r="O3681" i="2"/>
  <c r="P3681" i="2"/>
  <c r="Q3681" i="2"/>
  <c r="T3681" i="2"/>
  <c r="C3682" i="2"/>
  <c r="D3682" i="2"/>
  <c r="O3682" i="2"/>
  <c r="P3682" i="2"/>
  <c r="Q3682" i="2"/>
  <c r="T3682" i="2"/>
  <c r="C3683" i="2"/>
  <c r="D3683" i="2"/>
  <c r="O3683" i="2"/>
  <c r="P3683" i="2"/>
  <c r="Q3683" i="2"/>
  <c r="T3683" i="2"/>
  <c r="C3684" i="2"/>
  <c r="D3684" i="2"/>
  <c r="O3684" i="2"/>
  <c r="P3684" i="2"/>
  <c r="Q3684" i="2"/>
  <c r="T3684" i="2"/>
  <c r="C3685" i="2"/>
  <c r="D3685" i="2"/>
  <c r="O3685" i="2"/>
  <c r="P3685" i="2"/>
  <c r="Q3685" i="2"/>
  <c r="T3685" i="2"/>
  <c r="C3686" i="2"/>
  <c r="D3686" i="2"/>
  <c r="O3686" i="2"/>
  <c r="P3686" i="2"/>
  <c r="Q3686" i="2"/>
  <c r="T3686" i="2"/>
  <c r="C3687" i="2"/>
  <c r="D3687" i="2"/>
  <c r="O3687" i="2"/>
  <c r="P3687" i="2"/>
  <c r="Q3687" i="2"/>
  <c r="T3687" i="2"/>
  <c r="C3688" i="2"/>
  <c r="D3688" i="2"/>
  <c r="O3688" i="2"/>
  <c r="P3688" i="2"/>
  <c r="Q3688" i="2"/>
  <c r="T3688" i="2"/>
  <c r="C3689" i="2"/>
  <c r="D3689" i="2"/>
  <c r="O3689" i="2"/>
  <c r="P3689" i="2"/>
  <c r="Q3689" i="2"/>
  <c r="T3689" i="2"/>
  <c r="C3690" i="2"/>
  <c r="D3690" i="2"/>
  <c r="O3690" i="2"/>
  <c r="P3690" i="2"/>
  <c r="Q3690" i="2"/>
  <c r="T3690" i="2"/>
  <c r="C3691" i="2"/>
  <c r="D3691" i="2"/>
  <c r="O3691" i="2"/>
  <c r="P3691" i="2"/>
  <c r="Q3691" i="2"/>
  <c r="T3691" i="2"/>
  <c r="C3692" i="2"/>
  <c r="D3692" i="2"/>
  <c r="O3692" i="2"/>
  <c r="P3692" i="2"/>
  <c r="Q3692" i="2"/>
  <c r="T3692" i="2"/>
  <c r="C3693" i="2"/>
  <c r="D3693" i="2"/>
  <c r="O3693" i="2"/>
  <c r="P3693" i="2"/>
  <c r="Q3693" i="2"/>
  <c r="T3693" i="2"/>
  <c r="C3694" i="2"/>
  <c r="D3694" i="2"/>
  <c r="O3694" i="2"/>
  <c r="P3694" i="2"/>
  <c r="Q3694" i="2"/>
  <c r="T3694" i="2"/>
  <c r="C3695" i="2"/>
  <c r="D3695" i="2"/>
  <c r="O3695" i="2"/>
  <c r="P3695" i="2"/>
  <c r="Q3695" i="2"/>
  <c r="T3695" i="2"/>
  <c r="C3696" i="2"/>
  <c r="D3696" i="2"/>
  <c r="O3696" i="2"/>
  <c r="P3696" i="2"/>
  <c r="Q3696" i="2"/>
  <c r="T3696" i="2"/>
  <c r="C3697" i="2"/>
  <c r="D3697" i="2"/>
  <c r="O3697" i="2"/>
  <c r="P3697" i="2"/>
  <c r="Q3697" i="2"/>
  <c r="T3697" i="2"/>
  <c r="C3698" i="2"/>
  <c r="D3698" i="2"/>
  <c r="O3698" i="2"/>
  <c r="P3698" i="2"/>
  <c r="Q3698" i="2"/>
  <c r="T3698" i="2"/>
  <c r="C3699" i="2"/>
  <c r="D3699" i="2"/>
  <c r="O3699" i="2"/>
  <c r="P3699" i="2"/>
  <c r="Q3699" i="2"/>
  <c r="T3699" i="2"/>
  <c r="C3700" i="2"/>
  <c r="D3700" i="2"/>
  <c r="O3700" i="2"/>
  <c r="P3700" i="2"/>
  <c r="Q3700" i="2"/>
  <c r="T3700" i="2"/>
  <c r="C3701" i="2"/>
  <c r="D3701" i="2"/>
  <c r="O3701" i="2"/>
  <c r="P3701" i="2"/>
  <c r="Q3701" i="2"/>
  <c r="T3701" i="2"/>
  <c r="C3702" i="2"/>
  <c r="D3702" i="2"/>
  <c r="O3702" i="2"/>
  <c r="P3702" i="2"/>
  <c r="Q3702" i="2"/>
  <c r="T3702" i="2"/>
  <c r="C3703" i="2"/>
  <c r="D3703" i="2"/>
  <c r="O3703" i="2"/>
  <c r="P3703" i="2"/>
  <c r="Q3703" i="2"/>
  <c r="T3703" i="2"/>
  <c r="C3704" i="2"/>
  <c r="D3704" i="2"/>
  <c r="O3704" i="2"/>
  <c r="P3704" i="2"/>
  <c r="Q3704" i="2"/>
  <c r="T3704" i="2"/>
  <c r="C3705" i="2"/>
  <c r="D3705" i="2"/>
  <c r="O3705" i="2"/>
  <c r="P3705" i="2"/>
  <c r="Q3705" i="2"/>
  <c r="T3705" i="2"/>
  <c r="C3706" i="2"/>
  <c r="D3706" i="2"/>
  <c r="O3706" i="2"/>
  <c r="P3706" i="2"/>
  <c r="Q3706" i="2"/>
  <c r="T3706" i="2"/>
  <c r="C3707" i="2"/>
  <c r="D3707" i="2"/>
  <c r="O3707" i="2"/>
  <c r="P3707" i="2"/>
  <c r="Q3707" i="2"/>
  <c r="T3707" i="2"/>
  <c r="C3708" i="2"/>
  <c r="D3708" i="2"/>
  <c r="O3708" i="2"/>
  <c r="P3708" i="2"/>
  <c r="Q3708" i="2"/>
  <c r="T3708" i="2"/>
  <c r="C3709" i="2"/>
  <c r="D3709" i="2"/>
  <c r="O3709" i="2"/>
  <c r="P3709" i="2"/>
  <c r="Q3709" i="2"/>
  <c r="T3709" i="2"/>
  <c r="C3710" i="2"/>
  <c r="D3710" i="2"/>
  <c r="O3710" i="2"/>
  <c r="P3710" i="2"/>
  <c r="Q3710" i="2"/>
  <c r="T3710" i="2"/>
  <c r="C3711" i="2"/>
  <c r="D3711" i="2"/>
  <c r="O3711" i="2"/>
  <c r="P3711" i="2"/>
  <c r="Q3711" i="2"/>
  <c r="T3711" i="2"/>
  <c r="C3712" i="2"/>
  <c r="D3712" i="2"/>
  <c r="O3712" i="2"/>
  <c r="P3712" i="2"/>
  <c r="Q3712" i="2"/>
  <c r="T3712" i="2"/>
  <c r="C3713" i="2"/>
  <c r="D3713" i="2"/>
  <c r="O3713" i="2"/>
  <c r="P3713" i="2"/>
  <c r="Q3713" i="2"/>
  <c r="T3713" i="2"/>
  <c r="C3714" i="2"/>
  <c r="D3714" i="2"/>
  <c r="O3714" i="2"/>
  <c r="P3714" i="2"/>
  <c r="Q3714" i="2"/>
  <c r="T3714" i="2"/>
  <c r="C3715" i="2"/>
  <c r="D3715" i="2"/>
  <c r="O3715" i="2"/>
  <c r="P3715" i="2"/>
  <c r="Q3715" i="2"/>
  <c r="T3715" i="2"/>
  <c r="C3716" i="2"/>
  <c r="D3716" i="2"/>
  <c r="O3716" i="2"/>
  <c r="P3716" i="2"/>
  <c r="Q3716" i="2"/>
  <c r="T3716" i="2"/>
  <c r="C3717" i="2"/>
  <c r="D3717" i="2"/>
  <c r="O3717" i="2"/>
  <c r="P3717" i="2"/>
  <c r="Q3717" i="2"/>
  <c r="T3717" i="2"/>
  <c r="C3718" i="2"/>
  <c r="D3718" i="2"/>
  <c r="O3718" i="2"/>
  <c r="P3718" i="2"/>
  <c r="Q3718" i="2"/>
  <c r="T3718" i="2"/>
  <c r="C3719" i="2"/>
  <c r="D3719" i="2"/>
  <c r="O3719" i="2"/>
  <c r="P3719" i="2"/>
  <c r="Q3719" i="2"/>
  <c r="T3719" i="2"/>
  <c r="C3720" i="2"/>
  <c r="D3720" i="2"/>
  <c r="O3720" i="2"/>
  <c r="P3720" i="2"/>
  <c r="Q3720" i="2"/>
  <c r="T3720" i="2"/>
  <c r="C3721" i="2"/>
  <c r="D3721" i="2"/>
  <c r="O3721" i="2"/>
  <c r="P3721" i="2"/>
  <c r="Q3721" i="2"/>
  <c r="T3721" i="2"/>
  <c r="C3722" i="2"/>
  <c r="D3722" i="2"/>
  <c r="O3722" i="2"/>
  <c r="P3722" i="2"/>
  <c r="Q3722" i="2"/>
  <c r="T3722" i="2"/>
  <c r="C3723" i="2"/>
  <c r="D3723" i="2"/>
  <c r="O3723" i="2"/>
  <c r="P3723" i="2"/>
  <c r="Q3723" i="2"/>
  <c r="T3723" i="2"/>
  <c r="C3724" i="2"/>
  <c r="D3724" i="2"/>
  <c r="O3724" i="2"/>
  <c r="P3724" i="2"/>
  <c r="Q3724" i="2"/>
  <c r="T3724" i="2"/>
  <c r="C3725" i="2"/>
  <c r="D3725" i="2"/>
  <c r="O3725" i="2"/>
  <c r="P3725" i="2"/>
  <c r="Q3725" i="2"/>
  <c r="T3725" i="2"/>
  <c r="C3726" i="2"/>
  <c r="D3726" i="2"/>
  <c r="O3726" i="2"/>
  <c r="P3726" i="2"/>
  <c r="Q3726" i="2"/>
  <c r="T3726" i="2"/>
  <c r="C3727" i="2"/>
  <c r="D3727" i="2"/>
  <c r="O3727" i="2"/>
  <c r="P3727" i="2"/>
  <c r="Q3727" i="2"/>
  <c r="T3727" i="2"/>
  <c r="C3728" i="2"/>
  <c r="D3728" i="2"/>
  <c r="O3728" i="2"/>
  <c r="P3728" i="2"/>
  <c r="Q3728" i="2"/>
  <c r="T3728" i="2"/>
  <c r="C3729" i="2"/>
  <c r="D3729" i="2"/>
  <c r="O3729" i="2"/>
  <c r="P3729" i="2"/>
  <c r="Q3729" i="2"/>
  <c r="T3729" i="2"/>
  <c r="C3730" i="2"/>
  <c r="D3730" i="2"/>
  <c r="O3730" i="2"/>
  <c r="P3730" i="2"/>
  <c r="Q3730" i="2"/>
  <c r="T3730" i="2"/>
  <c r="C3731" i="2"/>
  <c r="D3731" i="2"/>
  <c r="O3731" i="2"/>
  <c r="P3731" i="2"/>
  <c r="Q3731" i="2"/>
  <c r="T3731" i="2"/>
  <c r="C3732" i="2"/>
  <c r="D3732" i="2"/>
  <c r="O3732" i="2"/>
  <c r="P3732" i="2"/>
  <c r="Q3732" i="2"/>
  <c r="T3732" i="2"/>
  <c r="C3733" i="2"/>
  <c r="D3733" i="2"/>
  <c r="O3733" i="2"/>
  <c r="P3733" i="2"/>
  <c r="Q3733" i="2"/>
  <c r="T3733" i="2"/>
  <c r="C3734" i="2"/>
  <c r="D3734" i="2"/>
  <c r="O3734" i="2"/>
  <c r="P3734" i="2"/>
  <c r="Q3734" i="2"/>
  <c r="T3734" i="2"/>
  <c r="C3735" i="2"/>
  <c r="D3735" i="2"/>
  <c r="O3735" i="2"/>
  <c r="P3735" i="2"/>
  <c r="Q3735" i="2"/>
  <c r="T3735" i="2"/>
  <c r="C3736" i="2"/>
  <c r="D3736" i="2"/>
  <c r="O3736" i="2"/>
  <c r="P3736" i="2"/>
  <c r="Q3736" i="2"/>
  <c r="T3736" i="2"/>
  <c r="C3737" i="2"/>
  <c r="D3737" i="2"/>
  <c r="O3737" i="2"/>
  <c r="P3737" i="2"/>
  <c r="Q3737" i="2"/>
  <c r="T3737" i="2"/>
  <c r="C3738" i="2"/>
  <c r="D3738" i="2"/>
  <c r="O3738" i="2"/>
  <c r="P3738" i="2"/>
  <c r="Q3738" i="2"/>
  <c r="T3738" i="2"/>
  <c r="C3739" i="2"/>
  <c r="D3739" i="2"/>
  <c r="O3739" i="2"/>
  <c r="P3739" i="2"/>
  <c r="Q3739" i="2"/>
  <c r="T3739" i="2"/>
  <c r="C3740" i="2"/>
  <c r="D3740" i="2"/>
  <c r="O3740" i="2"/>
  <c r="P3740" i="2"/>
  <c r="Q3740" i="2"/>
  <c r="T3740" i="2"/>
  <c r="C3741" i="2"/>
  <c r="D3741" i="2"/>
  <c r="O3741" i="2"/>
  <c r="P3741" i="2"/>
  <c r="Q3741" i="2"/>
  <c r="T3741" i="2"/>
  <c r="C3742" i="2"/>
  <c r="D3742" i="2"/>
  <c r="O3742" i="2"/>
  <c r="P3742" i="2"/>
  <c r="Q3742" i="2"/>
  <c r="T3742" i="2"/>
  <c r="C3743" i="2"/>
  <c r="D3743" i="2"/>
  <c r="O3743" i="2"/>
  <c r="P3743" i="2"/>
  <c r="Q3743" i="2"/>
  <c r="T3743" i="2"/>
  <c r="C3744" i="2"/>
  <c r="D3744" i="2"/>
  <c r="O3744" i="2"/>
  <c r="P3744" i="2"/>
  <c r="Q3744" i="2"/>
  <c r="T3744" i="2"/>
  <c r="C3745" i="2"/>
  <c r="D3745" i="2"/>
  <c r="O3745" i="2"/>
  <c r="P3745" i="2"/>
  <c r="Q3745" i="2"/>
  <c r="T3745" i="2"/>
  <c r="C3746" i="2"/>
  <c r="D3746" i="2"/>
  <c r="O3746" i="2"/>
  <c r="P3746" i="2"/>
  <c r="Q3746" i="2"/>
  <c r="T3746" i="2"/>
  <c r="C3747" i="2"/>
  <c r="D3747" i="2"/>
  <c r="O3747" i="2"/>
  <c r="P3747" i="2"/>
  <c r="Q3747" i="2"/>
  <c r="T3747" i="2"/>
  <c r="C3748" i="2"/>
  <c r="D3748" i="2"/>
  <c r="O3748" i="2"/>
  <c r="P3748" i="2"/>
  <c r="Q3748" i="2"/>
  <c r="T3748" i="2"/>
  <c r="C3749" i="2"/>
  <c r="D3749" i="2"/>
  <c r="O3749" i="2"/>
  <c r="P3749" i="2"/>
  <c r="Q3749" i="2"/>
  <c r="T3749" i="2"/>
  <c r="C3750" i="2"/>
  <c r="D3750" i="2"/>
  <c r="O3750" i="2"/>
  <c r="P3750" i="2"/>
  <c r="Q3750" i="2"/>
  <c r="T3750" i="2"/>
  <c r="C3751" i="2"/>
  <c r="D3751" i="2"/>
  <c r="O3751" i="2"/>
  <c r="P3751" i="2"/>
  <c r="Q3751" i="2"/>
  <c r="T3751" i="2"/>
  <c r="C3752" i="2"/>
  <c r="D3752" i="2"/>
  <c r="O3752" i="2"/>
  <c r="P3752" i="2"/>
  <c r="Q3752" i="2"/>
  <c r="T3752" i="2"/>
  <c r="C3753" i="2"/>
  <c r="D3753" i="2"/>
  <c r="O3753" i="2"/>
  <c r="P3753" i="2"/>
  <c r="Q3753" i="2"/>
  <c r="T3753" i="2"/>
  <c r="C3754" i="2"/>
  <c r="D3754" i="2"/>
  <c r="O3754" i="2"/>
  <c r="P3754" i="2"/>
  <c r="Q3754" i="2"/>
  <c r="T3754" i="2"/>
  <c r="C3755" i="2"/>
  <c r="D3755" i="2"/>
  <c r="O3755" i="2"/>
  <c r="P3755" i="2"/>
  <c r="Q3755" i="2"/>
  <c r="T3755" i="2"/>
  <c r="C3756" i="2"/>
  <c r="D3756" i="2"/>
  <c r="O3756" i="2"/>
  <c r="P3756" i="2"/>
  <c r="Q3756" i="2"/>
  <c r="T3756" i="2"/>
  <c r="C3757" i="2"/>
  <c r="D3757" i="2"/>
  <c r="O3757" i="2"/>
  <c r="P3757" i="2"/>
  <c r="Q3757" i="2"/>
  <c r="T3757" i="2"/>
  <c r="C3758" i="2"/>
  <c r="D3758" i="2"/>
  <c r="O3758" i="2"/>
  <c r="P3758" i="2"/>
  <c r="Q3758" i="2"/>
  <c r="T3758" i="2"/>
  <c r="C3759" i="2"/>
  <c r="D3759" i="2"/>
  <c r="O3759" i="2"/>
  <c r="P3759" i="2"/>
  <c r="Q3759" i="2"/>
  <c r="T3759" i="2"/>
  <c r="C3760" i="2"/>
  <c r="D3760" i="2"/>
  <c r="O3760" i="2"/>
  <c r="P3760" i="2"/>
  <c r="Q3760" i="2"/>
  <c r="T3760" i="2"/>
  <c r="C3761" i="2"/>
  <c r="D3761" i="2"/>
  <c r="O3761" i="2"/>
  <c r="P3761" i="2"/>
  <c r="Q3761" i="2"/>
  <c r="T3761" i="2"/>
  <c r="C3762" i="2"/>
  <c r="D3762" i="2"/>
  <c r="O3762" i="2"/>
  <c r="P3762" i="2"/>
  <c r="Q3762" i="2"/>
  <c r="T3762" i="2"/>
  <c r="C3763" i="2"/>
  <c r="D3763" i="2"/>
  <c r="O3763" i="2"/>
  <c r="P3763" i="2"/>
  <c r="Q3763" i="2"/>
  <c r="T3763" i="2"/>
  <c r="C3764" i="2"/>
  <c r="D3764" i="2"/>
  <c r="O3764" i="2"/>
  <c r="P3764" i="2"/>
  <c r="Q3764" i="2"/>
  <c r="T3764" i="2"/>
  <c r="C3765" i="2"/>
  <c r="D3765" i="2"/>
  <c r="O3765" i="2"/>
  <c r="P3765" i="2"/>
  <c r="Q3765" i="2"/>
  <c r="T3765" i="2"/>
  <c r="C3766" i="2"/>
  <c r="D3766" i="2"/>
  <c r="O3766" i="2"/>
  <c r="P3766" i="2"/>
  <c r="Q3766" i="2"/>
  <c r="T3766" i="2"/>
  <c r="C3767" i="2"/>
  <c r="D3767" i="2"/>
  <c r="O3767" i="2"/>
  <c r="P3767" i="2"/>
  <c r="Q3767" i="2"/>
  <c r="T3767" i="2"/>
  <c r="C3768" i="2"/>
  <c r="D3768" i="2"/>
  <c r="O3768" i="2"/>
  <c r="P3768" i="2"/>
  <c r="Q3768" i="2"/>
  <c r="T3768" i="2"/>
  <c r="C3769" i="2"/>
  <c r="D3769" i="2"/>
  <c r="O3769" i="2"/>
  <c r="P3769" i="2"/>
  <c r="Q3769" i="2"/>
  <c r="T3769" i="2"/>
  <c r="C3770" i="2"/>
  <c r="D3770" i="2"/>
  <c r="O3770" i="2"/>
  <c r="P3770" i="2"/>
  <c r="Q3770" i="2"/>
  <c r="T3770" i="2"/>
  <c r="C3771" i="2"/>
  <c r="D3771" i="2"/>
  <c r="O3771" i="2"/>
  <c r="P3771" i="2"/>
  <c r="Q3771" i="2"/>
  <c r="T3771" i="2"/>
  <c r="C3772" i="2"/>
  <c r="D3772" i="2"/>
  <c r="O3772" i="2"/>
  <c r="P3772" i="2"/>
  <c r="Q3772" i="2"/>
  <c r="T3772" i="2"/>
  <c r="C3773" i="2"/>
  <c r="D3773" i="2"/>
  <c r="O3773" i="2"/>
  <c r="P3773" i="2"/>
  <c r="Q3773" i="2"/>
  <c r="T3773" i="2"/>
  <c r="C3774" i="2"/>
  <c r="D3774" i="2"/>
  <c r="O3774" i="2"/>
  <c r="P3774" i="2"/>
  <c r="Q3774" i="2"/>
  <c r="T3774" i="2"/>
  <c r="C3775" i="2"/>
  <c r="D3775" i="2"/>
  <c r="O3775" i="2"/>
  <c r="P3775" i="2"/>
  <c r="Q3775" i="2"/>
  <c r="T3775" i="2"/>
  <c r="C3776" i="2"/>
  <c r="D3776" i="2"/>
  <c r="O3776" i="2"/>
  <c r="P3776" i="2"/>
  <c r="Q3776" i="2"/>
  <c r="T3776" i="2"/>
  <c r="C3777" i="2"/>
  <c r="D3777" i="2"/>
  <c r="O3777" i="2"/>
  <c r="P3777" i="2"/>
  <c r="Q3777" i="2"/>
  <c r="T3777" i="2"/>
  <c r="C3778" i="2"/>
  <c r="D3778" i="2"/>
  <c r="O3778" i="2"/>
  <c r="P3778" i="2"/>
  <c r="Q3778" i="2"/>
  <c r="T3778" i="2"/>
  <c r="C3779" i="2"/>
  <c r="D3779" i="2"/>
  <c r="O3779" i="2"/>
  <c r="P3779" i="2"/>
  <c r="Q3779" i="2"/>
  <c r="T3779" i="2"/>
  <c r="C3780" i="2"/>
  <c r="D3780" i="2"/>
  <c r="O3780" i="2"/>
  <c r="P3780" i="2"/>
  <c r="Q3780" i="2"/>
  <c r="T3780" i="2"/>
  <c r="C3781" i="2"/>
  <c r="D3781" i="2"/>
  <c r="O3781" i="2"/>
  <c r="P3781" i="2"/>
  <c r="Q3781" i="2"/>
  <c r="T3781" i="2"/>
  <c r="C3782" i="2"/>
  <c r="D3782" i="2"/>
  <c r="O3782" i="2"/>
  <c r="P3782" i="2"/>
  <c r="Q3782" i="2"/>
  <c r="T3782" i="2"/>
  <c r="C3783" i="2"/>
  <c r="D3783" i="2"/>
  <c r="O3783" i="2"/>
  <c r="P3783" i="2"/>
  <c r="Q3783" i="2"/>
  <c r="T3783" i="2"/>
  <c r="C3784" i="2"/>
  <c r="D3784" i="2"/>
  <c r="O3784" i="2"/>
  <c r="P3784" i="2"/>
  <c r="Q3784" i="2"/>
  <c r="T3784" i="2"/>
  <c r="C3785" i="2"/>
  <c r="D3785" i="2"/>
  <c r="O3785" i="2"/>
  <c r="P3785" i="2"/>
  <c r="Q3785" i="2"/>
  <c r="T3785" i="2"/>
  <c r="C3786" i="2"/>
  <c r="D3786" i="2"/>
  <c r="O3786" i="2"/>
  <c r="P3786" i="2"/>
  <c r="Q3786" i="2"/>
  <c r="T3786" i="2"/>
  <c r="C3787" i="2"/>
  <c r="D3787" i="2"/>
  <c r="O3787" i="2"/>
  <c r="P3787" i="2"/>
  <c r="Q3787" i="2"/>
  <c r="T3787" i="2"/>
  <c r="C3788" i="2"/>
  <c r="D3788" i="2"/>
  <c r="O3788" i="2"/>
  <c r="P3788" i="2"/>
  <c r="Q3788" i="2"/>
  <c r="T3788" i="2"/>
  <c r="C3789" i="2"/>
  <c r="D3789" i="2"/>
  <c r="O3789" i="2"/>
  <c r="P3789" i="2"/>
  <c r="Q3789" i="2"/>
  <c r="T3789" i="2"/>
  <c r="C3790" i="2"/>
  <c r="D3790" i="2"/>
  <c r="O3790" i="2"/>
  <c r="P3790" i="2"/>
  <c r="Q3790" i="2"/>
  <c r="T3790" i="2"/>
  <c r="C3791" i="2"/>
  <c r="D3791" i="2"/>
  <c r="O3791" i="2"/>
  <c r="P3791" i="2"/>
  <c r="Q3791" i="2"/>
  <c r="T3791" i="2"/>
  <c r="C3792" i="2"/>
  <c r="D3792" i="2"/>
  <c r="O3792" i="2"/>
  <c r="P3792" i="2"/>
  <c r="Q3792" i="2"/>
  <c r="T3792" i="2"/>
  <c r="C3793" i="2"/>
  <c r="D3793" i="2"/>
  <c r="O3793" i="2"/>
  <c r="P3793" i="2"/>
  <c r="Q3793" i="2"/>
  <c r="T3793" i="2"/>
  <c r="C3794" i="2"/>
  <c r="D3794" i="2"/>
  <c r="O3794" i="2"/>
  <c r="P3794" i="2"/>
  <c r="Q3794" i="2"/>
  <c r="T3794" i="2"/>
  <c r="C3795" i="2"/>
  <c r="D3795" i="2"/>
  <c r="O3795" i="2"/>
  <c r="P3795" i="2"/>
  <c r="Q3795" i="2"/>
  <c r="T3795" i="2"/>
  <c r="C3796" i="2"/>
  <c r="D3796" i="2"/>
  <c r="O3796" i="2"/>
  <c r="P3796" i="2"/>
  <c r="Q3796" i="2"/>
  <c r="T3796" i="2"/>
  <c r="C3797" i="2"/>
  <c r="D3797" i="2"/>
  <c r="O3797" i="2"/>
  <c r="P3797" i="2"/>
  <c r="Q3797" i="2"/>
  <c r="T3797" i="2"/>
  <c r="C3798" i="2"/>
  <c r="D3798" i="2"/>
  <c r="O3798" i="2"/>
  <c r="P3798" i="2"/>
  <c r="Q3798" i="2"/>
  <c r="T3798" i="2"/>
  <c r="C3799" i="2"/>
  <c r="D3799" i="2"/>
  <c r="O3799" i="2"/>
  <c r="P3799" i="2"/>
  <c r="Q3799" i="2"/>
  <c r="T3799" i="2"/>
  <c r="C3800" i="2"/>
  <c r="D3800" i="2"/>
  <c r="O3800" i="2"/>
  <c r="P3800" i="2"/>
  <c r="Q3800" i="2"/>
  <c r="T3800" i="2"/>
  <c r="C3801" i="2"/>
  <c r="D3801" i="2"/>
  <c r="O3801" i="2"/>
  <c r="P3801" i="2"/>
  <c r="Q3801" i="2"/>
  <c r="T3801" i="2"/>
  <c r="C3802" i="2"/>
  <c r="D3802" i="2"/>
  <c r="O3802" i="2"/>
  <c r="P3802" i="2"/>
  <c r="Q3802" i="2"/>
  <c r="T3802" i="2"/>
  <c r="C3803" i="2"/>
  <c r="D3803" i="2"/>
  <c r="O3803" i="2"/>
  <c r="P3803" i="2"/>
  <c r="Q3803" i="2"/>
  <c r="T3803" i="2"/>
  <c r="C3804" i="2"/>
  <c r="D3804" i="2"/>
  <c r="O3804" i="2"/>
  <c r="P3804" i="2"/>
  <c r="Q3804" i="2"/>
  <c r="T3804" i="2"/>
  <c r="C3805" i="2"/>
  <c r="D3805" i="2"/>
  <c r="O3805" i="2"/>
  <c r="P3805" i="2"/>
  <c r="Q3805" i="2"/>
  <c r="T3805" i="2"/>
  <c r="C3806" i="2"/>
  <c r="D3806" i="2"/>
  <c r="O3806" i="2"/>
  <c r="P3806" i="2"/>
  <c r="Q3806" i="2"/>
  <c r="T3806" i="2"/>
  <c r="C3807" i="2"/>
  <c r="D3807" i="2"/>
  <c r="O3807" i="2"/>
  <c r="P3807" i="2"/>
  <c r="Q3807" i="2"/>
  <c r="T3807" i="2"/>
  <c r="C3808" i="2"/>
  <c r="D3808" i="2"/>
  <c r="O3808" i="2"/>
  <c r="P3808" i="2"/>
  <c r="Q3808" i="2"/>
  <c r="T3808" i="2"/>
  <c r="C3809" i="2"/>
  <c r="D3809" i="2"/>
  <c r="O3809" i="2"/>
  <c r="P3809" i="2"/>
  <c r="Q3809" i="2"/>
  <c r="T3809" i="2"/>
  <c r="C3810" i="2"/>
  <c r="D3810" i="2"/>
  <c r="O3810" i="2"/>
  <c r="P3810" i="2"/>
  <c r="Q3810" i="2"/>
  <c r="T3810" i="2"/>
  <c r="C3811" i="2"/>
  <c r="D3811" i="2"/>
  <c r="O3811" i="2"/>
  <c r="P3811" i="2"/>
  <c r="Q3811" i="2"/>
  <c r="T3811" i="2"/>
  <c r="C3812" i="2"/>
  <c r="D3812" i="2"/>
  <c r="O3812" i="2"/>
  <c r="P3812" i="2"/>
  <c r="Q3812" i="2"/>
  <c r="T3812" i="2"/>
  <c r="C3813" i="2"/>
  <c r="D3813" i="2"/>
  <c r="O3813" i="2"/>
  <c r="P3813" i="2"/>
  <c r="Q3813" i="2"/>
  <c r="T3813" i="2"/>
  <c r="C3814" i="2"/>
  <c r="D3814" i="2"/>
  <c r="O3814" i="2"/>
  <c r="P3814" i="2"/>
  <c r="Q3814" i="2"/>
  <c r="T3814" i="2"/>
  <c r="C3815" i="2"/>
  <c r="D3815" i="2"/>
  <c r="O3815" i="2"/>
  <c r="P3815" i="2"/>
  <c r="Q3815" i="2"/>
  <c r="T3815" i="2"/>
  <c r="C3816" i="2"/>
  <c r="D3816" i="2"/>
  <c r="O3816" i="2"/>
  <c r="P3816" i="2"/>
  <c r="Q3816" i="2"/>
  <c r="T3816" i="2"/>
  <c r="C3817" i="2"/>
  <c r="D3817" i="2"/>
  <c r="O3817" i="2"/>
  <c r="P3817" i="2"/>
  <c r="Q3817" i="2"/>
  <c r="T3817" i="2"/>
  <c r="C3818" i="2"/>
  <c r="D3818" i="2"/>
  <c r="O3818" i="2"/>
  <c r="P3818" i="2"/>
  <c r="Q3818" i="2"/>
  <c r="T3818" i="2"/>
  <c r="C3819" i="2"/>
  <c r="D3819" i="2"/>
  <c r="O3819" i="2"/>
  <c r="P3819" i="2"/>
  <c r="Q3819" i="2"/>
  <c r="T3819" i="2"/>
  <c r="C3820" i="2"/>
  <c r="D3820" i="2"/>
  <c r="O3820" i="2"/>
  <c r="P3820" i="2"/>
  <c r="Q3820" i="2"/>
  <c r="T3820" i="2"/>
  <c r="C3821" i="2"/>
  <c r="D3821" i="2"/>
  <c r="O3821" i="2"/>
  <c r="P3821" i="2"/>
  <c r="Q3821" i="2"/>
  <c r="T3821" i="2"/>
  <c r="C3822" i="2"/>
  <c r="D3822" i="2"/>
  <c r="O3822" i="2"/>
  <c r="P3822" i="2"/>
  <c r="Q3822" i="2"/>
  <c r="T3822" i="2"/>
  <c r="C3823" i="2"/>
  <c r="D3823" i="2"/>
  <c r="O3823" i="2"/>
  <c r="P3823" i="2"/>
  <c r="Q3823" i="2"/>
  <c r="T3823" i="2"/>
  <c r="C3824" i="2"/>
  <c r="D3824" i="2"/>
  <c r="O3824" i="2"/>
  <c r="P3824" i="2"/>
  <c r="Q3824" i="2"/>
  <c r="T3824" i="2"/>
  <c r="C3825" i="2"/>
  <c r="D3825" i="2"/>
  <c r="O3825" i="2"/>
  <c r="P3825" i="2"/>
  <c r="Q3825" i="2"/>
  <c r="T3825" i="2"/>
  <c r="C3826" i="2"/>
  <c r="D3826" i="2"/>
  <c r="O3826" i="2"/>
  <c r="P3826" i="2"/>
  <c r="Q3826" i="2"/>
  <c r="T3826" i="2"/>
  <c r="C3827" i="2"/>
  <c r="D3827" i="2"/>
  <c r="O3827" i="2"/>
  <c r="P3827" i="2"/>
  <c r="Q3827" i="2"/>
  <c r="T3827" i="2"/>
  <c r="C3828" i="2"/>
  <c r="D3828" i="2"/>
  <c r="O3828" i="2"/>
  <c r="P3828" i="2"/>
  <c r="Q3828" i="2"/>
  <c r="T3828" i="2"/>
  <c r="C3829" i="2"/>
  <c r="D3829" i="2"/>
  <c r="O3829" i="2"/>
  <c r="P3829" i="2"/>
  <c r="Q3829" i="2"/>
  <c r="T3829" i="2"/>
  <c r="C3830" i="2"/>
  <c r="D3830" i="2"/>
  <c r="O3830" i="2"/>
  <c r="P3830" i="2"/>
  <c r="Q3830" i="2"/>
  <c r="T3830" i="2"/>
  <c r="C3831" i="2"/>
  <c r="D3831" i="2"/>
  <c r="O3831" i="2"/>
  <c r="P3831" i="2"/>
  <c r="Q3831" i="2"/>
  <c r="T3831" i="2"/>
  <c r="C3832" i="2"/>
  <c r="D3832" i="2"/>
  <c r="O3832" i="2"/>
  <c r="P3832" i="2"/>
  <c r="Q3832" i="2"/>
  <c r="T3832" i="2"/>
  <c r="C3833" i="2"/>
  <c r="D3833" i="2"/>
  <c r="O3833" i="2"/>
  <c r="P3833" i="2"/>
  <c r="Q3833" i="2"/>
  <c r="T3833" i="2"/>
  <c r="C3834" i="2"/>
  <c r="D3834" i="2"/>
  <c r="O3834" i="2"/>
  <c r="P3834" i="2"/>
  <c r="Q3834" i="2"/>
  <c r="T3834" i="2"/>
  <c r="C3835" i="2"/>
  <c r="D3835" i="2"/>
  <c r="O3835" i="2"/>
  <c r="P3835" i="2"/>
  <c r="Q3835" i="2"/>
  <c r="T3835" i="2"/>
  <c r="C3836" i="2"/>
  <c r="D3836" i="2"/>
  <c r="O3836" i="2"/>
  <c r="P3836" i="2"/>
  <c r="Q3836" i="2"/>
  <c r="T3836" i="2"/>
  <c r="C3837" i="2"/>
  <c r="D3837" i="2"/>
  <c r="O3837" i="2"/>
  <c r="P3837" i="2"/>
  <c r="Q3837" i="2"/>
  <c r="T3837" i="2"/>
  <c r="C3838" i="2"/>
  <c r="D3838" i="2"/>
  <c r="O3838" i="2"/>
  <c r="P3838" i="2"/>
  <c r="Q3838" i="2"/>
  <c r="T3838" i="2"/>
  <c r="C3839" i="2"/>
  <c r="D3839" i="2"/>
  <c r="O3839" i="2"/>
  <c r="P3839" i="2"/>
  <c r="Q3839" i="2"/>
  <c r="T3839" i="2"/>
  <c r="C3840" i="2"/>
  <c r="D3840" i="2"/>
  <c r="O3840" i="2"/>
  <c r="P3840" i="2"/>
  <c r="Q3840" i="2"/>
  <c r="T3840" i="2"/>
  <c r="C3841" i="2"/>
  <c r="D3841" i="2"/>
  <c r="O3841" i="2"/>
  <c r="P3841" i="2"/>
  <c r="Q3841" i="2"/>
  <c r="T3841" i="2"/>
  <c r="C3842" i="2"/>
  <c r="D3842" i="2"/>
  <c r="O3842" i="2"/>
  <c r="P3842" i="2"/>
  <c r="Q3842" i="2"/>
  <c r="T3842" i="2"/>
  <c r="C3843" i="2"/>
  <c r="D3843" i="2"/>
  <c r="O3843" i="2"/>
  <c r="P3843" i="2"/>
  <c r="Q3843" i="2"/>
  <c r="T3843" i="2"/>
  <c r="C3844" i="2"/>
  <c r="D3844" i="2"/>
  <c r="O3844" i="2"/>
  <c r="P3844" i="2"/>
  <c r="Q3844" i="2"/>
  <c r="T3844" i="2"/>
  <c r="C3845" i="2"/>
  <c r="D3845" i="2"/>
  <c r="O3845" i="2"/>
  <c r="P3845" i="2"/>
  <c r="Q3845" i="2"/>
  <c r="T3845" i="2"/>
  <c r="C3846" i="2"/>
  <c r="D3846" i="2"/>
  <c r="O3846" i="2"/>
  <c r="P3846" i="2"/>
  <c r="Q3846" i="2"/>
  <c r="T3846" i="2"/>
  <c r="C3847" i="2"/>
  <c r="D3847" i="2"/>
  <c r="O3847" i="2"/>
  <c r="P3847" i="2"/>
  <c r="Q3847" i="2"/>
  <c r="T3847" i="2"/>
  <c r="C3848" i="2"/>
  <c r="D3848" i="2"/>
  <c r="O3848" i="2"/>
  <c r="P3848" i="2"/>
  <c r="Q3848" i="2"/>
  <c r="T3848" i="2"/>
  <c r="C3849" i="2"/>
  <c r="D3849" i="2"/>
  <c r="O3849" i="2"/>
  <c r="P3849" i="2"/>
  <c r="Q3849" i="2"/>
  <c r="T3849" i="2"/>
  <c r="C3850" i="2"/>
  <c r="D3850" i="2"/>
  <c r="O3850" i="2"/>
  <c r="P3850" i="2"/>
  <c r="Q3850" i="2"/>
  <c r="T3850" i="2"/>
  <c r="C3851" i="2"/>
  <c r="D3851" i="2"/>
  <c r="O3851" i="2"/>
  <c r="P3851" i="2"/>
  <c r="Q3851" i="2"/>
  <c r="T3851" i="2"/>
  <c r="C3852" i="2"/>
  <c r="D3852" i="2"/>
  <c r="O3852" i="2"/>
  <c r="P3852" i="2"/>
  <c r="Q3852" i="2"/>
  <c r="T3852" i="2"/>
  <c r="C3853" i="2"/>
  <c r="D3853" i="2"/>
  <c r="O3853" i="2"/>
  <c r="P3853" i="2"/>
  <c r="Q3853" i="2"/>
  <c r="T3853" i="2"/>
  <c r="C3854" i="2"/>
  <c r="D3854" i="2"/>
  <c r="O3854" i="2"/>
  <c r="P3854" i="2"/>
  <c r="Q3854" i="2"/>
  <c r="T3854" i="2"/>
  <c r="C3855" i="2"/>
  <c r="D3855" i="2"/>
  <c r="O3855" i="2"/>
  <c r="P3855" i="2"/>
  <c r="Q3855" i="2"/>
  <c r="T3855" i="2"/>
  <c r="C3856" i="2"/>
  <c r="D3856" i="2"/>
  <c r="O3856" i="2"/>
  <c r="P3856" i="2"/>
  <c r="Q3856" i="2"/>
  <c r="T3856" i="2"/>
  <c r="C3857" i="2"/>
  <c r="D3857" i="2"/>
  <c r="O3857" i="2"/>
  <c r="P3857" i="2"/>
  <c r="Q3857" i="2"/>
  <c r="T3857" i="2"/>
  <c r="C3858" i="2"/>
  <c r="D3858" i="2"/>
  <c r="O3858" i="2"/>
  <c r="P3858" i="2"/>
  <c r="Q3858" i="2"/>
  <c r="T3858" i="2"/>
  <c r="C3859" i="2"/>
  <c r="D3859" i="2"/>
  <c r="O3859" i="2"/>
  <c r="P3859" i="2"/>
  <c r="Q3859" i="2"/>
  <c r="T3859" i="2"/>
  <c r="C3860" i="2"/>
  <c r="D3860" i="2"/>
  <c r="O3860" i="2"/>
  <c r="P3860" i="2"/>
  <c r="Q3860" i="2"/>
  <c r="T3860" i="2"/>
  <c r="C3861" i="2"/>
  <c r="D3861" i="2"/>
  <c r="O3861" i="2"/>
  <c r="P3861" i="2"/>
  <c r="Q3861" i="2"/>
  <c r="T3861" i="2"/>
  <c r="C3862" i="2"/>
  <c r="D3862" i="2"/>
  <c r="O3862" i="2"/>
  <c r="P3862" i="2"/>
  <c r="Q3862" i="2"/>
  <c r="T3862" i="2"/>
  <c r="C3863" i="2"/>
  <c r="D3863" i="2"/>
  <c r="O3863" i="2"/>
  <c r="P3863" i="2"/>
  <c r="Q3863" i="2"/>
  <c r="T3863" i="2"/>
  <c r="C3864" i="2"/>
  <c r="D3864" i="2"/>
  <c r="O3864" i="2"/>
  <c r="P3864" i="2"/>
  <c r="Q3864" i="2"/>
  <c r="T3864" i="2"/>
  <c r="C3865" i="2"/>
  <c r="D3865" i="2"/>
  <c r="O3865" i="2"/>
  <c r="P3865" i="2"/>
  <c r="Q3865" i="2"/>
  <c r="T3865" i="2"/>
  <c r="C3866" i="2"/>
  <c r="D3866" i="2"/>
  <c r="O3866" i="2"/>
  <c r="P3866" i="2"/>
  <c r="Q3866" i="2"/>
  <c r="T3866" i="2"/>
  <c r="C3867" i="2"/>
  <c r="D3867" i="2"/>
  <c r="O3867" i="2"/>
  <c r="P3867" i="2"/>
  <c r="Q3867" i="2"/>
  <c r="T3867" i="2"/>
  <c r="C3868" i="2"/>
  <c r="D3868" i="2"/>
  <c r="O3868" i="2"/>
  <c r="P3868" i="2"/>
  <c r="Q3868" i="2"/>
  <c r="T3868" i="2"/>
  <c r="C3869" i="2"/>
  <c r="D3869" i="2"/>
  <c r="O3869" i="2"/>
  <c r="P3869" i="2"/>
  <c r="Q3869" i="2"/>
  <c r="T3869" i="2"/>
  <c r="C3870" i="2"/>
  <c r="D3870" i="2"/>
  <c r="O3870" i="2"/>
  <c r="P3870" i="2"/>
  <c r="Q3870" i="2"/>
  <c r="T3870" i="2"/>
  <c r="C3871" i="2"/>
  <c r="D3871" i="2"/>
  <c r="O3871" i="2"/>
  <c r="P3871" i="2"/>
  <c r="Q3871" i="2"/>
  <c r="T3871" i="2"/>
  <c r="C3872" i="2"/>
  <c r="D3872" i="2"/>
  <c r="O3872" i="2"/>
  <c r="P3872" i="2"/>
  <c r="Q3872" i="2"/>
  <c r="T3872" i="2"/>
  <c r="C3873" i="2"/>
  <c r="D3873" i="2"/>
  <c r="O3873" i="2"/>
  <c r="P3873" i="2"/>
  <c r="Q3873" i="2"/>
  <c r="T3873" i="2"/>
  <c r="C3874" i="2"/>
  <c r="D3874" i="2"/>
  <c r="O3874" i="2"/>
  <c r="P3874" i="2"/>
  <c r="Q3874" i="2"/>
  <c r="T3874" i="2"/>
  <c r="C3875" i="2"/>
  <c r="D3875" i="2"/>
  <c r="O3875" i="2"/>
  <c r="P3875" i="2"/>
  <c r="Q3875" i="2"/>
  <c r="T3875" i="2"/>
  <c r="C3876" i="2"/>
  <c r="D3876" i="2"/>
  <c r="O3876" i="2"/>
  <c r="P3876" i="2"/>
  <c r="Q3876" i="2"/>
  <c r="T3876" i="2"/>
  <c r="C3877" i="2"/>
  <c r="D3877" i="2"/>
  <c r="O3877" i="2"/>
  <c r="P3877" i="2"/>
  <c r="Q3877" i="2"/>
  <c r="T3877" i="2"/>
  <c r="C3878" i="2"/>
  <c r="D3878" i="2"/>
  <c r="O3878" i="2"/>
  <c r="P3878" i="2"/>
  <c r="Q3878" i="2"/>
  <c r="T3878" i="2"/>
  <c r="C3879" i="2"/>
  <c r="D3879" i="2"/>
  <c r="O3879" i="2"/>
  <c r="P3879" i="2"/>
  <c r="Q3879" i="2"/>
  <c r="T3879" i="2"/>
  <c r="C3880" i="2"/>
  <c r="D3880" i="2"/>
  <c r="O3880" i="2"/>
  <c r="P3880" i="2"/>
  <c r="Q3880" i="2"/>
  <c r="T3880" i="2"/>
  <c r="C3881" i="2"/>
  <c r="D3881" i="2"/>
  <c r="O3881" i="2"/>
  <c r="P3881" i="2"/>
  <c r="Q3881" i="2"/>
  <c r="T3881" i="2"/>
  <c r="C3882" i="2"/>
  <c r="D3882" i="2"/>
  <c r="O3882" i="2"/>
  <c r="P3882" i="2"/>
  <c r="Q3882" i="2"/>
  <c r="T3882" i="2"/>
  <c r="C3883" i="2"/>
  <c r="D3883" i="2"/>
  <c r="O3883" i="2"/>
  <c r="P3883" i="2"/>
  <c r="Q3883" i="2"/>
  <c r="T3883" i="2"/>
  <c r="C3884" i="2"/>
  <c r="D3884" i="2"/>
  <c r="O3884" i="2"/>
  <c r="P3884" i="2"/>
  <c r="Q3884" i="2"/>
  <c r="T3884" i="2"/>
  <c r="C3885" i="2"/>
  <c r="D3885" i="2"/>
  <c r="O3885" i="2"/>
  <c r="P3885" i="2"/>
  <c r="Q3885" i="2"/>
  <c r="T3885" i="2"/>
  <c r="C3886" i="2"/>
  <c r="D3886" i="2"/>
  <c r="O3886" i="2"/>
  <c r="P3886" i="2"/>
  <c r="Q3886" i="2"/>
  <c r="T3886" i="2"/>
  <c r="C3887" i="2"/>
  <c r="D3887" i="2"/>
  <c r="O3887" i="2"/>
  <c r="P3887" i="2"/>
  <c r="Q3887" i="2"/>
  <c r="T3887" i="2"/>
  <c r="C3888" i="2"/>
  <c r="D3888" i="2"/>
  <c r="O3888" i="2"/>
  <c r="P3888" i="2"/>
  <c r="Q3888" i="2"/>
  <c r="T3888" i="2"/>
  <c r="C3889" i="2"/>
  <c r="D3889" i="2"/>
  <c r="O3889" i="2"/>
  <c r="P3889" i="2"/>
  <c r="Q3889" i="2"/>
  <c r="T3889" i="2"/>
  <c r="C3890" i="2"/>
  <c r="D3890" i="2"/>
  <c r="O3890" i="2"/>
  <c r="P3890" i="2"/>
  <c r="Q3890" i="2"/>
  <c r="T3890" i="2"/>
  <c r="C3891" i="2"/>
  <c r="D3891" i="2"/>
  <c r="O3891" i="2"/>
  <c r="P3891" i="2"/>
  <c r="Q3891" i="2"/>
  <c r="T3891" i="2"/>
  <c r="C3892" i="2"/>
  <c r="D3892" i="2"/>
  <c r="O3892" i="2"/>
  <c r="P3892" i="2"/>
  <c r="Q3892" i="2"/>
  <c r="T3892" i="2"/>
  <c r="C3893" i="2"/>
  <c r="D3893" i="2"/>
  <c r="O3893" i="2"/>
  <c r="P3893" i="2"/>
  <c r="Q3893" i="2"/>
  <c r="T3893" i="2"/>
  <c r="C3894" i="2"/>
  <c r="D3894" i="2"/>
  <c r="O3894" i="2"/>
  <c r="P3894" i="2"/>
  <c r="Q3894" i="2"/>
  <c r="T3894" i="2"/>
  <c r="C3895" i="2"/>
  <c r="D3895" i="2"/>
  <c r="O3895" i="2"/>
  <c r="P3895" i="2"/>
  <c r="Q3895" i="2"/>
  <c r="T3895" i="2"/>
  <c r="C3896" i="2"/>
  <c r="D3896" i="2"/>
  <c r="O3896" i="2"/>
  <c r="P3896" i="2"/>
  <c r="Q3896" i="2"/>
  <c r="T3896" i="2"/>
  <c r="C3897" i="2"/>
  <c r="D3897" i="2"/>
  <c r="O3897" i="2"/>
  <c r="P3897" i="2"/>
  <c r="Q3897" i="2"/>
  <c r="T3897" i="2"/>
  <c r="C3898" i="2"/>
  <c r="D3898" i="2"/>
  <c r="O3898" i="2"/>
  <c r="P3898" i="2"/>
  <c r="Q3898" i="2"/>
  <c r="T3898" i="2"/>
  <c r="C3899" i="2"/>
  <c r="D3899" i="2"/>
  <c r="O3899" i="2"/>
  <c r="P3899" i="2"/>
  <c r="Q3899" i="2"/>
  <c r="T3899" i="2"/>
  <c r="C3900" i="2"/>
  <c r="D3900" i="2"/>
  <c r="O3900" i="2"/>
  <c r="P3900" i="2"/>
  <c r="Q3900" i="2"/>
  <c r="T3900" i="2"/>
  <c r="C3901" i="2"/>
  <c r="D3901" i="2"/>
  <c r="O3901" i="2"/>
  <c r="P3901" i="2"/>
  <c r="Q3901" i="2"/>
  <c r="T3901" i="2"/>
  <c r="C3902" i="2"/>
  <c r="D3902" i="2"/>
  <c r="O3902" i="2"/>
  <c r="P3902" i="2"/>
  <c r="Q3902" i="2"/>
  <c r="T3902" i="2"/>
  <c r="C3903" i="2"/>
  <c r="D3903" i="2"/>
  <c r="O3903" i="2"/>
  <c r="P3903" i="2"/>
  <c r="Q3903" i="2"/>
  <c r="T3903" i="2"/>
  <c r="C3904" i="2"/>
  <c r="D3904" i="2"/>
  <c r="O3904" i="2"/>
  <c r="P3904" i="2"/>
  <c r="Q3904" i="2"/>
  <c r="T3904" i="2"/>
  <c r="C3905" i="2"/>
  <c r="D3905" i="2"/>
  <c r="O3905" i="2"/>
  <c r="P3905" i="2"/>
  <c r="Q3905" i="2"/>
  <c r="T3905" i="2"/>
  <c r="C3906" i="2"/>
  <c r="D3906" i="2"/>
  <c r="O3906" i="2"/>
  <c r="P3906" i="2"/>
  <c r="Q3906" i="2"/>
  <c r="T3906" i="2"/>
  <c r="C3907" i="2"/>
  <c r="D3907" i="2"/>
  <c r="O3907" i="2"/>
  <c r="P3907" i="2"/>
  <c r="Q3907" i="2"/>
  <c r="T3907" i="2"/>
  <c r="C3908" i="2"/>
  <c r="D3908" i="2"/>
  <c r="O3908" i="2"/>
  <c r="P3908" i="2"/>
  <c r="Q3908" i="2"/>
  <c r="T3908" i="2"/>
  <c r="C3909" i="2"/>
  <c r="D3909" i="2"/>
  <c r="O3909" i="2"/>
  <c r="P3909" i="2"/>
  <c r="Q3909" i="2"/>
  <c r="T3909" i="2"/>
  <c r="C3910" i="2"/>
  <c r="D3910" i="2"/>
  <c r="O3910" i="2"/>
  <c r="P3910" i="2"/>
  <c r="Q3910" i="2"/>
  <c r="T3910" i="2"/>
  <c r="C3911" i="2"/>
  <c r="D3911" i="2"/>
  <c r="O3911" i="2"/>
  <c r="P3911" i="2"/>
  <c r="Q3911" i="2"/>
  <c r="T3911" i="2"/>
  <c r="C3912" i="2"/>
  <c r="D3912" i="2"/>
  <c r="O3912" i="2"/>
  <c r="P3912" i="2"/>
  <c r="Q3912" i="2"/>
  <c r="T3912" i="2"/>
  <c r="C3913" i="2"/>
  <c r="D3913" i="2"/>
  <c r="O3913" i="2"/>
  <c r="P3913" i="2"/>
  <c r="Q3913" i="2"/>
  <c r="T3913" i="2"/>
  <c r="C3914" i="2"/>
  <c r="D3914" i="2"/>
  <c r="O3914" i="2"/>
  <c r="P3914" i="2"/>
  <c r="Q3914" i="2"/>
  <c r="T3914" i="2"/>
  <c r="C3915" i="2"/>
  <c r="D3915" i="2"/>
  <c r="O3915" i="2"/>
  <c r="P3915" i="2"/>
  <c r="Q3915" i="2"/>
  <c r="T3915" i="2"/>
  <c r="C3916" i="2"/>
  <c r="D3916" i="2"/>
  <c r="O3916" i="2"/>
  <c r="P3916" i="2"/>
  <c r="Q3916" i="2"/>
  <c r="T3916" i="2"/>
  <c r="C3917" i="2"/>
  <c r="D3917" i="2"/>
  <c r="O3917" i="2"/>
  <c r="P3917" i="2"/>
  <c r="Q3917" i="2"/>
  <c r="T3917" i="2"/>
  <c r="C3918" i="2"/>
  <c r="D3918" i="2"/>
  <c r="O3918" i="2"/>
  <c r="P3918" i="2"/>
  <c r="Q3918" i="2"/>
  <c r="T3918" i="2"/>
  <c r="C3919" i="2"/>
  <c r="D3919" i="2"/>
  <c r="O3919" i="2"/>
  <c r="P3919" i="2"/>
  <c r="Q3919" i="2"/>
  <c r="T3919" i="2"/>
  <c r="C3920" i="2"/>
  <c r="D3920" i="2"/>
  <c r="O3920" i="2"/>
  <c r="P3920" i="2"/>
  <c r="Q3920" i="2"/>
  <c r="T3920" i="2"/>
  <c r="C3921" i="2"/>
  <c r="D3921" i="2"/>
  <c r="O3921" i="2"/>
  <c r="P3921" i="2"/>
  <c r="Q3921" i="2"/>
  <c r="T3921" i="2"/>
  <c r="C3922" i="2"/>
  <c r="D3922" i="2"/>
  <c r="O3922" i="2"/>
  <c r="P3922" i="2"/>
  <c r="Q3922" i="2"/>
  <c r="T3922" i="2"/>
  <c r="C3923" i="2"/>
  <c r="D3923" i="2"/>
  <c r="O3923" i="2"/>
  <c r="P3923" i="2"/>
  <c r="Q3923" i="2"/>
  <c r="T3923" i="2"/>
  <c r="C3924" i="2"/>
  <c r="D3924" i="2"/>
  <c r="O3924" i="2"/>
  <c r="P3924" i="2"/>
  <c r="Q3924" i="2"/>
  <c r="T3924" i="2"/>
  <c r="C3925" i="2"/>
  <c r="D3925" i="2"/>
  <c r="O3925" i="2"/>
  <c r="P3925" i="2"/>
  <c r="Q3925" i="2"/>
  <c r="T3925" i="2"/>
  <c r="C3926" i="2"/>
  <c r="D3926" i="2"/>
  <c r="O3926" i="2"/>
  <c r="P3926" i="2"/>
  <c r="Q3926" i="2"/>
  <c r="T3926" i="2"/>
  <c r="C3927" i="2"/>
  <c r="D3927" i="2"/>
  <c r="O3927" i="2"/>
  <c r="P3927" i="2"/>
  <c r="Q3927" i="2"/>
  <c r="T3927" i="2"/>
  <c r="C3928" i="2"/>
  <c r="D3928" i="2"/>
  <c r="O3928" i="2"/>
  <c r="P3928" i="2"/>
  <c r="Q3928" i="2"/>
  <c r="T3928" i="2"/>
  <c r="C3929" i="2"/>
  <c r="D3929" i="2"/>
  <c r="O3929" i="2"/>
  <c r="P3929" i="2"/>
  <c r="Q3929" i="2"/>
  <c r="T3929" i="2"/>
  <c r="C3930" i="2"/>
  <c r="D3930" i="2"/>
  <c r="O3930" i="2"/>
  <c r="P3930" i="2"/>
  <c r="Q3930" i="2"/>
  <c r="T3930" i="2"/>
  <c r="C3931" i="2"/>
  <c r="D3931" i="2"/>
  <c r="O3931" i="2"/>
  <c r="P3931" i="2"/>
  <c r="Q3931" i="2"/>
  <c r="T3931" i="2"/>
  <c r="C3932" i="2"/>
  <c r="D3932" i="2"/>
  <c r="O3932" i="2"/>
  <c r="P3932" i="2"/>
  <c r="Q3932" i="2"/>
  <c r="T3932" i="2"/>
  <c r="C3933" i="2"/>
  <c r="D3933" i="2"/>
  <c r="O3933" i="2"/>
  <c r="P3933" i="2"/>
  <c r="Q3933" i="2"/>
  <c r="T3933" i="2"/>
  <c r="C3934" i="2"/>
  <c r="D3934" i="2"/>
  <c r="O3934" i="2"/>
  <c r="P3934" i="2"/>
  <c r="Q3934" i="2"/>
  <c r="T3934" i="2"/>
  <c r="C3935" i="2"/>
  <c r="D3935" i="2"/>
  <c r="O3935" i="2"/>
  <c r="P3935" i="2"/>
  <c r="Q3935" i="2"/>
  <c r="T3935" i="2"/>
  <c r="C3936" i="2"/>
  <c r="D3936" i="2"/>
  <c r="O3936" i="2"/>
  <c r="P3936" i="2"/>
  <c r="Q3936" i="2"/>
  <c r="T3936" i="2"/>
  <c r="C3937" i="2"/>
  <c r="D3937" i="2"/>
  <c r="O3937" i="2"/>
  <c r="P3937" i="2"/>
  <c r="Q3937" i="2"/>
  <c r="T3937" i="2"/>
  <c r="C3938" i="2"/>
  <c r="D3938" i="2"/>
  <c r="O3938" i="2"/>
  <c r="P3938" i="2"/>
  <c r="Q3938" i="2"/>
  <c r="T3938" i="2"/>
  <c r="C3939" i="2"/>
  <c r="D3939" i="2"/>
  <c r="O3939" i="2"/>
  <c r="P3939" i="2"/>
  <c r="Q3939" i="2"/>
  <c r="T3939" i="2"/>
  <c r="C3940" i="2"/>
  <c r="D3940" i="2"/>
  <c r="O3940" i="2"/>
  <c r="P3940" i="2"/>
  <c r="Q3940" i="2"/>
  <c r="T3940" i="2"/>
  <c r="C3941" i="2"/>
  <c r="D3941" i="2"/>
  <c r="O3941" i="2"/>
  <c r="P3941" i="2"/>
  <c r="Q3941" i="2"/>
  <c r="T3941" i="2"/>
  <c r="C3942" i="2"/>
  <c r="D3942" i="2"/>
  <c r="O3942" i="2"/>
  <c r="P3942" i="2"/>
  <c r="Q3942" i="2"/>
  <c r="T3942" i="2"/>
  <c r="C3943" i="2"/>
  <c r="D3943" i="2"/>
  <c r="O3943" i="2"/>
  <c r="P3943" i="2"/>
  <c r="Q3943" i="2"/>
  <c r="T3943" i="2"/>
  <c r="C3944" i="2"/>
  <c r="D3944" i="2"/>
  <c r="O3944" i="2"/>
  <c r="P3944" i="2"/>
  <c r="Q3944" i="2"/>
  <c r="T3944" i="2"/>
  <c r="C3945" i="2"/>
  <c r="D3945" i="2"/>
  <c r="O3945" i="2"/>
  <c r="P3945" i="2"/>
  <c r="Q3945" i="2"/>
  <c r="T3945" i="2"/>
  <c r="C3946" i="2"/>
  <c r="D3946" i="2"/>
  <c r="O3946" i="2"/>
  <c r="P3946" i="2"/>
  <c r="Q3946" i="2"/>
  <c r="T3946" i="2"/>
  <c r="C3947" i="2"/>
  <c r="D3947" i="2"/>
  <c r="O3947" i="2"/>
  <c r="P3947" i="2"/>
  <c r="Q3947" i="2"/>
  <c r="T3947" i="2"/>
  <c r="C3948" i="2"/>
  <c r="D3948" i="2"/>
  <c r="O3948" i="2"/>
  <c r="P3948" i="2"/>
  <c r="Q3948" i="2"/>
  <c r="T3948" i="2"/>
  <c r="C3949" i="2"/>
  <c r="D3949" i="2"/>
  <c r="O3949" i="2"/>
  <c r="P3949" i="2"/>
  <c r="Q3949" i="2"/>
  <c r="T3949" i="2"/>
  <c r="C3950" i="2"/>
  <c r="D3950" i="2"/>
  <c r="O3950" i="2"/>
  <c r="P3950" i="2"/>
  <c r="Q3950" i="2"/>
  <c r="T3950" i="2"/>
  <c r="C3951" i="2"/>
  <c r="D3951" i="2"/>
  <c r="O3951" i="2"/>
  <c r="P3951" i="2"/>
  <c r="Q3951" i="2"/>
  <c r="T3951" i="2"/>
  <c r="C3952" i="2"/>
  <c r="D3952" i="2"/>
  <c r="O3952" i="2"/>
  <c r="P3952" i="2"/>
  <c r="Q3952" i="2"/>
  <c r="T3952" i="2"/>
  <c r="C3953" i="2"/>
  <c r="D3953" i="2"/>
  <c r="O3953" i="2"/>
  <c r="P3953" i="2"/>
  <c r="Q3953" i="2"/>
  <c r="T3953" i="2"/>
  <c r="C3954" i="2"/>
  <c r="D3954" i="2"/>
  <c r="O3954" i="2"/>
  <c r="P3954" i="2"/>
  <c r="Q3954" i="2"/>
  <c r="T3954" i="2"/>
  <c r="C3955" i="2"/>
  <c r="D3955" i="2"/>
  <c r="O3955" i="2"/>
  <c r="P3955" i="2"/>
  <c r="Q3955" i="2"/>
  <c r="T3955" i="2"/>
  <c r="C3956" i="2"/>
  <c r="D3956" i="2"/>
  <c r="O3956" i="2"/>
  <c r="P3956" i="2"/>
  <c r="Q3956" i="2"/>
  <c r="T3956" i="2"/>
  <c r="C3957" i="2"/>
  <c r="D3957" i="2"/>
  <c r="O3957" i="2"/>
  <c r="P3957" i="2"/>
  <c r="Q3957" i="2"/>
  <c r="T3957" i="2"/>
  <c r="C3958" i="2"/>
  <c r="D3958" i="2"/>
  <c r="O3958" i="2"/>
  <c r="P3958" i="2"/>
  <c r="Q3958" i="2"/>
  <c r="T3958" i="2"/>
  <c r="C3959" i="2"/>
  <c r="D3959" i="2"/>
  <c r="O3959" i="2"/>
  <c r="P3959" i="2"/>
  <c r="Q3959" i="2"/>
  <c r="T3959" i="2"/>
  <c r="C3960" i="2"/>
  <c r="D3960" i="2"/>
  <c r="O3960" i="2"/>
  <c r="P3960" i="2"/>
  <c r="Q3960" i="2"/>
  <c r="T3960" i="2"/>
  <c r="C3961" i="2"/>
  <c r="D3961" i="2"/>
  <c r="O3961" i="2"/>
  <c r="P3961" i="2"/>
  <c r="Q3961" i="2"/>
  <c r="T3961" i="2"/>
  <c r="C3962" i="2"/>
  <c r="D3962" i="2"/>
  <c r="O3962" i="2"/>
  <c r="P3962" i="2"/>
  <c r="Q3962" i="2"/>
  <c r="T3962" i="2"/>
  <c r="C3963" i="2"/>
  <c r="D3963" i="2"/>
  <c r="O3963" i="2"/>
  <c r="P3963" i="2"/>
  <c r="Q3963" i="2"/>
  <c r="T3963" i="2"/>
  <c r="C3964" i="2"/>
  <c r="D3964" i="2"/>
  <c r="O3964" i="2"/>
  <c r="P3964" i="2"/>
  <c r="Q3964" i="2"/>
  <c r="T3964" i="2"/>
  <c r="C3965" i="2"/>
  <c r="D3965" i="2"/>
  <c r="O3965" i="2"/>
  <c r="P3965" i="2"/>
  <c r="Q3965" i="2"/>
  <c r="T3965" i="2"/>
  <c r="C3966" i="2"/>
  <c r="D3966" i="2"/>
  <c r="O3966" i="2"/>
  <c r="P3966" i="2"/>
  <c r="Q3966" i="2"/>
  <c r="T3966" i="2"/>
  <c r="C3967" i="2"/>
  <c r="D3967" i="2"/>
  <c r="O3967" i="2"/>
  <c r="P3967" i="2"/>
  <c r="Q3967" i="2"/>
  <c r="T3967" i="2"/>
  <c r="C3968" i="2"/>
  <c r="D3968" i="2"/>
  <c r="O3968" i="2"/>
  <c r="P3968" i="2"/>
  <c r="Q3968" i="2"/>
  <c r="T3968" i="2"/>
  <c r="C3969" i="2"/>
  <c r="D3969" i="2"/>
  <c r="O3969" i="2"/>
  <c r="P3969" i="2"/>
  <c r="Q3969" i="2"/>
  <c r="T3969" i="2"/>
  <c r="C3970" i="2"/>
  <c r="D3970" i="2"/>
  <c r="O3970" i="2"/>
  <c r="P3970" i="2"/>
  <c r="Q3970" i="2"/>
  <c r="T3970" i="2"/>
  <c r="C3971" i="2"/>
  <c r="D3971" i="2"/>
  <c r="O3971" i="2"/>
  <c r="P3971" i="2"/>
  <c r="Q3971" i="2"/>
  <c r="T3971" i="2"/>
  <c r="C3972" i="2"/>
  <c r="D3972" i="2"/>
  <c r="O3972" i="2"/>
  <c r="P3972" i="2"/>
  <c r="Q3972" i="2"/>
  <c r="T3972" i="2"/>
  <c r="C3973" i="2"/>
  <c r="D3973" i="2"/>
  <c r="O3973" i="2"/>
  <c r="P3973" i="2"/>
  <c r="Q3973" i="2"/>
  <c r="T3973" i="2"/>
  <c r="C3974" i="2"/>
  <c r="D3974" i="2"/>
  <c r="O3974" i="2"/>
  <c r="P3974" i="2"/>
  <c r="Q3974" i="2"/>
  <c r="T3974" i="2"/>
  <c r="C3975" i="2"/>
  <c r="D3975" i="2"/>
  <c r="O3975" i="2"/>
  <c r="P3975" i="2"/>
  <c r="Q3975" i="2"/>
  <c r="T3975" i="2"/>
  <c r="C3976" i="2"/>
  <c r="D3976" i="2"/>
  <c r="O3976" i="2"/>
  <c r="P3976" i="2"/>
  <c r="Q3976" i="2"/>
  <c r="T3976" i="2"/>
  <c r="C3977" i="2"/>
  <c r="D3977" i="2"/>
  <c r="O3977" i="2"/>
  <c r="P3977" i="2"/>
  <c r="Q3977" i="2"/>
  <c r="T3977" i="2"/>
  <c r="C3978" i="2"/>
  <c r="D3978" i="2"/>
  <c r="O3978" i="2"/>
  <c r="P3978" i="2"/>
  <c r="Q3978" i="2"/>
  <c r="T3978" i="2"/>
  <c r="C3979" i="2"/>
  <c r="D3979" i="2"/>
  <c r="O3979" i="2"/>
  <c r="P3979" i="2"/>
  <c r="Q3979" i="2"/>
  <c r="T3979" i="2"/>
  <c r="C3980" i="2"/>
  <c r="D3980" i="2"/>
  <c r="O3980" i="2"/>
  <c r="P3980" i="2"/>
  <c r="Q3980" i="2"/>
  <c r="T3980" i="2"/>
  <c r="C3981" i="2"/>
  <c r="D3981" i="2"/>
  <c r="O3981" i="2"/>
  <c r="P3981" i="2"/>
  <c r="Q3981" i="2"/>
  <c r="T3981" i="2"/>
  <c r="C3982" i="2"/>
  <c r="D3982" i="2"/>
  <c r="O3982" i="2"/>
  <c r="P3982" i="2"/>
  <c r="Q3982" i="2"/>
  <c r="T3982" i="2"/>
  <c r="C3983" i="2"/>
  <c r="D3983" i="2"/>
  <c r="O3983" i="2"/>
  <c r="P3983" i="2"/>
  <c r="Q3983" i="2"/>
  <c r="T3983" i="2"/>
  <c r="C3984" i="2"/>
  <c r="D3984" i="2"/>
  <c r="O3984" i="2"/>
  <c r="P3984" i="2"/>
  <c r="Q3984" i="2"/>
  <c r="T3984" i="2"/>
  <c r="C3985" i="2"/>
  <c r="D3985" i="2"/>
  <c r="O3985" i="2"/>
  <c r="P3985" i="2"/>
  <c r="Q3985" i="2"/>
  <c r="T3985" i="2"/>
  <c r="C3986" i="2"/>
  <c r="D3986" i="2"/>
  <c r="O3986" i="2"/>
  <c r="P3986" i="2"/>
  <c r="Q3986" i="2"/>
  <c r="T3986" i="2"/>
  <c r="C3987" i="2"/>
  <c r="D3987" i="2"/>
  <c r="O3987" i="2"/>
  <c r="P3987" i="2"/>
  <c r="Q3987" i="2"/>
  <c r="T3987" i="2"/>
  <c r="C3988" i="2"/>
  <c r="D3988" i="2"/>
  <c r="O3988" i="2"/>
  <c r="P3988" i="2"/>
  <c r="Q3988" i="2"/>
  <c r="T3988" i="2"/>
  <c r="C3989" i="2"/>
  <c r="D3989" i="2"/>
  <c r="O3989" i="2"/>
  <c r="P3989" i="2"/>
  <c r="Q3989" i="2"/>
  <c r="T3989" i="2"/>
  <c r="C3990" i="2"/>
  <c r="D3990" i="2"/>
  <c r="O3990" i="2"/>
  <c r="P3990" i="2"/>
  <c r="Q3990" i="2"/>
  <c r="T3990" i="2"/>
  <c r="C3991" i="2"/>
  <c r="D3991" i="2"/>
  <c r="O3991" i="2"/>
  <c r="P3991" i="2"/>
  <c r="Q3991" i="2"/>
  <c r="T3991" i="2"/>
  <c r="C3992" i="2"/>
  <c r="D3992" i="2"/>
  <c r="O3992" i="2"/>
  <c r="P3992" i="2"/>
  <c r="Q3992" i="2"/>
  <c r="T3992" i="2"/>
  <c r="C3993" i="2"/>
  <c r="D3993" i="2"/>
  <c r="O3993" i="2"/>
  <c r="P3993" i="2"/>
  <c r="Q3993" i="2"/>
  <c r="T3993" i="2"/>
  <c r="C3994" i="2"/>
  <c r="D3994" i="2"/>
  <c r="O3994" i="2"/>
  <c r="P3994" i="2"/>
  <c r="Q3994" i="2"/>
  <c r="T3994" i="2"/>
  <c r="C3995" i="2"/>
  <c r="D3995" i="2"/>
  <c r="O3995" i="2"/>
  <c r="P3995" i="2"/>
  <c r="Q3995" i="2"/>
  <c r="T3995" i="2"/>
  <c r="C3996" i="2"/>
  <c r="D3996" i="2"/>
  <c r="O3996" i="2"/>
  <c r="P3996" i="2"/>
  <c r="Q3996" i="2"/>
  <c r="T3996" i="2"/>
  <c r="C3997" i="2"/>
  <c r="D3997" i="2"/>
  <c r="O3997" i="2"/>
  <c r="P3997" i="2"/>
  <c r="Q3997" i="2"/>
  <c r="T3997" i="2"/>
  <c r="C3998" i="2"/>
  <c r="D3998" i="2"/>
  <c r="O3998" i="2"/>
  <c r="P3998" i="2"/>
  <c r="Q3998" i="2"/>
  <c r="T3998" i="2"/>
  <c r="C3999" i="2"/>
  <c r="D3999" i="2"/>
  <c r="O3999" i="2"/>
  <c r="P3999" i="2"/>
  <c r="Q3999" i="2"/>
  <c r="T3999" i="2"/>
  <c r="C4000" i="2"/>
  <c r="D4000" i="2"/>
  <c r="O4000" i="2"/>
  <c r="P4000" i="2"/>
  <c r="Q4000" i="2"/>
  <c r="T4000" i="2"/>
  <c r="C4001" i="2"/>
  <c r="D4001" i="2"/>
  <c r="O4001" i="2"/>
  <c r="P4001" i="2"/>
  <c r="Q4001" i="2"/>
  <c r="T4001" i="2"/>
  <c r="C4002" i="2"/>
  <c r="D4002" i="2"/>
  <c r="O4002" i="2"/>
  <c r="P4002" i="2"/>
  <c r="Q4002" i="2"/>
  <c r="T4002" i="2"/>
  <c r="C4003" i="2"/>
  <c r="D4003" i="2"/>
  <c r="O4003" i="2"/>
  <c r="P4003" i="2"/>
  <c r="Q4003" i="2"/>
  <c r="T4003" i="2"/>
  <c r="C4004" i="2"/>
  <c r="D4004" i="2"/>
  <c r="O4004" i="2"/>
  <c r="P4004" i="2"/>
  <c r="Q4004" i="2"/>
  <c r="T4004" i="2"/>
  <c r="C4005" i="2"/>
  <c r="D4005" i="2"/>
  <c r="O4005" i="2"/>
  <c r="P4005" i="2"/>
  <c r="Q4005" i="2"/>
  <c r="T4005" i="2"/>
  <c r="C4006" i="2"/>
  <c r="D4006" i="2"/>
  <c r="O4006" i="2"/>
  <c r="P4006" i="2"/>
  <c r="Q4006" i="2"/>
  <c r="T4006" i="2"/>
  <c r="C4007" i="2"/>
  <c r="D4007" i="2"/>
  <c r="O4007" i="2"/>
  <c r="P4007" i="2"/>
  <c r="Q4007" i="2"/>
  <c r="T4007" i="2"/>
  <c r="C4008" i="2"/>
  <c r="D4008" i="2"/>
  <c r="O4008" i="2"/>
  <c r="P4008" i="2"/>
  <c r="Q4008" i="2"/>
  <c r="T4008" i="2"/>
  <c r="C4009" i="2"/>
  <c r="D4009" i="2"/>
  <c r="O4009" i="2"/>
  <c r="P4009" i="2"/>
  <c r="Q4009" i="2"/>
  <c r="T4009" i="2"/>
  <c r="C4010" i="2"/>
  <c r="D4010" i="2"/>
  <c r="O4010" i="2"/>
  <c r="P4010" i="2"/>
  <c r="Q4010" i="2"/>
  <c r="T4010" i="2"/>
  <c r="C4011" i="2"/>
  <c r="D4011" i="2"/>
  <c r="O4011" i="2"/>
  <c r="P4011" i="2"/>
  <c r="Q4011" i="2"/>
  <c r="T4011" i="2"/>
  <c r="C4012" i="2"/>
  <c r="D4012" i="2"/>
  <c r="O4012" i="2"/>
  <c r="P4012" i="2"/>
  <c r="Q4012" i="2"/>
  <c r="T4012" i="2"/>
  <c r="C4013" i="2"/>
  <c r="D4013" i="2"/>
  <c r="O4013" i="2"/>
  <c r="P4013" i="2"/>
  <c r="Q4013" i="2"/>
  <c r="T4013" i="2"/>
  <c r="C4014" i="2"/>
  <c r="D4014" i="2"/>
  <c r="O4014" i="2"/>
  <c r="P4014" i="2"/>
  <c r="Q4014" i="2"/>
  <c r="T4014" i="2"/>
  <c r="C4015" i="2"/>
  <c r="D4015" i="2"/>
  <c r="O4015" i="2"/>
  <c r="P4015" i="2"/>
  <c r="Q4015" i="2"/>
  <c r="T4015" i="2"/>
  <c r="C4016" i="2"/>
  <c r="D4016" i="2"/>
  <c r="O4016" i="2"/>
  <c r="P4016" i="2"/>
  <c r="Q4016" i="2"/>
  <c r="T4016" i="2"/>
  <c r="C4017" i="2"/>
  <c r="D4017" i="2"/>
  <c r="O4017" i="2"/>
  <c r="P4017" i="2"/>
  <c r="Q4017" i="2"/>
  <c r="T4017" i="2"/>
  <c r="C4018" i="2"/>
  <c r="D4018" i="2"/>
  <c r="O4018" i="2"/>
  <c r="P4018" i="2"/>
  <c r="Q4018" i="2"/>
  <c r="T4018" i="2"/>
  <c r="C4019" i="2"/>
  <c r="D4019" i="2"/>
  <c r="O4019" i="2"/>
  <c r="P4019" i="2"/>
  <c r="Q4019" i="2"/>
  <c r="T4019" i="2"/>
  <c r="C4020" i="2"/>
  <c r="D4020" i="2"/>
  <c r="O4020" i="2"/>
  <c r="P4020" i="2"/>
  <c r="Q4020" i="2"/>
  <c r="T4020" i="2"/>
  <c r="C4021" i="2"/>
  <c r="D4021" i="2"/>
  <c r="O4021" i="2"/>
  <c r="P4021" i="2"/>
  <c r="Q4021" i="2"/>
  <c r="T4021" i="2"/>
  <c r="C4022" i="2"/>
  <c r="D4022" i="2"/>
  <c r="O4022" i="2"/>
  <c r="P4022" i="2"/>
  <c r="Q4022" i="2"/>
  <c r="T4022" i="2"/>
  <c r="C4023" i="2"/>
  <c r="D4023" i="2"/>
  <c r="O4023" i="2"/>
  <c r="P4023" i="2"/>
  <c r="Q4023" i="2"/>
  <c r="T4023" i="2"/>
  <c r="C4024" i="2"/>
  <c r="D4024" i="2"/>
  <c r="O4024" i="2"/>
  <c r="P4024" i="2"/>
  <c r="Q4024" i="2"/>
  <c r="T4024" i="2"/>
  <c r="C4025" i="2"/>
  <c r="D4025" i="2"/>
  <c r="O4025" i="2"/>
  <c r="P4025" i="2"/>
  <c r="Q4025" i="2"/>
  <c r="T4025" i="2"/>
  <c r="C4026" i="2"/>
  <c r="D4026" i="2"/>
  <c r="O4026" i="2"/>
  <c r="P4026" i="2"/>
  <c r="Q4026" i="2"/>
  <c r="T4026" i="2"/>
  <c r="C4027" i="2"/>
  <c r="D4027" i="2"/>
  <c r="O4027" i="2"/>
  <c r="P4027" i="2"/>
  <c r="Q4027" i="2"/>
  <c r="T4027" i="2"/>
  <c r="C4028" i="2"/>
  <c r="D4028" i="2"/>
  <c r="O4028" i="2"/>
  <c r="P4028" i="2"/>
  <c r="Q4028" i="2"/>
  <c r="T4028" i="2"/>
  <c r="C4029" i="2"/>
  <c r="D4029" i="2"/>
  <c r="O4029" i="2"/>
  <c r="P4029" i="2"/>
  <c r="Q4029" i="2"/>
  <c r="T4029" i="2"/>
  <c r="C4030" i="2"/>
  <c r="D4030" i="2"/>
  <c r="O4030" i="2"/>
  <c r="P4030" i="2"/>
  <c r="Q4030" i="2"/>
  <c r="T4030" i="2"/>
  <c r="C4031" i="2"/>
  <c r="D4031" i="2"/>
  <c r="O4031" i="2"/>
  <c r="P4031" i="2"/>
  <c r="Q4031" i="2"/>
  <c r="T4031" i="2"/>
  <c r="C4032" i="2"/>
  <c r="D4032" i="2"/>
  <c r="O4032" i="2"/>
  <c r="P4032" i="2"/>
  <c r="Q4032" i="2"/>
  <c r="T4032" i="2"/>
  <c r="C4033" i="2"/>
  <c r="D4033" i="2"/>
  <c r="O4033" i="2"/>
  <c r="P4033" i="2"/>
  <c r="Q4033" i="2"/>
  <c r="T4033" i="2"/>
  <c r="C4034" i="2"/>
  <c r="D4034" i="2"/>
  <c r="O4034" i="2"/>
  <c r="P4034" i="2"/>
  <c r="Q4034" i="2"/>
  <c r="T4034" i="2"/>
  <c r="C4035" i="2"/>
  <c r="D4035" i="2"/>
  <c r="O4035" i="2"/>
  <c r="P4035" i="2"/>
  <c r="Q4035" i="2"/>
  <c r="T4035" i="2"/>
  <c r="C4036" i="2"/>
  <c r="D4036" i="2"/>
  <c r="O4036" i="2"/>
  <c r="P4036" i="2"/>
  <c r="Q4036" i="2"/>
  <c r="T4036" i="2"/>
  <c r="C4037" i="2"/>
  <c r="D4037" i="2"/>
  <c r="O4037" i="2"/>
  <c r="P4037" i="2"/>
  <c r="Q4037" i="2"/>
  <c r="T4037" i="2"/>
  <c r="C4038" i="2"/>
  <c r="D4038" i="2"/>
  <c r="O4038" i="2"/>
  <c r="P4038" i="2"/>
  <c r="Q4038" i="2"/>
  <c r="T4038" i="2"/>
  <c r="C4039" i="2"/>
  <c r="D4039" i="2"/>
  <c r="O4039" i="2"/>
  <c r="P4039" i="2"/>
  <c r="Q4039" i="2"/>
  <c r="T4039" i="2"/>
  <c r="C4040" i="2"/>
  <c r="D4040" i="2"/>
  <c r="O4040" i="2"/>
  <c r="P4040" i="2"/>
  <c r="Q4040" i="2"/>
  <c r="T4040" i="2"/>
  <c r="C4041" i="2"/>
  <c r="D4041" i="2"/>
  <c r="O4041" i="2"/>
  <c r="P4041" i="2"/>
  <c r="Q4041" i="2"/>
  <c r="T4041" i="2"/>
  <c r="C4042" i="2"/>
  <c r="D4042" i="2"/>
  <c r="O4042" i="2"/>
  <c r="P4042" i="2"/>
  <c r="Q4042" i="2"/>
  <c r="T4042" i="2"/>
  <c r="C4043" i="2"/>
  <c r="D4043" i="2"/>
  <c r="O4043" i="2"/>
  <c r="P4043" i="2"/>
  <c r="Q4043" i="2"/>
  <c r="T4043" i="2"/>
  <c r="C4044" i="2"/>
  <c r="D4044" i="2"/>
  <c r="O4044" i="2"/>
  <c r="P4044" i="2"/>
  <c r="Q4044" i="2"/>
  <c r="T4044" i="2"/>
  <c r="C4045" i="2"/>
  <c r="D4045" i="2"/>
  <c r="O4045" i="2"/>
  <c r="P4045" i="2"/>
  <c r="Q4045" i="2"/>
  <c r="T4045" i="2"/>
  <c r="C4046" i="2"/>
  <c r="D4046" i="2"/>
  <c r="O4046" i="2"/>
  <c r="P4046" i="2"/>
  <c r="Q4046" i="2"/>
  <c r="T4046" i="2"/>
  <c r="C4047" i="2"/>
  <c r="D4047" i="2"/>
  <c r="O4047" i="2"/>
  <c r="P4047" i="2"/>
  <c r="Q4047" i="2"/>
  <c r="T4047" i="2"/>
  <c r="C4048" i="2"/>
  <c r="D4048" i="2"/>
  <c r="O4048" i="2"/>
  <c r="P4048" i="2"/>
  <c r="Q4048" i="2"/>
  <c r="T4048" i="2"/>
  <c r="C4049" i="2"/>
  <c r="D4049" i="2"/>
  <c r="O4049" i="2"/>
  <c r="P4049" i="2"/>
  <c r="Q4049" i="2"/>
  <c r="T4049" i="2"/>
  <c r="C4050" i="2"/>
  <c r="D4050" i="2"/>
  <c r="O4050" i="2"/>
  <c r="P4050" i="2"/>
  <c r="Q4050" i="2"/>
  <c r="T4050" i="2"/>
  <c r="C4051" i="2"/>
  <c r="D4051" i="2"/>
  <c r="O4051" i="2"/>
  <c r="P4051" i="2"/>
  <c r="Q4051" i="2"/>
  <c r="T4051" i="2"/>
  <c r="C4052" i="2"/>
  <c r="D4052" i="2"/>
  <c r="O4052" i="2"/>
  <c r="P4052" i="2"/>
  <c r="Q4052" i="2"/>
  <c r="T4052" i="2"/>
  <c r="C4053" i="2"/>
  <c r="D4053" i="2"/>
  <c r="O4053" i="2"/>
  <c r="P4053" i="2"/>
  <c r="Q4053" i="2"/>
  <c r="T4053" i="2"/>
  <c r="C4054" i="2"/>
  <c r="D4054" i="2"/>
  <c r="O4054" i="2"/>
  <c r="P4054" i="2"/>
  <c r="Q4054" i="2"/>
  <c r="T4054" i="2"/>
  <c r="C4055" i="2"/>
  <c r="D4055" i="2"/>
  <c r="O4055" i="2"/>
  <c r="P4055" i="2"/>
  <c r="Q4055" i="2"/>
  <c r="T4055" i="2"/>
  <c r="C4056" i="2"/>
  <c r="D4056" i="2"/>
  <c r="O4056" i="2"/>
  <c r="P4056" i="2"/>
  <c r="Q4056" i="2"/>
  <c r="T4056" i="2"/>
  <c r="C4057" i="2"/>
  <c r="D4057" i="2"/>
  <c r="O4057" i="2"/>
  <c r="P4057" i="2"/>
  <c r="Q4057" i="2"/>
  <c r="T4057" i="2"/>
  <c r="C4058" i="2"/>
  <c r="D4058" i="2"/>
  <c r="O4058" i="2"/>
  <c r="P4058" i="2"/>
  <c r="Q4058" i="2"/>
  <c r="T4058" i="2"/>
  <c r="C4059" i="2"/>
  <c r="D4059" i="2"/>
  <c r="O4059" i="2"/>
  <c r="P4059" i="2"/>
  <c r="Q4059" i="2"/>
  <c r="T4059" i="2"/>
  <c r="C4060" i="2"/>
  <c r="D4060" i="2"/>
  <c r="O4060" i="2"/>
  <c r="P4060" i="2"/>
  <c r="Q4060" i="2"/>
  <c r="T4060" i="2"/>
  <c r="C4061" i="2"/>
  <c r="D4061" i="2"/>
  <c r="O4061" i="2"/>
  <c r="P4061" i="2"/>
  <c r="Q4061" i="2"/>
  <c r="T4061" i="2"/>
  <c r="C4062" i="2"/>
  <c r="D4062" i="2"/>
  <c r="O4062" i="2"/>
  <c r="P4062" i="2"/>
  <c r="Q4062" i="2"/>
  <c r="T4062" i="2"/>
  <c r="C4063" i="2"/>
  <c r="D4063" i="2"/>
  <c r="O4063" i="2"/>
  <c r="P4063" i="2"/>
  <c r="Q4063" i="2"/>
  <c r="T4063" i="2"/>
  <c r="C4064" i="2"/>
  <c r="D4064" i="2"/>
  <c r="O4064" i="2"/>
  <c r="P4064" i="2"/>
  <c r="Q4064" i="2"/>
  <c r="T4064" i="2"/>
  <c r="C4065" i="2"/>
  <c r="D4065" i="2"/>
  <c r="O4065" i="2"/>
  <c r="P4065" i="2"/>
  <c r="Q4065" i="2"/>
  <c r="T4065" i="2"/>
  <c r="C4066" i="2"/>
  <c r="D4066" i="2"/>
  <c r="O4066" i="2"/>
  <c r="P4066" i="2"/>
  <c r="Q4066" i="2"/>
  <c r="T4066" i="2"/>
  <c r="C4067" i="2"/>
  <c r="D4067" i="2"/>
  <c r="O4067" i="2"/>
  <c r="P4067" i="2"/>
  <c r="Q4067" i="2"/>
  <c r="T4067" i="2"/>
  <c r="C4068" i="2"/>
  <c r="D4068" i="2"/>
  <c r="O4068" i="2"/>
  <c r="P4068" i="2"/>
  <c r="Q4068" i="2"/>
  <c r="T4068" i="2"/>
  <c r="C4069" i="2"/>
  <c r="D4069" i="2"/>
  <c r="O4069" i="2"/>
  <c r="P4069" i="2"/>
  <c r="Q4069" i="2"/>
  <c r="T4069" i="2"/>
  <c r="C4070" i="2"/>
  <c r="D4070" i="2"/>
  <c r="O4070" i="2"/>
  <c r="P4070" i="2"/>
  <c r="Q4070" i="2"/>
  <c r="T4070" i="2"/>
  <c r="C4071" i="2"/>
  <c r="D4071" i="2"/>
  <c r="O4071" i="2"/>
  <c r="P4071" i="2"/>
  <c r="Q4071" i="2"/>
  <c r="T4071" i="2"/>
  <c r="C4072" i="2"/>
  <c r="D4072" i="2"/>
  <c r="O4072" i="2"/>
  <c r="P4072" i="2"/>
  <c r="Q4072" i="2"/>
  <c r="T4072" i="2"/>
  <c r="C4073" i="2"/>
  <c r="D4073" i="2"/>
  <c r="O4073" i="2"/>
  <c r="P4073" i="2"/>
  <c r="Q4073" i="2"/>
  <c r="T4073" i="2"/>
  <c r="C4074" i="2"/>
  <c r="D4074" i="2"/>
  <c r="O4074" i="2"/>
  <c r="P4074" i="2"/>
  <c r="Q4074" i="2"/>
  <c r="T4074" i="2"/>
  <c r="C4075" i="2"/>
  <c r="D4075" i="2"/>
  <c r="O4075" i="2"/>
  <c r="P4075" i="2"/>
  <c r="Q4075" i="2"/>
  <c r="T4075" i="2"/>
  <c r="C4076" i="2"/>
  <c r="D4076" i="2"/>
  <c r="O4076" i="2"/>
  <c r="P4076" i="2"/>
  <c r="Q4076" i="2"/>
  <c r="T4076" i="2"/>
  <c r="C4077" i="2"/>
  <c r="D4077" i="2"/>
  <c r="O4077" i="2"/>
  <c r="P4077" i="2"/>
  <c r="Q4077" i="2"/>
  <c r="T4077" i="2"/>
  <c r="C4078" i="2"/>
  <c r="D4078" i="2"/>
  <c r="O4078" i="2"/>
  <c r="P4078" i="2"/>
  <c r="Q4078" i="2"/>
  <c r="T4078" i="2"/>
  <c r="C4079" i="2"/>
  <c r="D4079" i="2"/>
  <c r="O4079" i="2"/>
  <c r="P4079" i="2"/>
  <c r="Q4079" i="2"/>
  <c r="T4079" i="2"/>
  <c r="C4080" i="2"/>
  <c r="D4080" i="2"/>
  <c r="O4080" i="2"/>
  <c r="P4080" i="2"/>
  <c r="Q4080" i="2"/>
  <c r="T4080" i="2"/>
  <c r="C4081" i="2"/>
  <c r="D4081" i="2"/>
  <c r="O4081" i="2"/>
  <c r="P4081" i="2"/>
  <c r="Q4081" i="2"/>
  <c r="T4081" i="2"/>
  <c r="C4082" i="2"/>
  <c r="D4082" i="2"/>
  <c r="O4082" i="2"/>
  <c r="P4082" i="2"/>
  <c r="Q4082" i="2"/>
  <c r="T4082" i="2"/>
  <c r="C4083" i="2"/>
  <c r="D4083" i="2"/>
  <c r="O4083" i="2"/>
  <c r="P4083" i="2"/>
  <c r="Q4083" i="2"/>
  <c r="T4083" i="2"/>
  <c r="C4084" i="2"/>
  <c r="D4084" i="2"/>
  <c r="O4084" i="2"/>
  <c r="P4084" i="2"/>
  <c r="Q4084" i="2"/>
  <c r="T4084" i="2"/>
  <c r="C4085" i="2"/>
  <c r="D4085" i="2"/>
  <c r="O4085" i="2"/>
  <c r="P4085" i="2"/>
  <c r="Q4085" i="2"/>
  <c r="T4085" i="2"/>
  <c r="C4086" i="2"/>
  <c r="D4086" i="2"/>
  <c r="O4086" i="2"/>
  <c r="P4086" i="2"/>
  <c r="Q4086" i="2"/>
  <c r="T4086" i="2"/>
  <c r="C4087" i="2"/>
  <c r="D4087" i="2"/>
  <c r="O4087" i="2"/>
  <c r="P4087" i="2"/>
  <c r="Q4087" i="2"/>
  <c r="T4087" i="2"/>
  <c r="C4088" i="2"/>
  <c r="D4088" i="2"/>
  <c r="O4088" i="2"/>
  <c r="P4088" i="2"/>
  <c r="Q4088" i="2"/>
  <c r="T4088" i="2"/>
  <c r="C4089" i="2"/>
  <c r="D4089" i="2"/>
  <c r="O4089" i="2"/>
  <c r="P4089" i="2"/>
  <c r="Q4089" i="2"/>
  <c r="T4089" i="2"/>
  <c r="C4090" i="2"/>
  <c r="D4090" i="2"/>
  <c r="O4090" i="2"/>
  <c r="P4090" i="2"/>
  <c r="Q4090" i="2"/>
  <c r="T4090" i="2"/>
  <c r="C4091" i="2"/>
  <c r="D4091" i="2"/>
  <c r="O4091" i="2"/>
  <c r="P4091" i="2"/>
  <c r="Q4091" i="2"/>
  <c r="T4091" i="2"/>
  <c r="C4092" i="2"/>
  <c r="D4092" i="2"/>
  <c r="O4092" i="2"/>
  <c r="P4092" i="2"/>
  <c r="Q4092" i="2"/>
  <c r="T4092" i="2"/>
  <c r="C4093" i="2"/>
  <c r="D4093" i="2"/>
  <c r="O4093" i="2"/>
  <c r="P4093" i="2"/>
  <c r="Q4093" i="2"/>
  <c r="T4093" i="2"/>
  <c r="C4094" i="2"/>
  <c r="D4094" i="2"/>
  <c r="O4094" i="2"/>
  <c r="P4094" i="2"/>
  <c r="Q4094" i="2"/>
  <c r="T4094" i="2"/>
  <c r="C4095" i="2"/>
  <c r="D4095" i="2"/>
  <c r="O4095" i="2"/>
  <c r="P4095" i="2"/>
  <c r="Q4095" i="2"/>
  <c r="T4095" i="2"/>
  <c r="C4096" i="2"/>
  <c r="D4096" i="2"/>
  <c r="O4096" i="2"/>
  <c r="P4096" i="2"/>
  <c r="Q4096" i="2"/>
  <c r="T4096" i="2"/>
  <c r="C4097" i="2"/>
  <c r="D4097" i="2"/>
  <c r="O4097" i="2"/>
  <c r="P4097" i="2"/>
  <c r="Q4097" i="2"/>
  <c r="T4097" i="2"/>
  <c r="C4098" i="2"/>
  <c r="D4098" i="2"/>
  <c r="O4098" i="2"/>
  <c r="P4098" i="2"/>
  <c r="Q4098" i="2"/>
  <c r="T4098" i="2"/>
  <c r="C4099" i="2"/>
  <c r="D4099" i="2"/>
  <c r="O4099" i="2"/>
  <c r="P4099" i="2"/>
  <c r="Q4099" i="2"/>
  <c r="T4099" i="2"/>
  <c r="C4100" i="2"/>
  <c r="D4100" i="2"/>
  <c r="O4100" i="2"/>
  <c r="P4100" i="2"/>
  <c r="Q4100" i="2"/>
  <c r="T4100" i="2"/>
  <c r="C4101" i="2"/>
  <c r="D4101" i="2"/>
  <c r="O4101" i="2"/>
  <c r="P4101" i="2"/>
  <c r="Q4101" i="2"/>
  <c r="T4101" i="2"/>
  <c r="C4102" i="2"/>
  <c r="D4102" i="2"/>
  <c r="O4102" i="2"/>
  <c r="P4102" i="2"/>
  <c r="Q4102" i="2"/>
  <c r="T4102" i="2"/>
  <c r="C4103" i="2"/>
  <c r="D4103" i="2"/>
  <c r="O4103" i="2"/>
  <c r="P4103" i="2"/>
  <c r="Q4103" i="2"/>
  <c r="T4103" i="2"/>
  <c r="C4104" i="2"/>
  <c r="D4104" i="2"/>
  <c r="O4104" i="2"/>
  <c r="P4104" i="2"/>
  <c r="Q4104" i="2"/>
  <c r="T4104" i="2"/>
  <c r="C4105" i="2"/>
  <c r="D4105" i="2"/>
  <c r="O4105" i="2"/>
  <c r="P4105" i="2"/>
  <c r="Q4105" i="2"/>
  <c r="T4105" i="2"/>
  <c r="C4106" i="2"/>
  <c r="D4106" i="2"/>
  <c r="O4106" i="2"/>
  <c r="P4106" i="2"/>
  <c r="Q4106" i="2"/>
  <c r="T4106" i="2"/>
  <c r="C4107" i="2"/>
  <c r="D4107" i="2"/>
  <c r="O4107" i="2"/>
  <c r="P4107" i="2"/>
  <c r="Q4107" i="2"/>
  <c r="T4107" i="2"/>
  <c r="C4108" i="2"/>
  <c r="D4108" i="2"/>
  <c r="O4108" i="2"/>
  <c r="P4108" i="2"/>
  <c r="Q4108" i="2"/>
  <c r="T4108" i="2"/>
  <c r="C4109" i="2"/>
  <c r="D4109" i="2"/>
  <c r="O4109" i="2"/>
  <c r="P4109" i="2"/>
  <c r="Q4109" i="2"/>
  <c r="T4109" i="2"/>
  <c r="C4110" i="2"/>
  <c r="D4110" i="2"/>
  <c r="O4110" i="2"/>
  <c r="P4110" i="2"/>
  <c r="Q4110" i="2"/>
  <c r="T4110" i="2"/>
  <c r="C4111" i="2"/>
  <c r="D4111" i="2"/>
  <c r="O4111" i="2"/>
  <c r="P4111" i="2"/>
  <c r="Q4111" i="2"/>
  <c r="T4111" i="2"/>
  <c r="C4112" i="2"/>
  <c r="D4112" i="2"/>
  <c r="O4112" i="2"/>
  <c r="P4112" i="2"/>
  <c r="Q4112" i="2"/>
  <c r="T4112" i="2"/>
  <c r="C4113" i="2"/>
  <c r="D4113" i="2"/>
  <c r="O4113" i="2"/>
  <c r="P4113" i="2"/>
  <c r="Q4113" i="2"/>
  <c r="T4113" i="2"/>
  <c r="C4114" i="2"/>
  <c r="D4114" i="2"/>
  <c r="O4114" i="2"/>
  <c r="P4114" i="2"/>
  <c r="Q4114" i="2"/>
  <c r="T4114" i="2"/>
  <c r="C4115" i="2"/>
  <c r="D4115" i="2"/>
  <c r="O4115" i="2"/>
  <c r="P4115" i="2"/>
  <c r="Q4115" i="2"/>
  <c r="T4115" i="2"/>
  <c r="C4116" i="2"/>
  <c r="D4116" i="2"/>
  <c r="O4116" i="2"/>
  <c r="P4116" i="2"/>
  <c r="Q4116" i="2"/>
  <c r="T4116" i="2"/>
  <c r="C4117" i="2"/>
  <c r="D4117" i="2"/>
  <c r="O4117" i="2"/>
  <c r="P4117" i="2"/>
  <c r="Q4117" i="2"/>
  <c r="T4117" i="2"/>
  <c r="C4118" i="2"/>
  <c r="D4118" i="2"/>
  <c r="O4118" i="2"/>
  <c r="P4118" i="2"/>
  <c r="Q4118" i="2"/>
  <c r="T4118" i="2"/>
  <c r="C4119" i="2"/>
  <c r="D4119" i="2"/>
  <c r="O4119" i="2"/>
  <c r="P4119" i="2"/>
  <c r="Q4119" i="2"/>
  <c r="T4119" i="2"/>
  <c r="C4120" i="2"/>
  <c r="D4120" i="2"/>
  <c r="O4120" i="2"/>
  <c r="P4120" i="2"/>
  <c r="Q4120" i="2"/>
  <c r="T4120" i="2"/>
  <c r="C4121" i="2"/>
  <c r="D4121" i="2"/>
  <c r="O4121" i="2"/>
  <c r="P4121" i="2"/>
  <c r="Q4121" i="2"/>
  <c r="T4121" i="2"/>
  <c r="C4122" i="2"/>
  <c r="D4122" i="2"/>
  <c r="O4122" i="2"/>
  <c r="P4122" i="2"/>
  <c r="Q4122" i="2"/>
  <c r="T4122" i="2"/>
  <c r="C4123" i="2"/>
  <c r="D4123" i="2"/>
  <c r="O4123" i="2"/>
  <c r="P4123" i="2"/>
  <c r="Q4123" i="2"/>
  <c r="T4123" i="2"/>
  <c r="C4124" i="2"/>
  <c r="D4124" i="2"/>
  <c r="O4124" i="2"/>
  <c r="P4124" i="2"/>
  <c r="Q4124" i="2"/>
  <c r="T4124" i="2"/>
  <c r="C4125" i="2"/>
  <c r="D4125" i="2"/>
  <c r="O4125" i="2"/>
  <c r="P4125" i="2"/>
  <c r="Q4125" i="2"/>
  <c r="T4125" i="2"/>
  <c r="C4126" i="2"/>
  <c r="D4126" i="2"/>
  <c r="O4126" i="2"/>
  <c r="P4126" i="2"/>
  <c r="Q4126" i="2"/>
  <c r="T4126" i="2"/>
  <c r="C4127" i="2"/>
  <c r="D4127" i="2"/>
  <c r="O4127" i="2"/>
  <c r="P4127" i="2"/>
  <c r="Q4127" i="2"/>
  <c r="T4127" i="2"/>
  <c r="C4128" i="2"/>
  <c r="D4128" i="2"/>
  <c r="O4128" i="2"/>
  <c r="P4128" i="2"/>
  <c r="Q4128" i="2"/>
  <c r="T4128" i="2"/>
  <c r="C4129" i="2"/>
  <c r="D4129" i="2"/>
  <c r="O4129" i="2"/>
  <c r="P4129" i="2"/>
  <c r="Q4129" i="2"/>
  <c r="T4129" i="2"/>
  <c r="C4130" i="2"/>
  <c r="D4130" i="2"/>
  <c r="O4130" i="2"/>
  <c r="P4130" i="2"/>
  <c r="Q4130" i="2"/>
  <c r="T4130" i="2"/>
  <c r="C4131" i="2"/>
  <c r="D4131" i="2"/>
  <c r="O4131" i="2"/>
  <c r="P4131" i="2"/>
  <c r="Q4131" i="2"/>
  <c r="T4131" i="2"/>
  <c r="C4132" i="2"/>
  <c r="D4132" i="2"/>
  <c r="O4132" i="2"/>
  <c r="P4132" i="2"/>
  <c r="Q4132" i="2"/>
  <c r="T4132" i="2"/>
  <c r="C4133" i="2"/>
  <c r="D4133" i="2"/>
  <c r="O4133" i="2"/>
  <c r="P4133" i="2"/>
  <c r="Q4133" i="2"/>
  <c r="T4133" i="2"/>
  <c r="C4134" i="2"/>
  <c r="D4134" i="2"/>
  <c r="O4134" i="2"/>
  <c r="P4134" i="2"/>
  <c r="Q4134" i="2"/>
  <c r="T4134" i="2"/>
  <c r="C4135" i="2"/>
  <c r="D4135" i="2"/>
  <c r="O4135" i="2"/>
  <c r="P4135" i="2"/>
  <c r="Q4135" i="2"/>
  <c r="T4135" i="2"/>
  <c r="C4136" i="2"/>
  <c r="D4136" i="2"/>
  <c r="O4136" i="2"/>
  <c r="P4136" i="2"/>
  <c r="Q4136" i="2"/>
  <c r="T4136" i="2"/>
  <c r="C4137" i="2"/>
  <c r="D4137" i="2"/>
  <c r="O4137" i="2"/>
  <c r="P4137" i="2"/>
  <c r="Q4137" i="2"/>
  <c r="T4137" i="2"/>
  <c r="C4138" i="2"/>
  <c r="D4138" i="2"/>
  <c r="O4138" i="2"/>
  <c r="P4138" i="2"/>
  <c r="Q4138" i="2"/>
  <c r="T4138" i="2"/>
  <c r="C4139" i="2"/>
  <c r="D4139" i="2"/>
  <c r="O4139" i="2"/>
  <c r="P4139" i="2"/>
  <c r="Q4139" i="2"/>
  <c r="T4139" i="2"/>
  <c r="C4140" i="2"/>
  <c r="D4140" i="2"/>
  <c r="O4140" i="2"/>
  <c r="P4140" i="2"/>
  <c r="Q4140" i="2"/>
  <c r="T4140" i="2"/>
  <c r="C4141" i="2"/>
  <c r="D4141" i="2"/>
  <c r="O4141" i="2"/>
  <c r="P4141" i="2"/>
  <c r="Q4141" i="2"/>
  <c r="T4141" i="2"/>
  <c r="C4142" i="2"/>
  <c r="D4142" i="2"/>
  <c r="O4142" i="2"/>
  <c r="P4142" i="2"/>
  <c r="Q4142" i="2"/>
  <c r="T4142" i="2"/>
  <c r="C4143" i="2"/>
  <c r="D4143" i="2"/>
  <c r="O4143" i="2"/>
  <c r="P4143" i="2"/>
  <c r="Q4143" i="2"/>
  <c r="T4143" i="2"/>
  <c r="C4144" i="2"/>
  <c r="D4144" i="2"/>
  <c r="O4144" i="2"/>
  <c r="P4144" i="2"/>
  <c r="Q4144" i="2"/>
  <c r="T4144" i="2"/>
  <c r="C4145" i="2"/>
  <c r="D4145" i="2"/>
  <c r="O4145" i="2"/>
  <c r="P4145" i="2"/>
  <c r="Q4145" i="2"/>
  <c r="T4145" i="2"/>
  <c r="C4146" i="2"/>
  <c r="D4146" i="2"/>
  <c r="O4146" i="2"/>
  <c r="P4146" i="2"/>
  <c r="Q4146" i="2"/>
  <c r="T4146" i="2"/>
  <c r="C4147" i="2"/>
  <c r="D4147" i="2"/>
  <c r="O4147" i="2"/>
  <c r="P4147" i="2"/>
  <c r="Q4147" i="2"/>
  <c r="T4147" i="2"/>
  <c r="C4148" i="2"/>
  <c r="D4148" i="2"/>
  <c r="O4148" i="2"/>
  <c r="P4148" i="2"/>
  <c r="Q4148" i="2"/>
  <c r="T4148" i="2"/>
  <c r="C4149" i="2"/>
  <c r="D4149" i="2"/>
  <c r="O4149" i="2"/>
  <c r="P4149" i="2"/>
  <c r="Q4149" i="2"/>
  <c r="T4149" i="2"/>
  <c r="C4150" i="2"/>
  <c r="D4150" i="2"/>
  <c r="O4150" i="2"/>
  <c r="P4150" i="2"/>
  <c r="Q4150" i="2"/>
  <c r="T4150" i="2"/>
  <c r="C4151" i="2"/>
  <c r="D4151" i="2"/>
  <c r="O4151" i="2"/>
  <c r="P4151" i="2"/>
  <c r="Q4151" i="2"/>
  <c r="T4151" i="2"/>
  <c r="C4152" i="2"/>
  <c r="D4152" i="2"/>
  <c r="O4152" i="2"/>
  <c r="P4152" i="2"/>
  <c r="Q4152" i="2"/>
  <c r="T4152" i="2"/>
  <c r="C4153" i="2"/>
  <c r="D4153" i="2"/>
  <c r="O4153" i="2"/>
  <c r="P4153" i="2"/>
  <c r="Q4153" i="2"/>
  <c r="T4153" i="2"/>
  <c r="C4154" i="2"/>
  <c r="D4154" i="2"/>
  <c r="O4154" i="2"/>
  <c r="P4154" i="2"/>
  <c r="Q4154" i="2"/>
  <c r="T4154" i="2"/>
  <c r="C4155" i="2"/>
  <c r="D4155" i="2"/>
  <c r="O4155" i="2"/>
  <c r="P4155" i="2"/>
  <c r="Q4155" i="2"/>
  <c r="T4155" i="2"/>
  <c r="C4156" i="2"/>
  <c r="D4156" i="2"/>
  <c r="O4156" i="2"/>
  <c r="P4156" i="2"/>
  <c r="Q4156" i="2"/>
  <c r="T4156" i="2"/>
  <c r="C4157" i="2"/>
  <c r="D4157" i="2"/>
  <c r="O4157" i="2"/>
  <c r="P4157" i="2"/>
  <c r="Q4157" i="2"/>
  <c r="T4157" i="2"/>
  <c r="C4158" i="2"/>
  <c r="D4158" i="2"/>
  <c r="O4158" i="2"/>
  <c r="P4158" i="2"/>
  <c r="Q4158" i="2"/>
  <c r="T4158" i="2"/>
  <c r="C4159" i="2"/>
  <c r="D4159" i="2"/>
  <c r="O4159" i="2"/>
  <c r="P4159" i="2"/>
  <c r="Q4159" i="2"/>
  <c r="T4159" i="2"/>
  <c r="C4160" i="2"/>
  <c r="D4160" i="2"/>
  <c r="O4160" i="2"/>
  <c r="P4160" i="2"/>
  <c r="Q4160" i="2"/>
  <c r="T4160" i="2"/>
  <c r="C4161" i="2"/>
  <c r="D4161" i="2"/>
  <c r="O4161" i="2"/>
  <c r="P4161" i="2"/>
  <c r="Q4161" i="2"/>
  <c r="T4161" i="2"/>
  <c r="C4162" i="2"/>
  <c r="D4162" i="2"/>
  <c r="O4162" i="2"/>
  <c r="P4162" i="2"/>
  <c r="Q4162" i="2"/>
  <c r="T4162" i="2"/>
  <c r="C4163" i="2"/>
  <c r="D4163" i="2"/>
  <c r="O4163" i="2"/>
  <c r="P4163" i="2"/>
  <c r="Q4163" i="2"/>
  <c r="T4163" i="2"/>
  <c r="C4164" i="2"/>
  <c r="D4164" i="2"/>
  <c r="O4164" i="2"/>
  <c r="P4164" i="2"/>
  <c r="Q4164" i="2"/>
  <c r="T4164" i="2"/>
  <c r="C4165" i="2"/>
  <c r="D4165" i="2"/>
  <c r="O4165" i="2"/>
  <c r="P4165" i="2"/>
  <c r="Q4165" i="2"/>
  <c r="T4165" i="2"/>
  <c r="C4166" i="2"/>
  <c r="D4166" i="2"/>
  <c r="O4166" i="2"/>
  <c r="P4166" i="2"/>
  <c r="Q4166" i="2"/>
  <c r="T4166" i="2"/>
  <c r="C4167" i="2"/>
  <c r="D4167" i="2"/>
  <c r="O4167" i="2"/>
  <c r="P4167" i="2"/>
  <c r="Q4167" i="2"/>
  <c r="T4167" i="2"/>
  <c r="C4168" i="2"/>
  <c r="D4168" i="2"/>
  <c r="O4168" i="2"/>
  <c r="P4168" i="2"/>
  <c r="Q4168" i="2"/>
  <c r="T4168" i="2"/>
  <c r="C4169" i="2"/>
  <c r="D4169" i="2"/>
  <c r="O4169" i="2"/>
  <c r="P4169" i="2"/>
  <c r="Q4169" i="2"/>
  <c r="T4169" i="2"/>
  <c r="C4170" i="2"/>
  <c r="D4170" i="2"/>
  <c r="O4170" i="2"/>
  <c r="P4170" i="2"/>
  <c r="Q4170" i="2"/>
  <c r="T4170" i="2"/>
  <c r="C4171" i="2"/>
  <c r="D4171" i="2"/>
  <c r="O4171" i="2"/>
  <c r="P4171" i="2"/>
  <c r="Q4171" i="2"/>
  <c r="T4171" i="2"/>
  <c r="C4172" i="2"/>
  <c r="D4172" i="2"/>
  <c r="O4172" i="2"/>
  <c r="P4172" i="2"/>
  <c r="Q4172" i="2"/>
  <c r="T4172" i="2"/>
  <c r="C4173" i="2"/>
  <c r="D4173" i="2"/>
  <c r="O4173" i="2"/>
  <c r="P4173" i="2"/>
  <c r="Q4173" i="2"/>
  <c r="T4173" i="2"/>
  <c r="C4174" i="2"/>
  <c r="D4174" i="2"/>
  <c r="O4174" i="2"/>
  <c r="P4174" i="2"/>
  <c r="Q4174" i="2"/>
  <c r="T4174" i="2"/>
  <c r="C4175" i="2"/>
  <c r="D4175" i="2"/>
  <c r="O4175" i="2"/>
  <c r="P4175" i="2"/>
  <c r="Q4175" i="2"/>
  <c r="T4175" i="2"/>
  <c r="C4176" i="2"/>
  <c r="D4176" i="2"/>
  <c r="O4176" i="2"/>
  <c r="P4176" i="2"/>
  <c r="Q4176" i="2"/>
  <c r="T4176" i="2"/>
  <c r="C4177" i="2"/>
  <c r="D4177" i="2"/>
  <c r="O4177" i="2"/>
  <c r="P4177" i="2"/>
  <c r="Q4177" i="2"/>
  <c r="T4177" i="2"/>
  <c r="C4178" i="2"/>
  <c r="D4178" i="2"/>
  <c r="O4178" i="2"/>
  <c r="P4178" i="2"/>
  <c r="Q4178" i="2"/>
  <c r="T4178" i="2"/>
  <c r="C4179" i="2"/>
  <c r="D4179" i="2"/>
  <c r="O4179" i="2"/>
  <c r="P4179" i="2"/>
  <c r="Q4179" i="2"/>
  <c r="T4179" i="2"/>
  <c r="C4180" i="2"/>
  <c r="D4180" i="2"/>
  <c r="O4180" i="2"/>
  <c r="P4180" i="2"/>
  <c r="Q4180" i="2"/>
  <c r="T4180" i="2"/>
  <c r="C4181" i="2"/>
  <c r="D4181" i="2"/>
  <c r="O4181" i="2"/>
  <c r="P4181" i="2"/>
  <c r="Q4181" i="2"/>
  <c r="T4181" i="2"/>
  <c r="C4182" i="2"/>
  <c r="D4182" i="2"/>
  <c r="O4182" i="2"/>
  <c r="P4182" i="2"/>
  <c r="Q4182" i="2"/>
  <c r="T4182" i="2"/>
  <c r="C4183" i="2"/>
  <c r="D4183" i="2"/>
  <c r="O4183" i="2"/>
  <c r="P4183" i="2"/>
  <c r="Q4183" i="2"/>
  <c r="T4183" i="2"/>
  <c r="C4184" i="2"/>
  <c r="D4184" i="2"/>
  <c r="O4184" i="2"/>
  <c r="P4184" i="2"/>
  <c r="Q4184" i="2"/>
  <c r="T4184" i="2"/>
  <c r="C4185" i="2"/>
  <c r="D4185" i="2"/>
  <c r="O4185" i="2"/>
  <c r="P4185" i="2"/>
  <c r="Q4185" i="2"/>
  <c r="T4185" i="2"/>
  <c r="C4186" i="2"/>
  <c r="D4186" i="2"/>
  <c r="O4186" i="2"/>
  <c r="P4186" i="2"/>
  <c r="Q4186" i="2"/>
  <c r="T4186" i="2"/>
  <c r="C4187" i="2"/>
  <c r="D4187" i="2"/>
  <c r="O4187" i="2"/>
  <c r="P4187" i="2"/>
  <c r="Q4187" i="2"/>
  <c r="T4187" i="2"/>
  <c r="C4188" i="2"/>
  <c r="D4188" i="2"/>
  <c r="O4188" i="2"/>
  <c r="P4188" i="2"/>
  <c r="Q4188" i="2"/>
  <c r="T4188" i="2"/>
  <c r="C4189" i="2"/>
  <c r="D4189" i="2"/>
  <c r="O4189" i="2"/>
  <c r="P4189" i="2"/>
  <c r="Q4189" i="2"/>
  <c r="T4189" i="2"/>
  <c r="C4190" i="2"/>
  <c r="D4190" i="2"/>
  <c r="O4190" i="2"/>
  <c r="P4190" i="2"/>
  <c r="Q4190" i="2"/>
  <c r="T4190" i="2"/>
  <c r="C4191" i="2"/>
  <c r="D4191" i="2"/>
  <c r="O4191" i="2"/>
  <c r="P4191" i="2"/>
  <c r="Q4191" i="2"/>
  <c r="T4191" i="2"/>
  <c r="C4192" i="2"/>
  <c r="D4192" i="2"/>
  <c r="O4192" i="2"/>
  <c r="P4192" i="2"/>
  <c r="Q4192" i="2"/>
  <c r="T4192" i="2"/>
  <c r="C4193" i="2"/>
  <c r="D4193" i="2"/>
  <c r="O4193" i="2"/>
  <c r="P4193" i="2"/>
  <c r="Q4193" i="2"/>
  <c r="T4193" i="2"/>
  <c r="C4194" i="2"/>
  <c r="D4194" i="2"/>
  <c r="O4194" i="2"/>
  <c r="P4194" i="2"/>
  <c r="Q4194" i="2"/>
  <c r="T4194" i="2"/>
  <c r="C4195" i="2"/>
  <c r="D4195" i="2"/>
  <c r="O4195" i="2"/>
  <c r="P4195" i="2"/>
  <c r="Q4195" i="2"/>
  <c r="T4195" i="2"/>
  <c r="C4196" i="2"/>
  <c r="D4196" i="2"/>
  <c r="O4196" i="2"/>
  <c r="P4196" i="2"/>
  <c r="Q4196" i="2"/>
  <c r="T4196" i="2"/>
  <c r="C4197" i="2"/>
  <c r="D4197" i="2"/>
  <c r="O4197" i="2"/>
  <c r="P4197" i="2"/>
  <c r="Q4197" i="2"/>
  <c r="T4197" i="2"/>
  <c r="C4198" i="2"/>
  <c r="D4198" i="2"/>
  <c r="O4198" i="2"/>
  <c r="P4198" i="2"/>
  <c r="Q4198" i="2"/>
  <c r="T4198" i="2"/>
  <c r="C4199" i="2"/>
  <c r="D4199" i="2"/>
  <c r="O4199" i="2"/>
  <c r="P4199" i="2"/>
  <c r="Q4199" i="2"/>
  <c r="T4199" i="2"/>
  <c r="C4200" i="2"/>
  <c r="D4200" i="2"/>
  <c r="O4200" i="2"/>
  <c r="P4200" i="2"/>
  <c r="Q4200" i="2"/>
  <c r="T4200" i="2"/>
  <c r="C4201" i="2"/>
  <c r="D4201" i="2"/>
  <c r="O4201" i="2"/>
  <c r="P4201" i="2"/>
  <c r="Q4201" i="2"/>
  <c r="T4201" i="2"/>
  <c r="C4202" i="2"/>
  <c r="D4202" i="2"/>
  <c r="O4202" i="2"/>
  <c r="P4202" i="2"/>
  <c r="Q4202" i="2"/>
  <c r="T4202" i="2"/>
  <c r="C4203" i="2"/>
  <c r="D4203" i="2"/>
  <c r="O4203" i="2"/>
  <c r="P4203" i="2"/>
  <c r="Q4203" i="2"/>
  <c r="T4203" i="2"/>
  <c r="C4204" i="2"/>
  <c r="D4204" i="2"/>
  <c r="O4204" i="2"/>
  <c r="P4204" i="2"/>
  <c r="Q4204" i="2"/>
  <c r="T4204" i="2"/>
  <c r="C4205" i="2"/>
  <c r="D4205" i="2"/>
  <c r="O4205" i="2"/>
  <c r="P4205" i="2"/>
  <c r="Q4205" i="2"/>
  <c r="T4205" i="2"/>
  <c r="C4206" i="2"/>
  <c r="D4206" i="2"/>
  <c r="O4206" i="2"/>
  <c r="P4206" i="2"/>
  <c r="Q4206" i="2"/>
  <c r="T4206" i="2"/>
  <c r="C4207" i="2"/>
  <c r="D4207" i="2"/>
  <c r="O4207" i="2"/>
  <c r="P4207" i="2"/>
  <c r="Q4207" i="2"/>
  <c r="T4207" i="2"/>
  <c r="C4208" i="2"/>
  <c r="D4208" i="2"/>
  <c r="O4208" i="2"/>
  <c r="P4208" i="2"/>
  <c r="Q4208" i="2"/>
  <c r="T4208" i="2"/>
  <c r="C4209" i="2"/>
  <c r="D4209" i="2"/>
  <c r="O4209" i="2"/>
  <c r="P4209" i="2"/>
  <c r="Q4209" i="2"/>
  <c r="T4209" i="2"/>
  <c r="C4210" i="2"/>
  <c r="D4210" i="2"/>
  <c r="O4210" i="2"/>
  <c r="P4210" i="2"/>
  <c r="Q4210" i="2"/>
  <c r="T4210" i="2"/>
  <c r="C4211" i="2"/>
  <c r="D4211" i="2"/>
  <c r="O4211" i="2"/>
  <c r="P4211" i="2"/>
  <c r="Q4211" i="2"/>
  <c r="T4211" i="2"/>
  <c r="C4212" i="2"/>
  <c r="D4212" i="2"/>
  <c r="O4212" i="2"/>
  <c r="P4212" i="2"/>
  <c r="Q4212" i="2"/>
  <c r="T4212" i="2"/>
  <c r="C4213" i="2"/>
  <c r="D4213" i="2"/>
  <c r="O4213" i="2"/>
  <c r="P4213" i="2"/>
  <c r="Q4213" i="2"/>
  <c r="T4213" i="2"/>
  <c r="C4214" i="2"/>
  <c r="D4214" i="2"/>
  <c r="O4214" i="2"/>
  <c r="P4214" i="2"/>
  <c r="Q4214" i="2"/>
  <c r="T4214" i="2"/>
  <c r="C4215" i="2"/>
  <c r="D4215" i="2"/>
  <c r="O4215" i="2"/>
  <c r="P4215" i="2"/>
  <c r="Q4215" i="2"/>
  <c r="T4215" i="2"/>
  <c r="C4216" i="2"/>
  <c r="D4216" i="2"/>
  <c r="O4216" i="2"/>
  <c r="P4216" i="2"/>
  <c r="Q4216" i="2"/>
  <c r="T4216" i="2"/>
  <c r="C4217" i="2"/>
  <c r="D4217" i="2"/>
  <c r="O4217" i="2"/>
  <c r="P4217" i="2"/>
  <c r="Q4217" i="2"/>
  <c r="T4217" i="2"/>
  <c r="C4218" i="2"/>
  <c r="D4218" i="2"/>
  <c r="O4218" i="2"/>
  <c r="P4218" i="2"/>
  <c r="Q4218" i="2"/>
  <c r="T4218" i="2"/>
  <c r="C4219" i="2"/>
  <c r="D4219" i="2"/>
  <c r="O4219" i="2"/>
  <c r="P4219" i="2"/>
  <c r="Q4219" i="2"/>
  <c r="T4219" i="2"/>
  <c r="C4220" i="2"/>
  <c r="D4220" i="2"/>
  <c r="O4220" i="2"/>
  <c r="P4220" i="2"/>
  <c r="Q4220" i="2"/>
  <c r="T4220" i="2"/>
  <c r="C4221" i="2"/>
  <c r="D4221" i="2"/>
  <c r="O4221" i="2"/>
  <c r="P4221" i="2"/>
  <c r="Q4221" i="2"/>
  <c r="T4221" i="2"/>
  <c r="C4222" i="2"/>
  <c r="D4222" i="2"/>
  <c r="O4222" i="2"/>
  <c r="P4222" i="2"/>
  <c r="Q4222" i="2"/>
  <c r="T4222" i="2"/>
  <c r="C4223" i="2"/>
  <c r="D4223" i="2"/>
  <c r="O4223" i="2"/>
  <c r="P4223" i="2"/>
  <c r="Q4223" i="2"/>
  <c r="T4223" i="2"/>
  <c r="C4224" i="2"/>
  <c r="D4224" i="2"/>
  <c r="O4224" i="2"/>
  <c r="P4224" i="2"/>
  <c r="Q4224" i="2"/>
  <c r="T4224" i="2"/>
  <c r="C4225" i="2"/>
  <c r="D4225" i="2"/>
  <c r="O4225" i="2"/>
  <c r="P4225" i="2"/>
  <c r="Q4225" i="2"/>
  <c r="T4225" i="2"/>
  <c r="C4226" i="2"/>
  <c r="D4226" i="2"/>
  <c r="O4226" i="2"/>
  <c r="P4226" i="2"/>
  <c r="Q4226" i="2"/>
  <c r="T4226" i="2"/>
  <c r="C4227" i="2"/>
  <c r="D4227" i="2"/>
  <c r="O4227" i="2"/>
  <c r="P4227" i="2"/>
  <c r="Q4227" i="2"/>
  <c r="T4227" i="2"/>
  <c r="C4228" i="2"/>
  <c r="D4228" i="2"/>
  <c r="O4228" i="2"/>
  <c r="P4228" i="2"/>
  <c r="Q4228" i="2"/>
  <c r="T4228" i="2"/>
  <c r="C4229" i="2"/>
  <c r="D4229" i="2"/>
  <c r="O4229" i="2"/>
  <c r="P4229" i="2"/>
  <c r="Q4229" i="2"/>
  <c r="T4229" i="2"/>
  <c r="C4230" i="2"/>
  <c r="D4230" i="2"/>
  <c r="O4230" i="2"/>
  <c r="P4230" i="2"/>
  <c r="Q4230" i="2"/>
  <c r="T4230" i="2"/>
  <c r="C4231" i="2"/>
  <c r="D4231" i="2"/>
  <c r="O4231" i="2"/>
  <c r="P4231" i="2"/>
  <c r="Q4231" i="2"/>
  <c r="T4231" i="2"/>
  <c r="C4232" i="2"/>
  <c r="D4232" i="2"/>
  <c r="O4232" i="2"/>
  <c r="P4232" i="2"/>
  <c r="Q4232" i="2"/>
  <c r="T4232" i="2"/>
  <c r="C4233" i="2"/>
  <c r="D4233" i="2"/>
  <c r="O4233" i="2"/>
  <c r="P4233" i="2"/>
  <c r="Q4233" i="2"/>
  <c r="T4233" i="2"/>
  <c r="C4234" i="2"/>
  <c r="D4234" i="2"/>
  <c r="O4234" i="2"/>
  <c r="P4234" i="2"/>
  <c r="Q4234" i="2"/>
  <c r="T4234" i="2"/>
  <c r="C4235" i="2"/>
  <c r="D4235" i="2"/>
  <c r="O4235" i="2"/>
  <c r="P4235" i="2"/>
  <c r="Q4235" i="2"/>
  <c r="T4235" i="2"/>
  <c r="C4236" i="2"/>
  <c r="D4236" i="2"/>
  <c r="O4236" i="2"/>
  <c r="P4236" i="2"/>
  <c r="Q4236" i="2"/>
  <c r="T4236" i="2"/>
  <c r="C4237" i="2"/>
  <c r="D4237" i="2"/>
  <c r="O4237" i="2"/>
  <c r="P4237" i="2"/>
  <c r="Q4237" i="2"/>
  <c r="T4237" i="2"/>
  <c r="C4238" i="2"/>
  <c r="D4238" i="2"/>
  <c r="O4238" i="2"/>
  <c r="P4238" i="2"/>
  <c r="Q4238" i="2"/>
  <c r="T4238" i="2"/>
  <c r="C4239" i="2"/>
  <c r="D4239" i="2"/>
  <c r="O4239" i="2"/>
  <c r="P4239" i="2"/>
  <c r="Q4239" i="2"/>
  <c r="T4239" i="2"/>
  <c r="C4240" i="2"/>
  <c r="D4240" i="2"/>
  <c r="O4240" i="2"/>
  <c r="P4240" i="2"/>
  <c r="Q4240" i="2"/>
  <c r="T4240" i="2"/>
  <c r="C4241" i="2"/>
  <c r="D4241" i="2"/>
  <c r="O4241" i="2"/>
  <c r="P4241" i="2"/>
  <c r="Q4241" i="2"/>
  <c r="T4241" i="2"/>
  <c r="C4242" i="2"/>
  <c r="D4242" i="2"/>
  <c r="O4242" i="2"/>
  <c r="P4242" i="2"/>
  <c r="Q4242" i="2"/>
  <c r="T4242" i="2"/>
  <c r="C4243" i="2"/>
  <c r="D4243" i="2"/>
  <c r="O4243" i="2"/>
  <c r="P4243" i="2"/>
  <c r="Q4243" i="2"/>
  <c r="T4243" i="2"/>
  <c r="C4244" i="2"/>
  <c r="D4244" i="2"/>
  <c r="O4244" i="2"/>
  <c r="P4244" i="2"/>
  <c r="Q4244" i="2"/>
  <c r="T4244" i="2"/>
  <c r="C4245" i="2"/>
  <c r="D4245" i="2"/>
  <c r="O4245" i="2"/>
  <c r="P4245" i="2"/>
  <c r="Q4245" i="2"/>
  <c r="T4245" i="2"/>
  <c r="C4246" i="2"/>
  <c r="D4246" i="2"/>
  <c r="O4246" i="2"/>
  <c r="P4246" i="2"/>
  <c r="Q4246" i="2"/>
  <c r="T4246" i="2"/>
  <c r="C4247" i="2"/>
  <c r="D4247" i="2"/>
  <c r="O4247" i="2"/>
  <c r="P4247" i="2"/>
  <c r="Q4247" i="2"/>
  <c r="T4247" i="2"/>
  <c r="C4248" i="2"/>
  <c r="D4248" i="2"/>
  <c r="O4248" i="2"/>
  <c r="P4248" i="2"/>
  <c r="Q4248" i="2"/>
  <c r="T4248" i="2"/>
  <c r="C4249" i="2"/>
  <c r="D4249" i="2"/>
  <c r="O4249" i="2"/>
  <c r="P4249" i="2"/>
  <c r="Q4249" i="2"/>
  <c r="T4249" i="2"/>
  <c r="C4250" i="2"/>
  <c r="D4250" i="2"/>
  <c r="O4250" i="2"/>
  <c r="P4250" i="2"/>
  <c r="Q4250" i="2"/>
  <c r="T4250" i="2"/>
  <c r="C4251" i="2"/>
  <c r="D4251" i="2"/>
  <c r="O4251" i="2"/>
  <c r="P4251" i="2"/>
  <c r="Q4251" i="2"/>
  <c r="T4251" i="2"/>
  <c r="C4252" i="2"/>
  <c r="D4252" i="2"/>
  <c r="O4252" i="2"/>
  <c r="P4252" i="2"/>
  <c r="Q4252" i="2"/>
  <c r="T4252" i="2"/>
  <c r="C4253" i="2"/>
  <c r="D4253" i="2"/>
  <c r="O4253" i="2"/>
  <c r="P4253" i="2"/>
  <c r="Q4253" i="2"/>
  <c r="T4253" i="2"/>
  <c r="C4254" i="2"/>
  <c r="D4254" i="2"/>
  <c r="O4254" i="2"/>
  <c r="P4254" i="2"/>
  <c r="Q4254" i="2"/>
  <c r="T4254" i="2"/>
  <c r="C4255" i="2"/>
  <c r="D4255" i="2"/>
  <c r="O4255" i="2"/>
  <c r="P4255" i="2"/>
  <c r="Q4255" i="2"/>
  <c r="T4255" i="2"/>
  <c r="C4256" i="2"/>
  <c r="D4256" i="2"/>
  <c r="O4256" i="2"/>
  <c r="P4256" i="2"/>
  <c r="Q4256" i="2"/>
  <c r="T4256" i="2"/>
  <c r="C4257" i="2"/>
  <c r="D4257" i="2"/>
  <c r="O4257" i="2"/>
  <c r="P4257" i="2"/>
  <c r="Q4257" i="2"/>
  <c r="T4257" i="2"/>
  <c r="C4258" i="2"/>
  <c r="D4258" i="2"/>
  <c r="O4258" i="2"/>
  <c r="P4258" i="2"/>
  <c r="Q4258" i="2"/>
  <c r="T4258" i="2"/>
  <c r="C4259" i="2"/>
  <c r="D4259" i="2"/>
  <c r="O4259" i="2"/>
  <c r="P4259" i="2"/>
  <c r="Q4259" i="2"/>
  <c r="T4259" i="2"/>
  <c r="C4260" i="2"/>
  <c r="D4260" i="2"/>
  <c r="O4260" i="2"/>
  <c r="P4260" i="2"/>
  <c r="Q4260" i="2"/>
  <c r="T4260" i="2"/>
  <c r="C4261" i="2"/>
  <c r="D4261" i="2"/>
  <c r="O4261" i="2"/>
  <c r="P4261" i="2"/>
  <c r="Q4261" i="2"/>
  <c r="T4261" i="2"/>
  <c r="C4262" i="2"/>
  <c r="D4262" i="2"/>
  <c r="O4262" i="2"/>
  <c r="P4262" i="2"/>
  <c r="Q4262" i="2"/>
  <c r="T4262" i="2"/>
  <c r="C4263" i="2"/>
  <c r="D4263" i="2"/>
  <c r="O4263" i="2"/>
  <c r="P4263" i="2"/>
  <c r="Q4263" i="2"/>
  <c r="T4263" i="2"/>
  <c r="C4264" i="2"/>
  <c r="D4264" i="2"/>
  <c r="O4264" i="2"/>
  <c r="P4264" i="2"/>
  <c r="Q4264" i="2"/>
  <c r="T4264" i="2"/>
  <c r="C4265" i="2"/>
  <c r="D4265" i="2"/>
  <c r="O4265" i="2"/>
  <c r="P4265" i="2"/>
  <c r="Q4265" i="2"/>
  <c r="T4265" i="2"/>
  <c r="C4266" i="2"/>
  <c r="D4266" i="2"/>
  <c r="O4266" i="2"/>
  <c r="P4266" i="2"/>
  <c r="Q4266" i="2"/>
  <c r="T4266" i="2"/>
  <c r="C4267" i="2"/>
  <c r="D4267" i="2"/>
  <c r="O4267" i="2"/>
  <c r="P4267" i="2"/>
  <c r="Q4267" i="2"/>
  <c r="T4267" i="2"/>
  <c r="C4268" i="2"/>
  <c r="D4268" i="2"/>
  <c r="O4268" i="2"/>
  <c r="P4268" i="2"/>
  <c r="Q4268" i="2"/>
  <c r="T4268" i="2"/>
  <c r="C4269" i="2"/>
  <c r="D4269" i="2"/>
  <c r="O4269" i="2"/>
  <c r="P4269" i="2"/>
  <c r="Q4269" i="2"/>
  <c r="T4269" i="2"/>
  <c r="C4270" i="2"/>
  <c r="D4270" i="2"/>
  <c r="O4270" i="2"/>
  <c r="P4270" i="2"/>
  <c r="Q4270" i="2"/>
  <c r="T4270" i="2"/>
  <c r="C4271" i="2"/>
  <c r="D4271" i="2"/>
  <c r="O4271" i="2"/>
  <c r="P4271" i="2"/>
  <c r="Q4271" i="2"/>
  <c r="T4271" i="2"/>
  <c r="C4272" i="2"/>
  <c r="D4272" i="2"/>
  <c r="O4272" i="2"/>
  <c r="P4272" i="2"/>
  <c r="Q4272" i="2"/>
  <c r="T4272" i="2"/>
  <c r="C4273" i="2"/>
  <c r="D4273" i="2"/>
  <c r="O4273" i="2"/>
  <c r="P4273" i="2"/>
  <c r="Q4273" i="2"/>
  <c r="T4273" i="2"/>
  <c r="C4274" i="2"/>
  <c r="D4274" i="2"/>
  <c r="O4274" i="2"/>
  <c r="P4274" i="2"/>
  <c r="Q4274" i="2"/>
  <c r="T4274" i="2"/>
  <c r="C4275" i="2"/>
  <c r="D4275" i="2"/>
  <c r="O4275" i="2"/>
  <c r="P4275" i="2"/>
  <c r="Q4275" i="2"/>
  <c r="T4275" i="2"/>
  <c r="C4276" i="2"/>
  <c r="D4276" i="2"/>
  <c r="O4276" i="2"/>
  <c r="P4276" i="2"/>
  <c r="Q4276" i="2"/>
  <c r="T4276" i="2"/>
  <c r="C4277" i="2"/>
  <c r="D4277" i="2"/>
  <c r="O4277" i="2"/>
  <c r="P4277" i="2"/>
  <c r="Q4277" i="2"/>
  <c r="T4277" i="2"/>
  <c r="C4278" i="2"/>
  <c r="D4278" i="2"/>
  <c r="O4278" i="2"/>
  <c r="P4278" i="2"/>
  <c r="Q4278" i="2"/>
  <c r="T4278" i="2"/>
  <c r="C4279" i="2"/>
  <c r="D4279" i="2"/>
  <c r="O4279" i="2"/>
  <c r="P4279" i="2"/>
  <c r="Q4279" i="2"/>
  <c r="T4279" i="2"/>
  <c r="C4280" i="2"/>
  <c r="D4280" i="2"/>
  <c r="O4280" i="2"/>
  <c r="P4280" i="2"/>
  <c r="Q4280" i="2"/>
  <c r="T4280" i="2"/>
  <c r="C4281" i="2"/>
  <c r="D4281" i="2"/>
  <c r="O4281" i="2"/>
  <c r="P4281" i="2"/>
  <c r="Q4281" i="2"/>
  <c r="T4281" i="2"/>
  <c r="C4282" i="2"/>
  <c r="D4282" i="2"/>
  <c r="O4282" i="2"/>
  <c r="P4282" i="2"/>
  <c r="Q4282" i="2"/>
  <c r="T4282" i="2"/>
  <c r="C4283" i="2"/>
  <c r="D4283" i="2"/>
  <c r="O4283" i="2"/>
  <c r="P4283" i="2"/>
  <c r="Q4283" i="2"/>
  <c r="T4283" i="2"/>
  <c r="C4284" i="2"/>
  <c r="D4284" i="2"/>
  <c r="O4284" i="2"/>
  <c r="P4284" i="2"/>
  <c r="Q4284" i="2"/>
  <c r="T4284" i="2"/>
  <c r="C4285" i="2"/>
  <c r="D4285" i="2"/>
  <c r="O4285" i="2"/>
  <c r="P4285" i="2"/>
  <c r="Q4285" i="2"/>
  <c r="T4285" i="2"/>
  <c r="C4286" i="2"/>
  <c r="D4286" i="2"/>
  <c r="O4286" i="2"/>
  <c r="P4286" i="2"/>
  <c r="Q4286" i="2"/>
  <c r="T4286" i="2"/>
  <c r="C4287" i="2"/>
  <c r="D4287" i="2"/>
  <c r="O4287" i="2"/>
  <c r="P4287" i="2"/>
  <c r="Q4287" i="2"/>
  <c r="T4287" i="2"/>
  <c r="C4288" i="2"/>
  <c r="D4288" i="2"/>
  <c r="O4288" i="2"/>
  <c r="P4288" i="2"/>
  <c r="Q4288" i="2"/>
  <c r="T4288" i="2"/>
  <c r="C4289" i="2"/>
  <c r="D4289" i="2"/>
  <c r="O4289" i="2"/>
  <c r="P4289" i="2"/>
  <c r="Q4289" i="2"/>
  <c r="T4289" i="2"/>
  <c r="C4290" i="2"/>
  <c r="D4290" i="2"/>
  <c r="O4290" i="2"/>
  <c r="P4290" i="2"/>
  <c r="Q4290" i="2"/>
  <c r="T4290" i="2"/>
  <c r="C4291" i="2"/>
  <c r="D4291" i="2"/>
  <c r="O4291" i="2"/>
  <c r="P4291" i="2"/>
  <c r="Q4291" i="2"/>
  <c r="T4291" i="2"/>
  <c r="C4292" i="2"/>
  <c r="D4292" i="2"/>
  <c r="O4292" i="2"/>
  <c r="P4292" i="2"/>
  <c r="Q4292" i="2"/>
  <c r="T4292" i="2"/>
  <c r="C4293" i="2"/>
  <c r="D4293" i="2"/>
  <c r="O4293" i="2"/>
  <c r="P4293" i="2"/>
  <c r="Q4293" i="2"/>
  <c r="T4293" i="2"/>
  <c r="C4294" i="2"/>
  <c r="D4294" i="2"/>
  <c r="O4294" i="2"/>
  <c r="P4294" i="2"/>
  <c r="Q4294" i="2"/>
  <c r="T4294" i="2"/>
  <c r="C4295" i="2"/>
  <c r="D4295" i="2"/>
  <c r="O4295" i="2"/>
  <c r="P4295" i="2"/>
  <c r="Q4295" i="2"/>
  <c r="T4295" i="2"/>
  <c r="C4296" i="2"/>
  <c r="D4296" i="2"/>
  <c r="O4296" i="2"/>
  <c r="P4296" i="2"/>
  <c r="Q4296" i="2"/>
  <c r="T4296" i="2"/>
  <c r="C4297" i="2"/>
  <c r="D4297" i="2"/>
  <c r="O4297" i="2"/>
  <c r="P4297" i="2"/>
  <c r="Q4297" i="2"/>
  <c r="T4297" i="2"/>
  <c r="C4298" i="2"/>
  <c r="D4298" i="2"/>
  <c r="O4298" i="2"/>
  <c r="P4298" i="2"/>
  <c r="Q4298" i="2"/>
  <c r="T4298" i="2"/>
  <c r="C4299" i="2"/>
  <c r="D4299" i="2"/>
  <c r="O4299" i="2"/>
  <c r="P4299" i="2"/>
  <c r="Q4299" i="2"/>
  <c r="T4299" i="2"/>
  <c r="C4300" i="2"/>
  <c r="D4300" i="2"/>
  <c r="O4300" i="2"/>
  <c r="P4300" i="2"/>
  <c r="Q4300" i="2"/>
  <c r="T4300" i="2"/>
  <c r="C4301" i="2"/>
  <c r="D4301" i="2"/>
  <c r="O4301" i="2"/>
  <c r="P4301" i="2"/>
  <c r="Q4301" i="2"/>
  <c r="T4301" i="2"/>
  <c r="C4302" i="2"/>
  <c r="D4302" i="2"/>
  <c r="O4302" i="2"/>
  <c r="P4302" i="2"/>
  <c r="Q4302" i="2"/>
  <c r="T4302" i="2"/>
  <c r="C4303" i="2"/>
  <c r="D4303" i="2"/>
  <c r="O4303" i="2"/>
  <c r="P4303" i="2"/>
  <c r="Q4303" i="2"/>
  <c r="T4303" i="2"/>
  <c r="C4304" i="2"/>
  <c r="D4304" i="2"/>
  <c r="O4304" i="2"/>
  <c r="P4304" i="2"/>
  <c r="Q4304" i="2"/>
  <c r="T4304" i="2"/>
  <c r="C4305" i="2"/>
  <c r="D4305" i="2"/>
  <c r="O4305" i="2"/>
  <c r="P4305" i="2"/>
  <c r="Q4305" i="2"/>
  <c r="T4305" i="2"/>
  <c r="C4306" i="2"/>
  <c r="D4306" i="2"/>
  <c r="O4306" i="2"/>
  <c r="P4306" i="2"/>
  <c r="Q4306" i="2"/>
  <c r="T4306" i="2"/>
  <c r="C4307" i="2"/>
  <c r="D4307" i="2"/>
  <c r="O4307" i="2"/>
  <c r="P4307" i="2"/>
  <c r="Q4307" i="2"/>
  <c r="T4307" i="2"/>
  <c r="C4308" i="2"/>
  <c r="D4308" i="2"/>
  <c r="O4308" i="2"/>
  <c r="P4308" i="2"/>
  <c r="Q4308" i="2"/>
  <c r="T4308" i="2"/>
  <c r="C4309" i="2"/>
  <c r="D4309" i="2"/>
  <c r="O4309" i="2"/>
  <c r="P4309" i="2"/>
  <c r="Q4309" i="2"/>
  <c r="T4309" i="2"/>
  <c r="C4310" i="2"/>
  <c r="D4310" i="2"/>
  <c r="O4310" i="2"/>
  <c r="P4310" i="2"/>
  <c r="Q4310" i="2"/>
  <c r="T4310" i="2"/>
  <c r="C4311" i="2"/>
  <c r="D4311" i="2"/>
  <c r="O4311" i="2"/>
  <c r="P4311" i="2"/>
  <c r="Q4311" i="2"/>
  <c r="T4311" i="2"/>
  <c r="C4312" i="2"/>
  <c r="D4312" i="2"/>
  <c r="O4312" i="2"/>
  <c r="P4312" i="2"/>
  <c r="Q4312" i="2"/>
  <c r="T4312" i="2"/>
  <c r="C4313" i="2"/>
  <c r="D4313" i="2"/>
  <c r="O4313" i="2"/>
  <c r="P4313" i="2"/>
  <c r="Q4313" i="2"/>
  <c r="T4313" i="2"/>
  <c r="C4314" i="2"/>
  <c r="D4314" i="2"/>
  <c r="O4314" i="2"/>
  <c r="P4314" i="2"/>
  <c r="Q4314" i="2"/>
  <c r="T4314" i="2"/>
  <c r="C4315" i="2"/>
  <c r="D4315" i="2"/>
  <c r="O4315" i="2"/>
  <c r="P4315" i="2"/>
  <c r="Q4315" i="2"/>
  <c r="T4315" i="2"/>
  <c r="C4316" i="2"/>
  <c r="D4316" i="2"/>
  <c r="O4316" i="2"/>
  <c r="P4316" i="2"/>
  <c r="Q4316" i="2"/>
  <c r="T4316" i="2"/>
  <c r="C4317" i="2"/>
  <c r="D4317" i="2"/>
  <c r="O4317" i="2"/>
  <c r="P4317" i="2"/>
  <c r="Q4317" i="2"/>
  <c r="T4317" i="2"/>
  <c r="C4318" i="2"/>
  <c r="D4318" i="2"/>
  <c r="O4318" i="2"/>
  <c r="P4318" i="2"/>
  <c r="Q4318" i="2"/>
  <c r="T4318" i="2"/>
  <c r="C4319" i="2"/>
  <c r="D4319" i="2"/>
  <c r="O4319" i="2"/>
  <c r="P4319" i="2"/>
  <c r="Q4319" i="2"/>
  <c r="T4319" i="2"/>
  <c r="C4320" i="2"/>
  <c r="D4320" i="2"/>
  <c r="O4320" i="2"/>
  <c r="P4320" i="2"/>
  <c r="Q4320" i="2"/>
  <c r="T4320" i="2"/>
  <c r="C4321" i="2"/>
  <c r="D4321" i="2"/>
  <c r="O4321" i="2"/>
  <c r="P4321" i="2"/>
  <c r="Q4321" i="2"/>
  <c r="T4321" i="2"/>
  <c r="C4322" i="2"/>
  <c r="D4322" i="2"/>
  <c r="O4322" i="2"/>
  <c r="P4322" i="2"/>
  <c r="Q4322" i="2"/>
  <c r="T4322" i="2"/>
  <c r="C4323" i="2"/>
  <c r="D4323" i="2"/>
  <c r="O4323" i="2"/>
  <c r="P4323" i="2"/>
  <c r="Q4323" i="2"/>
  <c r="T4323" i="2"/>
  <c r="C4324" i="2"/>
  <c r="D4324" i="2"/>
  <c r="O4324" i="2"/>
  <c r="P4324" i="2"/>
  <c r="Q4324" i="2"/>
  <c r="T4324" i="2"/>
  <c r="C4325" i="2"/>
  <c r="D4325" i="2"/>
  <c r="O4325" i="2"/>
  <c r="P4325" i="2"/>
  <c r="Q4325" i="2"/>
  <c r="T4325" i="2"/>
  <c r="C4326" i="2"/>
  <c r="D4326" i="2"/>
  <c r="O4326" i="2"/>
  <c r="P4326" i="2"/>
  <c r="Q4326" i="2"/>
  <c r="T4326" i="2"/>
  <c r="C4327" i="2"/>
  <c r="D4327" i="2"/>
  <c r="O4327" i="2"/>
  <c r="P4327" i="2"/>
  <c r="Q4327" i="2"/>
  <c r="T4327" i="2"/>
  <c r="C4328" i="2"/>
  <c r="D4328" i="2"/>
  <c r="O4328" i="2"/>
  <c r="P4328" i="2"/>
  <c r="Q4328" i="2"/>
  <c r="T4328" i="2"/>
  <c r="C4329" i="2"/>
  <c r="D4329" i="2"/>
  <c r="O4329" i="2"/>
  <c r="P4329" i="2"/>
  <c r="Q4329" i="2"/>
  <c r="T4329" i="2"/>
  <c r="C4330" i="2"/>
  <c r="D4330" i="2"/>
  <c r="O4330" i="2"/>
  <c r="P4330" i="2"/>
  <c r="Q4330" i="2"/>
  <c r="T4330" i="2"/>
  <c r="C4331" i="2"/>
  <c r="D4331" i="2"/>
  <c r="O4331" i="2"/>
  <c r="P4331" i="2"/>
  <c r="Q4331" i="2"/>
  <c r="T4331" i="2"/>
  <c r="C4332" i="2"/>
  <c r="D4332" i="2"/>
  <c r="O4332" i="2"/>
  <c r="P4332" i="2"/>
  <c r="Q4332" i="2"/>
  <c r="T4332" i="2"/>
  <c r="C4333" i="2"/>
  <c r="D4333" i="2"/>
  <c r="O4333" i="2"/>
  <c r="P4333" i="2"/>
  <c r="Q4333" i="2"/>
  <c r="T4333" i="2"/>
  <c r="C4334" i="2"/>
  <c r="D4334" i="2"/>
  <c r="O4334" i="2"/>
  <c r="P4334" i="2"/>
  <c r="Q4334" i="2"/>
  <c r="T4334" i="2"/>
  <c r="C4335" i="2"/>
  <c r="D4335" i="2"/>
  <c r="O4335" i="2"/>
  <c r="P4335" i="2"/>
  <c r="Q4335" i="2"/>
  <c r="T4335" i="2"/>
  <c r="C4336" i="2"/>
  <c r="D4336" i="2"/>
  <c r="O4336" i="2"/>
  <c r="P4336" i="2"/>
  <c r="Q4336" i="2"/>
  <c r="T4336" i="2"/>
  <c r="C4337" i="2"/>
  <c r="D4337" i="2"/>
  <c r="O4337" i="2"/>
  <c r="P4337" i="2"/>
  <c r="Q4337" i="2"/>
  <c r="T4337" i="2"/>
  <c r="C4338" i="2"/>
  <c r="D4338" i="2"/>
  <c r="O4338" i="2"/>
  <c r="P4338" i="2"/>
  <c r="Q4338" i="2"/>
  <c r="T4338" i="2"/>
  <c r="C4339" i="2"/>
  <c r="D4339" i="2"/>
  <c r="O4339" i="2"/>
  <c r="P4339" i="2"/>
  <c r="Q4339" i="2"/>
  <c r="T4339" i="2"/>
  <c r="C4340" i="2"/>
  <c r="D4340" i="2"/>
  <c r="O4340" i="2"/>
  <c r="P4340" i="2"/>
  <c r="Q4340" i="2"/>
  <c r="T4340" i="2"/>
  <c r="C4341" i="2"/>
  <c r="D4341" i="2"/>
  <c r="O4341" i="2"/>
  <c r="P4341" i="2"/>
  <c r="Q4341" i="2"/>
  <c r="T4341" i="2"/>
  <c r="C4342" i="2"/>
  <c r="D4342" i="2"/>
  <c r="O4342" i="2"/>
  <c r="P4342" i="2"/>
  <c r="Q4342" i="2"/>
  <c r="T4342" i="2"/>
  <c r="C4343" i="2"/>
  <c r="D4343" i="2"/>
  <c r="O4343" i="2"/>
  <c r="P4343" i="2"/>
  <c r="Q4343" i="2"/>
  <c r="T4343" i="2"/>
  <c r="C4344" i="2"/>
  <c r="D4344" i="2"/>
  <c r="O4344" i="2"/>
  <c r="P4344" i="2"/>
  <c r="Q4344" i="2"/>
  <c r="T4344" i="2"/>
  <c r="C4345" i="2"/>
  <c r="D4345" i="2"/>
  <c r="O4345" i="2"/>
  <c r="P4345" i="2"/>
  <c r="Q4345" i="2"/>
  <c r="T4345" i="2"/>
  <c r="C4346" i="2"/>
  <c r="D4346" i="2"/>
  <c r="O4346" i="2"/>
  <c r="P4346" i="2"/>
  <c r="Q4346" i="2"/>
  <c r="T4346" i="2"/>
  <c r="C4347" i="2"/>
  <c r="D4347" i="2"/>
  <c r="O4347" i="2"/>
  <c r="P4347" i="2"/>
  <c r="Q4347" i="2"/>
  <c r="T4347" i="2"/>
  <c r="C4348" i="2"/>
  <c r="D4348" i="2"/>
  <c r="O4348" i="2"/>
  <c r="P4348" i="2"/>
  <c r="Q4348" i="2"/>
  <c r="T4348" i="2"/>
  <c r="C4349" i="2"/>
  <c r="D4349" i="2"/>
  <c r="O4349" i="2"/>
  <c r="P4349" i="2"/>
  <c r="Q4349" i="2"/>
  <c r="T4349" i="2"/>
  <c r="C4350" i="2"/>
  <c r="D4350" i="2"/>
  <c r="O4350" i="2"/>
  <c r="P4350" i="2"/>
  <c r="Q4350" i="2"/>
  <c r="T4350" i="2"/>
  <c r="C4351" i="2"/>
  <c r="D4351" i="2"/>
  <c r="O4351" i="2"/>
  <c r="P4351" i="2"/>
  <c r="Q4351" i="2"/>
  <c r="T4351" i="2"/>
  <c r="C4352" i="2"/>
  <c r="D4352" i="2"/>
  <c r="O4352" i="2"/>
  <c r="P4352" i="2"/>
  <c r="Q4352" i="2"/>
  <c r="T4352" i="2"/>
  <c r="C4353" i="2"/>
  <c r="D4353" i="2"/>
  <c r="O4353" i="2"/>
  <c r="P4353" i="2"/>
  <c r="Q4353" i="2"/>
  <c r="T4353" i="2"/>
  <c r="C4354" i="2"/>
  <c r="D4354" i="2"/>
  <c r="O4354" i="2"/>
  <c r="P4354" i="2"/>
  <c r="Q4354" i="2"/>
  <c r="T4354" i="2"/>
  <c r="C4355" i="2"/>
  <c r="D4355" i="2"/>
  <c r="O4355" i="2"/>
  <c r="P4355" i="2"/>
  <c r="Q4355" i="2"/>
  <c r="T4355" i="2"/>
  <c r="C4356" i="2"/>
  <c r="D4356" i="2"/>
  <c r="O4356" i="2"/>
  <c r="P4356" i="2"/>
  <c r="Q4356" i="2"/>
  <c r="T4356" i="2"/>
  <c r="C4357" i="2"/>
  <c r="D4357" i="2"/>
  <c r="O4357" i="2"/>
  <c r="P4357" i="2"/>
  <c r="Q4357" i="2"/>
  <c r="T4357" i="2"/>
  <c r="C4358" i="2"/>
  <c r="D4358" i="2"/>
  <c r="O4358" i="2"/>
  <c r="P4358" i="2"/>
  <c r="Q4358" i="2"/>
  <c r="T4358" i="2"/>
  <c r="C4359" i="2"/>
  <c r="D4359" i="2"/>
  <c r="O4359" i="2"/>
  <c r="P4359" i="2"/>
  <c r="Q4359" i="2"/>
  <c r="T4359" i="2"/>
  <c r="C4360" i="2"/>
  <c r="D4360" i="2"/>
  <c r="O4360" i="2"/>
  <c r="P4360" i="2"/>
  <c r="Q4360" i="2"/>
  <c r="T4360" i="2"/>
  <c r="C4361" i="2"/>
  <c r="D4361" i="2"/>
  <c r="O4361" i="2"/>
  <c r="P4361" i="2"/>
  <c r="Q4361" i="2"/>
  <c r="T4361" i="2"/>
  <c r="C4362" i="2"/>
  <c r="D4362" i="2"/>
  <c r="O4362" i="2"/>
  <c r="P4362" i="2"/>
  <c r="Q4362" i="2"/>
  <c r="T4362" i="2"/>
  <c r="C4363" i="2"/>
  <c r="D4363" i="2"/>
  <c r="O4363" i="2"/>
  <c r="P4363" i="2"/>
  <c r="Q4363" i="2"/>
  <c r="T4363" i="2"/>
  <c r="C4364" i="2"/>
  <c r="D4364" i="2"/>
  <c r="O4364" i="2"/>
  <c r="P4364" i="2"/>
  <c r="Q4364" i="2"/>
  <c r="T4364" i="2"/>
  <c r="C4365" i="2"/>
  <c r="D4365" i="2"/>
  <c r="O4365" i="2"/>
  <c r="P4365" i="2"/>
  <c r="Q4365" i="2"/>
  <c r="T4365" i="2"/>
  <c r="C4366" i="2"/>
  <c r="D4366" i="2"/>
  <c r="O4366" i="2"/>
  <c r="P4366" i="2"/>
  <c r="Q4366" i="2"/>
  <c r="T4366" i="2"/>
  <c r="C4367" i="2"/>
  <c r="D4367" i="2"/>
  <c r="O4367" i="2"/>
  <c r="P4367" i="2"/>
  <c r="Q4367" i="2"/>
  <c r="T4367" i="2"/>
  <c r="C4368" i="2"/>
  <c r="D4368" i="2"/>
  <c r="O4368" i="2"/>
  <c r="P4368" i="2"/>
  <c r="Q4368" i="2"/>
  <c r="T4368" i="2"/>
  <c r="C4369" i="2"/>
  <c r="D4369" i="2"/>
  <c r="O4369" i="2"/>
  <c r="P4369" i="2"/>
  <c r="Q4369" i="2"/>
  <c r="T4369" i="2"/>
  <c r="C4370" i="2"/>
  <c r="D4370" i="2"/>
  <c r="O4370" i="2"/>
  <c r="P4370" i="2"/>
  <c r="Q4370" i="2"/>
  <c r="T4370" i="2"/>
  <c r="C4371" i="2"/>
  <c r="D4371" i="2"/>
  <c r="O4371" i="2"/>
  <c r="P4371" i="2"/>
  <c r="Q4371" i="2"/>
  <c r="T4371" i="2"/>
  <c r="C4372" i="2"/>
  <c r="D4372" i="2"/>
  <c r="O4372" i="2"/>
  <c r="P4372" i="2"/>
  <c r="Q4372" i="2"/>
  <c r="T4372" i="2"/>
  <c r="C4373" i="2"/>
  <c r="D4373" i="2"/>
  <c r="O4373" i="2"/>
  <c r="P4373" i="2"/>
  <c r="Q4373" i="2"/>
  <c r="T4373" i="2"/>
  <c r="C4374" i="2"/>
  <c r="D4374" i="2"/>
  <c r="O4374" i="2"/>
  <c r="P4374" i="2"/>
  <c r="Q4374" i="2"/>
  <c r="T4374" i="2"/>
  <c r="C4375" i="2"/>
  <c r="D4375" i="2"/>
  <c r="O4375" i="2"/>
  <c r="P4375" i="2"/>
  <c r="Q4375" i="2"/>
  <c r="T4375" i="2"/>
  <c r="C4376" i="2"/>
  <c r="D4376" i="2"/>
  <c r="O4376" i="2"/>
  <c r="P4376" i="2"/>
  <c r="Q4376" i="2"/>
  <c r="T4376" i="2"/>
  <c r="C4377" i="2"/>
  <c r="D4377" i="2"/>
  <c r="O4377" i="2"/>
  <c r="P4377" i="2"/>
  <c r="Q4377" i="2"/>
  <c r="T4377" i="2"/>
  <c r="C4378" i="2"/>
  <c r="D4378" i="2"/>
  <c r="O4378" i="2"/>
  <c r="P4378" i="2"/>
  <c r="Q4378" i="2"/>
  <c r="T4378" i="2"/>
  <c r="C4379" i="2"/>
  <c r="D4379" i="2"/>
  <c r="O4379" i="2"/>
  <c r="P4379" i="2"/>
  <c r="Q4379" i="2"/>
  <c r="T4379" i="2"/>
  <c r="C4380" i="2"/>
  <c r="D4380" i="2"/>
  <c r="O4380" i="2"/>
  <c r="P4380" i="2"/>
  <c r="Q4380" i="2"/>
  <c r="T4380" i="2"/>
  <c r="C4381" i="2"/>
  <c r="D4381" i="2"/>
  <c r="O4381" i="2"/>
  <c r="P4381" i="2"/>
  <c r="Q4381" i="2"/>
  <c r="T4381" i="2"/>
  <c r="C4382" i="2"/>
  <c r="D4382" i="2"/>
  <c r="O4382" i="2"/>
  <c r="P4382" i="2"/>
  <c r="Q4382" i="2"/>
  <c r="T4382" i="2"/>
  <c r="C4383" i="2"/>
  <c r="D4383" i="2"/>
  <c r="O4383" i="2"/>
  <c r="P4383" i="2"/>
  <c r="Q4383" i="2"/>
  <c r="T4383" i="2"/>
  <c r="C4384" i="2"/>
  <c r="D4384" i="2"/>
  <c r="O4384" i="2"/>
  <c r="P4384" i="2"/>
  <c r="Q4384" i="2"/>
  <c r="T4384" i="2"/>
  <c r="C4385" i="2"/>
  <c r="D4385" i="2"/>
  <c r="O4385" i="2"/>
  <c r="P4385" i="2"/>
  <c r="Q4385" i="2"/>
  <c r="T4385" i="2"/>
  <c r="C4386" i="2"/>
  <c r="D4386" i="2"/>
  <c r="O4386" i="2"/>
  <c r="P4386" i="2"/>
  <c r="Q4386" i="2"/>
  <c r="T4386" i="2"/>
  <c r="C4387" i="2"/>
  <c r="D4387" i="2"/>
  <c r="O4387" i="2"/>
  <c r="P4387" i="2"/>
  <c r="Q4387" i="2"/>
  <c r="T4387" i="2"/>
  <c r="C4388" i="2"/>
  <c r="D4388" i="2"/>
  <c r="O4388" i="2"/>
  <c r="P4388" i="2"/>
  <c r="Q4388" i="2"/>
  <c r="T4388" i="2"/>
  <c r="C4389" i="2"/>
  <c r="D4389" i="2"/>
  <c r="O4389" i="2"/>
  <c r="P4389" i="2"/>
  <c r="Q4389" i="2"/>
  <c r="T4389" i="2"/>
  <c r="C4390" i="2"/>
  <c r="D4390" i="2"/>
  <c r="O4390" i="2"/>
  <c r="P4390" i="2"/>
  <c r="Q4390" i="2"/>
  <c r="T4390" i="2"/>
  <c r="C4391" i="2"/>
  <c r="D4391" i="2"/>
  <c r="O4391" i="2"/>
  <c r="P4391" i="2"/>
  <c r="Q4391" i="2"/>
  <c r="T4391" i="2"/>
  <c r="C4392" i="2"/>
  <c r="D4392" i="2"/>
  <c r="O4392" i="2"/>
  <c r="P4392" i="2"/>
  <c r="Q4392" i="2"/>
  <c r="T4392" i="2"/>
  <c r="C4393" i="2"/>
  <c r="D4393" i="2"/>
  <c r="O4393" i="2"/>
  <c r="P4393" i="2"/>
  <c r="Q4393" i="2"/>
  <c r="T4393" i="2"/>
  <c r="C4394" i="2"/>
  <c r="D4394" i="2"/>
  <c r="O4394" i="2"/>
  <c r="P4394" i="2"/>
  <c r="Q4394" i="2"/>
  <c r="T4394" i="2"/>
  <c r="C4395" i="2"/>
  <c r="D4395" i="2"/>
  <c r="O4395" i="2"/>
  <c r="P4395" i="2"/>
  <c r="Q4395" i="2"/>
  <c r="T4395" i="2"/>
  <c r="C4396" i="2"/>
  <c r="D4396" i="2"/>
  <c r="O4396" i="2"/>
  <c r="P4396" i="2"/>
  <c r="Q4396" i="2"/>
  <c r="T4396" i="2"/>
  <c r="C4397" i="2"/>
  <c r="D4397" i="2"/>
  <c r="O4397" i="2"/>
  <c r="P4397" i="2"/>
  <c r="Q4397" i="2"/>
  <c r="T4397" i="2"/>
  <c r="C4398" i="2"/>
  <c r="D4398" i="2"/>
  <c r="O4398" i="2"/>
  <c r="P4398" i="2"/>
  <c r="Q4398" i="2"/>
  <c r="T4398" i="2"/>
  <c r="C4399" i="2"/>
  <c r="D4399" i="2"/>
  <c r="O4399" i="2"/>
  <c r="P4399" i="2"/>
  <c r="Q4399" i="2"/>
  <c r="T4399" i="2"/>
  <c r="C4400" i="2"/>
  <c r="D4400" i="2"/>
  <c r="O4400" i="2"/>
  <c r="P4400" i="2"/>
  <c r="Q4400" i="2"/>
  <c r="T4400" i="2"/>
  <c r="C4401" i="2"/>
  <c r="D4401" i="2"/>
  <c r="O4401" i="2"/>
  <c r="P4401" i="2"/>
  <c r="Q4401" i="2"/>
  <c r="T4401" i="2"/>
  <c r="C4402" i="2"/>
  <c r="D4402" i="2"/>
  <c r="O4402" i="2"/>
  <c r="P4402" i="2"/>
  <c r="Q4402" i="2"/>
  <c r="T4402" i="2"/>
  <c r="C4403" i="2"/>
  <c r="D4403" i="2"/>
  <c r="O4403" i="2"/>
  <c r="P4403" i="2"/>
  <c r="Q4403" i="2"/>
  <c r="T4403" i="2"/>
  <c r="C4404" i="2"/>
  <c r="D4404" i="2"/>
  <c r="O4404" i="2"/>
  <c r="P4404" i="2"/>
  <c r="Q4404" i="2"/>
  <c r="T4404" i="2"/>
  <c r="C4405" i="2"/>
  <c r="D4405" i="2"/>
  <c r="O4405" i="2"/>
  <c r="P4405" i="2"/>
  <c r="Q4405" i="2"/>
  <c r="T4405" i="2"/>
  <c r="C4406" i="2"/>
  <c r="D4406" i="2"/>
  <c r="O4406" i="2"/>
  <c r="P4406" i="2"/>
  <c r="Q4406" i="2"/>
  <c r="T4406" i="2"/>
  <c r="C4407" i="2"/>
  <c r="D4407" i="2"/>
  <c r="O4407" i="2"/>
  <c r="P4407" i="2"/>
  <c r="Q4407" i="2"/>
  <c r="T4407" i="2"/>
  <c r="C4408" i="2"/>
  <c r="D4408" i="2"/>
  <c r="O4408" i="2"/>
  <c r="P4408" i="2"/>
  <c r="Q4408" i="2"/>
  <c r="T4408" i="2"/>
  <c r="C4409" i="2"/>
  <c r="D4409" i="2"/>
  <c r="O4409" i="2"/>
  <c r="P4409" i="2"/>
  <c r="Q4409" i="2"/>
  <c r="T4409" i="2"/>
  <c r="C4410" i="2"/>
  <c r="D4410" i="2"/>
  <c r="O4410" i="2"/>
  <c r="P4410" i="2"/>
  <c r="Q4410" i="2"/>
  <c r="T4410" i="2"/>
  <c r="C4411" i="2"/>
  <c r="D4411" i="2"/>
  <c r="O4411" i="2"/>
  <c r="P4411" i="2"/>
  <c r="Q4411" i="2"/>
  <c r="T4411" i="2"/>
  <c r="C4412" i="2"/>
  <c r="D4412" i="2"/>
  <c r="O4412" i="2"/>
  <c r="P4412" i="2"/>
  <c r="Q4412" i="2"/>
  <c r="T4412" i="2"/>
  <c r="C4413" i="2"/>
  <c r="D4413" i="2"/>
  <c r="O4413" i="2"/>
  <c r="P4413" i="2"/>
  <c r="Q4413" i="2"/>
  <c r="T4413" i="2"/>
  <c r="C4414" i="2"/>
  <c r="D4414" i="2"/>
  <c r="O4414" i="2"/>
  <c r="P4414" i="2"/>
  <c r="Q4414" i="2"/>
  <c r="T4414" i="2"/>
  <c r="C4415" i="2"/>
  <c r="D4415" i="2"/>
  <c r="O4415" i="2"/>
  <c r="P4415" i="2"/>
  <c r="Q4415" i="2"/>
  <c r="T4415" i="2"/>
  <c r="C4416" i="2"/>
  <c r="D4416" i="2"/>
  <c r="O4416" i="2"/>
  <c r="P4416" i="2"/>
  <c r="Q4416" i="2"/>
  <c r="T4416" i="2"/>
  <c r="C4417" i="2"/>
  <c r="D4417" i="2"/>
  <c r="O4417" i="2"/>
  <c r="P4417" i="2"/>
  <c r="Q4417" i="2"/>
  <c r="T4417" i="2"/>
  <c r="C4418" i="2"/>
  <c r="D4418" i="2"/>
  <c r="O4418" i="2"/>
  <c r="P4418" i="2"/>
  <c r="Q4418" i="2"/>
  <c r="T4418" i="2"/>
  <c r="C4419" i="2"/>
  <c r="D4419" i="2"/>
  <c r="O4419" i="2"/>
  <c r="P4419" i="2"/>
  <c r="Q4419" i="2"/>
  <c r="T4419" i="2"/>
  <c r="C4420" i="2"/>
  <c r="D4420" i="2"/>
  <c r="O4420" i="2"/>
  <c r="P4420" i="2"/>
  <c r="Q4420" i="2"/>
  <c r="T4420" i="2"/>
  <c r="C4421" i="2"/>
  <c r="D4421" i="2"/>
  <c r="O4421" i="2"/>
  <c r="P4421" i="2"/>
  <c r="Q4421" i="2"/>
  <c r="T4421" i="2"/>
  <c r="C4422" i="2"/>
  <c r="D4422" i="2"/>
  <c r="O4422" i="2"/>
  <c r="P4422" i="2"/>
  <c r="Q4422" i="2"/>
  <c r="T4422" i="2"/>
  <c r="C4423" i="2"/>
  <c r="D4423" i="2"/>
  <c r="O4423" i="2"/>
  <c r="P4423" i="2"/>
  <c r="Q4423" i="2"/>
  <c r="T4423" i="2"/>
  <c r="C4424" i="2"/>
  <c r="D4424" i="2"/>
  <c r="O4424" i="2"/>
  <c r="P4424" i="2"/>
  <c r="Q4424" i="2"/>
  <c r="T4424" i="2"/>
  <c r="C4425" i="2"/>
  <c r="D4425" i="2"/>
  <c r="O4425" i="2"/>
  <c r="P4425" i="2"/>
  <c r="Q4425" i="2"/>
  <c r="T4425" i="2"/>
  <c r="C4426" i="2"/>
  <c r="D4426" i="2"/>
  <c r="O4426" i="2"/>
  <c r="P4426" i="2"/>
  <c r="Q4426" i="2"/>
  <c r="T4426" i="2"/>
  <c r="C4427" i="2"/>
  <c r="D4427" i="2"/>
  <c r="O4427" i="2"/>
  <c r="P4427" i="2"/>
  <c r="Q4427" i="2"/>
  <c r="T4427" i="2"/>
  <c r="C4428" i="2"/>
  <c r="D4428" i="2"/>
  <c r="O4428" i="2"/>
  <c r="P4428" i="2"/>
  <c r="Q4428" i="2"/>
  <c r="T4428" i="2"/>
  <c r="C4429" i="2"/>
  <c r="D4429" i="2"/>
  <c r="O4429" i="2"/>
  <c r="P4429" i="2"/>
  <c r="Q4429" i="2"/>
  <c r="T4429" i="2"/>
  <c r="C4430" i="2"/>
  <c r="D4430" i="2"/>
  <c r="O4430" i="2"/>
  <c r="P4430" i="2"/>
  <c r="Q4430" i="2"/>
  <c r="T4430" i="2"/>
  <c r="C4431" i="2"/>
  <c r="D4431" i="2"/>
  <c r="O4431" i="2"/>
  <c r="P4431" i="2"/>
  <c r="Q4431" i="2"/>
  <c r="T4431" i="2"/>
  <c r="C4432" i="2"/>
  <c r="D4432" i="2"/>
  <c r="O4432" i="2"/>
  <c r="P4432" i="2"/>
  <c r="Q4432" i="2"/>
  <c r="T4432" i="2"/>
  <c r="C4433" i="2"/>
  <c r="D4433" i="2"/>
  <c r="O4433" i="2"/>
  <c r="P4433" i="2"/>
  <c r="Q4433" i="2"/>
  <c r="T4433" i="2"/>
  <c r="C4434" i="2"/>
  <c r="D4434" i="2"/>
  <c r="O4434" i="2"/>
  <c r="P4434" i="2"/>
  <c r="Q4434" i="2"/>
  <c r="T4434" i="2"/>
  <c r="C4435" i="2"/>
  <c r="D4435" i="2"/>
  <c r="O4435" i="2"/>
  <c r="P4435" i="2"/>
  <c r="Q4435" i="2"/>
  <c r="T4435" i="2"/>
  <c r="C4436" i="2"/>
  <c r="D4436" i="2"/>
  <c r="O4436" i="2"/>
  <c r="P4436" i="2"/>
  <c r="Q4436" i="2"/>
  <c r="T4436" i="2"/>
  <c r="C4437" i="2"/>
  <c r="D4437" i="2"/>
  <c r="O4437" i="2"/>
  <c r="P4437" i="2"/>
  <c r="Q4437" i="2"/>
  <c r="T4437" i="2"/>
  <c r="C4438" i="2"/>
  <c r="D4438" i="2"/>
  <c r="O4438" i="2"/>
  <c r="P4438" i="2"/>
  <c r="Q4438" i="2"/>
  <c r="T4438" i="2"/>
  <c r="C4439" i="2"/>
  <c r="D4439" i="2"/>
  <c r="O4439" i="2"/>
  <c r="P4439" i="2"/>
  <c r="Q4439" i="2"/>
  <c r="T4439" i="2"/>
  <c r="C4440" i="2"/>
  <c r="D4440" i="2"/>
  <c r="O4440" i="2"/>
  <c r="P4440" i="2"/>
  <c r="Q4440" i="2"/>
  <c r="T4440" i="2"/>
  <c r="C4441" i="2"/>
  <c r="D4441" i="2"/>
  <c r="O4441" i="2"/>
  <c r="P4441" i="2"/>
  <c r="Q4441" i="2"/>
  <c r="T4441" i="2"/>
  <c r="C4442" i="2"/>
  <c r="D4442" i="2"/>
  <c r="O4442" i="2"/>
  <c r="P4442" i="2"/>
  <c r="Q4442" i="2"/>
  <c r="T4442" i="2"/>
  <c r="C4443" i="2"/>
  <c r="D4443" i="2"/>
  <c r="O4443" i="2"/>
  <c r="P4443" i="2"/>
  <c r="Q4443" i="2"/>
  <c r="T4443" i="2"/>
  <c r="C4444" i="2"/>
  <c r="D4444" i="2"/>
  <c r="O4444" i="2"/>
  <c r="P4444" i="2"/>
  <c r="Q4444" i="2"/>
  <c r="T4444" i="2"/>
  <c r="C4445" i="2"/>
  <c r="D4445" i="2"/>
  <c r="O4445" i="2"/>
  <c r="P4445" i="2"/>
  <c r="Q4445" i="2"/>
  <c r="T4445" i="2"/>
  <c r="C4446" i="2"/>
  <c r="D4446" i="2"/>
  <c r="O4446" i="2"/>
  <c r="P4446" i="2"/>
  <c r="Q4446" i="2"/>
  <c r="T4446" i="2"/>
  <c r="C4447" i="2"/>
  <c r="D4447" i="2"/>
  <c r="O4447" i="2"/>
  <c r="P4447" i="2"/>
  <c r="Q4447" i="2"/>
  <c r="T4447" i="2"/>
  <c r="C4448" i="2"/>
  <c r="D4448" i="2"/>
  <c r="O4448" i="2"/>
  <c r="P4448" i="2"/>
  <c r="Q4448" i="2"/>
  <c r="T4448" i="2"/>
  <c r="C4449" i="2"/>
  <c r="D4449" i="2"/>
  <c r="O4449" i="2"/>
  <c r="P4449" i="2"/>
  <c r="Q4449" i="2"/>
  <c r="T4449" i="2"/>
  <c r="C4450" i="2"/>
  <c r="D4450" i="2"/>
  <c r="O4450" i="2"/>
  <c r="P4450" i="2"/>
  <c r="Q4450" i="2"/>
  <c r="T4450" i="2"/>
  <c r="C4451" i="2"/>
  <c r="D4451" i="2"/>
  <c r="O4451" i="2"/>
  <c r="P4451" i="2"/>
  <c r="Q4451" i="2"/>
  <c r="T4451" i="2"/>
  <c r="C4452" i="2"/>
  <c r="D4452" i="2"/>
  <c r="O4452" i="2"/>
  <c r="P4452" i="2"/>
  <c r="Q4452" i="2"/>
  <c r="T4452" i="2"/>
  <c r="C4453" i="2"/>
  <c r="D4453" i="2"/>
  <c r="O4453" i="2"/>
  <c r="P4453" i="2"/>
  <c r="Q4453" i="2"/>
  <c r="T4453" i="2"/>
  <c r="C4454" i="2"/>
  <c r="D4454" i="2"/>
  <c r="O4454" i="2"/>
  <c r="P4454" i="2"/>
  <c r="Q4454" i="2"/>
  <c r="T4454" i="2"/>
  <c r="C4455" i="2"/>
  <c r="D4455" i="2"/>
  <c r="O4455" i="2"/>
  <c r="P4455" i="2"/>
  <c r="Q4455" i="2"/>
  <c r="T4455" i="2"/>
  <c r="C4456" i="2"/>
  <c r="D4456" i="2"/>
  <c r="O4456" i="2"/>
  <c r="P4456" i="2"/>
  <c r="Q4456" i="2"/>
  <c r="T4456" i="2"/>
  <c r="C4457" i="2"/>
  <c r="D4457" i="2"/>
  <c r="O4457" i="2"/>
  <c r="P4457" i="2"/>
  <c r="Q4457" i="2"/>
  <c r="T4457" i="2"/>
  <c r="C4458" i="2"/>
  <c r="D4458" i="2"/>
  <c r="O4458" i="2"/>
  <c r="P4458" i="2"/>
  <c r="Q4458" i="2"/>
  <c r="T4458" i="2"/>
  <c r="C4459" i="2"/>
  <c r="D4459" i="2"/>
  <c r="O4459" i="2"/>
  <c r="P4459" i="2"/>
  <c r="Q4459" i="2"/>
  <c r="T4459" i="2"/>
  <c r="C4460" i="2"/>
  <c r="D4460" i="2"/>
  <c r="O4460" i="2"/>
  <c r="P4460" i="2"/>
  <c r="Q4460" i="2"/>
  <c r="T4460" i="2"/>
  <c r="C4461" i="2"/>
  <c r="D4461" i="2"/>
  <c r="O4461" i="2"/>
  <c r="P4461" i="2"/>
  <c r="Q4461" i="2"/>
  <c r="T4461" i="2"/>
  <c r="C4462" i="2"/>
  <c r="D4462" i="2"/>
  <c r="O4462" i="2"/>
  <c r="P4462" i="2"/>
  <c r="Q4462" i="2"/>
  <c r="T4462" i="2"/>
  <c r="C4463" i="2"/>
  <c r="D4463" i="2"/>
  <c r="O4463" i="2"/>
  <c r="P4463" i="2"/>
  <c r="Q4463" i="2"/>
  <c r="T4463" i="2"/>
  <c r="C4464" i="2"/>
  <c r="D4464" i="2"/>
  <c r="O4464" i="2"/>
  <c r="P4464" i="2"/>
  <c r="Q4464" i="2"/>
  <c r="T4464" i="2"/>
  <c r="C4465" i="2"/>
  <c r="D4465" i="2"/>
  <c r="O4465" i="2"/>
  <c r="P4465" i="2"/>
  <c r="Q4465" i="2"/>
  <c r="T4465" i="2"/>
  <c r="C4466" i="2"/>
  <c r="D4466" i="2"/>
  <c r="O4466" i="2"/>
  <c r="P4466" i="2"/>
  <c r="Q4466" i="2"/>
  <c r="T4466" i="2"/>
  <c r="C4467" i="2"/>
  <c r="D4467" i="2"/>
  <c r="O4467" i="2"/>
  <c r="P4467" i="2"/>
  <c r="Q4467" i="2"/>
  <c r="T4467" i="2"/>
  <c r="C4468" i="2"/>
  <c r="D4468" i="2"/>
  <c r="O4468" i="2"/>
  <c r="P4468" i="2"/>
  <c r="Q4468" i="2"/>
  <c r="T4468" i="2"/>
  <c r="C4469" i="2"/>
  <c r="D4469" i="2"/>
  <c r="O4469" i="2"/>
  <c r="P4469" i="2"/>
  <c r="Q4469" i="2"/>
  <c r="T4469" i="2"/>
  <c r="C4470" i="2"/>
  <c r="D4470" i="2"/>
  <c r="O4470" i="2"/>
  <c r="P4470" i="2"/>
  <c r="Q4470" i="2"/>
  <c r="T4470" i="2"/>
  <c r="C4471" i="2"/>
  <c r="D4471" i="2"/>
  <c r="O4471" i="2"/>
  <c r="P4471" i="2"/>
  <c r="Q4471" i="2"/>
  <c r="T4471" i="2"/>
  <c r="C4472" i="2"/>
  <c r="D4472" i="2"/>
  <c r="O4472" i="2"/>
  <c r="P4472" i="2"/>
  <c r="Q4472" i="2"/>
  <c r="T4472" i="2"/>
  <c r="C4473" i="2"/>
  <c r="D4473" i="2"/>
  <c r="O4473" i="2"/>
  <c r="P4473" i="2"/>
  <c r="Q4473" i="2"/>
  <c r="T4473" i="2"/>
  <c r="C4474" i="2"/>
  <c r="D4474" i="2"/>
  <c r="O4474" i="2"/>
  <c r="P4474" i="2"/>
  <c r="Q4474" i="2"/>
  <c r="T4474" i="2"/>
  <c r="C4475" i="2"/>
  <c r="D4475" i="2"/>
  <c r="O4475" i="2"/>
  <c r="P4475" i="2"/>
  <c r="Q4475" i="2"/>
  <c r="T4475" i="2"/>
  <c r="C4476" i="2"/>
  <c r="D4476" i="2"/>
  <c r="O4476" i="2"/>
  <c r="P4476" i="2"/>
  <c r="Q4476" i="2"/>
  <c r="T4476" i="2"/>
  <c r="C4477" i="2"/>
  <c r="D4477" i="2"/>
  <c r="O4477" i="2"/>
  <c r="P4477" i="2"/>
  <c r="Q4477" i="2"/>
  <c r="T4477" i="2"/>
  <c r="C4478" i="2"/>
  <c r="D4478" i="2"/>
  <c r="O4478" i="2"/>
  <c r="P4478" i="2"/>
  <c r="Q4478" i="2"/>
  <c r="T4478" i="2"/>
  <c r="C4479" i="2"/>
  <c r="D4479" i="2"/>
  <c r="O4479" i="2"/>
  <c r="P4479" i="2"/>
  <c r="Q4479" i="2"/>
  <c r="T4479" i="2"/>
  <c r="C4480" i="2"/>
  <c r="D4480" i="2"/>
  <c r="O4480" i="2"/>
  <c r="P4480" i="2"/>
  <c r="Q4480" i="2"/>
  <c r="T4480" i="2"/>
  <c r="C4481" i="2"/>
  <c r="D4481" i="2"/>
  <c r="O4481" i="2"/>
  <c r="P4481" i="2"/>
  <c r="Q4481" i="2"/>
  <c r="T4481" i="2"/>
  <c r="C4482" i="2"/>
  <c r="D4482" i="2"/>
  <c r="O4482" i="2"/>
  <c r="P4482" i="2"/>
  <c r="Q4482" i="2"/>
  <c r="T4482" i="2"/>
  <c r="C4483" i="2"/>
  <c r="D4483" i="2"/>
  <c r="O4483" i="2"/>
  <c r="P4483" i="2"/>
  <c r="Q4483" i="2"/>
  <c r="T4483" i="2"/>
  <c r="C4484" i="2"/>
  <c r="D4484" i="2"/>
  <c r="O4484" i="2"/>
  <c r="P4484" i="2"/>
  <c r="Q4484" i="2"/>
  <c r="T4484" i="2"/>
  <c r="C4485" i="2"/>
  <c r="D4485" i="2"/>
  <c r="O4485" i="2"/>
  <c r="P4485" i="2"/>
  <c r="Q4485" i="2"/>
  <c r="T4485" i="2"/>
  <c r="C4486" i="2"/>
  <c r="D4486" i="2"/>
  <c r="O4486" i="2"/>
  <c r="P4486" i="2"/>
  <c r="Q4486" i="2"/>
  <c r="T4486" i="2"/>
  <c r="C4487" i="2"/>
  <c r="D4487" i="2"/>
  <c r="O4487" i="2"/>
  <c r="P4487" i="2"/>
  <c r="Q4487" i="2"/>
  <c r="T4487" i="2"/>
  <c r="C4488" i="2"/>
  <c r="D4488" i="2"/>
  <c r="O4488" i="2"/>
  <c r="P4488" i="2"/>
  <c r="Q4488" i="2"/>
  <c r="T4488" i="2"/>
  <c r="C4489" i="2"/>
  <c r="D4489" i="2"/>
  <c r="O4489" i="2"/>
  <c r="P4489" i="2"/>
  <c r="Q4489" i="2"/>
  <c r="T4489" i="2"/>
  <c r="C4490" i="2"/>
  <c r="D4490" i="2"/>
  <c r="O4490" i="2"/>
  <c r="P4490" i="2"/>
  <c r="Q4490" i="2"/>
  <c r="T4490" i="2"/>
  <c r="C4491" i="2"/>
  <c r="D4491" i="2"/>
  <c r="O4491" i="2"/>
  <c r="P4491" i="2"/>
  <c r="Q4491" i="2"/>
  <c r="T4491" i="2"/>
  <c r="C4492" i="2"/>
  <c r="D4492" i="2"/>
  <c r="O4492" i="2"/>
  <c r="P4492" i="2"/>
  <c r="Q4492" i="2"/>
  <c r="T4492" i="2"/>
  <c r="C4493" i="2"/>
  <c r="D4493" i="2"/>
  <c r="O4493" i="2"/>
  <c r="P4493" i="2"/>
  <c r="Q4493" i="2"/>
  <c r="T4493" i="2"/>
  <c r="C4494" i="2"/>
  <c r="D4494" i="2"/>
  <c r="O4494" i="2"/>
  <c r="P4494" i="2"/>
  <c r="Q4494" i="2"/>
  <c r="T4494" i="2"/>
  <c r="C4495" i="2"/>
  <c r="D4495" i="2"/>
  <c r="O4495" i="2"/>
  <c r="P4495" i="2"/>
  <c r="Q4495" i="2"/>
  <c r="T4495" i="2"/>
  <c r="C4496" i="2"/>
  <c r="D4496" i="2"/>
  <c r="O4496" i="2"/>
  <c r="P4496" i="2"/>
  <c r="Q4496" i="2"/>
  <c r="T4496" i="2"/>
  <c r="C4497" i="2"/>
  <c r="D4497" i="2"/>
  <c r="O4497" i="2"/>
  <c r="P4497" i="2"/>
  <c r="Q4497" i="2"/>
  <c r="T4497" i="2"/>
  <c r="C4498" i="2"/>
  <c r="D4498" i="2"/>
  <c r="O4498" i="2"/>
  <c r="P4498" i="2"/>
  <c r="Q4498" i="2"/>
  <c r="T4498" i="2"/>
  <c r="C4499" i="2"/>
  <c r="D4499" i="2"/>
  <c r="O4499" i="2"/>
  <c r="P4499" i="2"/>
  <c r="Q4499" i="2"/>
  <c r="T4499" i="2"/>
  <c r="C4500" i="2"/>
  <c r="D4500" i="2"/>
  <c r="O4500" i="2"/>
  <c r="P4500" i="2"/>
  <c r="Q4500" i="2"/>
  <c r="T4500" i="2"/>
  <c r="C4501" i="2"/>
  <c r="D4501" i="2"/>
  <c r="O4501" i="2"/>
  <c r="P4501" i="2"/>
  <c r="Q4501" i="2"/>
  <c r="T4501" i="2"/>
  <c r="C4502" i="2"/>
  <c r="D4502" i="2"/>
  <c r="O4502" i="2"/>
  <c r="P4502" i="2"/>
  <c r="Q4502" i="2"/>
  <c r="T4502" i="2"/>
  <c r="C4503" i="2"/>
  <c r="D4503" i="2"/>
  <c r="O4503" i="2"/>
  <c r="P4503" i="2"/>
  <c r="Q4503" i="2"/>
  <c r="T4503" i="2"/>
  <c r="C4504" i="2"/>
  <c r="D4504" i="2"/>
  <c r="O4504" i="2"/>
  <c r="P4504" i="2"/>
  <c r="Q4504" i="2"/>
  <c r="T4504" i="2"/>
  <c r="C4505" i="2"/>
  <c r="D4505" i="2"/>
  <c r="O4505" i="2"/>
  <c r="P4505" i="2"/>
  <c r="Q4505" i="2"/>
  <c r="T4505" i="2"/>
  <c r="C4506" i="2"/>
  <c r="D4506" i="2"/>
  <c r="O4506" i="2"/>
  <c r="P4506" i="2"/>
  <c r="Q4506" i="2"/>
  <c r="T4506" i="2"/>
  <c r="C4507" i="2"/>
  <c r="D4507" i="2"/>
  <c r="O4507" i="2"/>
  <c r="P4507" i="2"/>
  <c r="Q4507" i="2"/>
  <c r="T4507" i="2"/>
  <c r="C4508" i="2"/>
  <c r="D4508" i="2"/>
  <c r="O4508" i="2"/>
  <c r="P4508" i="2"/>
  <c r="Q4508" i="2"/>
  <c r="T4508" i="2"/>
  <c r="C4509" i="2"/>
  <c r="D4509" i="2"/>
  <c r="O4509" i="2"/>
  <c r="P4509" i="2"/>
  <c r="Q4509" i="2"/>
  <c r="T4509" i="2"/>
  <c r="C4510" i="2"/>
  <c r="D4510" i="2"/>
  <c r="O4510" i="2"/>
  <c r="P4510" i="2"/>
  <c r="Q4510" i="2"/>
  <c r="T4510" i="2"/>
  <c r="C4511" i="2"/>
  <c r="D4511" i="2"/>
  <c r="O4511" i="2"/>
  <c r="P4511" i="2"/>
  <c r="Q4511" i="2"/>
  <c r="T4511" i="2"/>
  <c r="C4512" i="2"/>
  <c r="D4512" i="2"/>
  <c r="O4512" i="2"/>
  <c r="P4512" i="2"/>
  <c r="Q4512" i="2"/>
  <c r="T4512" i="2"/>
  <c r="C4513" i="2"/>
  <c r="D4513" i="2"/>
  <c r="O4513" i="2"/>
  <c r="P4513" i="2"/>
  <c r="Q4513" i="2"/>
  <c r="T4513" i="2"/>
  <c r="C4514" i="2"/>
  <c r="D4514" i="2"/>
  <c r="O4514" i="2"/>
  <c r="P4514" i="2"/>
  <c r="Q4514" i="2"/>
  <c r="T4514" i="2"/>
  <c r="C4515" i="2"/>
  <c r="D4515" i="2"/>
  <c r="O4515" i="2"/>
  <c r="P4515" i="2"/>
  <c r="Q4515" i="2"/>
  <c r="T4515" i="2"/>
  <c r="C4516" i="2"/>
  <c r="D4516" i="2"/>
  <c r="O4516" i="2"/>
  <c r="P4516" i="2"/>
  <c r="Q4516" i="2"/>
  <c r="T4516" i="2"/>
  <c r="C4517" i="2"/>
  <c r="D4517" i="2"/>
  <c r="O4517" i="2"/>
  <c r="P4517" i="2"/>
  <c r="Q4517" i="2"/>
  <c r="T4517" i="2"/>
  <c r="C4518" i="2"/>
  <c r="D4518" i="2"/>
  <c r="O4518" i="2"/>
  <c r="P4518" i="2"/>
  <c r="Q4518" i="2"/>
  <c r="T4518" i="2"/>
  <c r="C4519" i="2"/>
  <c r="D4519" i="2"/>
  <c r="O4519" i="2"/>
  <c r="P4519" i="2"/>
  <c r="Q4519" i="2"/>
  <c r="T4519" i="2"/>
  <c r="C4520" i="2"/>
  <c r="D4520" i="2"/>
  <c r="O4520" i="2"/>
  <c r="P4520" i="2"/>
  <c r="Q4520" i="2"/>
  <c r="T4520" i="2"/>
  <c r="C4521" i="2"/>
  <c r="D4521" i="2"/>
  <c r="O4521" i="2"/>
  <c r="P4521" i="2"/>
  <c r="Q4521" i="2"/>
  <c r="T4521" i="2"/>
  <c r="C4522" i="2"/>
  <c r="D4522" i="2"/>
  <c r="O4522" i="2"/>
  <c r="P4522" i="2"/>
  <c r="Q4522" i="2"/>
  <c r="T4522" i="2"/>
  <c r="C4523" i="2"/>
  <c r="D4523" i="2"/>
  <c r="O4523" i="2"/>
  <c r="P4523" i="2"/>
  <c r="Q4523" i="2"/>
  <c r="T4523" i="2"/>
  <c r="C4524" i="2"/>
  <c r="D4524" i="2"/>
  <c r="O4524" i="2"/>
  <c r="P4524" i="2"/>
  <c r="Q4524" i="2"/>
  <c r="T4524" i="2"/>
  <c r="C4525" i="2"/>
  <c r="D4525" i="2"/>
  <c r="O4525" i="2"/>
  <c r="P4525" i="2"/>
  <c r="Q4525" i="2"/>
  <c r="T4525" i="2"/>
  <c r="C4526" i="2"/>
  <c r="D4526" i="2"/>
  <c r="O4526" i="2"/>
  <c r="P4526" i="2"/>
  <c r="Q4526" i="2"/>
  <c r="T4526" i="2"/>
  <c r="C4527" i="2"/>
  <c r="D4527" i="2"/>
  <c r="O4527" i="2"/>
  <c r="P4527" i="2"/>
  <c r="Q4527" i="2"/>
  <c r="T4527" i="2"/>
  <c r="C4528" i="2"/>
  <c r="D4528" i="2"/>
  <c r="O4528" i="2"/>
  <c r="P4528" i="2"/>
  <c r="Q4528" i="2"/>
  <c r="T4528" i="2"/>
  <c r="C4529" i="2"/>
  <c r="D4529" i="2"/>
  <c r="O4529" i="2"/>
  <c r="P4529" i="2"/>
  <c r="Q4529" i="2"/>
  <c r="T4529" i="2"/>
  <c r="C4530" i="2"/>
  <c r="D4530" i="2"/>
  <c r="O4530" i="2"/>
  <c r="P4530" i="2"/>
  <c r="Q4530" i="2"/>
  <c r="T4530" i="2"/>
  <c r="C4531" i="2"/>
  <c r="D4531" i="2"/>
  <c r="O4531" i="2"/>
  <c r="P4531" i="2"/>
  <c r="Q4531" i="2"/>
  <c r="T4531" i="2"/>
  <c r="C4532" i="2"/>
  <c r="D4532" i="2"/>
  <c r="O4532" i="2"/>
  <c r="P4532" i="2"/>
  <c r="Q4532" i="2"/>
  <c r="T4532" i="2"/>
  <c r="C4533" i="2"/>
  <c r="D4533" i="2"/>
  <c r="O4533" i="2"/>
  <c r="P4533" i="2"/>
  <c r="Q4533" i="2"/>
  <c r="T4533" i="2"/>
  <c r="C4534" i="2"/>
  <c r="D4534" i="2"/>
  <c r="O4534" i="2"/>
  <c r="P4534" i="2"/>
  <c r="Q4534" i="2"/>
  <c r="T4534" i="2"/>
  <c r="C4535" i="2"/>
  <c r="D4535" i="2"/>
  <c r="O4535" i="2"/>
  <c r="P4535" i="2"/>
  <c r="Q4535" i="2"/>
  <c r="T4535" i="2"/>
  <c r="C4536" i="2"/>
  <c r="D4536" i="2"/>
  <c r="O4536" i="2"/>
  <c r="P4536" i="2"/>
  <c r="Q4536" i="2"/>
  <c r="T4536" i="2"/>
  <c r="C4537" i="2"/>
  <c r="D4537" i="2"/>
  <c r="O4537" i="2"/>
  <c r="P4537" i="2"/>
  <c r="Q4537" i="2"/>
  <c r="T4537" i="2"/>
  <c r="C4538" i="2"/>
  <c r="D4538" i="2"/>
  <c r="O4538" i="2"/>
  <c r="P4538" i="2"/>
  <c r="Q4538" i="2"/>
  <c r="T4538" i="2"/>
  <c r="C4539" i="2"/>
  <c r="D4539" i="2"/>
  <c r="O4539" i="2"/>
  <c r="P4539" i="2"/>
  <c r="Q4539" i="2"/>
  <c r="T4539" i="2"/>
  <c r="C4540" i="2"/>
  <c r="D4540" i="2"/>
  <c r="O4540" i="2"/>
  <c r="P4540" i="2"/>
  <c r="Q4540" i="2"/>
  <c r="T4540" i="2"/>
  <c r="C4541" i="2"/>
  <c r="D4541" i="2"/>
  <c r="O4541" i="2"/>
  <c r="P4541" i="2"/>
  <c r="Q4541" i="2"/>
  <c r="T4541" i="2"/>
  <c r="C4542" i="2"/>
  <c r="D4542" i="2"/>
  <c r="O4542" i="2"/>
  <c r="P4542" i="2"/>
  <c r="Q4542" i="2"/>
  <c r="T4542" i="2"/>
  <c r="C4543" i="2"/>
  <c r="D4543" i="2"/>
  <c r="O4543" i="2"/>
  <c r="P4543" i="2"/>
  <c r="Q4543" i="2"/>
  <c r="T4543" i="2"/>
  <c r="C4544" i="2"/>
  <c r="D4544" i="2"/>
  <c r="O4544" i="2"/>
  <c r="P4544" i="2"/>
  <c r="Q4544" i="2"/>
  <c r="T4544" i="2"/>
  <c r="C4545" i="2"/>
  <c r="D4545" i="2"/>
  <c r="O4545" i="2"/>
  <c r="P4545" i="2"/>
  <c r="Q4545" i="2"/>
  <c r="T4545" i="2"/>
  <c r="C4546" i="2"/>
  <c r="D4546" i="2"/>
  <c r="O4546" i="2"/>
  <c r="P4546" i="2"/>
  <c r="Q4546" i="2"/>
  <c r="T4546" i="2"/>
  <c r="C4547" i="2"/>
  <c r="D4547" i="2"/>
  <c r="O4547" i="2"/>
  <c r="P4547" i="2"/>
  <c r="Q4547" i="2"/>
  <c r="T4547" i="2"/>
  <c r="C4548" i="2"/>
  <c r="D4548" i="2"/>
  <c r="O4548" i="2"/>
  <c r="P4548" i="2"/>
  <c r="Q4548" i="2"/>
  <c r="T4548" i="2"/>
  <c r="C4549" i="2"/>
  <c r="D4549" i="2"/>
  <c r="O4549" i="2"/>
  <c r="P4549" i="2"/>
  <c r="Q4549" i="2"/>
  <c r="T4549" i="2"/>
  <c r="C4550" i="2"/>
  <c r="D4550" i="2"/>
  <c r="O4550" i="2"/>
  <c r="P4550" i="2"/>
  <c r="Q4550" i="2"/>
  <c r="T4550" i="2"/>
  <c r="C4551" i="2"/>
  <c r="D4551" i="2"/>
  <c r="O4551" i="2"/>
  <c r="P4551" i="2"/>
  <c r="Q4551" i="2"/>
  <c r="T4551" i="2"/>
  <c r="C4552" i="2"/>
  <c r="D4552" i="2"/>
  <c r="O4552" i="2"/>
  <c r="P4552" i="2"/>
  <c r="Q4552" i="2"/>
  <c r="T4552" i="2"/>
  <c r="C4553" i="2"/>
  <c r="D4553" i="2"/>
  <c r="O4553" i="2"/>
  <c r="P4553" i="2"/>
  <c r="Q4553" i="2"/>
  <c r="T4553" i="2"/>
  <c r="C4554" i="2"/>
  <c r="D4554" i="2"/>
  <c r="O4554" i="2"/>
  <c r="P4554" i="2"/>
  <c r="Q4554" i="2"/>
  <c r="T4554" i="2"/>
  <c r="C4555" i="2"/>
  <c r="D4555" i="2"/>
  <c r="O4555" i="2"/>
  <c r="P4555" i="2"/>
  <c r="Q4555" i="2"/>
  <c r="T4555" i="2"/>
  <c r="C4556" i="2"/>
  <c r="D4556" i="2"/>
  <c r="O4556" i="2"/>
  <c r="P4556" i="2"/>
  <c r="Q4556" i="2"/>
  <c r="T4556" i="2"/>
  <c r="C4557" i="2"/>
  <c r="D4557" i="2"/>
  <c r="O4557" i="2"/>
  <c r="P4557" i="2"/>
  <c r="Q4557" i="2"/>
  <c r="T4557" i="2"/>
  <c r="C4558" i="2"/>
  <c r="D4558" i="2"/>
  <c r="O4558" i="2"/>
  <c r="P4558" i="2"/>
  <c r="Q4558" i="2"/>
  <c r="T4558" i="2"/>
  <c r="C4559" i="2"/>
  <c r="D4559" i="2"/>
  <c r="O4559" i="2"/>
  <c r="P4559" i="2"/>
  <c r="Q4559" i="2"/>
  <c r="T4559" i="2"/>
  <c r="C4560" i="2"/>
  <c r="D4560" i="2"/>
  <c r="O4560" i="2"/>
  <c r="P4560" i="2"/>
  <c r="Q4560" i="2"/>
  <c r="T4560" i="2"/>
  <c r="C4561" i="2"/>
  <c r="D4561" i="2"/>
  <c r="O4561" i="2"/>
  <c r="P4561" i="2"/>
  <c r="Q4561" i="2"/>
  <c r="T4561" i="2"/>
  <c r="C4562" i="2"/>
  <c r="D4562" i="2"/>
  <c r="O4562" i="2"/>
  <c r="P4562" i="2"/>
  <c r="Q4562" i="2"/>
  <c r="T4562" i="2"/>
  <c r="C4563" i="2"/>
  <c r="D4563" i="2"/>
  <c r="O4563" i="2"/>
  <c r="P4563" i="2"/>
  <c r="Q4563" i="2"/>
  <c r="T4563" i="2"/>
  <c r="C4564" i="2"/>
  <c r="D4564" i="2"/>
  <c r="O4564" i="2"/>
  <c r="P4564" i="2"/>
  <c r="Q4564" i="2"/>
  <c r="T4564" i="2"/>
  <c r="C4565" i="2"/>
  <c r="D4565" i="2"/>
  <c r="O4565" i="2"/>
  <c r="P4565" i="2"/>
  <c r="Q4565" i="2"/>
  <c r="T4565" i="2"/>
  <c r="C4566" i="2"/>
  <c r="D4566" i="2"/>
  <c r="O4566" i="2"/>
  <c r="P4566" i="2"/>
  <c r="Q4566" i="2"/>
  <c r="T4566" i="2"/>
  <c r="C4567" i="2"/>
  <c r="D4567" i="2"/>
  <c r="O4567" i="2"/>
  <c r="P4567" i="2"/>
  <c r="Q4567" i="2"/>
  <c r="T4567" i="2"/>
  <c r="C4568" i="2"/>
  <c r="D4568" i="2"/>
  <c r="O4568" i="2"/>
  <c r="P4568" i="2"/>
  <c r="Q4568" i="2"/>
  <c r="T4568" i="2"/>
  <c r="C4569" i="2"/>
  <c r="D4569" i="2"/>
  <c r="O4569" i="2"/>
  <c r="P4569" i="2"/>
  <c r="Q4569" i="2"/>
  <c r="T4569" i="2"/>
  <c r="C4570" i="2"/>
  <c r="D4570" i="2"/>
  <c r="O4570" i="2"/>
  <c r="P4570" i="2"/>
  <c r="Q4570" i="2"/>
  <c r="T4570" i="2"/>
  <c r="C4571" i="2"/>
  <c r="D4571" i="2"/>
  <c r="O4571" i="2"/>
  <c r="P4571" i="2"/>
  <c r="Q4571" i="2"/>
  <c r="T4571" i="2"/>
  <c r="C4572" i="2"/>
  <c r="D4572" i="2"/>
  <c r="O4572" i="2"/>
  <c r="P4572" i="2"/>
  <c r="Q4572" i="2"/>
  <c r="T4572" i="2"/>
  <c r="C4573" i="2"/>
  <c r="D4573" i="2"/>
  <c r="O4573" i="2"/>
  <c r="P4573" i="2"/>
  <c r="Q4573" i="2"/>
  <c r="T4573" i="2"/>
  <c r="C4574" i="2"/>
  <c r="D4574" i="2"/>
  <c r="O4574" i="2"/>
  <c r="P4574" i="2"/>
  <c r="Q4574" i="2"/>
  <c r="T4574" i="2"/>
  <c r="C4575" i="2"/>
  <c r="D4575" i="2"/>
  <c r="O4575" i="2"/>
  <c r="P4575" i="2"/>
  <c r="Q4575" i="2"/>
  <c r="T4575" i="2"/>
  <c r="C4576" i="2"/>
  <c r="D4576" i="2"/>
  <c r="O4576" i="2"/>
  <c r="P4576" i="2"/>
  <c r="Q4576" i="2"/>
  <c r="T4576" i="2"/>
  <c r="C4577" i="2"/>
  <c r="D4577" i="2"/>
  <c r="O4577" i="2"/>
  <c r="P4577" i="2"/>
  <c r="Q4577" i="2"/>
  <c r="T4577" i="2"/>
  <c r="C4578" i="2"/>
  <c r="D4578" i="2"/>
  <c r="O4578" i="2"/>
  <c r="P4578" i="2"/>
  <c r="Q4578" i="2"/>
  <c r="T4578" i="2"/>
  <c r="C4579" i="2"/>
  <c r="D4579" i="2"/>
  <c r="O4579" i="2"/>
  <c r="P4579" i="2"/>
  <c r="Q4579" i="2"/>
  <c r="T4579" i="2"/>
  <c r="C4580" i="2"/>
  <c r="D4580" i="2"/>
  <c r="O4580" i="2"/>
  <c r="P4580" i="2"/>
  <c r="Q4580" i="2"/>
  <c r="T4580" i="2"/>
  <c r="C4581" i="2"/>
  <c r="D4581" i="2"/>
  <c r="O4581" i="2"/>
  <c r="P4581" i="2"/>
  <c r="Q4581" i="2"/>
  <c r="T4581" i="2"/>
  <c r="C4582" i="2"/>
  <c r="D4582" i="2"/>
  <c r="O4582" i="2"/>
  <c r="P4582" i="2"/>
  <c r="Q4582" i="2"/>
  <c r="T4582" i="2"/>
  <c r="C4583" i="2"/>
  <c r="D4583" i="2"/>
  <c r="O4583" i="2"/>
  <c r="P4583" i="2"/>
  <c r="Q4583" i="2"/>
  <c r="T4583" i="2"/>
  <c r="C4584" i="2"/>
  <c r="D4584" i="2"/>
  <c r="O4584" i="2"/>
  <c r="P4584" i="2"/>
  <c r="Q4584" i="2"/>
  <c r="T4584" i="2"/>
  <c r="C4585" i="2"/>
  <c r="D4585" i="2"/>
  <c r="O4585" i="2"/>
  <c r="P4585" i="2"/>
  <c r="Q4585" i="2"/>
  <c r="T4585" i="2"/>
  <c r="C4586" i="2"/>
  <c r="D4586" i="2"/>
  <c r="O4586" i="2"/>
  <c r="P4586" i="2"/>
  <c r="Q4586" i="2"/>
  <c r="T4586" i="2"/>
  <c r="C4587" i="2"/>
  <c r="D4587" i="2"/>
  <c r="O4587" i="2"/>
  <c r="P4587" i="2"/>
  <c r="Q4587" i="2"/>
  <c r="T4587" i="2"/>
  <c r="C4588" i="2"/>
  <c r="D4588" i="2"/>
  <c r="O4588" i="2"/>
  <c r="P4588" i="2"/>
  <c r="Q4588" i="2"/>
  <c r="T4588" i="2"/>
  <c r="C4589" i="2"/>
  <c r="D4589" i="2"/>
  <c r="O4589" i="2"/>
  <c r="P4589" i="2"/>
  <c r="Q4589" i="2"/>
  <c r="T4589" i="2"/>
  <c r="C4590" i="2"/>
  <c r="D4590" i="2"/>
  <c r="O4590" i="2"/>
  <c r="P4590" i="2"/>
  <c r="Q4590" i="2"/>
  <c r="T4590" i="2"/>
  <c r="C4591" i="2"/>
  <c r="D4591" i="2"/>
  <c r="O4591" i="2"/>
  <c r="P4591" i="2"/>
  <c r="Q4591" i="2"/>
  <c r="T4591" i="2"/>
  <c r="C4592" i="2"/>
  <c r="D4592" i="2"/>
  <c r="O4592" i="2"/>
  <c r="P4592" i="2"/>
  <c r="Q4592" i="2"/>
  <c r="T4592" i="2"/>
  <c r="C4593" i="2"/>
  <c r="D4593" i="2"/>
  <c r="O4593" i="2"/>
  <c r="P4593" i="2"/>
  <c r="Q4593" i="2"/>
  <c r="T4593" i="2"/>
  <c r="C4594" i="2"/>
  <c r="D4594" i="2"/>
  <c r="O4594" i="2"/>
  <c r="P4594" i="2"/>
  <c r="Q4594" i="2"/>
  <c r="T4594" i="2"/>
  <c r="C4595" i="2"/>
  <c r="D4595" i="2"/>
  <c r="O4595" i="2"/>
  <c r="P4595" i="2"/>
  <c r="Q4595" i="2"/>
  <c r="T4595" i="2"/>
  <c r="C4596" i="2"/>
  <c r="D4596" i="2"/>
  <c r="O4596" i="2"/>
  <c r="P4596" i="2"/>
  <c r="Q4596" i="2"/>
  <c r="T4596" i="2"/>
  <c r="C4597" i="2"/>
  <c r="D4597" i="2"/>
  <c r="O4597" i="2"/>
  <c r="P4597" i="2"/>
  <c r="Q4597" i="2"/>
  <c r="T4597" i="2"/>
  <c r="C4598" i="2"/>
  <c r="D4598" i="2"/>
  <c r="O4598" i="2"/>
  <c r="P4598" i="2"/>
  <c r="Q4598" i="2"/>
  <c r="T4598" i="2"/>
  <c r="C4599" i="2"/>
  <c r="D4599" i="2"/>
  <c r="O4599" i="2"/>
  <c r="P4599" i="2"/>
  <c r="Q4599" i="2"/>
  <c r="T4599" i="2"/>
  <c r="C4600" i="2"/>
  <c r="D4600" i="2"/>
  <c r="O4600" i="2"/>
  <c r="P4600" i="2"/>
  <c r="Q4600" i="2"/>
  <c r="T4600" i="2"/>
  <c r="C4601" i="2"/>
  <c r="D4601" i="2"/>
  <c r="O4601" i="2"/>
  <c r="P4601" i="2"/>
  <c r="Q4601" i="2"/>
  <c r="T4601" i="2"/>
  <c r="C4602" i="2"/>
  <c r="D4602" i="2"/>
  <c r="O4602" i="2"/>
  <c r="P4602" i="2"/>
  <c r="Q4602" i="2"/>
  <c r="T4602" i="2"/>
  <c r="C4603" i="2"/>
  <c r="D4603" i="2"/>
  <c r="O4603" i="2"/>
  <c r="P4603" i="2"/>
  <c r="Q4603" i="2"/>
  <c r="T4603" i="2"/>
  <c r="C4604" i="2"/>
  <c r="D4604" i="2"/>
  <c r="O4604" i="2"/>
  <c r="P4604" i="2"/>
  <c r="Q4604" i="2"/>
  <c r="T4604" i="2"/>
  <c r="C4605" i="2"/>
  <c r="D4605" i="2"/>
  <c r="O4605" i="2"/>
  <c r="P4605" i="2"/>
  <c r="Q4605" i="2"/>
  <c r="T4605" i="2"/>
  <c r="C4606" i="2"/>
  <c r="D4606" i="2"/>
  <c r="O4606" i="2"/>
  <c r="P4606" i="2"/>
  <c r="Q4606" i="2"/>
  <c r="T4606" i="2"/>
  <c r="C4607" i="2"/>
  <c r="D4607" i="2"/>
  <c r="O4607" i="2"/>
  <c r="P4607" i="2"/>
  <c r="Q4607" i="2"/>
  <c r="T4607" i="2"/>
  <c r="C4608" i="2"/>
  <c r="D4608" i="2"/>
  <c r="O4608" i="2"/>
  <c r="P4608" i="2"/>
  <c r="Q4608" i="2"/>
  <c r="T4608" i="2"/>
  <c r="C4609" i="2"/>
  <c r="D4609" i="2"/>
  <c r="O4609" i="2"/>
  <c r="P4609" i="2"/>
  <c r="Q4609" i="2"/>
  <c r="T4609" i="2"/>
  <c r="C4610" i="2"/>
  <c r="D4610" i="2"/>
  <c r="O4610" i="2"/>
  <c r="P4610" i="2"/>
  <c r="Q4610" i="2"/>
  <c r="T4610" i="2"/>
  <c r="C4611" i="2"/>
  <c r="D4611" i="2"/>
  <c r="O4611" i="2"/>
  <c r="P4611" i="2"/>
  <c r="Q4611" i="2"/>
  <c r="T4611" i="2"/>
  <c r="C4612" i="2"/>
  <c r="D4612" i="2"/>
  <c r="O4612" i="2"/>
  <c r="P4612" i="2"/>
  <c r="Q4612" i="2"/>
  <c r="T4612" i="2"/>
  <c r="C4613" i="2"/>
  <c r="D4613" i="2"/>
  <c r="O4613" i="2"/>
  <c r="P4613" i="2"/>
  <c r="Q4613" i="2"/>
  <c r="T4613" i="2"/>
  <c r="C4614" i="2"/>
  <c r="D4614" i="2"/>
  <c r="O4614" i="2"/>
  <c r="P4614" i="2"/>
  <c r="Q4614" i="2"/>
  <c r="T4614" i="2"/>
  <c r="C4615" i="2"/>
  <c r="D4615" i="2"/>
  <c r="O4615" i="2"/>
  <c r="P4615" i="2"/>
  <c r="Q4615" i="2"/>
  <c r="T4615" i="2"/>
  <c r="C4616" i="2"/>
  <c r="D4616" i="2"/>
  <c r="O4616" i="2"/>
  <c r="P4616" i="2"/>
  <c r="Q4616" i="2"/>
  <c r="T4616" i="2"/>
  <c r="C4617" i="2"/>
  <c r="D4617" i="2"/>
  <c r="O4617" i="2"/>
  <c r="P4617" i="2"/>
  <c r="Q4617" i="2"/>
  <c r="T4617" i="2"/>
  <c r="C4618" i="2"/>
  <c r="D4618" i="2"/>
  <c r="O4618" i="2"/>
  <c r="P4618" i="2"/>
  <c r="Q4618" i="2"/>
  <c r="T4618" i="2"/>
  <c r="C4619" i="2"/>
  <c r="D4619" i="2"/>
  <c r="O4619" i="2"/>
  <c r="P4619" i="2"/>
  <c r="Q4619" i="2"/>
  <c r="T4619" i="2"/>
  <c r="C4620" i="2"/>
  <c r="D4620" i="2"/>
  <c r="O4620" i="2"/>
  <c r="P4620" i="2"/>
  <c r="Q4620" i="2"/>
  <c r="T4620" i="2"/>
  <c r="C4621" i="2"/>
  <c r="D4621" i="2"/>
  <c r="O4621" i="2"/>
  <c r="P4621" i="2"/>
  <c r="Q4621" i="2"/>
  <c r="T4621" i="2"/>
  <c r="C4622" i="2"/>
  <c r="D4622" i="2"/>
  <c r="O4622" i="2"/>
  <c r="P4622" i="2"/>
  <c r="Q4622" i="2"/>
  <c r="T4622" i="2"/>
  <c r="C4623" i="2"/>
  <c r="D4623" i="2"/>
  <c r="O4623" i="2"/>
  <c r="P4623" i="2"/>
  <c r="Q4623" i="2"/>
  <c r="T4623" i="2"/>
  <c r="C4624" i="2"/>
  <c r="D4624" i="2"/>
  <c r="O4624" i="2"/>
  <c r="P4624" i="2"/>
  <c r="Q4624" i="2"/>
  <c r="T4624" i="2"/>
  <c r="C4625" i="2"/>
  <c r="D4625" i="2"/>
  <c r="O4625" i="2"/>
  <c r="P4625" i="2"/>
  <c r="Q4625" i="2"/>
  <c r="T4625" i="2"/>
  <c r="C4626" i="2"/>
  <c r="D4626" i="2"/>
  <c r="O4626" i="2"/>
  <c r="P4626" i="2"/>
  <c r="Q4626" i="2"/>
  <c r="T4626" i="2"/>
  <c r="C4627" i="2"/>
  <c r="D4627" i="2"/>
  <c r="O4627" i="2"/>
  <c r="P4627" i="2"/>
  <c r="Q4627" i="2"/>
  <c r="T4627" i="2"/>
  <c r="C4628" i="2"/>
  <c r="D4628" i="2"/>
  <c r="O4628" i="2"/>
  <c r="P4628" i="2"/>
  <c r="Q4628" i="2"/>
  <c r="T4628" i="2"/>
  <c r="C4629" i="2"/>
  <c r="D4629" i="2"/>
  <c r="O4629" i="2"/>
  <c r="P4629" i="2"/>
  <c r="Q4629" i="2"/>
  <c r="T4629" i="2"/>
  <c r="C4630" i="2"/>
  <c r="D4630" i="2"/>
  <c r="O4630" i="2"/>
  <c r="P4630" i="2"/>
  <c r="Q4630" i="2"/>
  <c r="T4630" i="2"/>
  <c r="C4631" i="2"/>
  <c r="D4631" i="2"/>
  <c r="O4631" i="2"/>
  <c r="P4631" i="2"/>
  <c r="Q4631" i="2"/>
  <c r="T4631" i="2"/>
  <c r="C4632" i="2"/>
  <c r="D4632" i="2"/>
  <c r="O4632" i="2"/>
  <c r="P4632" i="2"/>
  <c r="Q4632" i="2"/>
  <c r="T4632" i="2"/>
  <c r="C4633" i="2"/>
  <c r="D4633" i="2"/>
  <c r="O4633" i="2"/>
  <c r="P4633" i="2"/>
  <c r="Q4633" i="2"/>
  <c r="T4633" i="2"/>
  <c r="C4634" i="2"/>
  <c r="D4634" i="2"/>
  <c r="O4634" i="2"/>
  <c r="P4634" i="2"/>
  <c r="Q4634" i="2"/>
  <c r="T4634" i="2"/>
  <c r="C4635" i="2"/>
  <c r="D4635" i="2"/>
  <c r="O4635" i="2"/>
  <c r="P4635" i="2"/>
  <c r="Q4635" i="2"/>
  <c r="T4635" i="2"/>
  <c r="C4636" i="2"/>
  <c r="D4636" i="2"/>
  <c r="O4636" i="2"/>
  <c r="P4636" i="2"/>
  <c r="Q4636" i="2"/>
  <c r="T4636" i="2"/>
  <c r="C4637" i="2"/>
  <c r="D4637" i="2"/>
  <c r="O4637" i="2"/>
  <c r="P4637" i="2"/>
  <c r="Q4637" i="2"/>
  <c r="T4637" i="2"/>
  <c r="C4638" i="2"/>
  <c r="D4638" i="2"/>
  <c r="O4638" i="2"/>
  <c r="P4638" i="2"/>
  <c r="Q4638" i="2"/>
  <c r="T4638" i="2"/>
  <c r="C4639" i="2"/>
  <c r="D4639" i="2"/>
  <c r="O4639" i="2"/>
  <c r="P4639" i="2"/>
  <c r="Q4639" i="2"/>
  <c r="T4639" i="2"/>
  <c r="C4640" i="2"/>
  <c r="D4640" i="2"/>
  <c r="O4640" i="2"/>
  <c r="P4640" i="2"/>
  <c r="Q4640" i="2"/>
  <c r="T4640" i="2"/>
  <c r="C4641" i="2"/>
  <c r="D4641" i="2"/>
  <c r="O4641" i="2"/>
  <c r="P4641" i="2"/>
  <c r="Q4641" i="2"/>
  <c r="T4641" i="2"/>
  <c r="C4642" i="2"/>
  <c r="D4642" i="2"/>
  <c r="O4642" i="2"/>
  <c r="P4642" i="2"/>
  <c r="Q4642" i="2"/>
  <c r="T4642" i="2"/>
  <c r="C4643" i="2"/>
  <c r="D4643" i="2"/>
  <c r="O4643" i="2"/>
  <c r="P4643" i="2"/>
  <c r="Q4643" i="2"/>
  <c r="T4643" i="2"/>
  <c r="C4644" i="2"/>
  <c r="D4644" i="2"/>
  <c r="O4644" i="2"/>
  <c r="P4644" i="2"/>
  <c r="Q4644" i="2"/>
  <c r="T4644" i="2"/>
  <c r="C4645" i="2"/>
  <c r="D4645" i="2"/>
  <c r="O4645" i="2"/>
  <c r="P4645" i="2"/>
  <c r="Q4645" i="2"/>
  <c r="T4645" i="2"/>
  <c r="C4646" i="2"/>
  <c r="D4646" i="2"/>
  <c r="O4646" i="2"/>
  <c r="P4646" i="2"/>
  <c r="Q4646" i="2"/>
  <c r="T4646" i="2"/>
  <c r="C4647" i="2"/>
  <c r="D4647" i="2"/>
  <c r="O4647" i="2"/>
  <c r="P4647" i="2"/>
  <c r="Q4647" i="2"/>
  <c r="T4647" i="2"/>
  <c r="C4648" i="2"/>
  <c r="D4648" i="2"/>
  <c r="O4648" i="2"/>
  <c r="P4648" i="2"/>
  <c r="Q4648" i="2"/>
  <c r="T4648" i="2"/>
  <c r="C4649" i="2"/>
  <c r="D4649" i="2"/>
  <c r="O4649" i="2"/>
  <c r="P4649" i="2"/>
  <c r="Q4649" i="2"/>
  <c r="T4649" i="2"/>
  <c r="C4650" i="2"/>
  <c r="D4650" i="2"/>
  <c r="O4650" i="2"/>
  <c r="P4650" i="2"/>
  <c r="Q4650" i="2"/>
  <c r="T4650" i="2"/>
  <c r="C4651" i="2"/>
  <c r="D4651" i="2"/>
  <c r="O4651" i="2"/>
  <c r="P4651" i="2"/>
  <c r="Q4651" i="2"/>
  <c r="T4651" i="2"/>
  <c r="C4652" i="2"/>
  <c r="D4652" i="2"/>
  <c r="O4652" i="2"/>
  <c r="P4652" i="2"/>
  <c r="Q4652" i="2"/>
  <c r="T4652" i="2"/>
  <c r="C4653" i="2"/>
  <c r="D4653" i="2"/>
  <c r="O4653" i="2"/>
  <c r="P4653" i="2"/>
  <c r="Q4653" i="2"/>
  <c r="T4653" i="2"/>
  <c r="C4654" i="2"/>
  <c r="D4654" i="2"/>
  <c r="O4654" i="2"/>
  <c r="P4654" i="2"/>
  <c r="Q4654" i="2"/>
  <c r="T4654" i="2"/>
  <c r="C4655" i="2"/>
  <c r="D4655" i="2"/>
  <c r="O4655" i="2"/>
  <c r="P4655" i="2"/>
  <c r="Q4655" i="2"/>
  <c r="T4655" i="2"/>
  <c r="C4656" i="2"/>
  <c r="D4656" i="2"/>
  <c r="O4656" i="2"/>
  <c r="P4656" i="2"/>
  <c r="Q4656" i="2"/>
  <c r="T4656" i="2"/>
  <c r="C4657" i="2"/>
  <c r="D4657" i="2"/>
  <c r="O4657" i="2"/>
  <c r="P4657" i="2"/>
  <c r="Q4657" i="2"/>
  <c r="T4657" i="2"/>
  <c r="C4658" i="2"/>
  <c r="D4658" i="2"/>
  <c r="O4658" i="2"/>
  <c r="P4658" i="2"/>
  <c r="Q4658" i="2"/>
  <c r="T4658" i="2"/>
  <c r="C4659" i="2"/>
  <c r="D4659" i="2"/>
  <c r="O4659" i="2"/>
  <c r="P4659" i="2"/>
  <c r="Q4659" i="2"/>
  <c r="T4659" i="2"/>
  <c r="C4660" i="2"/>
  <c r="D4660" i="2"/>
  <c r="O4660" i="2"/>
  <c r="P4660" i="2"/>
  <c r="Q4660" i="2"/>
  <c r="T4660" i="2"/>
  <c r="C4661" i="2"/>
  <c r="D4661" i="2"/>
  <c r="O4661" i="2"/>
  <c r="P4661" i="2"/>
  <c r="Q4661" i="2"/>
  <c r="T4661" i="2"/>
  <c r="C4662" i="2"/>
  <c r="D4662" i="2"/>
  <c r="O4662" i="2"/>
  <c r="P4662" i="2"/>
  <c r="Q4662" i="2"/>
  <c r="T4662" i="2"/>
  <c r="C4663" i="2"/>
  <c r="D4663" i="2"/>
  <c r="O4663" i="2"/>
  <c r="P4663" i="2"/>
  <c r="Q4663" i="2"/>
  <c r="T4663" i="2"/>
  <c r="C4664" i="2"/>
  <c r="D4664" i="2"/>
  <c r="O4664" i="2"/>
  <c r="P4664" i="2"/>
  <c r="Q4664" i="2"/>
  <c r="T4664" i="2"/>
  <c r="C4665" i="2"/>
  <c r="D4665" i="2"/>
  <c r="O4665" i="2"/>
  <c r="P4665" i="2"/>
  <c r="Q4665" i="2"/>
  <c r="T4665" i="2"/>
  <c r="C4666" i="2"/>
  <c r="D4666" i="2"/>
  <c r="O4666" i="2"/>
  <c r="P4666" i="2"/>
  <c r="Q4666" i="2"/>
  <c r="T4666" i="2"/>
  <c r="C4667" i="2"/>
  <c r="D4667" i="2"/>
  <c r="O4667" i="2"/>
  <c r="P4667" i="2"/>
  <c r="Q4667" i="2"/>
  <c r="T4667" i="2"/>
  <c r="C4668" i="2"/>
  <c r="D4668" i="2"/>
  <c r="O4668" i="2"/>
  <c r="P4668" i="2"/>
  <c r="Q4668" i="2"/>
  <c r="T4668" i="2"/>
  <c r="C4669" i="2"/>
  <c r="D4669" i="2"/>
  <c r="O4669" i="2"/>
  <c r="P4669" i="2"/>
  <c r="Q4669" i="2"/>
  <c r="T4669" i="2"/>
  <c r="C4670" i="2"/>
  <c r="D4670" i="2"/>
  <c r="O4670" i="2"/>
  <c r="P4670" i="2"/>
  <c r="Q4670" i="2"/>
  <c r="T4670" i="2"/>
  <c r="C4671" i="2"/>
  <c r="D4671" i="2"/>
  <c r="O4671" i="2"/>
  <c r="P4671" i="2"/>
  <c r="Q4671" i="2"/>
  <c r="T4671" i="2"/>
  <c r="C4672" i="2"/>
  <c r="D4672" i="2"/>
  <c r="O4672" i="2"/>
  <c r="P4672" i="2"/>
  <c r="Q4672" i="2"/>
  <c r="T4672" i="2"/>
  <c r="C4673" i="2"/>
  <c r="D4673" i="2"/>
  <c r="O4673" i="2"/>
  <c r="P4673" i="2"/>
  <c r="Q4673" i="2"/>
  <c r="T4673" i="2"/>
  <c r="C4674" i="2"/>
  <c r="D4674" i="2"/>
  <c r="O4674" i="2"/>
  <c r="P4674" i="2"/>
  <c r="Q4674" i="2"/>
  <c r="T4674" i="2"/>
  <c r="C4675" i="2"/>
  <c r="D4675" i="2"/>
  <c r="O4675" i="2"/>
  <c r="P4675" i="2"/>
  <c r="Q4675" i="2"/>
  <c r="T4675" i="2"/>
  <c r="C4676" i="2"/>
  <c r="D4676" i="2"/>
  <c r="O4676" i="2"/>
  <c r="P4676" i="2"/>
  <c r="Q4676" i="2"/>
  <c r="T4676" i="2"/>
  <c r="C4677" i="2"/>
  <c r="D4677" i="2"/>
  <c r="O4677" i="2"/>
  <c r="P4677" i="2"/>
  <c r="Q4677" i="2"/>
  <c r="T4677" i="2"/>
  <c r="C4678" i="2"/>
  <c r="D4678" i="2"/>
  <c r="O4678" i="2"/>
  <c r="P4678" i="2"/>
  <c r="Q4678" i="2"/>
  <c r="T4678" i="2"/>
  <c r="C4679" i="2"/>
  <c r="D4679" i="2"/>
  <c r="O4679" i="2"/>
  <c r="P4679" i="2"/>
  <c r="Q4679" i="2"/>
  <c r="T4679" i="2"/>
  <c r="C4680" i="2"/>
  <c r="D4680" i="2"/>
  <c r="O4680" i="2"/>
  <c r="P4680" i="2"/>
  <c r="Q4680" i="2"/>
  <c r="T4680" i="2"/>
  <c r="C4681" i="2"/>
  <c r="D4681" i="2"/>
  <c r="O4681" i="2"/>
  <c r="P4681" i="2"/>
  <c r="Q4681" i="2"/>
  <c r="T4681" i="2"/>
  <c r="C4682" i="2"/>
  <c r="D4682" i="2"/>
  <c r="O4682" i="2"/>
  <c r="P4682" i="2"/>
  <c r="Q4682" i="2"/>
  <c r="T4682" i="2"/>
  <c r="C4683" i="2"/>
  <c r="D4683" i="2"/>
  <c r="O4683" i="2"/>
  <c r="P4683" i="2"/>
  <c r="Q4683" i="2"/>
  <c r="T4683" i="2"/>
  <c r="C4684" i="2"/>
  <c r="D4684" i="2"/>
  <c r="O4684" i="2"/>
  <c r="P4684" i="2"/>
  <c r="Q4684" i="2"/>
  <c r="T4684" i="2"/>
  <c r="C4685" i="2"/>
  <c r="D4685" i="2"/>
  <c r="O4685" i="2"/>
  <c r="P4685" i="2"/>
  <c r="Q4685" i="2"/>
  <c r="T4685" i="2"/>
  <c r="C4686" i="2"/>
  <c r="D4686" i="2"/>
  <c r="O4686" i="2"/>
  <c r="P4686" i="2"/>
  <c r="Q4686" i="2"/>
  <c r="T4686" i="2"/>
  <c r="C4687" i="2"/>
  <c r="D4687" i="2"/>
  <c r="O4687" i="2"/>
  <c r="P4687" i="2"/>
  <c r="Q4687" i="2"/>
  <c r="T4687" i="2"/>
  <c r="C4688" i="2"/>
  <c r="D4688" i="2"/>
  <c r="O4688" i="2"/>
  <c r="P4688" i="2"/>
  <c r="Q4688" i="2"/>
  <c r="T4688" i="2"/>
  <c r="C4689" i="2"/>
  <c r="D4689" i="2"/>
  <c r="O4689" i="2"/>
  <c r="P4689" i="2"/>
  <c r="Q4689" i="2"/>
  <c r="T4689" i="2"/>
  <c r="C4690" i="2"/>
  <c r="D4690" i="2"/>
  <c r="O4690" i="2"/>
  <c r="P4690" i="2"/>
  <c r="Q4690" i="2"/>
  <c r="T4690" i="2"/>
  <c r="C4691" i="2"/>
  <c r="D4691" i="2"/>
  <c r="O4691" i="2"/>
  <c r="P4691" i="2"/>
  <c r="Q4691" i="2"/>
  <c r="T4691" i="2"/>
  <c r="C4692" i="2"/>
  <c r="D4692" i="2"/>
  <c r="O4692" i="2"/>
  <c r="P4692" i="2"/>
  <c r="Q4692" i="2"/>
  <c r="T4692" i="2"/>
  <c r="C4693" i="2"/>
  <c r="D4693" i="2"/>
  <c r="O4693" i="2"/>
  <c r="P4693" i="2"/>
  <c r="Q4693" i="2"/>
  <c r="T4693" i="2"/>
  <c r="C4694" i="2"/>
  <c r="D4694" i="2"/>
  <c r="O4694" i="2"/>
  <c r="P4694" i="2"/>
  <c r="Q4694" i="2"/>
  <c r="T4694" i="2"/>
  <c r="C4695" i="2"/>
  <c r="D4695" i="2"/>
  <c r="O4695" i="2"/>
  <c r="P4695" i="2"/>
  <c r="Q4695" i="2"/>
  <c r="T4695" i="2"/>
  <c r="C4696" i="2"/>
  <c r="D4696" i="2"/>
  <c r="O4696" i="2"/>
  <c r="P4696" i="2"/>
  <c r="Q4696" i="2"/>
  <c r="T4696" i="2"/>
  <c r="C4697" i="2"/>
  <c r="D4697" i="2"/>
  <c r="O4697" i="2"/>
  <c r="P4697" i="2"/>
  <c r="Q4697" i="2"/>
  <c r="T4697" i="2"/>
  <c r="C4698" i="2"/>
  <c r="D4698" i="2"/>
  <c r="O4698" i="2"/>
  <c r="P4698" i="2"/>
  <c r="Q4698" i="2"/>
  <c r="T4698" i="2"/>
  <c r="C4699" i="2"/>
  <c r="D4699" i="2"/>
  <c r="O4699" i="2"/>
  <c r="P4699" i="2"/>
  <c r="Q4699" i="2"/>
  <c r="T4699" i="2"/>
  <c r="C4700" i="2"/>
  <c r="D4700" i="2"/>
  <c r="O4700" i="2"/>
  <c r="P4700" i="2"/>
  <c r="Q4700" i="2"/>
  <c r="T4700" i="2"/>
  <c r="C4701" i="2"/>
  <c r="D4701" i="2"/>
  <c r="O4701" i="2"/>
  <c r="P4701" i="2"/>
  <c r="Q4701" i="2"/>
  <c r="T4701" i="2"/>
  <c r="C4702" i="2"/>
  <c r="D4702" i="2"/>
  <c r="O4702" i="2"/>
  <c r="P4702" i="2"/>
  <c r="Q4702" i="2"/>
  <c r="T4702" i="2"/>
  <c r="C4703" i="2"/>
  <c r="D4703" i="2"/>
  <c r="O4703" i="2"/>
  <c r="P4703" i="2"/>
  <c r="Q4703" i="2"/>
  <c r="T4703" i="2"/>
  <c r="C4704" i="2"/>
  <c r="D4704" i="2"/>
  <c r="O4704" i="2"/>
  <c r="P4704" i="2"/>
  <c r="Q4704" i="2"/>
  <c r="T4704" i="2"/>
  <c r="C4705" i="2"/>
  <c r="D4705" i="2"/>
  <c r="O4705" i="2"/>
  <c r="P4705" i="2"/>
  <c r="Q4705" i="2"/>
  <c r="T4705" i="2"/>
  <c r="C4706" i="2"/>
  <c r="D4706" i="2"/>
  <c r="O4706" i="2"/>
  <c r="P4706" i="2"/>
  <c r="Q4706" i="2"/>
  <c r="T4706" i="2"/>
  <c r="C4707" i="2"/>
  <c r="D4707" i="2"/>
  <c r="O4707" i="2"/>
  <c r="P4707" i="2"/>
  <c r="Q4707" i="2"/>
  <c r="T4707" i="2"/>
  <c r="C4708" i="2"/>
  <c r="D4708" i="2"/>
  <c r="O4708" i="2"/>
  <c r="P4708" i="2"/>
  <c r="Q4708" i="2"/>
  <c r="T4708" i="2"/>
  <c r="C4709" i="2"/>
  <c r="D4709" i="2"/>
  <c r="O4709" i="2"/>
  <c r="P4709" i="2"/>
  <c r="Q4709" i="2"/>
  <c r="T4709" i="2"/>
  <c r="C4710" i="2"/>
  <c r="D4710" i="2"/>
  <c r="O4710" i="2"/>
  <c r="P4710" i="2"/>
  <c r="Q4710" i="2"/>
  <c r="T4710" i="2"/>
  <c r="C4711" i="2"/>
  <c r="D4711" i="2"/>
  <c r="O4711" i="2"/>
  <c r="P4711" i="2"/>
  <c r="Q4711" i="2"/>
  <c r="T4711" i="2"/>
  <c r="C4712" i="2"/>
  <c r="D4712" i="2"/>
  <c r="O4712" i="2"/>
  <c r="P4712" i="2"/>
  <c r="Q4712" i="2"/>
  <c r="T4712" i="2"/>
  <c r="C4713" i="2"/>
  <c r="D4713" i="2"/>
  <c r="O4713" i="2"/>
  <c r="P4713" i="2"/>
  <c r="Q4713" i="2"/>
  <c r="T4713" i="2"/>
  <c r="C4714" i="2"/>
  <c r="D4714" i="2"/>
  <c r="O4714" i="2"/>
  <c r="P4714" i="2"/>
  <c r="Q4714" i="2"/>
  <c r="T4714" i="2"/>
  <c r="C4715" i="2"/>
  <c r="D4715" i="2"/>
  <c r="O4715" i="2"/>
  <c r="P4715" i="2"/>
  <c r="Q4715" i="2"/>
  <c r="T4715" i="2"/>
  <c r="C4716" i="2"/>
  <c r="D4716" i="2"/>
  <c r="O4716" i="2"/>
  <c r="P4716" i="2"/>
  <c r="Q4716" i="2"/>
  <c r="T4716" i="2"/>
  <c r="C4717" i="2"/>
  <c r="D4717" i="2"/>
  <c r="O4717" i="2"/>
  <c r="P4717" i="2"/>
  <c r="Q4717" i="2"/>
  <c r="T4717" i="2"/>
  <c r="C4718" i="2"/>
  <c r="D4718" i="2"/>
  <c r="O4718" i="2"/>
  <c r="P4718" i="2"/>
  <c r="Q4718" i="2"/>
  <c r="T4718" i="2"/>
  <c r="C4719" i="2"/>
  <c r="D4719" i="2"/>
  <c r="O4719" i="2"/>
  <c r="P4719" i="2"/>
  <c r="Q4719" i="2"/>
  <c r="T4719" i="2"/>
  <c r="C4720" i="2"/>
  <c r="D4720" i="2"/>
  <c r="O4720" i="2"/>
  <c r="P4720" i="2"/>
  <c r="Q4720" i="2"/>
  <c r="T4720" i="2"/>
  <c r="C4721" i="2"/>
  <c r="D4721" i="2"/>
  <c r="O4721" i="2"/>
  <c r="P4721" i="2"/>
  <c r="Q4721" i="2"/>
  <c r="T4721" i="2"/>
  <c r="C4722" i="2"/>
  <c r="D4722" i="2"/>
  <c r="O4722" i="2"/>
  <c r="P4722" i="2"/>
  <c r="Q4722" i="2"/>
  <c r="T4722" i="2"/>
  <c r="C4723" i="2"/>
  <c r="D4723" i="2"/>
  <c r="O4723" i="2"/>
  <c r="P4723" i="2"/>
  <c r="Q4723" i="2"/>
  <c r="T4723" i="2"/>
  <c r="C4724" i="2"/>
  <c r="D4724" i="2"/>
  <c r="O4724" i="2"/>
  <c r="P4724" i="2"/>
  <c r="Q4724" i="2"/>
  <c r="T4724" i="2"/>
  <c r="C4725" i="2"/>
  <c r="D4725" i="2"/>
  <c r="O4725" i="2"/>
  <c r="P4725" i="2"/>
  <c r="Q4725" i="2"/>
  <c r="T4725" i="2"/>
  <c r="C4726" i="2"/>
  <c r="D4726" i="2"/>
  <c r="O4726" i="2"/>
  <c r="P4726" i="2"/>
  <c r="Q4726" i="2"/>
  <c r="T4726" i="2"/>
  <c r="C4727" i="2"/>
  <c r="D4727" i="2"/>
  <c r="O4727" i="2"/>
  <c r="P4727" i="2"/>
  <c r="Q4727" i="2"/>
  <c r="T4727" i="2"/>
  <c r="C4728" i="2"/>
  <c r="D4728" i="2"/>
  <c r="O4728" i="2"/>
  <c r="P4728" i="2"/>
  <c r="Q4728" i="2"/>
  <c r="T4728" i="2"/>
  <c r="C4729" i="2"/>
  <c r="D4729" i="2"/>
  <c r="O4729" i="2"/>
  <c r="P4729" i="2"/>
  <c r="Q4729" i="2"/>
  <c r="T4729" i="2"/>
  <c r="C4730" i="2"/>
  <c r="D4730" i="2"/>
  <c r="O4730" i="2"/>
  <c r="P4730" i="2"/>
  <c r="Q4730" i="2"/>
  <c r="T4730" i="2"/>
  <c r="C4731" i="2"/>
  <c r="D4731" i="2"/>
  <c r="O4731" i="2"/>
  <c r="P4731" i="2"/>
  <c r="Q4731" i="2"/>
  <c r="T4731" i="2"/>
  <c r="C4732" i="2"/>
  <c r="D4732" i="2"/>
  <c r="O4732" i="2"/>
  <c r="P4732" i="2"/>
  <c r="Q4732" i="2"/>
  <c r="T4732" i="2"/>
  <c r="C4733" i="2"/>
  <c r="D4733" i="2"/>
  <c r="O4733" i="2"/>
  <c r="P4733" i="2"/>
  <c r="Q4733" i="2"/>
  <c r="T4733" i="2"/>
  <c r="C4734" i="2"/>
  <c r="D4734" i="2"/>
  <c r="O4734" i="2"/>
  <c r="P4734" i="2"/>
  <c r="Q4734" i="2"/>
  <c r="T4734" i="2"/>
  <c r="C4735" i="2"/>
  <c r="D4735" i="2"/>
  <c r="O4735" i="2"/>
  <c r="P4735" i="2"/>
  <c r="Q4735" i="2"/>
  <c r="T4735" i="2"/>
  <c r="C4736" i="2"/>
  <c r="D4736" i="2"/>
  <c r="O4736" i="2"/>
  <c r="P4736" i="2"/>
  <c r="Q4736" i="2"/>
  <c r="T4736" i="2"/>
  <c r="C4737" i="2"/>
  <c r="D4737" i="2"/>
  <c r="O4737" i="2"/>
  <c r="P4737" i="2"/>
  <c r="Q4737" i="2"/>
  <c r="T4737" i="2"/>
  <c r="C4738" i="2"/>
  <c r="D4738" i="2"/>
  <c r="O4738" i="2"/>
  <c r="P4738" i="2"/>
  <c r="Q4738" i="2"/>
  <c r="T4738" i="2"/>
  <c r="C4739" i="2"/>
  <c r="D4739" i="2"/>
  <c r="O4739" i="2"/>
  <c r="P4739" i="2"/>
  <c r="Q4739" i="2"/>
  <c r="T4739" i="2"/>
  <c r="C4740" i="2"/>
  <c r="D4740" i="2"/>
  <c r="O4740" i="2"/>
  <c r="P4740" i="2"/>
  <c r="Q4740" i="2"/>
  <c r="T4740" i="2"/>
  <c r="C4741" i="2"/>
  <c r="D4741" i="2"/>
  <c r="O4741" i="2"/>
  <c r="P4741" i="2"/>
  <c r="Q4741" i="2"/>
  <c r="T4741" i="2"/>
  <c r="C4742" i="2"/>
  <c r="D4742" i="2"/>
  <c r="O4742" i="2"/>
  <c r="P4742" i="2"/>
  <c r="Q4742" i="2"/>
  <c r="T4742" i="2"/>
  <c r="C4743" i="2"/>
  <c r="D4743" i="2"/>
  <c r="O4743" i="2"/>
  <c r="P4743" i="2"/>
  <c r="Q4743" i="2"/>
  <c r="T4743" i="2"/>
  <c r="C4744" i="2"/>
  <c r="D4744" i="2"/>
  <c r="O4744" i="2"/>
  <c r="P4744" i="2"/>
  <c r="Q4744" i="2"/>
  <c r="T4744" i="2"/>
  <c r="C4745" i="2"/>
  <c r="D4745" i="2"/>
  <c r="O4745" i="2"/>
  <c r="P4745" i="2"/>
  <c r="Q4745" i="2"/>
  <c r="T4745" i="2"/>
  <c r="C4746" i="2"/>
  <c r="D4746" i="2"/>
  <c r="O4746" i="2"/>
  <c r="P4746" i="2"/>
  <c r="Q4746" i="2"/>
  <c r="T4746" i="2"/>
  <c r="C4747" i="2"/>
  <c r="D4747" i="2"/>
  <c r="O4747" i="2"/>
  <c r="P4747" i="2"/>
  <c r="Q4747" i="2"/>
  <c r="T4747" i="2"/>
  <c r="C4748" i="2"/>
  <c r="D4748" i="2"/>
  <c r="O4748" i="2"/>
  <c r="P4748" i="2"/>
  <c r="Q4748" i="2"/>
  <c r="T4748" i="2"/>
  <c r="C4749" i="2"/>
  <c r="D4749" i="2"/>
  <c r="O4749" i="2"/>
  <c r="P4749" i="2"/>
  <c r="Q4749" i="2"/>
  <c r="T4749" i="2"/>
  <c r="C4750" i="2"/>
  <c r="D4750" i="2"/>
  <c r="O4750" i="2"/>
  <c r="P4750" i="2"/>
  <c r="Q4750" i="2"/>
  <c r="T4750" i="2"/>
  <c r="C4751" i="2"/>
  <c r="D4751" i="2"/>
  <c r="O4751" i="2"/>
  <c r="P4751" i="2"/>
  <c r="Q4751" i="2"/>
  <c r="T4751" i="2"/>
  <c r="C4752" i="2"/>
  <c r="D4752" i="2"/>
  <c r="O4752" i="2"/>
  <c r="P4752" i="2"/>
  <c r="Q4752" i="2"/>
  <c r="T4752" i="2"/>
  <c r="C4753" i="2"/>
  <c r="D4753" i="2"/>
  <c r="O4753" i="2"/>
  <c r="P4753" i="2"/>
  <c r="Q4753" i="2"/>
  <c r="T4753" i="2"/>
  <c r="C4754" i="2"/>
  <c r="D4754" i="2"/>
  <c r="O4754" i="2"/>
  <c r="P4754" i="2"/>
  <c r="Q4754" i="2"/>
  <c r="T4754" i="2"/>
  <c r="C4755" i="2"/>
  <c r="D4755" i="2"/>
  <c r="O4755" i="2"/>
  <c r="P4755" i="2"/>
  <c r="Q4755" i="2"/>
  <c r="T4755" i="2"/>
  <c r="C4756" i="2"/>
  <c r="D4756" i="2"/>
  <c r="O4756" i="2"/>
  <c r="P4756" i="2"/>
  <c r="Q4756" i="2"/>
  <c r="T4756" i="2"/>
  <c r="C4757" i="2"/>
  <c r="D4757" i="2"/>
  <c r="O4757" i="2"/>
  <c r="P4757" i="2"/>
  <c r="Q4757" i="2"/>
  <c r="T4757" i="2"/>
  <c r="C4758" i="2"/>
  <c r="D4758" i="2"/>
  <c r="O4758" i="2"/>
  <c r="P4758" i="2"/>
  <c r="Q4758" i="2"/>
  <c r="T4758" i="2"/>
  <c r="C4759" i="2"/>
  <c r="D4759" i="2"/>
  <c r="O4759" i="2"/>
  <c r="P4759" i="2"/>
  <c r="Q4759" i="2"/>
  <c r="T4759" i="2"/>
  <c r="C4760" i="2"/>
  <c r="D4760" i="2"/>
  <c r="O4760" i="2"/>
  <c r="P4760" i="2"/>
  <c r="Q4760" i="2"/>
  <c r="T4760" i="2"/>
  <c r="C4761" i="2"/>
  <c r="D4761" i="2"/>
  <c r="O4761" i="2"/>
  <c r="P4761" i="2"/>
  <c r="Q4761" i="2"/>
  <c r="T4761" i="2"/>
  <c r="C4762" i="2"/>
  <c r="D4762" i="2"/>
  <c r="O4762" i="2"/>
  <c r="P4762" i="2"/>
  <c r="Q4762" i="2"/>
  <c r="T4762" i="2"/>
  <c r="C4763" i="2"/>
  <c r="D4763" i="2"/>
  <c r="O4763" i="2"/>
  <c r="P4763" i="2"/>
  <c r="Q4763" i="2"/>
  <c r="T4763" i="2"/>
  <c r="C4764" i="2"/>
  <c r="D4764" i="2"/>
  <c r="O4764" i="2"/>
  <c r="P4764" i="2"/>
  <c r="Q4764" i="2"/>
  <c r="T4764" i="2"/>
  <c r="C4765" i="2"/>
  <c r="D4765" i="2"/>
  <c r="O4765" i="2"/>
  <c r="P4765" i="2"/>
  <c r="Q4765" i="2"/>
  <c r="T4765" i="2"/>
  <c r="C4766" i="2"/>
  <c r="D4766" i="2"/>
  <c r="O4766" i="2"/>
  <c r="P4766" i="2"/>
  <c r="Q4766" i="2"/>
  <c r="T4766" i="2"/>
  <c r="C4767" i="2"/>
  <c r="D4767" i="2"/>
  <c r="O4767" i="2"/>
  <c r="P4767" i="2"/>
  <c r="Q4767" i="2"/>
  <c r="T4767" i="2"/>
  <c r="C4768" i="2"/>
  <c r="D4768" i="2"/>
  <c r="O4768" i="2"/>
  <c r="P4768" i="2"/>
  <c r="Q4768" i="2"/>
  <c r="T4768" i="2"/>
  <c r="C4769" i="2"/>
  <c r="D4769" i="2"/>
  <c r="O4769" i="2"/>
  <c r="P4769" i="2"/>
  <c r="Q4769" i="2"/>
  <c r="T4769" i="2"/>
  <c r="C4770" i="2"/>
  <c r="D4770" i="2"/>
  <c r="O4770" i="2"/>
  <c r="P4770" i="2"/>
  <c r="Q4770" i="2"/>
  <c r="T4770" i="2"/>
  <c r="C4771" i="2"/>
  <c r="D4771" i="2"/>
  <c r="O4771" i="2"/>
  <c r="P4771" i="2"/>
  <c r="Q4771" i="2"/>
  <c r="T4771" i="2"/>
  <c r="C4772" i="2"/>
  <c r="D4772" i="2"/>
  <c r="O4772" i="2"/>
  <c r="P4772" i="2"/>
  <c r="Q4772" i="2"/>
  <c r="T4772" i="2"/>
  <c r="C4773" i="2"/>
  <c r="D4773" i="2"/>
  <c r="O4773" i="2"/>
  <c r="P4773" i="2"/>
  <c r="Q4773" i="2"/>
  <c r="T4773" i="2"/>
  <c r="C4774" i="2"/>
  <c r="D4774" i="2"/>
  <c r="O4774" i="2"/>
  <c r="P4774" i="2"/>
  <c r="Q4774" i="2"/>
  <c r="T4774" i="2"/>
  <c r="C4775" i="2"/>
  <c r="D4775" i="2"/>
  <c r="O4775" i="2"/>
  <c r="P4775" i="2"/>
  <c r="Q4775" i="2"/>
  <c r="T4775" i="2"/>
  <c r="C4776" i="2"/>
  <c r="D4776" i="2"/>
  <c r="O4776" i="2"/>
  <c r="P4776" i="2"/>
  <c r="Q4776" i="2"/>
  <c r="T4776" i="2"/>
  <c r="C4777" i="2"/>
  <c r="D4777" i="2"/>
  <c r="O4777" i="2"/>
  <c r="P4777" i="2"/>
  <c r="Q4777" i="2"/>
  <c r="T4777" i="2"/>
  <c r="C4778" i="2"/>
  <c r="D4778" i="2"/>
  <c r="O4778" i="2"/>
  <c r="P4778" i="2"/>
  <c r="Q4778" i="2"/>
  <c r="T4778" i="2"/>
  <c r="C4779" i="2"/>
  <c r="D4779" i="2"/>
  <c r="O4779" i="2"/>
  <c r="P4779" i="2"/>
  <c r="Q4779" i="2"/>
  <c r="T4779" i="2"/>
  <c r="C4780" i="2"/>
  <c r="D4780" i="2"/>
  <c r="O4780" i="2"/>
  <c r="P4780" i="2"/>
  <c r="Q4780" i="2"/>
  <c r="T4780" i="2"/>
  <c r="C4781" i="2"/>
  <c r="D4781" i="2"/>
  <c r="O4781" i="2"/>
  <c r="P4781" i="2"/>
  <c r="Q4781" i="2"/>
  <c r="T4781" i="2"/>
  <c r="C4782" i="2"/>
  <c r="D4782" i="2"/>
  <c r="O4782" i="2"/>
  <c r="P4782" i="2"/>
  <c r="Q4782" i="2"/>
  <c r="T4782" i="2"/>
  <c r="C4783" i="2"/>
  <c r="D4783" i="2"/>
  <c r="O4783" i="2"/>
  <c r="P4783" i="2"/>
  <c r="Q4783" i="2"/>
  <c r="T4783" i="2"/>
  <c r="C4784" i="2"/>
  <c r="D4784" i="2"/>
  <c r="O4784" i="2"/>
  <c r="P4784" i="2"/>
  <c r="Q4784" i="2"/>
  <c r="T4784" i="2"/>
  <c r="C4785" i="2"/>
  <c r="D4785" i="2"/>
  <c r="O4785" i="2"/>
  <c r="P4785" i="2"/>
  <c r="Q4785" i="2"/>
  <c r="T4785" i="2"/>
  <c r="C4786" i="2"/>
  <c r="D4786" i="2"/>
  <c r="O4786" i="2"/>
  <c r="P4786" i="2"/>
  <c r="Q4786" i="2"/>
  <c r="T4786" i="2"/>
  <c r="C4787" i="2"/>
  <c r="D4787" i="2"/>
  <c r="O4787" i="2"/>
  <c r="P4787" i="2"/>
  <c r="Q4787" i="2"/>
  <c r="T4787" i="2"/>
  <c r="C4788" i="2"/>
  <c r="D4788" i="2"/>
  <c r="O4788" i="2"/>
  <c r="P4788" i="2"/>
  <c r="Q4788" i="2"/>
  <c r="T4788" i="2"/>
  <c r="C4789" i="2"/>
  <c r="D4789" i="2"/>
  <c r="O4789" i="2"/>
  <c r="P4789" i="2"/>
  <c r="Q4789" i="2"/>
  <c r="T4789" i="2"/>
  <c r="C4790" i="2"/>
  <c r="D4790" i="2"/>
  <c r="O4790" i="2"/>
  <c r="P4790" i="2"/>
  <c r="Q4790" i="2"/>
  <c r="T4790" i="2"/>
  <c r="C4791" i="2"/>
  <c r="D4791" i="2"/>
  <c r="O4791" i="2"/>
  <c r="P4791" i="2"/>
  <c r="Q4791" i="2"/>
  <c r="T4791" i="2"/>
  <c r="C4792" i="2"/>
  <c r="D4792" i="2"/>
  <c r="O4792" i="2"/>
  <c r="P4792" i="2"/>
  <c r="Q4792" i="2"/>
  <c r="T4792" i="2"/>
  <c r="C4793" i="2"/>
  <c r="D4793" i="2"/>
  <c r="O4793" i="2"/>
  <c r="P4793" i="2"/>
  <c r="Q4793" i="2"/>
  <c r="T4793" i="2"/>
  <c r="C4794" i="2"/>
  <c r="D4794" i="2"/>
  <c r="O4794" i="2"/>
  <c r="P4794" i="2"/>
  <c r="Q4794" i="2"/>
  <c r="T4794" i="2"/>
  <c r="C4795" i="2"/>
  <c r="D4795" i="2"/>
  <c r="O4795" i="2"/>
  <c r="P4795" i="2"/>
  <c r="Q4795" i="2"/>
  <c r="T4795" i="2"/>
  <c r="C4796" i="2"/>
  <c r="D4796" i="2"/>
  <c r="O4796" i="2"/>
  <c r="P4796" i="2"/>
  <c r="Q4796" i="2"/>
  <c r="T4796" i="2"/>
  <c r="C4797" i="2"/>
  <c r="D4797" i="2"/>
  <c r="O4797" i="2"/>
  <c r="P4797" i="2"/>
  <c r="Q4797" i="2"/>
  <c r="T4797" i="2"/>
  <c r="C4798" i="2"/>
  <c r="D4798" i="2"/>
  <c r="O4798" i="2"/>
  <c r="P4798" i="2"/>
  <c r="Q4798" i="2"/>
  <c r="T4798" i="2"/>
  <c r="C4799" i="2"/>
  <c r="D4799" i="2"/>
  <c r="O4799" i="2"/>
  <c r="P4799" i="2"/>
  <c r="Q4799" i="2"/>
  <c r="T4799" i="2"/>
  <c r="C4800" i="2"/>
  <c r="D4800" i="2"/>
  <c r="O4800" i="2"/>
  <c r="P4800" i="2"/>
  <c r="Q4800" i="2"/>
  <c r="T4800" i="2"/>
  <c r="C4801" i="2"/>
  <c r="D4801" i="2"/>
  <c r="O4801" i="2"/>
  <c r="P4801" i="2"/>
  <c r="Q4801" i="2"/>
  <c r="T4801" i="2"/>
  <c r="C4802" i="2"/>
  <c r="D4802" i="2"/>
  <c r="O4802" i="2"/>
  <c r="P4802" i="2"/>
  <c r="Q4802" i="2"/>
  <c r="T4802" i="2"/>
  <c r="C4803" i="2"/>
  <c r="D4803" i="2"/>
  <c r="O4803" i="2"/>
  <c r="P4803" i="2"/>
  <c r="Q4803" i="2"/>
  <c r="T4803" i="2"/>
  <c r="C4804" i="2"/>
  <c r="D4804" i="2"/>
  <c r="O4804" i="2"/>
  <c r="P4804" i="2"/>
  <c r="Q4804" i="2"/>
  <c r="T4804" i="2"/>
  <c r="C4805" i="2"/>
  <c r="D4805" i="2"/>
  <c r="O4805" i="2"/>
  <c r="P4805" i="2"/>
  <c r="Q4805" i="2"/>
  <c r="T4805" i="2"/>
  <c r="C4806" i="2"/>
  <c r="D4806" i="2"/>
  <c r="O4806" i="2"/>
  <c r="P4806" i="2"/>
  <c r="Q4806" i="2"/>
  <c r="T4806" i="2"/>
  <c r="C4807" i="2"/>
  <c r="D4807" i="2"/>
  <c r="O4807" i="2"/>
  <c r="P4807" i="2"/>
  <c r="Q4807" i="2"/>
  <c r="T4807" i="2"/>
  <c r="C4808" i="2"/>
  <c r="D4808" i="2"/>
  <c r="O4808" i="2"/>
  <c r="P4808" i="2"/>
  <c r="Q4808" i="2"/>
  <c r="T4808" i="2"/>
  <c r="C4809" i="2"/>
  <c r="D4809" i="2"/>
  <c r="O4809" i="2"/>
  <c r="P4809" i="2"/>
  <c r="Q4809" i="2"/>
  <c r="T4809" i="2"/>
  <c r="C4810" i="2"/>
  <c r="D4810" i="2"/>
  <c r="O4810" i="2"/>
  <c r="P4810" i="2"/>
  <c r="Q4810" i="2"/>
  <c r="T4810" i="2"/>
  <c r="C4811" i="2"/>
  <c r="D4811" i="2"/>
  <c r="O4811" i="2"/>
  <c r="P4811" i="2"/>
  <c r="Q4811" i="2"/>
  <c r="T4811" i="2"/>
  <c r="C4812" i="2"/>
  <c r="D4812" i="2"/>
  <c r="O4812" i="2"/>
  <c r="P4812" i="2"/>
  <c r="Q4812" i="2"/>
  <c r="T4812" i="2"/>
  <c r="C4813" i="2"/>
  <c r="D4813" i="2"/>
  <c r="O4813" i="2"/>
  <c r="P4813" i="2"/>
  <c r="Q4813" i="2"/>
  <c r="T4813" i="2"/>
  <c r="C4814" i="2"/>
  <c r="D4814" i="2"/>
  <c r="O4814" i="2"/>
  <c r="P4814" i="2"/>
  <c r="Q4814" i="2"/>
  <c r="T4814" i="2"/>
  <c r="C4815" i="2"/>
  <c r="D4815" i="2"/>
  <c r="O4815" i="2"/>
  <c r="P4815" i="2"/>
  <c r="Q4815" i="2"/>
  <c r="T4815" i="2"/>
  <c r="C4816" i="2"/>
  <c r="D4816" i="2"/>
  <c r="O4816" i="2"/>
  <c r="P4816" i="2"/>
  <c r="Q4816" i="2"/>
  <c r="T4816" i="2"/>
  <c r="C4817" i="2"/>
  <c r="D4817" i="2"/>
  <c r="O4817" i="2"/>
  <c r="P4817" i="2"/>
  <c r="Q4817" i="2"/>
  <c r="T4817" i="2"/>
  <c r="C4818" i="2"/>
  <c r="D4818" i="2"/>
  <c r="O4818" i="2"/>
  <c r="P4818" i="2"/>
  <c r="Q4818" i="2"/>
  <c r="T4818" i="2"/>
  <c r="C4819" i="2"/>
  <c r="D4819" i="2"/>
  <c r="O4819" i="2"/>
  <c r="P4819" i="2"/>
  <c r="Q4819" i="2"/>
  <c r="T4819" i="2"/>
  <c r="C4820" i="2"/>
  <c r="D4820" i="2"/>
  <c r="O4820" i="2"/>
  <c r="P4820" i="2"/>
  <c r="Q4820" i="2"/>
  <c r="T4820" i="2"/>
  <c r="C4821" i="2"/>
  <c r="D4821" i="2"/>
  <c r="O4821" i="2"/>
  <c r="P4821" i="2"/>
  <c r="Q4821" i="2"/>
  <c r="T4821" i="2"/>
  <c r="C4822" i="2"/>
  <c r="D4822" i="2"/>
  <c r="O4822" i="2"/>
  <c r="P4822" i="2"/>
  <c r="Q4822" i="2"/>
  <c r="T4822" i="2"/>
  <c r="C4823" i="2"/>
  <c r="D4823" i="2"/>
  <c r="O4823" i="2"/>
  <c r="P4823" i="2"/>
  <c r="Q4823" i="2"/>
  <c r="T4823" i="2"/>
  <c r="C4824" i="2"/>
  <c r="D4824" i="2"/>
  <c r="O4824" i="2"/>
  <c r="P4824" i="2"/>
  <c r="Q4824" i="2"/>
  <c r="T4824" i="2"/>
  <c r="C4825" i="2"/>
  <c r="D4825" i="2"/>
  <c r="O4825" i="2"/>
  <c r="P4825" i="2"/>
  <c r="Q4825" i="2"/>
  <c r="T4825" i="2"/>
  <c r="C4826" i="2"/>
  <c r="D4826" i="2"/>
  <c r="O4826" i="2"/>
  <c r="P4826" i="2"/>
  <c r="Q4826" i="2"/>
  <c r="T4826" i="2"/>
  <c r="C4827" i="2"/>
  <c r="D4827" i="2"/>
  <c r="O4827" i="2"/>
  <c r="P4827" i="2"/>
  <c r="Q4827" i="2"/>
  <c r="T4827" i="2"/>
  <c r="C4828" i="2"/>
  <c r="D4828" i="2"/>
  <c r="O4828" i="2"/>
  <c r="P4828" i="2"/>
  <c r="Q4828" i="2"/>
  <c r="T4828" i="2"/>
  <c r="C4829" i="2"/>
  <c r="D4829" i="2"/>
  <c r="O4829" i="2"/>
  <c r="P4829" i="2"/>
  <c r="Q4829" i="2"/>
  <c r="T4829" i="2"/>
  <c r="C4830" i="2"/>
  <c r="D4830" i="2"/>
  <c r="O4830" i="2"/>
  <c r="P4830" i="2"/>
  <c r="Q4830" i="2"/>
  <c r="T4830" i="2"/>
  <c r="C4831" i="2"/>
  <c r="D4831" i="2"/>
  <c r="O4831" i="2"/>
  <c r="P4831" i="2"/>
  <c r="Q4831" i="2"/>
  <c r="T4831" i="2"/>
  <c r="C4832" i="2"/>
  <c r="D4832" i="2"/>
  <c r="O4832" i="2"/>
  <c r="P4832" i="2"/>
  <c r="Q4832" i="2"/>
  <c r="T4832" i="2"/>
  <c r="C4833" i="2"/>
  <c r="D4833" i="2"/>
  <c r="O4833" i="2"/>
  <c r="P4833" i="2"/>
  <c r="Q4833" i="2"/>
  <c r="T4833" i="2"/>
  <c r="C4834" i="2"/>
  <c r="D4834" i="2"/>
  <c r="O4834" i="2"/>
  <c r="P4834" i="2"/>
  <c r="Q4834" i="2"/>
  <c r="T4834" i="2"/>
  <c r="C4835" i="2"/>
  <c r="D4835" i="2"/>
  <c r="O4835" i="2"/>
  <c r="P4835" i="2"/>
  <c r="Q4835" i="2"/>
  <c r="T4835" i="2"/>
  <c r="C4836" i="2"/>
  <c r="D4836" i="2"/>
  <c r="O4836" i="2"/>
  <c r="P4836" i="2"/>
  <c r="Q4836" i="2"/>
  <c r="T4836" i="2"/>
  <c r="C4837" i="2"/>
  <c r="D4837" i="2"/>
  <c r="O4837" i="2"/>
  <c r="P4837" i="2"/>
  <c r="Q4837" i="2"/>
  <c r="T4837" i="2"/>
  <c r="C4838" i="2"/>
  <c r="D4838" i="2"/>
  <c r="O4838" i="2"/>
  <c r="P4838" i="2"/>
  <c r="Q4838" i="2"/>
  <c r="T4838" i="2"/>
  <c r="C4839" i="2"/>
  <c r="D4839" i="2"/>
  <c r="O4839" i="2"/>
  <c r="P4839" i="2"/>
  <c r="Q4839" i="2"/>
  <c r="T4839" i="2"/>
  <c r="C4840" i="2"/>
  <c r="D4840" i="2"/>
  <c r="O4840" i="2"/>
  <c r="P4840" i="2"/>
  <c r="Q4840" i="2"/>
  <c r="T4840" i="2"/>
  <c r="C4841" i="2"/>
  <c r="D4841" i="2"/>
  <c r="O4841" i="2"/>
  <c r="P4841" i="2"/>
  <c r="Q4841" i="2"/>
  <c r="T4841" i="2"/>
  <c r="C4842" i="2"/>
  <c r="D4842" i="2"/>
  <c r="O4842" i="2"/>
  <c r="P4842" i="2"/>
  <c r="Q4842" i="2"/>
  <c r="T4842" i="2"/>
  <c r="C4843" i="2"/>
  <c r="D4843" i="2"/>
  <c r="O4843" i="2"/>
  <c r="P4843" i="2"/>
  <c r="Q4843" i="2"/>
  <c r="T4843" i="2"/>
  <c r="C4844" i="2"/>
  <c r="D4844" i="2"/>
  <c r="O4844" i="2"/>
  <c r="P4844" i="2"/>
  <c r="Q4844" i="2"/>
  <c r="T4844" i="2"/>
  <c r="C4845" i="2"/>
  <c r="D4845" i="2"/>
  <c r="O4845" i="2"/>
  <c r="P4845" i="2"/>
  <c r="Q4845" i="2"/>
  <c r="T4845" i="2"/>
  <c r="C4846" i="2"/>
  <c r="D4846" i="2"/>
  <c r="O4846" i="2"/>
  <c r="P4846" i="2"/>
  <c r="Q4846" i="2"/>
  <c r="T4846" i="2"/>
  <c r="C4847" i="2"/>
  <c r="D4847" i="2"/>
  <c r="O4847" i="2"/>
  <c r="P4847" i="2"/>
  <c r="Q4847" i="2"/>
  <c r="T4847" i="2"/>
  <c r="C4848" i="2"/>
  <c r="D4848" i="2"/>
  <c r="O4848" i="2"/>
  <c r="P4848" i="2"/>
  <c r="Q4848" i="2"/>
  <c r="T4848" i="2"/>
  <c r="C4849" i="2"/>
  <c r="D4849" i="2"/>
  <c r="O4849" i="2"/>
  <c r="P4849" i="2"/>
  <c r="Q4849" i="2"/>
  <c r="T4849" i="2"/>
  <c r="C4850" i="2"/>
  <c r="D4850" i="2"/>
  <c r="O4850" i="2"/>
  <c r="P4850" i="2"/>
  <c r="Q4850" i="2"/>
  <c r="T4850" i="2"/>
  <c r="C4851" i="2"/>
  <c r="D4851" i="2"/>
  <c r="O4851" i="2"/>
  <c r="P4851" i="2"/>
  <c r="Q4851" i="2"/>
  <c r="T4851" i="2"/>
  <c r="C4852" i="2"/>
  <c r="D4852" i="2"/>
  <c r="O4852" i="2"/>
  <c r="P4852" i="2"/>
  <c r="Q4852" i="2"/>
  <c r="T4852" i="2"/>
  <c r="C4853" i="2"/>
  <c r="D4853" i="2"/>
  <c r="O4853" i="2"/>
  <c r="P4853" i="2"/>
  <c r="Q4853" i="2"/>
  <c r="T4853" i="2"/>
  <c r="C4854" i="2"/>
  <c r="D4854" i="2"/>
  <c r="O4854" i="2"/>
  <c r="P4854" i="2"/>
  <c r="Q4854" i="2"/>
  <c r="T4854" i="2"/>
  <c r="C4855" i="2"/>
  <c r="D4855" i="2"/>
  <c r="O4855" i="2"/>
  <c r="P4855" i="2"/>
  <c r="Q4855" i="2"/>
  <c r="T4855" i="2"/>
  <c r="C4856" i="2"/>
  <c r="D4856" i="2"/>
  <c r="O4856" i="2"/>
  <c r="P4856" i="2"/>
  <c r="Q4856" i="2"/>
  <c r="T4856" i="2"/>
  <c r="C4857" i="2"/>
  <c r="D4857" i="2"/>
  <c r="O4857" i="2"/>
  <c r="P4857" i="2"/>
  <c r="Q4857" i="2"/>
  <c r="T4857" i="2"/>
  <c r="C4858" i="2"/>
  <c r="D4858" i="2"/>
  <c r="O4858" i="2"/>
  <c r="P4858" i="2"/>
  <c r="Q4858" i="2"/>
  <c r="T4858" i="2"/>
  <c r="C4859" i="2"/>
  <c r="D4859" i="2"/>
  <c r="O4859" i="2"/>
  <c r="P4859" i="2"/>
  <c r="Q4859" i="2"/>
  <c r="T4859" i="2"/>
  <c r="C4860" i="2"/>
  <c r="D4860" i="2"/>
  <c r="O4860" i="2"/>
  <c r="P4860" i="2"/>
  <c r="Q4860" i="2"/>
  <c r="T4860" i="2"/>
  <c r="C4861" i="2"/>
  <c r="D4861" i="2"/>
  <c r="O4861" i="2"/>
  <c r="P4861" i="2"/>
  <c r="Q4861" i="2"/>
  <c r="T4861" i="2"/>
  <c r="C4862" i="2"/>
  <c r="D4862" i="2"/>
  <c r="O4862" i="2"/>
  <c r="P4862" i="2"/>
  <c r="Q4862" i="2"/>
  <c r="T4862" i="2"/>
  <c r="C4863" i="2"/>
  <c r="D4863" i="2"/>
  <c r="O4863" i="2"/>
  <c r="P4863" i="2"/>
  <c r="Q4863" i="2"/>
  <c r="T4863" i="2"/>
  <c r="C4864" i="2"/>
  <c r="D4864" i="2"/>
  <c r="O4864" i="2"/>
  <c r="P4864" i="2"/>
  <c r="Q4864" i="2"/>
  <c r="T4864" i="2"/>
  <c r="C4865" i="2"/>
  <c r="D4865" i="2"/>
  <c r="O4865" i="2"/>
  <c r="P4865" i="2"/>
  <c r="Q4865" i="2"/>
  <c r="T4865" i="2"/>
  <c r="C4866" i="2"/>
  <c r="D4866" i="2"/>
  <c r="O4866" i="2"/>
  <c r="P4866" i="2"/>
  <c r="Q4866" i="2"/>
  <c r="T4866" i="2"/>
  <c r="C4867" i="2"/>
  <c r="D4867" i="2"/>
  <c r="O4867" i="2"/>
  <c r="P4867" i="2"/>
  <c r="Q4867" i="2"/>
  <c r="T4867" i="2"/>
  <c r="C4868" i="2"/>
  <c r="D4868" i="2"/>
  <c r="O4868" i="2"/>
  <c r="P4868" i="2"/>
  <c r="Q4868" i="2"/>
  <c r="T4868" i="2"/>
  <c r="C4869" i="2"/>
  <c r="D4869" i="2"/>
  <c r="O4869" i="2"/>
  <c r="P4869" i="2"/>
  <c r="Q4869" i="2"/>
  <c r="T4869" i="2"/>
  <c r="C4870" i="2"/>
  <c r="D4870" i="2"/>
  <c r="O4870" i="2"/>
  <c r="P4870" i="2"/>
  <c r="Q4870" i="2"/>
  <c r="T4870" i="2"/>
  <c r="C4871" i="2"/>
  <c r="D4871" i="2"/>
  <c r="O4871" i="2"/>
  <c r="P4871" i="2"/>
  <c r="Q4871" i="2"/>
  <c r="T4871" i="2"/>
  <c r="C4872" i="2"/>
  <c r="D4872" i="2"/>
  <c r="O4872" i="2"/>
  <c r="P4872" i="2"/>
  <c r="Q4872" i="2"/>
  <c r="T4872" i="2"/>
  <c r="C4873" i="2"/>
  <c r="D4873" i="2"/>
  <c r="O4873" i="2"/>
  <c r="P4873" i="2"/>
  <c r="Q4873" i="2"/>
  <c r="T4873" i="2"/>
  <c r="C4874" i="2"/>
  <c r="D4874" i="2"/>
  <c r="O4874" i="2"/>
  <c r="P4874" i="2"/>
  <c r="Q4874" i="2"/>
  <c r="T4874" i="2"/>
  <c r="C4875" i="2"/>
  <c r="D4875" i="2"/>
  <c r="O4875" i="2"/>
  <c r="P4875" i="2"/>
  <c r="Q4875" i="2"/>
  <c r="T4875" i="2"/>
  <c r="C4876" i="2"/>
  <c r="D4876" i="2"/>
  <c r="O4876" i="2"/>
  <c r="P4876" i="2"/>
  <c r="Q4876" i="2"/>
  <c r="T4876" i="2"/>
  <c r="C4877" i="2"/>
  <c r="D4877" i="2"/>
  <c r="O4877" i="2"/>
  <c r="P4877" i="2"/>
  <c r="Q4877" i="2"/>
  <c r="T4877" i="2"/>
  <c r="C4878" i="2"/>
  <c r="D4878" i="2"/>
  <c r="O4878" i="2"/>
  <c r="P4878" i="2"/>
  <c r="Q4878" i="2"/>
  <c r="T4878" i="2"/>
  <c r="C4879" i="2"/>
  <c r="D4879" i="2"/>
  <c r="O4879" i="2"/>
  <c r="P4879" i="2"/>
  <c r="Q4879" i="2"/>
  <c r="T4879" i="2"/>
  <c r="C4880" i="2"/>
  <c r="D4880" i="2"/>
  <c r="O4880" i="2"/>
  <c r="P4880" i="2"/>
  <c r="Q4880" i="2"/>
  <c r="T4880" i="2"/>
  <c r="C4881" i="2"/>
  <c r="D4881" i="2"/>
  <c r="O4881" i="2"/>
  <c r="P4881" i="2"/>
  <c r="Q4881" i="2"/>
  <c r="T4881" i="2"/>
  <c r="C4882" i="2"/>
  <c r="D4882" i="2"/>
  <c r="O4882" i="2"/>
  <c r="P4882" i="2"/>
  <c r="Q4882" i="2"/>
  <c r="T4882" i="2"/>
  <c r="C4883" i="2"/>
  <c r="D4883" i="2"/>
  <c r="O4883" i="2"/>
  <c r="P4883" i="2"/>
  <c r="Q4883" i="2"/>
  <c r="T4883" i="2"/>
  <c r="C4884" i="2"/>
  <c r="D4884" i="2"/>
  <c r="O4884" i="2"/>
  <c r="P4884" i="2"/>
  <c r="Q4884" i="2"/>
  <c r="T4884" i="2"/>
  <c r="C4885" i="2"/>
  <c r="D4885" i="2"/>
  <c r="O4885" i="2"/>
  <c r="P4885" i="2"/>
  <c r="Q4885" i="2"/>
  <c r="T4885" i="2"/>
  <c r="C4886" i="2"/>
  <c r="D4886" i="2"/>
  <c r="O4886" i="2"/>
  <c r="P4886" i="2"/>
  <c r="Q4886" i="2"/>
  <c r="T4886" i="2"/>
  <c r="C4887" i="2"/>
  <c r="D4887" i="2"/>
  <c r="O4887" i="2"/>
  <c r="P4887" i="2"/>
  <c r="Q4887" i="2"/>
  <c r="T4887" i="2"/>
  <c r="C4888" i="2"/>
  <c r="D4888" i="2"/>
  <c r="O4888" i="2"/>
  <c r="P4888" i="2"/>
  <c r="Q4888" i="2"/>
  <c r="T4888" i="2"/>
  <c r="C4889" i="2"/>
  <c r="D4889" i="2"/>
  <c r="O4889" i="2"/>
  <c r="P4889" i="2"/>
  <c r="Q4889" i="2"/>
  <c r="T4889" i="2"/>
  <c r="C4890" i="2"/>
  <c r="D4890" i="2"/>
  <c r="O4890" i="2"/>
  <c r="P4890" i="2"/>
  <c r="Q4890" i="2"/>
  <c r="T4890" i="2"/>
  <c r="C4891" i="2"/>
  <c r="D4891" i="2"/>
  <c r="O4891" i="2"/>
  <c r="P4891" i="2"/>
  <c r="Q4891" i="2"/>
  <c r="T4891" i="2"/>
  <c r="C4892" i="2"/>
  <c r="D4892" i="2"/>
  <c r="O4892" i="2"/>
  <c r="P4892" i="2"/>
  <c r="Q4892" i="2"/>
  <c r="T4892" i="2"/>
  <c r="C4893" i="2"/>
  <c r="D4893" i="2"/>
  <c r="O4893" i="2"/>
  <c r="P4893" i="2"/>
  <c r="Q4893" i="2"/>
  <c r="T4893" i="2"/>
  <c r="C4894" i="2"/>
  <c r="D4894" i="2"/>
  <c r="O4894" i="2"/>
  <c r="P4894" i="2"/>
  <c r="Q4894" i="2"/>
  <c r="T4894" i="2"/>
  <c r="C4895" i="2"/>
  <c r="D4895" i="2"/>
  <c r="O4895" i="2"/>
  <c r="P4895" i="2"/>
  <c r="Q4895" i="2"/>
  <c r="T4895" i="2"/>
  <c r="C4896" i="2"/>
  <c r="D4896" i="2"/>
  <c r="O4896" i="2"/>
  <c r="P4896" i="2"/>
  <c r="Q4896" i="2"/>
  <c r="T4896" i="2"/>
  <c r="C4897" i="2"/>
  <c r="D4897" i="2"/>
  <c r="O4897" i="2"/>
  <c r="P4897" i="2"/>
  <c r="Q4897" i="2"/>
  <c r="T4897" i="2"/>
  <c r="C4898" i="2"/>
  <c r="D4898" i="2"/>
  <c r="O4898" i="2"/>
  <c r="P4898" i="2"/>
  <c r="Q4898" i="2"/>
  <c r="T4898" i="2"/>
  <c r="C4899" i="2"/>
  <c r="D4899" i="2"/>
  <c r="O4899" i="2"/>
  <c r="P4899" i="2"/>
  <c r="Q4899" i="2"/>
  <c r="T4899" i="2"/>
  <c r="C4900" i="2"/>
  <c r="D4900" i="2"/>
  <c r="O4900" i="2"/>
  <c r="P4900" i="2"/>
  <c r="Q4900" i="2"/>
  <c r="T4900" i="2"/>
  <c r="C4901" i="2"/>
  <c r="D4901" i="2"/>
  <c r="O4901" i="2"/>
  <c r="P4901" i="2"/>
  <c r="Q4901" i="2"/>
  <c r="T4901" i="2"/>
  <c r="C4902" i="2"/>
  <c r="D4902" i="2"/>
  <c r="O4902" i="2"/>
  <c r="P4902" i="2"/>
  <c r="Q4902" i="2"/>
  <c r="T4902" i="2"/>
  <c r="C4903" i="2"/>
  <c r="D4903" i="2"/>
  <c r="O4903" i="2"/>
  <c r="P4903" i="2"/>
  <c r="Q4903" i="2"/>
  <c r="T4903" i="2"/>
  <c r="C4904" i="2"/>
  <c r="D4904" i="2"/>
  <c r="O4904" i="2"/>
  <c r="P4904" i="2"/>
  <c r="Q4904" i="2"/>
  <c r="T4904" i="2"/>
  <c r="C4905" i="2"/>
  <c r="D4905" i="2"/>
  <c r="O4905" i="2"/>
  <c r="P4905" i="2"/>
  <c r="Q4905" i="2"/>
  <c r="T4905" i="2"/>
  <c r="C4906" i="2"/>
  <c r="D4906" i="2"/>
  <c r="O4906" i="2"/>
  <c r="P4906" i="2"/>
  <c r="Q4906" i="2"/>
  <c r="T4906" i="2"/>
  <c r="C4907" i="2"/>
  <c r="D4907" i="2"/>
  <c r="O4907" i="2"/>
  <c r="P4907" i="2"/>
  <c r="Q4907" i="2"/>
  <c r="T4907" i="2"/>
  <c r="C4908" i="2"/>
  <c r="D4908" i="2"/>
  <c r="O4908" i="2"/>
  <c r="P4908" i="2"/>
  <c r="Q4908" i="2"/>
  <c r="T4908" i="2"/>
  <c r="C4909" i="2"/>
  <c r="D4909" i="2"/>
  <c r="O4909" i="2"/>
  <c r="P4909" i="2"/>
  <c r="Q4909" i="2"/>
  <c r="T4909" i="2"/>
  <c r="C4910" i="2"/>
  <c r="D4910" i="2"/>
  <c r="O4910" i="2"/>
  <c r="P4910" i="2"/>
  <c r="Q4910" i="2"/>
  <c r="T4910" i="2"/>
  <c r="C4911" i="2"/>
  <c r="D4911" i="2"/>
  <c r="O4911" i="2"/>
  <c r="P4911" i="2"/>
  <c r="Q4911" i="2"/>
  <c r="T4911" i="2"/>
  <c r="C4912" i="2"/>
  <c r="D4912" i="2"/>
  <c r="O4912" i="2"/>
  <c r="P4912" i="2"/>
  <c r="Q4912" i="2"/>
  <c r="T4912" i="2"/>
  <c r="C4913" i="2"/>
  <c r="D4913" i="2"/>
  <c r="O4913" i="2"/>
  <c r="P4913" i="2"/>
  <c r="Q4913" i="2"/>
  <c r="T4913" i="2"/>
  <c r="C4914" i="2"/>
  <c r="D4914" i="2"/>
  <c r="O4914" i="2"/>
  <c r="P4914" i="2"/>
  <c r="Q4914" i="2"/>
  <c r="T4914" i="2"/>
  <c r="C4915" i="2"/>
  <c r="D4915" i="2"/>
  <c r="O4915" i="2"/>
  <c r="P4915" i="2"/>
  <c r="Q4915" i="2"/>
  <c r="T4915" i="2"/>
  <c r="C4916" i="2"/>
  <c r="D4916" i="2"/>
  <c r="O4916" i="2"/>
  <c r="P4916" i="2"/>
  <c r="Q4916" i="2"/>
  <c r="T4916" i="2"/>
  <c r="C4917" i="2"/>
  <c r="D4917" i="2"/>
  <c r="O4917" i="2"/>
  <c r="P4917" i="2"/>
  <c r="Q4917" i="2"/>
  <c r="T4917" i="2"/>
  <c r="C4918" i="2"/>
  <c r="D4918" i="2"/>
  <c r="O4918" i="2"/>
  <c r="P4918" i="2"/>
  <c r="Q4918" i="2"/>
  <c r="T4918" i="2"/>
  <c r="C4919" i="2"/>
  <c r="D4919" i="2"/>
  <c r="O4919" i="2"/>
  <c r="P4919" i="2"/>
  <c r="Q4919" i="2"/>
  <c r="T4919" i="2"/>
  <c r="C4920" i="2"/>
  <c r="D4920" i="2"/>
  <c r="O4920" i="2"/>
  <c r="P4920" i="2"/>
  <c r="Q4920" i="2"/>
  <c r="T4920" i="2"/>
  <c r="C4921" i="2"/>
  <c r="D4921" i="2"/>
  <c r="O4921" i="2"/>
  <c r="P4921" i="2"/>
  <c r="Q4921" i="2"/>
  <c r="T4921" i="2"/>
  <c r="C4922" i="2"/>
  <c r="D4922" i="2"/>
  <c r="O4922" i="2"/>
  <c r="P4922" i="2"/>
  <c r="Q4922" i="2"/>
  <c r="T4922" i="2"/>
  <c r="C4923" i="2"/>
  <c r="D4923" i="2"/>
  <c r="O4923" i="2"/>
  <c r="P4923" i="2"/>
  <c r="Q4923" i="2"/>
  <c r="T4923" i="2"/>
  <c r="C4924" i="2"/>
  <c r="D4924" i="2"/>
  <c r="O4924" i="2"/>
  <c r="P4924" i="2"/>
  <c r="Q4924" i="2"/>
  <c r="T4924" i="2"/>
  <c r="C4925" i="2"/>
  <c r="D4925" i="2"/>
  <c r="O4925" i="2"/>
  <c r="P4925" i="2"/>
  <c r="Q4925" i="2"/>
  <c r="T4925" i="2"/>
  <c r="C4926" i="2"/>
  <c r="D4926" i="2"/>
  <c r="O4926" i="2"/>
  <c r="P4926" i="2"/>
  <c r="Q4926" i="2"/>
  <c r="T4926" i="2"/>
  <c r="C4927" i="2"/>
  <c r="D4927" i="2"/>
  <c r="O4927" i="2"/>
  <c r="P4927" i="2"/>
  <c r="Q4927" i="2"/>
  <c r="T4927" i="2"/>
  <c r="C4928" i="2"/>
  <c r="D4928" i="2"/>
  <c r="O4928" i="2"/>
  <c r="P4928" i="2"/>
  <c r="Q4928" i="2"/>
  <c r="T4928" i="2"/>
  <c r="C4929" i="2"/>
  <c r="D4929" i="2"/>
  <c r="O4929" i="2"/>
  <c r="P4929" i="2"/>
  <c r="Q4929" i="2"/>
  <c r="T4929" i="2"/>
  <c r="C4930" i="2"/>
  <c r="D4930" i="2"/>
  <c r="O4930" i="2"/>
  <c r="P4930" i="2"/>
  <c r="Q4930" i="2"/>
  <c r="T4930" i="2"/>
  <c r="C4931" i="2"/>
  <c r="D4931" i="2"/>
  <c r="O4931" i="2"/>
  <c r="P4931" i="2"/>
  <c r="Q4931" i="2"/>
  <c r="T4931" i="2"/>
  <c r="C4932" i="2"/>
  <c r="D4932" i="2"/>
  <c r="O4932" i="2"/>
  <c r="P4932" i="2"/>
  <c r="Q4932" i="2"/>
  <c r="T4932" i="2"/>
  <c r="C4933" i="2"/>
  <c r="D4933" i="2"/>
  <c r="O4933" i="2"/>
  <c r="P4933" i="2"/>
  <c r="Q4933" i="2"/>
  <c r="T4933" i="2"/>
  <c r="C4934" i="2"/>
  <c r="D4934" i="2"/>
  <c r="O4934" i="2"/>
  <c r="P4934" i="2"/>
  <c r="Q4934" i="2"/>
  <c r="T4934" i="2"/>
  <c r="C4935" i="2"/>
  <c r="D4935" i="2"/>
  <c r="O4935" i="2"/>
  <c r="P4935" i="2"/>
  <c r="Q4935" i="2"/>
  <c r="T4935" i="2"/>
  <c r="C4936" i="2"/>
  <c r="D4936" i="2"/>
  <c r="O4936" i="2"/>
  <c r="P4936" i="2"/>
  <c r="Q4936" i="2"/>
  <c r="T4936" i="2"/>
  <c r="C4937" i="2"/>
  <c r="D4937" i="2"/>
  <c r="O4937" i="2"/>
  <c r="P4937" i="2"/>
  <c r="Q4937" i="2"/>
  <c r="T4937" i="2"/>
  <c r="C4938" i="2"/>
  <c r="D4938" i="2"/>
  <c r="O4938" i="2"/>
  <c r="P4938" i="2"/>
  <c r="Q4938" i="2"/>
  <c r="T4938" i="2"/>
  <c r="C4939" i="2"/>
  <c r="D4939" i="2"/>
  <c r="O4939" i="2"/>
  <c r="P4939" i="2"/>
  <c r="Q4939" i="2"/>
  <c r="T4939" i="2"/>
  <c r="C4940" i="2"/>
  <c r="D4940" i="2"/>
  <c r="O4940" i="2"/>
  <c r="P4940" i="2"/>
  <c r="Q4940" i="2"/>
  <c r="T4940" i="2"/>
  <c r="C4941" i="2"/>
  <c r="D4941" i="2"/>
  <c r="O4941" i="2"/>
  <c r="P4941" i="2"/>
  <c r="Q4941" i="2"/>
  <c r="T4941" i="2"/>
  <c r="C4942" i="2"/>
  <c r="D4942" i="2"/>
  <c r="O4942" i="2"/>
  <c r="P4942" i="2"/>
  <c r="Q4942" i="2"/>
  <c r="T4942" i="2"/>
  <c r="C4943" i="2"/>
  <c r="D4943" i="2"/>
  <c r="O4943" i="2"/>
  <c r="P4943" i="2"/>
  <c r="Q4943" i="2"/>
  <c r="T4943" i="2"/>
  <c r="C4944" i="2"/>
  <c r="D4944" i="2"/>
  <c r="O4944" i="2"/>
  <c r="P4944" i="2"/>
  <c r="Q4944" i="2"/>
  <c r="T4944" i="2"/>
  <c r="C4945" i="2"/>
  <c r="D4945" i="2"/>
  <c r="O4945" i="2"/>
  <c r="P4945" i="2"/>
  <c r="Q4945" i="2"/>
  <c r="T4945" i="2"/>
  <c r="C4946" i="2"/>
  <c r="D4946" i="2"/>
  <c r="O4946" i="2"/>
  <c r="P4946" i="2"/>
  <c r="Q4946" i="2"/>
  <c r="T4946" i="2"/>
  <c r="C4947" i="2"/>
  <c r="D4947" i="2"/>
  <c r="O4947" i="2"/>
  <c r="P4947" i="2"/>
  <c r="Q4947" i="2"/>
  <c r="T4947" i="2"/>
  <c r="C4948" i="2"/>
  <c r="D4948" i="2"/>
  <c r="O4948" i="2"/>
  <c r="P4948" i="2"/>
  <c r="Q4948" i="2"/>
  <c r="T4948" i="2"/>
  <c r="C4949" i="2"/>
  <c r="D4949" i="2"/>
  <c r="O4949" i="2"/>
  <c r="P4949" i="2"/>
  <c r="Q4949" i="2"/>
  <c r="T4949" i="2"/>
  <c r="C4950" i="2"/>
  <c r="D4950" i="2"/>
  <c r="O4950" i="2"/>
  <c r="P4950" i="2"/>
  <c r="Q4950" i="2"/>
  <c r="T4950" i="2"/>
  <c r="C4951" i="2"/>
  <c r="D4951" i="2"/>
  <c r="O4951" i="2"/>
  <c r="P4951" i="2"/>
  <c r="Q4951" i="2"/>
  <c r="T4951" i="2"/>
  <c r="C4952" i="2"/>
  <c r="D4952" i="2"/>
  <c r="O4952" i="2"/>
  <c r="P4952" i="2"/>
  <c r="Q4952" i="2"/>
  <c r="T4952" i="2"/>
  <c r="C4953" i="2"/>
  <c r="D4953" i="2"/>
  <c r="O4953" i="2"/>
  <c r="P4953" i="2"/>
  <c r="Q4953" i="2"/>
  <c r="T4953" i="2"/>
  <c r="C4954" i="2"/>
  <c r="D4954" i="2"/>
  <c r="O4954" i="2"/>
  <c r="P4954" i="2"/>
  <c r="Q4954" i="2"/>
  <c r="T4954" i="2"/>
  <c r="C4955" i="2"/>
  <c r="D4955" i="2"/>
  <c r="O4955" i="2"/>
  <c r="P4955" i="2"/>
  <c r="Q4955" i="2"/>
  <c r="T4955" i="2"/>
  <c r="C4956" i="2"/>
  <c r="D4956" i="2"/>
  <c r="O4956" i="2"/>
  <c r="P4956" i="2"/>
  <c r="Q4956" i="2"/>
  <c r="T4956" i="2"/>
  <c r="C4957" i="2"/>
  <c r="D4957" i="2"/>
  <c r="O4957" i="2"/>
  <c r="P4957" i="2"/>
  <c r="Q4957" i="2"/>
  <c r="T4957" i="2"/>
  <c r="C4958" i="2"/>
  <c r="D4958" i="2"/>
  <c r="O4958" i="2"/>
  <c r="P4958" i="2"/>
  <c r="Q4958" i="2"/>
  <c r="T4958" i="2"/>
  <c r="C4959" i="2"/>
  <c r="D4959" i="2"/>
  <c r="O4959" i="2"/>
  <c r="P4959" i="2"/>
  <c r="Q4959" i="2"/>
  <c r="T4959" i="2"/>
  <c r="C4960" i="2"/>
  <c r="D4960" i="2"/>
  <c r="O4960" i="2"/>
  <c r="P4960" i="2"/>
  <c r="Q4960" i="2"/>
  <c r="T4960" i="2"/>
  <c r="C4961" i="2"/>
  <c r="D4961" i="2"/>
  <c r="O4961" i="2"/>
  <c r="P4961" i="2"/>
  <c r="Q4961" i="2"/>
  <c r="T4961" i="2"/>
  <c r="C4962" i="2"/>
  <c r="D4962" i="2"/>
  <c r="O4962" i="2"/>
  <c r="P4962" i="2"/>
  <c r="Q4962" i="2"/>
  <c r="T4962" i="2"/>
  <c r="C4963" i="2"/>
  <c r="D4963" i="2"/>
  <c r="O4963" i="2"/>
  <c r="P4963" i="2"/>
  <c r="Q4963" i="2"/>
  <c r="T4963" i="2"/>
  <c r="C4964" i="2"/>
  <c r="D4964" i="2"/>
  <c r="O4964" i="2"/>
  <c r="P4964" i="2"/>
  <c r="Q4964" i="2"/>
  <c r="T4964" i="2"/>
  <c r="C4965" i="2"/>
  <c r="D4965" i="2"/>
  <c r="O4965" i="2"/>
  <c r="P4965" i="2"/>
  <c r="Q4965" i="2"/>
  <c r="T4965" i="2"/>
  <c r="C4966" i="2"/>
  <c r="D4966" i="2"/>
  <c r="O4966" i="2"/>
  <c r="P4966" i="2"/>
  <c r="Q4966" i="2"/>
  <c r="T4966" i="2"/>
  <c r="C4967" i="2"/>
  <c r="D4967" i="2"/>
  <c r="O4967" i="2"/>
  <c r="P4967" i="2"/>
  <c r="Q4967" i="2"/>
  <c r="T4967" i="2"/>
  <c r="C4968" i="2"/>
  <c r="D4968" i="2"/>
  <c r="O4968" i="2"/>
  <c r="P4968" i="2"/>
  <c r="Q4968" i="2"/>
  <c r="T4968" i="2"/>
  <c r="C4969" i="2"/>
  <c r="D4969" i="2"/>
  <c r="O4969" i="2"/>
  <c r="P4969" i="2"/>
  <c r="Q4969" i="2"/>
  <c r="T4969" i="2"/>
  <c r="C4970" i="2"/>
  <c r="D4970" i="2"/>
  <c r="O4970" i="2"/>
  <c r="P4970" i="2"/>
  <c r="Q4970" i="2"/>
  <c r="T4970" i="2"/>
  <c r="C4971" i="2"/>
  <c r="D4971" i="2"/>
  <c r="O4971" i="2"/>
  <c r="P4971" i="2"/>
  <c r="Q4971" i="2"/>
  <c r="T4971" i="2"/>
  <c r="C4972" i="2"/>
  <c r="D4972" i="2"/>
  <c r="O4972" i="2"/>
  <c r="P4972" i="2"/>
  <c r="Q4972" i="2"/>
  <c r="T4972" i="2"/>
  <c r="C4973" i="2"/>
  <c r="D4973" i="2"/>
  <c r="O4973" i="2"/>
  <c r="P4973" i="2"/>
  <c r="Q4973" i="2"/>
  <c r="T4973" i="2"/>
  <c r="C4974" i="2"/>
  <c r="D4974" i="2"/>
  <c r="O4974" i="2"/>
  <c r="P4974" i="2"/>
  <c r="Q4974" i="2"/>
  <c r="T4974" i="2"/>
  <c r="C4975" i="2"/>
  <c r="D4975" i="2"/>
  <c r="O4975" i="2"/>
  <c r="P4975" i="2"/>
  <c r="Q4975" i="2"/>
  <c r="T4975" i="2"/>
  <c r="C4976" i="2"/>
  <c r="D4976" i="2"/>
  <c r="O4976" i="2"/>
  <c r="P4976" i="2"/>
  <c r="Q4976" i="2"/>
  <c r="T4976" i="2"/>
  <c r="C4977" i="2"/>
  <c r="D4977" i="2"/>
  <c r="O4977" i="2"/>
  <c r="P4977" i="2"/>
  <c r="Q4977" i="2"/>
  <c r="T4977" i="2"/>
  <c r="C4978" i="2"/>
  <c r="D4978" i="2"/>
  <c r="O4978" i="2"/>
  <c r="P4978" i="2"/>
  <c r="Q4978" i="2"/>
  <c r="T4978" i="2"/>
  <c r="C4979" i="2"/>
  <c r="D4979" i="2"/>
  <c r="O4979" i="2"/>
  <c r="P4979" i="2"/>
  <c r="Q4979" i="2"/>
  <c r="T4979" i="2"/>
  <c r="C4980" i="2"/>
  <c r="D4980" i="2"/>
  <c r="O4980" i="2"/>
  <c r="P4980" i="2"/>
  <c r="Q4980" i="2"/>
  <c r="T4980" i="2"/>
  <c r="C4981" i="2"/>
  <c r="D4981" i="2"/>
  <c r="O4981" i="2"/>
  <c r="P4981" i="2"/>
  <c r="Q4981" i="2"/>
  <c r="T4981" i="2"/>
  <c r="C4982" i="2"/>
  <c r="D4982" i="2"/>
  <c r="O4982" i="2"/>
  <c r="P4982" i="2"/>
  <c r="Q4982" i="2"/>
  <c r="T4982" i="2"/>
  <c r="C4983" i="2"/>
  <c r="D4983" i="2"/>
  <c r="O4983" i="2"/>
  <c r="P4983" i="2"/>
  <c r="Q4983" i="2"/>
  <c r="T4983" i="2"/>
  <c r="C4984" i="2"/>
  <c r="D4984" i="2"/>
  <c r="O4984" i="2"/>
  <c r="P4984" i="2"/>
  <c r="Q4984" i="2"/>
  <c r="T4984" i="2"/>
  <c r="C4985" i="2"/>
  <c r="D4985" i="2"/>
  <c r="O4985" i="2"/>
  <c r="P4985" i="2"/>
  <c r="Q4985" i="2"/>
  <c r="T4985" i="2"/>
  <c r="C4986" i="2"/>
  <c r="D4986" i="2"/>
  <c r="O4986" i="2"/>
  <c r="P4986" i="2"/>
  <c r="Q4986" i="2"/>
  <c r="T4986" i="2"/>
  <c r="C4987" i="2"/>
  <c r="D4987" i="2"/>
  <c r="O4987" i="2"/>
  <c r="P4987" i="2"/>
  <c r="Q4987" i="2"/>
  <c r="T4987" i="2"/>
  <c r="C4988" i="2"/>
  <c r="D4988" i="2"/>
  <c r="O4988" i="2"/>
  <c r="P4988" i="2"/>
  <c r="Q4988" i="2"/>
  <c r="T4988" i="2"/>
  <c r="C4989" i="2"/>
  <c r="D4989" i="2"/>
  <c r="O4989" i="2"/>
  <c r="P4989" i="2"/>
  <c r="Q4989" i="2"/>
  <c r="T4989" i="2"/>
  <c r="C4990" i="2"/>
  <c r="D4990" i="2"/>
  <c r="O4990" i="2"/>
  <c r="P4990" i="2"/>
  <c r="Q4990" i="2"/>
  <c r="T4990" i="2"/>
  <c r="C4991" i="2"/>
  <c r="D4991" i="2"/>
  <c r="O4991" i="2"/>
  <c r="P4991" i="2"/>
  <c r="Q4991" i="2"/>
  <c r="T4991" i="2"/>
  <c r="C4992" i="2"/>
  <c r="D4992" i="2"/>
  <c r="O4992" i="2"/>
  <c r="P4992" i="2"/>
  <c r="Q4992" i="2"/>
  <c r="T4992" i="2"/>
  <c r="C4993" i="2"/>
  <c r="D4993" i="2"/>
  <c r="O4993" i="2"/>
  <c r="P4993" i="2"/>
  <c r="Q4993" i="2"/>
  <c r="T4993" i="2"/>
  <c r="C4994" i="2"/>
  <c r="D4994" i="2"/>
  <c r="O4994" i="2"/>
  <c r="P4994" i="2"/>
  <c r="Q4994" i="2"/>
  <c r="T4994" i="2"/>
  <c r="C4995" i="2"/>
  <c r="D4995" i="2"/>
  <c r="O4995" i="2"/>
  <c r="P4995" i="2"/>
  <c r="Q4995" i="2"/>
  <c r="T4995" i="2"/>
  <c r="C4996" i="2"/>
  <c r="D4996" i="2"/>
  <c r="O4996" i="2"/>
  <c r="P4996" i="2"/>
  <c r="Q4996" i="2"/>
  <c r="T4996" i="2"/>
  <c r="C4997" i="2"/>
  <c r="D4997" i="2"/>
  <c r="O4997" i="2"/>
  <c r="P4997" i="2"/>
  <c r="Q4997" i="2"/>
  <c r="T4997" i="2"/>
  <c r="C4998" i="2"/>
  <c r="D4998" i="2"/>
  <c r="O4998" i="2"/>
  <c r="P4998" i="2"/>
  <c r="Q4998" i="2"/>
  <c r="T4998" i="2"/>
  <c r="C4999" i="2"/>
  <c r="D4999" i="2"/>
  <c r="O4999" i="2"/>
  <c r="P4999" i="2"/>
  <c r="Q4999" i="2"/>
  <c r="T4999" i="2"/>
  <c r="C5000" i="2"/>
  <c r="D5000" i="2"/>
  <c r="O5000" i="2"/>
  <c r="P5000" i="2"/>
  <c r="Q5000" i="2"/>
  <c r="T5000" i="2"/>
  <c r="C5001" i="2"/>
  <c r="D5001" i="2"/>
  <c r="O5001" i="2"/>
  <c r="P5001" i="2"/>
  <c r="Q5001" i="2"/>
  <c r="T5001" i="2"/>
  <c r="C38" i="12"/>
  <c r="S5002" i="2"/>
  <c r="R5002" i="2"/>
  <c r="M5002" i="2"/>
  <c r="L5002" i="2"/>
  <c r="A5002" i="2"/>
  <c r="T76" i="2"/>
  <c r="Q76" i="2"/>
  <c r="O76" i="2"/>
  <c r="P76" i="2" s="1"/>
  <c r="D76" i="2"/>
  <c r="C76" i="2"/>
  <c r="T42" i="2"/>
  <c r="Q42" i="2"/>
  <c r="O42" i="2"/>
  <c r="P42" i="2" s="1"/>
  <c r="D42" i="2"/>
  <c r="C42" i="2"/>
  <c r="T35" i="2"/>
  <c r="Q35" i="2"/>
  <c r="O35" i="2"/>
  <c r="P35" i="2" s="1"/>
  <c r="D35" i="2"/>
  <c r="C35" i="2"/>
  <c r="T34" i="2"/>
  <c r="Q34" i="2"/>
  <c r="O34" i="2"/>
  <c r="P34" i="2" s="1"/>
  <c r="D34" i="2"/>
  <c r="C34" i="2"/>
  <c r="T24" i="2"/>
  <c r="Q24" i="2"/>
  <c r="O24" i="2"/>
  <c r="P24" i="2" s="1"/>
  <c r="D24" i="2"/>
  <c r="C24" i="2"/>
  <c r="T23" i="2"/>
  <c r="Q23" i="2"/>
  <c r="O23" i="2"/>
  <c r="P23" i="2" s="1"/>
  <c r="D23" i="2"/>
  <c r="C23" i="2"/>
  <c r="T21" i="2"/>
  <c r="Q21" i="2"/>
  <c r="O21" i="2"/>
  <c r="P21" i="2" s="1"/>
  <c r="D21" i="2"/>
  <c r="C21" i="2"/>
  <c r="T18" i="2"/>
  <c r="Q18" i="2"/>
  <c r="O18" i="2"/>
  <c r="P18" i="2" s="1"/>
  <c r="D18" i="2"/>
  <c r="C18" i="2"/>
  <c r="T16" i="2"/>
  <c r="Q16" i="2"/>
  <c r="O16" i="2"/>
  <c r="P16" i="2" s="1"/>
  <c r="D16" i="2"/>
  <c r="C16" i="2"/>
  <c r="T13" i="2"/>
  <c r="Q13" i="2"/>
  <c r="O13" i="2"/>
  <c r="P13" i="2" s="1"/>
  <c r="D13" i="2"/>
  <c r="C13" i="2"/>
  <c r="T12" i="2"/>
  <c r="Q12" i="2"/>
  <c r="O12" i="2"/>
  <c r="P12" i="2" s="1"/>
  <c r="D12" i="2"/>
  <c r="C12" i="2"/>
  <c r="T11" i="2"/>
  <c r="Q11" i="2"/>
  <c r="O11" i="2"/>
  <c r="P11" i="2" s="1"/>
  <c r="D11" i="2"/>
  <c r="C11" i="2"/>
  <c r="T10" i="2"/>
  <c r="Q10" i="2"/>
  <c r="O10" i="2"/>
  <c r="P10" i="2" s="1"/>
  <c r="D10" i="2"/>
  <c r="C10" i="2"/>
  <c r="T9" i="2"/>
  <c r="Q9" i="2"/>
  <c r="O9" i="2"/>
  <c r="P9" i="2" s="1"/>
  <c r="D9" i="2"/>
  <c r="C9" i="2"/>
  <c r="T8" i="2"/>
  <c r="Q8" i="2"/>
  <c r="O8" i="2"/>
  <c r="P8" i="2" s="1"/>
  <c r="D8" i="2"/>
  <c r="C8" i="2"/>
  <c r="T6" i="2"/>
  <c r="Q6" i="2"/>
  <c r="O6" i="2"/>
  <c r="P6" i="2" s="1"/>
  <c r="D6" i="2"/>
  <c r="C6" i="2"/>
  <c r="T5" i="2"/>
  <c r="Q5" i="2"/>
  <c r="O5" i="2"/>
  <c r="P5" i="2" s="1"/>
  <c r="D5" i="2"/>
  <c r="C5" i="2"/>
  <c r="T4" i="2"/>
  <c r="Q4" i="2"/>
  <c r="O4" i="2"/>
  <c r="P4" i="2" s="1"/>
  <c r="D4" i="2"/>
  <c r="C4" i="2"/>
  <c r="T3" i="2"/>
  <c r="Q3" i="2"/>
  <c r="O3" i="2"/>
  <c r="P3" i="2" s="1"/>
  <c r="D3" i="2"/>
  <c r="C3" i="2"/>
  <c r="T2" i="2"/>
  <c r="Q2" i="2"/>
  <c r="O2" i="2"/>
  <c r="P2" i="2" s="1"/>
  <c r="D2" i="2"/>
  <c r="C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4C9FB8-8625-44B9-8BE3-B5825A0C66D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54E2E6F-CF22-4DA9-864F-7EB0C723E1BC}" name="WorksheetConnection_Ecommerce_Sales_Data_2024_2025_Dahboard.csv.xlsx!Table2" type="102" refreshedVersion="8" minRefreshableVersion="5">
    <extLst>
      <ext xmlns:x15="http://schemas.microsoft.com/office/spreadsheetml/2010/11/main" uri="{DE250136-89BD-433C-8126-D09CA5730AF9}">
        <x15:connection id="Table2">
          <x15:rangePr sourceName="_xlcn.WorksheetConnection_Ecommerce_Sales_Data_2024_2025_Dahboard.csv.xlsxTable21"/>
        </x15:connection>
      </ext>
    </extLst>
  </connection>
</connections>
</file>

<file path=xl/sharedStrings.xml><?xml version="1.0" encoding="utf-8"?>
<sst xmlns="http://schemas.openxmlformats.org/spreadsheetml/2006/main" count="70231" uniqueCount="8840">
  <si>
    <t>Order ID</t>
  </si>
  <si>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</si>
  <si>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</si>
  <si>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</si>
  <si>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</si>
  <si>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</si>
  <si>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</si>
  <si>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</si>
  <si>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</si>
  <si>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</si>
  <si>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</si>
  <si>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</si>
  <si>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</si>
  <si>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</si>
  <si>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</si>
  <si>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</si>
  <si>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</si>
  <si>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</si>
  <si>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</si>
  <si>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</si>
  <si>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</si>
  <si>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</si>
  <si>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</si>
  <si>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</si>
  <si>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</si>
  <si>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</si>
  <si>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</si>
  <si>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</si>
  <si>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</si>
  <si>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</si>
  <si>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</si>
  <si>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</si>
  <si>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</si>
  <si>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</si>
  <si>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</si>
  <si>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</si>
  <si>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</si>
  <si>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</si>
  <si>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</si>
  <si>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</si>
  <si>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</si>
  <si>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</si>
  <si>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</si>
  <si>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</si>
  <si>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</si>
  <si>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</si>
  <si>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</si>
  <si>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</si>
  <si>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</si>
  <si>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</si>
  <si>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</si>
  <si>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</si>
  <si>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</si>
  <si>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</si>
  <si>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</si>
  <si>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</si>
  <si>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</si>
  <si>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</si>
  <si>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</si>
  <si>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</si>
  <si>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</si>
  <si>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</si>
  <si>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</si>
  <si>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</si>
  <si>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</si>
  <si>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</si>
  <si>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</si>
  <si>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</si>
  <si>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</si>
  <si>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</si>
  <si>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</si>
  <si>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</si>
  <si>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</si>
  <si>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</si>
  <si>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</si>
  <si>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</si>
  <si>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</si>
  <si>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</si>
  <si>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</si>
  <si>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</si>
  <si>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</si>
  <si>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</si>
  <si>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</si>
  <si>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</si>
  <si>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</si>
  <si>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</si>
  <si>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</si>
  <si>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</si>
  <si>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</si>
  <si>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</si>
  <si>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</si>
  <si>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</si>
  <si>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</si>
  <si>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</si>
  <si>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</si>
  <si>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</si>
  <si>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</si>
  <si>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</si>
  <si>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</si>
  <si>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</si>
  <si>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</si>
  <si>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</si>
  <si>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</si>
  <si>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</si>
  <si>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</si>
  <si>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</si>
  <si>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</si>
  <si>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</si>
  <si>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</si>
  <si>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</si>
  <si>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</si>
  <si>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</si>
  <si>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</si>
  <si>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</si>
  <si>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</si>
  <si>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</si>
  <si>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</si>
  <si>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</si>
  <si>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</si>
  <si>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</si>
  <si>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</si>
  <si>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</si>
  <si>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</si>
  <si>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</si>
  <si>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</si>
  <si>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</si>
  <si>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</si>
  <si>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</si>
  <si>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</si>
  <si>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</si>
  <si>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</si>
  <si>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</si>
  <si>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</si>
  <si>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</si>
  <si>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</si>
  <si>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</si>
  <si>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</si>
  <si>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</si>
  <si>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</si>
  <si>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</si>
  <si>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</si>
  <si>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</si>
  <si>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</si>
  <si>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</si>
  <si>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</si>
  <si>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</si>
  <si>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</si>
  <si>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</si>
  <si>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</si>
  <si>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</si>
  <si>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</si>
  <si>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</si>
  <si>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</si>
  <si>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</si>
  <si>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</si>
  <si>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</si>
  <si>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</si>
  <si>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</si>
  <si>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</si>
  <si>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</si>
  <si>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</si>
  <si>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</si>
  <si>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</si>
  <si>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</si>
  <si>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</si>
  <si>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</si>
  <si>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</si>
  <si>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</si>
  <si>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</si>
  <si>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</si>
  <si>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</si>
  <si>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</si>
  <si>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</si>
  <si>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</si>
  <si>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</si>
  <si>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</si>
  <si>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</si>
  <si>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</si>
  <si>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</si>
  <si>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</si>
  <si>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</si>
  <si>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</si>
  <si>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</si>
  <si>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</si>
  <si>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</si>
  <si>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</si>
  <si>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</si>
  <si>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</si>
  <si>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</si>
  <si>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</si>
  <si>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</si>
  <si>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</si>
  <si>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</si>
  <si>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</si>
  <si>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</si>
  <si>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</si>
  <si>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</si>
  <si>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</si>
  <si>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</si>
  <si>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</si>
  <si>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</si>
  <si>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</si>
  <si>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</si>
  <si>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</si>
  <si>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</si>
  <si>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</si>
  <si>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</si>
  <si>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</si>
  <si>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</si>
  <si>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</si>
  <si>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</si>
  <si>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</si>
  <si>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</si>
  <si>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</si>
  <si>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</si>
  <si>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</si>
  <si>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</si>
  <si>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</si>
  <si>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</si>
  <si>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</si>
  <si>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</si>
  <si>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</si>
  <si>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</si>
  <si>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</si>
  <si>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</si>
  <si>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</si>
  <si>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</si>
  <si>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</si>
  <si>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</si>
  <si>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</si>
  <si>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</si>
  <si>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</si>
  <si>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</si>
  <si>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</si>
  <si>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</si>
  <si>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</si>
  <si>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</si>
  <si>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</si>
  <si>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</si>
  <si>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</si>
  <si>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</si>
  <si>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</si>
  <si>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</si>
  <si>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</si>
  <si>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</si>
  <si>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</si>
  <si>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</si>
  <si>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</si>
  <si>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</si>
  <si>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</si>
  <si>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</si>
  <si>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</si>
  <si>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</si>
  <si>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</si>
  <si>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</si>
  <si>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</si>
  <si>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</si>
  <si>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</si>
  <si>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</si>
  <si>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</si>
  <si>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</si>
  <si>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</si>
  <si>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</si>
  <si>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</si>
  <si>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</si>
  <si>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</si>
  <si>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</si>
  <si>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</si>
  <si>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</si>
  <si>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</si>
  <si>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</si>
  <si>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</si>
  <si>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</si>
  <si>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</si>
  <si>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</si>
  <si>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</si>
  <si>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</si>
  <si>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</si>
  <si>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</si>
  <si>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</si>
  <si>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</si>
  <si>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</si>
  <si>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</si>
  <si>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</si>
  <si>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</si>
  <si>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</si>
  <si>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</si>
  <si>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</si>
  <si>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</si>
  <si>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</si>
  <si>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</si>
  <si>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</si>
  <si>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</si>
  <si>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</si>
  <si>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</si>
  <si>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</si>
  <si>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</si>
  <si>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</si>
  <si>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</si>
  <si>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</si>
  <si>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</si>
  <si>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</si>
  <si>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</si>
  <si>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</si>
  <si>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</si>
  <si>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</si>
  <si>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</si>
  <si>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</si>
  <si>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</si>
  <si>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</si>
  <si>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</si>
  <si>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</si>
  <si>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</si>
  <si>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</si>
  <si>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</si>
  <si>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</si>
  <si>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</si>
  <si>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</si>
  <si>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</si>
  <si>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</si>
  <si>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</si>
  <si>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</si>
  <si>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</si>
  <si>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</si>
  <si>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</si>
  <si>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</si>
  <si>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</si>
  <si>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</si>
  <si>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</si>
  <si>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</si>
  <si>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</si>
  <si>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</si>
  <si>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</si>
  <si>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</si>
  <si>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</si>
  <si>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</si>
  <si>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</si>
  <si>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</si>
  <si>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</si>
  <si>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</si>
  <si>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</si>
  <si>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</si>
  <si>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</si>
  <si>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</si>
  <si>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</si>
  <si>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</si>
  <si>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</si>
  <si>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</si>
  <si>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</si>
  <si>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</si>
  <si>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</si>
  <si>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</si>
  <si>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</si>
  <si>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</si>
  <si>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</si>
  <si>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</si>
  <si>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</si>
  <si>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</si>
  <si>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</si>
  <si>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</si>
  <si>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</si>
  <si>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</si>
  <si>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</si>
  <si>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</si>
  <si>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</si>
  <si>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</si>
  <si>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</si>
  <si>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</si>
  <si>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</si>
  <si>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</si>
  <si>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</si>
  <si>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</si>
  <si>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</si>
  <si>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</si>
  <si>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</si>
  <si>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</si>
  <si>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</si>
  <si>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</si>
  <si>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</si>
  <si>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</si>
  <si>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</si>
  <si>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</si>
  <si>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</si>
  <si>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</si>
  <si>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</si>
  <si>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</si>
  <si>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</si>
  <si>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</si>
  <si>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</si>
  <si>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</si>
  <si>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</si>
  <si>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</si>
  <si>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</si>
  <si>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</si>
  <si>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</si>
  <si>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</si>
  <si>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</si>
  <si>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</si>
  <si>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</si>
  <si>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</si>
  <si>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</si>
  <si>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</si>
  <si>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</si>
  <si>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</si>
  <si>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</si>
  <si>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</si>
  <si>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</si>
  <si>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</si>
  <si>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</si>
  <si>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</si>
  <si>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</si>
  <si>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</si>
  <si>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</si>
  <si>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</si>
  <si>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</si>
  <si>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</si>
  <si>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</si>
  <si>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</si>
  <si>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</si>
  <si>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</si>
  <si>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</si>
  <si>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</si>
  <si>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</si>
  <si>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</si>
  <si>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</si>
  <si>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</si>
  <si>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</si>
  <si>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</si>
  <si>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</si>
  <si>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</si>
  <si>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</si>
  <si>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</si>
  <si>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</si>
  <si>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</si>
  <si>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</si>
  <si>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</si>
  <si>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</si>
  <si>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</si>
  <si>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</si>
  <si>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</si>
  <si>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</si>
  <si>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</si>
  <si>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</si>
  <si>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</si>
  <si>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</si>
  <si>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</si>
  <si>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</si>
  <si>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</si>
  <si>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</si>
  <si>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</si>
  <si>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</si>
  <si>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</si>
  <si>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</si>
  <si>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</si>
  <si>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</si>
  <si>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</si>
  <si>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</si>
  <si>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</si>
  <si>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</si>
  <si>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</si>
  <si>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</si>
  <si>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</si>
  <si>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</si>
  <si>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</si>
  <si>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</si>
  <si>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</si>
  <si>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</si>
  <si>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</si>
  <si>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</si>
  <si>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</si>
  <si>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</si>
  <si>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</si>
  <si>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</si>
  <si>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</si>
  <si>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</si>
  <si>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</si>
  <si>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</si>
  <si>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</si>
  <si>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</si>
  <si>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</si>
  <si>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</si>
  <si>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</si>
  <si>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</si>
  <si>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</si>
  <si>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</si>
  <si>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</si>
  <si>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</si>
  <si>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</si>
  <si>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</si>
  <si>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</si>
  <si>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</si>
  <si>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</si>
  <si>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</si>
  <si>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</si>
  <si>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</si>
  <si>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</si>
  <si>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</si>
  <si>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</si>
  <si>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</si>
  <si>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</si>
  <si>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</si>
  <si>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</si>
  <si>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</si>
  <si>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</si>
  <si>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</si>
  <si>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</si>
  <si>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</si>
  <si>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</si>
  <si>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</si>
  <si>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</si>
  <si>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</si>
  <si>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</si>
  <si>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</si>
  <si>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</si>
  <si>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</si>
  <si>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</si>
  <si>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</si>
  <si>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</si>
  <si>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</si>
  <si>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</si>
  <si>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</si>
  <si>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</si>
  <si>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</si>
  <si>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</si>
  <si>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</si>
  <si>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</si>
  <si>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</si>
  <si>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</si>
  <si>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</si>
  <si>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</si>
  <si>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</si>
  <si>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</si>
  <si>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</si>
  <si>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</si>
  <si>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</si>
  <si>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</si>
  <si>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</si>
  <si>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</si>
  <si>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</si>
  <si>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</si>
  <si>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</si>
  <si>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</si>
  <si>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</si>
  <si>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</si>
  <si>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</si>
  <si>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</si>
  <si>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</si>
  <si>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</si>
  <si>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</si>
  <si>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</si>
  <si>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</si>
  <si>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</si>
  <si>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</si>
  <si>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</si>
  <si>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</si>
  <si>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</si>
  <si>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</si>
  <si>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</si>
  <si>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</si>
  <si>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</si>
  <si>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</si>
  <si>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</si>
  <si>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</si>
  <si>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</si>
  <si>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</si>
  <si>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</si>
  <si>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</si>
  <si>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</si>
  <si>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</si>
  <si>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</si>
  <si>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</si>
  <si>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</si>
  <si>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</si>
  <si>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</si>
  <si>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</si>
  <si>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</si>
  <si>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</si>
  <si>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</si>
  <si>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</si>
  <si>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</si>
  <si>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</si>
  <si>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</si>
  <si>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</si>
  <si>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</si>
  <si>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</si>
  <si>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</si>
  <si>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</si>
  <si>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</si>
  <si>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</si>
  <si>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</si>
  <si>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</si>
  <si>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</si>
  <si>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</si>
  <si>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</si>
  <si>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</si>
  <si>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</si>
  <si>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</si>
  <si>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</si>
  <si>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</si>
  <si>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</si>
  <si>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</si>
  <si>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</si>
  <si>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</si>
  <si>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</si>
  <si>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</si>
  <si>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</si>
  <si>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</si>
  <si>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</si>
  <si>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</si>
  <si>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</si>
  <si>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</si>
  <si>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</si>
  <si>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</si>
  <si>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</si>
  <si>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</si>
  <si>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</si>
  <si>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</si>
  <si>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</si>
  <si>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</si>
  <si>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</si>
  <si>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</si>
  <si>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</si>
  <si>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</si>
  <si>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</si>
  <si>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</si>
  <si>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</si>
  <si>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</si>
  <si>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</si>
  <si>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</si>
  <si>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</si>
  <si>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</si>
  <si>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</si>
  <si>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</si>
  <si>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</si>
  <si>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</si>
  <si>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</si>
  <si>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</si>
  <si>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</si>
  <si>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</si>
  <si>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</si>
  <si>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</si>
  <si>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</si>
  <si>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</si>
  <si>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</si>
  <si>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</si>
  <si>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</si>
  <si>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</si>
  <si>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</si>
  <si>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</si>
  <si>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</si>
  <si>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</si>
  <si>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</si>
  <si>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</si>
  <si>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</si>
  <si>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</si>
  <si>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</si>
  <si>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</si>
  <si>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</si>
  <si>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</si>
  <si>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</si>
  <si>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</si>
  <si>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</si>
  <si>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</si>
  <si>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</si>
  <si>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</si>
  <si>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</si>
  <si>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</si>
  <si>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</si>
  <si>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</si>
  <si>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</si>
  <si>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</si>
  <si>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</si>
  <si>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</si>
  <si>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</si>
  <si>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</si>
  <si>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</si>
  <si>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</si>
  <si>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</si>
  <si>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</si>
  <si>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</si>
  <si>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</si>
  <si>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</si>
  <si>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</si>
  <si>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</si>
  <si>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</si>
  <si>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</si>
  <si>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</si>
  <si>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</si>
  <si>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</si>
  <si>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</si>
  <si>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</si>
  <si>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</si>
  <si>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</si>
  <si>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</si>
  <si>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</si>
  <si>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</si>
  <si>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</si>
  <si>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</si>
  <si>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</si>
  <si>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</si>
  <si>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</si>
  <si>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</si>
  <si>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</si>
  <si>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</si>
  <si>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</si>
  <si>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</si>
  <si>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</si>
  <si>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</si>
  <si>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</si>
  <si>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</si>
  <si>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</si>
  <si>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</si>
  <si>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</si>
  <si>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</si>
  <si>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</si>
  <si>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</si>
  <si>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</si>
  <si>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</si>
  <si>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</si>
  <si>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</si>
  <si>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</si>
  <si>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</si>
  <si>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</si>
  <si>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</si>
  <si>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</si>
  <si>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</si>
  <si>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</si>
  <si>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</si>
  <si>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</si>
  <si>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</si>
  <si>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</si>
  <si>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</si>
  <si>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</si>
  <si>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</si>
  <si>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</si>
  <si>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</si>
  <si>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</si>
  <si>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</si>
  <si>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</si>
  <si>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</si>
  <si>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</si>
  <si>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</si>
  <si>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</si>
  <si>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</si>
  <si>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</si>
  <si>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</si>
  <si>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</si>
  <si>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</si>
  <si>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</si>
  <si>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</si>
  <si>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</si>
  <si>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</si>
  <si>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</si>
  <si>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</si>
  <si>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</si>
  <si>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</si>
  <si>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</si>
  <si>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</si>
  <si>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</si>
  <si>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</si>
  <si>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</si>
  <si>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</si>
  <si>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</si>
  <si>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</si>
  <si>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</si>
  <si>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</si>
  <si>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</si>
  <si>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</si>
  <si>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</si>
  <si>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</si>
  <si>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</si>
  <si>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</si>
  <si>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</si>
  <si>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</si>
  <si>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</si>
  <si>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</si>
  <si>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</si>
  <si>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</si>
  <si>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</si>
  <si>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</si>
  <si>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</si>
  <si>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</si>
  <si>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</si>
  <si>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</si>
  <si>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</si>
  <si>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</si>
  <si>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</si>
  <si>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</si>
  <si>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</si>
  <si>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</si>
  <si>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</si>
  <si>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</si>
  <si>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</si>
  <si>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</si>
  <si>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</si>
  <si>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</si>
  <si>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</si>
  <si>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</si>
  <si>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</si>
  <si>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</si>
  <si>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</si>
  <si>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</si>
  <si>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</si>
  <si>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</si>
  <si>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</si>
  <si>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</si>
  <si>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</si>
  <si>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</si>
  <si>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</si>
  <si>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</si>
  <si>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</si>
  <si>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</si>
  <si>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</si>
  <si>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</si>
  <si>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</si>
  <si>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</si>
  <si>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</si>
  <si>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</si>
  <si>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</si>
  <si>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</si>
  <si>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</si>
  <si>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</si>
  <si>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</si>
  <si>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</si>
  <si>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</si>
  <si>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</si>
  <si>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</si>
  <si>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</si>
  <si>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</si>
  <si>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</si>
  <si>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</si>
  <si>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</si>
  <si>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</si>
  <si>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</si>
  <si>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</si>
  <si>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</si>
  <si>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</si>
  <si>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</si>
  <si>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</si>
  <si>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</si>
  <si>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</si>
  <si>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</si>
  <si>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</si>
  <si>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</si>
  <si>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</si>
  <si>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</si>
  <si>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</si>
  <si>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</si>
  <si>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</si>
  <si>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</si>
  <si>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</si>
  <si>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</si>
  <si>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</si>
  <si>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</si>
  <si>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</si>
  <si>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</si>
  <si>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</si>
  <si>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</si>
  <si>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</si>
  <si>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</si>
  <si>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</si>
  <si>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</si>
  <si>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</si>
  <si>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</si>
  <si>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</si>
  <si>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</si>
  <si>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</si>
  <si>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</si>
  <si>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</si>
  <si>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</si>
  <si>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</si>
  <si>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</si>
  <si>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</si>
  <si>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</si>
  <si>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</si>
  <si>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</si>
  <si>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</si>
  <si>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</si>
  <si>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</si>
  <si>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</si>
  <si>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</si>
  <si>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</si>
  <si>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</si>
  <si>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</si>
  <si>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</si>
  <si>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</si>
  <si>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</si>
  <si>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</si>
  <si>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</si>
  <si>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</si>
  <si>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</si>
  <si>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</si>
  <si>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</si>
  <si>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</si>
  <si>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</si>
  <si>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</si>
  <si>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</si>
  <si>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</si>
  <si>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</si>
  <si>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</si>
  <si>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</si>
  <si>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</si>
  <si>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</si>
  <si>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</si>
  <si>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</si>
  <si>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</si>
  <si>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</si>
  <si>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</si>
  <si>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</si>
  <si>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</si>
  <si>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</si>
  <si>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</si>
  <si>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</si>
  <si>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</si>
  <si>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</si>
  <si>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</si>
  <si>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</si>
  <si>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</si>
  <si>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</si>
  <si>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</si>
  <si>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</si>
  <si>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</si>
  <si>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</si>
  <si>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</si>
  <si>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</si>
  <si>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</si>
  <si>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</si>
  <si>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</si>
  <si>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</si>
  <si>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</si>
  <si>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</si>
  <si>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</si>
  <si>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</si>
  <si>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</si>
  <si>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</si>
  <si>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</si>
  <si>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</si>
  <si>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</si>
  <si>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</si>
  <si>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</si>
  <si>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</si>
  <si>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</si>
  <si>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</si>
  <si>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</si>
  <si>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</si>
  <si>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</si>
  <si>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</si>
  <si>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</si>
  <si>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</si>
  <si>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</si>
  <si>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</si>
  <si>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</si>
  <si>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</si>
  <si>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</si>
  <si>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</si>
  <si>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</si>
  <si>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</si>
  <si>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</si>
  <si>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</si>
  <si>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</si>
  <si>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</si>
  <si>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</si>
  <si>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</si>
  <si>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</si>
  <si>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</si>
  <si>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</si>
  <si>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</si>
  <si>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</si>
  <si>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</si>
  <si>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</si>
  <si>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</si>
  <si>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</si>
  <si>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</si>
  <si>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</si>
  <si>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</si>
  <si>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</si>
  <si>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</si>
  <si>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</si>
  <si>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</si>
  <si>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</si>
  <si>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</si>
  <si>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</si>
  <si>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</si>
  <si>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</si>
  <si>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</si>
  <si>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</si>
  <si>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</si>
  <si>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</si>
  <si>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</si>
  <si>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</si>
  <si>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</si>
  <si>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</si>
  <si>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</si>
  <si>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</si>
  <si>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</si>
  <si>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</si>
  <si>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</si>
  <si>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</si>
  <si>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</si>
  <si>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</si>
  <si>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</si>
  <si>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</si>
  <si>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</si>
  <si>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</si>
  <si>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</si>
  <si>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</si>
  <si>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</si>
  <si>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</si>
  <si>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</si>
  <si>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</si>
  <si>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</si>
  <si>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</si>
  <si>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</si>
  <si>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</si>
  <si>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</si>
  <si>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</si>
  <si>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</si>
  <si>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</si>
  <si>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</si>
  <si>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</si>
  <si>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</si>
  <si>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</si>
  <si>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</si>
  <si>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</si>
  <si>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</si>
  <si>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</si>
  <si>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</si>
  <si>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</si>
  <si>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</si>
  <si>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</si>
  <si>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</si>
  <si>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</si>
  <si>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</si>
  <si>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</si>
  <si>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</si>
  <si>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</si>
  <si>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</si>
  <si>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</si>
  <si>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</si>
  <si>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</si>
  <si>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</si>
  <si>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</si>
  <si>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</si>
  <si>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</si>
  <si>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</si>
  <si>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</si>
  <si>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</si>
  <si>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</si>
  <si>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</si>
  <si>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</si>
  <si>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</si>
  <si>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</si>
  <si>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</si>
  <si>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</si>
  <si>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</si>
  <si>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</si>
  <si>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</si>
  <si>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</si>
  <si>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</si>
  <si>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</si>
  <si>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</si>
  <si>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</si>
  <si>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</si>
  <si>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</si>
  <si>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</si>
  <si>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</si>
  <si>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</si>
  <si>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</si>
  <si>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</si>
  <si>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</si>
  <si>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</si>
  <si>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</si>
  <si>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</si>
  <si>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</si>
  <si>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</si>
  <si>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</si>
  <si>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</si>
  <si>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</si>
  <si>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</si>
  <si>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</si>
  <si>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</si>
  <si>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</si>
  <si>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</si>
  <si>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</si>
  <si>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</si>
  <si>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</si>
  <si>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</si>
  <si>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</si>
  <si>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</si>
  <si>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</si>
  <si>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</si>
  <si>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</si>
  <si>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</si>
  <si>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</si>
  <si>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</si>
  <si>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</si>
  <si>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</si>
  <si>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</si>
  <si>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</si>
  <si>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</si>
  <si>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</si>
  <si>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</si>
  <si>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</si>
  <si>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</si>
  <si>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</si>
  <si>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</si>
  <si>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</si>
  <si>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</si>
  <si>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</si>
  <si>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</si>
  <si>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</si>
  <si>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</si>
  <si>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</si>
  <si>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</si>
  <si>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</si>
  <si>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</si>
  <si>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</si>
  <si>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</si>
  <si>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</si>
  <si>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</si>
  <si>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</si>
  <si>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</si>
  <si>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</si>
  <si>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</si>
  <si>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</si>
  <si>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</si>
  <si>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</si>
  <si>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</si>
  <si>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</si>
  <si>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</si>
  <si>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</si>
  <si>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</si>
  <si>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</si>
  <si>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</si>
  <si>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</si>
  <si>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</si>
  <si>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</si>
  <si>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</si>
  <si>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</si>
  <si>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</si>
  <si>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</si>
  <si>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</si>
  <si>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</si>
  <si>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</si>
  <si>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</si>
  <si>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</si>
  <si>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</si>
  <si>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</si>
  <si>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</si>
  <si>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</si>
  <si>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</si>
  <si>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</si>
  <si>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</si>
  <si>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</si>
  <si>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</si>
  <si>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</si>
  <si>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</si>
  <si>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</si>
  <si>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</si>
  <si>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</si>
  <si>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</si>
  <si>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</si>
  <si>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</si>
  <si>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</si>
  <si>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</si>
  <si>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</si>
  <si>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</si>
  <si>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</si>
  <si>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</si>
  <si>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</si>
  <si>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</si>
  <si>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</si>
  <si>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</si>
  <si>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</si>
  <si>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</si>
  <si>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</si>
  <si>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</si>
  <si>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</si>
  <si>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</si>
  <si>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</si>
  <si>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</si>
  <si>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</si>
  <si>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</si>
  <si>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</si>
  <si>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</si>
  <si>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</si>
  <si>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</si>
  <si>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</si>
  <si>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</si>
  <si>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</si>
  <si>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</si>
  <si>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</si>
  <si>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</si>
  <si>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</si>
  <si>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</si>
  <si>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</si>
  <si>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</si>
  <si>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</si>
  <si>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</si>
  <si>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</si>
  <si>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</si>
  <si>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</si>
  <si>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</si>
  <si>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</si>
  <si>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</si>
  <si>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</si>
  <si>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</si>
  <si>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</si>
  <si>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</si>
  <si>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</si>
  <si>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</si>
  <si>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</si>
  <si>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</si>
  <si>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</si>
  <si>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</si>
  <si>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</si>
  <si>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</si>
  <si>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</si>
  <si>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</si>
  <si>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</si>
  <si>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</si>
  <si>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</si>
  <si>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</si>
  <si>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</si>
  <si>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</si>
  <si>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</si>
  <si>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</si>
  <si>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</si>
  <si>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</si>
  <si>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</si>
  <si>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</si>
  <si>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</si>
  <si>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</si>
  <si>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</si>
  <si>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</si>
  <si>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</si>
  <si>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</si>
  <si>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</si>
  <si>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</si>
  <si>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</si>
  <si>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</si>
  <si>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</si>
  <si>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</si>
  <si>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</si>
  <si>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</si>
  <si>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</si>
  <si>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</si>
  <si>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</si>
  <si>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</si>
  <si>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</si>
  <si>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</si>
  <si>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</si>
  <si>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</si>
  <si>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</si>
  <si>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</si>
  <si>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</si>
  <si>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</si>
  <si>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</si>
  <si>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</si>
  <si>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</si>
  <si>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</si>
  <si>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</si>
  <si>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</si>
  <si>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</si>
  <si>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</si>
  <si>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</si>
  <si>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</si>
  <si>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</si>
  <si>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</si>
  <si>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</si>
  <si>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</si>
  <si>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</si>
  <si>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</si>
  <si>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</si>
  <si>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</si>
  <si>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</si>
  <si>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</si>
  <si>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</si>
  <si>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</si>
  <si>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</si>
  <si>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</si>
  <si>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</si>
  <si>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</si>
  <si>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</si>
  <si>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</si>
  <si>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</si>
  <si>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</si>
  <si>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</si>
  <si>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</si>
  <si>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</si>
  <si>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</si>
  <si>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</si>
  <si>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</si>
  <si>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</si>
  <si>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</si>
  <si>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</si>
  <si>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</si>
  <si>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</si>
  <si>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</si>
  <si>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</si>
  <si>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</si>
  <si>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</si>
  <si>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</si>
  <si>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</si>
  <si>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</si>
  <si>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</si>
  <si>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</si>
  <si>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</si>
  <si>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</si>
  <si>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</si>
  <si>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</si>
  <si>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</si>
  <si>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</si>
  <si>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</si>
  <si>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</si>
  <si>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</si>
  <si>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</si>
  <si>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</si>
  <si>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</si>
  <si>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</si>
  <si>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</si>
  <si>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</si>
  <si>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</si>
  <si>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</si>
  <si>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</si>
  <si>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</si>
  <si>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</si>
  <si>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</si>
  <si>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</si>
  <si>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</si>
  <si>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</si>
  <si>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</si>
  <si>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</si>
  <si>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</si>
  <si>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</si>
  <si>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</si>
  <si>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</si>
  <si>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</si>
  <si>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</si>
  <si>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</si>
  <si>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</si>
  <si>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</si>
  <si>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</si>
  <si>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</si>
  <si>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</si>
  <si>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</si>
  <si>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</si>
  <si>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</si>
  <si>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</si>
  <si>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</si>
  <si>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</si>
  <si>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</si>
  <si>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</si>
  <si>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</si>
  <si>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</si>
  <si>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</si>
  <si>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</si>
  <si>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</si>
  <si>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</si>
  <si>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</si>
  <si>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</si>
  <si>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</si>
  <si>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</si>
  <si>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</si>
  <si>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</si>
  <si>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</si>
  <si>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</si>
  <si>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</si>
  <si>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</si>
  <si>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</si>
  <si>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</si>
  <si>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</si>
  <si>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</si>
  <si>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</si>
  <si>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</si>
  <si>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</si>
  <si>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</si>
  <si>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</si>
  <si>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</si>
  <si>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</si>
  <si>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</si>
  <si>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</si>
  <si>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</si>
  <si>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</si>
  <si>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</si>
  <si>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</si>
  <si>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</si>
  <si>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</si>
  <si>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</si>
  <si>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</si>
  <si>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</si>
  <si>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</si>
  <si>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</si>
  <si>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</si>
  <si>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</si>
  <si>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</si>
  <si>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</si>
  <si>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</si>
  <si>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</si>
  <si>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</si>
  <si>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</si>
  <si>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</si>
  <si>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</si>
  <si>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</si>
  <si>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</si>
  <si>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</si>
  <si>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</si>
  <si>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</si>
  <si>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</si>
  <si>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</si>
  <si>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</si>
  <si>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</si>
  <si>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</si>
  <si>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</si>
  <si>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</si>
  <si>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</si>
  <si>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</si>
  <si>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</si>
  <si>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</si>
  <si>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</si>
  <si>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</si>
  <si>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</si>
  <si>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</si>
  <si>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</si>
  <si>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</si>
  <si>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</si>
  <si>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</si>
  <si>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</si>
  <si>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</si>
  <si>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</si>
  <si>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</si>
  <si>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</si>
  <si>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</si>
  <si>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</si>
  <si>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</si>
  <si>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</si>
  <si>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</si>
  <si>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</si>
  <si>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</si>
  <si>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</si>
  <si>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</si>
  <si>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</si>
  <si>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</si>
  <si>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</si>
  <si>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</si>
  <si>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</si>
  <si>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</si>
  <si>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</si>
  <si>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</si>
  <si>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</si>
  <si>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</si>
  <si>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</si>
  <si>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</si>
  <si>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</si>
  <si>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</si>
  <si>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</si>
  <si>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</si>
  <si>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</si>
  <si>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</si>
  <si>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</si>
  <si>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</si>
  <si>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</si>
  <si>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</si>
  <si>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</si>
  <si>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</si>
  <si>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</si>
  <si>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</si>
  <si>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</si>
  <si>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</si>
  <si>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</si>
  <si>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</si>
  <si>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</si>
  <si>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</si>
  <si>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</si>
  <si>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</si>
  <si>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</si>
  <si>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</si>
  <si>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</si>
  <si>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</si>
  <si>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</si>
  <si>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</si>
  <si>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</si>
  <si>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</si>
  <si>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</si>
  <si>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</si>
  <si>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</si>
  <si>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</si>
  <si>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</si>
  <si>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</si>
  <si>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</si>
  <si>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</si>
  <si>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</si>
  <si>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</si>
  <si>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</si>
  <si>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</si>
  <si>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</si>
  <si>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</si>
  <si>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</si>
  <si>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</si>
  <si>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</si>
  <si>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</si>
  <si>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</si>
  <si>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</si>
  <si>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</si>
  <si>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</si>
  <si>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</si>
  <si>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</si>
  <si>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</si>
  <si>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</si>
  <si>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</si>
  <si>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</si>
  <si>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</si>
  <si>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</si>
  <si>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</si>
  <si>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</si>
  <si>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</si>
  <si>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</si>
  <si>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</si>
  <si>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</si>
  <si>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</si>
  <si>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</si>
  <si>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</si>
  <si>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</si>
  <si>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</si>
  <si>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</si>
  <si>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</si>
  <si>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</si>
  <si>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</si>
  <si>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</si>
  <si>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</si>
  <si>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</si>
  <si>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</si>
  <si>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</si>
  <si>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</si>
  <si>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</si>
  <si>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</si>
  <si>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</si>
  <si>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</si>
  <si>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</si>
  <si>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</si>
  <si>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</si>
  <si>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</si>
  <si>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</si>
  <si>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</si>
  <si>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</si>
  <si>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</si>
  <si>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</si>
  <si>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</si>
  <si>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</si>
  <si>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</si>
  <si>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</si>
  <si>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</si>
  <si>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</si>
  <si>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</si>
  <si>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</si>
  <si>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</si>
  <si>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</si>
  <si>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</si>
  <si>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</si>
  <si>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</si>
  <si>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</si>
  <si>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</si>
  <si>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</si>
  <si>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</si>
  <si>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</si>
  <si>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</si>
  <si>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</si>
  <si>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</si>
  <si>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</si>
  <si>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</si>
  <si>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</si>
  <si>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</si>
  <si>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</si>
  <si>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</si>
  <si>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</si>
  <si>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</si>
  <si>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</si>
  <si>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</si>
  <si>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</si>
  <si>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</si>
  <si>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</si>
  <si>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</si>
  <si>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</si>
  <si>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</si>
  <si>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</si>
  <si>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</si>
  <si>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</si>
  <si>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</si>
  <si>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</si>
  <si>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</si>
  <si>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</si>
  <si>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</si>
  <si>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</si>
  <si>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</si>
  <si>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</si>
  <si>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</si>
  <si>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</si>
  <si>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</si>
  <si>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</si>
  <si>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</si>
  <si>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</si>
  <si>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</si>
  <si>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</si>
  <si>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</si>
  <si>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</si>
  <si>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</si>
  <si>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</si>
  <si>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</si>
  <si>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</si>
  <si>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</si>
  <si>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</si>
  <si>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</si>
  <si>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</si>
  <si>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</si>
  <si>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</si>
  <si>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</si>
  <si>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</si>
  <si>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</si>
  <si>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</si>
  <si>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</si>
  <si>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</si>
  <si>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</si>
  <si>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</si>
  <si>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</si>
  <si>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</si>
  <si>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</si>
  <si>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</si>
  <si>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</si>
  <si>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</si>
  <si>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</si>
  <si>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</si>
  <si>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</si>
  <si>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</si>
  <si>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</si>
  <si>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</si>
  <si>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</si>
  <si>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</si>
  <si>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</si>
  <si>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</si>
  <si>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</si>
  <si>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</si>
  <si>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</si>
  <si>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</si>
  <si>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</si>
  <si>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</si>
  <si>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</si>
  <si>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</si>
  <si>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</si>
  <si>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</si>
  <si>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</si>
  <si>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</si>
  <si>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</si>
  <si>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</si>
  <si>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</si>
  <si>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</si>
  <si>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</si>
  <si>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</si>
  <si>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</si>
  <si>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</si>
  <si>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</si>
  <si>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</si>
  <si>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</si>
  <si>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</si>
  <si>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</si>
  <si>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</si>
  <si>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</si>
  <si>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</si>
  <si>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</si>
  <si>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</si>
  <si>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</si>
  <si>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</si>
  <si>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</si>
  <si>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</si>
  <si>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</si>
  <si>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</si>
  <si>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</si>
  <si>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</si>
  <si>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</si>
  <si>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</si>
  <si>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</si>
  <si>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</si>
  <si>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</si>
  <si>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</si>
  <si>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</si>
  <si>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</si>
  <si>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</si>
  <si>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</si>
  <si>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</si>
  <si>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</si>
  <si>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</si>
  <si>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</si>
  <si>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</si>
  <si>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</si>
  <si>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</si>
  <si>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</si>
  <si>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</si>
  <si>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</si>
  <si>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</si>
  <si>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</si>
  <si>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</si>
  <si>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</si>
  <si>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</si>
  <si>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</si>
  <si>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</si>
  <si>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</si>
  <si>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</si>
  <si>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</si>
  <si>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</si>
  <si>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</si>
  <si>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</si>
  <si>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</si>
  <si>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</si>
  <si>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</si>
  <si>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</si>
  <si>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</si>
  <si>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</si>
  <si>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</si>
  <si>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</si>
  <si>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</si>
  <si>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</si>
  <si>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</si>
  <si>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</si>
  <si>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</si>
  <si>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</si>
  <si>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</si>
  <si>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</si>
  <si>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</si>
  <si>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</si>
  <si>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</si>
  <si>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</si>
  <si>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</si>
  <si>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</si>
  <si>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</si>
  <si>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</si>
  <si>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</si>
  <si>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</si>
  <si>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</si>
  <si>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</si>
  <si>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</si>
  <si>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</si>
  <si>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</si>
  <si>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</si>
  <si>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</si>
  <si>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</si>
  <si>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</si>
  <si>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</si>
  <si>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</si>
  <si>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</si>
  <si>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</si>
  <si>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</si>
  <si>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</si>
  <si>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</si>
  <si>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</si>
  <si>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</si>
  <si>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</si>
  <si>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</si>
  <si>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</si>
  <si>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</si>
  <si>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</si>
  <si>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</si>
  <si>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</si>
  <si>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</si>
  <si>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</si>
  <si>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</si>
  <si>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</si>
  <si>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</si>
  <si>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</si>
  <si>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</si>
  <si>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</si>
  <si>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</si>
  <si>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</si>
  <si>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</si>
  <si>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</si>
  <si>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</si>
  <si>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</si>
  <si>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</si>
  <si>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</si>
  <si>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</si>
  <si>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</si>
  <si>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</si>
  <si>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</si>
  <si>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</si>
  <si>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</si>
  <si>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</si>
  <si>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</si>
  <si>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</si>
  <si>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</si>
  <si>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</si>
  <si>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</si>
  <si>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</si>
  <si>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</si>
  <si>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</si>
  <si>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</si>
  <si>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</si>
  <si>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</si>
  <si>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</si>
  <si>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</si>
  <si>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</si>
  <si>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</si>
  <si>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</si>
  <si>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</si>
  <si>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</si>
  <si>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</si>
  <si>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</si>
  <si>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</si>
  <si>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</si>
  <si>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</si>
  <si>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</si>
  <si>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</si>
  <si>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</si>
  <si>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</si>
  <si>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</si>
  <si>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</si>
  <si>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</si>
  <si>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</si>
  <si>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</si>
  <si>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</si>
  <si>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</si>
  <si>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</si>
  <si>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</si>
  <si>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</si>
  <si>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</si>
  <si>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</si>
  <si>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</si>
  <si>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</si>
  <si>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</si>
  <si>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</si>
  <si>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</si>
  <si>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</si>
  <si>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</si>
  <si>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</si>
  <si>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</si>
  <si>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</si>
  <si>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</si>
  <si>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</si>
  <si>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</si>
  <si>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</si>
  <si>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</si>
  <si>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</si>
  <si>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</si>
  <si>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</si>
  <si>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</si>
  <si>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</si>
  <si>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</si>
  <si>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</si>
  <si>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</si>
  <si>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</si>
  <si>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</si>
  <si>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</si>
  <si>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</si>
  <si>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</si>
  <si>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</si>
  <si>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</si>
  <si>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</si>
  <si>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</si>
  <si>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</si>
  <si>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</si>
  <si>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</si>
  <si>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</si>
  <si>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</si>
  <si>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</si>
  <si>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</si>
  <si>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</si>
  <si>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</si>
  <si>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</si>
  <si>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</si>
  <si>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</si>
  <si>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</si>
  <si>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</si>
  <si>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</si>
  <si>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</si>
  <si>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</si>
  <si>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</si>
  <si>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</si>
  <si>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</si>
  <si>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</si>
  <si>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</si>
  <si>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</si>
  <si>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</si>
  <si>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</si>
  <si>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</si>
  <si>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</si>
  <si>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</si>
  <si>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</si>
  <si>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</si>
  <si>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</si>
  <si>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</si>
  <si>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</si>
  <si>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</si>
  <si>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</si>
  <si>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</si>
  <si>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</si>
  <si>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</si>
  <si>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</si>
  <si>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</si>
  <si>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</si>
  <si>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</si>
  <si>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</si>
  <si>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</si>
  <si>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</si>
  <si>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</si>
  <si>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</si>
  <si>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</si>
  <si>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</si>
  <si>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</si>
  <si>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</si>
  <si>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</si>
  <si>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</si>
  <si>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</si>
  <si>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</si>
  <si>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</si>
  <si>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</si>
  <si>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</si>
  <si>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</si>
  <si>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</si>
  <si>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</si>
  <si>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</si>
  <si>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</si>
  <si>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</si>
  <si>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</si>
  <si>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</si>
  <si>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</si>
  <si>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</si>
  <si>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</si>
  <si>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</si>
  <si>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</si>
  <si>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</si>
  <si>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</si>
  <si>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</si>
  <si>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</si>
  <si>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</si>
  <si>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</si>
  <si>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</si>
  <si>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</si>
  <si>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</si>
  <si>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</si>
  <si>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</si>
  <si>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</si>
  <si>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</si>
  <si>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</si>
  <si>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</si>
  <si>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</si>
  <si>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</si>
  <si>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</si>
  <si>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</si>
  <si>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</si>
  <si>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</si>
  <si>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</si>
  <si>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</si>
  <si>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</si>
  <si>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</si>
  <si>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</si>
  <si>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</si>
  <si>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</si>
  <si>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</si>
  <si>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</si>
  <si>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</si>
  <si>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</si>
  <si>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</si>
  <si>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</si>
  <si>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</si>
  <si>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</si>
  <si>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</si>
  <si>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</si>
  <si>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</si>
  <si>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</si>
  <si>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</si>
  <si>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</si>
  <si>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</si>
  <si>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</si>
  <si>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</si>
  <si>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</si>
  <si>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</si>
  <si>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</si>
  <si>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</si>
  <si>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</si>
  <si>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</si>
  <si>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</si>
  <si>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</si>
  <si>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</si>
  <si>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</si>
  <si>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</si>
  <si>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</si>
  <si>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</si>
  <si>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</si>
  <si>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</si>
  <si>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</si>
  <si>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</si>
  <si>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</si>
  <si>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</si>
  <si>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</si>
  <si>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</si>
  <si>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</si>
  <si>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</si>
  <si>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</si>
  <si>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</si>
  <si>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</si>
  <si>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</si>
  <si>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</si>
  <si>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</si>
  <si>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</si>
  <si>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</si>
  <si>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</si>
  <si>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</si>
  <si>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</si>
  <si>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</si>
  <si>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</si>
  <si>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</si>
  <si>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</si>
  <si>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</si>
  <si>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</si>
  <si>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</si>
  <si>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</si>
  <si>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</si>
  <si>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</si>
  <si>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</si>
  <si>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</si>
  <si>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</si>
  <si>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</si>
  <si>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</si>
  <si>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</si>
  <si>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</si>
  <si>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</si>
  <si>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</si>
  <si>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</si>
  <si>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</si>
  <si>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</si>
  <si>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</si>
  <si>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</si>
  <si>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</si>
  <si>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</si>
  <si>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</si>
  <si>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</si>
  <si>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</si>
  <si>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</si>
  <si>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</si>
  <si>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</si>
  <si>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</si>
  <si>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</si>
  <si>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</si>
  <si>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</si>
  <si>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</si>
  <si>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</si>
  <si>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</si>
  <si>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</si>
  <si>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</si>
  <si>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</si>
  <si>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</si>
  <si>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</si>
  <si>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</si>
  <si>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</si>
  <si>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</si>
  <si>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</si>
  <si>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</si>
  <si>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</si>
  <si>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</si>
  <si>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</si>
  <si>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</si>
  <si>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</si>
  <si>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</si>
  <si>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</si>
  <si>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</si>
  <si>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</si>
  <si>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</si>
  <si>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</si>
  <si>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</si>
  <si>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</si>
  <si>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</si>
  <si>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</si>
  <si>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</si>
  <si>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</si>
  <si>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</si>
  <si>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</si>
  <si>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</si>
  <si>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</si>
  <si>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</si>
  <si>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</si>
  <si>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</si>
  <si>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</si>
  <si>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</si>
  <si>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</si>
  <si>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</si>
  <si>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</si>
  <si>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</si>
  <si>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</si>
  <si>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</si>
  <si>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</si>
  <si>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</si>
  <si>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</si>
  <si>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</si>
  <si>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</si>
  <si>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</si>
  <si>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</si>
  <si>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</si>
  <si>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</si>
  <si>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</si>
  <si>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</si>
  <si>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</si>
  <si>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</si>
  <si>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</si>
  <si>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</si>
  <si>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</si>
  <si>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</si>
  <si>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</si>
  <si>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</si>
  <si>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</si>
  <si>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</si>
  <si>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</si>
  <si>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</si>
  <si>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</si>
  <si>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</si>
  <si>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</si>
  <si>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</si>
  <si>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</si>
  <si>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</si>
  <si>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</si>
  <si>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</si>
  <si>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</si>
  <si>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</si>
  <si>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</si>
  <si>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</si>
  <si>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</si>
  <si>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</si>
  <si>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</si>
  <si>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</si>
  <si>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</si>
  <si>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</si>
  <si>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</si>
  <si>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</si>
  <si>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</si>
  <si>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</si>
  <si>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</si>
  <si>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</si>
  <si>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</si>
  <si>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</si>
  <si>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</si>
  <si>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</si>
  <si>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</si>
  <si>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</si>
  <si>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</si>
  <si>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</si>
  <si>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</si>
  <si>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</si>
  <si>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</si>
  <si>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</si>
  <si>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</si>
  <si>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</si>
  <si>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</si>
  <si>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</si>
  <si>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</si>
  <si>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</si>
  <si>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</si>
  <si>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</si>
  <si>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</si>
  <si>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</si>
  <si>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</si>
  <si>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</si>
  <si>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</si>
  <si>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</si>
  <si>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</si>
  <si>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</si>
  <si>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</si>
  <si>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</si>
  <si>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</si>
  <si>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</si>
  <si>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</si>
  <si>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</si>
  <si>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</si>
  <si>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</si>
  <si>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</si>
  <si>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</si>
  <si>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</si>
  <si>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</si>
  <si>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</si>
  <si>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</si>
  <si>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</si>
  <si>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</si>
  <si>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</si>
  <si>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</si>
  <si>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</si>
  <si>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</si>
  <si>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</si>
  <si>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</si>
  <si>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</si>
  <si>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</si>
  <si>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</si>
  <si>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</si>
  <si>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</si>
  <si>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</si>
  <si>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</si>
  <si>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</si>
  <si>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</si>
  <si>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</si>
  <si>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</si>
  <si>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</si>
  <si>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</si>
  <si>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</si>
  <si>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</si>
  <si>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</si>
  <si>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</si>
  <si>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</si>
  <si>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</si>
  <si>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</si>
  <si>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</si>
  <si>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</si>
  <si>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</si>
  <si>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</si>
  <si>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</si>
  <si>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</si>
  <si>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</si>
  <si>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</si>
  <si>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</si>
  <si>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</si>
  <si>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</si>
  <si>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</si>
  <si>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</si>
  <si>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</si>
  <si>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</si>
  <si>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</si>
  <si>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</si>
  <si>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</si>
  <si>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</si>
  <si>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</si>
  <si>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</si>
  <si>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</si>
  <si>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</si>
  <si>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</si>
  <si>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</si>
  <si>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</si>
  <si>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</si>
  <si>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</si>
  <si>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</si>
  <si>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</si>
  <si>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</si>
  <si>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</si>
  <si>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</si>
  <si>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</si>
  <si>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</si>
  <si>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</si>
  <si>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</si>
  <si>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</si>
  <si>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</si>
  <si>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</si>
  <si>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</si>
  <si>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</si>
  <si>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</si>
  <si>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</si>
  <si>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</si>
  <si>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</si>
  <si>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</si>
  <si>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</si>
  <si>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</si>
  <si>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</si>
  <si>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</si>
  <si>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</si>
  <si>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</si>
  <si>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</si>
  <si>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</si>
  <si>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</si>
  <si>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</si>
  <si>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</si>
  <si>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</si>
  <si>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</si>
  <si>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</si>
  <si>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</si>
  <si>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</si>
  <si>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</si>
  <si>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</si>
  <si>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</si>
  <si>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</si>
  <si>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</si>
  <si>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</si>
  <si>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</si>
  <si>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</si>
  <si>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</si>
  <si>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</si>
  <si>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</si>
  <si>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</si>
  <si>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</si>
  <si>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</si>
  <si>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</si>
  <si>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</si>
  <si>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</si>
  <si>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</si>
  <si>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</si>
  <si>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</si>
  <si>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</si>
  <si>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</si>
  <si>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</si>
  <si>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</si>
  <si>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</si>
  <si>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</si>
  <si>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</si>
  <si>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</si>
  <si>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</si>
  <si>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</si>
  <si>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</si>
  <si>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</si>
  <si>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</si>
  <si>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</si>
  <si>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</si>
  <si>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</si>
  <si>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</si>
  <si>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</si>
  <si>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</si>
  <si>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</si>
  <si>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</si>
  <si>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</si>
  <si>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</si>
  <si>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</si>
  <si>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</si>
  <si>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</si>
  <si>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</si>
  <si>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</si>
  <si>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</si>
  <si>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</si>
  <si>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</si>
  <si>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</si>
  <si>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</si>
  <si>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</si>
  <si>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</si>
  <si>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</si>
  <si>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</si>
  <si>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</si>
  <si>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</si>
  <si>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</si>
  <si>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</si>
  <si>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</si>
  <si>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</si>
  <si>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</si>
  <si>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</si>
  <si>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</si>
  <si>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</si>
  <si>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</si>
  <si>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</si>
  <si>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</si>
  <si>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</si>
  <si>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</si>
  <si>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</si>
  <si>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</si>
  <si>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</si>
  <si>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</si>
  <si>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</si>
  <si>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</si>
  <si>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</si>
  <si>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</si>
  <si>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</si>
  <si>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</si>
  <si>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</si>
  <si>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</si>
  <si>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</si>
  <si>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</si>
  <si>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</si>
  <si>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</si>
  <si>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</si>
  <si>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</si>
  <si>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</si>
  <si>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</si>
  <si>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</si>
  <si>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</si>
  <si>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</si>
  <si>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</si>
  <si>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</si>
  <si>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</si>
  <si>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</si>
  <si>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</si>
  <si>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</si>
  <si>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</si>
  <si>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</si>
  <si>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</si>
  <si>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</si>
  <si>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</si>
  <si>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</si>
  <si>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</si>
  <si>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</si>
  <si>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</si>
  <si>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</si>
  <si>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</si>
  <si>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</si>
  <si>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</si>
  <si>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</si>
  <si>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</si>
  <si>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</si>
  <si>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</si>
  <si>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</si>
  <si>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</si>
  <si>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</si>
  <si>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</si>
  <si>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</si>
  <si>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</si>
  <si>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</si>
  <si>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</si>
  <si>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</si>
  <si>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</si>
  <si>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</si>
  <si>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</si>
  <si>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</si>
  <si>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</si>
  <si>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</si>
  <si>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</si>
  <si>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</si>
  <si>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</si>
  <si>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</si>
  <si>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</si>
  <si>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</si>
  <si>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</si>
  <si>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</si>
  <si>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</si>
  <si>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</si>
  <si>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</si>
  <si>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</si>
  <si>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</si>
  <si>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</si>
  <si>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</si>
  <si>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</si>
  <si>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</si>
  <si>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</si>
  <si>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</si>
  <si>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</si>
  <si>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</si>
  <si>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</si>
  <si>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</si>
  <si>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</si>
  <si>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</si>
  <si>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</si>
  <si>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</si>
  <si>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</si>
  <si>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</si>
  <si>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</si>
  <si>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</si>
  <si>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</si>
  <si>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</si>
  <si>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</si>
  <si>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</si>
  <si>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</si>
  <si>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</si>
  <si>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</si>
  <si>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</si>
  <si>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</si>
  <si>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</si>
  <si>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</si>
  <si>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</si>
  <si>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</si>
  <si>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</si>
  <si>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</si>
  <si>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</si>
  <si>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</si>
  <si>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</si>
  <si>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</si>
  <si>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</si>
  <si>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</si>
  <si>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</si>
  <si>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</si>
  <si>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</si>
  <si>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</si>
  <si>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</si>
  <si>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</si>
  <si>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</si>
  <si>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</si>
  <si>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</si>
  <si>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</si>
  <si>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</si>
  <si>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</si>
  <si>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</si>
  <si>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</si>
  <si>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</si>
  <si>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</si>
  <si>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</si>
  <si>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</si>
  <si>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</si>
  <si>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</si>
  <si>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</si>
  <si>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</si>
  <si>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</si>
  <si>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</si>
  <si>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</si>
  <si>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</si>
  <si>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</si>
  <si>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</si>
  <si>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</si>
  <si>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</si>
  <si>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</si>
  <si>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</si>
  <si>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</si>
  <si>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</si>
  <si>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</si>
  <si>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</si>
  <si>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</si>
  <si>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</si>
  <si>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</si>
  <si>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</si>
  <si>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</si>
  <si>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</si>
  <si>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</si>
  <si>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</si>
  <si>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</si>
  <si>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</si>
  <si>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</si>
  <si>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</si>
  <si>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</si>
  <si>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</si>
  <si>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</si>
  <si>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</si>
  <si>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</si>
  <si>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</si>
  <si>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</si>
  <si>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</si>
  <si>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</si>
  <si>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</si>
  <si>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</si>
  <si>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</si>
  <si>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</si>
  <si>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</si>
  <si>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</si>
  <si>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</si>
  <si>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</si>
  <si>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</si>
  <si>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</si>
  <si>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</si>
  <si>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</si>
  <si>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</si>
  <si>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</si>
  <si>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</si>
  <si>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</si>
  <si>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</si>
  <si>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</si>
  <si>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</si>
  <si>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</si>
  <si>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</si>
  <si>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</si>
  <si>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</si>
  <si>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</si>
  <si>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</si>
  <si>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</si>
  <si>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</si>
  <si>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</si>
  <si>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</si>
  <si>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</si>
  <si>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</si>
  <si>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</si>
  <si>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</si>
  <si>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</si>
  <si>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</si>
  <si>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</si>
  <si>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</si>
  <si>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</si>
  <si>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</si>
  <si>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</si>
  <si>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</si>
  <si>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</si>
  <si>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</si>
  <si>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</si>
  <si>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</si>
  <si>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</si>
  <si>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</si>
  <si>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</si>
  <si>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</si>
  <si>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</si>
  <si>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</si>
  <si>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</si>
  <si>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</si>
  <si>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</si>
  <si>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</si>
  <si>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</si>
  <si>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</si>
  <si>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</si>
  <si>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</si>
  <si>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</si>
  <si>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</si>
  <si>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</si>
  <si>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</si>
  <si>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</si>
  <si>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</si>
  <si>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</si>
  <si>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</si>
  <si>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</si>
  <si>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</si>
  <si>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</si>
  <si>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</si>
  <si>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</si>
  <si>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</si>
  <si>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</si>
  <si>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</si>
  <si>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</si>
  <si>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</si>
  <si>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</si>
  <si>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</si>
  <si>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</si>
  <si>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</si>
  <si>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</si>
  <si>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</si>
  <si>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</si>
  <si>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</si>
  <si>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</si>
  <si>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</si>
  <si>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</si>
  <si>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</si>
  <si>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</si>
  <si>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</si>
  <si>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</si>
  <si>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</si>
  <si>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</si>
  <si>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</si>
  <si>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</si>
  <si>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</si>
  <si>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</si>
  <si>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</si>
  <si>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</si>
  <si>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</si>
  <si>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</si>
  <si>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</si>
  <si>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</si>
  <si>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</si>
  <si>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</si>
  <si>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</si>
  <si>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</si>
  <si>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</si>
  <si>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</si>
  <si>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</si>
  <si>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</si>
  <si>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</si>
  <si>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</si>
  <si>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</si>
  <si>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</si>
  <si>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</si>
  <si>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</si>
  <si>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</si>
  <si>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</si>
  <si>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</si>
  <si>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</si>
  <si>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</si>
  <si>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</si>
  <si>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</si>
  <si>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</si>
  <si>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</si>
  <si>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</si>
  <si>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</si>
  <si>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</si>
  <si>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</si>
  <si>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</si>
  <si>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</si>
  <si>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</si>
  <si>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</si>
  <si>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</si>
  <si>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</si>
  <si>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</si>
  <si>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</si>
  <si>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</si>
  <si>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</si>
  <si>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</si>
  <si>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</si>
  <si>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</si>
  <si>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</si>
  <si>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</si>
  <si>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</si>
  <si>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</si>
  <si>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</si>
  <si>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</si>
  <si>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</si>
  <si>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</si>
  <si>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</si>
  <si>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</si>
  <si>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</si>
  <si>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</si>
  <si>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</si>
  <si>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</si>
  <si>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</si>
  <si>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</si>
  <si>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</si>
  <si>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</si>
  <si>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</si>
  <si>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</si>
  <si>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</si>
  <si>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</si>
  <si>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</si>
  <si>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</si>
  <si>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</si>
  <si>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</si>
  <si>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</si>
  <si>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</si>
  <si>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</si>
  <si>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</si>
  <si>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</si>
  <si>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</si>
  <si>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</si>
  <si>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</si>
  <si>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</si>
  <si>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</si>
  <si>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</si>
  <si>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</si>
  <si>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</si>
  <si>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</si>
  <si>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</si>
  <si>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</si>
  <si>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</si>
  <si>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</si>
  <si>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</si>
  <si>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</si>
  <si>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</si>
  <si>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</si>
  <si>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</si>
  <si>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</si>
  <si>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</si>
  <si>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</si>
  <si>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</si>
  <si>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</si>
  <si>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</si>
  <si>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</si>
  <si>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</si>
  <si>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</si>
  <si>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</si>
  <si>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</si>
  <si>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</si>
  <si>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</si>
  <si>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</si>
  <si>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</si>
  <si>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</si>
  <si>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</si>
  <si>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</si>
  <si>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</si>
  <si>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</si>
  <si>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</si>
  <si>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</si>
  <si>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</si>
  <si>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</si>
  <si>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</si>
  <si>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</si>
  <si>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</si>
  <si>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</si>
  <si>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</si>
  <si>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</si>
  <si>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</si>
  <si>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</si>
  <si>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</si>
  <si>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</si>
  <si>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</si>
  <si>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</si>
  <si>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</si>
  <si>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</si>
  <si>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</si>
  <si>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</si>
  <si>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</si>
  <si>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</si>
  <si>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</si>
  <si>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</si>
  <si>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</si>
  <si>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</si>
  <si>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</si>
  <si>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</si>
  <si>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</si>
  <si>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</si>
  <si>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</si>
  <si>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</si>
  <si>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</si>
  <si>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</si>
  <si>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</si>
  <si>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</si>
  <si>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</si>
  <si>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</si>
  <si>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</si>
  <si>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</si>
  <si>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</si>
  <si>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</si>
  <si>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</si>
  <si>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</si>
  <si>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</si>
  <si>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</si>
  <si>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</si>
  <si>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</si>
  <si>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</si>
  <si>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</si>
  <si>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</si>
  <si>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</si>
  <si>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</si>
  <si>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</si>
  <si>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</si>
  <si>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</si>
  <si>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</si>
  <si>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</si>
  <si>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</si>
  <si>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</si>
  <si>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</si>
  <si>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</si>
  <si>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</si>
  <si>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</si>
  <si>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</si>
  <si>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</si>
  <si>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</si>
  <si>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</si>
  <si>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</si>
  <si>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</si>
  <si>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</si>
  <si>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</si>
  <si>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</si>
  <si>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</si>
  <si>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</si>
  <si>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</si>
  <si>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</si>
  <si>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</si>
  <si>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</si>
  <si>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</si>
  <si>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</si>
  <si>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</si>
  <si>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</si>
  <si>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</si>
  <si>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</si>
  <si>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</si>
  <si>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</si>
  <si>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</si>
  <si>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</si>
  <si>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</si>
  <si>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</si>
  <si>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</si>
  <si>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</si>
  <si>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</si>
  <si>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</si>
  <si>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</si>
  <si>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</si>
  <si>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</si>
  <si>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</si>
  <si>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</si>
  <si>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</si>
  <si>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</si>
  <si>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</si>
  <si>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</si>
  <si>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</si>
  <si>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</si>
  <si>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</si>
  <si>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</si>
  <si>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</si>
  <si>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</si>
  <si>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</si>
  <si>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</si>
  <si>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</si>
  <si>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</si>
  <si>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</si>
  <si>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</si>
  <si>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</si>
  <si>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</si>
  <si>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</si>
  <si>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</si>
  <si>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</si>
  <si>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</si>
  <si>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</si>
  <si>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</si>
  <si>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</si>
  <si>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</si>
  <si>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</si>
  <si>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</si>
  <si>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</si>
  <si>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</si>
  <si>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</si>
  <si>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</si>
  <si>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</si>
  <si>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</si>
  <si>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</si>
  <si>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</si>
  <si>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</si>
  <si>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</si>
  <si>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</si>
  <si>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</si>
  <si>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</si>
  <si>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</si>
  <si>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</si>
  <si>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</si>
  <si>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</si>
  <si>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</si>
  <si>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</si>
  <si>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</si>
  <si>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</si>
  <si>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</si>
  <si>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</si>
  <si>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</si>
  <si>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</si>
  <si>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</si>
  <si>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</si>
  <si>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</si>
  <si>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</si>
  <si>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</si>
  <si>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</si>
  <si>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</si>
  <si>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</si>
  <si>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</si>
  <si>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</si>
  <si>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</si>
  <si>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</si>
  <si>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</si>
  <si>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</si>
  <si>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</si>
  <si>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</si>
  <si>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</si>
  <si>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</si>
  <si>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</si>
  <si>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</si>
  <si>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</si>
  <si>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</si>
  <si>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</si>
  <si>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</si>
  <si>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</si>
  <si>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</si>
  <si>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</si>
  <si>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</si>
  <si>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</si>
  <si>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</si>
  <si>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</si>
  <si>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</si>
  <si>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</si>
  <si>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</si>
  <si>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</si>
  <si>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</si>
  <si>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</si>
  <si>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</si>
  <si>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</si>
  <si>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</si>
  <si>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</si>
  <si>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</si>
  <si>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</si>
  <si>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</si>
  <si>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</si>
  <si>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</si>
  <si>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</si>
  <si>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</si>
  <si>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</si>
  <si>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</si>
  <si>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</si>
  <si>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</si>
  <si>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</si>
  <si>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</si>
  <si>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</si>
  <si>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</si>
  <si>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</si>
  <si>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</si>
  <si>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</si>
  <si>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</si>
  <si>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</si>
  <si>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</si>
  <si>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</si>
  <si>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</si>
  <si>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</si>
  <si>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</si>
  <si>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</si>
  <si>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</si>
  <si>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</si>
  <si>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</si>
  <si>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</si>
  <si>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</si>
  <si>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</si>
  <si>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</si>
  <si>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</si>
  <si>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</si>
  <si>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</si>
  <si>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</si>
  <si>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</si>
  <si>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</si>
  <si>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</si>
  <si>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</si>
  <si>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</si>
  <si>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</si>
  <si>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</si>
  <si>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</si>
  <si>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</si>
  <si>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</si>
  <si>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</si>
  <si>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</si>
  <si>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</si>
  <si>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</si>
  <si>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</si>
  <si>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</si>
  <si>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</si>
  <si>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</si>
  <si>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</si>
  <si>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</si>
  <si>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</si>
  <si>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</si>
  <si>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</si>
  <si>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</si>
  <si>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</si>
  <si>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</si>
  <si>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</si>
  <si>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</si>
  <si>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</si>
  <si>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</si>
  <si>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</si>
  <si>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</si>
  <si>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</si>
  <si>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</si>
  <si>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</si>
  <si>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</si>
  <si>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</si>
  <si>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</si>
  <si>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</si>
  <si>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</si>
  <si>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</si>
  <si>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</si>
  <si>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</si>
  <si>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</si>
  <si>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</si>
  <si>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</si>
  <si>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</si>
  <si>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</si>
  <si>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</si>
  <si>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</si>
  <si>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</si>
  <si>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</si>
  <si>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</si>
  <si>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</si>
  <si>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</si>
  <si>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</si>
  <si>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</si>
  <si>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</si>
  <si>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</si>
  <si>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</si>
  <si>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</si>
  <si>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</si>
  <si>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</si>
  <si>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</si>
  <si>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</si>
  <si>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</si>
  <si>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</si>
  <si>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</si>
  <si>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</si>
  <si>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</si>
  <si>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</si>
  <si>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</si>
  <si>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</si>
  <si>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</si>
  <si>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</si>
  <si>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</si>
  <si>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</si>
  <si>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</si>
  <si>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</si>
  <si>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</si>
  <si>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</si>
  <si>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</si>
  <si>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</si>
  <si>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</si>
  <si>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</si>
  <si>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</si>
  <si>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</si>
  <si>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</si>
  <si>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</si>
  <si>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</si>
  <si>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</si>
  <si>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</si>
  <si>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</si>
  <si>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</si>
  <si>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</si>
  <si>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</si>
  <si>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</si>
  <si>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</si>
  <si>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</si>
  <si>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</si>
  <si>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</si>
  <si>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</si>
  <si>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</si>
  <si>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</si>
  <si>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</si>
  <si>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</si>
  <si>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</si>
  <si>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</si>
  <si>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</si>
  <si>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</si>
  <si>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</si>
  <si>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</si>
  <si>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</si>
  <si>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</si>
  <si>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</si>
  <si>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</si>
  <si>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</si>
  <si>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</si>
  <si>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</si>
  <si>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</si>
  <si>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</si>
  <si>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</si>
  <si>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</si>
  <si>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</si>
  <si>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</si>
  <si>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</si>
  <si>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</si>
  <si>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</si>
  <si>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</si>
  <si>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</si>
  <si>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</si>
  <si>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</si>
  <si>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</si>
  <si>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</si>
  <si>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</si>
  <si>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</si>
  <si>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</si>
  <si>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</si>
  <si>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</si>
  <si>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</si>
  <si>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</si>
  <si>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</si>
  <si>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</si>
  <si>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</si>
  <si>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</si>
  <si>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</si>
  <si>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</si>
  <si>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</si>
  <si>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</si>
  <si>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</si>
  <si>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</si>
  <si>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</si>
  <si>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</si>
  <si>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</si>
  <si>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</si>
  <si>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</si>
  <si>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</si>
  <si>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</si>
  <si>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</si>
  <si>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</si>
  <si>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</si>
  <si>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</si>
  <si>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</si>
  <si>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</si>
  <si>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</si>
  <si>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</si>
  <si>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</si>
  <si>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</si>
  <si>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</si>
  <si>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</si>
  <si>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</si>
  <si>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</si>
  <si>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</si>
  <si>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</si>
  <si>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</si>
  <si>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</si>
  <si>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</si>
  <si>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</si>
  <si>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</si>
  <si>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</si>
  <si>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</si>
  <si>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</si>
  <si>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</si>
  <si>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</si>
  <si>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</si>
  <si>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</si>
  <si>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</si>
  <si>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</si>
  <si>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</si>
  <si>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</si>
  <si>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</si>
  <si>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</si>
  <si>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</si>
  <si>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</si>
  <si>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</si>
  <si>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</si>
  <si>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</si>
  <si>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</si>
  <si>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</si>
  <si>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</si>
  <si>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</si>
  <si>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</si>
  <si>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</si>
  <si>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</si>
  <si>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</si>
  <si>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</si>
  <si>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</si>
  <si>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</si>
  <si>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</si>
  <si>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</si>
  <si>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</si>
  <si>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</si>
  <si>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</si>
  <si>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</si>
  <si>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</si>
  <si>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</si>
  <si>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</si>
  <si>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</si>
  <si>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</si>
  <si>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</si>
  <si>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</si>
  <si>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</si>
  <si>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</si>
  <si>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</si>
  <si>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</si>
  <si>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</si>
  <si>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</si>
  <si>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</si>
  <si>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</si>
  <si>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</si>
  <si>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</si>
  <si>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</si>
  <si>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</si>
  <si>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</si>
  <si>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</si>
  <si>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</si>
  <si>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</si>
  <si>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</si>
  <si>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</si>
  <si>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</si>
  <si>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</si>
  <si>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</si>
  <si>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</si>
  <si>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</si>
  <si>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</si>
  <si>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</si>
  <si>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</si>
  <si>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</si>
  <si>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</si>
  <si>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</si>
  <si>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</si>
  <si>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</si>
  <si>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</si>
  <si>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</si>
  <si>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</si>
  <si>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</si>
  <si>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</si>
  <si>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</si>
  <si>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</si>
  <si>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</si>
  <si>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</si>
  <si>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</si>
  <si>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</si>
  <si>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</si>
  <si>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</si>
  <si>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</si>
  <si>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</si>
  <si>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</si>
  <si>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</si>
  <si>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</si>
  <si>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</si>
  <si>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</si>
  <si>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</si>
  <si>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</si>
  <si>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</si>
  <si>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</si>
  <si>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</si>
  <si>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</si>
  <si>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</si>
  <si>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</si>
  <si>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</si>
  <si>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</si>
  <si>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</si>
  <si>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</si>
  <si>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</si>
  <si>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</si>
  <si>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</si>
  <si>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</si>
  <si>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</si>
  <si>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</si>
  <si>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</si>
  <si>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</si>
  <si>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</si>
  <si>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</si>
  <si>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</si>
  <si>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</si>
  <si>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</si>
  <si>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</si>
  <si>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</si>
  <si>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</si>
  <si>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</si>
  <si>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</si>
  <si>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</si>
  <si>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</si>
  <si>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</si>
  <si>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</si>
  <si>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</si>
  <si>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</si>
  <si>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</si>
  <si>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</si>
  <si>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</si>
  <si>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</si>
  <si>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</si>
  <si>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</si>
  <si>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</si>
  <si>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</si>
  <si>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</si>
  <si>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</si>
  <si>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</si>
  <si>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</si>
  <si>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</si>
  <si>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</si>
  <si>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</si>
  <si>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</si>
  <si>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</si>
  <si>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</si>
  <si>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</si>
  <si>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</si>
  <si>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</si>
  <si>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</si>
  <si>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</si>
  <si>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</si>
  <si>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</si>
  <si>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</si>
  <si>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</si>
  <si>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</si>
  <si>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</si>
  <si>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</si>
  <si>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</si>
  <si>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</si>
  <si>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</si>
  <si>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</si>
  <si>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</si>
  <si>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</si>
  <si>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</si>
  <si>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</si>
  <si>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</si>
  <si>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</si>
  <si>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</si>
  <si>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</si>
  <si>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</si>
  <si>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</si>
  <si>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</si>
  <si>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</si>
  <si>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</si>
  <si>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</si>
  <si>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</si>
  <si>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</si>
  <si>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</si>
  <si>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</si>
  <si>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</si>
  <si>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</si>
  <si>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</si>
  <si>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</si>
  <si>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</si>
  <si>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</si>
  <si>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</si>
  <si>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</si>
  <si>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</si>
  <si>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</si>
  <si>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</si>
  <si>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</si>
  <si>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</si>
  <si>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</si>
  <si>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</si>
  <si>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</si>
  <si>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</si>
  <si>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</si>
  <si>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</si>
  <si>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</si>
  <si>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</si>
  <si>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</si>
  <si>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</si>
  <si>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</si>
  <si>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</si>
  <si>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</si>
  <si>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</si>
  <si>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</si>
  <si>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</si>
  <si>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</si>
  <si>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</si>
  <si>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</si>
  <si>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</si>
  <si>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</si>
  <si>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</si>
  <si>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</si>
  <si>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</si>
  <si>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</si>
  <si>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</si>
  <si>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</si>
  <si>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</si>
  <si>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</si>
  <si>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</si>
  <si>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</si>
  <si>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</si>
  <si>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</si>
  <si>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</si>
  <si>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</si>
  <si>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</si>
  <si>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</si>
  <si>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</si>
  <si>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</si>
  <si>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</si>
  <si>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</si>
  <si>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</si>
  <si>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</si>
  <si>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</si>
  <si>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</si>
  <si>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</si>
  <si>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</si>
  <si>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</si>
  <si>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</si>
  <si>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</si>
  <si>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</si>
  <si>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</si>
  <si>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</si>
  <si>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</si>
  <si>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</si>
  <si>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</si>
  <si>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</si>
  <si>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</si>
  <si>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</si>
  <si>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</si>
  <si>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</si>
  <si>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</si>
  <si>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</si>
  <si>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</si>
  <si>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</si>
  <si>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</si>
  <si>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</si>
  <si>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</si>
  <si>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</si>
  <si>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</si>
  <si>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</si>
  <si>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</si>
  <si>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</si>
  <si>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</si>
  <si>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</si>
  <si>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</si>
  <si>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</si>
  <si>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</si>
  <si>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</si>
  <si>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</si>
  <si>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</si>
  <si>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</si>
  <si>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</si>
  <si>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</si>
  <si>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</si>
  <si>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</si>
  <si>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</si>
  <si>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</si>
  <si>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</si>
  <si>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</si>
  <si>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</si>
  <si>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</si>
  <si>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</si>
  <si>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</si>
  <si>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</si>
  <si>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</si>
  <si>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</si>
  <si>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</si>
  <si>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</si>
  <si>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</si>
  <si>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</si>
  <si>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</si>
  <si>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</si>
  <si>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</si>
  <si>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</si>
  <si>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</si>
  <si>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</si>
  <si>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</si>
  <si>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</si>
  <si>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</si>
  <si>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</si>
  <si>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</si>
  <si>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</si>
  <si>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</si>
  <si>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</si>
  <si>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</si>
  <si>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</si>
  <si>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</si>
  <si>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</si>
  <si>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</si>
  <si>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</si>
  <si>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</si>
  <si>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</si>
  <si>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</si>
  <si>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</si>
  <si>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</si>
  <si>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</si>
  <si>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</si>
  <si>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</si>
  <si>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</si>
  <si>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</si>
  <si>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</si>
  <si>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</si>
  <si>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</si>
  <si>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</si>
  <si>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</si>
  <si>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</si>
  <si>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</si>
  <si>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</si>
  <si>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</si>
  <si>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</si>
  <si>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</si>
  <si>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</si>
  <si>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</si>
  <si>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</si>
  <si>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</si>
  <si>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</si>
  <si>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</si>
  <si>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</si>
  <si>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</si>
  <si>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</si>
  <si>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</si>
  <si>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</si>
  <si>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</si>
  <si>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</si>
  <si>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</si>
  <si>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</si>
  <si>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</si>
  <si>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</si>
  <si>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</si>
  <si>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</si>
  <si>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</si>
  <si>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</si>
  <si>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</si>
  <si>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</si>
  <si>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</si>
  <si>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</si>
  <si>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</si>
  <si>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</si>
  <si>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</si>
  <si>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</si>
  <si>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</si>
  <si>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</si>
  <si>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</si>
  <si>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</si>
  <si>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</si>
  <si>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</si>
  <si>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</si>
  <si>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</si>
  <si>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</si>
  <si>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</si>
  <si>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</si>
  <si>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</si>
  <si>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</si>
  <si>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</si>
  <si>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</si>
  <si>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</si>
  <si>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</si>
  <si>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</si>
  <si>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</si>
  <si>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</si>
  <si>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</si>
  <si>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</si>
  <si>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</si>
  <si>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</si>
  <si>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</si>
  <si>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</si>
  <si>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</si>
  <si>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</si>
  <si>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</si>
  <si>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</si>
  <si>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</si>
  <si>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</si>
  <si>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</si>
  <si>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</si>
  <si>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</si>
  <si>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</si>
  <si>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</si>
  <si>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</si>
  <si>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</si>
  <si>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</si>
  <si>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</si>
  <si>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</si>
  <si>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</si>
  <si>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</si>
  <si>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</si>
  <si>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</si>
  <si>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</si>
  <si>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</si>
  <si>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</si>
  <si>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</si>
  <si>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</si>
  <si>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</si>
  <si>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</si>
  <si>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</si>
  <si>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</si>
  <si>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</si>
  <si>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</si>
  <si>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</si>
  <si>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</si>
  <si>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</si>
  <si>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</si>
  <si>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</si>
  <si>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</si>
  <si>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</si>
  <si>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</si>
  <si>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</si>
  <si>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</si>
  <si>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</si>
  <si>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</si>
  <si>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</si>
  <si>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</si>
  <si>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</si>
  <si>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</si>
  <si>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</si>
  <si>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</si>
  <si>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</si>
  <si>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</si>
  <si>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</si>
  <si>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</si>
  <si>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</si>
  <si>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</si>
  <si>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</si>
  <si>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</si>
  <si>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</si>
  <si>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</si>
  <si>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</si>
  <si>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</si>
  <si>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</si>
  <si>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</si>
  <si>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</si>
  <si>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</si>
  <si>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</si>
  <si>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</si>
  <si>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</si>
  <si>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</si>
  <si>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</si>
  <si>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</si>
  <si>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</si>
  <si>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</si>
  <si>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</si>
  <si>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</si>
  <si>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</si>
  <si>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</si>
  <si>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</si>
  <si>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</si>
  <si>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</si>
  <si>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</si>
  <si>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</si>
  <si>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</si>
  <si>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</si>
  <si>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</si>
  <si>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</si>
  <si>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</si>
  <si>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</si>
  <si>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</si>
  <si>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</si>
  <si>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</si>
  <si>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</si>
  <si>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</si>
  <si>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</si>
  <si>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</si>
  <si>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</si>
  <si>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</si>
  <si>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</si>
  <si>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</si>
  <si>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</si>
  <si>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</si>
  <si>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</si>
  <si>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</si>
  <si>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</si>
  <si>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</si>
  <si>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</si>
  <si>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</si>
  <si>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</si>
  <si>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</si>
  <si>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</si>
  <si>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</si>
  <si>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</si>
  <si>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</si>
  <si>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</si>
  <si>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</si>
  <si>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</si>
  <si>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</si>
  <si>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</si>
  <si>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</si>
  <si>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</si>
  <si>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</si>
  <si>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</si>
  <si>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</si>
  <si>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</si>
  <si>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</si>
  <si>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</si>
  <si>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</si>
  <si>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</si>
  <si>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</si>
  <si>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</si>
  <si>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</si>
  <si>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</si>
  <si>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</si>
  <si>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</si>
  <si>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</si>
  <si>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</si>
  <si>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</si>
  <si>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</si>
  <si>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</si>
  <si>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</si>
  <si>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</si>
  <si>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</si>
  <si>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</si>
  <si>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</si>
  <si>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</si>
  <si>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</si>
  <si>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</si>
  <si>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</si>
  <si>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</si>
  <si>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</si>
  <si>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</si>
  <si>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</si>
  <si>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</si>
  <si>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</si>
  <si>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</si>
  <si>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</si>
  <si>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</si>
  <si>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</si>
  <si>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</si>
  <si>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</si>
  <si>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</si>
  <si>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</si>
  <si>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</si>
  <si>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</si>
  <si>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</si>
  <si>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</si>
  <si>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</si>
  <si>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</si>
  <si>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</si>
  <si>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</si>
  <si>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</si>
  <si>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</si>
  <si>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</si>
  <si>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</si>
  <si>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</si>
  <si>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</si>
  <si>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</si>
  <si>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</si>
  <si>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</si>
  <si>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</si>
  <si>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</si>
  <si>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</si>
  <si>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</si>
  <si>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</si>
  <si>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</si>
  <si>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</si>
  <si>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</si>
  <si>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</si>
  <si>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</si>
  <si>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</si>
  <si>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</si>
  <si>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</si>
  <si>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</si>
  <si>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</si>
  <si>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</si>
  <si>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</si>
  <si>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</si>
  <si>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</si>
  <si>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</si>
  <si>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</si>
  <si>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</si>
  <si>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</si>
  <si>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</si>
  <si>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</si>
  <si>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</si>
  <si>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</si>
  <si>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</si>
  <si>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</si>
  <si>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</si>
  <si>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</si>
  <si>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</si>
  <si>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</si>
  <si>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</si>
  <si>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</si>
  <si>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</si>
  <si>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</si>
  <si>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</si>
  <si>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</si>
  <si>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</si>
  <si>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</si>
  <si>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</si>
  <si>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</si>
  <si>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</si>
  <si>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</si>
  <si>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</si>
  <si>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</si>
  <si>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</si>
  <si>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</si>
  <si>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</si>
  <si>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</si>
  <si>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</si>
  <si>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</si>
  <si>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</si>
  <si>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</si>
  <si>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</si>
  <si>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</si>
  <si>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</si>
  <si>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</si>
  <si>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</si>
  <si>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</si>
  <si>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</si>
  <si>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</si>
  <si>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</si>
  <si>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</si>
  <si>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</si>
  <si>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</si>
  <si>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</si>
  <si>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</si>
  <si>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</si>
  <si>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</si>
  <si>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</si>
  <si>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</si>
  <si>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</si>
  <si>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</si>
  <si>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</si>
  <si>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</si>
  <si>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</si>
  <si>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</si>
  <si>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</si>
  <si>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</si>
  <si>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</si>
  <si>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</si>
  <si>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</si>
  <si>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</si>
  <si>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</si>
  <si>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</si>
  <si>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</si>
  <si>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</si>
  <si>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</si>
  <si>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</si>
  <si>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</si>
  <si>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</si>
  <si>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</si>
  <si>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</si>
  <si>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</si>
  <si>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</si>
  <si>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</si>
  <si>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</si>
  <si>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</si>
  <si>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</si>
  <si>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</si>
  <si>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</si>
  <si>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</si>
  <si>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</si>
  <si>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</si>
  <si>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</si>
  <si>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</si>
  <si>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</si>
  <si>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</si>
  <si>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</si>
  <si>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</si>
  <si>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</si>
  <si>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</si>
  <si>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</si>
  <si>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</si>
  <si>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</si>
  <si>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</si>
  <si>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</si>
  <si>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</si>
  <si>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</si>
  <si>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</si>
  <si>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</si>
  <si>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</si>
  <si>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</si>
  <si>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</si>
  <si>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</si>
  <si>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</si>
  <si>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</si>
  <si>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</si>
  <si>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</si>
  <si>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</si>
  <si>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</si>
  <si>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</si>
  <si>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</si>
  <si>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</si>
  <si>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</si>
  <si>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</si>
  <si>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</si>
  <si>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</si>
  <si>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</si>
  <si>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</si>
  <si>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</si>
  <si>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</si>
  <si>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</si>
  <si>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</si>
  <si>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</si>
  <si>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</si>
  <si>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</si>
  <si>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</si>
  <si>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</si>
  <si>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</si>
  <si>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</si>
  <si>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</si>
  <si>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</si>
  <si>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</si>
  <si>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</si>
  <si>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</si>
  <si>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</si>
  <si>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</si>
  <si>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</si>
  <si>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</si>
  <si>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</si>
  <si>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</si>
  <si>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</si>
  <si>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</si>
  <si>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</si>
  <si>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</si>
  <si>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</si>
  <si>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</si>
  <si>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</si>
  <si>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</si>
  <si>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</si>
  <si>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</si>
  <si>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</si>
  <si>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</si>
  <si>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</si>
  <si>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</si>
  <si>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</si>
  <si>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</si>
  <si>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</si>
  <si>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</si>
  <si>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</si>
  <si>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</si>
  <si>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</si>
  <si>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</si>
  <si>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</si>
  <si>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</si>
  <si>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</si>
  <si>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</si>
  <si>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</si>
  <si>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</si>
  <si>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</si>
  <si>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</si>
  <si>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</si>
  <si>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</si>
  <si>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</si>
  <si>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</si>
  <si>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</si>
  <si>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</si>
  <si>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</si>
  <si>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</si>
  <si>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</si>
  <si>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</si>
  <si>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</si>
  <si>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</si>
  <si>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</si>
  <si>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</si>
  <si>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</si>
  <si>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</si>
  <si>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</si>
  <si>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</si>
  <si>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</si>
  <si>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</si>
  <si>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</si>
  <si>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</si>
  <si>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</si>
  <si>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</si>
  <si>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</si>
  <si>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</si>
  <si>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</si>
  <si>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</si>
  <si>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</si>
  <si>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</si>
  <si>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</si>
  <si>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</si>
  <si>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</si>
  <si>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</si>
  <si>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</si>
  <si>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</si>
  <si>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</si>
  <si>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</si>
  <si>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</si>
  <si>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</si>
  <si>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</si>
  <si>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</si>
  <si>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</si>
  <si>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</si>
  <si>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</si>
  <si>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</si>
  <si>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</si>
  <si>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</si>
  <si>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</si>
  <si>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</si>
  <si>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</si>
  <si>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</si>
  <si>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</si>
  <si>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</si>
  <si>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</si>
  <si>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</si>
  <si>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</si>
  <si>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</si>
  <si>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</si>
  <si>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</si>
  <si>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</si>
  <si>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</si>
  <si>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</si>
  <si>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</si>
  <si>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</si>
  <si>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</si>
  <si>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</si>
  <si>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</si>
  <si>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</si>
  <si>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</si>
  <si>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</si>
  <si>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</si>
  <si>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</si>
  <si>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</si>
  <si>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</si>
  <si>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</si>
  <si>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</si>
  <si>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</si>
  <si>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</si>
  <si>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</si>
  <si>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</si>
  <si>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</si>
  <si>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</si>
  <si>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</si>
  <si>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</si>
  <si>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</si>
  <si>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</si>
  <si>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</si>
  <si>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</si>
  <si>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</si>
  <si>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</si>
  <si>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</si>
  <si>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</si>
  <si>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</si>
  <si>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</si>
  <si>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</si>
  <si>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</si>
  <si>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</si>
  <si>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</si>
  <si>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</si>
  <si>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</si>
  <si>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</si>
  <si>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</si>
  <si>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</si>
  <si>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</si>
  <si>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</si>
  <si>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</si>
  <si>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</si>
  <si>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</si>
  <si>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</si>
  <si>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</si>
  <si>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</si>
  <si>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</si>
  <si>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</si>
  <si>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</si>
  <si>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</si>
  <si>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</si>
  <si>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</si>
  <si>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</si>
  <si>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</si>
  <si>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</si>
  <si>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</si>
  <si>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</si>
  <si>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</si>
  <si>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</si>
  <si>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</si>
  <si>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</si>
  <si>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</si>
  <si>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</si>
  <si>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</si>
  <si>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</si>
  <si>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</si>
  <si>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</si>
  <si>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</si>
  <si>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</si>
  <si>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</si>
  <si>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</si>
  <si>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</si>
  <si>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</si>
  <si>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</si>
  <si>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</si>
  <si>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</si>
  <si>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</si>
  <si>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</si>
  <si>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</si>
  <si>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</si>
  <si>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</si>
  <si>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</si>
  <si>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</si>
  <si>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</si>
  <si>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</si>
  <si>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</si>
  <si>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</si>
  <si>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</si>
  <si>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</si>
  <si>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</si>
  <si>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</si>
  <si>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</si>
  <si>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</si>
  <si>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</si>
  <si>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</si>
  <si>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</si>
  <si>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</si>
  <si>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</si>
  <si>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</si>
  <si>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</si>
  <si>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</si>
  <si>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</si>
  <si>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</si>
  <si>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</si>
  <si>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</si>
  <si>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</si>
  <si>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</si>
  <si>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</si>
  <si>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</si>
  <si>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</si>
  <si>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</si>
  <si>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</si>
  <si>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</si>
  <si>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</si>
  <si>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</si>
  <si>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</si>
  <si>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</si>
  <si>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</si>
  <si>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</si>
  <si>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</si>
  <si>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</si>
  <si>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</si>
  <si>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</si>
  <si>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</si>
  <si>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</si>
  <si>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</si>
  <si>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</si>
  <si>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</si>
  <si>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</si>
  <si>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</si>
  <si>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</si>
  <si>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</si>
  <si>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</si>
  <si>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</si>
  <si>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</si>
  <si>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</si>
  <si>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</si>
  <si>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</si>
  <si>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</si>
  <si>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</si>
  <si>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</si>
  <si>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</si>
  <si>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</si>
  <si>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</si>
  <si>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</si>
  <si>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</si>
  <si>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</si>
  <si>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</si>
  <si>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</si>
  <si>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</si>
  <si>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</si>
  <si>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</si>
  <si>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</si>
  <si>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</si>
  <si>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</si>
  <si>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</si>
  <si>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</si>
  <si>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</si>
  <si>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</si>
  <si>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</si>
  <si>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</si>
  <si>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</si>
  <si>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</si>
  <si>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</si>
  <si>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</si>
  <si>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</si>
  <si>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</si>
  <si>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</si>
  <si>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</si>
  <si>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</si>
  <si>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</si>
  <si>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</si>
  <si>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</si>
  <si>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</si>
  <si>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</si>
  <si>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</si>
  <si>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</si>
  <si>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</si>
  <si>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</si>
  <si>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</si>
  <si>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</si>
  <si>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</si>
  <si>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</si>
  <si>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</si>
  <si>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</si>
  <si>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</si>
  <si>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</si>
  <si>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</si>
  <si>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</si>
  <si>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</si>
  <si>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</si>
  <si>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</si>
  <si>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</si>
  <si>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</si>
  <si>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</si>
  <si>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</si>
  <si>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</si>
  <si>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</si>
  <si>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</si>
  <si>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</si>
  <si>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</si>
  <si>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</si>
  <si>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</si>
  <si>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</si>
  <si>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</si>
  <si>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</si>
  <si>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</si>
  <si>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</si>
  <si>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</si>
  <si>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</si>
  <si>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</si>
  <si>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</si>
  <si>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</si>
  <si>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</si>
  <si>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</si>
  <si>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</si>
  <si>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</si>
  <si>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</si>
  <si>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</si>
  <si>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</si>
  <si>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</si>
  <si>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</si>
  <si>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</si>
  <si>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</si>
  <si>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</si>
  <si>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</si>
  <si>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</si>
  <si>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</si>
  <si>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</si>
  <si>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</si>
  <si>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</si>
  <si>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</si>
  <si>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</si>
  <si>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</si>
  <si>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</si>
  <si>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</si>
  <si>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</si>
  <si>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</si>
  <si>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</si>
  <si>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</si>
  <si>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</si>
  <si>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</si>
  <si>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</si>
  <si>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</si>
  <si>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</si>
  <si>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</si>
  <si>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</si>
  <si>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</si>
  <si>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</si>
  <si>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</si>
  <si>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</si>
  <si>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</si>
  <si>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</si>
  <si>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</si>
  <si>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</si>
  <si>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</si>
  <si>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</si>
  <si>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</si>
  <si>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</si>
  <si>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</si>
  <si>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</si>
  <si>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</si>
  <si>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</si>
  <si>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</si>
  <si>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</si>
  <si>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</si>
  <si>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</si>
  <si>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</si>
  <si>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</si>
  <si>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</si>
  <si>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</si>
  <si>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</si>
  <si>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</si>
  <si>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</si>
  <si>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</si>
  <si>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</si>
  <si>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</si>
  <si>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</si>
  <si>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</si>
  <si>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</si>
  <si>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</si>
  <si>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</si>
  <si>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</si>
  <si>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</si>
  <si>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</si>
  <si>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</si>
  <si>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</si>
  <si>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</si>
  <si>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</si>
  <si>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</si>
  <si>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</si>
  <si>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</si>
  <si>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</si>
  <si>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</si>
  <si>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</si>
  <si>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</si>
  <si>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</si>
  <si>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</si>
  <si>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</si>
  <si>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</si>
  <si>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</si>
  <si>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</si>
  <si>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</si>
  <si>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</si>
  <si>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</si>
  <si>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</si>
  <si>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</si>
  <si>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</si>
  <si>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</si>
  <si>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</si>
  <si>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</si>
  <si>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</si>
  <si>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</si>
  <si>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</si>
  <si>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</si>
  <si>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</si>
  <si>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</si>
  <si>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</si>
  <si>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</si>
  <si>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</si>
  <si>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</si>
  <si>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</si>
  <si>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</si>
  <si>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</si>
  <si>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</si>
  <si>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</si>
  <si>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</si>
  <si>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</si>
  <si>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</si>
  <si>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</si>
  <si>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</si>
  <si>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</si>
  <si>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</si>
  <si>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</si>
  <si>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</si>
  <si>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</si>
  <si>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</si>
  <si>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</si>
  <si>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</si>
  <si>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</si>
  <si>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</si>
  <si>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</si>
  <si>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</si>
  <si>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</si>
  <si>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</si>
  <si>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</si>
  <si>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</si>
  <si>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</si>
  <si>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</si>
  <si>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</si>
  <si>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</si>
  <si>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</si>
  <si>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</si>
  <si>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</si>
  <si>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</si>
  <si>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</si>
  <si>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</si>
  <si>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</si>
  <si>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</si>
  <si>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</si>
  <si>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</si>
  <si>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</si>
  <si>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</si>
  <si>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</si>
  <si>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</si>
  <si>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</si>
  <si>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</si>
  <si>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</si>
  <si>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</si>
  <si>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</si>
  <si>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</si>
  <si>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</si>
  <si>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</si>
  <si>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</si>
  <si>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</si>
  <si>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</si>
  <si>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</si>
  <si>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</si>
  <si>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</si>
  <si>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</si>
  <si>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</si>
  <si>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</si>
  <si>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</si>
  <si>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</si>
  <si>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</si>
  <si>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</si>
  <si>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</si>
  <si>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</si>
  <si>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</si>
  <si>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</si>
  <si>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</si>
  <si>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</si>
  <si>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</si>
  <si>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</si>
  <si>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</si>
  <si>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</si>
  <si>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</si>
  <si>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</si>
  <si>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</si>
  <si>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</si>
  <si>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</si>
  <si>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</si>
  <si>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</si>
  <si>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</si>
  <si>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</si>
  <si>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</si>
  <si>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</si>
  <si>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</si>
  <si>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</si>
  <si>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</si>
  <si>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</si>
  <si>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</si>
  <si>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</si>
  <si>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</si>
  <si>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</si>
  <si>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</si>
  <si>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</si>
  <si>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</si>
  <si>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</si>
  <si>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</si>
  <si>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</si>
  <si>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</si>
  <si>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</si>
  <si>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</si>
  <si>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</si>
  <si>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</si>
  <si>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</si>
  <si>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</si>
  <si>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</si>
  <si>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</si>
  <si>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</si>
  <si>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</si>
  <si>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</si>
  <si>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</si>
  <si>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</si>
  <si>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</si>
  <si>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</si>
  <si>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</si>
  <si>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</si>
  <si>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</si>
  <si>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</si>
  <si>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</si>
  <si>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</si>
  <si>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</si>
  <si>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</si>
  <si>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</si>
  <si>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</si>
  <si>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</si>
  <si>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</si>
  <si>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</si>
  <si>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</si>
  <si>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</si>
  <si>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</si>
  <si>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</si>
  <si>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</si>
  <si>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</si>
  <si>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</si>
  <si>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</si>
  <si>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</si>
  <si>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</si>
  <si>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</si>
  <si>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</si>
  <si>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</si>
  <si>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</si>
  <si>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</si>
  <si>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</si>
  <si>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</si>
  <si>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</si>
  <si>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</si>
  <si>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</si>
  <si>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</si>
  <si>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</si>
  <si>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</si>
  <si>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</si>
  <si>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</si>
  <si>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</si>
  <si>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</si>
  <si>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</si>
  <si>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</si>
  <si>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</si>
  <si>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</si>
  <si>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</si>
  <si>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</si>
  <si>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</si>
  <si>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</si>
  <si>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</si>
  <si>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</si>
  <si>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</si>
  <si>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</si>
  <si>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</si>
  <si>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</si>
  <si>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</si>
  <si>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</si>
  <si>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</si>
  <si>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</si>
  <si>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</si>
  <si>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</si>
  <si>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</si>
  <si>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</si>
  <si>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</si>
  <si>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</si>
  <si>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</si>
  <si>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</si>
  <si>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</si>
  <si>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</si>
  <si>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</si>
  <si>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</si>
  <si>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</si>
  <si>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</si>
  <si>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</si>
  <si>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</si>
  <si>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</si>
  <si>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</si>
  <si>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</si>
  <si>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</si>
  <si>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</si>
  <si>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</si>
  <si>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</si>
  <si>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</si>
  <si>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</si>
  <si>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</si>
  <si>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</si>
  <si>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</si>
  <si>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</si>
  <si>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</si>
  <si>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</si>
  <si>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</si>
  <si>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</si>
  <si>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</si>
  <si>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</si>
  <si>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</si>
  <si>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</si>
  <si>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</si>
  <si>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</si>
  <si>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</si>
  <si>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</si>
  <si>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</si>
  <si>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</si>
  <si>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</si>
  <si>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</si>
  <si>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</si>
  <si>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</si>
  <si>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</si>
  <si>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</si>
  <si>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</si>
  <si>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</si>
  <si>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</si>
  <si>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</si>
  <si>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</si>
  <si>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</si>
  <si>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</si>
  <si>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</si>
  <si>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</si>
  <si>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</si>
  <si>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</si>
  <si>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</si>
  <si>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</si>
  <si>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</si>
  <si>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</si>
  <si>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</si>
  <si>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</si>
  <si>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</si>
  <si>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</si>
  <si>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</si>
  <si>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</si>
  <si>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</si>
  <si>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</si>
  <si>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</si>
  <si>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</si>
  <si>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</si>
  <si>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</si>
  <si>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</si>
  <si>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</si>
  <si>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</si>
  <si>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</si>
  <si>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</si>
  <si>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</si>
  <si>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</si>
  <si>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</si>
  <si>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</si>
  <si>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</si>
  <si>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</si>
  <si>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</si>
  <si>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</si>
  <si>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</si>
  <si>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</si>
  <si>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</si>
  <si>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</si>
  <si>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</si>
  <si>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</si>
  <si>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</si>
  <si>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</si>
  <si>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</si>
  <si>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</si>
  <si>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</si>
  <si>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</si>
  <si>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</si>
  <si>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</si>
  <si>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</si>
  <si>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</si>
  <si>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</si>
  <si>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</si>
  <si>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</si>
  <si>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</si>
  <si>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</si>
  <si>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</si>
  <si>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</si>
  <si>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</si>
  <si>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</si>
  <si>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</si>
  <si>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</si>
  <si>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</si>
  <si>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</si>
  <si>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</si>
  <si>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</si>
  <si>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</si>
  <si>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</si>
  <si>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</si>
  <si>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</si>
  <si>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</si>
  <si>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</si>
  <si>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</si>
  <si>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</si>
  <si>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</si>
  <si>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</si>
  <si>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</si>
  <si>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</si>
  <si>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</si>
  <si>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</si>
  <si>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</si>
  <si>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</si>
  <si>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</si>
  <si>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</si>
  <si>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</si>
  <si>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</si>
  <si>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</si>
  <si>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</si>
  <si>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</si>
  <si>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</si>
  <si>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</si>
  <si>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</si>
  <si>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</si>
  <si>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</si>
  <si>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</si>
  <si>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</si>
  <si>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</si>
  <si>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</si>
  <si>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</si>
  <si>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</si>
  <si>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</si>
  <si>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</si>
  <si>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</si>
  <si>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</si>
  <si>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</si>
  <si>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</si>
  <si>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</si>
  <si>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</si>
  <si>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</si>
  <si>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</si>
  <si>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</si>
  <si>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</si>
  <si>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</si>
  <si>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</si>
  <si>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</si>
  <si>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</si>
  <si>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</si>
  <si>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</si>
  <si>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</si>
  <si>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</si>
  <si>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</si>
  <si>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</si>
  <si>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</si>
  <si>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</si>
  <si>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</si>
  <si>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</si>
  <si>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</si>
  <si>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</si>
  <si>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</si>
  <si>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</si>
  <si>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</si>
  <si>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</si>
  <si>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</si>
  <si>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</si>
  <si>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</si>
  <si>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</si>
  <si>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</si>
  <si>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</si>
  <si>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</si>
  <si>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</si>
  <si>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</si>
  <si>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</si>
  <si>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</si>
  <si>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</si>
  <si>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</si>
  <si>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</si>
  <si>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</si>
  <si>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</si>
  <si>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</si>
  <si>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</si>
  <si>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</si>
  <si>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</si>
  <si>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</si>
  <si>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</si>
  <si>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</si>
  <si>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</si>
  <si>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</si>
  <si>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</si>
  <si>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</si>
  <si>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</si>
  <si>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</si>
  <si>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</si>
  <si>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</si>
  <si>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</si>
  <si>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</si>
  <si>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</si>
  <si>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</si>
  <si>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</si>
  <si>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</si>
  <si>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</si>
  <si>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</si>
  <si>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</si>
  <si>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</si>
  <si>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</si>
  <si>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</si>
  <si>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</si>
  <si>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</si>
  <si>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</si>
  <si>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</si>
  <si>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</si>
  <si>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</si>
  <si>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</si>
  <si>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</si>
  <si>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</si>
  <si>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</si>
  <si>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</si>
  <si>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</si>
  <si>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</si>
  <si>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</si>
  <si>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</si>
  <si>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</si>
  <si>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</si>
  <si>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</si>
  <si>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</si>
  <si>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</si>
  <si>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</si>
  <si>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</si>
  <si>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</si>
  <si>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</si>
  <si>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</si>
  <si>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</si>
  <si>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</si>
  <si>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</si>
  <si>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</si>
  <si>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</si>
  <si>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</si>
  <si>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</si>
  <si>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</si>
  <si>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</si>
  <si>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</si>
  <si>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</si>
  <si>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</si>
  <si>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</si>
  <si>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</si>
  <si>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</si>
  <si>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</si>
  <si>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</si>
  <si>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</si>
  <si>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</si>
  <si>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</si>
  <si>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</si>
  <si>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</si>
  <si>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</si>
  <si>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</si>
  <si>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</si>
  <si>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</si>
  <si>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</si>
  <si>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</si>
  <si>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</si>
  <si>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</si>
  <si>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</si>
  <si>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</si>
  <si>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</si>
  <si>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</si>
  <si>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</si>
  <si>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</si>
  <si>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</si>
  <si>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</si>
  <si>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</si>
  <si>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</si>
  <si>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</si>
  <si>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</si>
  <si>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</si>
  <si>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</si>
  <si>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</si>
  <si>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</si>
  <si>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</si>
  <si>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</si>
  <si>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</si>
  <si>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</si>
  <si>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</si>
  <si>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</si>
  <si>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</si>
  <si>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</si>
  <si>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</si>
  <si>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</si>
  <si>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</si>
  <si>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</si>
  <si>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</si>
  <si>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</si>
  <si>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</si>
  <si>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</si>
  <si>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</si>
  <si>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</si>
  <si>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</si>
  <si>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</si>
  <si>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</si>
  <si>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</si>
  <si>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</si>
  <si>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</si>
  <si>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</si>
  <si>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</si>
  <si>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</si>
  <si>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</si>
  <si>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</si>
  <si>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</si>
  <si>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</si>
  <si>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</si>
  <si>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</si>
  <si>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</si>
  <si>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</si>
  <si>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</si>
  <si>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</si>
  <si>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</si>
  <si>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</si>
  <si>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</si>
  <si>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</si>
  <si>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</si>
  <si>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</si>
  <si>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</si>
  <si>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</si>
  <si>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</si>
  <si>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</si>
  <si>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</si>
  <si>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</si>
  <si>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</si>
  <si>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</si>
  <si>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</si>
  <si>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</si>
  <si>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</si>
  <si>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</si>
  <si>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</si>
  <si>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</si>
  <si>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</si>
  <si>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</si>
  <si>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</si>
  <si>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</si>
  <si>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</si>
  <si>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</si>
  <si>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</si>
  <si>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</si>
  <si>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</si>
  <si>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</si>
  <si>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</si>
  <si>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</si>
  <si>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</si>
  <si>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</si>
  <si>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</si>
  <si>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</si>
  <si>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</si>
  <si>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</si>
  <si>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</si>
  <si>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</si>
  <si>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</si>
  <si>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</si>
  <si>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</si>
  <si>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</si>
  <si>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</si>
  <si>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</si>
  <si>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</si>
  <si>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</si>
  <si>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</si>
  <si>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</si>
  <si>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</si>
  <si>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</si>
  <si>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</si>
  <si>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</si>
  <si>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</si>
  <si>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</si>
  <si>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</si>
  <si>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</si>
  <si>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</si>
  <si>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</si>
  <si>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</si>
  <si>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</si>
  <si>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</si>
  <si>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</si>
  <si>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</si>
  <si>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</si>
  <si>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</si>
  <si>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</si>
  <si>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</si>
  <si>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</si>
  <si>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</si>
  <si>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</si>
  <si>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</si>
  <si>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</si>
  <si>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</si>
  <si>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</si>
  <si>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</si>
  <si>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</si>
  <si>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</si>
  <si>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</si>
  <si>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</si>
  <si>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</si>
  <si>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</si>
  <si>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</si>
  <si>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</si>
  <si>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</si>
  <si>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</si>
  <si>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</si>
  <si>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</si>
  <si>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</si>
  <si>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</si>
  <si>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</si>
  <si>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</si>
  <si>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</si>
  <si>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</si>
  <si>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</si>
  <si>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</si>
  <si>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</si>
  <si>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</si>
  <si>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</si>
  <si>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</si>
  <si>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</si>
  <si>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</si>
  <si>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</si>
  <si>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</si>
  <si>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</si>
  <si>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</si>
  <si>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</si>
  <si>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</si>
  <si>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</si>
  <si>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</si>
  <si>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</si>
  <si>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</si>
  <si>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</si>
  <si>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</si>
  <si>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</si>
  <si>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</si>
  <si>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</si>
  <si>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</si>
  <si>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</si>
  <si>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</si>
  <si>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</si>
  <si>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</si>
  <si>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</si>
  <si>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</si>
  <si>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</si>
  <si>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</si>
  <si>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</si>
  <si>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</si>
  <si>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</si>
  <si>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</si>
  <si>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</si>
  <si>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</si>
  <si>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</si>
  <si>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</si>
  <si>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</si>
  <si>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</si>
  <si>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</si>
  <si>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</si>
  <si>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</si>
  <si>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</si>
  <si>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</si>
  <si>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</si>
  <si>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</si>
  <si>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</si>
  <si>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</si>
  <si>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</si>
  <si>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</si>
  <si>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</si>
  <si>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</si>
  <si>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</si>
  <si>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</si>
  <si>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</si>
  <si>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</si>
  <si>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</si>
  <si>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</si>
  <si>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</si>
  <si>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</si>
  <si>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</si>
  <si>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</si>
  <si>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</si>
  <si>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</si>
  <si>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</si>
  <si>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</si>
  <si>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</si>
  <si>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</si>
  <si>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</si>
  <si>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</si>
  <si>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</si>
  <si>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</si>
  <si>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</si>
  <si>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</si>
  <si>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</si>
  <si>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</si>
  <si>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</si>
  <si>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</si>
  <si>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</si>
  <si>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</si>
  <si>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</si>
  <si>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</si>
  <si>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</si>
  <si>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</si>
  <si>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</si>
  <si>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</si>
  <si>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</si>
  <si>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</si>
  <si>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</si>
  <si>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</si>
  <si>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</si>
  <si>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</si>
  <si>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</si>
  <si>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</si>
  <si>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</si>
  <si>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</si>
  <si>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</si>
  <si>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</si>
  <si>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</si>
  <si>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</si>
  <si>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</si>
  <si>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</si>
  <si>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</si>
  <si>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</si>
  <si>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</si>
  <si>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</si>
  <si>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</si>
  <si>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</si>
  <si>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</si>
  <si>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</si>
  <si>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</si>
  <si>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</si>
  <si>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</si>
  <si>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</si>
  <si>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</si>
  <si>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</si>
  <si>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</si>
  <si>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</si>
  <si>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</si>
  <si>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</si>
  <si>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</si>
  <si>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</si>
  <si>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</si>
  <si>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</si>
  <si>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</si>
  <si>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</si>
  <si>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</si>
  <si>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</si>
  <si>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</si>
  <si>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</si>
  <si>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</si>
  <si>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</si>
  <si>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</si>
  <si>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</si>
  <si>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</si>
  <si>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</si>
  <si>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</si>
  <si>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</si>
  <si>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</si>
  <si>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</si>
  <si>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</si>
  <si>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</si>
  <si>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</si>
  <si>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</si>
  <si>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</si>
  <si>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</si>
  <si>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</si>
  <si>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</si>
  <si>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</si>
  <si>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</si>
  <si>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</si>
  <si>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</si>
  <si>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</si>
  <si>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</si>
  <si>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</si>
  <si>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</si>
  <si>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</si>
  <si>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</si>
  <si>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</si>
  <si>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</si>
  <si>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</si>
  <si>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</si>
  <si>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</si>
  <si>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</si>
  <si>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</si>
  <si>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</si>
  <si>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</si>
  <si>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</si>
  <si>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</si>
  <si>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</si>
  <si>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</si>
  <si>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</si>
  <si>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</si>
  <si>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</si>
  <si>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</si>
  <si>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</si>
  <si>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</si>
  <si>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</si>
  <si>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</si>
  <si>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</si>
  <si>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</si>
  <si>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</si>
  <si>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</si>
  <si>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</si>
  <si>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</si>
  <si>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</si>
  <si>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</si>
  <si>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</si>
  <si>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</si>
  <si>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</si>
  <si>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</si>
  <si>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</si>
  <si>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</si>
  <si>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</si>
  <si>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</si>
  <si>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</si>
  <si>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</si>
  <si>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</si>
  <si>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</si>
  <si>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</si>
  <si>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</si>
  <si>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</si>
  <si>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</si>
  <si>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</si>
  <si>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</si>
  <si>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</si>
  <si>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</si>
  <si>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</si>
  <si>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</si>
  <si>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</si>
  <si>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</si>
  <si>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</si>
  <si>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</si>
  <si>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</si>
  <si>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</si>
  <si>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</si>
  <si>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</si>
  <si>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</si>
  <si>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</si>
  <si>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</si>
  <si>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</si>
  <si>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</si>
  <si>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</si>
  <si>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</si>
  <si>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</si>
  <si>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</si>
  <si>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</si>
  <si>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</si>
  <si>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</si>
  <si>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</si>
  <si>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</si>
  <si>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</si>
  <si>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</si>
  <si>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</si>
  <si>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</si>
  <si>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</si>
  <si>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</si>
  <si>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</si>
  <si>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</si>
  <si>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</si>
  <si>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</si>
  <si>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</si>
  <si>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</si>
  <si>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</si>
  <si>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</si>
  <si>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</si>
  <si>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</si>
  <si>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</si>
  <si>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</si>
  <si>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</si>
  <si>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</si>
  <si>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</si>
  <si>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</si>
  <si>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</si>
  <si>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</si>
  <si>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</si>
  <si>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</si>
  <si>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</si>
  <si>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</si>
  <si>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</si>
  <si>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</si>
  <si>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</si>
  <si>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</si>
  <si>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</si>
  <si>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</si>
  <si>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</si>
  <si>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</si>
  <si>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</si>
  <si>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</si>
  <si>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</si>
  <si>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</si>
  <si>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</si>
  <si>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</si>
  <si>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</si>
  <si>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</si>
  <si>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</si>
  <si>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</si>
  <si>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</si>
  <si>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</si>
  <si>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</si>
  <si>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</si>
  <si>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</si>
  <si>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</si>
  <si>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</si>
  <si>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</si>
  <si>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</si>
  <si>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</si>
  <si>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</si>
  <si>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</si>
  <si>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</si>
  <si>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</si>
  <si>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</si>
  <si>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</si>
  <si>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</si>
  <si>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</si>
  <si>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</si>
  <si>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</si>
  <si>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</si>
  <si>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</si>
  <si>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</si>
  <si>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</si>
  <si>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</si>
  <si>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</si>
  <si>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</si>
  <si>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</si>
  <si>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</si>
  <si>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</si>
  <si>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</si>
  <si>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</si>
  <si>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</si>
  <si>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</si>
  <si>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</si>
  <si>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</si>
  <si>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</si>
  <si>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</si>
  <si>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</si>
  <si>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</si>
  <si>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</si>
  <si>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</si>
  <si>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</si>
  <si>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</si>
  <si>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</si>
  <si>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</si>
  <si>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</si>
  <si>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</si>
  <si>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</si>
  <si>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</si>
  <si>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</si>
  <si>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</si>
  <si>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</si>
  <si>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</si>
  <si>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</si>
  <si>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</si>
  <si>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</si>
  <si>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</si>
  <si>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</si>
  <si>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</si>
  <si>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</si>
  <si>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</si>
  <si>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</si>
  <si>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</si>
  <si>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</si>
  <si>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</si>
  <si>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</si>
  <si>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</si>
  <si>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</si>
  <si>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</si>
  <si>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</si>
  <si>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</si>
  <si>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</si>
  <si>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</si>
  <si>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</si>
  <si>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</si>
  <si>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</si>
  <si>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</si>
  <si>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</si>
  <si>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</si>
  <si>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</si>
  <si>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</si>
  <si>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</si>
  <si>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</si>
  <si>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</si>
  <si>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</si>
  <si>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</si>
  <si>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</si>
  <si>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</si>
  <si>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</si>
  <si>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</si>
  <si>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</si>
  <si>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</si>
  <si>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</si>
  <si>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</si>
  <si>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</si>
  <si>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</si>
  <si>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</si>
  <si>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</si>
  <si>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</si>
  <si>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</si>
  <si>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</si>
  <si>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</si>
  <si>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</si>
  <si>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</si>
  <si>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</si>
  <si>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</si>
  <si>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</si>
  <si>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</si>
  <si>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</si>
  <si>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</si>
  <si>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</si>
  <si>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</si>
  <si>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</si>
  <si>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</si>
  <si>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</si>
  <si>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</si>
  <si>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</si>
  <si>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</si>
  <si>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</si>
  <si>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</si>
  <si>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</si>
  <si>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</si>
  <si>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</si>
  <si>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</si>
  <si>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</si>
  <si>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</si>
  <si>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</si>
  <si>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</si>
  <si>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</si>
  <si>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</si>
  <si>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</si>
  <si>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</si>
  <si>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</si>
  <si>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</si>
  <si>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</si>
  <si>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</si>
  <si>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</si>
  <si>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</si>
  <si>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</si>
  <si>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</si>
  <si>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</si>
  <si>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</si>
  <si>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</si>
  <si>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</si>
  <si>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</si>
  <si>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</si>
  <si>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</si>
  <si>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</si>
  <si>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</si>
  <si>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</si>
  <si>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</si>
  <si>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</si>
  <si>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</si>
  <si>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</si>
  <si>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</si>
  <si>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</si>
  <si>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</si>
  <si>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</si>
  <si>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</si>
  <si>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</si>
  <si>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</si>
  <si>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</si>
  <si>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</si>
  <si>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</si>
  <si>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</si>
  <si>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</si>
  <si>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</si>
  <si>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</si>
  <si>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</si>
  <si>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</si>
  <si>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</si>
  <si>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</si>
  <si>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</si>
  <si>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</si>
  <si>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</si>
  <si>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</si>
  <si>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</si>
  <si>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</si>
  <si>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</si>
  <si>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</si>
  <si>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</si>
  <si>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</si>
  <si>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</si>
  <si>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</si>
  <si>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</si>
  <si>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</si>
  <si>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</si>
  <si>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</si>
  <si>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</si>
  <si>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</si>
  <si>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</si>
  <si>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</si>
  <si>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</si>
  <si>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</si>
  <si>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</si>
  <si>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</si>
  <si>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</si>
  <si>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</si>
  <si>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</si>
  <si>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</si>
  <si>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</si>
  <si>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</si>
  <si>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</si>
  <si>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</si>
  <si>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</si>
  <si>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</si>
  <si>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</si>
  <si>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</si>
  <si>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</si>
  <si>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</si>
  <si>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</si>
  <si>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</si>
  <si>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</si>
  <si>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</si>
  <si>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</si>
  <si>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</si>
  <si>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</si>
  <si>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</si>
  <si>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</si>
  <si>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</si>
  <si>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</si>
  <si>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</si>
  <si>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</si>
  <si>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</si>
  <si>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</si>
  <si>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</si>
  <si>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</si>
  <si>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</si>
  <si>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</si>
  <si>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</si>
  <si>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</si>
  <si>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</si>
  <si>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</si>
  <si>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</si>
  <si>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</si>
  <si>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</si>
  <si>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</si>
  <si>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</si>
  <si>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</si>
  <si>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</si>
  <si>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</si>
  <si>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</si>
  <si>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</si>
  <si>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</si>
  <si>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</si>
  <si>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</si>
  <si>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</si>
  <si>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</si>
  <si>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</si>
  <si>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</si>
  <si>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</si>
  <si>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</si>
  <si>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</si>
  <si>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</si>
  <si>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</si>
  <si>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</si>
  <si>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</si>
  <si>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</si>
  <si>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</si>
  <si>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</si>
  <si>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</si>
  <si>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</si>
  <si>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</si>
  <si>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</si>
  <si>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</si>
  <si>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</si>
  <si>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</si>
  <si>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</si>
  <si>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</si>
  <si>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</si>
  <si>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</si>
  <si>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</si>
  <si>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</si>
  <si>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</si>
  <si>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</si>
  <si>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</si>
  <si>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</si>
  <si>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</si>
  <si>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</si>
  <si>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</si>
  <si>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</si>
  <si>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</si>
  <si>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</si>
  <si>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</si>
  <si>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</si>
  <si>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</si>
  <si>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</si>
  <si>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</si>
  <si>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</si>
  <si>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</si>
  <si>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</si>
  <si>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</si>
  <si>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</si>
  <si>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</si>
  <si>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</si>
  <si>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</si>
  <si>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</si>
  <si>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</si>
  <si>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</si>
  <si>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</si>
  <si>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</si>
  <si>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</si>
  <si>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</si>
  <si>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</si>
  <si>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</si>
  <si>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</si>
  <si>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</si>
  <si>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</si>
  <si>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</si>
  <si>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</si>
  <si>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</si>
  <si>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</si>
  <si>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</si>
  <si>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</si>
  <si>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</si>
  <si>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</si>
  <si>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</si>
  <si>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</si>
  <si>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</si>
  <si>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</si>
  <si>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</si>
  <si>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</si>
  <si>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</si>
  <si>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</si>
  <si>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</si>
  <si>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</si>
  <si>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</si>
  <si>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</si>
  <si>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</si>
  <si>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</si>
  <si>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</si>
  <si>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</si>
  <si>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</si>
  <si>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</si>
  <si>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</si>
  <si>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</si>
  <si>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</si>
  <si>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</si>
  <si>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</si>
  <si>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</si>
  <si>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</si>
  <si>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</si>
  <si>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</si>
  <si>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</si>
  <si>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</si>
  <si>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</si>
  <si>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</si>
  <si>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</si>
  <si>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</si>
  <si>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</si>
  <si>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</si>
  <si>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</si>
  <si>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</si>
  <si>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</si>
  <si>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</si>
  <si>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</si>
  <si>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</si>
  <si>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</si>
  <si>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</si>
  <si>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</si>
  <si>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</si>
  <si>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</si>
  <si>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</si>
  <si>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</si>
  <si>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</si>
  <si>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</si>
  <si>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</si>
  <si>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</si>
  <si>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</si>
  <si>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</si>
  <si>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</si>
  <si>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</si>
  <si>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</si>
  <si>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</si>
  <si>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</si>
  <si>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</si>
  <si>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</si>
  <si>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</si>
  <si>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</si>
  <si>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</si>
  <si>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</si>
  <si>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</si>
  <si>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</si>
  <si>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</si>
  <si>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</si>
  <si>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</si>
  <si>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</si>
  <si>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</si>
  <si>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</si>
  <si>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</si>
  <si>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</si>
  <si>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</si>
  <si>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</si>
  <si>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</si>
  <si>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</si>
  <si>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</si>
  <si>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</si>
  <si>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</si>
  <si>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</si>
  <si>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</si>
  <si>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</si>
  <si>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</si>
  <si>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</si>
  <si>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</si>
  <si>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</si>
  <si>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</si>
  <si>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</si>
  <si>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</si>
  <si>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</si>
  <si>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</si>
  <si>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</si>
  <si>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</si>
  <si>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</si>
  <si>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</si>
  <si>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</si>
  <si>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</si>
  <si>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</si>
  <si>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</si>
  <si>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</si>
  <si>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</si>
  <si>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</si>
  <si>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</si>
  <si>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</si>
  <si>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</si>
  <si>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</si>
  <si>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</si>
  <si>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</si>
  <si>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</si>
  <si>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</si>
  <si>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</si>
  <si>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</si>
  <si>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</si>
  <si>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</si>
  <si>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</si>
  <si>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</si>
  <si>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</si>
  <si>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</si>
  <si>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</si>
  <si>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</si>
  <si>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</si>
  <si>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</si>
  <si>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</si>
  <si>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</si>
  <si>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</si>
  <si>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</si>
  <si>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</si>
  <si>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</si>
  <si>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</si>
  <si>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</si>
  <si>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</si>
  <si>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</si>
  <si>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</si>
  <si>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</si>
  <si>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</si>
  <si>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</si>
  <si>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</si>
  <si>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</si>
  <si>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</si>
  <si>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</si>
  <si>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</si>
  <si>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</si>
  <si>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</si>
  <si>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</si>
  <si>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</si>
  <si>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</si>
  <si>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</si>
  <si>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</si>
  <si>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</si>
  <si>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</si>
  <si>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</si>
  <si>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</si>
  <si>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</si>
  <si>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</si>
  <si>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</si>
  <si>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</si>
  <si>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</si>
  <si>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</si>
  <si>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</si>
  <si>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</si>
  <si>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</si>
  <si>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</si>
  <si>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</si>
  <si>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</si>
  <si>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</si>
  <si>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</si>
  <si>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</si>
  <si>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</si>
  <si>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</si>
  <si>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</si>
  <si>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</si>
  <si>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</si>
  <si>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</si>
  <si>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</si>
  <si>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</si>
  <si>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</si>
  <si>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</si>
  <si>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</si>
  <si>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</si>
  <si>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</si>
  <si>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</si>
  <si>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</si>
  <si>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</si>
  <si>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</si>
  <si>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</si>
  <si>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</si>
  <si>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</si>
  <si>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</si>
  <si>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</si>
  <si>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</si>
  <si>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</si>
  <si>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</si>
  <si>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</si>
  <si>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</si>
  <si>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</si>
  <si>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</si>
  <si>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</si>
  <si>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</si>
  <si>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</si>
  <si>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</si>
  <si>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</si>
  <si>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</si>
  <si>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</si>
  <si>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</si>
  <si>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</si>
  <si>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</si>
  <si>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</si>
  <si>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</si>
  <si>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</si>
  <si>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</si>
  <si>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</si>
  <si>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</si>
  <si>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</si>
  <si>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</si>
  <si>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</si>
  <si>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</si>
  <si>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</si>
  <si>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</si>
  <si>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</si>
  <si>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</si>
  <si>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</si>
  <si>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</si>
  <si>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</si>
  <si>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</si>
  <si>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</si>
  <si>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</si>
  <si>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</si>
  <si>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</si>
  <si>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</si>
  <si>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</si>
  <si>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</si>
  <si>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</si>
  <si>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</si>
  <si>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</si>
  <si>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</si>
  <si>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</si>
  <si>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</si>
  <si>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</si>
  <si>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</si>
  <si>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</si>
  <si>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</si>
  <si>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</si>
  <si>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</si>
  <si>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</si>
  <si>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</si>
  <si>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</si>
  <si>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</si>
  <si>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</si>
  <si>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</si>
  <si>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</si>
  <si>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</si>
  <si>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</si>
  <si>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</si>
  <si>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</si>
  <si>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</si>
  <si>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</si>
  <si>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</si>
  <si>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</si>
  <si>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</si>
  <si>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</si>
  <si>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</si>
  <si>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</si>
  <si>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</si>
  <si>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</si>
  <si>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</si>
  <si>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</si>
  <si>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</si>
  <si>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</si>
  <si>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</si>
  <si>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</si>
  <si>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</si>
  <si>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</si>
  <si>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</si>
  <si>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</si>
  <si>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</si>
  <si>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</si>
  <si>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</si>
  <si>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</si>
  <si>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</si>
  <si>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</si>
  <si>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</si>
  <si>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</si>
  <si>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</si>
  <si>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</si>
  <si>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</si>
  <si>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</si>
  <si>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</si>
  <si>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</si>
  <si>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</si>
  <si>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</si>
  <si>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</si>
  <si>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</si>
  <si>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</si>
  <si>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</si>
  <si>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</si>
  <si>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</si>
  <si>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</si>
  <si>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</si>
  <si>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</si>
  <si>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</si>
  <si>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</si>
  <si>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</si>
  <si>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</si>
  <si>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</si>
  <si>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</si>
  <si>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</si>
  <si>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</si>
  <si>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</si>
  <si>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</si>
  <si>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</si>
  <si>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</si>
  <si>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</si>
  <si>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</si>
  <si>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</si>
  <si>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</si>
  <si>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</si>
  <si>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</si>
  <si>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</si>
  <si>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</si>
  <si>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</si>
  <si>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</si>
  <si>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</si>
  <si>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</si>
  <si>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</si>
  <si>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</si>
  <si>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</si>
  <si>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</si>
  <si>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</si>
  <si>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</si>
  <si>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</si>
  <si>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</si>
  <si>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</si>
  <si>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</si>
  <si>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</si>
  <si>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</si>
  <si>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</si>
  <si>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</si>
  <si>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</si>
  <si>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</si>
  <si>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</si>
  <si>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</si>
  <si>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</si>
  <si>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</si>
  <si>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</si>
  <si>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</si>
  <si>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</si>
  <si>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</si>
  <si>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</si>
  <si>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</si>
  <si>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</si>
  <si>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</si>
  <si>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</si>
  <si>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</si>
  <si>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</si>
  <si>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</si>
  <si>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</si>
  <si>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</si>
  <si>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</si>
  <si>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</si>
  <si>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</si>
  <si>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</si>
  <si>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</si>
  <si>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</si>
  <si>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</si>
  <si>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</si>
  <si>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</si>
  <si>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</si>
  <si>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</si>
  <si>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</si>
  <si>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</si>
  <si>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</si>
  <si>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</si>
  <si>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</si>
  <si>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</si>
  <si>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</si>
  <si>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</si>
  <si>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</si>
  <si>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</si>
  <si>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</si>
  <si>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</si>
  <si>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</si>
  <si>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</si>
  <si>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</si>
  <si>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</si>
  <si>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</si>
  <si>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</si>
  <si>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</si>
  <si>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</si>
  <si>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</si>
  <si>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</si>
  <si>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</si>
  <si>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</si>
  <si>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</si>
  <si>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</si>
  <si>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</si>
  <si>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</si>
  <si>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</si>
  <si>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</si>
  <si>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</si>
  <si>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</si>
  <si>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</si>
  <si>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</si>
  <si>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</si>
  <si>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</si>
  <si>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</si>
  <si>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</si>
  <si>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</si>
  <si>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</si>
  <si>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</si>
  <si>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</si>
  <si>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</si>
  <si>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</si>
  <si>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</si>
  <si>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</si>
  <si>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</si>
  <si>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</si>
  <si>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</si>
  <si>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</si>
  <si>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</si>
  <si>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</si>
  <si>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</si>
  <si>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</si>
  <si>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</si>
  <si>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</si>
  <si>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</si>
  <si>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</si>
  <si>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</si>
  <si>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</si>
  <si>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</si>
  <si>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</si>
  <si>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</si>
  <si>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</si>
  <si>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</si>
  <si>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</si>
  <si>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</si>
  <si>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</si>
  <si>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</si>
  <si>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</si>
  <si>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</si>
  <si>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</si>
  <si>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</si>
  <si>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</si>
  <si>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</si>
  <si>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</si>
  <si>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</si>
  <si>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</si>
  <si>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</si>
  <si>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</si>
  <si>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</si>
  <si>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</si>
  <si>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</si>
  <si>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</si>
  <si>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</si>
  <si>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</si>
  <si>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</si>
  <si>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</si>
  <si>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</si>
  <si>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</si>
  <si>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</si>
  <si>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</si>
  <si>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</si>
  <si>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</si>
  <si>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</si>
  <si>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</si>
  <si>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</si>
  <si>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</si>
  <si>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</si>
  <si>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</si>
  <si>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</si>
  <si>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</si>
  <si>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</si>
  <si>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</si>
  <si>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</si>
  <si>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</si>
  <si>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</si>
  <si>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</si>
  <si>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</si>
  <si>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</si>
  <si>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</si>
  <si>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</si>
  <si>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</si>
  <si>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</si>
  <si>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</si>
  <si>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</si>
  <si>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</si>
  <si>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</si>
  <si>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</si>
  <si>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</si>
  <si>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</si>
  <si>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</si>
  <si>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</si>
  <si>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</si>
  <si>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</si>
  <si>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</si>
  <si>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</si>
  <si>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</si>
  <si>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</si>
  <si>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</si>
  <si>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</si>
  <si>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</si>
  <si>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</si>
  <si>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</si>
  <si>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</si>
  <si>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</si>
  <si>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</si>
  <si>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</si>
  <si>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</si>
  <si>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</si>
  <si>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</si>
  <si>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</si>
  <si>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</si>
  <si>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</si>
  <si>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</si>
  <si>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</si>
  <si>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</si>
  <si>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</si>
  <si>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</si>
  <si>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</si>
  <si>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</si>
  <si>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</si>
  <si>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</si>
  <si>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</si>
  <si>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</si>
  <si>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</si>
  <si>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</si>
  <si>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</si>
  <si>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</si>
  <si>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</si>
  <si>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</si>
  <si>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</si>
  <si>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</si>
  <si>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</si>
  <si>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</si>
  <si>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</si>
  <si>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</si>
  <si>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</si>
  <si>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</si>
  <si>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</si>
  <si>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</si>
  <si>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</si>
  <si>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</si>
  <si>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</si>
  <si>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</si>
  <si>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</si>
  <si>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</si>
  <si>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</si>
  <si>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</si>
  <si>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</si>
  <si>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</si>
  <si>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</si>
  <si>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</si>
  <si>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</si>
  <si>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</si>
  <si>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</si>
  <si>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</si>
  <si>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</si>
  <si>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</si>
  <si>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</si>
  <si>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</si>
  <si>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</si>
  <si>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</si>
  <si>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</si>
  <si>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</si>
  <si>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</si>
  <si>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</si>
  <si>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</si>
  <si>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</si>
  <si>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</si>
  <si>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</si>
  <si>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</si>
  <si>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</si>
  <si>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</si>
  <si>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</si>
  <si>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</si>
  <si>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</si>
  <si>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</si>
  <si>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</si>
  <si>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</si>
  <si>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</si>
  <si>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</si>
  <si>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</si>
  <si>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</si>
  <si>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</si>
  <si>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</si>
  <si>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</si>
  <si>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</si>
  <si>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</si>
  <si>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</si>
  <si>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</si>
  <si>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</si>
  <si>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</si>
  <si>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</si>
  <si>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</si>
  <si>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</si>
  <si>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</si>
  <si>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</si>
  <si>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</si>
  <si>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</si>
  <si>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</si>
  <si>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</si>
  <si>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</si>
  <si>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</si>
  <si>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</si>
  <si>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</si>
  <si>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</si>
  <si>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</si>
  <si>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</si>
  <si>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</si>
  <si>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</si>
  <si>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</si>
  <si>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</si>
  <si>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</si>
  <si>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</si>
  <si>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</si>
  <si>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</si>
  <si>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</si>
  <si>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</si>
  <si>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</si>
  <si>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</si>
  <si>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</si>
  <si>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</si>
  <si>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</si>
  <si>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</si>
  <si>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</si>
  <si>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</si>
  <si>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</si>
  <si>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</si>
  <si>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</si>
  <si>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</si>
  <si>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</si>
  <si>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</si>
  <si>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</si>
  <si>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</si>
  <si>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</si>
  <si>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</si>
  <si>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</si>
  <si>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</si>
  <si>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</si>
  <si>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</si>
  <si>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</si>
  <si>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</si>
  <si>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</si>
  <si>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</si>
  <si>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</si>
  <si>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</si>
  <si>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</si>
  <si>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</si>
  <si>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</si>
  <si>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</si>
  <si>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</si>
  <si>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</si>
  <si>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</si>
  <si>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</si>
  <si>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</si>
  <si>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</si>
  <si>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</si>
  <si>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</si>
  <si>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</si>
  <si>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</si>
  <si>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</si>
  <si>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</si>
  <si>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</si>
  <si>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</si>
  <si>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</si>
  <si>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</si>
  <si>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</si>
  <si>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</si>
  <si>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</si>
  <si>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</si>
  <si>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</si>
  <si>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</si>
  <si>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</si>
  <si>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</si>
  <si>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</si>
  <si>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</si>
  <si>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</si>
  <si>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</si>
  <si>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</si>
  <si>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</si>
  <si>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</si>
  <si>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</si>
  <si>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</si>
  <si>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</si>
  <si>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</si>
  <si>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</si>
  <si>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</si>
  <si>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</si>
  <si>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</si>
  <si>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</si>
  <si>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</si>
  <si>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</si>
  <si>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</si>
  <si>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</si>
  <si>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</si>
  <si>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</si>
  <si>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</si>
  <si>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</si>
  <si>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</si>
  <si>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</si>
  <si>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</si>
  <si>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</si>
  <si>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</si>
  <si>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</si>
  <si>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</si>
  <si>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</si>
  <si>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</si>
  <si>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</si>
  <si>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</si>
  <si>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</si>
  <si>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</si>
  <si>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</si>
  <si>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</si>
  <si>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</si>
  <si>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</si>
  <si>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</si>
  <si>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</si>
  <si>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</si>
  <si>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</si>
  <si>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</si>
  <si>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</si>
  <si>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</si>
  <si>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</si>
  <si>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</si>
  <si>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</si>
  <si>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</si>
  <si>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</si>
  <si>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</si>
  <si>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</si>
  <si>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</si>
  <si>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</si>
  <si>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</si>
  <si>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</si>
  <si>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</si>
  <si>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</si>
  <si>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</si>
  <si>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</si>
  <si>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</si>
  <si>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</si>
  <si>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</si>
  <si>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</si>
  <si>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</si>
  <si>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</si>
  <si>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</si>
  <si>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</si>
  <si>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</si>
  <si>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</si>
  <si>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</si>
  <si>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</si>
  <si>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</si>
  <si>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</si>
  <si>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</si>
  <si>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</si>
  <si>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</si>
  <si>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</si>
  <si>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</si>
  <si>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</si>
  <si>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</si>
  <si>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</si>
  <si>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</si>
  <si>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</si>
  <si>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</si>
  <si>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</si>
  <si>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</si>
  <si>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</si>
  <si>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</si>
  <si>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</si>
  <si>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</si>
  <si>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</si>
  <si>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</si>
  <si>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</si>
  <si>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</si>
  <si>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</si>
  <si>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</si>
  <si>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</si>
  <si>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</si>
  <si>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</si>
  <si>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</si>
  <si>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</si>
  <si>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</si>
  <si>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</si>
  <si>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</si>
  <si>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</si>
  <si>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</si>
  <si>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</si>
  <si>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</si>
  <si>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</si>
  <si>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</si>
  <si>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</si>
  <si>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</si>
  <si>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</si>
  <si>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</si>
  <si>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</si>
  <si>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</si>
  <si>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</si>
  <si>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</si>
  <si>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</si>
  <si>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</si>
  <si>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</si>
  <si>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</si>
  <si>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</si>
  <si>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</si>
  <si>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</si>
  <si>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</si>
  <si>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</si>
  <si>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</si>
  <si>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</si>
  <si>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</si>
  <si>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</si>
  <si>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</si>
  <si>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</si>
  <si>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</si>
  <si>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</si>
  <si>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</si>
  <si>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</si>
  <si>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</si>
  <si>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</si>
  <si>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</si>
  <si>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</si>
  <si>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</si>
  <si>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</si>
  <si>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</si>
  <si>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</si>
  <si>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</si>
  <si>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</si>
  <si>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</si>
  <si>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</si>
  <si>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</si>
  <si>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</si>
  <si>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</si>
  <si>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</si>
  <si>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</si>
  <si>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</si>
  <si>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</si>
  <si>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</si>
  <si>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</si>
  <si>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</si>
  <si>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</si>
  <si>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</si>
  <si>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</si>
  <si>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</si>
  <si>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</si>
  <si>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</si>
  <si>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</si>
  <si>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</si>
  <si>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</si>
  <si>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</si>
  <si>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</si>
  <si>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</si>
  <si>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</si>
  <si>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</si>
  <si>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</si>
  <si>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</si>
  <si>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</si>
  <si>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</si>
  <si>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</si>
  <si>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</si>
  <si>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</si>
  <si>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</si>
  <si>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</si>
  <si>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</si>
  <si>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</si>
  <si>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</si>
  <si>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</si>
  <si>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</si>
  <si>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</si>
  <si>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</si>
  <si>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</si>
  <si>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</si>
  <si>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</si>
  <si>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</si>
  <si>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</si>
  <si>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</si>
  <si>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</si>
  <si>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</si>
  <si>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</si>
  <si>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</si>
  <si>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</si>
  <si>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</si>
  <si>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</si>
  <si>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</si>
  <si>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</si>
  <si>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</si>
  <si>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</si>
  <si>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</si>
  <si>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</si>
  <si>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</si>
  <si>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</si>
  <si>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</si>
  <si>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</si>
  <si>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</si>
  <si>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</si>
  <si>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</si>
  <si>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</si>
  <si>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</si>
  <si>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</si>
  <si>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</si>
  <si>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</si>
  <si>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</si>
  <si>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</si>
  <si>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</si>
  <si>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</si>
  <si>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</si>
  <si>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</si>
  <si>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</si>
  <si>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</si>
  <si>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</si>
  <si>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</si>
  <si>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</si>
  <si>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</si>
  <si>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</si>
  <si>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</si>
  <si>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</si>
  <si>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</si>
  <si>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</si>
  <si>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</si>
  <si>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</si>
  <si>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</si>
  <si>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</si>
  <si>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</si>
  <si>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</si>
  <si>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</si>
  <si>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</si>
  <si>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</si>
  <si>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</si>
  <si>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</si>
  <si>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</si>
  <si>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</si>
  <si>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</si>
  <si>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</si>
  <si>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</si>
  <si>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</si>
  <si>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</si>
  <si>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</si>
  <si>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</si>
  <si>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</si>
  <si>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</si>
  <si>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</si>
  <si>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</si>
  <si>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</si>
  <si>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</si>
  <si>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</si>
  <si>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</si>
  <si>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</si>
  <si>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</si>
  <si>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</si>
  <si>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</si>
  <si>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</si>
  <si>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</si>
  <si>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</si>
  <si>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</si>
  <si>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</si>
  <si>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</si>
  <si>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</si>
  <si>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</si>
  <si>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</si>
  <si>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</si>
  <si>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</si>
  <si>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</si>
  <si>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</si>
  <si>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</si>
  <si>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</si>
  <si>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</si>
  <si>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</si>
  <si>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</si>
  <si>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</si>
  <si>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</si>
  <si>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</si>
  <si>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</si>
  <si>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</si>
  <si>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</si>
  <si>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</si>
  <si>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</si>
  <si>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</si>
  <si>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</si>
  <si>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</si>
  <si>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</si>
  <si>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</si>
  <si>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</si>
  <si>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</si>
  <si>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</si>
  <si>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</si>
  <si>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</si>
  <si>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</si>
  <si>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</si>
  <si>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</si>
  <si>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</si>
  <si>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</si>
  <si>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</si>
  <si>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</si>
  <si>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</si>
  <si>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</si>
  <si>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</si>
  <si>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</si>
  <si>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</si>
  <si>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</si>
  <si>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</si>
  <si>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</si>
  <si>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</si>
  <si>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</si>
  <si>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</si>
  <si>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</si>
  <si>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</si>
  <si>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</si>
  <si>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</si>
  <si>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</si>
  <si>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</si>
  <si>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</si>
  <si>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</si>
  <si>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</si>
  <si>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</si>
  <si>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</si>
  <si>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</si>
  <si>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</si>
  <si>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</si>
  <si>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</si>
  <si>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</si>
  <si>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</si>
  <si>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</si>
  <si>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</si>
  <si>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</si>
  <si>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</si>
  <si>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</si>
  <si>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</si>
  <si>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</si>
  <si>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</si>
  <si>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</si>
  <si>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</si>
  <si>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</si>
  <si>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</si>
  <si>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</si>
  <si>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</si>
  <si>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</si>
  <si>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</si>
  <si>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</si>
  <si>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</si>
  <si>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</si>
  <si>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</si>
  <si>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</si>
  <si>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</si>
  <si>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</si>
  <si>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</si>
  <si>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</si>
  <si>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</si>
  <si>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</si>
  <si>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</si>
  <si>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</si>
  <si>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</si>
  <si>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</si>
  <si>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</si>
  <si>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</si>
  <si>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</si>
  <si>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</si>
  <si>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</si>
  <si>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</si>
  <si>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</si>
  <si>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</si>
  <si>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</si>
  <si>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</si>
  <si>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</si>
  <si>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</si>
  <si>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</si>
  <si>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</si>
  <si>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</si>
  <si>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</si>
  <si>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</si>
  <si>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</si>
  <si>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</si>
  <si>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</si>
  <si>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</si>
  <si>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</si>
  <si>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</si>
  <si>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</si>
  <si>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</si>
  <si>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</si>
  <si>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</si>
  <si>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</si>
  <si>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</si>
  <si>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</si>
  <si>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</si>
  <si>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</si>
  <si>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</si>
  <si>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</si>
  <si>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</si>
  <si>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</si>
  <si>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</si>
  <si>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</si>
  <si>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</si>
  <si>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</si>
  <si>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</si>
  <si>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</si>
  <si>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</si>
  <si>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</si>
  <si>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</si>
  <si>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</si>
  <si>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</si>
  <si>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</si>
  <si>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</si>
  <si>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</si>
  <si>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</si>
  <si>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</si>
  <si>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</si>
  <si>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</si>
  <si>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</si>
  <si>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</si>
  <si>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</si>
  <si>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</si>
  <si>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</si>
  <si>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</si>
  <si>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</si>
  <si>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</si>
  <si>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</si>
  <si>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</si>
  <si>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</si>
  <si>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</si>
  <si>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</si>
  <si>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</si>
  <si>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</si>
  <si>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</si>
  <si>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</si>
  <si>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</si>
  <si>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</si>
  <si>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</si>
  <si>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</si>
  <si>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</si>
  <si>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</si>
  <si>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</si>
  <si>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</si>
  <si>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</si>
  <si>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</si>
  <si>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</si>
  <si>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</si>
  <si>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</si>
  <si>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</si>
  <si>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</si>
  <si>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</si>
  <si>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</si>
  <si>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</si>
  <si>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</si>
  <si>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</si>
  <si>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</si>
  <si>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</si>
  <si>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</si>
  <si>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</si>
  <si>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</si>
  <si>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</si>
  <si>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</si>
  <si>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</si>
  <si>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</si>
  <si>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</si>
  <si>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</si>
  <si>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</si>
  <si>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</si>
  <si>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</si>
  <si>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</si>
  <si>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</si>
  <si>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</si>
  <si>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</si>
  <si>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</si>
  <si>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</si>
  <si>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</si>
  <si>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</si>
  <si>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</si>
  <si>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</si>
  <si>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</si>
  <si>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</si>
  <si>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</si>
  <si>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</si>
  <si>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</si>
  <si>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</si>
  <si>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</si>
  <si>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</si>
  <si>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</si>
  <si>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</si>
  <si>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</si>
  <si>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</si>
  <si>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</si>
  <si>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</si>
  <si>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</si>
  <si>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</si>
  <si>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</si>
  <si>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</si>
  <si>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</si>
  <si>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</si>
  <si>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</si>
  <si>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</si>
  <si>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</si>
  <si>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</si>
  <si>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</si>
  <si>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</si>
  <si>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</si>
  <si>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</si>
  <si>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</si>
  <si>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</si>
  <si>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</si>
  <si>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</si>
  <si>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</si>
  <si>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</si>
  <si>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</si>
  <si>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</si>
  <si>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</si>
  <si>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</si>
  <si>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</si>
  <si>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</si>
  <si>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</si>
  <si>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</si>
  <si>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</si>
  <si>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</si>
  <si>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</si>
  <si>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</si>
  <si>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</si>
  <si>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</si>
  <si>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</si>
  <si>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</si>
  <si>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</si>
  <si>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</si>
  <si>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</si>
  <si>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</si>
  <si>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</si>
  <si>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</si>
  <si>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</si>
  <si>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</si>
  <si>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</si>
  <si>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</si>
  <si>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</si>
  <si>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</si>
  <si>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</si>
  <si>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</si>
  <si>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</si>
  <si>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</si>
  <si>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</si>
  <si>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</si>
  <si>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</si>
  <si>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</si>
  <si>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</si>
  <si>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</si>
  <si>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</si>
  <si>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</si>
  <si>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</si>
  <si>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</si>
  <si>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</si>
  <si>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</si>
  <si>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</si>
  <si>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</si>
  <si>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</si>
  <si>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</si>
  <si>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</si>
  <si>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</si>
  <si>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</si>
  <si>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</si>
  <si>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</si>
  <si>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</si>
  <si>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</si>
  <si>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</si>
  <si>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</si>
  <si>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</si>
  <si>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</si>
  <si>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</si>
  <si>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</si>
  <si>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</si>
  <si>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</si>
  <si>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</si>
  <si>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</si>
  <si>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</si>
  <si>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</si>
  <si>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</si>
  <si>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</si>
  <si>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</si>
  <si>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</si>
  <si>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</si>
  <si>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</si>
  <si>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</si>
  <si>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</si>
  <si>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</si>
  <si>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</si>
  <si>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</si>
  <si>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</si>
  <si>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</si>
  <si>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</si>
  <si>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</si>
  <si>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</si>
  <si>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</si>
  <si>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</si>
  <si>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</si>
  <si>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</si>
  <si>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</si>
  <si>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</si>
  <si>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</si>
  <si>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</si>
  <si>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</si>
  <si>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</si>
  <si>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</si>
  <si>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</si>
  <si>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</si>
  <si>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</si>
  <si>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</si>
  <si>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</si>
  <si>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</si>
  <si>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</si>
  <si>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</si>
  <si>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</si>
  <si>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</si>
  <si>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</si>
  <si>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</si>
  <si>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</si>
  <si>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</si>
  <si>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</si>
  <si>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</si>
  <si>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</si>
  <si>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</si>
  <si>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</si>
  <si>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</si>
  <si>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</si>
  <si>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</si>
  <si>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</si>
  <si>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</si>
  <si>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</si>
  <si>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</si>
  <si>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</si>
  <si>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</si>
  <si>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</si>
  <si>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</si>
  <si>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</si>
  <si>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</si>
  <si>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</si>
  <si>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</si>
  <si>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</si>
  <si>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</si>
  <si>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</si>
  <si>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</si>
  <si>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</si>
  <si>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</si>
  <si>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</si>
  <si>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</si>
  <si>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</si>
  <si>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</si>
  <si>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</si>
  <si>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</si>
  <si>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</si>
  <si>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</si>
  <si>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</si>
  <si>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</si>
  <si>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</si>
  <si>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</si>
  <si>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</si>
  <si>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</si>
  <si>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</si>
  <si>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</si>
  <si>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</si>
  <si>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</si>
  <si>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</si>
  <si>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</si>
  <si>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</si>
  <si>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</si>
  <si>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</si>
  <si>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</si>
  <si>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</si>
  <si>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</si>
  <si>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</si>
  <si>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</si>
  <si>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</si>
  <si>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</si>
  <si>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</si>
  <si>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</si>
  <si>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</si>
  <si>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</si>
  <si>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</si>
  <si>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</si>
  <si>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</si>
  <si>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</si>
  <si>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</si>
  <si>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</si>
  <si>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</si>
  <si>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</si>
  <si>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</si>
  <si>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</si>
  <si>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</si>
  <si>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</si>
  <si>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</si>
  <si>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</si>
  <si>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</si>
  <si>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</si>
  <si>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</si>
  <si>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</si>
  <si>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</si>
  <si>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</si>
  <si>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</si>
  <si>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</si>
  <si>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</si>
  <si>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</si>
  <si>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</si>
  <si>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</si>
  <si>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</si>
  <si>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</si>
  <si>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</si>
  <si>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</si>
  <si>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</si>
  <si>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</si>
  <si>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</si>
  <si>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</si>
  <si>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</si>
  <si>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</si>
  <si>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</si>
  <si>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</si>
  <si>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</si>
  <si>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</si>
  <si>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</si>
  <si>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</si>
  <si>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</si>
  <si>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</si>
  <si>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</si>
  <si>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</si>
  <si>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</si>
  <si>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</si>
  <si>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</si>
  <si>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</si>
  <si>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</si>
  <si>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</si>
  <si>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</si>
  <si>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</si>
  <si>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</si>
  <si>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</si>
  <si>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</si>
  <si>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</si>
  <si>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</si>
  <si>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</si>
  <si>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</si>
  <si>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</si>
  <si>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</si>
  <si>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</si>
  <si>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</si>
  <si>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</si>
  <si>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</si>
  <si>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</si>
  <si>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</si>
  <si>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</si>
  <si>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</si>
  <si>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</si>
  <si>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</si>
  <si>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</si>
  <si>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</si>
  <si>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</si>
  <si>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</si>
  <si>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</si>
  <si>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</si>
  <si>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</si>
  <si>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</si>
  <si>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</si>
  <si>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</si>
  <si>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</si>
  <si>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</si>
  <si>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</si>
  <si>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</si>
  <si>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</si>
  <si>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</si>
  <si>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</si>
  <si>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</si>
  <si>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</si>
  <si>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</si>
  <si>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</si>
  <si>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</si>
  <si>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</si>
  <si>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</si>
  <si>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</si>
  <si>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</si>
  <si>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</si>
  <si>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</si>
  <si>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</si>
  <si>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</si>
  <si>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</si>
  <si>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</si>
  <si>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</si>
  <si>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</si>
  <si>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</si>
  <si>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</si>
  <si>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</si>
  <si>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</si>
  <si>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</si>
  <si>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</si>
  <si>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</si>
  <si>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</si>
  <si>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</si>
  <si>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</si>
  <si>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</si>
  <si>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</si>
  <si>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</si>
  <si>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</si>
  <si>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</si>
  <si>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</si>
  <si>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</si>
  <si>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</si>
  <si>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</si>
  <si>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</si>
  <si>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</si>
  <si>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</si>
  <si>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</si>
  <si>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</si>
  <si>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</si>
  <si>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</si>
  <si>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</si>
  <si>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</si>
  <si>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</si>
  <si>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</si>
  <si>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</si>
  <si>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</si>
  <si>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</si>
  <si>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</si>
  <si>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</si>
  <si>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</si>
  <si>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</si>
  <si>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</si>
  <si>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</si>
  <si>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</si>
  <si>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</si>
  <si>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</si>
  <si>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</si>
  <si>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</si>
  <si>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</si>
  <si>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</si>
  <si>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</si>
  <si>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</si>
  <si>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</si>
  <si>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</si>
  <si>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</si>
  <si>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</si>
  <si>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</si>
  <si>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</si>
  <si>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</si>
  <si>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</si>
  <si>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</si>
  <si>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</si>
  <si>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</si>
  <si>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</si>
  <si>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</si>
  <si>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</si>
  <si>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</si>
  <si>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</si>
  <si>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</si>
  <si>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</si>
  <si>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</si>
  <si>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</si>
  <si>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</si>
  <si>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</si>
  <si>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</si>
  <si>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</si>
  <si>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</si>
  <si>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</si>
  <si>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</si>
  <si>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</si>
  <si>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</si>
  <si>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</si>
  <si>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</si>
  <si>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</si>
  <si>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</si>
  <si>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</si>
  <si>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</si>
  <si>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</si>
  <si>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</si>
  <si>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</si>
  <si>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</si>
  <si>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</si>
  <si>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</si>
  <si>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</si>
  <si>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</si>
  <si>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</si>
  <si>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</si>
  <si>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</si>
  <si>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</si>
  <si>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</si>
  <si>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</si>
  <si>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</si>
  <si>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</si>
  <si>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</si>
  <si>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</si>
  <si>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</si>
  <si>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</si>
  <si>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</si>
  <si>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</si>
  <si>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</si>
  <si>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</si>
  <si>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</si>
  <si>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</si>
  <si>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</si>
  <si>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</si>
  <si>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</si>
  <si>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</si>
  <si>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</si>
  <si>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</si>
  <si>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</si>
  <si>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</si>
  <si>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</si>
  <si>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</si>
  <si>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</si>
  <si>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</si>
  <si>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</si>
  <si>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</si>
  <si>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</si>
  <si>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</si>
  <si>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</si>
  <si>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</si>
  <si>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</si>
  <si>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</si>
  <si>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</si>
  <si>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</si>
  <si>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</si>
  <si>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</si>
  <si>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</si>
  <si>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</si>
  <si>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</si>
  <si>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</si>
  <si>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</si>
  <si>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</si>
  <si>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</si>
  <si>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</si>
  <si>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</si>
  <si>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</si>
  <si>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</si>
  <si>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</si>
  <si>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</si>
  <si>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</si>
  <si>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</si>
  <si>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</si>
  <si>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</si>
  <si>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</si>
  <si>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</si>
  <si>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</si>
  <si>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</si>
  <si>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</si>
  <si>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</si>
  <si>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</si>
  <si>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</si>
  <si>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</si>
  <si>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</si>
  <si>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</si>
  <si>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</si>
  <si>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</si>
  <si>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</si>
  <si>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</si>
  <si>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</si>
  <si>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</si>
  <si>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</si>
  <si>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</si>
  <si>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</si>
  <si>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</si>
  <si>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</si>
  <si>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</si>
  <si>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</si>
  <si>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</si>
  <si>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</si>
  <si>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</si>
  <si>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</si>
  <si>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</si>
  <si>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</si>
  <si>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</si>
  <si>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</si>
  <si>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</si>
  <si>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</si>
  <si>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</si>
  <si>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</si>
  <si>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</si>
  <si>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</si>
  <si>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</si>
  <si>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</si>
  <si>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</si>
  <si>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</si>
  <si>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</si>
  <si>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</si>
  <si>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</si>
  <si>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</si>
  <si>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</si>
  <si>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</si>
  <si>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</si>
  <si>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</si>
  <si>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</si>
  <si>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</si>
  <si>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</si>
  <si>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</si>
  <si>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</si>
  <si>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</si>
  <si>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</si>
  <si>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</si>
  <si>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</si>
  <si>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</si>
  <si>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</si>
  <si>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</si>
  <si>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</si>
  <si>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</si>
  <si>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</si>
  <si>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</si>
  <si>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</si>
  <si>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</si>
  <si>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</si>
  <si>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</si>
  <si>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</si>
  <si>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</si>
  <si>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</si>
  <si>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</si>
  <si>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</si>
  <si>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</si>
  <si>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</si>
  <si>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</si>
  <si>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</si>
  <si>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</si>
  <si>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</si>
  <si>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</si>
  <si>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</si>
  <si>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</si>
  <si>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</si>
  <si>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</si>
  <si>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</si>
  <si>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</si>
  <si>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</si>
  <si>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</si>
  <si>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</si>
  <si>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</si>
  <si>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</si>
  <si>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</si>
  <si>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</si>
  <si>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</si>
  <si>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</si>
  <si>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</si>
  <si>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</si>
  <si>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</si>
  <si>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</si>
  <si>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</si>
  <si>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</si>
  <si>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</si>
  <si>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</si>
  <si>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</si>
  <si>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</si>
  <si>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</si>
  <si>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</si>
  <si>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</si>
  <si>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</si>
  <si>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</si>
  <si>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</si>
  <si>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</si>
  <si>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</si>
  <si>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</si>
  <si>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</si>
  <si>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</si>
  <si>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</si>
  <si>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</si>
  <si>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</si>
  <si>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</si>
  <si>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</si>
  <si>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</si>
  <si>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</si>
  <si>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</si>
  <si>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</si>
  <si>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</si>
  <si>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</si>
  <si>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</si>
  <si>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</si>
  <si>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</si>
  <si>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</si>
  <si>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</si>
  <si>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</si>
  <si>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</si>
  <si>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</si>
  <si>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</si>
  <si>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</si>
  <si>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</si>
  <si>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</si>
  <si>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</si>
  <si>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</si>
  <si>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</si>
  <si>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</si>
  <si>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</si>
  <si>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</si>
  <si>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</si>
  <si>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</si>
  <si>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</si>
  <si>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</si>
  <si>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</si>
  <si>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</si>
  <si>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</si>
  <si>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</si>
  <si>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</si>
  <si>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</si>
  <si>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</si>
  <si>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</si>
  <si>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</si>
  <si>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</si>
  <si>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</si>
  <si>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</si>
  <si>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</si>
  <si>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</si>
  <si>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</si>
  <si>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</si>
  <si>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</si>
  <si>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</si>
  <si>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</si>
  <si>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</si>
  <si>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</si>
  <si>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</si>
  <si>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</si>
  <si>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</si>
  <si>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</si>
  <si>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</si>
  <si>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</si>
  <si>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</si>
  <si>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</si>
  <si>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</si>
  <si>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</si>
  <si>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</si>
  <si>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</si>
  <si>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</si>
  <si>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</si>
  <si>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</si>
  <si>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</si>
  <si>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</si>
  <si>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</si>
  <si>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</si>
  <si>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</si>
  <si>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</si>
  <si>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</si>
  <si>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</si>
  <si>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</si>
  <si>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</si>
  <si>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</si>
  <si>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</si>
  <si>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</si>
  <si>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</si>
  <si>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</si>
  <si>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</si>
  <si>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</si>
  <si>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</si>
  <si>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</si>
  <si>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</si>
  <si>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</si>
  <si>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</si>
  <si>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</si>
  <si>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</si>
  <si>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</si>
  <si>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</si>
  <si>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</si>
  <si>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</si>
  <si>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</si>
  <si>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</si>
  <si>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</si>
  <si>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</si>
  <si>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</si>
  <si>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</si>
  <si>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</si>
  <si>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</si>
  <si>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</si>
  <si>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</si>
  <si>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</si>
  <si>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</si>
  <si>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</si>
  <si>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</si>
  <si>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</si>
  <si>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</si>
  <si>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</si>
  <si>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</si>
  <si>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</si>
  <si>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</si>
  <si>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</si>
  <si>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</si>
  <si>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</si>
  <si>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</si>
  <si>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</si>
  <si>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</si>
  <si>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</si>
  <si>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</si>
  <si>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</si>
  <si>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</si>
  <si>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</si>
  <si>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</si>
  <si>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</si>
  <si>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</si>
  <si>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</si>
  <si>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</si>
  <si>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</si>
  <si>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</si>
  <si>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</si>
  <si>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</si>
  <si>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</si>
  <si>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</si>
  <si>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</si>
  <si>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</si>
  <si>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</si>
  <si>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</si>
  <si>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</si>
  <si>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</si>
  <si>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</si>
  <si>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</si>
  <si>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</si>
  <si>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</si>
  <si>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</si>
  <si>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</si>
  <si>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</si>
  <si>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</si>
  <si>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</si>
  <si>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</si>
  <si>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</si>
  <si>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</si>
  <si>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</si>
  <si>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</si>
  <si>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</si>
  <si>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</si>
  <si>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</si>
  <si>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</si>
  <si>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</si>
  <si>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</si>
  <si>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</si>
  <si>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</si>
  <si>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</si>
  <si>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</si>
  <si>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</si>
  <si>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</si>
  <si>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</si>
  <si>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</si>
  <si>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</si>
  <si>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</si>
  <si>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</si>
  <si>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</si>
  <si>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</si>
  <si>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</si>
  <si>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</si>
  <si>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</si>
  <si>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</si>
  <si>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</si>
  <si>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</si>
  <si>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</si>
  <si>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</si>
  <si>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</si>
  <si>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</si>
  <si>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</si>
  <si>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</si>
  <si>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</si>
  <si>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</si>
  <si>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</si>
  <si>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</si>
  <si>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</si>
  <si>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</si>
  <si>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</si>
  <si>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</si>
  <si>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</si>
  <si>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</si>
  <si>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</si>
  <si>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</si>
  <si>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</si>
  <si>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</si>
  <si>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</si>
  <si>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</si>
  <si>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</si>
  <si>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</si>
  <si>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</si>
  <si>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</si>
  <si>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</si>
  <si>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</si>
  <si>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</si>
  <si>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</si>
  <si>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</si>
  <si>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</si>
  <si>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</si>
  <si>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</si>
  <si>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</si>
  <si>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</si>
  <si>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</si>
  <si>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</si>
  <si>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</si>
  <si>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</si>
  <si>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</si>
  <si>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</si>
  <si>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</si>
  <si>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</si>
  <si>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</si>
  <si>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</si>
  <si>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</si>
  <si>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</si>
  <si>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</si>
  <si>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</si>
  <si>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</si>
  <si>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</si>
  <si>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</si>
  <si>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</si>
  <si>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</si>
  <si>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</si>
  <si>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</si>
  <si>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</si>
  <si>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</si>
  <si>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</si>
  <si>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</si>
  <si>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</si>
  <si>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</si>
  <si>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</si>
  <si>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</si>
  <si>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</si>
  <si>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</si>
  <si>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</si>
  <si>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</si>
  <si>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</si>
  <si>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</si>
  <si>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</si>
  <si>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</si>
  <si>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</si>
  <si>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</si>
  <si>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</si>
  <si>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</si>
  <si>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</si>
  <si>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</si>
  <si>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</si>
  <si>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</si>
  <si>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</si>
  <si>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</si>
  <si>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</si>
  <si>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</si>
  <si>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</si>
  <si>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</si>
  <si>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</si>
  <si>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</si>
  <si>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</si>
  <si>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</si>
  <si>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</si>
  <si>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</si>
  <si>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</si>
  <si>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</si>
  <si>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</si>
  <si>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</si>
  <si>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</si>
  <si>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</si>
  <si>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</si>
  <si>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</si>
  <si>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</si>
  <si>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</si>
  <si>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</si>
  <si>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</si>
  <si>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</si>
  <si>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</si>
  <si>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</si>
  <si>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</si>
  <si>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</si>
  <si>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</si>
  <si>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</si>
  <si>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</si>
  <si>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</si>
  <si>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</si>
  <si>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</si>
  <si>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</si>
  <si>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</si>
  <si>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</si>
  <si>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</si>
  <si>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</si>
  <si>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</si>
  <si>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</si>
  <si>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</si>
  <si>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</si>
  <si>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</si>
  <si>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</si>
  <si>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</si>
  <si>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</si>
  <si>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</si>
  <si>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</si>
  <si>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</si>
  <si>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</si>
  <si>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</si>
  <si>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</si>
  <si>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</si>
  <si>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</si>
  <si>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</si>
  <si>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</si>
  <si>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</si>
  <si>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</si>
  <si>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</si>
  <si>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</si>
  <si>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</si>
  <si>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</si>
  <si>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</si>
  <si>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</si>
  <si>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</si>
  <si>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</si>
  <si>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</si>
  <si>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</si>
  <si>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</si>
  <si>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</si>
  <si>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</si>
  <si>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</si>
  <si>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</si>
  <si>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</si>
  <si>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</si>
  <si>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</si>
  <si>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</si>
  <si>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</si>
  <si>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</si>
  <si>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</si>
  <si>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</si>
  <si>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</si>
  <si>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</si>
  <si>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</si>
  <si>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</si>
  <si>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</si>
  <si>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</si>
  <si>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</si>
  <si>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</si>
  <si>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</si>
  <si>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</si>
  <si>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</si>
  <si>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</si>
  <si>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</si>
  <si>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</si>
  <si>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</si>
  <si>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</si>
  <si>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</si>
  <si>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</si>
  <si>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</si>
  <si>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</si>
  <si>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</si>
  <si>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</si>
  <si>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</si>
  <si>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</si>
  <si>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</si>
  <si>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</si>
  <si>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</si>
  <si>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</si>
  <si>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</si>
  <si>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</si>
  <si>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</si>
  <si>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</si>
  <si>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</si>
  <si>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</si>
  <si>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</si>
  <si>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</si>
  <si>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</si>
  <si>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</si>
  <si>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</si>
  <si>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</si>
  <si>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</si>
  <si>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</si>
  <si>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</si>
  <si>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</si>
  <si>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</si>
  <si>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</si>
  <si>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</si>
  <si>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</si>
  <si>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</si>
  <si>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</si>
  <si>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</si>
  <si>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</si>
  <si>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</si>
  <si>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</si>
  <si>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</si>
  <si>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</si>
  <si>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</si>
  <si>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</si>
  <si>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</si>
  <si>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</si>
  <si>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</si>
  <si>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</si>
  <si>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</si>
  <si>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</si>
  <si>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</si>
  <si>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</si>
  <si>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</si>
  <si>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</si>
  <si>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</si>
  <si>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</si>
  <si>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</si>
  <si>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</si>
  <si>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</si>
  <si>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</si>
  <si>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</si>
  <si>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</si>
  <si>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</si>
  <si>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</si>
  <si>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</si>
  <si>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</si>
  <si>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</si>
  <si>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</si>
  <si>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</si>
  <si>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</si>
  <si>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</si>
  <si>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</si>
  <si>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</si>
  <si>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</si>
  <si>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</si>
  <si>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</si>
  <si>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</si>
  <si>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</si>
  <si>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</si>
  <si>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</si>
  <si>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</si>
  <si>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</si>
  <si>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</si>
  <si>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</si>
  <si>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</si>
  <si>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</si>
  <si>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</si>
  <si>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</si>
  <si>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</si>
  <si>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</si>
  <si>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</si>
  <si>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</si>
  <si>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</si>
  <si>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</si>
  <si>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</si>
  <si>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</si>
  <si>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</si>
  <si>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</si>
  <si>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</si>
  <si>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</si>
  <si>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</si>
  <si>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</si>
  <si>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</si>
  <si>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</si>
  <si>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</si>
  <si>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</si>
  <si>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</si>
  <si>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</si>
  <si>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</si>
  <si>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</si>
  <si>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</si>
  <si>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</si>
  <si>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</si>
  <si>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</si>
  <si>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</si>
  <si>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</si>
  <si>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</si>
  <si>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</si>
  <si>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</si>
  <si>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</si>
  <si>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</si>
  <si>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</si>
  <si>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</si>
  <si>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</si>
  <si>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</si>
  <si>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</si>
  <si>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</si>
  <si>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</si>
  <si>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</si>
  <si>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</si>
  <si>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</si>
  <si>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</si>
  <si>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</si>
  <si>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</si>
  <si>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</si>
  <si>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</si>
  <si>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</si>
  <si>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</si>
  <si>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</si>
  <si>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</si>
  <si>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</si>
  <si>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</si>
  <si>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</si>
  <si>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</si>
  <si>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</si>
  <si>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</si>
  <si>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</si>
  <si>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</si>
  <si>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</si>
  <si>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</si>
  <si>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</si>
  <si>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</si>
  <si>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</si>
  <si>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</si>
  <si>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</si>
  <si>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</si>
  <si>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</si>
  <si>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</si>
  <si>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</si>
  <si>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</si>
  <si>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</si>
  <si>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</si>
  <si>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</si>
  <si>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</si>
  <si>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</si>
  <si>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</si>
  <si>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</si>
  <si>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</si>
  <si>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</si>
  <si>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</si>
  <si>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</si>
  <si>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</si>
  <si>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</si>
  <si>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</si>
  <si>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</si>
  <si>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</si>
  <si>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</si>
  <si>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</si>
  <si>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</si>
  <si>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</si>
  <si>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</si>
  <si>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</si>
  <si>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</si>
  <si>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</si>
  <si>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</si>
  <si>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</si>
  <si>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</si>
  <si>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</si>
  <si>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</si>
  <si>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</si>
  <si>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</si>
  <si>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</si>
  <si>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</si>
  <si>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</si>
  <si>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</si>
  <si>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</si>
  <si>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</si>
  <si>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</si>
  <si>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</si>
  <si>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</si>
  <si>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</si>
  <si>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</si>
  <si>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</si>
  <si>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</si>
  <si>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</si>
  <si>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</si>
  <si>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</si>
  <si>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</si>
  <si>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</si>
  <si>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</si>
  <si>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</si>
  <si>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</si>
  <si>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</si>
  <si>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</si>
  <si>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</si>
  <si>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</si>
  <si>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</si>
  <si>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</si>
  <si>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</si>
  <si>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</si>
  <si>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</si>
  <si>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</si>
  <si>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</si>
  <si>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</si>
  <si>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</si>
  <si>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</si>
  <si>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</si>
  <si>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</si>
  <si>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</si>
  <si>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</si>
  <si>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</si>
  <si>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</si>
  <si>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</si>
  <si>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</si>
  <si>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</si>
  <si>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</si>
  <si>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</si>
  <si>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</si>
  <si>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</si>
  <si>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</si>
  <si>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</si>
  <si>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</si>
  <si>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</si>
  <si>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</si>
  <si>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</si>
  <si>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</si>
  <si>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</si>
  <si>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</si>
  <si>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</si>
  <si>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</si>
  <si>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</si>
  <si>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</si>
  <si>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</si>
  <si>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</si>
  <si>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</si>
  <si>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</si>
  <si>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</si>
  <si>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</si>
  <si>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</si>
  <si>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</si>
  <si>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</si>
  <si>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</si>
  <si>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</si>
  <si>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</si>
  <si>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</si>
  <si>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</si>
  <si>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</si>
  <si>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</si>
  <si>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</si>
  <si>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</si>
  <si>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</si>
  <si>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</si>
  <si>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</si>
  <si>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</si>
  <si>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</si>
  <si>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</si>
  <si>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</si>
  <si>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</si>
  <si>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</si>
  <si>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</si>
  <si>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</si>
  <si>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</si>
  <si>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</si>
  <si>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</si>
  <si>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</si>
  <si>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</si>
  <si>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</si>
  <si>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</si>
  <si>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</si>
  <si>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</si>
  <si>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</si>
  <si>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</si>
  <si>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</si>
  <si>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</si>
  <si>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</si>
  <si>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</si>
  <si>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</si>
  <si>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</si>
  <si>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</si>
  <si>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</si>
  <si>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</si>
  <si>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</si>
  <si>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</si>
  <si>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</si>
  <si>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</si>
  <si>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</si>
  <si>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</si>
  <si>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</si>
  <si>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</si>
  <si>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</si>
  <si>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</si>
  <si>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</si>
  <si>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</si>
  <si>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</si>
  <si>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</si>
  <si>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</si>
  <si>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</si>
  <si>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</si>
  <si>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</si>
  <si>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</si>
  <si>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</si>
  <si>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</si>
  <si>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</si>
  <si>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</si>
  <si>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</si>
  <si>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</si>
  <si>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</si>
  <si>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</si>
  <si>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</si>
  <si>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</si>
  <si>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</si>
  <si>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</si>
  <si>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</si>
  <si>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</si>
  <si>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</si>
  <si>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</si>
  <si>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</si>
  <si>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</si>
  <si>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</si>
  <si>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</si>
  <si>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</si>
  <si>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</si>
  <si>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</si>
  <si>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</si>
  <si>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</si>
  <si>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</si>
  <si>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</si>
  <si>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</si>
  <si>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</si>
  <si>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</si>
  <si>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</si>
  <si>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</si>
  <si>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</si>
  <si>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</si>
  <si>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</si>
  <si>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</si>
  <si>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</si>
  <si>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</si>
  <si>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</si>
  <si>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</si>
  <si>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</si>
  <si>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</si>
  <si>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</si>
  <si>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</si>
  <si>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</si>
  <si>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</si>
  <si>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</si>
  <si>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</si>
  <si>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</si>
  <si>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</si>
  <si>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</si>
  <si>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</si>
  <si>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</si>
  <si>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</si>
  <si>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</si>
  <si>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</si>
  <si>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</si>
  <si>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</si>
  <si>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</si>
  <si>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</si>
  <si>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</si>
  <si>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</si>
  <si>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</si>
  <si>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</si>
  <si>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</si>
  <si>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</si>
  <si>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</si>
  <si>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</si>
  <si>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</si>
  <si>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</si>
  <si>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</si>
  <si>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</si>
  <si>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</si>
  <si>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</si>
  <si>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</si>
  <si>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</si>
  <si>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</si>
  <si>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</si>
  <si>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</si>
  <si>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</si>
  <si>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</si>
  <si>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</si>
  <si>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</si>
  <si>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</si>
  <si>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</si>
  <si>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</si>
  <si>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</si>
  <si>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</si>
  <si>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</si>
  <si>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</si>
  <si>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</si>
  <si>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</si>
  <si>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</si>
  <si>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</si>
  <si>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</si>
  <si>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</si>
  <si>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</si>
  <si>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</si>
  <si>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</si>
  <si>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</si>
  <si>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</si>
  <si>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</si>
  <si>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</si>
  <si>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</si>
  <si>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</si>
  <si>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</si>
  <si>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</si>
  <si>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</si>
  <si>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</si>
  <si>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</si>
  <si>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</si>
  <si>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</si>
  <si>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</si>
  <si>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</si>
  <si>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</si>
  <si>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</si>
  <si>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</si>
  <si>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</si>
  <si>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</si>
  <si>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</si>
  <si>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</si>
  <si>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</si>
  <si>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</si>
  <si>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</si>
  <si>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</si>
  <si>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</si>
  <si>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</si>
  <si>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</si>
  <si>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</si>
  <si>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</si>
  <si>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</si>
  <si>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</si>
  <si>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</si>
  <si>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</si>
  <si>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</si>
  <si>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</si>
  <si>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</si>
  <si>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</si>
  <si>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</si>
  <si>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</si>
  <si>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</si>
  <si>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</si>
  <si>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</si>
  <si>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</si>
  <si>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</si>
  <si>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</si>
  <si>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</si>
  <si>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</si>
  <si>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</si>
  <si>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</si>
  <si>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</si>
  <si>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</si>
  <si>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</si>
  <si>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</si>
  <si>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</si>
  <si>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</si>
  <si>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</si>
  <si>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</si>
  <si>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</si>
  <si>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</si>
  <si>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</si>
  <si>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</si>
  <si>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</si>
  <si>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</si>
  <si>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</si>
  <si>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</si>
  <si>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</si>
  <si>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</si>
  <si>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</si>
  <si>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</si>
  <si>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</si>
  <si>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</si>
  <si>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</si>
  <si>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</si>
  <si>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</si>
  <si>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</si>
  <si>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</si>
  <si>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</si>
  <si>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</si>
  <si>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</si>
  <si>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</si>
  <si>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</si>
  <si>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</si>
  <si>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</si>
  <si>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</si>
  <si>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</si>
  <si>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</si>
  <si>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</si>
  <si>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</si>
  <si>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</si>
  <si>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</si>
  <si>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</si>
  <si>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</si>
  <si>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</si>
  <si>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</si>
  <si>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</si>
  <si>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</si>
  <si>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</si>
  <si>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</si>
  <si>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</si>
  <si>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</si>
  <si>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</si>
  <si>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</si>
  <si>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</si>
  <si>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</si>
  <si>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</si>
  <si>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</si>
  <si>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</si>
  <si>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</si>
  <si>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</si>
  <si>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</si>
  <si>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</si>
  <si>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</si>
  <si>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</si>
  <si>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</si>
  <si>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</si>
  <si>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</si>
  <si>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</si>
  <si>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</si>
  <si>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</si>
  <si>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</si>
  <si>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</si>
  <si>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</si>
  <si>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</si>
  <si>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</si>
  <si>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</si>
  <si>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</si>
  <si>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</si>
  <si>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</si>
  <si>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</si>
  <si>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</si>
  <si>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</si>
  <si>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</si>
  <si>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</si>
  <si>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</si>
  <si>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</si>
  <si>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</si>
  <si>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</si>
  <si>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</si>
  <si>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</si>
  <si>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</si>
  <si>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</si>
  <si>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</si>
  <si>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</si>
  <si>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</si>
  <si>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</si>
  <si>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</si>
  <si>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</si>
  <si>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</si>
  <si>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</si>
  <si>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</si>
  <si>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</si>
  <si>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</si>
  <si>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</si>
  <si>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</si>
  <si>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</si>
  <si>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</si>
  <si>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</si>
  <si>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</si>
  <si>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</si>
  <si>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</si>
  <si>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</si>
  <si>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</si>
  <si>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</si>
  <si>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</si>
  <si>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</si>
  <si>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</si>
  <si>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</si>
  <si>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</si>
  <si>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</si>
  <si>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</si>
  <si>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</si>
  <si>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</si>
  <si>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</si>
  <si>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</si>
  <si>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</si>
  <si>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</si>
  <si>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</si>
  <si>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</si>
  <si>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</si>
  <si>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</si>
  <si>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</si>
  <si>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</si>
  <si>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</si>
  <si>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</si>
  <si>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</si>
  <si>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</si>
  <si>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</si>
  <si>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</si>
  <si>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</si>
  <si>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</si>
  <si>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</si>
  <si>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</si>
  <si>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</si>
  <si>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</si>
  <si>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</si>
  <si>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</si>
  <si>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</si>
  <si>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</si>
  <si>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</si>
  <si>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</si>
  <si>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</si>
  <si>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</si>
  <si>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</si>
  <si>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</si>
  <si>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</si>
  <si>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</si>
  <si>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</si>
  <si>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</si>
  <si>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</si>
  <si>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</si>
  <si>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</si>
  <si>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</si>
  <si>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</si>
  <si>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</si>
  <si>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</si>
  <si>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</si>
  <si>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</si>
  <si>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</si>
  <si>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</si>
  <si>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</si>
  <si>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</si>
  <si>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</si>
  <si>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</si>
  <si>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</si>
  <si>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</si>
  <si>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</si>
  <si>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</si>
  <si>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</si>
  <si>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</si>
  <si>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</si>
  <si>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</si>
  <si>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</si>
  <si>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</si>
  <si>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</si>
  <si>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</si>
  <si>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</si>
  <si>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</si>
  <si>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</si>
  <si>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</si>
  <si>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</si>
  <si>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</si>
  <si>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</si>
  <si>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</si>
  <si>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</si>
  <si>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</si>
  <si>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</si>
  <si>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</si>
  <si>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</si>
  <si>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</si>
  <si>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</si>
  <si>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</si>
  <si>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</si>
  <si>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</si>
  <si>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</si>
  <si>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</si>
  <si>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</si>
  <si>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</si>
  <si>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</si>
  <si>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</si>
  <si>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</si>
  <si>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</si>
  <si>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</si>
  <si>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</si>
  <si>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</si>
  <si>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</si>
  <si>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</si>
  <si>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</si>
  <si>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</si>
  <si>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</si>
  <si>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</si>
  <si>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</si>
  <si>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</si>
  <si>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</si>
  <si>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</si>
  <si>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</si>
  <si>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</si>
  <si>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</si>
  <si>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</si>
  <si>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</si>
  <si>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</si>
  <si>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</si>
  <si>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</si>
  <si>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</si>
  <si>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</si>
  <si>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</si>
  <si>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</si>
  <si>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</si>
  <si>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</si>
  <si>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</si>
  <si>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</si>
  <si>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</si>
  <si>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</si>
  <si>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</si>
  <si>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</si>
  <si>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</si>
  <si>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</si>
  <si>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</si>
  <si>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</si>
  <si>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</si>
  <si>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</si>
  <si>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</si>
  <si>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</si>
  <si>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</si>
  <si>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</si>
  <si>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</si>
  <si>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</si>
  <si>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</si>
  <si>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</si>
  <si>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</si>
  <si>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</si>
  <si>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</si>
  <si>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</si>
  <si>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</si>
  <si>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</si>
  <si>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</si>
  <si>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</si>
  <si>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</si>
  <si>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</si>
  <si>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</si>
  <si>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</si>
  <si>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</si>
  <si>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</si>
  <si>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</si>
  <si>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</si>
  <si>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</si>
  <si>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</si>
  <si>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</si>
  <si>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</si>
  <si>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</si>
  <si>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</si>
  <si>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</si>
  <si>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</si>
  <si>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</si>
  <si>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</si>
  <si>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</si>
  <si>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</si>
  <si>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</si>
  <si>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</si>
  <si>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</si>
  <si>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</si>
  <si>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</si>
  <si>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</si>
  <si>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</si>
  <si>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</si>
  <si>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</si>
  <si>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</si>
  <si>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</si>
  <si>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</si>
  <si>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</si>
  <si>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</si>
  <si>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</si>
  <si>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</si>
  <si>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</si>
  <si>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</si>
  <si>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</si>
  <si>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</si>
  <si>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</si>
  <si>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</si>
  <si>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</si>
  <si>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</si>
  <si>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</si>
  <si>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</si>
  <si>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</si>
  <si>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</si>
  <si>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</si>
  <si>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</si>
  <si>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</si>
  <si>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</si>
  <si>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</si>
  <si>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</si>
  <si>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</si>
  <si>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</si>
  <si>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</si>
  <si>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</si>
  <si>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</si>
  <si>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</si>
  <si>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</si>
  <si>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</si>
  <si>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</si>
  <si>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</si>
  <si>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</si>
  <si>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</si>
  <si>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</si>
  <si>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</si>
  <si>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</si>
  <si>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</si>
  <si>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</si>
  <si>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</si>
  <si>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</si>
  <si>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</si>
  <si>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</si>
  <si>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</si>
  <si>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</si>
  <si>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</si>
  <si>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</si>
  <si>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</si>
  <si>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</si>
  <si>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</si>
  <si>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</si>
  <si>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</si>
  <si>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</si>
  <si>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</si>
  <si>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</si>
  <si>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</si>
  <si>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</si>
  <si>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</si>
  <si>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</si>
  <si>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</si>
  <si>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</si>
  <si>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</si>
  <si>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</si>
  <si>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</si>
  <si>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</si>
  <si>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</si>
  <si>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</si>
  <si>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</si>
  <si>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</si>
  <si>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</si>
  <si>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</si>
  <si>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</si>
  <si>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</si>
  <si>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</si>
  <si>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</si>
  <si>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</si>
  <si>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</si>
  <si>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</si>
  <si>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</si>
  <si>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</si>
  <si>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</si>
  <si>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</si>
  <si>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</si>
  <si>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</si>
  <si>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</si>
  <si>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</si>
  <si>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</si>
  <si>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</si>
  <si>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</si>
  <si>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</si>
  <si>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</si>
  <si>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</si>
  <si>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</si>
  <si>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</si>
  <si>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</si>
  <si>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</si>
  <si>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</si>
  <si>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</si>
  <si>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</si>
  <si>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</si>
  <si>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</si>
  <si>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</si>
  <si>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</si>
  <si>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</si>
  <si>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</si>
  <si>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</si>
  <si>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</si>
  <si>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</si>
  <si>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</si>
  <si>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</si>
  <si>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</si>
  <si>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</si>
  <si>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</si>
  <si>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</si>
  <si>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</si>
  <si>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</si>
  <si>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</si>
  <si>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</si>
  <si>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</si>
  <si>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</si>
  <si>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</si>
  <si>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</si>
  <si>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</si>
  <si>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</si>
  <si>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</si>
  <si>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</si>
  <si>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</si>
  <si>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</si>
  <si>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</si>
  <si>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</si>
  <si>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</si>
  <si>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</si>
  <si>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</si>
  <si>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</si>
  <si>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</si>
  <si>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</si>
  <si>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</si>
  <si>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</si>
  <si>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</si>
  <si>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</si>
  <si>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</si>
  <si>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</si>
  <si>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</si>
  <si>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</si>
  <si>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</si>
  <si>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</si>
  <si>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</si>
  <si>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</si>
  <si>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</si>
  <si>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</si>
  <si>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</si>
  <si>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</si>
  <si>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</si>
  <si>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</si>
  <si>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</si>
  <si>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</si>
  <si>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</si>
  <si>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</si>
  <si>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</si>
  <si>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</si>
  <si>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</si>
  <si>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</si>
  <si>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</si>
  <si>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</si>
  <si>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</si>
  <si>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</si>
  <si>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</si>
  <si>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</si>
  <si>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</si>
  <si>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</si>
  <si>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</si>
  <si>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</si>
  <si>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</si>
  <si>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</si>
  <si>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</si>
  <si>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</si>
  <si>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</si>
  <si>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</si>
  <si>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</si>
  <si>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</si>
  <si>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</si>
  <si>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</si>
  <si>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</si>
  <si>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</si>
  <si>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</si>
  <si>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</si>
  <si>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</si>
  <si>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</si>
  <si>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</si>
  <si>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</si>
  <si>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</si>
  <si>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</si>
  <si>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</si>
  <si>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</si>
  <si>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</si>
  <si>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</si>
  <si>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</si>
  <si>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</si>
  <si>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</si>
  <si>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</si>
  <si>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</si>
  <si>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</si>
  <si>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</si>
  <si>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</si>
  <si>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</si>
  <si>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</si>
  <si>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</si>
  <si>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</si>
  <si>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</si>
  <si>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</si>
  <si>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</si>
  <si>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</si>
  <si>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</si>
  <si>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</si>
  <si>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</si>
  <si>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</si>
  <si>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</si>
  <si>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</si>
  <si>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</si>
  <si>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</si>
  <si>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</si>
  <si>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</si>
  <si>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</si>
  <si>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</si>
  <si>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</si>
  <si>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</si>
  <si>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</si>
  <si>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</si>
  <si>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</si>
  <si>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</si>
  <si>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</si>
  <si>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</si>
  <si>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</si>
  <si>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</si>
  <si>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</si>
  <si>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</si>
  <si>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</si>
  <si>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</si>
  <si>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</si>
  <si>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</si>
  <si>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</si>
  <si>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</si>
  <si>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</si>
  <si>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</si>
  <si>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</si>
  <si>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</si>
  <si>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</si>
  <si>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</si>
  <si>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</si>
  <si>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</si>
  <si>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</si>
  <si>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</si>
  <si>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</si>
  <si>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</si>
  <si>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</si>
  <si>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</si>
  <si>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</si>
  <si>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</si>
  <si>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</si>
  <si>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</si>
  <si>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</si>
  <si>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</si>
  <si>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</si>
  <si>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</si>
  <si>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</si>
  <si>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</si>
  <si>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</si>
  <si>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</si>
  <si>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</si>
  <si>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</si>
  <si>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</si>
  <si>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</si>
  <si>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</si>
  <si>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</si>
  <si>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</si>
  <si>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</si>
  <si>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</si>
  <si>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</si>
  <si>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</si>
  <si>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</si>
  <si>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</si>
  <si>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</si>
  <si>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</si>
  <si>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</si>
  <si>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</si>
  <si>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</si>
  <si>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</si>
  <si>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</si>
  <si>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</si>
  <si>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</si>
  <si>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</si>
  <si>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</si>
  <si>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</si>
  <si>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</si>
  <si>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</si>
  <si>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</si>
  <si>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</si>
  <si>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</si>
  <si>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</si>
  <si>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</si>
  <si>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</si>
  <si>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</si>
  <si>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</si>
  <si>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</si>
  <si>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</si>
  <si>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</si>
  <si>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</si>
  <si>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</si>
  <si>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</si>
  <si>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</si>
  <si>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</si>
  <si>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</si>
  <si>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</si>
  <si>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</si>
  <si>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</si>
  <si>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</si>
  <si>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</si>
  <si>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</si>
  <si>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</si>
  <si>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</si>
  <si>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</si>
  <si>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</si>
  <si>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</si>
  <si>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</si>
  <si>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</si>
  <si>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</si>
  <si>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</si>
  <si>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</si>
  <si>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</si>
  <si>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</si>
  <si>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</si>
  <si>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</si>
  <si>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</si>
  <si>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</si>
  <si>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</si>
  <si>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</si>
  <si>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</si>
  <si>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</si>
  <si>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</si>
  <si>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</si>
  <si>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</si>
  <si>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</si>
  <si>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</si>
  <si>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</si>
  <si>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</si>
  <si>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</si>
  <si>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</si>
  <si>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</si>
  <si>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</si>
  <si>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</si>
  <si>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</si>
  <si>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</si>
  <si>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</si>
  <si>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</si>
  <si>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</si>
  <si>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</si>
  <si>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</si>
  <si>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</si>
  <si>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</si>
  <si>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</si>
  <si>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</si>
  <si>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</si>
  <si>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</si>
  <si>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</si>
  <si>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</si>
  <si>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</si>
  <si>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</si>
  <si>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</si>
  <si>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</si>
  <si>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</si>
  <si>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</si>
  <si>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</si>
  <si>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</si>
  <si>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</si>
  <si>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</si>
  <si>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</si>
  <si>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</si>
  <si>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</si>
  <si>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</si>
  <si>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</si>
  <si>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</si>
  <si>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</si>
  <si>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</si>
  <si>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</si>
  <si>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</si>
  <si>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</si>
  <si>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</si>
  <si>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</si>
  <si>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</si>
  <si>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</si>
  <si>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</si>
  <si>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</si>
  <si>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</si>
  <si>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</si>
  <si>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</si>
  <si>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</si>
  <si>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</si>
  <si>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</si>
  <si>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</si>
  <si>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</si>
  <si>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</si>
  <si>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</si>
  <si>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</si>
  <si>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</si>
  <si>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</si>
  <si>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</si>
  <si>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</si>
  <si>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</si>
  <si>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</si>
  <si>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</si>
  <si>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</si>
  <si>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</si>
  <si>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</si>
  <si>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</si>
  <si>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</si>
  <si>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</si>
  <si>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</si>
  <si>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</si>
  <si>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</si>
  <si>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</si>
  <si>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</si>
  <si>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</si>
  <si>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</si>
  <si>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Discounted_Amount</t>
  </si>
  <si>
    <t>Discount%</t>
  </si>
  <si>
    <t>Product_Name</t>
  </si>
  <si>
    <t>Unit_Price</t>
  </si>
  <si>
    <t>Payment_Mode</t>
  </si>
  <si>
    <t>Year</t>
  </si>
  <si>
    <t>Month</t>
  </si>
  <si>
    <t>Profit_Margin</t>
  </si>
  <si>
    <t>Customer_Name</t>
  </si>
  <si>
    <t>Oct</t>
  </si>
  <si>
    <t>Which region generates the highest sales?</t>
  </si>
  <si>
    <t>Grand Total</t>
  </si>
  <si>
    <t>Which product category generates the highest profit?</t>
  </si>
  <si>
    <t>Which customers place the highest number of orders?</t>
  </si>
  <si>
    <t>Discount_Level</t>
  </si>
  <si>
    <t>High Discount</t>
  </si>
  <si>
    <t>How do Discounts impact profit and purchasing behavior?</t>
  </si>
  <si>
    <t>No Discount</t>
  </si>
  <si>
    <t>Medium Discount</t>
  </si>
  <si>
    <t>Which cities generate the highest sales, orders and profit?</t>
  </si>
  <si>
    <t>Orders</t>
  </si>
  <si>
    <t>Which sub-categories generate the highest order volume and revenue?</t>
  </si>
  <si>
    <t>How do sales vary across different months?</t>
  </si>
  <si>
    <t>Apr</t>
  </si>
  <si>
    <t>Aug</t>
  </si>
  <si>
    <t>Dec</t>
  </si>
  <si>
    <t>Feb</t>
  </si>
  <si>
    <t>Jan</t>
  </si>
  <si>
    <t>Jul</t>
  </si>
  <si>
    <t>Jun</t>
  </si>
  <si>
    <t>Mar</t>
  </si>
  <si>
    <t>May</t>
  </si>
  <si>
    <t>Nov</t>
  </si>
  <si>
    <t>Sep</t>
  </si>
  <si>
    <t>How do sales vary across different years?</t>
  </si>
  <si>
    <t>Sales%</t>
  </si>
  <si>
    <t>Total Sales</t>
  </si>
  <si>
    <t>Total Orders</t>
  </si>
  <si>
    <t>Total sales:</t>
  </si>
  <si>
    <t>Total Orders:</t>
  </si>
  <si>
    <t>Avg Ordr Value:</t>
  </si>
  <si>
    <t>Sum of Profit</t>
  </si>
  <si>
    <t>Count of Order ID</t>
  </si>
  <si>
    <t>State</t>
  </si>
  <si>
    <t>Karnataka</t>
  </si>
  <si>
    <t>Bihar</t>
  </si>
  <si>
    <t>West Bengal</t>
  </si>
  <si>
    <t>Maharashtra</t>
  </si>
  <si>
    <t>Uttar Pradesh</t>
  </si>
  <si>
    <t>Rajashtan</t>
  </si>
  <si>
    <t>Telangana</t>
  </si>
  <si>
    <t>Odisha</t>
  </si>
  <si>
    <t>Tamil Nadu</t>
  </si>
  <si>
    <t>Gujarat</t>
  </si>
  <si>
    <t>Jharkhand</t>
  </si>
  <si>
    <t>Assam</t>
  </si>
  <si>
    <t>Kerala</t>
  </si>
  <si>
    <t>Punjab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</si>
</sst>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quot;₹&quot;\ #,##0"/>
    <numFmt numFmtId="166" formatCode="[$$-409]#,##0.00"/>
    <numFmt numFmtId="167" formatCode="[$$-409]#,##0"/>
    <numFmt numFmtId="168" formatCode="\$0.00,,&quot;M&quot;"/>
    <numFmt numFmtId="169" formatCode="\$0.00,,&quot; M&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Times New Roman"/>
      <family val="1"/>
    </font>
    <font>
      <sz val="11"/>
      <name val="Calibri"/>
      <family val="2"/>
      <scheme val="minor"/>
    </font>
    <font>
      <b/>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7" tint="0.59999389629810485"/>
        <bgColor indexed="64"/>
      </patternFill>
    </fill>
    <fill>
      <patternFill patternType="solid">
        <fgColor theme="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FFCCCC"/>
      </top>
      <bottom style="thin">
        <color rgb="FFFFCCCC"/>
      </bottom>
      <diagonal/>
    </border>
    <border>
      <left/>
      <right/>
      <top style="thin">
        <color theme="7" tint="0.39994506668294322"/>
      </top>
      <bottom style="thin">
        <color theme="7" tint="0.399945066682943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5">
    <xf numFmtId="0" fontId="0" fillId="0" borderId="0" xfId="0"/>
    <xf numFmtId="14" fontId="0" fillId="0" borderId="0" xfId="0" applyNumberFormat="1"/>
    <xf numFmtId="1" fontId="0" fillId="0" borderId="0" xfId="0" applyNumberFormat="1"/>
    <xf numFmtId="165" fontId="0" fillId="0" borderId="0" xfId="0" applyNumberFormat="1"/>
    <xf numFmtId="9" fontId="0" fillId="0" borderId="0" xfId="42" applyFont="1"/>
    <xf numFmtId="2" fontId="0" fillId="0" borderId="0" xfId="42" applyNumberFormat="1" applyFont="1"/>
    <xf numFmtId="1" fontId="0" fillId="0" borderId="0" xfId="42" applyNumberFormat="1" applyFont="1"/>
    <xf numFmtId="0" fontId="18" fillId="0" borderId="0" xfId="0" applyFont="1" applyAlignment="1">
      <alignment horizontal="center"/>
    </xf>
    <xf numFmtId="0" fontId="18" fillId="0" borderId="0" xfId="0" applyFont="1"/>
    <xf numFmtId="166" fontId="0" fillId="0" borderId="0" xfId="42" applyNumberFormat="1" applyFont="1"/>
    <xf numFmtId="166" fontId="0" fillId="0" borderId="0" xfId="0" applyNumberFormat="1"/>
    <xf numFmtId="167" fontId="0" fillId="0" borderId="0" xfId="0" applyNumberFormat="1"/>
    <xf numFmtId="167" fontId="0" fillId="0" borderId="0" xfId="42" applyNumberFormat="1" applyFont="1"/>
    <xf numFmtId="0" fontId="0" fillId="33" borderId="0" xfId="0" applyFill="1"/>
    <xf numFmtId="1" fontId="0" fillId="33" borderId="0" xfId="0" applyNumberFormat="1" applyFill="1"/>
    <xf numFmtId="167" fontId="0" fillId="33" borderId="0" xfId="0" applyNumberFormat="1" applyFill="1"/>
    <xf numFmtId="1" fontId="0" fillId="33" borderId="0" xfId="42" applyNumberFormat="1" applyFont="1" applyFill="1"/>
    <xf numFmtId="9" fontId="0" fillId="33" borderId="0" xfId="42" applyFont="1" applyFill="1"/>
    <xf numFmtId="166" fontId="0" fillId="33" borderId="0" xfId="42" applyNumberFormat="1" applyFont="1" applyFill="1"/>
    <xf numFmtId="166" fontId="0" fillId="33" borderId="0" xfId="0" applyNumberFormat="1" applyFill="1"/>
    <xf numFmtId="0" fontId="0" fillId="0" borderId="11" xfId="0" applyBorder="1"/>
    <xf numFmtId="0" fontId="0" fillId="0" borderId="11" xfId="0" applyBorder="1" applyAlignment="1">
      <alignment horizontal="left"/>
    </xf>
    <xf numFmtId="168" fontId="0" fillId="0" borderId="11" xfId="0" applyNumberFormat="1" applyBorder="1"/>
    <xf numFmtId="0" fontId="0" fillId="34" borderId="10" xfId="0" applyFill="1" applyBorder="1"/>
    <xf numFmtId="0" fontId="0" fillId="34" borderId="10" xfId="0" applyFill="1" applyBorder="1" applyAlignment="1">
      <alignment horizontal="left"/>
    </xf>
    <xf numFmtId="168" fontId="0" fillId="34" borderId="10" xfId="0" applyNumberFormat="1" applyFill="1" applyBorder="1"/>
    <xf numFmtId="1" fontId="0" fillId="34" borderId="10" xfId="0" applyNumberFormat="1" applyFill="1" applyBorder="1"/>
    <xf numFmtId="0" fontId="19" fillId="35" borderId="12" xfId="0" applyFont="1" applyFill="1" applyBorder="1" applyAlignment="1">
      <alignment horizontal="left"/>
    </xf>
    <xf numFmtId="0" fontId="19" fillId="35" borderId="12" xfId="0" applyFont="1" applyFill="1" applyBorder="1"/>
    <xf numFmtId="168" fontId="19" fillId="35" borderId="12" xfId="0" applyNumberFormat="1" applyFont="1" applyFill="1" applyBorder="1"/>
    <xf numFmtId="0" fontId="20" fillId="35" borderId="12" xfId="0" applyFont="1" applyFill="1" applyBorder="1" applyAlignment="1">
      <alignment horizontal="left"/>
    </xf>
    <xf numFmtId="0" fontId="20" fillId="35" borderId="12" xfId="0" applyFont="1" applyFill="1" applyBorder="1"/>
    <xf numFmtId="168" fontId="20" fillId="35" borderId="12" xfId="0" applyNumberFormat="1" applyFont="1" applyFill="1" applyBorder="1"/>
    <xf numFmtId="169" fontId="0" fillId="0" borderId="11" xfId="0" applyNumberFormat="1" applyBorder="1"/>
    <xf numFmtId="169" fontId="0" fillId="34" borderId="10" xfId="0" applyNumberFormat="1" applyFill="1" applyBorder="1"/>
    <xf numFmtId="169" fontId="0" fillId="0" borderId="0" xfId="0" applyNumberFormat="1"/>
    <xf numFmtId="10" fontId="0" fillId="34" borderId="10" xfId="0" applyNumberFormat="1" applyFill="1" applyBorder="1"/>
    <xf numFmtId="9" fontId="0" fillId="34" borderId="10" xfId="0" applyNumberFormat="1" applyFill="1" applyBorder="1"/>
    <xf numFmtId="0" fontId="16" fillId="34" borderId="10" xfId="0" applyFont="1" applyFill="1" applyBorder="1" applyAlignment="1">
      <alignment horizontal="left"/>
    </xf>
    <xf numFmtId="0" fontId="16" fillId="34" borderId="10" xfId="0" applyFont="1" applyFill="1" applyBorder="1"/>
    <xf numFmtId="0" fontId="0" fillId="34" borderId="0" xfId="0" applyFill="1" applyAlignment="1">
      <alignment horizontal="left"/>
    </xf>
    <xf numFmtId="0" fontId="0" fillId="0" borderId="10" xfId="0" applyBorder="1" applyAlignment="1">
      <alignment horizontal="left"/>
    </xf>
    <xf numFmtId="168" fontId="0" fillId="0" borderId="10" xfId="0" applyNumberFormat="1" applyBorder="1"/>
    <xf numFmtId="10" fontId="0" fillId="0" borderId="10" xfId="0" applyNumberFormat="1" applyBorder="1"/>
    <xf numFmtId="1" fontId="0" fillId="0" borderId="10" xfId="0" applyNumberFormat="1" applyBorder="1"/>
    <xf numFmtId="0" fontId="16" fillId="0" borderId="0" xfId="0" applyFont="1"/>
    <xf numFmtId="169" fontId="1" fillId="0" borderId="0" xfId="0" applyNumberFormat="1" applyFont="1"/>
    <xf numFmtId="1" fontId="1" fillId="0" borderId="0" xfId="0" applyNumberFormat="1" applyFont="1"/>
    <xf numFmtId="9" fontId="1" fillId="0" borderId="0" xfId="0" applyNumberFormat="1" applyFont="1"/>
    <xf numFmtId="166" fontId="1" fillId="0" borderId="0" xfId="0" applyNumberFormat="1" applyFont="1"/>
    <xf numFmtId="0" fontId="0" fillId="35" borderId="11" xfId="0" applyFill="1" applyBorder="1"/>
    <xf numFmtId="0" fontId="18" fillId="0" borderId="0" xfId="0" applyFont="1" applyAlignment="1">
      <alignment horizontal="center"/>
    </xf>
    <xf numFmtId="0" fontId="18" fillId="0" borderId="0" xfId="0" applyFont="1"/>
    <xf numFmtId="0" fontId="0" fillId="34" borderId="10" xfId="0" applyNumberFormat="1" applyFill="1" applyBorder="1"/>
    <xf numFmtId="0" fontId="0" fillId="0" borderId="11"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28">
    <dxf>
      <numFmt numFmtId="168" formatCode="\$0.00,,&quot;M&quot;"/>
    </dxf>
    <dxf>
      <fill>
        <patternFill patternType="solid">
          <bgColor theme="7" tint="0.59999389629810485"/>
        </patternFill>
      </fill>
    </dxf>
    <dxf>
      <fill>
        <patternFill patternType="solid">
          <bgColor theme="7" tint="0.59999389629810485"/>
        </patternFill>
      </fill>
    </dxf>
    <dxf>
      <fill>
        <patternFill>
          <bgColor theme="7" tint="0.59999389629810485"/>
        </patternFill>
      </fill>
    </dxf>
    <dxf>
      <fill>
        <patternFill>
          <bgColor theme="7" tint="0.59999389629810485"/>
        </patternFill>
      </fill>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fill>
        <patternFill patternType="solid">
          <bgColor rgb="FFFFCCCC"/>
        </patternFill>
      </fill>
    </dxf>
    <dxf>
      <fill>
        <patternFill patternType="solid">
          <bgColor rgb="FFFFCCCC"/>
        </patternFill>
      </fill>
    </dxf>
    <dxf>
      <border>
        <top style="thin">
          <color theme="7" tint="0.39994506668294322"/>
        </top>
        <bottom style="thin">
          <color theme="7" tint="0.39994506668294322"/>
        </bottom>
        <horizontal style="thin">
          <color theme="7" tint="0.39994506668294322"/>
        </horizontal>
      </border>
    </dxf>
    <dxf>
      <border>
        <top style="thin">
          <color theme="7" tint="0.39994506668294322"/>
        </top>
        <bottom style="thin">
          <color theme="7" tint="0.39994506668294322"/>
        </bottom>
        <horizontal style="thin">
          <color theme="7" tint="0.39994506668294322"/>
        </horizontal>
      </border>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numFmt numFmtId="168" formatCode="\$0.00,,&quot;M&quot;"/>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fill>
        <patternFill patternType="solid">
          <bgColor rgb="FFFFCCCC"/>
        </patternFill>
      </fill>
    </dxf>
    <dxf>
      <fill>
        <patternFill patternType="solid">
          <bgColor rgb="FFFFCCCC"/>
        </patternFill>
      </fill>
    </dxf>
    <dxf>
      <fill>
        <patternFill patternType="solid">
          <bgColor rgb="FFFFCCCC"/>
        </patternFill>
      </fill>
    </dxf>
    <dxf>
      <fill>
        <patternFill patternType="solid">
          <bgColor rgb="FFFFCCCC"/>
        </patternFill>
      </fill>
    </dxf>
    <dxf>
      <numFmt numFmtId="169" formatCode="\$0.00,,&quot; M&quot;"/>
    </dxf>
    <dxf>
      <fill>
        <patternFill patternType="solid">
          <bgColor theme="7" tint="0.59999389629810485"/>
        </patternFill>
      </fill>
    </dxf>
    <dxf>
      <border>
        <top style="thin">
          <color theme="7" tint="0.39994506668294322"/>
        </top>
        <bottom style="thin">
          <color theme="7" tint="0.39994506668294322"/>
        </bottom>
        <horizontal style="thin">
          <color theme="7" tint="0.39994506668294322"/>
        </horizontal>
      </border>
    </dxf>
    <dxf>
      <border>
        <top style="thin">
          <color theme="7" tint="0.39994506668294322"/>
        </top>
        <bottom style="thin">
          <color theme="7" tint="0.39994506668294322"/>
        </bottom>
        <horizontal style="thin">
          <color theme="7" tint="0.39994506668294322"/>
        </horizontal>
      </border>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fill>
        <patternFill patternType="solid">
          <bgColor rgb="FFFFCCCC"/>
        </patternFill>
      </fill>
    </dxf>
    <dxf>
      <fill>
        <patternFill patternType="solid">
          <bgColor rgb="FFFFCCCC"/>
        </patternFill>
      </fill>
    </dxf>
    <dxf>
      <fill>
        <patternFill patternType="solid">
          <bgColor rgb="FFFFCCCC"/>
        </patternFill>
      </fill>
    </dxf>
    <dxf>
      <border>
        <top style="thin">
          <color theme="7" tint="0.39994506668294322"/>
        </top>
        <bottom style="thin">
          <color theme="7" tint="0.39994506668294322"/>
        </bottom>
        <horizontal style="thin">
          <color theme="7" tint="0.39994506668294322"/>
        </horizontal>
      </border>
    </dxf>
    <dxf>
      <border>
        <top style="thin">
          <color theme="7" tint="0.39994506668294322"/>
        </top>
        <bottom style="thin">
          <color theme="7" tint="0.39994506668294322"/>
        </bottom>
        <horizontal style="thin">
          <color theme="7" tint="0.39994506668294322"/>
        </horizontal>
      </border>
    </dxf>
    <dxf>
      <fill>
        <patternFill>
          <bgColor theme="7" tint="0.59999389629810485"/>
        </patternFill>
      </fill>
    </dxf>
    <dxf>
      <fill>
        <patternFill>
          <bgColor theme="7" tint="0.59999389629810485"/>
        </patternFill>
      </fill>
    </dxf>
    <dxf>
      <fill>
        <patternFill>
          <bgColor theme="7" tint="0.59999389629810485"/>
        </patternFill>
      </fill>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fill>
        <patternFill patternType="solid">
          <bgColor rgb="FFFFCCCC"/>
        </patternFill>
      </fill>
    </dxf>
    <dxf>
      <fill>
        <patternFill patternType="solid">
          <bgColor rgb="FFFFCCCC"/>
        </patternFill>
      </fill>
    </dxf>
    <dxf>
      <fill>
        <patternFill patternType="solid">
          <bgColor rgb="FFFFCCCC"/>
        </patternFill>
      </fill>
    </dxf>
    <dxf>
      <fill>
        <patternFill patternType="solid">
          <bgColor rgb="FFFFCCCC"/>
        </patternFill>
      </fill>
    </dxf>
    <dxf>
      <numFmt numFmtId="168" formatCode="\$0.00,,&quot;M&quot;"/>
    </dxf>
    <dxf>
      <fill>
        <patternFill patternType="solid">
          <bgColor theme="7" tint="0.59999389629810485"/>
        </patternFill>
      </fill>
    </dxf>
    <dxf>
      <numFmt numFmtId="168" formatCode="\$0.00,,&quot;M&quot;"/>
    </dxf>
    <dxf>
      <numFmt numFmtId="1" formatCode="0"/>
    </dxf>
    <dxf>
      <fill>
        <patternFill patternType="solid">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numFmt numFmtId="165" formatCode="&quot;₹&quot;\ #,##0"/>
    </dxf>
    <dxf>
      <fill>
        <patternFill patternType="solid">
          <bgColor rgb="FFFFCCCC"/>
        </patternFill>
      </fill>
    </dxf>
    <dxf>
      <fill>
        <patternFill patternType="solid">
          <bgColor rgb="FFFFCCCC"/>
        </patternFill>
      </fill>
    </dxf>
    <dxf>
      <fill>
        <patternFill patternType="solid">
          <bgColor rgb="FFFFCCCC"/>
        </patternFill>
      </fill>
    </dxf>
    <dxf>
      <numFmt numFmtId="14" formatCode="0.00%"/>
    </dxf>
    <dxf>
      <fill>
        <patternFill patternType="solid">
          <bgColor theme="7" tint="0.59999389629810485"/>
        </patternFill>
      </fill>
    </dxf>
    <dxf>
      <fill>
        <patternFill patternType="solid">
          <bgColor theme="7" tint="0.59999389629810485"/>
        </patternFill>
      </fill>
    </dxf>
    <dxf>
      <numFmt numFmtId="168" formatCode="\$0.00,,&quot;M&quot;"/>
    </dxf>
    <dxf>
      <fill>
        <patternFill patternType="solid">
          <bgColor theme="7" tint="0.59999389629810485"/>
        </patternFill>
      </fill>
    </dxf>
    <dxf>
      <fill>
        <patternFill>
          <bgColor theme="7" tint="0.59999389629810485"/>
        </patternFill>
      </fill>
    </dxf>
    <dxf>
      <fill>
        <patternFill>
          <bgColor theme="7" tint="0.59999389629810485"/>
        </patternFill>
      </fill>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numFmt numFmtId="165" formatCode="&quot;₹&quot;\ #,##0"/>
    </dxf>
    <dxf>
      <fill>
        <patternFill patternType="solid">
          <bgColor rgb="FFFFCCCC"/>
        </patternFill>
      </fill>
    </dxf>
    <dxf>
      <fill>
        <patternFill patternType="solid">
          <bgColor rgb="FFFFCCCC"/>
        </patternFill>
      </fill>
    </dxf>
    <dxf>
      <numFmt numFmtId="168" formatCode="\$0.00,,&quot;M&quot;"/>
    </dxf>
    <dxf>
      <fill>
        <patternFill patternType="solid">
          <bgColor theme="7" tint="0.59999389629810485"/>
        </patternFill>
      </fill>
    </dxf>
    <dxf>
      <fill>
        <patternFill patternType="solid">
          <bgColor theme="7" tint="0.59999389629810485"/>
        </patternFill>
      </fill>
    </dxf>
    <dxf>
      <numFmt numFmtId="14" formatCode="0.00%"/>
    </dxf>
    <dxf>
      <numFmt numFmtId="13" formatCode="0%"/>
    </dxf>
    <dxf>
      <fill>
        <patternFill>
          <bgColor theme="7" tint="0.59999389629810485"/>
        </patternFill>
      </fill>
    </dxf>
    <dxf>
      <fill>
        <patternFill>
          <bgColor theme="7" tint="0.59999389629810485"/>
        </patternFill>
      </fill>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border>
        <top style="thin">
          <color rgb="FFFFCCCC"/>
        </top>
        <bottom style="thin">
          <color rgb="FFFFCCCC"/>
        </bottom>
        <horizontal style="thin">
          <color rgb="FFFFCCCC"/>
        </horizontal>
      </border>
    </dxf>
    <dxf>
      <numFmt numFmtId="165" formatCode="&quot;₹&quot;\ #,##0"/>
    </dxf>
    <dxf>
      <fill>
        <patternFill patternType="solid">
          <bgColor rgb="FFFFCCCC"/>
        </patternFill>
      </fill>
    </dxf>
    <dxf>
      <fill>
        <patternFill patternType="solid">
          <bgColor rgb="FFFFCCCC"/>
        </patternFill>
      </fill>
    </dxf>
    <dxf>
      <fill>
        <patternFill patternType="solid">
          <fgColor indexed="64"/>
          <bgColor theme="0"/>
        </patternFill>
      </fill>
      <border diagonalUp="0" diagonalDown="0">
        <left/>
        <right/>
        <top style="thin">
          <color theme="7" tint="0.39994506668294322"/>
        </top>
        <bottom style="thin">
          <color theme="7" tint="0.39994506668294322"/>
        </bottom>
        <vertical/>
        <horizontal style="thin">
          <color theme="7" tint="0.39994506668294322"/>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right/>
        <top style="thin">
          <color theme="7" tint="0.39994506668294322"/>
        </top>
        <bottom style="thin">
          <color theme="7" tint="0.39994506668294322"/>
        </bottom>
        <vertical/>
        <horizontal style="thin">
          <color theme="7" tint="0.39994506668294322"/>
        </horizontal>
      </border>
    </dxf>
    <dxf>
      <fill>
        <patternFill patternType="solid">
          <fgColor indexed="64"/>
          <bgColor theme="0"/>
        </patternFill>
      </fill>
    </dxf>
    <dxf>
      <fill>
        <patternFill patternType="solid">
          <fgColor indexed="64"/>
          <bgColor theme="7" tint="0.39997558519241921"/>
        </patternFill>
      </fill>
    </dxf>
    <dxf>
      <font>
        <b val="0"/>
        <i val="0"/>
        <strike val="0"/>
        <condense val="0"/>
        <extend val="0"/>
        <outline val="0"/>
        <shadow val="0"/>
        <u val="none"/>
        <vertAlign val="baseline"/>
        <sz val="11"/>
        <color theme="1"/>
        <name val="Calibri"/>
        <family val="2"/>
        <scheme val="minor"/>
      </font>
      <numFmt numFmtId="13" formatCode="0%"/>
    </dxf>
    <dxf>
      <numFmt numFmtId="169" formatCode="\$0.00,,&quot; M&quot;"/>
    </dxf>
    <dxf>
      <numFmt numFmtId="166" formatCode="[$$-409]#,##0.00"/>
    </dxf>
    <dxf>
      <numFmt numFmtId="169" formatCode="\$0.00,,&quot; M&quot;"/>
    </dxf>
    <dxf>
      <numFmt numFmtId="166" formatCode="[$$-409]#,##0.00"/>
    </dxf>
    <dxf>
      <font>
        <b val="0"/>
        <i val="0"/>
        <strike val="0"/>
        <condense val="0"/>
        <extend val="0"/>
        <outline val="0"/>
        <shadow val="0"/>
        <u val="none"/>
        <vertAlign val="baseline"/>
        <sz val="11"/>
        <color theme="1"/>
        <name val="Calibri"/>
        <family val="2"/>
        <scheme val="minor"/>
      </font>
      <numFmt numFmtId="166" formatCode="[$$-409]#,##0.00"/>
    </dxf>
    <dxf>
      <font>
        <b val="0"/>
        <i val="0"/>
        <strike val="0"/>
        <condense val="0"/>
        <extend val="0"/>
        <outline val="0"/>
        <shadow val="0"/>
        <u val="none"/>
        <vertAlign val="baseline"/>
        <sz val="11"/>
        <color theme="1"/>
        <name val="Calibri"/>
        <family val="2"/>
        <scheme val="minor"/>
      </font>
      <numFmt numFmtId="166" formatCode="[$$-409]#,##0.0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 formatCode="0"/>
    </dxf>
    <dxf>
      <numFmt numFmtId="1" formatCode="0"/>
    </dxf>
    <dxf>
      <font>
        <b val="0"/>
        <i val="0"/>
        <strike val="0"/>
        <condense val="0"/>
        <extend val="0"/>
        <outline val="0"/>
        <shadow val="0"/>
        <u val="none"/>
        <vertAlign val="baseline"/>
        <sz val="11"/>
        <color theme="1"/>
        <name val="Calibri"/>
        <family val="2"/>
        <scheme val="minor"/>
      </font>
      <numFmt numFmtId="169" formatCode="\$0.00,,&quot; M&quot;"/>
    </dxf>
    <dxf>
      <numFmt numFmtId="167" formatCode="[$$-409]#,##0"/>
    </dxf>
    <dxf>
      <numFmt numFmtId="1" formatCode="0"/>
    </dxf>
    <dxf>
      <numFmt numFmtId="1" formatCode="0"/>
    </dxf>
    <dxf>
      <numFmt numFmtId="1" formatCode="0"/>
    </dxf>
    <dxf>
      <numFmt numFmtId="0" formatCode="General"/>
    </dxf>
    <dxf>
      <numFmt numFmtId="1" formatCode="0"/>
    </dxf>
    <dxf>
      <numFmt numFmtId="1" formatCode="0"/>
    </dxf>
    <dxf>
      <numFmt numFmtId="1" formatCode="0"/>
    </dxf>
    <dxf>
      <numFmt numFmtId="1" formatCode="0"/>
    </dxf>
    <dxf>
      <numFmt numFmtId="19" formatCode="dd/mm/yyyy"/>
    </dxf>
    <dxf>
      <numFmt numFmtId="19" formatCode="dd/mm/yyyy"/>
    </dxf>
    <dxf>
      <fill>
        <patternFill patternType="solid">
          <fgColor indexed="64"/>
          <bgColor theme="7" tint="0.39997558519241921"/>
        </patternFill>
      </fill>
    </dxf>
  </dxfs>
  <tableStyles count="0" defaultTableStyle="TableStyleMedium2" defaultPivotStyle="PivotStyleLight16"/>
  <colors>
    <mruColors>
      <color rgb="FF003399"/>
      <color rgb="FFFEAB16"/>
      <color rgb="FFFF5050"/>
      <color rgb="FFFFCC66"/>
      <color rgb="FF61B8FF"/>
      <color rgb="FFFFCCCC"/>
      <color rgb="FFFF7C80"/>
      <color rgb="FF7BDDDF"/>
      <color rgb="FFFF9999"/>
      <color rgb="FF87D3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b="1">
                <a:solidFill>
                  <a:sysClr val="windowText" lastClr="000000"/>
                </a:solidFill>
                <a:latin typeface="Aptos Narrow" panose="020B0004020202020204" pitchFamily="34" charset="0"/>
              </a:rPr>
              <a:t>Region</a:t>
            </a:r>
            <a:r>
              <a:rPr lang="en-IN" b="1" baseline="0">
                <a:solidFill>
                  <a:sysClr val="windowText" lastClr="000000"/>
                </a:solidFill>
                <a:latin typeface="Aptos Narrow" panose="020B0004020202020204" pitchFamily="34" charset="0"/>
              </a:rPr>
              <a:t> Vs Total Sales</a:t>
            </a:r>
            <a:endParaRPr lang="en-IN" b="1">
              <a:solidFill>
                <a:sysClr val="windowText" lastClr="000000"/>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rgbClr val="FF9999"/>
          </a:solidFill>
          <a:ln>
            <a:noFill/>
          </a:ln>
          <a:effectLst>
            <a:outerShdw blurRad="50800" dist="38100" dir="13500000" algn="br" rotWithShape="0">
              <a:prstClr val="black">
                <a:alpha val="40000"/>
              </a:prstClr>
            </a:outerShd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99"/>
          </a:solidFill>
          <a:ln>
            <a:noFill/>
          </a:ln>
          <a:effectLst>
            <a:outerShdw blurRad="50800" dist="38100" dir="13500000" algn="br" rotWithShape="0">
              <a:prstClr val="black">
                <a:alpha val="40000"/>
              </a:prstClr>
            </a:outerShdw>
          </a:effectLst>
        </c:spPr>
        <c:dLbl>
          <c:idx val="0"/>
          <c:numFmt formatCode="\$0.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0946627283644832E-2"/>
                  <c:h val="6.4745552639253412E-2"/>
                </c:manualLayout>
              </c15:layout>
            </c:ext>
          </c:extLst>
        </c:dLbl>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dLbl>
          <c:idx val="0"/>
          <c:tx>
            <c:rich>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mn-lt"/>
                    <a:ea typeface="+mn-ea"/>
                    <a:cs typeface="+mn-cs"/>
                  </a:defRPr>
                </a:pPr>
                <a:fld id="{722F6D3C-45BE-49AB-A799-7D3A35216465}" type="VALUE">
                  <a:rPr lang="en-US" sz="800" b="1" i="0" u="none" strike="noStrike" kern="1200" baseline="0">
                    <a:solidFill>
                      <a:sysClr val="windowText" lastClr="000000">
                        <a:lumMod val="75000"/>
                        <a:lumOff val="25000"/>
                      </a:sysClr>
                    </a:solidFill>
                    <a:latin typeface="+mn-lt"/>
                    <a:ea typeface="+mn-ea"/>
                    <a:cs typeface="+mn-cs"/>
                  </a:rPr>
                  <a:pPr algn="ctr" rtl="0">
                    <a:defRPr lang="en-US" sz="800" b="1" i="0" u="none" strike="noStrike" kern="1200" baseline="0">
                      <a:solidFill>
                        <a:sysClr val="windowText" lastClr="000000">
                          <a:lumMod val="75000"/>
                          <a:lumOff val="25000"/>
                        </a:sysClr>
                      </a:solidFill>
                      <a:latin typeface="+mn-lt"/>
                      <a:ea typeface="+mn-ea"/>
                      <a:cs typeface="+mn-cs"/>
                    </a:defRPr>
                  </a:pPr>
                  <a:t>[VALUE]</a:t>
                </a:fld>
                <a:endParaRPr lang="en-IN"/>
              </a:p>
            </c:rich>
          </c:tx>
          <c:numFmt formatCode="0.00%" sourceLinked="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stacked"/>
        <c:varyColors val="0"/>
        <c:ser>
          <c:idx val="0"/>
          <c:order val="0"/>
          <c:tx>
            <c:v>Series1</c:v>
          </c:tx>
          <c:spPr>
            <a:solidFill>
              <a:srgbClr val="FF9999"/>
            </a:solidFill>
            <a:ln>
              <a:noFill/>
            </a:ln>
            <a:effectLst>
              <a:outerShdw blurRad="50800" dist="38100" dir="13500000" algn="br" rotWithShape="0">
                <a:prstClr val="black">
                  <a:alpha val="40000"/>
                </a:prstClr>
              </a:outerShdw>
            </a:effectLst>
          </c:spPr>
          <c:invertIfNegative val="0"/>
          <c:dPt>
            <c:idx val="1"/>
            <c:invertIfNegative val="0"/>
            <c:bubble3D val="0"/>
            <c:spPr>
              <a:solidFill>
                <a:srgbClr val="FF9999"/>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3-DCC9-4D1A-B1F3-40226D38E173}"/>
              </c:ext>
            </c:extLst>
          </c:dPt>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9.0946627283644832E-2"/>
                      <c:h val="6.4745552639253412E-2"/>
                    </c:manualLayout>
                  </c15:layout>
                </c:ext>
                <c:ext xmlns:c16="http://schemas.microsoft.com/office/drawing/2014/chart" uri="{C3380CC4-5D6E-409C-BE32-E72D297353CC}">
                  <c16:uniqueId val="{00000003-DCC9-4D1A-B1F3-40226D38E173}"/>
                </c:ext>
              </c:extLst>
            </c:dLbl>
            <c:numFmt formatCode="\$0.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North</c:v>
              </c:pt>
              <c:pt idx="1">
                <c:v>East</c:v>
              </c:pt>
              <c:pt idx="2">
                <c:v>West</c:v>
              </c:pt>
              <c:pt idx="3">
                <c:v>South</c:v>
              </c:pt>
            </c:strLit>
          </c:cat>
          <c:val>
            <c:numLit>
              <c:formatCode>General</c:formatCode>
              <c:ptCount val="4"/>
              <c:pt idx="0">
                <c:v>143578246.10000008</c:v>
              </c:pt>
              <c:pt idx="1">
                <c:v>135811637.94999996</c:v>
              </c:pt>
              <c:pt idx="2">
                <c:v>131045973.34999992</c:v>
              </c:pt>
              <c:pt idx="3">
                <c:v>123230166.95000012</c:v>
              </c:pt>
            </c:numLit>
          </c:val>
          <c:extLst>
            <c:ext xmlns:c16="http://schemas.microsoft.com/office/drawing/2014/chart" uri="{C3380CC4-5D6E-409C-BE32-E72D297353CC}">
              <c16:uniqueId val="{00000000-DCC9-4D1A-B1F3-40226D38E173}"/>
            </c:ext>
          </c:extLst>
        </c:ser>
        <c:ser>
          <c:idx val="1"/>
          <c:order val="1"/>
          <c:tx>
            <c:v>Series2</c:v>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A-DCC9-4D1A-B1F3-40226D38E173}"/>
              </c:ext>
            </c:extLst>
          </c:dPt>
          <c:dLbls>
            <c:dLbl>
              <c:idx val="0"/>
              <c:tx>
                <c:rich>
                  <a:bodyPr/>
                  <a:lstStyle/>
                  <a:p>
                    <a:fld id="{722F6D3C-45BE-49AB-A799-7D3A35216465}" type="VALUE">
                      <a:rPr lang="en-US" sz="800" b="1" i="0" u="none" strike="noStrike" kern="1200" baseline="0">
                        <a:solidFill>
                          <a:sysClr val="windowText" lastClr="000000">
                            <a:lumMod val="75000"/>
                            <a:lumOff val="25000"/>
                          </a:sysClr>
                        </a:solidFill>
                        <a:latin typeface="+mn-lt"/>
                        <a:ea typeface="+mn-ea"/>
                        <a:cs typeface="+mn-cs"/>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DCC9-4D1A-B1F3-40226D38E173}"/>
                </c:ext>
              </c:extLst>
            </c:dLbl>
            <c:numFmt formatCode="0.00%" sourceLinked="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North</c:v>
              </c:pt>
              <c:pt idx="1">
                <c:v>East</c:v>
              </c:pt>
              <c:pt idx="2">
                <c:v>West</c:v>
              </c:pt>
              <c:pt idx="3">
                <c:v>South</c:v>
              </c:pt>
            </c:strLit>
          </c:cat>
          <c:val>
            <c:numLit>
              <c:formatCode>General</c:formatCode>
              <c:ptCount val="4"/>
              <c:pt idx="0">
                <c:v>0.26904138459044113</c:v>
              </c:pt>
              <c:pt idx="1">
                <c:v>0.2544880726019933</c:v>
              </c:pt>
              <c:pt idx="2">
                <c:v>0.24555802200376653</c:v>
              </c:pt>
              <c:pt idx="3">
                <c:v>0.23091252080379904</c:v>
              </c:pt>
            </c:numLit>
          </c:val>
          <c:extLst>
            <c:ext xmlns:c16="http://schemas.microsoft.com/office/drawing/2014/chart" uri="{C3380CC4-5D6E-409C-BE32-E72D297353CC}">
              <c16:uniqueId val="{00000001-DCC9-4D1A-B1F3-40226D38E173}"/>
            </c:ext>
          </c:extLst>
        </c:ser>
        <c:dLbls>
          <c:dLblPos val="ctr"/>
          <c:showLegendKey val="0"/>
          <c:showVal val="1"/>
          <c:showCatName val="0"/>
          <c:showSerName val="0"/>
          <c:showPercent val="0"/>
          <c:showBubbleSize val="0"/>
        </c:dLbls>
        <c:gapWidth val="150"/>
        <c:overlap val="100"/>
        <c:axId val="101073584"/>
        <c:axId val="101073944"/>
      </c:barChart>
      <c:catAx>
        <c:axId val="10107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01073944"/>
        <c:crosses val="autoZero"/>
        <c:auto val="1"/>
        <c:lblAlgn val="ctr"/>
        <c:lblOffset val="100"/>
        <c:noMultiLvlLbl val="0"/>
      </c:catAx>
      <c:valAx>
        <c:axId val="101073944"/>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0107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Dashboard.xlsx]City_Analysis!PivotTable4</c:name>
    <c:fmtId val="11"/>
  </c:pivotSource>
  <c:chart>
    <c:title>
      <c:tx>
        <c:rich>
          <a:bodyPr rot="0" spcFirstLastPara="1" vertOverflow="ellipsis" vert="horz" wrap="square" anchor="ctr" anchorCtr="1"/>
          <a:lstStyle/>
          <a:p>
            <a:pPr>
              <a:defRPr lang="en-US" sz="1200" b="1" i="0" u="none" strike="noStrike" kern="1200" spc="0" baseline="0">
                <a:solidFill>
                  <a:schemeClr val="tx1">
                    <a:lumMod val="75000"/>
                    <a:lumOff val="25000"/>
                  </a:schemeClr>
                </a:solidFill>
                <a:latin typeface="Aptos Narrow" panose="020B0004020202020204" pitchFamily="34" charset="0"/>
                <a:ea typeface="+mn-ea"/>
                <a:cs typeface="+mn-cs"/>
              </a:defRPr>
            </a:pPr>
            <a:r>
              <a:rPr lang="en-IN"/>
              <a:t>City Vs Order, Sales &amp; Profit</a:t>
            </a:r>
          </a:p>
          <a:p>
            <a:pPr>
              <a:defRPr/>
            </a:pPr>
            <a:endParaRPr lang="en-IN"/>
          </a:p>
        </c:rich>
      </c:tx>
      <c:layout>
        <c:manualLayout>
          <c:xMode val="edge"/>
          <c:yMode val="edge"/>
          <c:x val="0.34815354172656554"/>
          <c:y val="2.7777777777777776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lumMod val="75000"/>
                  <a:lumOff val="2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solidFill>
              <a:srgbClr val="FF5050"/>
            </a:solidFill>
            <a:prstDash val="sysDash"/>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1"/>
          </a:solidFill>
          <a:ln>
            <a:solidFill>
              <a:srgbClr val="FF5050"/>
            </a:solidFill>
            <a:prstDash val="sysDash"/>
          </a:ln>
          <a:effectLst/>
        </c:spPr>
        <c:marker>
          <c:symbol val="none"/>
        </c:marker>
        <c:dLbl>
          <c:idx val="0"/>
          <c:layout>
            <c:manualLayout>
              <c:x val="0"/>
              <c:y val="-2.3148148148148105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lumMod val="75000"/>
                      <a:lumOff val="25000"/>
                    </a:sys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solidFill>
              <a:srgbClr val="FF5050"/>
            </a:solidFill>
            <a:prstDash val="sysDash"/>
          </a:ln>
          <a:effectLst/>
        </c:spPr>
        <c:marker>
          <c:symbol val="none"/>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lumMod val="75000"/>
                      <a:lumOff val="25000"/>
                    </a:sys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solidFill>
              <a:srgbClr val="FF5050"/>
            </a:solidFill>
            <a:prstDash val="sysDash"/>
          </a:ln>
          <a:effectLst/>
        </c:spPr>
        <c:marker>
          <c:symbol val="none"/>
        </c:marker>
        <c:dLbl>
          <c:idx val="0"/>
          <c:layout>
            <c:manualLayout>
              <c:x val="-1.3816764071757583E-16"/>
              <c:y val="-1.3888888888888888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lumMod val="75000"/>
                      <a:lumOff val="25000"/>
                    </a:sys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FF5050"/>
            </a:solidFill>
            <a:prstDash val="sysDash"/>
            <a:round/>
          </a:ln>
          <a:effectLst/>
        </c:spPr>
        <c:marker>
          <c:symbol val="none"/>
        </c:marker>
        <c:dLbl>
          <c:idx val="0"/>
          <c:layout>
            <c:manualLayout>
              <c:x val="1.8841259569357051E-3"/>
              <c:y val="1.3888888888888805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lumMod val="75000"/>
                      <a:lumOff val="25000"/>
                    </a:sys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spPr>
          <a:ln w="28575" cap="rnd">
            <a:solidFill>
              <a:schemeClr val="accent2"/>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2"/>
            </a:solidFill>
            <a:round/>
          </a:ln>
          <a:effectLst/>
        </c:spPr>
        <c:marker>
          <c:symbol val="circle"/>
          <c:size val="5"/>
          <c:spPr>
            <a:solidFill>
              <a:schemeClr val="bg1"/>
            </a:solidFill>
            <a:ln w="9525">
              <a:solidFill>
                <a:schemeClr val="tx1"/>
              </a:solidFill>
            </a:ln>
            <a:effectLst/>
          </c:spPr>
        </c:marker>
      </c:pivotFmt>
      <c:pivotFmt>
        <c:idx val="27"/>
        <c:spPr>
          <a:ln w="28575" cap="rnd">
            <a:solidFill>
              <a:schemeClr val="accent2"/>
            </a:solidFill>
            <a:round/>
          </a:ln>
          <a:effectLst/>
        </c:spPr>
        <c:marker>
          <c:symbol val="circle"/>
          <c:size val="5"/>
          <c:spPr>
            <a:solidFill>
              <a:schemeClr val="bg1"/>
            </a:solidFill>
            <a:ln w="9525">
              <a:solidFill>
                <a:schemeClr val="tx1"/>
              </a:solidFill>
            </a:ln>
            <a:effectLst/>
          </c:spPr>
        </c:marker>
      </c:pivotFmt>
      <c:pivotFmt>
        <c:idx val="28"/>
        <c:spPr>
          <a:ln w="28575" cap="rnd">
            <a:solidFill>
              <a:schemeClr val="accent2"/>
            </a:solidFill>
            <a:round/>
          </a:ln>
          <a:effectLst/>
        </c:spPr>
        <c:marker>
          <c:symbol val="circle"/>
          <c:size val="5"/>
          <c:spPr>
            <a:solidFill>
              <a:schemeClr val="bg1"/>
            </a:solidFill>
            <a:ln w="9525">
              <a:solidFill>
                <a:schemeClr val="tx1"/>
              </a:solidFill>
            </a:ln>
            <a:effectLst/>
          </c:spPr>
        </c:marker>
      </c:pivotFmt>
    </c:pivotFmts>
    <c:plotArea>
      <c:layout/>
      <c:barChart>
        <c:barDir val="col"/>
        <c:grouping val="clustered"/>
        <c:varyColors val="0"/>
        <c:ser>
          <c:idx val="1"/>
          <c:order val="1"/>
          <c:tx>
            <c:strRef>
              <c:f>City_Analysis!$D$3</c:f>
              <c:strCache>
                <c:ptCount val="1"/>
                <c:pt idx="0">
                  <c:v>Sales</c:v>
                </c:pt>
              </c:strCache>
            </c:strRef>
          </c:tx>
          <c:spPr>
            <a:solidFill>
              <a:schemeClr val="tx2"/>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City_Analysis!$B$4:$B$24</c:f>
              <c:strCache>
                <c:ptCount val="20"/>
                <c:pt idx="0">
                  <c:v>Bangalore</c:v>
                </c:pt>
                <c:pt idx="1">
                  <c:v>Lucknow</c:v>
                </c:pt>
                <c:pt idx="2">
                  <c:v>Guwahati</c:v>
                </c:pt>
                <c:pt idx="3">
                  <c:v>Chandigarh</c:v>
                </c:pt>
                <c:pt idx="4">
                  <c:v>Jaipur</c:v>
                </c:pt>
                <c:pt idx="5">
                  <c:v>Amritsar</c:v>
                </c:pt>
                <c:pt idx="6">
                  <c:v>Surat</c:v>
                </c:pt>
                <c:pt idx="7">
                  <c:v>Patna</c:v>
                </c:pt>
                <c:pt idx="8">
                  <c:v>Bhubaneswar</c:v>
                </c:pt>
                <c:pt idx="9">
                  <c:v>Ranchi</c:v>
                </c:pt>
                <c:pt idx="10">
                  <c:v>Goa</c:v>
                </c:pt>
                <c:pt idx="11">
                  <c:v>Delhi</c:v>
                </c:pt>
                <c:pt idx="12">
                  <c:v>Pune</c:v>
                </c:pt>
                <c:pt idx="13">
                  <c:v>Ahmedabad</c:v>
                </c:pt>
                <c:pt idx="14">
                  <c:v>Chennai</c:v>
                </c:pt>
                <c:pt idx="15">
                  <c:v>Kolkata</c:v>
                </c:pt>
                <c:pt idx="16">
                  <c:v>Mumbai</c:v>
                </c:pt>
                <c:pt idx="17">
                  <c:v>Hyderabad</c:v>
                </c:pt>
                <c:pt idx="18">
                  <c:v>Coimbatore</c:v>
                </c:pt>
                <c:pt idx="19">
                  <c:v>Thiruvananthapuram</c:v>
                </c:pt>
              </c:strCache>
            </c:strRef>
          </c:cat>
          <c:val>
            <c:numRef>
              <c:f>City_Analysis!$D$4:$D$24</c:f>
              <c:numCache>
                <c:formatCode>\$0.00,,"M"</c:formatCode>
                <c:ptCount val="20"/>
                <c:pt idx="0">
                  <c:v>29989840.850000001</c:v>
                </c:pt>
                <c:pt idx="1">
                  <c:v>29901483.399999999</c:v>
                </c:pt>
                <c:pt idx="2">
                  <c:v>29606888.899999999</c:v>
                </c:pt>
                <c:pt idx="3">
                  <c:v>29331057.350000001</c:v>
                </c:pt>
                <c:pt idx="4">
                  <c:v>29319402.899999999</c:v>
                </c:pt>
                <c:pt idx="5">
                  <c:v>28746184.199999999</c:v>
                </c:pt>
                <c:pt idx="6">
                  <c:v>28532934.649999999</c:v>
                </c:pt>
                <c:pt idx="7">
                  <c:v>27702815.199999999</c:v>
                </c:pt>
                <c:pt idx="8">
                  <c:v>27088786.449999999</c:v>
                </c:pt>
                <c:pt idx="9">
                  <c:v>26948513.25</c:v>
                </c:pt>
                <c:pt idx="10">
                  <c:v>26927479.75</c:v>
                </c:pt>
                <c:pt idx="11">
                  <c:v>26280118.25</c:v>
                </c:pt>
                <c:pt idx="12">
                  <c:v>26190830.949999999</c:v>
                </c:pt>
                <c:pt idx="13">
                  <c:v>25003499.800000001</c:v>
                </c:pt>
                <c:pt idx="14">
                  <c:v>24884809.949999999</c:v>
                </c:pt>
                <c:pt idx="15">
                  <c:v>24464634.149999999</c:v>
                </c:pt>
                <c:pt idx="16">
                  <c:v>24391228.199999999</c:v>
                </c:pt>
                <c:pt idx="17">
                  <c:v>24301947.199999999</c:v>
                </c:pt>
                <c:pt idx="18">
                  <c:v>23652548.800000001</c:v>
                </c:pt>
                <c:pt idx="19">
                  <c:v>20401020.149999999</c:v>
                </c:pt>
              </c:numCache>
            </c:numRef>
          </c:val>
          <c:extLst>
            <c:ext xmlns:c16="http://schemas.microsoft.com/office/drawing/2014/chart" uri="{C3380CC4-5D6E-409C-BE32-E72D297353CC}">
              <c16:uniqueId val="{00000008-8056-489A-A89D-25137CBE9725}"/>
            </c:ext>
          </c:extLst>
        </c:ser>
        <c:ser>
          <c:idx val="2"/>
          <c:order val="2"/>
          <c:tx>
            <c:strRef>
              <c:f>City_Analysis!$E$3</c:f>
              <c:strCache>
                <c:ptCount val="1"/>
                <c:pt idx="0">
                  <c:v>Sum of Profit</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City_Analysis!$B$4:$B$24</c:f>
              <c:strCache>
                <c:ptCount val="20"/>
                <c:pt idx="0">
                  <c:v>Bangalore</c:v>
                </c:pt>
                <c:pt idx="1">
                  <c:v>Lucknow</c:v>
                </c:pt>
                <c:pt idx="2">
                  <c:v>Guwahati</c:v>
                </c:pt>
                <c:pt idx="3">
                  <c:v>Chandigarh</c:v>
                </c:pt>
                <c:pt idx="4">
                  <c:v>Jaipur</c:v>
                </c:pt>
                <c:pt idx="5">
                  <c:v>Amritsar</c:v>
                </c:pt>
                <c:pt idx="6">
                  <c:v>Surat</c:v>
                </c:pt>
                <c:pt idx="7">
                  <c:v>Patna</c:v>
                </c:pt>
                <c:pt idx="8">
                  <c:v>Bhubaneswar</c:v>
                </c:pt>
                <c:pt idx="9">
                  <c:v>Ranchi</c:v>
                </c:pt>
                <c:pt idx="10">
                  <c:v>Goa</c:v>
                </c:pt>
                <c:pt idx="11">
                  <c:v>Delhi</c:v>
                </c:pt>
                <c:pt idx="12">
                  <c:v>Pune</c:v>
                </c:pt>
                <c:pt idx="13">
                  <c:v>Ahmedabad</c:v>
                </c:pt>
                <c:pt idx="14">
                  <c:v>Chennai</c:v>
                </c:pt>
                <c:pt idx="15">
                  <c:v>Kolkata</c:v>
                </c:pt>
                <c:pt idx="16">
                  <c:v>Mumbai</c:v>
                </c:pt>
                <c:pt idx="17">
                  <c:v>Hyderabad</c:v>
                </c:pt>
                <c:pt idx="18">
                  <c:v>Coimbatore</c:v>
                </c:pt>
                <c:pt idx="19">
                  <c:v>Thiruvananthapuram</c:v>
                </c:pt>
              </c:strCache>
            </c:strRef>
          </c:cat>
          <c:val>
            <c:numRef>
              <c:f>City_Analysis!$E$4:$E$24</c:f>
              <c:numCache>
                <c:formatCode>\$0.00,,"M"</c:formatCode>
                <c:ptCount val="20"/>
                <c:pt idx="0">
                  <c:v>4416914.72</c:v>
                </c:pt>
                <c:pt idx="1">
                  <c:v>4523681.09</c:v>
                </c:pt>
                <c:pt idx="2">
                  <c:v>4487271.28</c:v>
                </c:pt>
                <c:pt idx="3">
                  <c:v>4375379.5999999996</c:v>
                </c:pt>
                <c:pt idx="4">
                  <c:v>4353577.84</c:v>
                </c:pt>
                <c:pt idx="5">
                  <c:v>4202631.34</c:v>
                </c:pt>
                <c:pt idx="6">
                  <c:v>4294995.22</c:v>
                </c:pt>
                <c:pt idx="7">
                  <c:v>4131315.44</c:v>
                </c:pt>
                <c:pt idx="8">
                  <c:v>4070957.02</c:v>
                </c:pt>
                <c:pt idx="9">
                  <c:v>4113313.69</c:v>
                </c:pt>
                <c:pt idx="10">
                  <c:v>4027399.61</c:v>
                </c:pt>
                <c:pt idx="11">
                  <c:v>3887734.46</c:v>
                </c:pt>
                <c:pt idx="12">
                  <c:v>3837310.46</c:v>
                </c:pt>
                <c:pt idx="13">
                  <c:v>3676998.12</c:v>
                </c:pt>
                <c:pt idx="14">
                  <c:v>3768450.37</c:v>
                </c:pt>
                <c:pt idx="15">
                  <c:v>3729700.69</c:v>
                </c:pt>
                <c:pt idx="16">
                  <c:v>3743419.73</c:v>
                </c:pt>
                <c:pt idx="17">
                  <c:v>3498597.14</c:v>
                </c:pt>
                <c:pt idx="18">
                  <c:v>3537363.62</c:v>
                </c:pt>
                <c:pt idx="19">
                  <c:v>3031723.47</c:v>
                </c:pt>
              </c:numCache>
            </c:numRef>
          </c:val>
          <c:extLst>
            <c:ext xmlns:c16="http://schemas.microsoft.com/office/drawing/2014/chart" uri="{C3380CC4-5D6E-409C-BE32-E72D297353CC}">
              <c16:uniqueId val="{0000000A-8056-489A-A89D-25137CBE9725}"/>
            </c:ext>
          </c:extLst>
        </c:ser>
        <c:dLbls>
          <c:showLegendKey val="0"/>
          <c:showVal val="0"/>
          <c:showCatName val="0"/>
          <c:showSerName val="0"/>
          <c:showPercent val="0"/>
          <c:showBubbleSize val="0"/>
        </c:dLbls>
        <c:gapWidth val="60"/>
        <c:axId val="890984448"/>
        <c:axId val="890982288"/>
      </c:barChart>
      <c:lineChart>
        <c:grouping val="standard"/>
        <c:varyColors val="0"/>
        <c:ser>
          <c:idx val="0"/>
          <c:order val="0"/>
          <c:tx>
            <c:strRef>
              <c:f>City_Analysis!$C$3</c:f>
              <c:strCache>
                <c:ptCount val="1"/>
                <c:pt idx="0">
                  <c:v>Count of Order ID</c:v>
                </c:pt>
              </c:strCache>
            </c:strRef>
          </c:tx>
          <c:spPr>
            <a:ln w="28575" cap="rnd">
              <a:solidFill>
                <a:schemeClr val="accent2"/>
              </a:solidFill>
              <a:round/>
            </a:ln>
            <a:effectLst/>
          </c:spPr>
          <c:marker>
            <c:symbol val="circle"/>
            <c:size val="5"/>
            <c:spPr>
              <a:solidFill>
                <a:schemeClr val="bg1"/>
              </a:solidFill>
              <a:ln w="9525">
                <a:solidFill>
                  <a:schemeClr val="tx1"/>
                </a:solidFill>
              </a:ln>
              <a:effectLst/>
            </c:spPr>
          </c:marker>
          <c:dPt>
            <c:idx val="2"/>
            <c:marker>
              <c:symbol val="circle"/>
              <c:size val="5"/>
              <c:spPr>
                <a:solidFill>
                  <a:schemeClr val="bg1"/>
                </a:solidFill>
                <a:ln w="9525">
                  <a:solidFill>
                    <a:schemeClr val="tx1"/>
                  </a:solidFill>
                </a:ln>
                <a:effectLst/>
              </c:spPr>
            </c:marker>
            <c:bubble3D val="0"/>
          </c:dPt>
          <c:dPt>
            <c:idx val="3"/>
            <c:marker>
              <c:symbol val="circle"/>
              <c:size val="5"/>
              <c:spPr>
                <a:solidFill>
                  <a:schemeClr val="bg1"/>
                </a:solidFill>
                <a:ln w="9525">
                  <a:solidFill>
                    <a:schemeClr val="tx1"/>
                  </a:solidFill>
                </a:ln>
                <a:effectLst/>
              </c:spPr>
            </c:marker>
            <c:bubble3D val="0"/>
          </c:dPt>
          <c:dPt>
            <c:idx val="4"/>
            <c:marker>
              <c:symbol val="circle"/>
              <c:size val="5"/>
              <c:spPr>
                <a:solidFill>
                  <a:schemeClr val="bg1"/>
                </a:solidFill>
                <a:ln w="9525">
                  <a:solidFill>
                    <a:schemeClr val="tx1"/>
                  </a:solidFill>
                </a:ln>
                <a:effectLst/>
              </c:spPr>
            </c:marker>
            <c:bubble3D val="0"/>
          </c:dPt>
          <c:dLbls>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City_Analysis!$B$4:$B$24</c:f>
              <c:strCache>
                <c:ptCount val="20"/>
                <c:pt idx="0">
                  <c:v>Bangalore</c:v>
                </c:pt>
                <c:pt idx="1">
                  <c:v>Lucknow</c:v>
                </c:pt>
                <c:pt idx="2">
                  <c:v>Guwahati</c:v>
                </c:pt>
                <c:pt idx="3">
                  <c:v>Chandigarh</c:v>
                </c:pt>
                <c:pt idx="4">
                  <c:v>Jaipur</c:v>
                </c:pt>
                <c:pt idx="5">
                  <c:v>Amritsar</c:v>
                </c:pt>
                <c:pt idx="6">
                  <c:v>Surat</c:v>
                </c:pt>
                <c:pt idx="7">
                  <c:v>Patna</c:v>
                </c:pt>
                <c:pt idx="8">
                  <c:v>Bhubaneswar</c:v>
                </c:pt>
                <c:pt idx="9">
                  <c:v>Ranchi</c:v>
                </c:pt>
                <c:pt idx="10">
                  <c:v>Goa</c:v>
                </c:pt>
                <c:pt idx="11">
                  <c:v>Delhi</c:v>
                </c:pt>
                <c:pt idx="12">
                  <c:v>Pune</c:v>
                </c:pt>
                <c:pt idx="13">
                  <c:v>Ahmedabad</c:v>
                </c:pt>
                <c:pt idx="14">
                  <c:v>Chennai</c:v>
                </c:pt>
                <c:pt idx="15">
                  <c:v>Kolkata</c:v>
                </c:pt>
                <c:pt idx="16">
                  <c:v>Mumbai</c:v>
                </c:pt>
                <c:pt idx="17">
                  <c:v>Hyderabad</c:v>
                </c:pt>
                <c:pt idx="18">
                  <c:v>Coimbatore</c:v>
                </c:pt>
                <c:pt idx="19">
                  <c:v>Thiruvananthapuram</c:v>
                </c:pt>
              </c:strCache>
            </c:strRef>
          </c:cat>
          <c:val>
            <c:numRef>
              <c:f>City_Analysis!$C$4:$C$24</c:f>
              <c:numCache>
                <c:formatCode>0</c:formatCode>
                <c:ptCount val="20"/>
                <c:pt idx="0">
                  <c:v>261</c:v>
                </c:pt>
                <c:pt idx="1">
                  <c:v>261</c:v>
                </c:pt>
                <c:pt idx="2">
                  <c:v>293</c:v>
                </c:pt>
                <c:pt idx="3">
                  <c:v>276</c:v>
                </c:pt>
                <c:pt idx="4">
                  <c:v>261</c:v>
                </c:pt>
                <c:pt idx="5">
                  <c:v>248</c:v>
                </c:pt>
                <c:pt idx="6">
                  <c:v>261</c:v>
                </c:pt>
                <c:pt idx="7">
                  <c:v>258</c:v>
                </c:pt>
                <c:pt idx="8">
                  <c:v>249</c:v>
                </c:pt>
                <c:pt idx="9">
                  <c:v>233</c:v>
                </c:pt>
                <c:pt idx="10">
                  <c:v>259</c:v>
                </c:pt>
                <c:pt idx="11">
                  <c:v>242</c:v>
                </c:pt>
                <c:pt idx="12">
                  <c:v>240</c:v>
                </c:pt>
                <c:pt idx="13">
                  <c:v>241</c:v>
                </c:pt>
                <c:pt idx="14">
                  <c:v>252</c:v>
                </c:pt>
                <c:pt idx="15">
                  <c:v>223</c:v>
                </c:pt>
                <c:pt idx="16">
                  <c:v>240</c:v>
                </c:pt>
                <c:pt idx="17">
                  <c:v>232</c:v>
                </c:pt>
                <c:pt idx="18">
                  <c:v>245</c:v>
                </c:pt>
                <c:pt idx="19">
                  <c:v>225</c:v>
                </c:pt>
              </c:numCache>
            </c:numRef>
          </c:val>
          <c:smooth val="0"/>
          <c:extLst>
            <c:ext xmlns:c16="http://schemas.microsoft.com/office/drawing/2014/chart" uri="{C3380CC4-5D6E-409C-BE32-E72D297353CC}">
              <c16:uniqueId val="{00000006-8056-489A-A89D-25137CBE9725}"/>
            </c:ext>
          </c:extLst>
        </c:ser>
        <c:dLbls>
          <c:showLegendKey val="0"/>
          <c:showVal val="0"/>
          <c:showCatName val="0"/>
          <c:showSerName val="0"/>
          <c:showPercent val="0"/>
          <c:showBubbleSize val="0"/>
        </c:dLbls>
        <c:marker val="1"/>
        <c:smooth val="0"/>
        <c:axId val="1452882712"/>
        <c:axId val="1452880552"/>
      </c:lineChart>
      <c:catAx>
        <c:axId val="89098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crossAx val="890982288"/>
        <c:crosses val="autoZero"/>
        <c:auto val="1"/>
        <c:lblAlgn val="ctr"/>
        <c:lblOffset val="100"/>
        <c:noMultiLvlLbl val="0"/>
      </c:catAx>
      <c:valAx>
        <c:axId val="890982288"/>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crossAx val="890984448"/>
        <c:crosses val="autoZero"/>
        <c:crossBetween val="between"/>
      </c:valAx>
      <c:valAx>
        <c:axId val="145288055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crossAx val="1452882712"/>
        <c:crosses val="max"/>
        <c:crossBetween val="between"/>
      </c:valAx>
      <c:catAx>
        <c:axId val="1452882712"/>
        <c:scaling>
          <c:orientation val="minMax"/>
        </c:scaling>
        <c:delete val="1"/>
        <c:axPos val="b"/>
        <c:numFmt formatCode="General" sourceLinked="1"/>
        <c:majorTickMark val="out"/>
        <c:minorTickMark val="none"/>
        <c:tickLblPos val="nextTo"/>
        <c:crossAx val="14528805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Dashboard.xlsx]Customer_Frequency!PivotTable5</c:name>
    <c:fmtId val="11"/>
  </c:pivotSource>
  <c:chart>
    <c:title>
      <c:tx>
        <c:rich>
          <a:bodyPr rot="0" spcFirstLastPara="1" vertOverflow="ellipsis" vert="horz" wrap="square" anchor="ctr" anchorCtr="1"/>
          <a:lstStyle/>
          <a:p>
            <a:pPr>
              <a:defRPr lang="en-IN" sz="1400" b="1" i="0" u="none" strike="noStrike" kern="1200" spc="0" baseline="0">
                <a:gradFill>
                  <a:gsLst>
                    <a:gs pos="26000">
                      <a:schemeClr val="bg1">
                        <a:lumMod val="85000"/>
                      </a:schemeClr>
                    </a:gs>
                    <a:gs pos="76000">
                      <a:schemeClr val="accent4">
                        <a:lumMod val="20000"/>
                        <a:lumOff val="80000"/>
                      </a:schemeClr>
                    </a:gs>
                  </a:gsLst>
                  <a:lin ang="5400000" scaled="1"/>
                </a:gradFill>
                <a:latin typeface="Aptos Narrow" panose="020B0004020202020204" pitchFamily="34" charset="0"/>
                <a:ea typeface="+mn-ea"/>
                <a:cs typeface="+mn-cs"/>
              </a:defRPr>
            </a:pPr>
            <a:r>
              <a:rPr lang="en-IN" sz="1400" b="1" i="0" u="none" strike="noStrike" kern="1200" spc="0" baseline="0">
                <a:gradFill>
                  <a:gsLst>
                    <a:gs pos="26000">
                      <a:schemeClr val="bg1">
                        <a:lumMod val="85000"/>
                      </a:schemeClr>
                    </a:gs>
                    <a:gs pos="76000">
                      <a:schemeClr val="accent4">
                        <a:lumMod val="20000"/>
                        <a:lumOff val="80000"/>
                      </a:schemeClr>
                    </a:gs>
                  </a:gsLst>
                  <a:lin ang="5400000" scaled="1"/>
                </a:gradFill>
                <a:latin typeface="Aptos Narrow" panose="020B0004020202020204" pitchFamily="34" charset="0"/>
                <a:ea typeface="+mn-ea"/>
                <a:cs typeface="+mn-cs"/>
              </a:rPr>
              <a:t>Customer Vs Order Count</a:t>
            </a:r>
          </a:p>
        </c:rich>
      </c:tx>
      <c:overlay val="0"/>
      <c:spPr>
        <a:noFill/>
        <a:ln>
          <a:noFill/>
        </a:ln>
        <a:effectLst/>
      </c:spPr>
      <c:txPr>
        <a:bodyPr rot="0" spcFirstLastPara="1" vertOverflow="ellipsis" vert="horz" wrap="square" anchor="ctr" anchorCtr="1"/>
        <a:lstStyle/>
        <a:p>
          <a:pPr>
            <a:defRPr lang="en-IN" sz="1400" b="1" i="0" u="none" strike="noStrike" kern="1200" spc="0" baseline="0">
              <a:gradFill>
                <a:gsLst>
                  <a:gs pos="26000">
                    <a:schemeClr val="bg1">
                      <a:lumMod val="85000"/>
                    </a:schemeClr>
                  </a:gs>
                  <a:gs pos="76000">
                    <a:schemeClr val="accent4">
                      <a:lumMod val="20000"/>
                      <a:lumOff val="80000"/>
                    </a:schemeClr>
                  </a:gs>
                </a:gsLst>
                <a:lin ang="5400000" scaled="1"/>
              </a:gradFill>
              <a:latin typeface="Aptos Narrow" panose="020B0004020202020204" pitchFamily="34" charset="0"/>
              <a:ea typeface="+mn-ea"/>
              <a:cs typeface="+mn-cs"/>
            </a:defRPr>
          </a:pPr>
          <a:endParaRPr lang="en-US"/>
        </a:p>
      </c:txPr>
    </c:title>
    <c:autoTitleDeleted val="0"/>
    <c:pivotFmts>
      <c:pivotFmt>
        <c:idx val="0"/>
        <c:spPr>
          <a:solidFill>
            <a:schemeClr val="accent6">
              <a:lumMod val="40000"/>
              <a:lumOff val="60000"/>
            </a:schemeClr>
          </a:solidFill>
          <a:ln>
            <a:solidFill>
              <a:schemeClr val="tx1"/>
            </a:solid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7C80"/>
          </a:solidFill>
          <a:ln>
            <a:solidFill>
              <a:schemeClr val="tx1"/>
            </a:solid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Customer_Frequency!$C$3</c:f>
              <c:strCache>
                <c:ptCount val="1"/>
                <c:pt idx="0">
                  <c:v>Orders</c:v>
                </c:pt>
              </c:strCache>
            </c:strRef>
          </c:tx>
          <c:spPr>
            <a:solidFill>
              <a:schemeClr val="accent6">
                <a:lumMod val="40000"/>
                <a:lumOff val="60000"/>
              </a:schemeClr>
            </a:solidFill>
            <a:ln>
              <a:solidFill>
                <a:schemeClr val="tx1"/>
              </a:solid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Customer_Frequency!$B$4:$B$14</c:f>
              <c:strCache>
                <c:ptCount val="10"/>
                <c:pt idx="0">
                  <c:v>Vritika Cherian</c:v>
                </c:pt>
                <c:pt idx="1">
                  <c:v>Aaryahi Madan</c:v>
                </c:pt>
                <c:pt idx="2">
                  <c:v>Akarsh Sastry</c:v>
                </c:pt>
                <c:pt idx="3">
                  <c:v>Akarsh Kala</c:v>
                </c:pt>
                <c:pt idx="4">
                  <c:v>Akarsh Korpal</c:v>
                </c:pt>
                <c:pt idx="5">
                  <c:v>Aayush Setty</c:v>
                </c:pt>
                <c:pt idx="6">
                  <c:v>Alisha Bhagat</c:v>
                </c:pt>
                <c:pt idx="7">
                  <c:v>Adira Dhingra</c:v>
                </c:pt>
                <c:pt idx="8">
                  <c:v>Aarush Bahl</c:v>
                </c:pt>
                <c:pt idx="9">
                  <c:v>Adira Kale</c:v>
                </c:pt>
              </c:strCache>
            </c:strRef>
          </c:cat>
          <c:val>
            <c:numRef>
              <c:f>Customer_Frequency!$C$4:$C$14</c:f>
              <c:numCache>
                <c:formatCode>General</c:formatCode>
                <c:ptCount val="10"/>
                <c:pt idx="0">
                  <c:v>3</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52A2-43F8-992C-DD2EA5E31820}"/>
            </c:ext>
          </c:extLst>
        </c:ser>
        <c:ser>
          <c:idx val="1"/>
          <c:order val="1"/>
          <c:tx>
            <c:strRef>
              <c:f>Customer_Frequency!$D$3</c:f>
              <c:strCache>
                <c:ptCount val="1"/>
                <c:pt idx="0">
                  <c:v>Quantity</c:v>
                </c:pt>
              </c:strCache>
            </c:strRef>
          </c:tx>
          <c:spPr>
            <a:solidFill>
              <a:srgbClr val="FF7C80"/>
            </a:solidFill>
            <a:ln>
              <a:solidFill>
                <a:schemeClr val="tx1"/>
              </a:solid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Customer_Frequency!$B$4:$B$14</c:f>
              <c:strCache>
                <c:ptCount val="10"/>
                <c:pt idx="0">
                  <c:v>Vritika Cherian</c:v>
                </c:pt>
                <c:pt idx="1">
                  <c:v>Aaryahi Madan</c:v>
                </c:pt>
                <c:pt idx="2">
                  <c:v>Akarsh Sastry</c:v>
                </c:pt>
                <c:pt idx="3">
                  <c:v>Akarsh Kala</c:v>
                </c:pt>
                <c:pt idx="4">
                  <c:v>Akarsh Korpal</c:v>
                </c:pt>
                <c:pt idx="5">
                  <c:v>Aayush Setty</c:v>
                </c:pt>
                <c:pt idx="6">
                  <c:v>Alisha Bhagat</c:v>
                </c:pt>
                <c:pt idx="7">
                  <c:v>Adira Dhingra</c:v>
                </c:pt>
                <c:pt idx="8">
                  <c:v>Aarush Bahl</c:v>
                </c:pt>
                <c:pt idx="9">
                  <c:v>Adira Kale</c:v>
                </c:pt>
              </c:strCache>
            </c:strRef>
          </c:cat>
          <c:val>
            <c:numRef>
              <c:f>Customer_Frequency!$D$4:$D$14</c:f>
              <c:numCache>
                <c:formatCode>General</c:formatCode>
                <c:ptCount val="10"/>
                <c:pt idx="0">
                  <c:v>7</c:v>
                </c:pt>
                <c:pt idx="1">
                  <c:v>10</c:v>
                </c:pt>
                <c:pt idx="2">
                  <c:v>8</c:v>
                </c:pt>
                <c:pt idx="3">
                  <c:v>7</c:v>
                </c:pt>
                <c:pt idx="4">
                  <c:v>8</c:v>
                </c:pt>
                <c:pt idx="5">
                  <c:v>9</c:v>
                </c:pt>
                <c:pt idx="6">
                  <c:v>5</c:v>
                </c:pt>
                <c:pt idx="7">
                  <c:v>7</c:v>
                </c:pt>
                <c:pt idx="8">
                  <c:v>6</c:v>
                </c:pt>
                <c:pt idx="9">
                  <c:v>5</c:v>
                </c:pt>
              </c:numCache>
            </c:numRef>
          </c:val>
          <c:extLst>
            <c:ext xmlns:c16="http://schemas.microsoft.com/office/drawing/2014/chart" uri="{C3380CC4-5D6E-409C-BE32-E72D297353CC}">
              <c16:uniqueId val="{00000001-52A2-43F8-992C-DD2EA5E31820}"/>
            </c:ext>
          </c:extLst>
        </c:ser>
        <c:dLbls>
          <c:dLblPos val="outEnd"/>
          <c:showLegendKey val="0"/>
          <c:showVal val="1"/>
          <c:showCatName val="0"/>
          <c:showSerName val="0"/>
          <c:showPercent val="0"/>
          <c:showBubbleSize val="0"/>
        </c:dLbls>
        <c:gapWidth val="12"/>
        <c:axId val="581967352"/>
        <c:axId val="478843784"/>
      </c:barChart>
      <c:catAx>
        <c:axId val="581967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478843784"/>
        <c:crosses val="autoZero"/>
        <c:auto val="1"/>
        <c:lblAlgn val="ctr"/>
        <c:lblOffset val="100"/>
        <c:noMultiLvlLbl val="0"/>
      </c:catAx>
      <c:valAx>
        <c:axId val="478843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581967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000">
          <a:schemeClr val="bg1">
            <a:lumMod val="65000"/>
          </a:schemeClr>
        </a:gs>
        <a:gs pos="100000">
          <a:schemeClr val="accent4">
            <a:lumMod val="20000"/>
            <a:lumOff val="8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Dashboard.xlsx]Discount Analysis!PivotTable1</c:name>
    <c:fmtId val="7"/>
  </c:pivotSource>
  <c:chart>
    <c:title>
      <c:tx>
        <c:rich>
          <a:bodyPr rot="0" spcFirstLastPara="1" vertOverflow="ellipsis" vert="horz" wrap="square" anchor="ctr" anchorCtr="1"/>
          <a:lstStyle/>
          <a:p>
            <a:pPr>
              <a:defRPr sz="1400" b="1" i="0" u="none" strike="noStrike" kern="1200" spc="0" baseline="0">
                <a:gradFill>
                  <a:gsLst>
                    <a:gs pos="28000">
                      <a:schemeClr val="bg2">
                        <a:lumMod val="90000"/>
                      </a:schemeClr>
                    </a:gs>
                    <a:gs pos="95000">
                      <a:schemeClr val="accent1">
                        <a:lumMod val="20000"/>
                        <a:lumOff val="80000"/>
                      </a:schemeClr>
                    </a:gs>
                  </a:gsLst>
                  <a:lin ang="5400000" scaled="1"/>
                </a:gradFill>
                <a:latin typeface="+mn-lt"/>
                <a:ea typeface="+mn-ea"/>
                <a:cs typeface="+mn-cs"/>
              </a:defRPr>
            </a:pPr>
            <a:r>
              <a:rPr lang="en-IN" b="1">
                <a:gradFill>
                  <a:gsLst>
                    <a:gs pos="28000">
                      <a:schemeClr val="bg2">
                        <a:lumMod val="90000"/>
                      </a:schemeClr>
                    </a:gs>
                    <a:gs pos="95000">
                      <a:schemeClr val="accent1">
                        <a:lumMod val="20000"/>
                        <a:lumOff val="80000"/>
                      </a:schemeClr>
                    </a:gs>
                  </a:gsLst>
                  <a:lin ang="5400000" scaled="1"/>
                </a:gradFill>
              </a:rPr>
              <a:t>Discount</a:t>
            </a:r>
            <a:r>
              <a:rPr lang="en-IN" b="1" baseline="0">
                <a:gradFill>
                  <a:gsLst>
                    <a:gs pos="28000">
                      <a:schemeClr val="bg2">
                        <a:lumMod val="90000"/>
                      </a:schemeClr>
                    </a:gs>
                    <a:gs pos="95000">
                      <a:schemeClr val="accent1">
                        <a:lumMod val="20000"/>
                        <a:lumOff val="80000"/>
                      </a:schemeClr>
                    </a:gs>
                  </a:gsLst>
                  <a:lin ang="5400000" scaled="1"/>
                </a:gradFill>
              </a:rPr>
              <a:t> Vs Profit</a:t>
            </a:r>
            <a:endParaRPr lang="en-IN" b="1">
              <a:gradFill>
                <a:gsLst>
                  <a:gs pos="28000">
                    <a:schemeClr val="bg2">
                      <a:lumMod val="90000"/>
                    </a:schemeClr>
                  </a:gs>
                  <a:gs pos="95000">
                    <a:schemeClr val="accent1">
                      <a:lumMod val="20000"/>
                      <a:lumOff val="80000"/>
                    </a:schemeClr>
                  </a:gs>
                </a:gsLst>
                <a:lin ang="5400000" scaled="1"/>
              </a:gradFill>
            </a:endParaRPr>
          </a:p>
        </c:rich>
      </c:tx>
      <c:overlay val="0"/>
      <c:spPr>
        <a:noFill/>
        <a:ln>
          <a:noFill/>
        </a:ln>
        <a:effectLst/>
      </c:spPr>
      <c:txPr>
        <a:bodyPr rot="0" spcFirstLastPara="1" vertOverflow="ellipsis" vert="horz" wrap="square" anchor="ctr" anchorCtr="1"/>
        <a:lstStyle/>
        <a:p>
          <a:pPr>
            <a:defRPr sz="1400" b="1" i="0" u="none" strike="noStrike" kern="1200" spc="0" baseline="0">
              <a:gradFill>
                <a:gsLst>
                  <a:gs pos="28000">
                    <a:schemeClr val="bg2">
                      <a:lumMod val="90000"/>
                    </a:schemeClr>
                  </a:gs>
                  <a:gs pos="95000">
                    <a:schemeClr val="accent1">
                      <a:lumMod val="20000"/>
                      <a:lumOff val="80000"/>
                    </a:schemeClr>
                  </a:gs>
                </a:gsLst>
                <a:lin ang="5400000" scaled="1"/>
              </a:gradFill>
              <a:latin typeface="+mn-lt"/>
              <a:ea typeface="+mn-ea"/>
              <a:cs typeface="+mn-cs"/>
            </a:defRPr>
          </a:pPr>
          <a:endParaRPr lang="en-IN"/>
        </a:p>
      </c:txPr>
    </c:title>
    <c:autoTitleDeleted val="0"/>
    <c:pivotFmts>
      <c:pivotFmt>
        <c:idx val="0"/>
        <c:spPr>
          <a:ln w="28575" cap="rnd">
            <a:solidFill>
              <a:srgbClr val="002060"/>
            </a:solidFill>
            <a:round/>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a:outerShdw blurRad="63500" sx="102000" sy="102000" algn="ctr" rotWithShape="0">
              <a:prstClr val="black">
                <a:alpha val="40000"/>
              </a:prstClr>
            </a:outerShdw>
          </a:effectLst>
        </c:spPr>
        <c:marker>
          <c:symbol val="none"/>
        </c:marker>
        <c:dLbl>
          <c:idx val="0"/>
          <c:layout>
            <c:manualLayout>
              <c:x val="-1.9444444444444545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2060"/>
            </a:solidFill>
            <a:round/>
          </a:ln>
          <a:effectLst>
            <a:outerShdw blurRad="63500" sx="102000" sy="102000" algn="ctr" rotWithShape="0">
              <a:prstClr val="black">
                <a:alpha val="40000"/>
              </a:prstClr>
            </a:outerShdw>
          </a:effectLst>
        </c:spPr>
        <c:marker>
          <c:symbol val="none"/>
        </c:marker>
        <c:dLbl>
          <c:idx val="0"/>
          <c:layout>
            <c:manualLayout>
              <c:x val="-3.3333333333333333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02060"/>
            </a:solidFill>
            <a:round/>
          </a:ln>
          <a:effectLst>
            <a:outerShdw blurRad="63500" sx="102000" sy="102000" algn="ctr" rotWithShape="0">
              <a:prstClr val="black">
                <a:alpha val="40000"/>
              </a:prstClr>
            </a:outerShdw>
          </a:effectLst>
        </c:spPr>
        <c:marker>
          <c:symbol val="none"/>
        </c:marker>
      </c:pivotFmt>
      <c:pivotFmt>
        <c:idx val="5"/>
        <c:spPr>
          <a:solidFill>
            <a:schemeClr val="tx2">
              <a:lumMod val="60000"/>
              <a:lumOff val="40000"/>
            </a:schemeClr>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a:noFill/>
          </a:ln>
          <a:effectLst>
            <a:outerShdw blurRad="50800" dist="38100" algn="l" rotWithShape="0">
              <a:prstClr val="black">
                <a:alpha val="40000"/>
              </a:prstClr>
            </a:outerShdw>
          </a:effectLst>
        </c:spPr>
        <c:dLbl>
          <c:idx val="0"/>
          <c:layout>
            <c:manualLayout>
              <c:x val="0"/>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60000"/>
              <a:lumOff val="40000"/>
            </a:schemeClr>
          </a:solidFill>
          <a:ln>
            <a:noFill/>
          </a:ln>
          <a:effectLst>
            <a:outerShdw blurRad="50800" dist="38100" algn="l" rotWithShape="0">
              <a:prstClr val="black">
                <a:alpha val="40000"/>
              </a:prstClr>
            </a:outerShdw>
          </a:effectLst>
        </c:spPr>
        <c:dLbl>
          <c:idx val="0"/>
          <c:layout>
            <c:manualLayout>
              <c:x val="2.7777777777777779E-3"/>
              <c:y val="0.490740740740740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60000"/>
              <a:lumOff val="40000"/>
            </a:schemeClr>
          </a:solidFill>
          <a:ln>
            <a:noFill/>
          </a:ln>
          <a:effectLst>
            <a:outerShdw blurRad="50800" dist="38100" algn="l" rotWithShape="0">
              <a:prstClr val="black">
                <a:alpha val="40000"/>
              </a:prstClr>
            </a:outerShdw>
          </a:effectLst>
        </c:spPr>
        <c:dLbl>
          <c:idx val="0"/>
          <c:layout>
            <c:manualLayout>
              <c:x val="2.777777777777676E-3"/>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'Discount Analysis'!$D$3</c:f>
              <c:strCache>
                <c:ptCount val="1"/>
                <c:pt idx="0">
                  <c:v>Profit</c:v>
                </c:pt>
              </c:strCache>
            </c:strRef>
          </c:tx>
          <c:spPr>
            <a:solidFill>
              <a:schemeClr val="tx2">
                <a:lumMod val="60000"/>
                <a:lumOff val="40000"/>
              </a:schemeClr>
            </a:solidFill>
            <a:ln>
              <a:noFill/>
            </a:ln>
            <a:effectLst>
              <a:outerShdw blurRad="50800" dist="38100" algn="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2-1B31-41B3-8454-84117BFD0E2C}"/>
              </c:ext>
            </c:extLst>
          </c:dPt>
          <c:dPt>
            <c:idx val="1"/>
            <c:invertIfNegative val="0"/>
            <c:bubble3D val="0"/>
            <c:extLst>
              <c:ext xmlns:c16="http://schemas.microsoft.com/office/drawing/2014/chart" uri="{C3380CC4-5D6E-409C-BE32-E72D297353CC}">
                <c16:uniqueId val="{00000003-1B31-41B3-8454-84117BFD0E2C}"/>
              </c:ext>
            </c:extLst>
          </c:dPt>
          <c:dPt>
            <c:idx val="2"/>
            <c:invertIfNegative val="0"/>
            <c:bubble3D val="0"/>
            <c:extLst>
              <c:ext xmlns:c16="http://schemas.microsoft.com/office/drawing/2014/chart" uri="{C3380CC4-5D6E-409C-BE32-E72D297353CC}">
                <c16:uniqueId val="{00000004-1B31-41B3-8454-84117BFD0E2C}"/>
              </c:ext>
            </c:extLst>
          </c:dPt>
          <c:dLbls>
            <c:dLbl>
              <c:idx val="0"/>
              <c:layout>
                <c:manualLayout>
                  <c:x val="0"/>
                  <c:y val="0.388888888888888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B31-41B3-8454-84117BFD0E2C}"/>
                </c:ext>
              </c:extLst>
            </c:dLbl>
            <c:dLbl>
              <c:idx val="1"/>
              <c:layout>
                <c:manualLayout>
                  <c:x val="2.7777777777777779E-3"/>
                  <c:y val="0.4907407407407407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31-41B3-8454-84117BFD0E2C}"/>
                </c:ext>
              </c:extLst>
            </c:dLbl>
            <c:dLbl>
              <c:idx val="2"/>
              <c:layout>
                <c:manualLayout>
                  <c:x val="2.777777777777676E-3"/>
                  <c:y val="0.2129629629629629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B31-41B3-8454-84117BFD0E2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Analysis'!$B$4:$B$7</c:f>
              <c:strCache>
                <c:ptCount val="3"/>
                <c:pt idx="0">
                  <c:v>High Discount</c:v>
                </c:pt>
                <c:pt idx="1">
                  <c:v>Medium Discount</c:v>
                </c:pt>
                <c:pt idx="2">
                  <c:v>No Discount</c:v>
                </c:pt>
              </c:strCache>
            </c:strRef>
          </c:cat>
          <c:val>
            <c:numRef>
              <c:f>'Discount Analysis'!$D$4:$D$7</c:f>
              <c:numCache>
                <c:formatCode>\$0.00,," M"</c:formatCode>
                <c:ptCount val="3"/>
                <c:pt idx="0">
                  <c:v>28820400.66</c:v>
                </c:pt>
                <c:pt idx="1">
                  <c:v>33621725.549999997</c:v>
                </c:pt>
                <c:pt idx="2">
                  <c:v>17266608.699999999</c:v>
                </c:pt>
              </c:numCache>
            </c:numRef>
          </c:val>
          <c:extLst>
            <c:ext xmlns:c16="http://schemas.microsoft.com/office/drawing/2014/chart" uri="{C3380CC4-5D6E-409C-BE32-E72D297353CC}">
              <c16:uniqueId val="{0000000B-3C3A-447E-A7D0-37BBF835CBE2}"/>
            </c:ext>
          </c:extLst>
        </c:ser>
        <c:dLbls>
          <c:showLegendKey val="0"/>
          <c:showVal val="0"/>
          <c:showCatName val="0"/>
          <c:showSerName val="0"/>
          <c:showPercent val="0"/>
          <c:showBubbleSize val="0"/>
        </c:dLbls>
        <c:gapWidth val="138"/>
        <c:axId val="122910272"/>
        <c:axId val="122910632"/>
      </c:barChart>
      <c:lineChart>
        <c:grouping val="standard"/>
        <c:varyColors val="0"/>
        <c:ser>
          <c:idx val="0"/>
          <c:order val="0"/>
          <c:tx>
            <c:strRef>
              <c:f>'Discount Analysis'!$C$3</c:f>
              <c:strCache>
                <c:ptCount val="1"/>
                <c:pt idx="0">
                  <c:v>Orders</c:v>
                </c:pt>
              </c:strCache>
            </c:strRef>
          </c:tx>
          <c:spPr>
            <a:ln w="28575" cap="rnd">
              <a:solidFill>
                <a:srgbClr val="002060"/>
              </a:solidFill>
              <a:round/>
            </a:ln>
            <a:effectLst>
              <a:outerShdw blurRad="63500" sx="102000" sy="102000" algn="ctr" rotWithShape="0">
                <a:prstClr val="black">
                  <a:alpha val="40000"/>
                </a:prstClr>
              </a:outerShdw>
            </a:effectLst>
          </c:spPr>
          <c:marker>
            <c:symbol val="none"/>
          </c:marker>
          <c:dPt>
            <c:idx val="0"/>
            <c:marker>
              <c:symbol val="none"/>
            </c:marker>
            <c:bubble3D val="0"/>
            <c:extLst>
              <c:ext xmlns:c16="http://schemas.microsoft.com/office/drawing/2014/chart" uri="{C3380CC4-5D6E-409C-BE32-E72D297353CC}">
                <c16:uniqueId val="{00000000-1B31-41B3-8454-84117BFD0E2C}"/>
              </c:ext>
            </c:extLst>
          </c:dPt>
          <c:dPt>
            <c:idx val="1"/>
            <c:marker>
              <c:symbol val="none"/>
            </c:marker>
            <c:bubble3D val="0"/>
            <c:extLst>
              <c:ext xmlns:c16="http://schemas.microsoft.com/office/drawing/2014/chart" uri="{C3380CC4-5D6E-409C-BE32-E72D297353CC}">
                <c16:uniqueId val="{00000001-1B31-41B3-8454-84117BFD0E2C}"/>
              </c:ext>
            </c:extLst>
          </c:dPt>
          <c:dLbls>
            <c:dLbl>
              <c:idx val="0"/>
              <c:layout>
                <c:manualLayout>
                  <c:x val="-3.3333333333333333E-2"/>
                  <c:y val="-6.9444444444444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31-41B3-8454-84117BFD0E2C}"/>
                </c:ext>
              </c:extLst>
            </c:dLbl>
            <c:dLbl>
              <c:idx val="1"/>
              <c:layout>
                <c:manualLayout>
                  <c:x val="-1.9444444444444545E-2"/>
                  <c:y val="-2.77777777777778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31-41B3-8454-84117BFD0E2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Analysis'!$B$4:$B$7</c:f>
              <c:strCache>
                <c:ptCount val="3"/>
                <c:pt idx="0">
                  <c:v>High Discount</c:v>
                </c:pt>
                <c:pt idx="1">
                  <c:v>Medium Discount</c:v>
                </c:pt>
                <c:pt idx="2">
                  <c:v>No Discount</c:v>
                </c:pt>
              </c:strCache>
            </c:strRef>
          </c:cat>
          <c:val>
            <c:numRef>
              <c:f>'Discount Analysis'!$C$4:$C$7</c:f>
              <c:numCache>
                <c:formatCode>General</c:formatCode>
                <c:ptCount val="3"/>
                <c:pt idx="0">
                  <c:v>2004</c:v>
                </c:pt>
                <c:pt idx="1">
                  <c:v>1998</c:v>
                </c:pt>
                <c:pt idx="2">
                  <c:v>998</c:v>
                </c:pt>
              </c:numCache>
            </c:numRef>
          </c:val>
          <c:smooth val="0"/>
          <c:extLst>
            <c:ext xmlns:c16="http://schemas.microsoft.com/office/drawing/2014/chart" uri="{C3380CC4-5D6E-409C-BE32-E72D297353CC}">
              <c16:uniqueId val="{0000000A-3C3A-447E-A7D0-37BBF835CBE2}"/>
            </c:ext>
          </c:extLst>
        </c:ser>
        <c:dLbls>
          <c:showLegendKey val="0"/>
          <c:showVal val="0"/>
          <c:showCatName val="0"/>
          <c:showSerName val="0"/>
          <c:showPercent val="0"/>
          <c:showBubbleSize val="0"/>
        </c:dLbls>
        <c:marker val="1"/>
        <c:smooth val="0"/>
        <c:axId val="1167478048"/>
        <c:axId val="1167476968"/>
      </c:lineChart>
      <c:catAx>
        <c:axId val="12291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Text" lastClr="000000">
                    <a:lumMod val="75000"/>
                    <a:lumOff val="25000"/>
                  </a:sysClr>
                </a:solidFill>
                <a:latin typeface="+mn-lt"/>
                <a:ea typeface="+mn-ea"/>
                <a:cs typeface="+mn-cs"/>
              </a:defRPr>
            </a:pPr>
            <a:endParaRPr lang="en-US"/>
          </a:p>
        </c:txPr>
        <c:crossAx val="122910632"/>
        <c:crosses val="autoZero"/>
        <c:auto val="1"/>
        <c:lblAlgn val="ctr"/>
        <c:lblOffset val="100"/>
        <c:noMultiLvlLbl val="0"/>
      </c:catAx>
      <c:valAx>
        <c:axId val="122910632"/>
        <c:scaling>
          <c:orientation val="minMax"/>
        </c:scaling>
        <c:delete val="0"/>
        <c:axPos val="l"/>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900" b="1" i="0" u="none" strike="noStrike" kern="1200" baseline="0">
                <a:solidFill>
                  <a:sysClr val="windowText" lastClr="000000">
                    <a:lumMod val="75000"/>
                    <a:lumOff val="25000"/>
                  </a:sysClr>
                </a:solidFill>
                <a:latin typeface="+mn-lt"/>
                <a:ea typeface="+mn-ea"/>
                <a:cs typeface="+mn-cs"/>
              </a:defRPr>
            </a:pPr>
            <a:endParaRPr lang="en-US"/>
          </a:p>
        </c:txPr>
        <c:crossAx val="122910272"/>
        <c:crosses val="autoZero"/>
        <c:crossBetween val="between"/>
      </c:valAx>
      <c:valAx>
        <c:axId val="11674769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478048"/>
        <c:crosses val="max"/>
        <c:crossBetween val="between"/>
      </c:valAx>
      <c:catAx>
        <c:axId val="1167478048"/>
        <c:scaling>
          <c:orientation val="minMax"/>
        </c:scaling>
        <c:delete val="1"/>
        <c:axPos val="b"/>
        <c:numFmt formatCode="General" sourceLinked="1"/>
        <c:majorTickMark val="out"/>
        <c:minorTickMark val="none"/>
        <c:tickLblPos val="nextTo"/>
        <c:crossAx val="11674769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bg1">
            <a:lumMod val="65000"/>
          </a:schemeClr>
        </a:gs>
        <a:gs pos="100000">
          <a:schemeClr val="accent1">
            <a:lumMod val="20000"/>
            <a:lumOff val="80000"/>
          </a:schemeClr>
        </a:gs>
      </a:gsLst>
      <a:lin ang="5400000" scaled="1"/>
    </a:gra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Dashboard.xlsx]Monthly_Trend!PivotTable3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Aptos Narrow" panose="020B0004020202020204" pitchFamily="34" charset="0"/>
              </a:rPr>
              <a:t>Monthly</a:t>
            </a:r>
            <a:r>
              <a:rPr lang="en-US" b="1" baseline="0">
                <a:solidFill>
                  <a:sysClr val="windowText" lastClr="000000"/>
                </a:solidFill>
                <a:latin typeface="Aptos Narrow" panose="020B0004020202020204" pitchFamily="34" charset="0"/>
              </a:rPr>
              <a:t> Trend</a:t>
            </a:r>
            <a:endParaRPr lang="en-US" b="1">
              <a:solidFill>
                <a:sysClr val="windowText" lastClr="000000"/>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4.6265316311900805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4.8592250576007842E-2"/>
              <c:y val="2.5497594050743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4.6265316311900805E-2"/>
              <c:y val="4.86457421988917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5.5573053368328962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1.8963598136620356E-4"/>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Monthly_Trend!$C$3</c:f>
              <c:strCache>
                <c:ptCount val="1"/>
                <c:pt idx="0">
                  <c:v>Total</c:v>
                </c:pt>
              </c:strCache>
            </c:strRef>
          </c:tx>
          <c:spPr>
            <a:ln w="28575" cap="rnd">
              <a:solidFill>
                <a:schemeClr val="accent1"/>
              </a:solidFill>
              <a:round/>
            </a:ln>
            <a:effectLst/>
          </c:spPr>
          <c:marker>
            <c:symbol val="none"/>
          </c:marker>
          <c:dPt>
            <c:idx val="1"/>
            <c:marker>
              <c:symbol val="none"/>
            </c:marker>
            <c:bubble3D val="0"/>
            <c:extLst>
              <c:ext xmlns:c16="http://schemas.microsoft.com/office/drawing/2014/chart" uri="{C3380CC4-5D6E-409C-BE32-E72D297353CC}">
                <c16:uniqueId val="{00000002-D37E-4345-89D2-EBE784F34BDD}"/>
              </c:ext>
            </c:extLst>
          </c:dPt>
          <c:dPt>
            <c:idx val="3"/>
            <c:marker>
              <c:symbol val="none"/>
            </c:marker>
            <c:bubble3D val="0"/>
            <c:extLst>
              <c:ext xmlns:c16="http://schemas.microsoft.com/office/drawing/2014/chart" uri="{C3380CC4-5D6E-409C-BE32-E72D297353CC}">
                <c16:uniqueId val="{00000003-D37E-4345-89D2-EBE784F34BDD}"/>
              </c:ext>
            </c:extLst>
          </c:dPt>
          <c:dPt>
            <c:idx val="7"/>
            <c:marker>
              <c:symbol val="none"/>
            </c:marker>
            <c:bubble3D val="0"/>
            <c:extLst>
              <c:ext xmlns:c16="http://schemas.microsoft.com/office/drawing/2014/chart" uri="{C3380CC4-5D6E-409C-BE32-E72D297353CC}">
                <c16:uniqueId val="{00000004-D37E-4345-89D2-EBE784F34BDD}"/>
              </c:ext>
            </c:extLst>
          </c:dPt>
          <c:dPt>
            <c:idx val="9"/>
            <c:marker>
              <c:symbol val="none"/>
            </c:marker>
            <c:bubble3D val="0"/>
            <c:extLst>
              <c:ext xmlns:c16="http://schemas.microsoft.com/office/drawing/2014/chart" uri="{C3380CC4-5D6E-409C-BE32-E72D297353CC}">
                <c16:uniqueId val="{00000005-D37E-4345-89D2-EBE784F34BDD}"/>
              </c:ext>
            </c:extLst>
          </c:dPt>
          <c:dPt>
            <c:idx val="11"/>
            <c:marker>
              <c:symbol val="none"/>
            </c:marker>
            <c:bubble3D val="0"/>
            <c:extLst>
              <c:ext xmlns:c16="http://schemas.microsoft.com/office/drawing/2014/chart" uri="{C3380CC4-5D6E-409C-BE32-E72D297353CC}">
                <c16:uniqueId val="{00000006-D37E-4345-89D2-EBE784F34BDD}"/>
              </c:ext>
            </c:extLst>
          </c:dPt>
          <c:dLbls>
            <c:dLbl>
              <c:idx val="1"/>
              <c:layout>
                <c:manualLayout>
                  <c:x val="-4.6265316311900805E-2"/>
                  <c:y val="4.8645742198891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7E-4345-89D2-EBE784F34BDD}"/>
                </c:ext>
              </c:extLst>
            </c:dLbl>
            <c:dLbl>
              <c:idx val="3"/>
              <c:layout>
                <c:manualLayout>
                  <c:x val="-4.8592250576007842E-2"/>
                  <c:y val="2.54975940507436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7E-4345-89D2-EBE784F34BDD}"/>
                </c:ext>
              </c:extLst>
            </c:dLbl>
            <c:dLbl>
              <c:idx val="7"/>
              <c:layout>
                <c:manualLayout>
                  <c:x val="-4.6265316311900805E-2"/>
                  <c:y val="4.86457421988917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7E-4345-89D2-EBE784F34BDD}"/>
                </c:ext>
              </c:extLst>
            </c:dLbl>
            <c:dLbl>
              <c:idx val="9"/>
              <c:layout>
                <c:manualLayout>
                  <c:x val="-5.5573053368328962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7E-4345-89D2-EBE784F34BDD}"/>
                </c:ext>
              </c:extLst>
            </c:dLbl>
            <c:dLbl>
              <c:idx val="11"/>
              <c:layout>
                <c:manualLayout>
                  <c:x val="-1.8963598136620356E-4"/>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37E-4345-89D2-EBE784F34BD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Monthly_Trend!$B$4:$B$16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Monthly_Trend!$C$4:$C$16</c:f>
              <c:numCache>
                <c:formatCode>\$0.00,,"M"</c:formatCode>
                <c:ptCount val="12"/>
                <c:pt idx="0">
                  <c:v>43868599</c:v>
                </c:pt>
                <c:pt idx="1">
                  <c:v>46617810.700000003</c:v>
                </c:pt>
                <c:pt idx="2">
                  <c:v>45431026.649999999</c:v>
                </c:pt>
                <c:pt idx="3">
                  <c:v>39755842.600000001</c:v>
                </c:pt>
                <c:pt idx="4">
                  <c:v>42998043.200000003</c:v>
                </c:pt>
                <c:pt idx="5">
                  <c:v>46545851.450000003</c:v>
                </c:pt>
                <c:pt idx="6">
                  <c:v>42524458.700000003</c:v>
                </c:pt>
                <c:pt idx="7">
                  <c:v>44174004.100000001</c:v>
                </c:pt>
                <c:pt idx="8">
                  <c:v>50755715.200000003</c:v>
                </c:pt>
                <c:pt idx="9">
                  <c:v>44076516.75</c:v>
                </c:pt>
                <c:pt idx="10">
                  <c:v>46306477.25</c:v>
                </c:pt>
                <c:pt idx="11">
                  <c:v>40611678.75</c:v>
                </c:pt>
              </c:numCache>
            </c:numRef>
          </c:val>
          <c:smooth val="0"/>
          <c:extLst>
            <c:ext xmlns:c16="http://schemas.microsoft.com/office/drawing/2014/chart" uri="{C3380CC4-5D6E-409C-BE32-E72D297353CC}">
              <c16:uniqueId val="{00000000-D37E-4345-89D2-EBE784F34BDD}"/>
            </c:ext>
          </c:extLst>
        </c:ser>
        <c:dLbls>
          <c:dLblPos val="t"/>
          <c:showLegendKey val="0"/>
          <c:showVal val="1"/>
          <c:showCatName val="0"/>
          <c:showSerName val="0"/>
          <c:showPercent val="0"/>
          <c:showBubbleSize val="0"/>
        </c:dLbls>
        <c:smooth val="0"/>
        <c:axId val="1185078176"/>
        <c:axId val="1185086096"/>
      </c:lineChart>
      <c:catAx>
        <c:axId val="118507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185086096"/>
        <c:crosses val="autoZero"/>
        <c:auto val="1"/>
        <c:lblAlgn val="ctr"/>
        <c:lblOffset val="100"/>
        <c:noMultiLvlLbl val="0"/>
      </c:catAx>
      <c:valAx>
        <c:axId val="1185086096"/>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18507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Dashboard.xlsx]Customer_Frequency!PivotTable5</c:name>
    <c:fmtId val="16"/>
  </c:pivotSource>
  <c:chart>
    <c:title>
      <c:tx>
        <c:rich>
          <a:bodyPr rot="0" spcFirstLastPara="1" vertOverflow="ellipsis" vert="horz" wrap="square" anchor="ctr" anchorCtr="1"/>
          <a:lstStyle/>
          <a:p>
            <a:pPr>
              <a:defRPr lang="en-IN" sz="1400" b="1" i="0" u="none" strike="noStrike" kern="1200" spc="0" baseline="0">
                <a:solidFill>
                  <a:schemeClr val="tx1"/>
                </a:solidFill>
                <a:latin typeface="Aptos Narrow" panose="020B0004020202020204" pitchFamily="34" charset="0"/>
                <a:ea typeface="+mn-ea"/>
                <a:cs typeface="+mn-cs"/>
              </a:defRPr>
            </a:pPr>
            <a:r>
              <a:rPr lang="en-IN" sz="1400" b="1" i="0" u="none" strike="noStrike" kern="1200" spc="0" baseline="0">
                <a:solidFill>
                  <a:schemeClr val="tx1"/>
                </a:solidFill>
                <a:latin typeface="Aptos Narrow" panose="020B0004020202020204" pitchFamily="34" charset="0"/>
                <a:ea typeface="+mn-ea"/>
                <a:cs typeface="+mn-cs"/>
              </a:rPr>
              <a:t>Customer Vs Order Count</a:t>
            </a:r>
          </a:p>
        </c:rich>
      </c:tx>
      <c:overlay val="0"/>
      <c:spPr>
        <a:noFill/>
        <a:ln>
          <a:noFill/>
        </a:ln>
        <a:effectLst/>
      </c:spPr>
      <c:txPr>
        <a:bodyPr rot="0" spcFirstLastPara="1" vertOverflow="ellipsis" vert="horz" wrap="square" anchor="ctr" anchorCtr="1"/>
        <a:lstStyle/>
        <a:p>
          <a:pPr>
            <a:defRPr lang="en-IN" sz="1400" b="1" i="0" u="none" strike="noStrike" kern="1200" spc="0" baseline="0">
              <a:solidFill>
                <a:schemeClr val="tx1"/>
              </a:solidFill>
              <a:latin typeface="Aptos Narrow" panose="020B0004020202020204" pitchFamily="34" charset="0"/>
              <a:ea typeface="+mn-ea"/>
              <a:cs typeface="+mn-cs"/>
            </a:defRPr>
          </a:pPr>
          <a:endParaRPr lang="en-US"/>
        </a:p>
      </c:txPr>
    </c:title>
    <c:autoTitleDeleted val="0"/>
    <c:pivotFmts>
      <c:pivotFmt>
        <c:idx val="0"/>
        <c:spPr>
          <a:solidFill>
            <a:schemeClr val="accent6">
              <a:lumMod val="40000"/>
              <a:lumOff val="60000"/>
            </a:schemeClr>
          </a:solidFill>
          <a:ln>
            <a:solidFill>
              <a:schemeClr val="tx1"/>
            </a:solid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7C80"/>
          </a:solidFill>
          <a:ln>
            <a:solidFill>
              <a:schemeClr val="tx1"/>
            </a:solid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solidFill>
              <a:schemeClr val="tx1"/>
            </a:solid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7C80"/>
          </a:solidFill>
          <a:ln>
            <a:solidFill>
              <a:schemeClr val="tx1"/>
            </a:solid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solidFill>
              <a:schemeClr val="tx1"/>
            </a:solid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a:solidFill>
              <a:schemeClr val="tx1"/>
            </a:solid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Customer_Frequency!$C$3</c:f>
              <c:strCache>
                <c:ptCount val="1"/>
                <c:pt idx="0">
                  <c:v>Orders</c:v>
                </c:pt>
              </c:strCache>
            </c:strRef>
          </c:tx>
          <c:spPr>
            <a:solidFill>
              <a:schemeClr val="accent6">
                <a:lumMod val="40000"/>
                <a:lumOff val="60000"/>
              </a:schemeClr>
            </a:solidFill>
            <a:ln>
              <a:solidFill>
                <a:schemeClr val="tx1"/>
              </a:solid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Customer_Frequency!$B$4:$B$14</c:f>
              <c:strCache>
                <c:ptCount val="10"/>
                <c:pt idx="0">
                  <c:v>Vritika Cherian</c:v>
                </c:pt>
                <c:pt idx="1">
                  <c:v>Aaryahi Madan</c:v>
                </c:pt>
                <c:pt idx="2">
                  <c:v>Akarsh Sastry</c:v>
                </c:pt>
                <c:pt idx="3">
                  <c:v>Akarsh Kala</c:v>
                </c:pt>
                <c:pt idx="4">
                  <c:v>Akarsh Korpal</c:v>
                </c:pt>
                <c:pt idx="5">
                  <c:v>Aayush Setty</c:v>
                </c:pt>
                <c:pt idx="6">
                  <c:v>Alisha Bhagat</c:v>
                </c:pt>
                <c:pt idx="7">
                  <c:v>Adira Dhingra</c:v>
                </c:pt>
                <c:pt idx="8">
                  <c:v>Aarush Bahl</c:v>
                </c:pt>
                <c:pt idx="9">
                  <c:v>Adira Kale</c:v>
                </c:pt>
              </c:strCache>
            </c:strRef>
          </c:cat>
          <c:val>
            <c:numRef>
              <c:f>Customer_Frequency!$C$4:$C$14</c:f>
              <c:numCache>
                <c:formatCode>General</c:formatCode>
                <c:ptCount val="10"/>
                <c:pt idx="0">
                  <c:v>3</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9C8D-492B-B264-D5BA5BBAB91A}"/>
            </c:ext>
          </c:extLst>
        </c:ser>
        <c:ser>
          <c:idx val="1"/>
          <c:order val="1"/>
          <c:tx>
            <c:strRef>
              <c:f>Customer_Frequency!$D$3</c:f>
              <c:strCache>
                <c:ptCount val="1"/>
                <c:pt idx="0">
                  <c:v>Quantity</c:v>
                </c:pt>
              </c:strCache>
            </c:strRef>
          </c:tx>
          <c:spPr>
            <a:solidFill>
              <a:srgbClr val="FF7C80"/>
            </a:solidFill>
            <a:ln>
              <a:solidFill>
                <a:schemeClr val="tx1"/>
              </a:solid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Customer_Frequency!$B$4:$B$14</c:f>
              <c:strCache>
                <c:ptCount val="10"/>
                <c:pt idx="0">
                  <c:v>Vritika Cherian</c:v>
                </c:pt>
                <c:pt idx="1">
                  <c:v>Aaryahi Madan</c:v>
                </c:pt>
                <c:pt idx="2">
                  <c:v>Akarsh Sastry</c:v>
                </c:pt>
                <c:pt idx="3">
                  <c:v>Akarsh Kala</c:v>
                </c:pt>
                <c:pt idx="4">
                  <c:v>Akarsh Korpal</c:v>
                </c:pt>
                <c:pt idx="5">
                  <c:v>Aayush Setty</c:v>
                </c:pt>
                <c:pt idx="6">
                  <c:v>Alisha Bhagat</c:v>
                </c:pt>
                <c:pt idx="7">
                  <c:v>Adira Dhingra</c:v>
                </c:pt>
                <c:pt idx="8">
                  <c:v>Aarush Bahl</c:v>
                </c:pt>
                <c:pt idx="9">
                  <c:v>Adira Kale</c:v>
                </c:pt>
              </c:strCache>
            </c:strRef>
          </c:cat>
          <c:val>
            <c:numRef>
              <c:f>Customer_Frequency!$D$4:$D$14</c:f>
              <c:numCache>
                <c:formatCode>General</c:formatCode>
                <c:ptCount val="10"/>
                <c:pt idx="0">
                  <c:v>7</c:v>
                </c:pt>
                <c:pt idx="1">
                  <c:v>10</c:v>
                </c:pt>
                <c:pt idx="2">
                  <c:v>8</c:v>
                </c:pt>
                <c:pt idx="3">
                  <c:v>7</c:v>
                </c:pt>
                <c:pt idx="4">
                  <c:v>8</c:v>
                </c:pt>
                <c:pt idx="5">
                  <c:v>9</c:v>
                </c:pt>
                <c:pt idx="6">
                  <c:v>5</c:v>
                </c:pt>
                <c:pt idx="7">
                  <c:v>7</c:v>
                </c:pt>
                <c:pt idx="8">
                  <c:v>6</c:v>
                </c:pt>
                <c:pt idx="9">
                  <c:v>5</c:v>
                </c:pt>
              </c:numCache>
            </c:numRef>
          </c:val>
          <c:extLst>
            <c:ext xmlns:c16="http://schemas.microsoft.com/office/drawing/2014/chart" uri="{C3380CC4-5D6E-409C-BE32-E72D297353CC}">
              <c16:uniqueId val="{00000001-9C8D-492B-B264-D5BA5BBAB91A}"/>
            </c:ext>
          </c:extLst>
        </c:ser>
        <c:dLbls>
          <c:dLblPos val="outEnd"/>
          <c:showLegendKey val="0"/>
          <c:showVal val="1"/>
          <c:showCatName val="0"/>
          <c:showSerName val="0"/>
          <c:showPercent val="0"/>
          <c:showBubbleSize val="0"/>
        </c:dLbls>
        <c:gapWidth val="12"/>
        <c:axId val="581967352"/>
        <c:axId val="478843784"/>
      </c:barChart>
      <c:catAx>
        <c:axId val="581967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478843784"/>
        <c:crosses val="autoZero"/>
        <c:auto val="1"/>
        <c:lblAlgn val="ctr"/>
        <c:lblOffset val="100"/>
        <c:noMultiLvlLbl val="0"/>
      </c:catAx>
      <c:valAx>
        <c:axId val="478843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581967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4">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Dashboard.xlsx]Discount Analysis!PivotTable1</c:name>
    <c:fmtId val="2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Discount</a:t>
            </a:r>
            <a:r>
              <a:rPr lang="en-IN" b="1" baseline="0">
                <a:solidFill>
                  <a:schemeClr val="tx1"/>
                </a:solidFill>
              </a:rPr>
              <a:t> Vs Profit</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rgbClr val="002060"/>
            </a:solidFill>
            <a:round/>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2060"/>
            </a:solidFill>
            <a:round/>
          </a:ln>
          <a:effectLst>
            <a:outerShdw blurRad="63500" sx="102000" sy="102000" algn="ctr" rotWithShape="0">
              <a:prstClr val="black">
                <a:alpha val="40000"/>
              </a:prstClr>
            </a:outerShdw>
          </a:effectLst>
        </c:spPr>
        <c:marker>
          <c:symbol val="none"/>
        </c:marker>
        <c:dLbl>
          <c:idx val="0"/>
          <c:layout>
            <c:manualLayout>
              <c:x val="-1.9444444444444545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2060"/>
            </a:solidFill>
            <a:round/>
          </a:ln>
          <a:effectLst>
            <a:outerShdw blurRad="63500" sx="102000" sy="102000" algn="ctr" rotWithShape="0">
              <a:prstClr val="black">
                <a:alpha val="40000"/>
              </a:prstClr>
            </a:outerShdw>
          </a:effectLst>
        </c:spPr>
        <c:marker>
          <c:symbol val="none"/>
        </c:marker>
        <c:dLbl>
          <c:idx val="0"/>
          <c:layout>
            <c:manualLayout>
              <c:x val="-3.3333333333333333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2060"/>
            </a:solidFill>
            <a:round/>
          </a:ln>
          <a:effectLst>
            <a:outerShdw blurRad="63500" sx="102000" sy="102000" algn="ctr" rotWithShape="0">
              <a:prstClr val="black">
                <a:alpha val="40000"/>
              </a:prstClr>
            </a:outerShdw>
          </a:effectLst>
        </c:spPr>
        <c:marker>
          <c:symbol val="none"/>
        </c:marker>
      </c:pivotFmt>
      <c:pivotFmt>
        <c:idx val="5"/>
        <c:spPr>
          <a:solidFill>
            <a:schemeClr val="tx2">
              <a:lumMod val="60000"/>
              <a:lumOff val="40000"/>
            </a:schemeClr>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a:noFill/>
          </a:ln>
          <a:effectLst>
            <a:outerShdw blurRad="50800" dist="38100" algn="l" rotWithShape="0">
              <a:prstClr val="black">
                <a:alpha val="40000"/>
              </a:prstClr>
            </a:outerShdw>
          </a:effectLst>
        </c:spPr>
        <c:dLbl>
          <c:idx val="0"/>
          <c:layout>
            <c:manualLayout>
              <c:x val="0"/>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60000"/>
              <a:lumOff val="40000"/>
            </a:schemeClr>
          </a:solidFill>
          <a:ln>
            <a:noFill/>
          </a:ln>
          <a:effectLst>
            <a:outerShdw blurRad="50800" dist="38100" algn="l" rotWithShape="0">
              <a:prstClr val="black">
                <a:alpha val="40000"/>
              </a:prstClr>
            </a:outerShdw>
          </a:effectLst>
        </c:spPr>
        <c:dLbl>
          <c:idx val="0"/>
          <c:layout>
            <c:manualLayout>
              <c:x val="2.7777777777777779E-3"/>
              <c:y val="0.490740740740740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60000"/>
              <a:lumOff val="40000"/>
            </a:schemeClr>
          </a:solidFill>
          <a:ln>
            <a:noFill/>
          </a:ln>
          <a:effectLst>
            <a:outerShdw blurRad="50800" dist="38100" algn="l" rotWithShape="0">
              <a:prstClr val="black">
                <a:alpha val="40000"/>
              </a:prstClr>
            </a:outerShdw>
          </a:effectLst>
        </c:spPr>
        <c:dLbl>
          <c:idx val="0"/>
          <c:layout>
            <c:manualLayout>
              <c:x val="2.777777777777676E-3"/>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60000"/>
              <a:lumOff val="40000"/>
            </a:schemeClr>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60000"/>
              <a:lumOff val="40000"/>
            </a:schemeClr>
          </a:solidFill>
          <a:ln>
            <a:noFill/>
          </a:ln>
          <a:effectLst>
            <a:outerShdw blurRad="50800" dist="38100" algn="l" rotWithShape="0">
              <a:prstClr val="black">
                <a:alpha val="40000"/>
              </a:prstClr>
            </a:outerShdw>
          </a:effectLst>
        </c:spPr>
        <c:dLbl>
          <c:idx val="0"/>
          <c:layout>
            <c:manualLayout>
              <c:x val="0"/>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60000"/>
              <a:lumOff val="40000"/>
            </a:schemeClr>
          </a:solidFill>
          <a:ln>
            <a:noFill/>
          </a:ln>
          <a:effectLst>
            <a:outerShdw blurRad="50800" dist="38100" algn="l" rotWithShape="0">
              <a:prstClr val="black">
                <a:alpha val="40000"/>
              </a:prstClr>
            </a:outerShdw>
          </a:effectLst>
        </c:spPr>
        <c:dLbl>
          <c:idx val="0"/>
          <c:layout>
            <c:manualLayout>
              <c:x val="2.7777777777777779E-3"/>
              <c:y val="0.490740740740740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60000"/>
              <a:lumOff val="40000"/>
            </a:schemeClr>
          </a:solidFill>
          <a:ln>
            <a:noFill/>
          </a:ln>
          <a:effectLst>
            <a:outerShdw blurRad="50800" dist="38100" algn="l" rotWithShape="0">
              <a:prstClr val="black">
                <a:alpha val="40000"/>
              </a:prstClr>
            </a:outerShdw>
          </a:effectLst>
        </c:spPr>
        <c:dLbl>
          <c:idx val="0"/>
          <c:layout>
            <c:manualLayout>
              <c:x val="2.777777777777676E-3"/>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2060"/>
            </a:solidFill>
            <a:round/>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002060"/>
            </a:solidFill>
            <a:round/>
          </a:ln>
          <a:effectLst>
            <a:outerShdw blurRad="63500" sx="102000" sy="102000" algn="ctr" rotWithShape="0">
              <a:prstClr val="black">
                <a:alpha val="40000"/>
              </a:prstClr>
            </a:outerShdw>
          </a:effectLst>
        </c:spPr>
        <c:marker>
          <c:symbol val="none"/>
        </c:marker>
        <c:dLbl>
          <c:idx val="0"/>
          <c:layout>
            <c:manualLayout>
              <c:x val="-3.3333333333333333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02060"/>
            </a:solidFill>
            <a:round/>
          </a:ln>
          <a:effectLst>
            <a:outerShdw blurRad="63500" sx="102000" sy="102000" algn="ctr" rotWithShape="0">
              <a:prstClr val="black">
                <a:alpha val="40000"/>
              </a:prstClr>
            </a:outerShdw>
          </a:effectLst>
        </c:spPr>
        <c:marker>
          <c:symbol val="none"/>
        </c:marker>
        <c:dLbl>
          <c:idx val="0"/>
          <c:layout>
            <c:manualLayout>
              <c:x val="-1.9444444444444545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60000"/>
              <a:lumOff val="40000"/>
            </a:schemeClr>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60000"/>
              <a:lumOff val="40000"/>
            </a:schemeClr>
          </a:solidFill>
          <a:ln>
            <a:noFill/>
          </a:ln>
          <a:effectLst>
            <a:outerShdw blurRad="50800" dist="38100" algn="l" rotWithShape="0">
              <a:prstClr val="black">
                <a:alpha val="40000"/>
              </a:prstClr>
            </a:outerShdw>
          </a:effectLst>
        </c:spPr>
        <c:dLbl>
          <c:idx val="0"/>
          <c:layout>
            <c:manualLayout>
              <c:x val="0"/>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60000"/>
              <a:lumOff val="40000"/>
            </a:schemeClr>
          </a:solidFill>
          <a:ln>
            <a:noFill/>
          </a:ln>
          <a:effectLst>
            <a:outerShdw blurRad="50800" dist="38100" algn="l" rotWithShape="0">
              <a:prstClr val="black">
                <a:alpha val="40000"/>
              </a:prstClr>
            </a:outerShdw>
          </a:effectLst>
        </c:spPr>
        <c:dLbl>
          <c:idx val="0"/>
          <c:layout>
            <c:manualLayout>
              <c:x val="2.7777777777777779E-3"/>
              <c:y val="0.490740740740740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60000"/>
              <a:lumOff val="40000"/>
            </a:schemeClr>
          </a:solidFill>
          <a:ln>
            <a:noFill/>
          </a:ln>
          <a:effectLst>
            <a:outerShdw blurRad="50800" dist="38100" algn="l" rotWithShape="0">
              <a:prstClr val="black">
                <a:alpha val="40000"/>
              </a:prstClr>
            </a:outerShdw>
          </a:effectLst>
        </c:spPr>
        <c:dLbl>
          <c:idx val="0"/>
          <c:layout>
            <c:manualLayout>
              <c:x val="2.777777777777676E-3"/>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002060"/>
            </a:solidFill>
            <a:round/>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rgbClr val="002060"/>
            </a:solidFill>
            <a:round/>
          </a:ln>
          <a:effectLst>
            <a:outerShdw blurRad="63500" sx="102000" sy="102000" algn="ctr" rotWithShape="0">
              <a:prstClr val="black">
                <a:alpha val="40000"/>
              </a:prstClr>
            </a:outerShdw>
          </a:effectLst>
        </c:spPr>
        <c:marker>
          <c:symbol val="none"/>
        </c:marker>
        <c:dLbl>
          <c:idx val="0"/>
          <c:layout>
            <c:manualLayout>
              <c:x val="-3.3333333333333333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002060"/>
            </a:solidFill>
            <a:round/>
          </a:ln>
          <a:effectLst>
            <a:outerShdw blurRad="63500" sx="102000" sy="102000" algn="ctr" rotWithShape="0">
              <a:prstClr val="black">
                <a:alpha val="40000"/>
              </a:prstClr>
            </a:outerShdw>
          </a:effectLst>
        </c:spPr>
        <c:marker>
          <c:symbol val="none"/>
        </c:marker>
        <c:dLbl>
          <c:idx val="0"/>
          <c:layout>
            <c:manualLayout>
              <c:x val="-1.9444444444444545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'Discount Analysis'!$D$3</c:f>
              <c:strCache>
                <c:ptCount val="1"/>
                <c:pt idx="0">
                  <c:v>Profit</c:v>
                </c:pt>
              </c:strCache>
            </c:strRef>
          </c:tx>
          <c:spPr>
            <a:solidFill>
              <a:schemeClr val="tx2">
                <a:lumMod val="60000"/>
                <a:lumOff val="40000"/>
              </a:schemeClr>
            </a:solidFill>
            <a:ln>
              <a:noFill/>
            </a:ln>
            <a:effectLst>
              <a:outerShdw blurRad="50800" dist="38100" algn="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0-7364-4A00-BB34-1F7622C9C7E4}"/>
              </c:ext>
            </c:extLst>
          </c:dPt>
          <c:dPt>
            <c:idx val="1"/>
            <c:invertIfNegative val="0"/>
            <c:bubble3D val="0"/>
            <c:extLst>
              <c:ext xmlns:c16="http://schemas.microsoft.com/office/drawing/2014/chart" uri="{C3380CC4-5D6E-409C-BE32-E72D297353CC}">
                <c16:uniqueId val="{00000001-7364-4A00-BB34-1F7622C9C7E4}"/>
              </c:ext>
            </c:extLst>
          </c:dPt>
          <c:dPt>
            <c:idx val="2"/>
            <c:invertIfNegative val="0"/>
            <c:bubble3D val="0"/>
            <c:extLst>
              <c:ext xmlns:c16="http://schemas.microsoft.com/office/drawing/2014/chart" uri="{C3380CC4-5D6E-409C-BE32-E72D297353CC}">
                <c16:uniqueId val="{00000002-7364-4A00-BB34-1F7622C9C7E4}"/>
              </c:ext>
            </c:extLst>
          </c:dPt>
          <c:dLbls>
            <c:dLbl>
              <c:idx val="0"/>
              <c:layout>
                <c:manualLayout>
                  <c:x val="0"/>
                  <c:y val="0.388888888888888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64-4A00-BB34-1F7622C9C7E4}"/>
                </c:ext>
              </c:extLst>
            </c:dLbl>
            <c:dLbl>
              <c:idx val="1"/>
              <c:layout>
                <c:manualLayout>
                  <c:x val="2.7777777777777779E-3"/>
                  <c:y val="0.4907407407407407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64-4A00-BB34-1F7622C9C7E4}"/>
                </c:ext>
              </c:extLst>
            </c:dLbl>
            <c:dLbl>
              <c:idx val="2"/>
              <c:layout>
                <c:manualLayout>
                  <c:x val="2.777777777777676E-3"/>
                  <c:y val="0.2129629629629629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364-4A00-BB34-1F7622C9C7E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Analysis'!$B$4:$B$7</c:f>
              <c:strCache>
                <c:ptCount val="3"/>
                <c:pt idx="0">
                  <c:v>High Discount</c:v>
                </c:pt>
                <c:pt idx="1">
                  <c:v>Medium Discount</c:v>
                </c:pt>
                <c:pt idx="2">
                  <c:v>No Discount</c:v>
                </c:pt>
              </c:strCache>
            </c:strRef>
          </c:cat>
          <c:val>
            <c:numRef>
              <c:f>'Discount Analysis'!$D$4:$D$7</c:f>
              <c:numCache>
                <c:formatCode>\$0.00,," M"</c:formatCode>
                <c:ptCount val="3"/>
                <c:pt idx="0">
                  <c:v>28820400.66</c:v>
                </c:pt>
                <c:pt idx="1">
                  <c:v>33621725.549999997</c:v>
                </c:pt>
                <c:pt idx="2">
                  <c:v>17266608.699999999</c:v>
                </c:pt>
              </c:numCache>
            </c:numRef>
          </c:val>
          <c:extLst>
            <c:ext xmlns:c16="http://schemas.microsoft.com/office/drawing/2014/chart" uri="{C3380CC4-5D6E-409C-BE32-E72D297353CC}">
              <c16:uniqueId val="{00000003-7364-4A00-BB34-1F7622C9C7E4}"/>
            </c:ext>
          </c:extLst>
        </c:ser>
        <c:dLbls>
          <c:showLegendKey val="0"/>
          <c:showVal val="0"/>
          <c:showCatName val="0"/>
          <c:showSerName val="0"/>
          <c:showPercent val="0"/>
          <c:showBubbleSize val="0"/>
        </c:dLbls>
        <c:gapWidth val="138"/>
        <c:axId val="122910272"/>
        <c:axId val="122910632"/>
      </c:barChart>
      <c:lineChart>
        <c:grouping val="standard"/>
        <c:varyColors val="0"/>
        <c:ser>
          <c:idx val="0"/>
          <c:order val="0"/>
          <c:tx>
            <c:strRef>
              <c:f>'Discount Analysis'!$C$3</c:f>
              <c:strCache>
                <c:ptCount val="1"/>
                <c:pt idx="0">
                  <c:v>Orders</c:v>
                </c:pt>
              </c:strCache>
            </c:strRef>
          </c:tx>
          <c:spPr>
            <a:ln w="28575" cap="rnd">
              <a:solidFill>
                <a:srgbClr val="002060"/>
              </a:solidFill>
              <a:round/>
            </a:ln>
            <a:effectLst>
              <a:outerShdw blurRad="63500" sx="102000" sy="102000" algn="ctr" rotWithShape="0">
                <a:prstClr val="black">
                  <a:alpha val="40000"/>
                </a:prstClr>
              </a:outerShdw>
            </a:effectLst>
          </c:spPr>
          <c:marker>
            <c:symbol val="none"/>
          </c:marker>
          <c:dPt>
            <c:idx val="0"/>
            <c:marker>
              <c:symbol val="none"/>
            </c:marker>
            <c:bubble3D val="0"/>
            <c:extLst>
              <c:ext xmlns:c16="http://schemas.microsoft.com/office/drawing/2014/chart" uri="{C3380CC4-5D6E-409C-BE32-E72D297353CC}">
                <c16:uniqueId val="{00000004-7364-4A00-BB34-1F7622C9C7E4}"/>
              </c:ext>
            </c:extLst>
          </c:dPt>
          <c:dPt>
            <c:idx val="1"/>
            <c:marker>
              <c:symbol val="none"/>
            </c:marker>
            <c:bubble3D val="0"/>
            <c:extLst>
              <c:ext xmlns:c16="http://schemas.microsoft.com/office/drawing/2014/chart" uri="{C3380CC4-5D6E-409C-BE32-E72D297353CC}">
                <c16:uniqueId val="{00000005-7364-4A00-BB34-1F7622C9C7E4}"/>
              </c:ext>
            </c:extLst>
          </c:dPt>
          <c:dLbls>
            <c:dLbl>
              <c:idx val="0"/>
              <c:layout>
                <c:manualLayout>
                  <c:x val="-3.3333333333333333E-2"/>
                  <c:y val="-6.9444444444444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64-4A00-BB34-1F7622C9C7E4}"/>
                </c:ext>
              </c:extLst>
            </c:dLbl>
            <c:dLbl>
              <c:idx val="1"/>
              <c:layout>
                <c:manualLayout>
                  <c:x val="-1.9444444444444545E-2"/>
                  <c:y val="-2.77777777777778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64-4A00-BB34-1F7622C9C7E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Analysis'!$B$4:$B$7</c:f>
              <c:strCache>
                <c:ptCount val="3"/>
                <c:pt idx="0">
                  <c:v>High Discount</c:v>
                </c:pt>
                <c:pt idx="1">
                  <c:v>Medium Discount</c:v>
                </c:pt>
                <c:pt idx="2">
                  <c:v>No Discount</c:v>
                </c:pt>
              </c:strCache>
            </c:strRef>
          </c:cat>
          <c:val>
            <c:numRef>
              <c:f>'Discount Analysis'!$C$4:$C$7</c:f>
              <c:numCache>
                <c:formatCode>General</c:formatCode>
                <c:ptCount val="3"/>
                <c:pt idx="0">
                  <c:v>2004</c:v>
                </c:pt>
                <c:pt idx="1">
                  <c:v>1998</c:v>
                </c:pt>
                <c:pt idx="2">
                  <c:v>998</c:v>
                </c:pt>
              </c:numCache>
            </c:numRef>
          </c:val>
          <c:smooth val="0"/>
          <c:extLst>
            <c:ext xmlns:c16="http://schemas.microsoft.com/office/drawing/2014/chart" uri="{C3380CC4-5D6E-409C-BE32-E72D297353CC}">
              <c16:uniqueId val="{00000006-7364-4A00-BB34-1F7622C9C7E4}"/>
            </c:ext>
          </c:extLst>
        </c:ser>
        <c:dLbls>
          <c:showLegendKey val="0"/>
          <c:showVal val="0"/>
          <c:showCatName val="0"/>
          <c:showSerName val="0"/>
          <c:showPercent val="0"/>
          <c:showBubbleSize val="0"/>
        </c:dLbls>
        <c:marker val="1"/>
        <c:smooth val="0"/>
        <c:axId val="1167478048"/>
        <c:axId val="1167476968"/>
      </c:lineChart>
      <c:catAx>
        <c:axId val="12291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Text" lastClr="000000">
                    <a:lumMod val="75000"/>
                    <a:lumOff val="25000"/>
                  </a:sysClr>
                </a:solidFill>
                <a:latin typeface="+mn-lt"/>
                <a:ea typeface="+mn-ea"/>
                <a:cs typeface="+mn-cs"/>
              </a:defRPr>
            </a:pPr>
            <a:endParaRPr lang="en-US"/>
          </a:p>
        </c:txPr>
        <c:crossAx val="122910632"/>
        <c:crosses val="autoZero"/>
        <c:auto val="1"/>
        <c:lblAlgn val="ctr"/>
        <c:lblOffset val="100"/>
        <c:noMultiLvlLbl val="0"/>
      </c:catAx>
      <c:valAx>
        <c:axId val="122910632"/>
        <c:scaling>
          <c:orientation val="minMax"/>
        </c:scaling>
        <c:delete val="0"/>
        <c:axPos val="l"/>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900" b="1" i="0" u="none" strike="noStrike" kern="1200" baseline="0">
                <a:solidFill>
                  <a:sysClr val="windowText" lastClr="000000">
                    <a:lumMod val="75000"/>
                    <a:lumOff val="25000"/>
                  </a:sysClr>
                </a:solidFill>
                <a:latin typeface="+mn-lt"/>
                <a:ea typeface="+mn-ea"/>
                <a:cs typeface="+mn-cs"/>
              </a:defRPr>
            </a:pPr>
            <a:endParaRPr lang="en-US"/>
          </a:p>
        </c:txPr>
        <c:crossAx val="122910272"/>
        <c:crosses val="autoZero"/>
        <c:crossBetween val="between"/>
      </c:valAx>
      <c:valAx>
        <c:axId val="11674769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478048"/>
        <c:crosses val="max"/>
        <c:crossBetween val="between"/>
      </c:valAx>
      <c:catAx>
        <c:axId val="1167478048"/>
        <c:scaling>
          <c:orientation val="minMax"/>
        </c:scaling>
        <c:delete val="1"/>
        <c:axPos val="b"/>
        <c:numFmt formatCode="General" sourceLinked="1"/>
        <c:majorTickMark val="out"/>
        <c:minorTickMark val="none"/>
        <c:tickLblPos val="nextTo"/>
        <c:crossAx val="11674769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Dashboard.xlsx]City_Analysis!PivotTable4</c:name>
    <c:fmtId val="28"/>
  </c:pivotSource>
  <c:chart>
    <c:title>
      <c:tx>
        <c:rich>
          <a:bodyPr rot="0" spcFirstLastPara="1" vertOverflow="ellipsis" vert="horz" wrap="square" anchor="ctr" anchorCtr="1"/>
          <a:lstStyle/>
          <a:p>
            <a:pPr>
              <a:defRPr lang="en-US" sz="1200" b="1" i="0" u="none" strike="noStrike" kern="1200" spc="0" baseline="0">
                <a:solidFill>
                  <a:schemeClr val="tx1">
                    <a:lumMod val="75000"/>
                    <a:lumOff val="25000"/>
                  </a:schemeClr>
                </a:solidFill>
                <a:latin typeface="Aptos Narrow" panose="020B0004020202020204" pitchFamily="34" charset="0"/>
                <a:ea typeface="+mn-ea"/>
                <a:cs typeface="+mn-cs"/>
              </a:defRPr>
            </a:pPr>
            <a:r>
              <a:rPr lang="en-IN"/>
              <a:t>City Vs Order, Sales &amp; Profit</a:t>
            </a:r>
          </a:p>
          <a:p>
            <a:pPr>
              <a:defRPr/>
            </a:pPr>
            <a:endParaRPr lang="en-IN"/>
          </a:p>
        </c:rich>
      </c:tx>
      <c:layout>
        <c:manualLayout>
          <c:xMode val="edge"/>
          <c:yMode val="edge"/>
          <c:x val="0.34815354172656554"/>
          <c:y val="2.7777777777777776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lumMod val="75000"/>
                  <a:lumOff val="2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solidFill>
              <a:srgbClr val="FF5050"/>
            </a:solidFill>
            <a:prstDash val="sysDash"/>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1"/>
          </a:solidFill>
          <a:ln>
            <a:solidFill>
              <a:srgbClr val="FF5050"/>
            </a:solidFill>
            <a:prstDash val="sysDash"/>
          </a:ln>
          <a:effectLst/>
        </c:spPr>
        <c:marker>
          <c:symbol val="none"/>
        </c:marker>
        <c:dLbl>
          <c:idx val="0"/>
          <c:layout>
            <c:manualLayout>
              <c:x val="0"/>
              <c:y val="-2.3148148148148105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lumMod val="75000"/>
                      <a:lumOff val="25000"/>
                    </a:sys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solidFill>
              <a:srgbClr val="FF5050"/>
            </a:solidFill>
            <a:prstDash val="sysDash"/>
          </a:ln>
          <a:effectLst/>
        </c:spPr>
        <c:marker>
          <c:symbol val="none"/>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lumMod val="75000"/>
                      <a:lumOff val="25000"/>
                    </a:sys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solidFill>
              <a:srgbClr val="FF5050"/>
            </a:solidFill>
            <a:prstDash val="sysDash"/>
          </a:ln>
          <a:effectLst/>
        </c:spPr>
        <c:marker>
          <c:symbol val="none"/>
        </c:marker>
        <c:dLbl>
          <c:idx val="0"/>
          <c:layout>
            <c:manualLayout>
              <c:x val="-1.3816764071757583E-16"/>
              <c:y val="-1.3888888888888888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lumMod val="75000"/>
                      <a:lumOff val="25000"/>
                    </a:sys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FF5050"/>
            </a:solidFill>
            <a:prstDash val="sysDash"/>
            <a:round/>
          </a:ln>
          <a:effectLst/>
        </c:spPr>
        <c:marker>
          <c:symbol val="none"/>
        </c:marker>
        <c:dLbl>
          <c:idx val="0"/>
          <c:layout>
            <c:manualLayout>
              <c:x val="1.8841259569357051E-3"/>
              <c:y val="1.3888888888888805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lumMod val="75000"/>
                      <a:lumOff val="25000"/>
                    </a:sys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spPr>
          <a:solidFill>
            <a:schemeClr val="accent1"/>
          </a:solidFill>
          <a:ln w="28575" cap="rnd">
            <a:solidFill>
              <a:schemeClr val="accent2"/>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2"/>
            </a:solidFill>
            <a:round/>
          </a:ln>
          <a:effectLst/>
        </c:spPr>
        <c:marker>
          <c:symbol val="circle"/>
          <c:size val="5"/>
          <c:spPr>
            <a:solidFill>
              <a:schemeClr val="bg1"/>
            </a:solidFill>
            <a:ln w="9525">
              <a:solidFill>
                <a:schemeClr val="tx1"/>
              </a:solidFill>
            </a:ln>
            <a:effectLst/>
          </c:spPr>
        </c:marker>
      </c:pivotFmt>
      <c:pivotFmt>
        <c:idx val="27"/>
        <c:spPr>
          <a:solidFill>
            <a:schemeClr val="accent1"/>
          </a:solidFill>
          <a:ln w="28575" cap="rnd">
            <a:solidFill>
              <a:schemeClr val="accent2"/>
            </a:solidFill>
            <a:round/>
          </a:ln>
          <a:effectLst/>
        </c:spPr>
        <c:marker>
          <c:symbol val="circle"/>
          <c:size val="5"/>
          <c:spPr>
            <a:solidFill>
              <a:schemeClr val="bg1"/>
            </a:solidFill>
            <a:ln w="9525">
              <a:solidFill>
                <a:schemeClr val="tx1"/>
              </a:solidFill>
            </a:ln>
            <a:effectLst/>
          </c:spPr>
        </c:marker>
      </c:pivotFmt>
      <c:pivotFmt>
        <c:idx val="28"/>
        <c:spPr>
          <a:solidFill>
            <a:schemeClr val="accent1"/>
          </a:solidFill>
          <a:ln w="28575" cap="rnd">
            <a:solidFill>
              <a:schemeClr val="accent2"/>
            </a:solidFill>
            <a:round/>
          </a:ln>
          <a:effectLst/>
        </c:spPr>
        <c:marker>
          <c:symbol val="circle"/>
          <c:size val="5"/>
          <c:spPr>
            <a:solidFill>
              <a:schemeClr val="bg1"/>
            </a:solidFill>
            <a:ln w="9525">
              <a:solidFill>
                <a:schemeClr val="tx1"/>
              </a:solidFill>
            </a:ln>
            <a:effectLst/>
          </c:spPr>
        </c:marker>
      </c:pivotFmt>
      <c:pivotFmt>
        <c:idx val="29"/>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2"/>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2"/>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2"/>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2"/>
            </a:solidFill>
            <a:round/>
          </a:ln>
          <a:effectLst/>
        </c:spPr>
        <c:marker>
          <c:symbol val="circle"/>
          <c:size val="5"/>
          <c:spPr>
            <a:solidFill>
              <a:schemeClr val="bg1"/>
            </a:solidFill>
            <a:ln w="9525">
              <a:solidFill>
                <a:schemeClr val="tx1"/>
              </a:solidFill>
            </a:ln>
            <a:effectLst/>
          </c:spPr>
        </c:marker>
        <c:dLbl>
          <c:idx val="0"/>
          <c:layout>
            <c:manualLayout>
              <c:x val="-7.5588849037759908E-3"/>
              <c:y val="-4.4025146331613432E-2"/>
            </c:manualLayout>
          </c:layout>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accent2"/>
            </a:solidFill>
            <a:round/>
          </a:ln>
          <a:effectLst/>
        </c:spPr>
        <c:marker>
          <c:symbol val="circle"/>
          <c:size val="5"/>
          <c:spPr>
            <a:solidFill>
              <a:schemeClr val="bg1"/>
            </a:solidFill>
            <a:ln w="9525">
              <a:solidFill>
                <a:schemeClr val="tx1"/>
              </a:solidFill>
            </a:ln>
            <a:effectLst/>
          </c:spPr>
        </c:marker>
        <c:dLbl>
          <c:idx val="0"/>
          <c:layout>
            <c:manualLayout>
              <c:x val="-1.914389121446273E-3"/>
              <c:y val="-3.8781160051374421E-2"/>
            </c:manualLayout>
          </c:layout>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chemeClr val="accent2"/>
            </a:solidFill>
            <a:round/>
          </a:ln>
          <a:effectLst/>
        </c:spPr>
        <c:marker>
          <c:symbol val="circle"/>
          <c:size val="5"/>
          <c:spPr>
            <a:solidFill>
              <a:schemeClr val="bg1"/>
            </a:solidFill>
            <a:ln w="9525">
              <a:solidFill>
                <a:schemeClr val="tx1"/>
              </a:solidFill>
            </a:ln>
            <a:effectLst/>
          </c:spPr>
        </c:marker>
      </c:pivotFmt>
    </c:pivotFmts>
    <c:plotArea>
      <c:layout/>
      <c:barChart>
        <c:barDir val="col"/>
        <c:grouping val="clustered"/>
        <c:varyColors val="0"/>
        <c:ser>
          <c:idx val="1"/>
          <c:order val="1"/>
          <c:tx>
            <c:strRef>
              <c:f>City_Analysis!$D$3</c:f>
              <c:strCache>
                <c:ptCount val="1"/>
                <c:pt idx="0">
                  <c:v>Sales</c:v>
                </c:pt>
              </c:strCache>
            </c:strRef>
          </c:tx>
          <c:spPr>
            <a:solidFill>
              <a:schemeClr val="tx2"/>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City_Analysis!$B$4:$B$24</c:f>
              <c:strCache>
                <c:ptCount val="20"/>
                <c:pt idx="0">
                  <c:v>Bangalore</c:v>
                </c:pt>
                <c:pt idx="1">
                  <c:v>Lucknow</c:v>
                </c:pt>
                <c:pt idx="2">
                  <c:v>Guwahati</c:v>
                </c:pt>
                <c:pt idx="3">
                  <c:v>Chandigarh</c:v>
                </c:pt>
                <c:pt idx="4">
                  <c:v>Jaipur</c:v>
                </c:pt>
                <c:pt idx="5">
                  <c:v>Amritsar</c:v>
                </c:pt>
                <c:pt idx="6">
                  <c:v>Surat</c:v>
                </c:pt>
                <c:pt idx="7">
                  <c:v>Patna</c:v>
                </c:pt>
                <c:pt idx="8">
                  <c:v>Bhubaneswar</c:v>
                </c:pt>
                <c:pt idx="9">
                  <c:v>Ranchi</c:v>
                </c:pt>
                <c:pt idx="10">
                  <c:v>Goa</c:v>
                </c:pt>
                <c:pt idx="11">
                  <c:v>Delhi</c:v>
                </c:pt>
                <c:pt idx="12">
                  <c:v>Pune</c:v>
                </c:pt>
                <c:pt idx="13">
                  <c:v>Ahmedabad</c:v>
                </c:pt>
                <c:pt idx="14">
                  <c:v>Chennai</c:v>
                </c:pt>
                <c:pt idx="15">
                  <c:v>Kolkata</c:v>
                </c:pt>
                <c:pt idx="16">
                  <c:v>Mumbai</c:v>
                </c:pt>
                <c:pt idx="17">
                  <c:v>Hyderabad</c:v>
                </c:pt>
                <c:pt idx="18">
                  <c:v>Coimbatore</c:v>
                </c:pt>
                <c:pt idx="19">
                  <c:v>Thiruvananthapuram</c:v>
                </c:pt>
              </c:strCache>
            </c:strRef>
          </c:cat>
          <c:val>
            <c:numRef>
              <c:f>City_Analysis!$D$4:$D$24</c:f>
              <c:numCache>
                <c:formatCode>\$0.00,,"M"</c:formatCode>
                <c:ptCount val="20"/>
                <c:pt idx="0">
                  <c:v>29989840.850000001</c:v>
                </c:pt>
                <c:pt idx="1">
                  <c:v>29901483.399999999</c:v>
                </c:pt>
                <c:pt idx="2">
                  <c:v>29606888.899999999</c:v>
                </c:pt>
                <c:pt idx="3">
                  <c:v>29331057.350000001</c:v>
                </c:pt>
                <c:pt idx="4">
                  <c:v>29319402.899999999</c:v>
                </c:pt>
                <c:pt idx="5">
                  <c:v>28746184.199999999</c:v>
                </c:pt>
                <c:pt idx="6">
                  <c:v>28532934.649999999</c:v>
                </c:pt>
                <c:pt idx="7">
                  <c:v>27702815.199999999</c:v>
                </c:pt>
                <c:pt idx="8">
                  <c:v>27088786.449999999</c:v>
                </c:pt>
                <c:pt idx="9">
                  <c:v>26948513.25</c:v>
                </c:pt>
                <c:pt idx="10">
                  <c:v>26927479.75</c:v>
                </c:pt>
                <c:pt idx="11">
                  <c:v>26280118.25</c:v>
                </c:pt>
                <c:pt idx="12">
                  <c:v>26190830.949999999</c:v>
                </c:pt>
                <c:pt idx="13">
                  <c:v>25003499.800000001</c:v>
                </c:pt>
                <c:pt idx="14">
                  <c:v>24884809.949999999</c:v>
                </c:pt>
                <c:pt idx="15">
                  <c:v>24464634.149999999</c:v>
                </c:pt>
                <c:pt idx="16">
                  <c:v>24391228.199999999</c:v>
                </c:pt>
                <c:pt idx="17">
                  <c:v>24301947.199999999</c:v>
                </c:pt>
                <c:pt idx="18">
                  <c:v>23652548.800000001</c:v>
                </c:pt>
                <c:pt idx="19">
                  <c:v>20401020.149999999</c:v>
                </c:pt>
              </c:numCache>
            </c:numRef>
          </c:val>
          <c:extLst>
            <c:ext xmlns:c16="http://schemas.microsoft.com/office/drawing/2014/chart" uri="{C3380CC4-5D6E-409C-BE32-E72D297353CC}">
              <c16:uniqueId val="{00000000-E5A7-4393-877D-09BA88268B79}"/>
            </c:ext>
          </c:extLst>
        </c:ser>
        <c:ser>
          <c:idx val="2"/>
          <c:order val="2"/>
          <c:tx>
            <c:strRef>
              <c:f>City_Analysis!$E$3</c:f>
              <c:strCache>
                <c:ptCount val="1"/>
                <c:pt idx="0">
                  <c:v>Sum of Profit</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City_Analysis!$B$4:$B$24</c:f>
              <c:strCache>
                <c:ptCount val="20"/>
                <c:pt idx="0">
                  <c:v>Bangalore</c:v>
                </c:pt>
                <c:pt idx="1">
                  <c:v>Lucknow</c:v>
                </c:pt>
                <c:pt idx="2">
                  <c:v>Guwahati</c:v>
                </c:pt>
                <c:pt idx="3">
                  <c:v>Chandigarh</c:v>
                </c:pt>
                <c:pt idx="4">
                  <c:v>Jaipur</c:v>
                </c:pt>
                <c:pt idx="5">
                  <c:v>Amritsar</c:v>
                </c:pt>
                <c:pt idx="6">
                  <c:v>Surat</c:v>
                </c:pt>
                <c:pt idx="7">
                  <c:v>Patna</c:v>
                </c:pt>
                <c:pt idx="8">
                  <c:v>Bhubaneswar</c:v>
                </c:pt>
                <c:pt idx="9">
                  <c:v>Ranchi</c:v>
                </c:pt>
                <c:pt idx="10">
                  <c:v>Goa</c:v>
                </c:pt>
                <c:pt idx="11">
                  <c:v>Delhi</c:v>
                </c:pt>
                <c:pt idx="12">
                  <c:v>Pune</c:v>
                </c:pt>
                <c:pt idx="13">
                  <c:v>Ahmedabad</c:v>
                </c:pt>
                <c:pt idx="14">
                  <c:v>Chennai</c:v>
                </c:pt>
                <c:pt idx="15">
                  <c:v>Kolkata</c:v>
                </c:pt>
                <c:pt idx="16">
                  <c:v>Mumbai</c:v>
                </c:pt>
                <c:pt idx="17">
                  <c:v>Hyderabad</c:v>
                </c:pt>
                <c:pt idx="18">
                  <c:v>Coimbatore</c:v>
                </c:pt>
                <c:pt idx="19">
                  <c:v>Thiruvananthapuram</c:v>
                </c:pt>
              </c:strCache>
            </c:strRef>
          </c:cat>
          <c:val>
            <c:numRef>
              <c:f>City_Analysis!$E$4:$E$24</c:f>
              <c:numCache>
                <c:formatCode>\$0.00,,"M"</c:formatCode>
                <c:ptCount val="20"/>
                <c:pt idx="0">
                  <c:v>4416914.72</c:v>
                </c:pt>
                <c:pt idx="1">
                  <c:v>4523681.09</c:v>
                </c:pt>
                <c:pt idx="2">
                  <c:v>4487271.28</c:v>
                </c:pt>
                <c:pt idx="3">
                  <c:v>4375379.5999999996</c:v>
                </c:pt>
                <c:pt idx="4">
                  <c:v>4353577.84</c:v>
                </c:pt>
                <c:pt idx="5">
                  <c:v>4202631.34</c:v>
                </c:pt>
                <c:pt idx="6">
                  <c:v>4294995.22</c:v>
                </c:pt>
                <c:pt idx="7">
                  <c:v>4131315.44</c:v>
                </c:pt>
                <c:pt idx="8">
                  <c:v>4070957.02</c:v>
                </c:pt>
                <c:pt idx="9">
                  <c:v>4113313.69</c:v>
                </c:pt>
                <c:pt idx="10">
                  <c:v>4027399.61</c:v>
                </c:pt>
                <c:pt idx="11">
                  <c:v>3887734.46</c:v>
                </c:pt>
                <c:pt idx="12">
                  <c:v>3837310.46</c:v>
                </c:pt>
                <c:pt idx="13">
                  <c:v>3676998.12</c:v>
                </c:pt>
                <c:pt idx="14">
                  <c:v>3768450.37</c:v>
                </c:pt>
                <c:pt idx="15">
                  <c:v>3729700.69</c:v>
                </c:pt>
                <c:pt idx="16">
                  <c:v>3743419.73</c:v>
                </c:pt>
                <c:pt idx="17">
                  <c:v>3498597.14</c:v>
                </c:pt>
                <c:pt idx="18">
                  <c:v>3537363.62</c:v>
                </c:pt>
                <c:pt idx="19">
                  <c:v>3031723.47</c:v>
                </c:pt>
              </c:numCache>
            </c:numRef>
          </c:val>
          <c:extLst>
            <c:ext xmlns:c16="http://schemas.microsoft.com/office/drawing/2014/chart" uri="{C3380CC4-5D6E-409C-BE32-E72D297353CC}">
              <c16:uniqueId val="{00000001-E5A7-4393-877D-09BA88268B79}"/>
            </c:ext>
          </c:extLst>
        </c:ser>
        <c:dLbls>
          <c:showLegendKey val="0"/>
          <c:showVal val="0"/>
          <c:showCatName val="0"/>
          <c:showSerName val="0"/>
          <c:showPercent val="0"/>
          <c:showBubbleSize val="0"/>
        </c:dLbls>
        <c:gapWidth val="60"/>
        <c:axId val="890984448"/>
        <c:axId val="890982288"/>
      </c:barChart>
      <c:lineChart>
        <c:grouping val="standard"/>
        <c:varyColors val="0"/>
        <c:ser>
          <c:idx val="0"/>
          <c:order val="0"/>
          <c:tx>
            <c:strRef>
              <c:f>City_Analysis!$C$3</c:f>
              <c:strCache>
                <c:ptCount val="1"/>
                <c:pt idx="0">
                  <c:v>Count of Order ID</c:v>
                </c:pt>
              </c:strCache>
            </c:strRef>
          </c:tx>
          <c:spPr>
            <a:ln w="28575" cap="rnd">
              <a:solidFill>
                <a:schemeClr val="accent2"/>
              </a:solidFill>
              <a:round/>
            </a:ln>
            <a:effectLst/>
          </c:spPr>
          <c:marker>
            <c:symbol val="circle"/>
            <c:size val="5"/>
            <c:spPr>
              <a:solidFill>
                <a:schemeClr val="bg1"/>
              </a:solidFill>
              <a:ln w="9525">
                <a:solidFill>
                  <a:schemeClr val="tx1"/>
                </a:solidFill>
              </a:ln>
              <a:effectLst/>
            </c:spPr>
          </c:marker>
          <c:dPt>
            <c:idx val="0"/>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0-CC9A-4791-91DB-C4D9E6E9CB38}"/>
              </c:ext>
            </c:extLst>
          </c:dPt>
          <c:dPt>
            <c:idx val="2"/>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0-B620-42A3-88F9-912815F159B9}"/>
              </c:ext>
            </c:extLst>
          </c:dPt>
          <c:dPt>
            <c:idx val="4"/>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2-CC9A-4791-91DB-C4D9E6E9CB38}"/>
              </c:ext>
            </c:extLst>
          </c:dPt>
          <c:dLbls>
            <c:dLbl>
              <c:idx val="0"/>
              <c:layout>
                <c:manualLayout>
                  <c:x val="-1.914389121446273E-3"/>
                  <c:y val="-3.87811600513744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9A-4791-91DB-C4D9E6E9CB38}"/>
                </c:ext>
              </c:extLst>
            </c:dLbl>
            <c:dLbl>
              <c:idx val="4"/>
              <c:layout>
                <c:manualLayout>
                  <c:x val="-7.5588849037759908E-3"/>
                  <c:y val="-4.40251463316134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9A-4791-91DB-C4D9E6E9CB38}"/>
                </c:ext>
              </c:extLst>
            </c:dLbl>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City_Analysis!$B$4:$B$24</c:f>
              <c:strCache>
                <c:ptCount val="20"/>
                <c:pt idx="0">
                  <c:v>Bangalore</c:v>
                </c:pt>
                <c:pt idx="1">
                  <c:v>Lucknow</c:v>
                </c:pt>
                <c:pt idx="2">
                  <c:v>Guwahati</c:v>
                </c:pt>
                <c:pt idx="3">
                  <c:v>Chandigarh</c:v>
                </c:pt>
                <c:pt idx="4">
                  <c:v>Jaipur</c:v>
                </c:pt>
                <c:pt idx="5">
                  <c:v>Amritsar</c:v>
                </c:pt>
                <c:pt idx="6">
                  <c:v>Surat</c:v>
                </c:pt>
                <c:pt idx="7">
                  <c:v>Patna</c:v>
                </c:pt>
                <c:pt idx="8">
                  <c:v>Bhubaneswar</c:v>
                </c:pt>
                <c:pt idx="9">
                  <c:v>Ranchi</c:v>
                </c:pt>
                <c:pt idx="10">
                  <c:v>Goa</c:v>
                </c:pt>
                <c:pt idx="11">
                  <c:v>Delhi</c:v>
                </c:pt>
                <c:pt idx="12">
                  <c:v>Pune</c:v>
                </c:pt>
                <c:pt idx="13">
                  <c:v>Ahmedabad</c:v>
                </c:pt>
                <c:pt idx="14">
                  <c:v>Chennai</c:v>
                </c:pt>
                <c:pt idx="15">
                  <c:v>Kolkata</c:v>
                </c:pt>
                <c:pt idx="16">
                  <c:v>Mumbai</c:v>
                </c:pt>
                <c:pt idx="17">
                  <c:v>Hyderabad</c:v>
                </c:pt>
                <c:pt idx="18">
                  <c:v>Coimbatore</c:v>
                </c:pt>
                <c:pt idx="19">
                  <c:v>Thiruvananthapuram</c:v>
                </c:pt>
              </c:strCache>
            </c:strRef>
          </c:cat>
          <c:val>
            <c:numRef>
              <c:f>City_Analysis!$C$4:$C$24</c:f>
              <c:numCache>
                <c:formatCode>0</c:formatCode>
                <c:ptCount val="20"/>
                <c:pt idx="0">
                  <c:v>261</c:v>
                </c:pt>
                <c:pt idx="1">
                  <c:v>261</c:v>
                </c:pt>
                <c:pt idx="2">
                  <c:v>293</c:v>
                </c:pt>
                <c:pt idx="3">
                  <c:v>276</c:v>
                </c:pt>
                <c:pt idx="4">
                  <c:v>261</c:v>
                </c:pt>
                <c:pt idx="5">
                  <c:v>248</c:v>
                </c:pt>
                <c:pt idx="6">
                  <c:v>261</c:v>
                </c:pt>
                <c:pt idx="7">
                  <c:v>258</c:v>
                </c:pt>
                <c:pt idx="8">
                  <c:v>249</c:v>
                </c:pt>
                <c:pt idx="9">
                  <c:v>233</c:v>
                </c:pt>
                <c:pt idx="10">
                  <c:v>259</c:v>
                </c:pt>
                <c:pt idx="11">
                  <c:v>242</c:v>
                </c:pt>
                <c:pt idx="12">
                  <c:v>240</c:v>
                </c:pt>
                <c:pt idx="13">
                  <c:v>241</c:v>
                </c:pt>
                <c:pt idx="14">
                  <c:v>252</c:v>
                </c:pt>
                <c:pt idx="15">
                  <c:v>223</c:v>
                </c:pt>
                <c:pt idx="16">
                  <c:v>240</c:v>
                </c:pt>
                <c:pt idx="17">
                  <c:v>232</c:v>
                </c:pt>
                <c:pt idx="18">
                  <c:v>245</c:v>
                </c:pt>
                <c:pt idx="19">
                  <c:v>225</c:v>
                </c:pt>
              </c:numCache>
            </c:numRef>
          </c:val>
          <c:smooth val="0"/>
          <c:extLst>
            <c:ext xmlns:c16="http://schemas.microsoft.com/office/drawing/2014/chart" uri="{C3380CC4-5D6E-409C-BE32-E72D297353CC}">
              <c16:uniqueId val="{00000002-E5A7-4393-877D-09BA88268B79}"/>
            </c:ext>
          </c:extLst>
        </c:ser>
        <c:dLbls>
          <c:showLegendKey val="0"/>
          <c:showVal val="0"/>
          <c:showCatName val="0"/>
          <c:showSerName val="0"/>
          <c:showPercent val="0"/>
          <c:showBubbleSize val="0"/>
        </c:dLbls>
        <c:marker val="1"/>
        <c:smooth val="0"/>
        <c:axId val="1452882712"/>
        <c:axId val="1452880552"/>
      </c:lineChart>
      <c:catAx>
        <c:axId val="89098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crossAx val="890982288"/>
        <c:crosses val="autoZero"/>
        <c:auto val="1"/>
        <c:lblAlgn val="ctr"/>
        <c:lblOffset val="100"/>
        <c:noMultiLvlLbl val="0"/>
      </c:catAx>
      <c:valAx>
        <c:axId val="890982288"/>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crossAx val="890984448"/>
        <c:crosses val="autoZero"/>
        <c:crossBetween val="between"/>
      </c:valAx>
      <c:valAx>
        <c:axId val="145288055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crossAx val="1452882712"/>
        <c:crosses val="max"/>
        <c:crossBetween val="between"/>
      </c:valAx>
      <c:catAx>
        <c:axId val="1452882712"/>
        <c:scaling>
          <c:orientation val="minMax"/>
        </c:scaling>
        <c:delete val="1"/>
        <c:axPos val="b"/>
        <c:numFmt formatCode="General" sourceLinked="1"/>
        <c:majorTickMark val="out"/>
        <c:minorTickMark val="none"/>
        <c:tickLblPos val="nextTo"/>
        <c:crossAx val="14528805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lgn="ctr">
        <a:defRPr lang="en-US"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b="1">
                <a:solidFill>
                  <a:sysClr val="windowText" lastClr="000000"/>
                </a:solidFill>
                <a:latin typeface="Aptos Narrow" panose="020B0004020202020204" pitchFamily="34" charset="0"/>
              </a:rPr>
              <a:t>Region</a:t>
            </a:r>
            <a:r>
              <a:rPr lang="en-IN" b="1" baseline="0">
                <a:solidFill>
                  <a:sysClr val="windowText" lastClr="000000"/>
                </a:solidFill>
                <a:latin typeface="Aptos Narrow" panose="020B0004020202020204" pitchFamily="34" charset="0"/>
              </a:rPr>
              <a:t> Vs Total Sales</a:t>
            </a:r>
            <a:endParaRPr lang="en-IN" b="1">
              <a:solidFill>
                <a:sysClr val="windowText" lastClr="000000"/>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rgbClr val="FF9999"/>
          </a:solidFill>
          <a:ln>
            <a:noFill/>
          </a:ln>
          <a:effectLst>
            <a:outerShdw blurRad="50800" dist="38100" dir="13500000" algn="br" rotWithShape="0">
              <a:prstClr val="black">
                <a:alpha val="40000"/>
              </a:prstClr>
            </a:outerShd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99"/>
          </a:solidFill>
          <a:ln>
            <a:noFill/>
          </a:ln>
          <a:effectLst>
            <a:outerShdw blurRad="50800" dist="38100" dir="13500000" algn="br" rotWithShape="0">
              <a:prstClr val="black">
                <a:alpha val="40000"/>
              </a:prstClr>
            </a:outerShdw>
          </a:effectLst>
        </c:spPr>
        <c:dLbl>
          <c:idx val="0"/>
          <c:numFmt formatCode="\$0.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0946627283644832E-2"/>
                  <c:h val="6.4745552639253412E-2"/>
                </c:manualLayout>
              </c15:layout>
            </c:ext>
          </c:extLst>
        </c:dLbl>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dLbl>
          <c:idx val="0"/>
          <c:tx>
            <c:rich>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mn-lt"/>
                    <a:ea typeface="+mn-ea"/>
                    <a:cs typeface="+mn-cs"/>
                  </a:defRPr>
                </a:pPr>
                <a:fld id="{722F6D3C-45BE-49AB-A799-7D3A35216465}" type="VALUE">
                  <a:rPr lang="en-US" sz="800" b="1" i="0" u="none" strike="noStrike" kern="1200" baseline="0">
                    <a:solidFill>
                      <a:sysClr val="windowText" lastClr="000000">
                        <a:lumMod val="75000"/>
                        <a:lumOff val="25000"/>
                      </a:sysClr>
                    </a:solidFill>
                    <a:latin typeface="+mn-lt"/>
                    <a:ea typeface="+mn-ea"/>
                    <a:cs typeface="+mn-cs"/>
                  </a:rPr>
                  <a:pPr algn="ctr" rtl="0">
                    <a:defRPr lang="en-US" sz="800" b="1" i="0" u="none" strike="noStrike" kern="1200" baseline="0">
                      <a:solidFill>
                        <a:sysClr val="windowText" lastClr="000000">
                          <a:lumMod val="75000"/>
                          <a:lumOff val="25000"/>
                        </a:sysClr>
                      </a:solidFill>
                      <a:latin typeface="+mn-lt"/>
                      <a:ea typeface="+mn-ea"/>
                      <a:cs typeface="+mn-cs"/>
                    </a:defRPr>
                  </a:pPr>
                  <a:t>[VALUE]</a:t>
                </a:fld>
                <a:endParaRPr lang="en-IN"/>
              </a:p>
            </c:rich>
          </c:tx>
          <c:numFmt formatCode="0.00%" sourceLinked="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stacked"/>
        <c:varyColors val="0"/>
        <c:ser>
          <c:idx val="0"/>
          <c:order val="0"/>
          <c:tx>
            <c:v>Series1</c:v>
          </c:tx>
          <c:spPr>
            <a:solidFill>
              <a:srgbClr val="FF9999"/>
            </a:solidFill>
            <a:ln>
              <a:noFill/>
            </a:ln>
            <a:effectLst>
              <a:outerShdw blurRad="50800" dist="38100" dir="13500000" algn="br" rotWithShape="0">
                <a:prstClr val="black">
                  <a:alpha val="40000"/>
                </a:prstClr>
              </a:outerShdw>
            </a:effectLst>
          </c:spPr>
          <c:invertIfNegative val="0"/>
          <c:dPt>
            <c:idx val="1"/>
            <c:invertIfNegative val="0"/>
            <c:bubble3D val="0"/>
            <c:spPr>
              <a:solidFill>
                <a:srgbClr val="FF9999"/>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1-9AB4-40A9-9EB8-9EF404293B52}"/>
              </c:ext>
            </c:extLst>
          </c:dPt>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9.0946627283644832E-2"/>
                      <c:h val="6.4745552639253412E-2"/>
                    </c:manualLayout>
                  </c15:layout>
                </c:ext>
                <c:ext xmlns:c16="http://schemas.microsoft.com/office/drawing/2014/chart" uri="{C3380CC4-5D6E-409C-BE32-E72D297353CC}">
                  <c16:uniqueId val="{00000001-9AB4-40A9-9EB8-9EF404293B52}"/>
                </c:ext>
              </c:extLst>
            </c:dLbl>
            <c:numFmt formatCode="\$0.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North</c:v>
              </c:pt>
              <c:pt idx="1">
                <c:v>East</c:v>
              </c:pt>
              <c:pt idx="2">
                <c:v>West</c:v>
              </c:pt>
              <c:pt idx="3">
                <c:v>South</c:v>
              </c:pt>
            </c:strLit>
          </c:cat>
          <c:val>
            <c:numLit>
              <c:formatCode>General</c:formatCode>
              <c:ptCount val="4"/>
              <c:pt idx="0">
                <c:v>143578246.10000008</c:v>
              </c:pt>
              <c:pt idx="1">
                <c:v>135811637.94999996</c:v>
              </c:pt>
              <c:pt idx="2">
                <c:v>131045973.34999992</c:v>
              </c:pt>
              <c:pt idx="3">
                <c:v>123230166.95000012</c:v>
              </c:pt>
            </c:numLit>
          </c:val>
          <c:extLst>
            <c:ext xmlns:c16="http://schemas.microsoft.com/office/drawing/2014/chart" uri="{C3380CC4-5D6E-409C-BE32-E72D297353CC}">
              <c16:uniqueId val="{00000002-9AB4-40A9-9EB8-9EF404293B52}"/>
            </c:ext>
          </c:extLst>
        </c:ser>
        <c:ser>
          <c:idx val="1"/>
          <c:order val="1"/>
          <c:tx>
            <c:v>Series2</c:v>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3-9AB4-40A9-9EB8-9EF404293B52}"/>
              </c:ext>
            </c:extLst>
          </c:dPt>
          <c:dLbls>
            <c:dLbl>
              <c:idx val="0"/>
              <c:tx>
                <c:rich>
                  <a:bodyPr/>
                  <a:lstStyle/>
                  <a:p>
                    <a:fld id="{722F6D3C-45BE-49AB-A799-7D3A35216465}" type="VALUE">
                      <a:rPr lang="en-US" sz="800" b="1" i="0" u="none" strike="noStrike" kern="1200" baseline="0">
                        <a:solidFill>
                          <a:sysClr val="windowText" lastClr="000000">
                            <a:lumMod val="75000"/>
                            <a:lumOff val="25000"/>
                          </a:sysClr>
                        </a:solidFill>
                        <a:latin typeface="+mn-lt"/>
                        <a:ea typeface="+mn-ea"/>
                        <a:cs typeface="+mn-cs"/>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AB4-40A9-9EB8-9EF404293B52}"/>
                </c:ext>
              </c:extLst>
            </c:dLbl>
            <c:numFmt formatCode="0.00%" sourceLinked="0"/>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North</c:v>
              </c:pt>
              <c:pt idx="1">
                <c:v>East</c:v>
              </c:pt>
              <c:pt idx="2">
                <c:v>West</c:v>
              </c:pt>
              <c:pt idx="3">
                <c:v>South</c:v>
              </c:pt>
            </c:strLit>
          </c:cat>
          <c:val>
            <c:numLit>
              <c:formatCode>General</c:formatCode>
              <c:ptCount val="4"/>
              <c:pt idx="0">
                <c:v>0.26904138459044113</c:v>
              </c:pt>
              <c:pt idx="1">
                <c:v>0.2544880726019933</c:v>
              </c:pt>
              <c:pt idx="2">
                <c:v>0.24555802200376653</c:v>
              </c:pt>
              <c:pt idx="3">
                <c:v>0.23091252080379904</c:v>
              </c:pt>
            </c:numLit>
          </c:val>
          <c:extLst>
            <c:ext xmlns:c16="http://schemas.microsoft.com/office/drawing/2014/chart" uri="{C3380CC4-5D6E-409C-BE32-E72D297353CC}">
              <c16:uniqueId val="{00000004-9AB4-40A9-9EB8-9EF404293B52}"/>
            </c:ext>
          </c:extLst>
        </c:ser>
        <c:dLbls>
          <c:dLblPos val="ctr"/>
          <c:showLegendKey val="0"/>
          <c:showVal val="1"/>
          <c:showCatName val="0"/>
          <c:showSerName val="0"/>
          <c:showPercent val="0"/>
          <c:showBubbleSize val="0"/>
        </c:dLbls>
        <c:gapWidth val="150"/>
        <c:overlap val="100"/>
        <c:axId val="101073584"/>
        <c:axId val="101073944"/>
      </c:barChart>
      <c:catAx>
        <c:axId val="10107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01073944"/>
        <c:crosses val="autoZero"/>
        <c:auto val="1"/>
        <c:lblAlgn val="ctr"/>
        <c:lblOffset val="100"/>
        <c:noMultiLvlLbl val="0"/>
      </c:catAx>
      <c:valAx>
        <c:axId val="101073944"/>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0107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Dashboard.xlsx]Monthly_Trend!PivotTable3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Aptos Narrow" panose="020B0004020202020204" pitchFamily="34" charset="0"/>
              </a:rPr>
              <a:t>Monthly</a:t>
            </a:r>
            <a:r>
              <a:rPr lang="en-US" b="1" baseline="0">
                <a:solidFill>
                  <a:sysClr val="windowText" lastClr="000000"/>
                </a:solidFill>
                <a:latin typeface="Aptos Narrow" panose="020B0004020202020204" pitchFamily="34" charset="0"/>
              </a:rPr>
              <a:t> Trend</a:t>
            </a:r>
            <a:endParaRPr lang="en-US" b="1">
              <a:solidFill>
                <a:sysClr val="windowText" lastClr="000000"/>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4.6265316311900805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4.8592250576007842E-2"/>
              <c:y val="2.5497594050743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4.6265316311900805E-2"/>
              <c:y val="4.86457421988917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5.5573053368328962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1.8963598136620356E-4"/>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4.6265316311900805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4.8592250576007842E-2"/>
              <c:y val="2.5497594050743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4.6265316311900805E-2"/>
              <c:y val="4.86457421988917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5.5573053368328962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1.8963598136620356E-4"/>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bg1"/>
            </a:solidFill>
            <a:ln w="9525">
              <a:solidFill>
                <a:schemeClr val="tx1"/>
              </a:solidFill>
            </a:ln>
            <a:effectLst/>
          </c:spPr>
        </c:marker>
        <c:dLbl>
          <c:idx val="0"/>
          <c:layout>
            <c:manualLayout>
              <c:x val="-4.6265316311900805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bg1"/>
            </a:solidFill>
            <a:ln w="9525">
              <a:solidFill>
                <a:schemeClr val="tx1"/>
              </a:solidFill>
            </a:ln>
            <a:effectLst/>
          </c:spPr>
        </c:marker>
        <c:dLbl>
          <c:idx val="0"/>
          <c:layout>
            <c:manualLayout>
              <c:x val="-4.8592250576007842E-2"/>
              <c:y val="2.5497594050743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bg1"/>
            </a:solidFill>
            <a:ln w="9525">
              <a:solidFill>
                <a:schemeClr val="tx1"/>
              </a:solidFill>
            </a:ln>
            <a:effectLst/>
          </c:spPr>
        </c:marker>
        <c:dLbl>
          <c:idx val="0"/>
          <c:layout>
            <c:manualLayout>
              <c:x val="-4.6265316311900805E-2"/>
              <c:y val="4.86457421988917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bg1"/>
            </a:solidFill>
            <a:ln w="9525">
              <a:solidFill>
                <a:schemeClr val="tx1"/>
              </a:solidFill>
            </a:ln>
            <a:effectLst/>
          </c:spPr>
        </c:marker>
        <c:dLbl>
          <c:idx val="0"/>
          <c:layout>
            <c:manualLayout>
              <c:x val="-5.5573053368328962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bg1"/>
            </a:solidFill>
            <a:ln w="9525">
              <a:solidFill>
                <a:schemeClr val="tx1"/>
              </a:solidFill>
            </a:ln>
            <a:effectLst/>
          </c:spPr>
        </c:marker>
        <c:dLbl>
          <c:idx val="0"/>
          <c:layout>
            <c:manualLayout>
              <c:x val="-1.8963598136620356E-4"/>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Monthly_Trend!$C$3</c:f>
              <c:strCache>
                <c:ptCount val="1"/>
                <c:pt idx="0">
                  <c:v>Total</c:v>
                </c:pt>
              </c:strCache>
            </c:strRef>
          </c:tx>
          <c:spPr>
            <a:ln w="28575" cap="rnd">
              <a:solidFill>
                <a:schemeClr val="accent1"/>
              </a:solidFill>
              <a:round/>
            </a:ln>
            <a:effectLst/>
          </c:spPr>
          <c:marker>
            <c:symbol val="circle"/>
            <c:size val="5"/>
            <c:spPr>
              <a:solidFill>
                <a:schemeClr val="bg1"/>
              </a:solidFill>
              <a:ln w="9525">
                <a:solidFill>
                  <a:schemeClr val="tx1"/>
                </a:solidFill>
              </a:ln>
              <a:effectLst/>
            </c:spPr>
          </c:marker>
          <c:dPt>
            <c:idx val="1"/>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0-ABBF-4EE8-8A38-CE773B8C4733}"/>
              </c:ext>
            </c:extLst>
          </c:dPt>
          <c:dPt>
            <c:idx val="3"/>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1-ABBF-4EE8-8A38-CE773B8C4733}"/>
              </c:ext>
            </c:extLst>
          </c:dPt>
          <c:dPt>
            <c:idx val="7"/>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2-ABBF-4EE8-8A38-CE773B8C4733}"/>
              </c:ext>
            </c:extLst>
          </c:dPt>
          <c:dPt>
            <c:idx val="9"/>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3-ABBF-4EE8-8A38-CE773B8C4733}"/>
              </c:ext>
            </c:extLst>
          </c:dPt>
          <c:dPt>
            <c:idx val="11"/>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4-ABBF-4EE8-8A38-CE773B8C4733}"/>
              </c:ext>
            </c:extLst>
          </c:dPt>
          <c:dLbls>
            <c:dLbl>
              <c:idx val="1"/>
              <c:layout>
                <c:manualLayout>
                  <c:x val="-4.6265316311900805E-2"/>
                  <c:y val="4.8645742198891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BF-4EE8-8A38-CE773B8C4733}"/>
                </c:ext>
              </c:extLst>
            </c:dLbl>
            <c:dLbl>
              <c:idx val="3"/>
              <c:layout>
                <c:manualLayout>
                  <c:x val="-4.8592250576007842E-2"/>
                  <c:y val="2.54975940507436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BF-4EE8-8A38-CE773B8C4733}"/>
                </c:ext>
              </c:extLst>
            </c:dLbl>
            <c:dLbl>
              <c:idx val="7"/>
              <c:layout>
                <c:manualLayout>
                  <c:x val="-4.6265316311900805E-2"/>
                  <c:y val="4.86457421988917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BF-4EE8-8A38-CE773B8C4733}"/>
                </c:ext>
              </c:extLst>
            </c:dLbl>
            <c:dLbl>
              <c:idx val="9"/>
              <c:layout>
                <c:manualLayout>
                  <c:x val="-5.5573053368328962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BF-4EE8-8A38-CE773B8C4733}"/>
                </c:ext>
              </c:extLst>
            </c:dLbl>
            <c:dLbl>
              <c:idx val="11"/>
              <c:layout>
                <c:manualLayout>
                  <c:x val="-1.8963598136620356E-4"/>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BF-4EE8-8A38-CE773B8C473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Monthly_Trend!$B$4:$B$16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Monthly_Trend!$C$4:$C$16</c:f>
              <c:numCache>
                <c:formatCode>\$0.00,,"M"</c:formatCode>
                <c:ptCount val="12"/>
                <c:pt idx="0">
                  <c:v>43868599</c:v>
                </c:pt>
                <c:pt idx="1">
                  <c:v>46617810.700000003</c:v>
                </c:pt>
                <c:pt idx="2">
                  <c:v>45431026.649999999</c:v>
                </c:pt>
                <c:pt idx="3">
                  <c:v>39755842.600000001</c:v>
                </c:pt>
                <c:pt idx="4">
                  <c:v>42998043.200000003</c:v>
                </c:pt>
                <c:pt idx="5">
                  <c:v>46545851.450000003</c:v>
                </c:pt>
                <c:pt idx="6">
                  <c:v>42524458.700000003</c:v>
                </c:pt>
                <c:pt idx="7">
                  <c:v>44174004.100000001</c:v>
                </c:pt>
                <c:pt idx="8">
                  <c:v>50755715.200000003</c:v>
                </c:pt>
                <c:pt idx="9">
                  <c:v>44076516.75</c:v>
                </c:pt>
                <c:pt idx="10">
                  <c:v>46306477.25</c:v>
                </c:pt>
                <c:pt idx="11">
                  <c:v>40611678.75</c:v>
                </c:pt>
              </c:numCache>
            </c:numRef>
          </c:val>
          <c:smooth val="0"/>
          <c:extLst>
            <c:ext xmlns:c16="http://schemas.microsoft.com/office/drawing/2014/chart" uri="{C3380CC4-5D6E-409C-BE32-E72D297353CC}">
              <c16:uniqueId val="{00000005-ABBF-4EE8-8A38-CE773B8C4733}"/>
            </c:ext>
          </c:extLst>
        </c:ser>
        <c:dLbls>
          <c:dLblPos val="t"/>
          <c:showLegendKey val="0"/>
          <c:showVal val="1"/>
          <c:showCatName val="0"/>
          <c:showSerName val="0"/>
          <c:showPercent val="0"/>
          <c:showBubbleSize val="0"/>
        </c:dLbls>
        <c:marker val="1"/>
        <c:smooth val="0"/>
        <c:axId val="1185078176"/>
        <c:axId val="1185086096"/>
      </c:lineChart>
      <c:catAx>
        <c:axId val="118507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185086096"/>
        <c:crosses val="autoZero"/>
        <c:auto val="1"/>
        <c:lblAlgn val="ctr"/>
        <c:lblOffset val="100"/>
        <c:noMultiLvlLbl val="0"/>
      </c:catAx>
      <c:valAx>
        <c:axId val="1185086096"/>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18507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image" Target="../media/image1.emf"/><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9.xml"/><Relationship Id="rId5" Type="http://schemas.openxmlformats.org/officeDocument/2006/relationships/image" Target="../media/image2.emf"/><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73024</xdr:colOff>
      <xdr:row>0</xdr:row>
      <xdr:rowOff>200025</xdr:rowOff>
    </xdr:from>
    <xdr:to>
      <xdr:col>14</xdr:col>
      <xdr:colOff>120650</xdr:colOff>
      <xdr:row>15</xdr:row>
      <xdr:rowOff>142875</xdr:rowOff>
    </xdr:to>
    <xdr:graphicFrame macro="">
      <xdr:nvGraphicFramePr>
        <xdr:cNvPr id="2" name="Chart 1">
          <a:extLst>
            <a:ext uri="{FF2B5EF4-FFF2-40B4-BE49-F238E27FC236}">
              <a16:creationId xmlns:a16="http://schemas.microsoft.com/office/drawing/2014/main" id="{F1DA749D-7DC2-DC19-FDF2-7BF391694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536574</xdr:colOff>
      <xdr:row>1</xdr:row>
      <xdr:rowOff>123825</xdr:rowOff>
    </xdr:from>
    <xdr:to>
      <xdr:col>16</xdr:col>
      <xdr:colOff>571500</xdr:colOff>
      <xdr:row>16</xdr:row>
      <xdr:rowOff>104775</xdr:rowOff>
    </xdr:to>
    <xdr:graphicFrame macro="">
      <xdr:nvGraphicFramePr>
        <xdr:cNvPr id="2" name="Chart 1">
          <a:extLst>
            <a:ext uri="{FF2B5EF4-FFF2-40B4-BE49-F238E27FC236}">
              <a16:creationId xmlns:a16="http://schemas.microsoft.com/office/drawing/2014/main" id="{866D8A08-94E6-1D7F-75A6-C3639D9C6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746125</xdr:colOff>
      <xdr:row>2</xdr:row>
      <xdr:rowOff>9525</xdr:rowOff>
    </xdr:from>
    <xdr:to>
      <xdr:col>10</xdr:col>
      <xdr:colOff>168275</xdr:colOff>
      <xdr:row>16</xdr:row>
      <xdr:rowOff>174625</xdr:rowOff>
    </xdr:to>
    <xdr:graphicFrame macro="">
      <xdr:nvGraphicFramePr>
        <xdr:cNvPr id="2" name="Chart 1">
          <a:extLst>
            <a:ext uri="{FF2B5EF4-FFF2-40B4-BE49-F238E27FC236}">
              <a16:creationId xmlns:a16="http://schemas.microsoft.com/office/drawing/2014/main" id="{6C9E846D-A5A1-3225-7575-207F739DA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276225</xdr:colOff>
      <xdr:row>0</xdr:row>
      <xdr:rowOff>209550</xdr:rowOff>
    </xdr:from>
    <xdr:to>
      <xdr:col>15</xdr:col>
      <xdr:colOff>41275</xdr:colOff>
      <xdr:row>15</xdr:row>
      <xdr:rowOff>152400</xdr:rowOff>
    </xdr:to>
    <xdr:graphicFrame macro="">
      <xdr:nvGraphicFramePr>
        <xdr:cNvPr id="3" name="Chart 2">
          <a:extLst>
            <a:ext uri="{FF2B5EF4-FFF2-40B4-BE49-F238E27FC236}">
              <a16:creationId xmlns:a16="http://schemas.microsoft.com/office/drawing/2014/main" id="{AB951588-2801-B945-C2FC-75319AE0B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136524</xdr:colOff>
      <xdr:row>1</xdr:row>
      <xdr:rowOff>180975</xdr:rowOff>
    </xdr:from>
    <xdr:to>
      <xdr:col>14</xdr:col>
      <xdr:colOff>311150</xdr:colOff>
      <xdr:row>16</xdr:row>
      <xdr:rowOff>161925</xdr:rowOff>
    </xdr:to>
    <xdr:graphicFrame macro="">
      <xdr:nvGraphicFramePr>
        <xdr:cNvPr id="2" name="Chart 1">
          <a:extLst>
            <a:ext uri="{FF2B5EF4-FFF2-40B4-BE49-F238E27FC236}">
              <a16:creationId xmlns:a16="http://schemas.microsoft.com/office/drawing/2014/main" id="{EEC5D525-D4F7-9965-91F8-6497631973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504155</xdr:colOff>
      <xdr:row>0</xdr:row>
      <xdr:rowOff>0</xdr:rowOff>
    </xdr:from>
    <xdr:to>
      <xdr:col>34</xdr:col>
      <xdr:colOff>80428</xdr:colOff>
      <xdr:row>70</xdr:row>
      <xdr:rowOff>48847</xdr:rowOff>
    </xdr:to>
    <xdr:sp macro="" textlink="">
      <xdr:nvSpPr>
        <xdr:cNvPr id="3" name="Rectangle 2">
          <a:extLst>
            <a:ext uri="{FF2B5EF4-FFF2-40B4-BE49-F238E27FC236}">
              <a16:creationId xmlns:a16="http://schemas.microsoft.com/office/drawing/2014/main" id="{C4B5BA91-BF07-4CA9-A985-E28B4F5AFE30}"/>
            </a:ext>
          </a:extLst>
        </xdr:cNvPr>
        <xdr:cNvSpPr/>
      </xdr:nvSpPr>
      <xdr:spPr>
        <a:xfrm>
          <a:off x="2334449" y="0"/>
          <a:ext cx="18489312" cy="13122376"/>
        </a:xfrm>
        <a:prstGeom prst="rect">
          <a:avLst/>
        </a:prstGeom>
        <a:solidFill>
          <a:schemeClr val="accent4">
            <a:lumMod val="20000"/>
            <a:lumOff val="80000"/>
          </a:schemeClr>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471714</xdr:colOff>
      <xdr:row>70</xdr:row>
      <xdr:rowOff>48847</xdr:rowOff>
    </xdr:to>
    <xdr:sp macro="" textlink="">
      <xdr:nvSpPr>
        <xdr:cNvPr id="2" name="Rectangle 1">
          <a:extLst>
            <a:ext uri="{FF2B5EF4-FFF2-40B4-BE49-F238E27FC236}">
              <a16:creationId xmlns:a16="http://schemas.microsoft.com/office/drawing/2014/main" id="{50B020F7-2B39-7AAE-6F4D-E300942F35C0}"/>
            </a:ext>
          </a:extLst>
        </xdr:cNvPr>
        <xdr:cNvSpPr/>
      </xdr:nvSpPr>
      <xdr:spPr>
        <a:xfrm>
          <a:off x="0" y="0"/>
          <a:ext cx="2313214" cy="12643014"/>
        </a:xfrm>
        <a:prstGeom prst="rect">
          <a:avLst/>
        </a:prstGeom>
        <a:solidFill>
          <a:schemeClr val="accent4">
            <a:lumMod val="60000"/>
            <a:lumOff val="4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248671</xdr:colOff>
      <xdr:row>39</xdr:row>
      <xdr:rowOff>79012</xdr:rowOff>
    </xdr:from>
    <xdr:to>
      <xdr:col>3</xdr:col>
      <xdr:colOff>74083</xdr:colOff>
      <xdr:row>49</xdr:row>
      <xdr:rowOff>105833</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50F5A021-556E-4717-BDF3-64DD7E6C2D4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48671" y="7154726"/>
              <a:ext cx="1662376" cy="1841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295080</xdr:colOff>
      <xdr:row>51</xdr:row>
      <xdr:rowOff>80679</xdr:rowOff>
    </xdr:from>
    <xdr:to>
      <xdr:col>3</xdr:col>
      <xdr:colOff>69432</xdr:colOff>
      <xdr:row>63</xdr:row>
      <xdr:rowOff>42334</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73E59A39-980F-4695-AAA0-40533DEAC00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5080" y="9333536"/>
              <a:ext cx="1611316" cy="2138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253164</xdr:colOff>
      <xdr:row>28</xdr:row>
      <xdr:rowOff>87326</xdr:rowOff>
    </xdr:from>
    <xdr:to>
      <xdr:col>3</xdr:col>
      <xdr:colOff>84666</xdr:colOff>
      <xdr:row>37</xdr:row>
      <xdr:rowOff>127000</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id="{08B2F4A8-AED9-4408-9F3F-07539C48EDE7}"/>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53164" y="5167326"/>
              <a:ext cx="1668466" cy="1672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74084</xdr:rowOff>
    </xdr:from>
    <xdr:to>
      <xdr:col>2</xdr:col>
      <xdr:colOff>308918</xdr:colOff>
      <xdr:row>5</xdr:row>
      <xdr:rowOff>48626</xdr:rowOff>
    </xdr:to>
    <xdr:sp macro="" textlink="">
      <xdr:nvSpPr>
        <xdr:cNvPr id="10" name="TextBox 9">
          <a:extLst>
            <a:ext uri="{FF2B5EF4-FFF2-40B4-BE49-F238E27FC236}">
              <a16:creationId xmlns:a16="http://schemas.microsoft.com/office/drawing/2014/main" id="{DBCE3EC8-728F-4CA6-B78D-64FBF37B9233}"/>
            </a:ext>
          </a:extLst>
        </xdr:cNvPr>
        <xdr:cNvSpPr txBox="1"/>
      </xdr:nvSpPr>
      <xdr:spPr>
        <a:xfrm>
          <a:off x="0" y="613834"/>
          <a:ext cx="1536585" cy="33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latin typeface="72 Black" panose="020B0A04030603020204" pitchFamily="34" charset="0"/>
              <a:cs typeface="72 Black" panose="020B0A04030603020204" pitchFamily="34" charset="0"/>
            </a:rPr>
            <a:t>💵 Total Sales</a:t>
          </a:r>
        </a:p>
      </xdr:txBody>
    </xdr:sp>
    <xdr:clientData/>
  </xdr:twoCellAnchor>
  <xdr:twoCellAnchor>
    <xdr:from>
      <xdr:col>0</xdr:col>
      <xdr:colOff>0</xdr:colOff>
      <xdr:row>9</xdr:row>
      <xdr:rowOff>98804</xdr:rowOff>
    </xdr:from>
    <xdr:to>
      <xdr:col>3</xdr:col>
      <xdr:colOff>298729</xdr:colOff>
      <xdr:row>11</xdr:row>
      <xdr:rowOff>81815</xdr:rowOff>
    </xdr:to>
    <xdr:sp macro="" textlink="">
      <xdr:nvSpPr>
        <xdr:cNvPr id="11" name="TextBox 10">
          <a:extLst>
            <a:ext uri="{FF2B5EF4-FFF2-40B4-BE49-F238E27FC236}">
              <a16:creationId xmlns:a16="http://schemas.microsoft.com/office/drawing/2014/main" id="{15C0388E-B86F-4553-9CC5-048F95DF0222}"/>
            </a:ext>
          </a:extLst>
        </xdr:cNvPr>
        <xdr:cNvSpPr txBox="1"/>
      </xdr:nvSpPr>
      <xdr:spPr>
        <a:xfrm>
          <a:off x="0" y="1718054"/>
          <a:ext cx="2140229" cy="342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72 Black" panose="020B0A04030603020204" pitchFamily="34" charset="0"/>
              <a:cs typeface="72 Black" panose="020B0A04030603020204" pitchFamily="34" charset="0"/>
            </a:rPr>
            <a:t>💹Total </a:t>
          </a:r>
          <a:r>
            <a:rPr lang="en-IN" sz="1600">
              <a:latin typeface="72 Black" panose="020B0A04030603020204" pitchFamily="34" charset="0"/>
              <a:cs typeface="72 Black" panose="020B0A04030603020204" pitchFamily="34" charset="0"/>
            </a:rPr>
            <a:t>Profit</a:t>
          </a:r>
          <a:endParaRPr lang="en-IN" sz="1400">
            <a:latin typeface="72 Black" panose="020B0A04030603020204" pitchFamily="34" charset="0"/>
            <a:cs typeface="72 Black" panose="020B0A04030603020204" pitchFamily="34" charset="0"/>
          </a:endParaRPr>
        </a:p>
      </xdr:txBody>
    </xdr:sp>
    <xdr:clientData/>
  </xdr:twoCellAnchor>
  <xdr:twoCellAnchor>
    <xdr:from>
      <xdr:col>0</xdr:col>
      <xdr:colOff>0</xdr:colOff>
      <xdr:row>15</xdr:row>
      <xdr:rowOff>152004</xdr:rowOff>
    </xdr:from>
    <xdr:to>
      <xdr:col>3</xdr:col>
      <xdr:colOff>298729</xdr:colOff>
      <xdr:row>17</xdr:row>
      <xdr:rowOff>135829</xdr:rowOff>
    </xdr:to>
    <xdr:sp macro="" textlink="">
      <xdr:nvSpPr>
        <xdr:cNvPr id="12" name="TextBox 11">
          <a:extLst>
            <a:ext uri="{FF2B5EF4-FFF2-40B4-BE49-F238E27FC236}">
              <a16:creationId xmlns:a16="http://schemas.microsoft.com/office/drawing/2014/main" id="{1FC88774-D2A2-422F-A73F-4AD44E2A458A}"/>
            </a:ext>
          </a:extLst>
        </xdr:cNvPr>
        <xdr:cNvSpPr txBox="1"/>
      </xdr:nvSpPr>
      <xdr:spPr>
        <a:xfrm>
          <a:off x="0" y="2850754"/>
          <a:ext cx="2140229" cy="343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latin typeface="72 Black" panose="020B0A04030603020204" pitchFamily="34" charset="0"/>
              <a:cs typeface="72 Black" panose="020B0A04030603020204" pitchFamily="34" charset="0"/>
            </a:rPr>
            <a:t>🛍️ Total Orders</a:t>
          </a:r>
        </a:p>
      </xdr:txBody>
    </xdr:sp>
    <xdr:clientData/>
  </xdr:twoCellAnchor>
  <xdr:twoCellAnchor>
    <xdr:from>
      <xdr:col>0</xdr:col>
      <xdr:colOff>0</xdr:colOff>
      <xdr:row>21</xdr:row>
      <xdr:rowOff>114615</xdr:rowOff>
    </xdr:from>
    <xdr:to>
      <xdr:col>3</xdr:col>
      <xdr:colOff>526143</xdr:colOff>
      <xdr:row>25</xdr:row>
      <xdr:rowOff>92689</xdr:rowOff>
    </xdr:to>
    <xdr:sp macro="" textlink="">
      <xdr:nvSpPr>
        <xdr:cNvPr id="13" name="TextBox 12">
          <a:extLst>
            <a:ext uri="{FF2B5EF4-FFF2-40B4-BE49-F238E27FC236}">
              <a16:creationId xmlns:a16="http://schemas.microsoft.com/office/drawing/2014/main" id="{7BED48CA-9D11-44B0-87C3-E71BC5D7590C}"/>
            </a:ext>
          </a:extLst>
        </xdr:cNvPr>
        <xdr:cNvSpPr txBox="1"/>
      </xdr:nvSpPr>
      <xdr:spPr>
        <a:xfrm>
          <a:off x="0" y="3892865"/>
          <a:ext cx="2367643" cy="697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latin typeface="72 Black" panose="020B0A04030603020204" pitchFamily="34" charset="0"/>
              <a:cs typeface="72 Black" panose="020B0A04030603020204" pitchFamily="34" charset="0"/>
            </a:rPr>
            <a:t>➗ Average</a:t>
          </a:r>
          <a:r>
            <a:rPr lang="en-IN" sz="1400" baseline="0">
              <a:latin typeface="72 Black" panose="020B0A04030603020204" pitchFamily="34" charset="0"/>
              <a:cs typeface="72 Black" panose="020B0A04030603020204" pitchFamily="34" charset="0"/>
            </a:rPr>
            <a:t> Order Value</a:t>
          </a:r>
          <a:endParaRPr lang="en-IN" sz="1400">
            <a:latin typeface="72 Black" panose="020B0A04030603020204" pitchFamily="34" charset="0"/>
            <a:cs typeface="72 Black" panose="020B0A04030603020204" pitchFamily="34" charset="0"/>
          </a:endParaRPr>
        </a:p>
      </xdr:txBody>
    </xdr:sp>
    <xdr:clientData/>
  </xdr:twoCellAnchor>
  <xdr:twoCellAnchor>
    <xdr:from>
      <xdr:col>0</xdr:col>
      <xdr:colOff>36285</xdr:colOff>
      <xdr:row>5</xdr:row>
      <xdr:rowOff>8386</xdr:rowOff>
    </xdr:from>
    <xdr:to>
      <xdr:col>2</xdr:col>
      <xdr:colOff>491569</xdr:colOff>
      <xdr:row>7</xdr:row>
      <xdr:rowOff>141890</xdr:rowOff>
    </xdr:to>
    <xdr:sp macro="" textlink="Monthly_Trend!$C$18">
      <xdr:nvSpPr>
        <xdr:cNvPr id="14" name="TextBox 13">
          <a:extLst>
            <a:ext uri="{FF2B5EF4-FFF2-40B4-BE49-F238E27FC236}">
              <a16:creationId xmlns:a16="http://schemas.microsoft.com/office/drawing/2014/main" id="{F4934883-519C-3E7F-D3F4-B1FF86A9F32B}"/>
            </a:ext>
          </a:extLst>
        </xdr:cNvPr>
        <xdr:cNvSpPr txBox="1"/>
      </xdr:nvSpPr>
      <xdr:spPr>
        <a:xfrm>
          <a:off x="36285" y="915529"/>
          <a:ext cx="1670855" cy="496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78994C-3D67-4B2F-BD36-81EB847CD8EC}" type="TxLink">
            <a:rPr lang="en-US" sz="2400" b="1" i="0" u="none" strike="noStrike">
              <a:gradFill>
                <a:gsLst>
                  <a:gs pos="30000">
                    <a:schemeClr val="bg2">
                      <a:lumMod val="50000"/>
                    </a:schemeClr>
                  </a:gs>
                  <a:gs pos="100000">
                    <a:schemeClr val="tx1"/>
                  </a:gs>
                </a:gsLst>
                <a:lin ang="5400000" scaled="1"/>
              </a:gradFill>
              <a:effectLst>
                <a:outerShdw blurRad="50800" dist="38100" dir="2700000" algn="tl" rotWithShape="0">
                  <a:prstClr val="black">
                    <a:alpha val="40000"/>
                  </a:prstClr>
                </a:outerShdw>
              </a:effectLst>
              <a:latin typeface="Aptos Narrow" panose="020B0004020202020204" pitchFamily="34" charset="0"/>
              <a:ea typeface="Calibri"/>
              <a:cs typeface="Calibri"/>
            </a:rPr>
            <a:pPr/>
            <a:t>$533.67M</a:t>
          </a:fld>
          <a:endParaRPr lang="en-US" sz="2400" b="1">
            <a:gradFill>
              <a:gsLst>
                <a:gs pos="30000">
                  <a:schemeClr val="bg2">
                    <a:lumMod val="50000"/>
                  </a:schemeClr>
                </a:gs>
                <a:gs pos="100000">
                  <a:schemeClr val="tx1"/>
                </a:gs>
              </a:gsLst>
              <a:lin ang="5400000" scaled="1"/>
            </a:gradFill>
            <a:effectLst>
              <a:outerShdw blurRad="50800" dist="38100" dir="2700000" algn="tl" rotWithShape="0">
                <a:prstClr val="black">
                  <a:alpha val="40000"/>
                </a:prstClr>
              </a:outerShdw>
            </a:effectLst>
            <a:latin typeface="Aptos Narrow" panose="020B0004020202020204" pitchFamily="34" charset="0"/>
          </a:endParaRPr>
        </a:p>
      </xdr:txBody>
    </xdr:sp>
    <xdr:clientData/>
  </xdr:twoCellAnchor>
  <xdr:twoCellAnchor>
    <xdr:from>
      <xdr:col>0</xdr:col>
      <xdr:colOff>45357</xdr:colOff>
      <xdr:row>23</xdr:row>
      <xdr:rowOff>128677</xdr:rowOff>
    </xdr:from>
    <xdr:to>
      <xdr:col>2</xdr:col>
      <xdr:colOff>500641</xdr:colOff>
      <xdr:row>26</xdr:row>
      <xdr:rowOff>80752</xdr:rowOff>
    </xdr:to>
    <xdr:sp macro="" textlink="Monthly_Trend!C38">
      <xdr:nvSpPr>
        <xdr:cNvPr id="16" name="TextBox 15">
          <a:extLst>
            <a:ext uri="{FF2B5EF4-FFF2-40B4-BE49-F238E27FC236}">
              <a16:creationId xmlns:a16="http://schemas.microsoft.com/office/drawing/2014/main" id="{074B6DA7-BD05-47A2-A2E5-1FCE89EEEA06}"/>
            </a:ext>
          </a:extLst>
        </xdr:cNvPr>
        <xdr:cNvSpPr txBox="1"/>
      </xdr:nvSpPr>
      <xdr:spPr>
        <a:xfrm>
          <a:off x="45357" y="4301534"/>
          <a:ext cx="1670855" cy="496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2F2E73B-46E5-446C-B5C8-C539CE399202}" type="TxLink">
            <a:rPr lang="en-US" sz="2400" b="1" i="0" u="none" strike="noStrike">
              <a:gradFill>
                <a:gsLst>
                  <a:gs pos="30000">
                    <a:schemeClr val="bg2">
                      <a:lumMod val="50000"/>
                    </a:schemeClr>
                  </a:gs>
                  <a:gs pos="100000">
                    <a:schemeClr val="tx1"/>
                  </a:gs>
                </a:gsLst>
                <a:lin ang="5400000" scaled="1"/>
              </a:gradFill>
              <a:effectLst>
                <a:outerShdw blurRad="50800" dist="38100" dir="2700000" algn="tl" rotWithShape="0">
                  <a:prstClr val="black">
                    <a:alpha val="40000"/>
                  </a:prstClr>
                </a:outerShdw>
              </a:effectLst>
              <a:latin typeface="Aptos Narrow" panose="020B0004020202020204" pitchFamily="34" charset="0"/>
              <a:ea typeface="Calibri"/>
              <a:cs typeface="Calibri"/>
            </a:rPr>
            <a:pPr marL="0" indent="0"/>
            <a:t>$1,06,733</a:t>
          </a:fld>
          <a:endParaRPr lang="en-US" sz="2400" b="1" i="0" u="none" strike="noStrike">
            <a:gradFill>
              <a:gsLst>
                <a:gs pos="30000">
                  <a:schemeClr val="bg2">
                    <a:lumMod val="50000"/>
                  </a:schemeClr>
                </a:gs>
                <a:gs pos="100000">
                  <a:schemeClr val="tx1"/>
                </a:gs>
              </a:gsLst>
              <a:lin ang="5400000" scaled="1"/>
            </a:gradFill>
            <a:effectLst>
              <a:outerShdw blurRad="50800" dist="38100" dir="2700000" algn="tl" rotWithShape="0">
                <a:prstClr val="black">
                  <a:alpha val="40000"/>
                </a:prstClr>
              </a:outerShdw>
            </a:effectLst>
            <a:latin typeface="Aptos Narrow" panose="020B0004020202020204" pitchFamily="34" charset="0"/>
            <a:ea typeface="Calibri"/>
            <a:cs typeface="Calibri"/>
          </a:endParaRPr>
        </a:p>
      </xdr:txBody>
    </xdr:sp>
    <xdr:clientData/>
  </xdr:twoCellAnchor>
  <xdr:twoCellAnchor>
    <xdr:from>
      <xdr:col>0</xdr:col>
      <xdr:colOff>36286</xdr:colOff>
      <xdr:row>17</xdr:row>
      <xdr:rowOff>171022</xdr:rowOff>
    </xdr:from>
    <xdr:to>
      <xdr:col>2</xdr:col>
      <xdr:colOff>491570</xdr:colOff>
      <xdr:row>20</xdr:row>
      <xdr:rowOff>121386</xdr:rowOff>
    </xdr:to>
    <xdr:sp macro="" textlink="'Discount Analysis'!$C$10">
      <xdr:nvSpPr>
        <xdr:cNvPr id="17" name="TextBox 16">
          <a:extLst>
            <a:ext uri="{FF2B5EF4-FFF2-40B4-BE49-F238E27FC236}">
              <a16:creationId xmlns:a16="http://schemas.microsoft.com/office/drawing/2014/main" id="{F5513691-3E86-4E6A-BC46-5BCE07DE5DF7}"/>
            </a:ext>
          </a:extLst>
        </xdr:cNvPr>
        <xdr:cNvSpPr txBox="1"/>
      </xdr:nvSpPr>
      <xdr:spPr>
        <a:xfrm>
          <a:off x="36286" y="3255308"/>
          <a:ext cx="1670855" cy="494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6007070-59B5-4817-80AD-74C39B751D33}" type="TxLink">
            <a:rPr lang="en-US" sz="2400" b="1" i="0" u="none" strike="noStrike">
              <a:gradFill>
                <a:gsLst>
                  <a:gs pos="30000">
                    <a:schemeClr val="bg2">
                      <a:lumMod val="50000"/>
                    </a:schemeClr>
                  </a:gs>
                  <a:gs pos="100000">
                    <a:schemeClr val="tx1"/>
                  </a:gs>
                </a:gsLst>
                <a:lin ang="5400000" scaled="1"/>
              </a:gradFill>
              <a:effectLst>
                <a:outerShdw blurRad="50800" dist="38100" dir="2700000" algn="tl" rotWithShape="0">
                  <a:prstClr val="black">
                    <a:alpha val="40000"/>
                  </a:prstClr>
                </a:outerShdw>
              </a:effectLst>
              <a:latin typeface="Aptos Narrow" panose="020B0004020202020204" pitchFamily="34" charset="0"/>
              <a:ea typeface="Calibri"/>
              <a:cs typeface="Calibri"/>
            </a:rPr>
            <a:pPr marL="0" indent="0"/>
            <a:t>5000</a:t>
          </a:fld>
          <a:endParaRPr lang="en-US" sz="2400" b="1" i="0" u="none" strike="noStrike">
            <a:gradFill>
              <a:gsLst>
                <a:gs pos="30000">
                  <a:schemeClr val="bg2">
                    <a:lumMod val="50000"/>
                  </a:schemeClr>
                </a:gs>
                <a:gs pos="100000">
                  <a:schemeClr val="tx1"/>
                </a:gs>
              </a:gsLst>
              <a:lin ang="5400000" scaled="1"/>
            </a:gradFill>
            <a:effectLst>
              <a:outerShdw blurRad="50800" dist="38100" dir="2700000" algn="tl" rotWithShape="0">
                <a:prstClr val="black">
                  <a:alpha val="40000"/>
                </a:prstClr>
              </a:outerShdw>
            </a:effectLst>
            <a:latin typeface="Aptos Narrow" panose="020B0004020202020204" pitchFamily="34" charset="0"/>
            <a:ea typeface="Calibri"/>
            <a:cs typeface="Calibri"/>
          </a:endParaRPr>
        </a:p>
      </xdr:txBody>
    </xdr:sp>
    <xdr:clientData/>
  </xdr:twoCellAnchor>
  <xdr:twoCellAnchor>
    <xdr:from>
      <xdr:col>0</xdr:col>
      <xdr:colOff>72571</xdr:colOff>
      <xdr:row>11</xdr:row>
      <xdr:rowOff>58809</xdr:rowOff>
    </xdr:from>
    <xdr:to>
      <xdr:col>2</xdr:col>
      <xdr:colOff>527855</xdr:colOff>
      <xdr:row>14</xdr:row>
      <xdr:rowOff>9172</xdr:rowOff>
    </xdr:to>
    <xdr:sp macro="" textlink="Cleaned_Data!$S$5002">
      <xdr:nvSpPr>
        <xdr:cNvPr id="18" name="TextBox 17">
          <a:extLst>
            <a:ext uri="{FF2B5EF4-FFF2-40B4-BE49-F238E27FC236}">
              <a16:creationId xmlns:a16="http://schemas.microsoft.com/office/drawing/2014/main" id="{F7CFD5B2-C7D0-4D17-90A7-82E4B33250D1}"/>
            </a:ext>
          </a:extLst>
        </xdr:cNvPr>
        <xdr:cNvSpPr txBox="1"/>
      </xdr:nvSpPr>
      <xdr:spPr>
        <a:xfrm>
          <a:off x="72571" y="2054523"/>
          <a:ext cx="1670855" cy="494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22C0A96-E20C-40DB-ADB9-842AED897D96}" type="TxLink">
            <a:rPr lang="en-US" sz="2400" b="1" i="0" u="none" strike="noStrike">
              <a:gradFill>
                <a:gsLst>
                  <a:gs pos="30000">
                    <a:schemeClr val="bg2">
                      <a:lumMod val="50000"/>
                    </a:schemeClr>
                  </a:gs>
                  <a:gs pos="100000">
                    <a:schemeClr val="tx1"/>
                  </a:gs>
                </a:gsLst>
                <a:lin ang="5400000" scaled="1"/>
              </a:gradFill>
              <a:effectLst>
                <a:outerShdw blurRad="50800" dist="38100" dir="2700000" algn="tl" rotWithShape="0">
                  <a:prstClr val="black">
                    <a:alpha val="40000"/>
                  </a:prstClr>
                </a:outerShdw>
              </a:effectLst>
              <a:latin typeface="Aptos Narrow" panose="020B0004020202020204" pitchFamily="34" charset="0"/>
              <a:ea typeface="Calibri"/>
              <a:cs typeface="Calibri"/>
            </a:rPr>
            <a:pPr marL="0" indent="0"/>
            <a:t>$79.71 M</a:t>
          </a:fld>
          <a:endParaRPr lang="en-US" sz="2400" b="1" i="0" u="none" strike="noStrike">
            <a:gradFill>
              <a:gsLst>
                <a:gs pos="30000">
                  <a:schemeClr val="bg2">
                    <a:lumMod val="50000"/>
                  </a:schemeClr>
                </a:gs>
                <a:gs pos="100000">
                  <a:schemeClr val="tx1"/>
                </a:gs>
              </a:gsLst>
              <a:lin ang="5400000" scaled="1"/>
            </a:gradFill>
            <a:effectLst>
              <a:outerShdw blurRad="50800" dist="38100" dir="2700000" algn="tl" rotWithShape="0">
                <a:prstClr val="black">
                  <a:alpha val="40000"/>
                </a:prstClr>
              </a:outerShdw>
            </a:effectLst>
            <a:latin typeface="Aptos Narrow" panose="020B0004020202020204" pitchFamily="34" charset="0"/>
            <a:ea typeface="Calibri"/>
            <a:cs typeface="Calibri"/>
          </a:endParaRPr>
        </a:p>
      </xdr:txBody>
    </xdr:sp>
    <xdr:clientData/>
  </xdr:twoCellAnchor>
  <xdr:twoCellAnchor>
    <xdr:from>
      <xdr:col>5</xdr:col>
      <xdr:colOff>48532</xdr:colOff>
      <xdr:row>25</xdr:row>
      <xdr:rowOff>18143</xdr:rowOff>
    </xdr:from>
    <xdr:to>
      <xdr:col>13</xdr:col>
      <xdr:colOff>600982</xdr:colOff>
      <xdr:row>44</xdr:row>
      <xdr:rowOff>124732</xdr:rowOff>
    </xdr:to>
    <xdr:graphicFrame macro="">
      <xdr:nvGraphicFramePr>
        <xdr:cNvPr id="22" name="Chart 21">
          <a:extLst>
            <a:ext uri="{FF2B5EF4-FFF2-40B4-BE49-F238E27FC236}">
              <a16:creationId xmlns:a16="http://schemas.microsoft.com/office/drawing/2014/main" id="{0CDD4A4C-AE00-4720-8112-DB3040EE0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154213</xdr:colOff>
      <xdr:row>25</xdr:row>
      <xdr:rowOff>45357</xdr:rowOff>
    </xdr:from>
    <xdr:to>
      <xdr:col>24</xdr:col>
      <xdr:colOff>317499</xdr:colOff>
      <xdr:row>44</xdr:row>
      <xdr:rowOff>0</xdr:rowOff>
    </xdr:to>
    <xdr:graphicFrame macro="">
      <xdr:nvGraphicFramePr>
        <xdr:cNvPr id="7" name="Chart 6">
          <a:extLst>
            <a:ext uri="{FF2B5EF4-FFF2-40B4-BE49-F238E27FC236}">
              <a16:creationId xmlns:a16="http://schemas.microsoft.com/office/drawing/2014/main" id="{04916879-B4FE-45BA-8CEE-F9191F5B1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317499</xdr:colOff>
      <xdr:row>1</xdr:row>
      <xdr:rowOff>154215</xdr:rowOff>
    </xdr:from>
    <xdr:to>
      <xdr:col>23</xdr:col>
      <xdr:colOff>444500</xdr:colOff>
      <xdr:row>4</xdr:row>
      <xdr:rowOff>27215</xdr:rowOff>
    </xdr:to>
    <xdr:sp macro="" textlink="">
      <xdr:nvSpPr>
        <xdr:cNvPr id="26" name="TextBox 25">
          <a:extLst>
            <a:ext uri="{FF2B5EF4-FFF2-40B4-BE49-F238E27FC236}">
              <a16:creationId xmlns:a16="http://schemas.microsoft.com/office/drawing/2014/main" id="{2FD41F9F-2C48-741C-B5B8-60189634AC4B}"/>
            </a:ext>
          </a:extLst>
        </xdr:cNvPr>
        <xdr:cNvSpPr txBox="1"/>
      </xdr:nvSpPr>
      <xdr:spPr>
        <a:xfrm>
          <a:off x="9434285" y="335644"/>
          <a:ext cx="4989286" cy="41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Times New Roman" panose="02020603050405020304" pitchFamily="18" charset="0"/>
              <a:cs typeface="Times New Roman" panose="02020603050405020304" pitchFamily="18" charset="0"/>
            </a:rPr>
            <a:t>E-COMMERCE SALES DASHBOARD</a:t>
          </a:r>
        </a:p>
      </xdr:txBody>
    </xdr:sp>
    <xdr:clientData/>
  </xdr:twoCellAnchor>
  <xdr:twoCellAnchor editAs="oneCell">
    <xdr:from>
      <xdr:col>27</xdr:col>
      <xdr:colOff>39129</xdr:colOff>
      <xdr:row>25</xdr:row>
      <xdr:rowOff>114639</xdr:rowOff>
    </xdr:from>
    <xdr:to>
      <xdr:col>32</xdr:col>
      <xdr:colOff>411103</xdr:colOff>
      <xdr:row>44</xdr:row>
      <xdr:rowOff>85154</xdr:rowOff>
    </xdr:to>
    <xdr:pic>
      <xdr:nvPicPr>
        <xdr:cNvPr id="28" name="Picture 27">
          <a:extLst>
            <a:ext uri="{FF2B5EF4-FFF2-40B4-BE49-F238E27FC236}">
              <a16:creationId xmlns:a16="http://schemas.microsoft.com/office/drawing/2014/main" id="{AEA6724C-4CD0-C227-33C7-1B4D0CBC407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511776" y="4783757"/>
          <a:ext cx="3422464" cy="3519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399141</xdr:colOff>
      <xdr:row>5</xdr:row>
      <xdr:rowOff>79375</xdr:rowOff>
    </xdr:from>
    <xdr:to>
      <xdr:col>25</xdr:col>
      <xdr:colOff>322033</xdr:colOff>
      <xdr:row>22</xdr:row>
      <xdr:rowOff>179161</xdr:rowOff>
    </xdr:to>
    <xdr:graphicFrame macro="">
      <xdr:nvGraphicFramePr>
        <xdr:cNvPr id="29" name="Chart 28">
          <a:extLst>
            <a:ext uri="{FF2B5EF4-FFF2-40B4-BE49-F238E27FC236}">
              <a16:creationId xmlns:a16="http://schemas.microsoft.com/office/drawing/2014/main" id="{AB7FECB7-E134-46DB-93ED-635B4350F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6225</xdr:colOff>
      <xdr:row>5</xdr:row>
      <xdr:rowOff>136070</xdr:rowOff>
    </xdr:from>
    <xdr:to>
      <xdr:col>32</xdr:col>
      <xdr:colOff>355520</xdr:colOff>
      <xdr:row>22</xdr:row>
      <xdr:rowOff>68035</xdr:rowOff>
    </xdr:to>
    <xdr:pic>
      <xdr:nvPicPr>
        <xdr:cNvPr id="31" name="Picture 30">
          <a:extLst>
            <a:ext uri="{FF2B5EF4-FFF2-40B4-BE49-F238E27FC236}">
              <a16:creationId xmlns:a16="http://schemas.microsoft.com/office/drawing/2014/main" id="{A400BAE9-DA0A-BD24-DD7E-60DF63E78ED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478872" y="1069894"/>
          <a:ext cx="3399785" cy="3106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277760</xdr:colOff>
      <xdr:row>6</xdr:row>
      <xdr:rowOff>22679</xdr:rowOff>
    </xdr:from>
    <xdr:to>
      <xdr:col>13</xdr:col>
      <xdr:colOff>300893</xdr:colOff>
      <xdr:row>22</xdr:row>
      <xdr:rowOff>55790</xdr:rowOff>
    </xdr:to>
    <xdr:graphicFrame macro="">
      <xdr:nvGraphicFramePr>
        <xdr:cNvPr id="32" name="Chart 31">
          <a:extLst>
            <a:ext uri="{FF2B5EF4-FFF2-40B4-BE49-F238E27FC236}">
              <a16:creationId xmlns:a16="http://schemas.microsoft.com/office/drawing/2014/main" id="{4A9F7979-1ACF-4413-BA8B-0B4D08076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606600</xdr:colOff>
      <xdr:row>47</xdr:row>
      <xdr:rowOff>170089</xdr:rowOff>
    </xdr:from>
    <xdr:to>
      <xdr:col>15</xdr:col>
      <xdr:colOff>11340</xdr:colOff>
      <xdr:row>68</xdr:row>
      <xdr:rowOff>79375</xdr:rowOff>
    </xdr:to>
    <xdr:graphicFrame macro="">
      <xdr:nvGraphicFramePr>
        <xdr:cNvPr id="33" name="Chart 32">
          <a:extLst>
            <a:ext uri="{FF2B5EF4-FFF2-40B4-BE49-F238E27FC236}">
              <a16:creationId xmlns:a16="http://schemas.microsoft.com/office/drawing/2014/main" id="{735E9813-23A9-46F4-A6F9-7560D69D4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311274</xdr:colOff>
      <xdr:row>48</xdr:row>
      <xdr:rowOff>94730</xdr:rowOff>
    </xdr:from>
    <xdr:to>
      <xdr:col>33</xdr:col>
      <xdr:colOff>463867</xdr:colOff>
      <xdr:row>68</xdr:row>
      <xdr:rowOff>86695</xdr:rowOff>
    </xdr:to>
    <xdr:sp macro="" textlink="">
      <xdr:nvSpPr>
        <xdr:cNvPr id="6" name="TextBox 5">
          <a:extLst>
            <a:ext uri="{FF2B5EF4-FFF2-40B4-BE49-F238E27FC236}">
              <a16:creationId xmlns:a16="http://schemas.microsoft.com/office/drawing/2014/main" id="{D17EF67A-CE08-DAD8-FC27-B3EB6A4B95A3}"/>
            </a:ext>
          </a:extLst>
        </xdr:cNvPr>
        <xdr:cNvSpPr txBox="1"/>
      </xdr:nvSpPr>
      <xdr:spPr>
        <a:xfrm>
          <a:off x="12513235" y="9059436"/>
          <a:ext cx="8083867" cy="3727259"/>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ptos Narrow" panose="020B0004020202020204" pitchFamily="34" charset="0"/>
            </a:rPr>
            <a:t>Key Insights:</a:t>
          </a:r>
        </a:p>
        <a:p>
          <a:endParaRPr lang="en-IN" sz="1800">
            <a:latin typeface="Aptos Narrow" panose="020B0004020202020204" pitchFamily="34" charset="0"/>
          </a:endParaRPr>
        </a:p>
        <a:p>
          <a:r>
            <a:rPr lang="en-IN" sz="1800" b="1">
              <a:latin typeface="Aptos Narrow" panose="020B0004020202020204" pitchFamily="34" charset="0"/>
            </a:rPr>
            <a:t>1.  North region leads sales; South lags behind</a:t>
          </a:r>
        </a:p>
        <a:p>
          <a:endParaRPr lang="en-IN" sz="1800" b="1">
            <a:latin typeface="Aptos Narrow" panose="020B0004020202020204" pitchFamily="34" charset="0"/>
          </a:endParaRPr>
        </a:p>
        <a:p>
          <a:r>
            <a:rPr lang="en-IN" sz="1800" b="1">
              <a:latin typeface="Aptos Narrow" panose="020B0004020202020204" pitchFamily="34" charset="0"/>
            </a:rPr>
            <a:t>2. Medium discounts maximize revenue; high discounts reduce efficiency</a:t>
          </a:r>
        </a:p>
        <a:p>
          <a:endParaRPr lang="en-IN" sz="1800" b="1">
            <a:latin typeface="Aptos Narrow" panose="020B0004020202020204" pitchFamily="34" charset="0"/>
          </a:endParaRPr>
        </a:p>
        <a:p>
          <a:r>
            <a:rPr lang="en-IN" sz="1800" b="1">
              <a:latin typeface="Aptos Narrow" panose="020B0004020202020204" pitchFamily="34" charset="0"/>
            </a:rPr>
            <a:t>3. Sofa is the top-performing product category</a:t>
          </a:r>
        </a:p>
        <a:p>
          <a:endParaRPr lang="en-IN" sz="1800" b="1">
            <a:latin typeface="Aptos Narrow" panose="020B0004020202020204" pitchFamily="34" charset="0"/>
          </a:endParaRPr>
        </a:p>
        <a:p>
          <a:r>
            <a:rPr lang="en-IN" sz="1800" b="1">
              <a:latin typeface="Aptos Narrow" panose="020B0004020202020204" pitchFamily="34" charset="0"/>
            </a:rPr>
            <a:t>4. Bangalore &amp; Lucknow lead revenue; Guwahati leads orders</a:t>
          </a:r>
        </a:p>
        <a:p>
          <a:endParaRPr lang="en-IN" sz="1800" b="1">
            <a:latin typeface="Aptos Narrow" panose="020B0004020202020204" pitchFamily="34" charset="0"/>
          </a:endParaRPr>
        </a:p>
        <a:p>
          <a:r>
            <a:rPr lang="en-IN" sz="1800" b="1">
              <a:latin typeface="Aptos Narrow" panose="020B0004020202020204" pitchFamily="34" charset="0"/>
            </a:rPr>
            <a:t>5. Sales are stable with peak in May</a:t>
          </a:r>
        </a:p>
        <a:p>
          <a:endParaRPr lang="en-IN" sz="1800" b="1">
            <a:latin typeface="Aptos Narrow" panose="020B0004020202020204" pitchFamily="34" charset="0"/>
          </a:endParaRPr>
        </a:p>
        <a:p>
          <a:r>
            <a:rPr lang="en-IN" sz="1800" b="1">
              <a:latin typeface="Aptos Narrow" panose="020B0004020202020204" pitchFamily="34" charset="0"/>
            </a:rPr>
            <a:t>6. Repeat customers drive a significant share of orders</a:t>
          </a:r>
        </a:p>
        <a:p>
          <a:endParaRPr lang="en-IN" sz="1600">
            <a:latin typeface="Aptos Narrow" panose="020B000402020202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910256828705" backgroundQuery="1" createdVersion="8" refreshedVersion="8" minRefreshableVersion="3" recordCount="0" supportSubquery="1" supportAdvancedDrill="1" xr:uid="{2EBFAE67-8B78-4276-9222-FE672DC292D6}">
  <cacheSource type="external" connectionId="1"/>
  <cacheFields count="5">
    <cacheField name="[Table2].[City].[City]" caption="City" numFmtId="0" hierarchy="6" level="1">
      <sharedItems count="20">
        <s v="Ahmedabad"/>
        <s v="Amritsar"/>
        <s v="Bangalore"/>
        <s v="Bhubaneswar"/>
        <s v="Chandigarh"/>
        <s v="Chennai"/>
        <s v="Coimbatore"/>
        <s v="Delhi"/>
        <s v="Goa"/>
        <s v="Guwahati"/>
        <s v="Hyderabad"/>
        <s v="Jaipur"/>
        <s v="Kolkata"/>
        <s v="Lucknow"/>
        <s v="Mumbai"/>
        <s v="Patna"/>
        <s v="Pune"/>
        <s v="Ranchi"/>
        <s v="Surat"/>
        <s v="Thiruvananthapuram"/>
      </sharedItems>
    </cacheField>
    <cacheField name="[Measures].[Sum of Sales]" caption="Sum of Sales" numFmtId="0" hierarchy="21" level="32767"/>
    <cacheField name="[Measures].[Count of Order ID]" caption="Count of Order ID" numFmtId="0" hierarchy="25" level="32767"/>
    <cacheField name="[Measures].[Sum of Profit]" caption="Sum of Profit" numFmtId="0" hierarchy="22" level="32767"/>
    <cacheField name="[Table2].[Category].[Category]" caption="Category" numFmtId="0" hierarchy="8" level="1">
      <sharedItems containsSemiMixedTypes="0" containsNonDate="0" containsString="0"/>
    </cacheField>
  </cacheFields>
  <cacheHierarchies count="3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0"/>
      </fieldsUsage>
    </cacheHierarchy>
    <cacheHierarchy uniqueName="[Table2].[State]" caption="State" attribute="1" defaultMemberUniqueName="[Table2].[State].[All]" allUniqueName="[Table2].[State].[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4"/>
      </fieldsUsage>
    </cacheHierarchy>
    <cacheHierarchy uniqueName="[Table2].[Sub-Category]" caption="Sub-Category" attribute="1" defaultMemberUniqueName="[Table2].[Sub-Category].[All]" allUniqueName="[Table2].[Sub-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_Price]" caption="Unit_Price" attribute="1" defaultMemberUniqueName="[Table2].[Unit_Price].[All]" allUniqueName="[Table2].[Unit_Price].[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Discount_Level]" caption="Discount_Level" attribute="1" defaultMemberUniqueName="[Table2].[Discount_Level].[All]" allUniqueName="[Table2].[Discount_Level].[All]" dimensionUniqueName="[Table2]" displayFolder="" count="0" memberValueDatatype="130" unbalanced="0"/>
    <cacheHierarchy uniqueName="[Table2].[Discounted_Amount]" caption="Discounted_Amount" attribute="1" defaultMemberUniqueName="[Table2].[Discounted_Amount].[All]" allUniqueName="[Table2].[Discounted_Amount].[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Profit_Margin]" caption="Profit_Margin" attribute="1" defaultMemberUniqueName="[Table2].[Profit_Margin].[All]" allUniqueName="[Table2].[Profit_Margin].[All]" dimensionUniqueName="[Table2]" displayFolder="" count="0" memberValueDatatype="5" unbalanced="0"/>
    <cacheHierarchy uniqueName="[Table2].[Payment_Mode]" caption="Payment_Mode" attribute="1" defaultMemberUniqueName="[Table2].[Payment_Mode].[All]" allUniqueName="[Table2].[Payment_Mode].[All]" dimensionUniqueName="[Table2]" displayFolder="" count="0" memberValueDatatype="130" unbalanced="0"/>
    <cacheHierarchy uniqueName="[Measures].[Sum of Sales]" caption="Sum of Sales" measure="1" displayFolder="" measureGroup="Table2"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2" count="0" oneField="1">
      <fieldsUsage count="1">
        <fieldUsage x="3"/>
      </fieldsUsage>
      <extLst>
        <ext xmlns:x15="http://schemas.microsoft.com/office/spreadsheetml/2010/11/main" uri="{B97F6D7D-B522-45F9-BDA1-12C45D357490}">
          <x15:cacheHierarchy aggregatedColumn="18"/>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Table2" count="0" oneField="1">
      <fieldsUsage count="1">
        <fieldUsage x="2"/>
      </fieldsUsage>
      <extLst>
        <ext xmlns:x15="http://schemas.microsoft.com/office/spreadsheetml/2010/11/main" uri="{B97F6D7D-B522-45F9-BDA1-12C45D357490}">
          <x15:cacheHierarchy aggregatedColumn="0"/>
        </ext>
      </extLst>
    </cacheHierarchy>
    <cacheHierarchy uniqueName="[Measures].[Sum of Discount%]" caption="Sum of Discount%" measure="1" displayFolder="" measureGroup="Table2" count="0">
      <extLst>
        <ext xmlns:x15="http://schemas.microsoft.com/office/spreadsheetml/2010/11/main" uri="{B97F6D7D-B522-45F9-BDA1-12C45D357490}">
          <x15:cacheHierarchy aggregatedColumn="14"/>
        </ext>
      </extLst>
    </cacheHierarchy>
    <cacheHierarchy uniqueName="[Measures].[Max of Discount%]" caption="Max of Discount%" measure="1" displayFolder="" measureGroup="Table2"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Table2" count="0">
      <extLst>
        <ext xmlns:x15="http://schemas.microsoft.com/office/spreadsheetml/2010/11/main" uri="{B97F6D7D-B522-45F9-BDA1-12C45D357490}">
          <x15:cacheHierarchy aggregatedColumn="19"/>
        </ext>
      </extLst>
    </cacheHierarchy>
    <cacheHierarchy uniqueName="[Measures].[Average of Profit_Margin]" caption="Average of Profit_Margin" measure="1" displayFolder="" measureGroup="Table2" count="0">
      <extLst>
        <ext xmlns:x15="http://schemas.microsoft.com/office/spreadsheetml/2010/11/main" uri="{B97F6D7D-B522-45F9-BDA1-12C45D357490}">
          <x15:cacheHierarchy aggregatedColumn="19"/>
        </ext>
      </extLst>
    </cacheHierarchy>
    <cacheHierarchy uniqueName="[Measures].[Sales%]" caption="Sales%"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910258101852" backgroundQuery="1" createdVersion="8" refreshedVersion="8" minRefreshableVersion="3" recordCount="0" supportSubquery="1" supportAdvancedDrill="1" xr:uid="{6318F003-9BEB-4F47-B6BE-1D999ADB6D0D}">
  <cacheSource type="external" connectionId="1"/>
  <cacheFields count="4">
    <cacheField name="[Table2].[Customer_Name].[Customer_Name]" caption="Customer_Name" numFmtId="0" hierarchy="4" level="1">
      <sharedItems count="4844">
        <s v="Aarush Bahl"/>
        <s v="Aaryahi Madan"/>
        <s v="Aayush Setty"/>
        <s v="Adira Dhingra"/>
        <s v="Adira Kale"/>
        <s v="Akarsh Kala"/>
        <s v="Akarsh Korpal"/>
        <s v="Akarsh Sastry"/>
        <s v="Alisha Bhagat"/>
        <s v="Vritika Cherian"/>
        <s v="Aaina Balasubramanian" u="1"/>
        <s v="Aaina Bhargava" u="1"/>
        <s v="Aaina Bir" u="1"/>
        <s v="Aaina Karnik" u="1"/>
        <s v="Aarav Sankar" u="1"/>
        <s v="Aarav Vaidya" u="1"/>
        <s v="Aarush Batra" u="1"/>
        <s v="Aarush Chakrabarti" u="1"/>
        <s v="Kiaan Saini" u="1"/>
        <s v="Navya Sagar" u="1"/>
        <s v="Aaryahi Bhatia" u="1"/>
        <s v="Ahana  Tak" u="1"/>
        <s v="Amani Rastogi" u="1"/>
        <s v="Arhaan Dhillon" u="1"/>
        <s v="Biju Shan" u="1"/>
        <s v="Elakshi Mann" u="1"/>
        <s v="Elakshi Sachdev" u="1"/>
        <s v="Hiran Karpe" u="1"/>
        <s v="Hunar Sastry" u="1"/>
        <s v="Mehul Sarraf" u="1"/>
        <s v="Shalv Rattan" u="1"/>
        <s v="Umang Sood" u="1"/>
        <s v="Zara Shenoy" u="1"/>
        <s v="Aarna Halder" u="1"/>
        <s v="Aayush Gill" u="1"/>
        <s v="Abram Basak" u="1"/>
        <s v="Abram Gera" u="1"/>
        <s v="Advika Dave" u="1"/>
        <s v="Alisha Malhotra" u="1"/>
        <s v="Anvi Mammen" u="1"/>
        <s v="Azad Issac" u="1"/>
        <s v="Baiju Char" u="1"/>
        <s v="Dharmajan Comar" u="1"/>
        <s v="Ehsaan Dass" u="1"/>
        <s v="Gatik Chaudhary" u="1"/>
        <s v="Hiran Gole" u="1"/>
        <s v="Inaaya  Subramanian" u="1"/>
        <s v="Kiara Balay" u="1"/>
        <s v="Aaina Sharaf" u="1"/>
        <s v="Aarav Bala" u="1"/>
        <s v="Aarna Anand" u="1"/>
        <s v="Aarush Bains" u="1"/>
        <s v="Aarush Buch" u="1"/>
        <s v="Aarush Gupta" u="1"/>
        <s v="Aarush Kaur" u="1"/>
        <s v="Aarush Salvi" u="1"/>
        <s v="Aayush Kakar" u="1"/>
        <s v="Aaina Chandran" u="1"/>
        <s v="Aaina Comar" u="1"/>
        <s v="Aarav Bail" u="1"/>
        <s v="Aarna Dugar" u="1"/>
        <s v="Aarna Shah" u="1"/>
        <s v="Aarush Dhingra" u="1"/>
        <s v="Aarush Mandal" u="1"/>
        <s v="Aaryahi Sagar" u="1"/>
        <s v="Aaryahi Taneja" u="1"/>
        <s v="Anaya Dara" u="1"/>
        <s v="Aradhya Kothari" u="1"/>
        <s v="Arhaan Basu" u="1"/>
        <s v="Armaan Shukla" u="1"/>
        <s v="Badal Banik" u="1"/>
        <s v="Bhamini Balakrishnan" u="1"/>
        <s v="Dhruv Deo" u="1"/>
        <s v="Divij Thaman" u="1"/>
        <s v="Eshani Tandon" u="1"/>
        <s v="Kiaan Ranganathan" u="1"/>
        <s v="Prisha Andra" u="1"/>
        <s v="Myra Bansal" u="1"/>
        <s v="Shlok Kumer" u="1"/>
        <s v="Aaina Shukla" u="1"/>
        <s v="Aarav Bal" u="1"/>
        <s v="Aarav Chatterjee" u="1"/>
        <s v="Aarav Gupta" u="1"/>
        <s v="Aarav Handa" u="1"/>
        <s v="Aarav Kadakia" u="1"/>
        <s v="Anya Goyal" u="1"/>
        <s v="Divij Kamdar" u="1"/>
        <s v="Eshani Anand" u="1"/>
        <s v="Nitya Basak" u="1"/>
        <s v="Aarav Bahri" u="1"/>
        <s v="Aarav Choudhry" u="1"/>
        <s v="Aarav Kaur" u="1"/>
        <s v="Aarav Loke" u="1"/>
        <s v="Aarna Chakrabarti" u="1"/>
        <s v="Aarush Kalla" u="1"/>
        <s v="Aarush Mani" u="1"/>
        <s v="Aarush Walla" u="1"/>
        <s v="Aaryahi Khare" u="1"/>
        <s v="Trisha Sodhi" u="1"/>
        <s v="Aaina Ganguly" u="1"/>
        <s v="Aaina Halder" u="1"/>
        <s v="Aaina Lalla" u="1"/>
        <s v="Aarav Barad" u="1"/>
        <s v="Aarav Bhatia" u="1"/>
        <s v="Jivika Magar" u="1"/>
        <s v="Kimaya Vala" u="1"/>
        <s v="Dhruv Thaker" u="1"/>
        <s v="Divyansh Bhasin" u="1"/>
        <s v="Drishya Khare" u="1"/>
        <s v="Jayan Saran" u="1"/>
        <s v="Jayan Toor" u="1"/>
        <s v="Jivin Jani" u="1"/>
        <s v="Navya Deshpande" u="1"/>
        <s v="Nishith Sachar" u="1"/>
        <s v="Raghav Krishna" u="1"/>
        <s v="Saira Gala" u="1"/>
        <s v="Amira Ghosh" u="1"/>
        <s v="Anay Vaidya" u="1"/>
        <s v="Arhaan Datta" u="1"/>
        <s v="Arnav Karpe" u="1"/>
        <s v="Bhavin Dhingra" u="1"/>
        <s v="Bhavin Suresh" u="1"/>
        <s v="Darshit Taneja" u="1"/>
        <s v="Dhanush Srinivasan" u="1"/>
        <s v="Drishya Ahluwalia" u="1"/>
        <s v="Aradhya Atwal" u="1"/>
        <s v="Ayesha Grover" u="1"/>
        <s v="Baiju Dara" u="1"/>
        <s v="Dhanuk Krish" u="1"/>
        <s v="Dharmajan Lal" u="1"/>
        <s v="Gatik Savant" u="1"/>
        <s v="Indrans Sharma" u="1"/>
        <s v="Aaina Chander" u="1"/>
        <s v="Aaina Chopra" u="1"/>
        <s v="Aaina Deshmukh" u="1"/>
        <s v="Aaina Gala" u="1"/>
        <s v="Aaina Lanka" u="1"/>
        <s v="Aaina Maharaj" u="1"/>
        <s v="Aaina Ramanathan" u="1"/>
        <s v="Aaina Ramaswamy" u="1"/>
        <s v="Aaina Raval" u="1"/>
        <s v="Aaina Sagar" u="1"/>
        <s v="Aaina Shenoy" u="1"/>
        <s v="Aaina Vasa" u="1"/>
        <s v="Aaina Vohra" u="1"/>
        <s v="Aarav Ahuja" u="1"/>
        <s v="Aarav Bakshi" u="1"/>
        <s v="Aarav Batra" u="1"/>
        <s v="Aarav Lata" u="1"/>
        <s v="Aarav Randhawa" u="1"/>
        <s v="Aarav Rastogi" u="1"/>
        <s v="Aarav Sami" u="1"/>
        <s v="Aarav Singhal" u="1"/>
        <s v="Aarna Bandi" u="1"/>
        <s v="Aarna Bera" u="1"/>
        <s v="Aarna Borde" u="1"/>
        <s v="Aarna Borra" u="1"/>
        <s v="Aarna Doshi" u="1"/>
        <s v="Aarna Jhaveri" u="1"/>
        <s v="Aarna Karnik" u="1"/>
        <s v="Aarna Khare" u="1"/>
        <s v="Aarna Kota" u="1"/>
        <s v="Aarna Kunda" u="1"/>
        <s v="Aarna Ramesh" u="1"/>
        <s v="Aarna Sama" u="1"/>
        <s v="Aarna Sha" u="1"/>
        <s v="Aarna Tailor" u="1"/>
        <s v="Aarna Walla" u="1"/>
        <s v="Aarna Yadav" u="1"/>
        <s v="Aarush Acharya" u="1"/>
        <s v="Aarush Chakraborty" u="1"/>
        <s v="Aarush Chaudhry" u="1"/>
        <s v="Aarush Doshi" u="1"/>
        <s v="Aarush Jani" u="1"/>
        <s v="Aarush Mall" u="1"/>
        <s v="Aarush Raja" u="1"/>
        <s v="Aarush Shroff" u="1"/>
        <s v="Aarush Thakkar" u="1"/>
        <s v="Aarush Trivedi" u="1"/>
        <s v="Aarush Vig" u="1"/>
        <s v="Aarush Wadhwa" u="1"/>
        <s v="Aaryahi Babu" u="1"/>
        <s v="Aaryahi Bal" u="1"/>
        <s v="Aaryahi Batta" u="1"/>
        <s v="Aaryahi Ben" u="1"/>
        <s v="Aaryahi Chada" u="1"/>
        <s v="Aaryahi Das" u="1"/>
        <s v="Aaryahi Ganesh" u="1"/>
        <s v="Aaryahi Hegde" u="1"/>
        <s v="Aaryahi Issac" u="1"/>
        <s v="Aaryahi Kari" u="1"/>
        <s v="Aaryahi Lala" u="1"/>
        <s v="Aaryahi Lalla" u="1"/>
        <s v="Aaryahi Lata" u="1"/>
        <s v="Aaryahi Loyal" u="1"/>
        <s v="Aaryahi Mahajan" u="1"/>
        <s v="Aaryahi Sehgal" u="1"/>
        <s v="Aaryahi Tiwari" u="1"/>
        <s v="Aaryahi Wadhwa" u="1"/>
        <s v="Aayush Banerjee" u="1"/>
        <s v="Aayush Bassi" u="1"/>
        <s v="Aayush Boase" u="1"/>
        <s v="Aayush Dass" u="1"/>
        <s v="Aayush Dutt" u="1"/>
        <s v="Aayush Krish" u="1"/>
        <s v="Aayush Sengupta" u="1"/>
        <s v="Aayush Sood" u="1"/>
        <s v="Aayush Sur" u="1"/>
        <s v="Aayush Tak" u="1"/>
        <s v="Aayush Toor" u="1"/>
        <s v="Abram Aggarwal" u="1"/>
        <s v="Abram Badal" u="1"/>
        <s v="Abram Balasubramanian" u="1"/>
        <s v="Abram Bansal" u="1"/>
        <s v="Abram Baral" u="1"/>
        <s v="Abram Bhalla" u="1"/>
        <s v="Abram Brar" u="1"/>
        <s v="Abram Chaudhary" u="1"/>
        <s v="Abram Chaudry" u="1"/>
        <s v="Abram Date" u="1"/>
        <s v="Abram Datta" u="1"/>
        <s v="Abram Gara" u="1"/>
        <s v="Abram Hayer" u="1"/>
        <s v="Abram Khurana" u="1"/>
        <s v="Abram Lata" u="1"/>
        <s v="Abram Mahajan" u="1"/>
        <s v="Abram Mani" u="1"/>
        <s v="Abram Ram" u="1"/>
        <s v="Abram Rout" u="1"/>
        <s v="Abram Roy" u="1"/>
        <s v="Abram Shanker" u="1"/>
        <s v="Abram Sura" u="1"/>
        <s v="Adah Balasubramanian" u="1"/>
        <s v="Adah Basak" u="1"/>
        <s v="Adah Bassi" u="1"/>
        <s v="Adah Bath" u="1"/>
        <s v="Adah Bhatnagar" u="1"/>
        <s v="Adah Chhabra" u="1"/>
        <s v="Adah Dâ€™Alia" u="1"/>
        <s v="Adah Gandhi" u="1"/>
        <s v="Adah Gokhale" u="1"/>
        <s v="Adah Gopal" u="1"/>
        <s v="Adah Jhaveri" u="1"/>
        <s v="Adah Kaul" u="1"/>
        <s v="Adah Kibe" u="1"/>
        <s v="Adah Konda" u="1"/>
        <s v="Adah Raj" u="1"/>
        <s v="Adah Rajagopal" u="1"/>
        <s v="Adah Ratta" u="1"/>
        <s v="Adah Rau" u="1"/>
        <s v="Adah Shroff" u="1"/>
        <s v="Adah Sinha" u="1"/>
        <s v="Adah Tandon" u="1"/>
        <s v="Adira Bains" u="1"/>
        <s v="Adira Bala" u="1"/>
        <s v="Adira Bansal" u="1"/>
        <s v="Adira Bir" u="1"/>
        <s v="Adira Boase" u="1"/>
        <s v="Adira Chacko" u="1"/>
        <s v="Adira Chander" u="1"/>
        <s v="Adira Choudhry" u="1"/>
        <s v="Adira Contractor" u="1"/>
        <s v="Adira Dar" u="1"/>
        <s v="Adira Dayal" u="1"/>
        <s v="Adira Dubey" u="1"/>
        <s v="Adira Dutta" u="1"/>
        <s v="Adira Gokhale" u="1"/>
        <s v="Adira Handa" u="1"/>
        <s v="Adira Issac" u="1"/>
        <s v="Adira Khanna" u="1"/>
        <s v="Adira Kota" u="1"/>
        <s v="Adira Krishna" u="1"/>
        <s v="Adira Mahal" u="1"/>
        <s v="Adira Sathe" u="1"/>
        <s v="Adira Seshadri" u="1"/>
        <s v="Adira Tank" u="1"/>
        <s v="Advik Barman" u="1"/>
        <s v="Advik Behl" u="1"/>
        <s v="Advik Bhatnagar" u="1"/>
        <s v="Advik Borde" u="1"/>
        <s v="Advik Chakrabarti" u="1"/>
        <s v="Advik Chatterjee" u="1"/>
        <s v="Advik Chaudhuri" u="1"/>
        <s v="Advik Choudhary" u="1"/>
        <s v="Advik Contractor" u="1"/>
        <s v="Advik Desai" u="1"/>
        <s v="Advik Dey" u="1"/>
        <s v="Advik Ganesan" u="1"/>
        <s v="Advik Hora" u="1"/>
        <s v="Advik Jha" u="1"/>
        <s v="Advik Kakar" u="1"/>
        <s v="Advik Ramanathan" u="1"/>
        <s v="Advik Ramesh" u="1"/>
        <s v="Advik Sarraf" u="1"/>
        <s v="Advik Subramaniam" u="1"/>
        <s v="Advik Sule" u="1"/>
        <s v="Advik Talwar" u="1"/>
        <s v="Advika Bal" u="1"/>
        <s v="Advika Bora" u="1"/>
        <s v="Advika Borra" u="1"/>
        <s v="Advika Brahmbhatt" u="1"/>
        <s v="Advika Dara" u="1"/>
        <s v="Advika Dhar" u="1"/>
        <s v="Advika Grover" u="1"/>
        <s v="Advika Hora" u="1"/>
        <s v="Advika Kala" u="1"/>
        <s v="Advika Majumdar" u="1"/>
        <s v="Advika Mangat" u="1"/>
        <s v="Advika Ramakrishnan" u="1"/>
        <s v="Advika Sachar" u="1"/>
        <s v="Advika Sidhu" u="1"/>
        <s v="Advika Sood" u="1"/>
        <s v="Advika Thaman" u="1"/>
        <s v="Advika Tiwari" u="1"/>
        <s v="Ahana  Basu" u="1"/>
        <s v="Ahana  Bera" u="1"/>
        <s v="Ahana  Borah" u="1"/>
        <s v="Ahana  Chanda" u="1"/>
        <s v="Ahana  Chaudhry" u="1"/>
        <s v="Ahana  Choudhary" u="1"/>
        <s v="Ahana  Choudhury" u="1"/>
        <s v="Ahana  Deep" u="1"/>
        <s v="Ahana  Gupta" u="1"/>
        <s v="Ahana  Kumar" u="1"/>
        <s v="Ahana  Rastogi" u="1"/>
        <s v="Ahana  Ray" u="1"/>
        <s v="Ahana  Sabharwal" u="1"/>
        <s v="Ahana  Sampath" u="1"/>
        <s v="Ahana  Verma" u="1"/>
        <s v="Ahana  Vig" u="1"/>
        <s v="Ahana  Wable" u="1"/>
        <s v="Ahana  Yohannan" u="1"/>
        <s v="Akarsh Agarwal" u="1"/>
        <s v="Akarsh Balan" u="1"/>
        <s v="Akarsh Chacko" u="1"/>
        <s v="Akarsh Chauhan" u="1"/>
        <s v="Akarsh Dora" u="1"/>
        <s v="Akarsh Hayre" u="1"/>
        <s v="Akarsh Kaul" u="1"/>
        <s v="Akarsh Mann" u="1"/>
        <s v="Akarsh Sachdev" u="1"/>
        <s v="Akarsh Shanker" u="1"/>
        <s v="Akarsh Sule" u="1"/>
        <s v="Akarsh Swamy" u="1"/>
        <s v="Akarsh Virk" u="1"/>
        <s v="Akarsh Viswanathan" u="1"/>
        <s v="Akarsh Vora" u="1"/>
        <s v="Alia Bandi" u="1"/>
        <s v="Alia Bhasin" u="1"/>
        <s v="Alia Borde" u="1"/>
        <s v="Alia Brahmbhatt" u="1"/>
        <s v="Alia Chacko" u="1"/>
        <s v="Alia Chaudhari" u="1"/>
        <s v="Alia Datta" u="1"/>
        <s v="Alia Gour" u="1"/>
        <s v="Alia Khare" u="1"/>
        <s v="Alia Raju" u="1"/>
        <s v="Alia Rau" u="1"/>
        <s v="Alia Ravi" u="1"/>
        <s v="Alia Ray" u="1"/>
        <s v="Alia Salvi" u="1"/>
        <s v="Alia Shenoy" u="1"/>
        <s v="Alia Sibal" u="1"/>
        <s v="Alia Suri" u="1"/>
        <s v="Alia Wable" u="1"/>
        <s v="Alia Zacharia" u="1"/>
        <s v="Alisha Amble" u="1"/>
        <s v="Alisha Bahri" u="1"/>
        <s v="Alisha Bail" u="1"/>
        <s v="Alisha Balakrishnan" u="1"/>
        <s v="Alisha Basak" u="1"/>
        <s v="Alisha Chadha" u="1"/>
        <s v="Alisha Chakrabarti" u="1"/>
        <s v="Alisha Char" u="1"/>
        <s v="Alisha Devi" u="1"/>
        <s v="Alisha Dhar" u="1"/>
        <s v="Alisha Doctor" u="1"/>
        <s v="Alisha Dugal" u="1"/>
        <s v="Alisha Grewal" u="1"/>
        <s v="Alisha Kar" u="1"/>
        <s v="Alisha Khare" u="1"/>
        <s v="Alisha Lalla" u="1"/>
        <s v="Alisha Mann" u="1"/>
        <s v="Alisha Mannan" u="1"/>
        <s v="Alisha Manne" u="1"/>
        <s v="Alisha Rajagopalan" u="1"/>
        <s v="Alisha Rattan" u="1"/>
        <s v="Alisha Sachar" u="1"/>
        <s v="Alisha Sampath" u="1"/>
        <s v="Alisha Sankaran" u="1"/>
        <s v="Alisha Sarma" u="1"/>
        <s v="Alisha Sekhon" u="1"/>
        <s v="Alisha Tata" u="1"/>
        <s v="Alisha Thaker" u="1"/>
        <s v="Alisha Walla" u="1"/>
        <s v="Amani Acharya" u="1"/>
        <s v="Amani Andra" u="1"/>
        <s v="Amani Apte" u="1"/>
        <s v="Amani Chatterjee" u="1"/>
        <s v="Amani Deol" u="1"/>
        <s v="Amani Hegde" u="1"/>
        <s v="Amani Jaggi" u="1"/>
        <s v="Amani Keer" u="1"/>
        <s v="Amani Madan" u="1"/>
        <s v="Amani Rajan" u="1"/>
        <s v="Amani Sabharwal" u="1"/>
        <s v="Amani Sachar" u="1"/>
        <s v="Amani Sanghvi" u="1"/>
        <s v="Amani Sankaran" u="1"/>
        <s v="Amani Shukla" u="1"/>
        <s v="Amani Sunder" u="1"/>
        <s v="Amani Verma" u="1"/>
        <s v="Amira Bora" u="1"/>
        <s v="Amira Chakraborty" u="1"/>
        <s v="Amira Chander" u="1"/>
        <s v="Amira Chandran" u="1"/>
        <s v="Amira Dar" u="1"/>
        <s v="Amira Dayal" u="1"/>
        <s v="Amira Dewan" u="1"/>
        <s v="Amira Ganesh" u="1"/>
        <s v="Amira Gupta" u="1"/>
        <s v="Amira Jain" u="1"/>
        <s v="Amira Kala" u="1"/>
        <s v="Amira Kara" u="1"/>
        <s v="Amira Karnik" u="1"/>
        <s v="Amira Kohli" u="1"/>
        <s v="Amira Savant" u="1"/>
        <s v="Amira Sibal" u="1"/>
        <s v="Amira Swamy" u="1"/>
        <s v="Amira Varghese" u="1"/>
        <s v="Anahi Aggarwal" u="1"/>
        <s v="Anahi Anne" u="1"/>
        <s v="Anahi Arya" u="1"/>
        <s v="Anahi Bail" u="1"/>
        <s v="Anahi Balakrishnan" u="1"/>
        <s v="Anahi Bandi" u="1"/>
        <s v="Anahi Bhagat" u="1"/>
        <s v="Anahi Chakraborty" u="1"/>
        <s v="Anahi Chandran" u="1"/>
        <s v="Anahi Choudhry" u="1"/>
        <s v="Anahi Comar" u="1"/>
        <s v="Anahi Date" u="1"/>
        <s v="Anahi Dixit" u="1"/>
        <s v="Anahi Gaba" u="1"/>
        <s v="Anahi Issac" u="1"/>
        <s v="Anahi Rajagopalan" u="1"/>
        <s v="Anahi Ram" u="1"/>
        <s v="Anahi Rao" u="1"/>
        <s v="Anahi Rattan" u="1"/>
        <s v="Anahi Raval" u="1"/>
        <s v="Anahi Sahni" u="1"/>
        <s v="Anahi Sarin" u="1"/>
        <s v="Anahi Sarma" u="1"/>
        <s v="Anahi Sharaf" u="1"/>
        <s v="Anahi Upadhyay" u="1"/>
        <s v="Anahi Vala" u="1"/>
        <s v="Anahi Varkey" u="1"/>
        <s v="Anahi Venkatesh" u="1"/>
        <s v="Anahi Vig" u="1"/>
        <s v="Anahita Agarwal" u="1"/>
        <s v="Anahita Arya" u="1"/>
        <s v="Anahita Bala" u="1"/>
        <s v="Anahita Chada" u="1"/>
        <s v="Anahita Dasgupta" u="1"/>
        <s v="Anahita Datta" u="1"/>
        <s v="Anahita De" u="1"/>
        <s v="Anahita Dugal" u="1"/>
        <s v="Anahita Gokhale" u="1"/>
        <s v="Anahita Halder" u="1"/>
        <s v="Anahita Hegde" u="1"/>
        <s v="Anahita Jaggi" u="1"/>
        <s v="Anahita Krishna" u="1"/>
        <s v="Anahita Manne" u="1"/>
        <s v="Anahita Rama" u="1"/>
        <s v="Anahita Sampath" u="1"/>
        <s v="Anahita Sathe" u="1"/>
        <s v="Anahita Sunder" u="1"/>
        <s v="Anahita Taneja" u="1"/>
        <s v="Anahita Verma" u="1"/>
        <s v="Anay Anand" u="1"/>
        <s v="Anay Bala" u="1"/>
        <s v="Anay Bhagat" u="1"/>
        <s v="Anay Bhakta" u="1"/>
        <s v="Anay Chad" u="1"/>
        <s v="Anay Comar" u="1"/>
        <s v="Anay Dasgupta" u="1"/>
        <s v="Anay Deol" u="1"/>
        <s v="Anay Divan" u="1"/>
        <s v="Anay Ganesan" u="1"/>
        <s v="Anay Ghosh" u="1"/>
        <s v="Anay Gokhale" u="1"/>
        <s v="Anay Gopal" u="1"/>
        <s v="Anay Goswami" u="1"/>
        <s v="Anay Grewal" u="1"/>
        <s v="Anay Kamdar" u="1"/>
        <s v="Anay Mandal" u="1"/>
        <s v="Anay Mander" u="1"/>
        <s v="Anay Ramachandran" u="1"/>
        <s v="Anay Ramaswamy" u="1"/>
        <s v="Anay Ratti" u="1"/>
        <s v="Anay Rau" u="1"/>
        <s v="Anay Sandal" u="1"/>
        <s v="Anay Sandhu" u="1"/>
        <s v="Anay Sangha" u="1"/>
        <s v="Anay Sastry" u="1"/>
        <s v="Anay Sharaf" u="1"/>
        <s v="Anay Upadhyay" u="1"/>
        <s v="Anay Vasa" u="1"/>
        <s v="Anay Warrior" u="1"/>
        <s v="Anay Wason" u="1"/>
        <s v="Anaya Banik" u="1"/>
        <s v="Anaya Bhasin" u="1"/>
        <s v="Anaya Chahal" u="1"/>
        <s v="Anaya Char" u="1"/>
        <s v="Anaya Chaudhari" u="1"/>
        <s v="Anaya Dâ€™Alia" u="1"/>
        <s v="Anaya Goyal" u="1"/>
        <s v="Anaya Hegde" u="1"/>
        <s v="Anaya Khatri" u="1"/>
        <s v="Anaya Krish" u="1"/>
        <s v="Anaya Samra" u="1"/>
        <s v="Anaya Sangha" u="1"/>
        <s v="Anaya Savant" u="1"/>
        <s v="Anaya Singh" u="1"/>
        <s v="Anaya Sridhar" u="1"/>
        <s v="Anika Balasubramanian" u="1"/>
        <s v="Anika Bansal" u="1"/>
        <s v="Anika Bhattacharyya" u="1"/>
        <s v="Anika Bumb" u="1"/>
        <s v="Anika Chaudhry" u="1"/>
        <s v="Anika Deol" u="1"/>
        <s v="Anika Dugal" u="1"/>
        <s v="Anika Kapoor" u="1"/>
        <s v="Anika Khanna" u="1"/>
        <s v="Anika Lala" u="1"/>
        <s v="Anika Lanka" u="1"/>
        <s v="Anika Maharaj" u="1"/>
        <s v="Anika Reddy" u="1"/>
        <s v="Anika Saxena" u="1"/>
        <s v="Anika Sen" u="1"/>
        <s v="Anika Sodhi" u="1"/>
        <s v="Anika Talwar" u="1"/>
        <s v="Anika Tata" u="1"/>
        <s v="Anika Thaker" u="1"/>
        <s v="Anika Varghese" u="1"/>
        <s v="Anika Wable" u="1"/>
        <s v="Anika Walia" u="1"/>
        <s v="Aniruddh Batra" u="1"/>
        <s v="Aniruddh Bhat" u="1"/>
        <s v="Aniruddh Bhavsar" u="1"/>
        <s v="Aniruddh Dhingra" u="1"/>
        <s v="Aniruddh Doctor" u="1"/>
        <s v="Aniruddh Kade" u="1"/>
        <s v="Aniruddh Kar" u="1"/>
        <s v="Aniruddh Kothari" u="1"/>
        <s v="Aniruddh Lal" u="1"/>
        <s v="Aniruddh Magar" u="1"/>
        <s v="Aniruddh Mammen" u="1"/>
        <s v="Aniruddh Mander" u="1"/>
        <s v="Aniruddh Mangat" u="1"/>
        <s v="Aniruddh Rastogi" u="1"/>
        <s v="Aniruddh Ratti" u="1"/>
        <s v="Aniruddh Sant" u="1"/>
        <s v="Aniruddh Sarin" u="1"/>
        <s v="Aniruddh Savant" u="1"/>
        <s v="Aniruddh Seshadri" u="1"/>
        <s v="Aniruddh Shetty" u="1"/>
        <s v="Aniruddh Sridhar" u="1"/>
        <s v="Aniruddh Varghese" u="1"/>
        <s v="Aniruddh Wagle" u="1"/>
        <s v="Anvi Badami" u="1"/>
        <s v="Anvi Bahl" u="1"/>
        <s v="Anvi Bawa" u="1"/>
        <s v="Anvi Behl" u="1"/>
        <s v="Anvi Biswas" u="1"/>
        <s v="Anvi Bobal" u="1"/>
        <s v="Anvi Dhawan" u="1"/>
        <s v="Anvi Din" u="1"/>
        <s v="Anvi Gole" u="1"/>
        <s v="Anvi Jayaraman" u="1"/>
        <s v="Anvi Joshi" u="1"/>
        <s v="Anvi Kalita" u="1"/>
        <s v="Anvi Kapoor" u="1"/>
        <s v="Anvi Kari" u="1"/>
        <s v="Anvi Keer" u="1"/>
        <s v="Anvi Madan" u="1"/>
        <s v="Anvi Mallick" u="1"/>
        <s v="Anvi Raju" u="1"/>
        <s v="Anvi Rattan" u="1"/>
        <s v="Anvi Reddy" u="1"/>
        <s v="Anvi Sangha" u="1"/>
        <s v="Anvi Sarma" u="1"/>
        <s v="Anvi Sarna" u="1"/>
        <s v="Anvi Sehgal" u="1"/>
        <s v="Anvi Sridhar" u="1"/>
        <s v="Anvi Srinivasan" u="1"/>
        <s v="Anvi Tak" u="1"/>
        <s v="Anvi Trivedi" u="1"/>
        <s v="Anvi Vora" u="1"/>
        <s v="Anya Aggarwal" u="1"/>
        <s v="Anya Bedi" u="1"/>
        <s v="Anya Dass" u="1"/>
        <s v="Anya Dua" u="1"/>
        <s v="Anya Dyal" u="1"/>
        <s v="Anya Jayaraman" u="1"/>
        <s v="Anya Karpe" u="1"/>
        <s v="Anya Korpal" u="1"/>
        <s v="Anya Lala" u="1"/>
        <s v="Anya Lata" u="1"/>
        <s v="Anya Ramachandran" u="1"/>
        <s v="Anya Ranganathan" u="1"/>
        <s v="Anya Raval" u="1"/>
        <s v="Anya Sagar" u="1"/>
        <s v="Anya Sandhu" u="1"/>
        <s v="Anya Sarraf" u="1"/>
        <s v="Anya Sha" u="1"/>
        <s v="Anya Varughese" u="1"/>
        <s v="Aradhya Bansal" u="1"/>
        <s v="Aradhya Bassi" u="1"/>
        <s v="Aradhya Bava" u="1"/>
        <s v="Aradhya Bhandari" u="1"/>
        <s v="Aradhya Bobal" u="1"/>
        <s v="Aradhya Borah" u="1"/>
        <s v="Aradhya Buch" u="1"/>
        <s v="Aradhya Choudhry" u="1"/>
        <s v="Aradhya Ganguly" u="1"/>
        <s v="Aradhya Jayaraman" u="1"/>
        <s v="Aradhya Kapoor" u="1"/>
        <s v="Aradhya Krish" u="1"/>
        <s v="Aradhya Lall" u="1"/>
        <s v="Aradhya Raju" u="1"/>
        <s v="Aradhya Rout" u="1"/>
        <s v="Aradhya Sane" u="1"/>
        <s v="Aradhya Sethi" u="1"/>
        <s v="Aradhya Setty" u="1"/>
        <s v="Arhaan Bansal" u="1"/>
        <s v="Arhaan Bhatnagar" u="1"/>
        <s v="Arhaan Char" u="1"/>
        <s v="Arhaan Dalal" u="1"/>
        <s v="Arhaan Dasgupta" u="1"/>
        <s v="Arhaan Dhaliwal" u="1"/>
        <s v="Arhaan Garg" u="1"/>
        <s v="Arhaan Ghose" u="1"/>
        <s v="Arhaan Gole" u="1"/>
        <s v="Arhaan Khatri" u="1"/>
        <s v="Arhaan Loyal" u="1"/>
        <s v="Arhaan Raja" u="1"/>
        <s v="Arhaan Sagar" u="1"/>
        <s v="Arhaan Sarkar" u="1"/>
        <s v="Arhaan Saxena" u="1"/>
        <s v="Arhaan Sehgal" u="1"/>
        <s v="Arhaan Sidhu" u="1"/>
        <s v="Arhaan Sinha" u="1"/>
        <s v="Arhaan Vala" u="1"/>
        <s v="Arhaan Varty" u="1"/>
        <s v="Arhaan Venkataraman" u="1"/>
        <s v="Armaan Aggarwal" u="1"/>
        <s v="Armaan Agrawal" u="1"/>
        <s v="Armaan Bawa" u="1"/>
        <s v="Armaan Bhalla" u="1"/>
        <s v="Armaan Bora" u="1"/>
        <s v="Armaan Chaudhry" u="1"/>
        <s v="Armaan Dugar" u="1"/>
        <s v="Armaan Hora" u="1"/>
        <s v="Armaan Kale" u="1"/>
        <s v="Armaan Kalita" u="1"/>
        <s v="Armaan Kara" u="1"/>
        <s v="Armaan Karan" u="1"/>
        <s v="Armaan Kaur" u="1"/>
        <s v="Armaan Krishna" u="1"/>
        <s v="Armaan Krishnamurthy" u="1"/>
        <s v="Armaan Kunda" u="1"/>
        <s v="Armaan Rana" u="1"/>
        <s v="Armaan Sankaran" u="1"/>
        <s v="Armaan Saran" u="1"/>
        <s v="Armaan Sem" u="1"/>
        <s v="Armaan Shanker" u="1"/>
        <s v="Armaan Sibal" u="1"/>
        <s v="Armaan Taneja" u="1"/>
        <s v="Armaan Tara" u="1"/>
        <s v="Armaan Thakkar" u="1"/>
        <s v="Arnav Agate" u="1"/>
        <s v="Arnav Arya" u="1"/>
        <s v="Arnav Badami" u="1"/>
        <s v="Arnav Bava" u="1"/>
        <s v="Arnav Buch" u="1"/>
        <s v="Arnav Chakrabarti" u="1"/>
        <s v="Arnav Deo" u="1"/>
        <s v="Arnav Gara" u="1"/>
        <s v="Arnav Golla" u="1"/>
        <s v="Arnav Kunda" u="1"/>
        <s v="Arnav Kurian" u="1"/>
        <s v="Arnav Kuruvilla" u="1"/>
        <s v="Arnav Lad" u="1"/>
        <s v="Arnav Ranganathan" u="1"/>
        <s v="Arnav Ravi" u="1"/>
        <s v="Arnav Savant" u="1"/>
        <s v="Arnav Shanker" u="1"/>
        <s v="Arnav Shroff" u="1"/>
        <s v="Arnav Sidhu" u="1"/>
        <s v="Arnav Viswanathan" u="1"/>
        <s v="Ayesha Bhasin" u="1"/>
        <s v="Ayesha Dâ€™Alia" u="1"/>
        <s v="Ayesha Dani" u="1"/>
        <s v="Ayesha Dhawan" u="1"/>
        <s v="Ayesha Dhillon" u="1"/>
        <s v="Ayesha Garde" u="1"/>
        <s v="Ayesha Jain" u="1"/>
        <s v="Ayesha Kar" u="1"/>
        <s v="Ayesha Ray" u="1"/>
        <s v="Ayesha Reddy" u="1"/>
        <s v="Ayesha Sampath" u="1"/>
        <s v="Ayesha Sant" u="1"/>
        <s v="Ayesha Sarna" u="1"/>
        <s v="Ayesha Sibal" u="1"/>
        <s v="Ayesha Srinivas" u="1"/>
        <s v="Ayesha Vasa" u="1"/>
        <s v="Ayesha Wable" u="1"/>
        <s v="Azad Anand" u="1"/>
        <s v="Azad Anne" u="1"/>
        <s v="Azad Baral" u="1"/>
        <s v="Azad Bhardwaj" u="1"/>
        <s v="Azad Bhatti" u="1"/>
        <s v="Azad Chaudhry" u="1"/>
        <s v="Azad Comar" u="1"/>
        <s v="Azad Dhillon" u="1"/>
        <s v="Azad Handa" u="1"/>
        <s v="Azad Khatri" u="1"/>
        <s v="Azad Khurana" u="1"/>
        <s v="Azad Kota" u="1"/>
        <s v="Azad Kunda" u="1"/>
        <s v="Azad Raj" u="1"/>
        <s v="Azad Ravel" u="1"/>
        <s v="Azad Roy" u="1"/>
        <s v="Azad Sanghvi" u="1"/>
        <s v="Azad Sarkar" u="1"/>
        <s v="Azad Sathe" u="1"/>
        <s v="Azad Sawhney" u="1"/>
        <s v="Azad Sunder" u="1"/>
        <s v="Azad Tak" u="1"/>
        <s v="Azad Viswanathan" u="1"/>
        <s v="Badal Balan" u="1"/>
        <s v="Badal Chana" u="1"/>
        <s v="Badal Chaudhari" u="1"/>
        <s v="Badal Chaudhary" u="1"/>
        <s v="Badal Dada" u="1"/>
        <s v="Badal Desai" u="1"/>
        <s v="Badal Dey" u="1"/>
        <s v="Badal Dhar" u="1"/>
        <s v="Badal Din" u="1"/>
        <s v="Badal Karan" u="1"/>
        <s v="Badal Krish" u="1"/>
        <s v="Badal Lala" u="1"/>
        <s v="Badal Maharaj" u="1"/>
        <s v="Badal Malhotra" u="1"/>
        <s v="Badal Mand" u="1"/>
        <s v="Badal Mangal" u="1"/>
        <s v="Badal Rajan" u="1"/>
        <s v="Badal Raju" u="1"/>
        <s v="Badal Rama" u="1"/>
        <s v="Badal Rao" u="1"/>
        <s v="Badal Sachdeva" u="1"/>
        <s v="Badal Sanghvi" u="1"/>
        <s v="Badal Tank" u="1"/>
        <s v="Baiju Amble" u="1"/>
        <s v="Baiju Bains" u="1"/>
        <s v="Baiju Barman" u="1"/>
        <s v="Baiju Ben" u="1"/>
        <s v="Baiju Bhakta" u="1"/>
        <s v="Baiju Dube" u="1"/>
        <s v="Baiju Goel" u="1"/>
        <s v="Baiju Gola" u="1"/>
        <s v="Baiju Jaggi" u="1"/>
        <s v="Baiju Kakar" u="1"/>
        <s v="Baiju Kalla" u="1"/>
        <s v="Baiju Kant" u="1"/>
        <s v="Baiju Kapoor" u="1"/>
        <s v="Baiju Kuruvilla" u="1"/>
        <s v="Baiju Lad" u="1"/>
        <s v="Baiju Madan" u="1"/>
        <s v="Baiju Sandhu" u="1"/>
        <s v="Baiju Sane" u="1"/>
        <s v="Baiju Soni" u="1"/>
        <s v="Baiju Sunder" u="1"/>
        <s v="Baiju Thakur" u="1"/>
        <s v="Baiju Vig" u="1"/>
        <s v="Bhamini Bumb" u="1"/>
        <s v="Bhamini Chatterjee" u="1"/>
        <s v="Bhamini Deo" u="1"/>
        <s v="Bhamini Devi" u="1"/>
        <s v="Bhamini Dixit" u="1"/>
        <s v="Bhamini Doshi" u="1"/>
        <s v="Bhamini Dugar" u="1"/>
        <s v="Bhamini Gulati" u="1"/>
        <s v="Bhamini Karan" u="1"/>
        <s v="Bhamini Kuruvilla" u="1"/>
        <s v="Bhamini Mann" u="1"/>
        <s v="Bhamini Rama" u="1"/>
        <s v="Bhamini Rana" u="1"/>
        <s v="Bhamini Rout" u="1"/>
        <s v="Bhamini Sane" u="1"/>
        <s v="Bhamini Sarin" u="1"/>
        <s v="Bhamini Sharaf" u="1"/>
        <s v="Bhamini Subramaniam" u="1"/>
        <s v="Bhamini Tata" u="1"/>
        <s v="Bhavin Agate" u="1"/>
        <s v="Bhavin Anand" u="1"/>
        <s v="Bhavin Barad" u="1"/>
        <s v="Bhavin Bhatia" u="1"/>
        <s v="Bhavin Chahal" u="1"/>
        <s v="Bhavin Chanda" u="1"/>
        <s v="Bhavin Chowdhury" u="1"/>
        <s v="Bhavin Dasgupta" u="1"/>
        <s v="Bhavin Date" u="1"/>
        <s v="Bhavin Desai" u="1"/>
        <s v="Bhavin Dhawan" u="1"/>
        <s v="Bhavin Dora" u="1"/>
        <s v="Bhavin Ganesan" u="1"/>
        <s v="Bhavin Gill" u="1"/>
        <s v="Bhavin Gulati" u="1"/>
        <s v="Bhavin Krishnamurthy" u="1"/>
        <s v="Bhavin Krishnan" u="1"/>
        <s v="Bhavin Mani" u="1"/>
        <s v="Bhavin Ratti" u="1"/>
        <s v="Bhavin Ray" u="1"/>
        <s v="Bhavin Sarraf" u="1"/>
        <s v="Bhavin Sastry" u="1"/>
        <s v="Bhavin Som" u="1"/>
        <s v="Bhavin Tara" u="1"/>
        <s v="Bhavin Toor" u="1"/>
        <s v="Bhavin Venkatesh" u="1"/>
        <s v="Bhavin Wagle" u="1"/>
        <s v="Biju Bobal" u="1"/>
        <s v="Biju Butala" u="1"/>
        <s v="Biju Chada" u="1"/>
        <s v="Biju Chandra" u="1"/>
        <s v="Biju Dar" u="1"/>
        <s v="Biju Deshpande" u="1"/>
        <s v="Biju Dugar" u="1"/>
        <s v="Biju Edwin" u="1"/>
        <s v="Biju Gupta" u="1"/>
        <s v="Biju Handa" u="1"/>
        <s v="Biju Kadakia" u="1"/>
        <s v="Biju Kalita" u="1"/>
        <s v="Biju Madan" u="1"/>
        <s v="Biju Malhotra" u="1"/>
        <s v="Biju Mannan" u="1"/>
        <s v="Biju Sangha" u="1"/>
        <s v="Biju Shanker" u="1"/>
        <s v="Biju Sur" u="1"/>
        <s v="Biju Uppal" u="1"/>
        <s v="Biju Vig" u="1"/>
        <s v="Charvi Amble" u="1"/>
        <s v="Charvi Bakshi" u="1"/>
        <s v="Charvi Balasubramanian" u="1"/>
        <s v="Charvi Brar" u="1"/>
        <s v="Charvi Chana" u="1"/>
        <s v="Charvi Desai" u="1"/>
        <s v="Charvi Dora" u="1"/>
        <s v="Charvi Dua" u="1"/>
        <s v="Charvi Ganesh" u="1"/>
        <s v="Charvi Gokhale" u="1"/>
        <s v="Charvi Gulati" u="1"/>
        <s v="Charvi Lala" u="1"/>
        <s v="Charvi Mallick" u="1"/>
        <s v="Charvi Mandal" u="1"/>
        <s v="Charvi Rama" u="1"/>
        <s v="Charvi Raman" u="1"/>
        <s v="Charvi Shenoy" u="1"/>
        <s v="Charvi Vaidya" u="1"/>
        <s v="Chirag Bail" u="1"/>
        <s v="Chirag Banik" u="1"/>
        <s v="Chirag Bera" u="1"/>
        <s v="Chirag Boase" u="1"/>
        <s v="Chirag Chada" u="1"/>
        <s v="Chirag Char" u="1"/>
        <s v="Chirag Chaudhry" u="1"/>
        <s v="Chirag Choudhary" u="1"/>
        <s v="Chirag Datta" u="1"/>
        <s v="Chirag Desai" u="1"/>
        <s v="Chirag Dugar" u="1"/>
        <s v="Chirag Grewal" u="1"/>
        <s v="Chirag Hans" u="1"/>
        <s v="Chirag Iyengar" u="1"/>
        <s v="Chirag Johal" u="1"/>
        <s v="Chirag Karan" u="1"/>
        <s v="Chirag Khalsa" u="1"/>
        <s v="Chirag Kothari" u="1"/>
        <s v="Chirag Lalla" u="1"/>
        <s v="Chirag Master" u="1"/>
        <s v="Chirag Ram" u="1"/>
        <s v="Chirag Ramanathan" u="1"/>
        <s v="Chirag Sachdev" u="1"/>
        <s v="Chirag Sarma" u="1"/>
        <s v="Chirag Taneja" u="1"/>
        <s v="Chirag Varkey" u="1"/>
        <s v="Damini Acharya" u="1"/>
        <s v="Damini Bala" u="1"/>
        <s v="Damini Barman" u="1"/>
        <s v="Damini Bhatti" u="1"/>
        <s v="Damini Bir" u="1"/>
        <s v="Damini Boase" u="1"/>
        <s v="Damini Goel" u="1"/>
        <s v="Damini Grover" u="1"/>
        <s v="Damini Gupta" u="1"/>
        <s v="Damini Hora" u="1"/>
        <s v="Damini Kapur" u="1"/>
        <s v="Damini Kohli" u="1"/>
        <s v="Damini Kumar" u="1"/>
        <s v="Damini Loke" u="1"/>
        <s v="Damini Madan" u="1"/>
        <s v="Damini Majumdar" u="1"/>
        <s v="Damini Raj" u="1"/>
        <s v="Damini Rajagopal" u="1"/>
        <s v="Damini Raju" u="1"/>
        <s v="Damini Rau" u="1"/>
        <s v="Damini Rout" u="1"/>
        <s v="Damini Sarma" u="1"/>
        <s v="Damini Sekhon" u="1"/>
        <s v="Damini Sengupta" u="1"/>
        <s v="Damini Tandon" u="1"/>
        <s v="Damini Vala" u="1"/>
        <s v="Darshit Agrawal" u="1"/>
        <s v="Darshit Ahluwalia" u="1"/>
        <s v="Darshit Barman" u="1"/>
        <s v="Darshit Bhardwaj" u="1"/>
        <s v="Darshit Borra" u="1"/>
        <s v="Darshit Chakrabarti" u="1"/>
        <s v="Darshit Chaudhry" u="1"/>
        <s v="Darshit Contractor" u="1"/>
        <s v="Darshit Gera" u="1"/>
        <s v="Darshit Gill" u="1"/>
        <s v="Darshit Gupta" u="1"/>
        <s v="Darshit Hans" u="1"/>
        <s v="Darshit Iyengar" u="1"/>
        <s v="Darshit Kamdar" u="1"/>
        <s v="Darshit Kant" u="1"/>
        <s v="Darshit Keer" u="1"/>
        <s v="Darshit Kurian" u="1"/>
        <s v="Darshit Lanka" u="1"/>
        <s v="Darshit Mand" u="1"/>
        <s v="Darshit Sampath" u="1"/>
        <s v="Darshit Sarna" u="1"/>
        <s v="Darshit Sharma" u="1"/>
        <s v="Darshit Srinivas" u="1"/>
        <s v="Darshit Tella" u="1"/>
        <s v="Darshit Tripathi" u="1"/>
        <s v="Darshit Upadhyay" u="1"/>
        <s v="Darshit Wali" u="1"/>
        <s v="Devansh Agate" u="1"/>
        <s v="Devansh Bains" u="1"/>
        <s v="Devansh Bhatti" u="1"/>
        <s v="Devansh Borah" u="1"/>
        <s v="Devansh Buch" u="1"/>
        <s v="Devansh Dayal" u="1"/>
        <s v="Devansh Dhar" u="1"/>
        <s v="Devansh Hari" u="1"/>
        <s v="Devansh Kakar" u="1"/>
        <s v="Devansh Kanda" u="1"/>
        <s v="Devansh Karnik" u="1"/>
        <s v="Devansh Kaul" u="1"/>
        <s v="Devansh Krish" u="1"/>
        <s v="Devansh Lad" u="1"/>
        <s v="Devansh Ram" u="1"/>
        <s v="Devansh Ramakrishnan" u="1"/>
        <s v="Devansh Rao" u="1"/>
        <s v="Devansh Raval" u="1"/>
        <s v="Devansh Sarraf" u="1"/>
        <s v="Devansh Sethi" u="1"/>
        <s v="Devansh Shukla" u="1"/>
        <s v="Devansh Swaminathan" u="1"/>
        <s v="Devansh Walia" u="1"/>
        <s v="Dhanuk Aggarwal" u="1"/>
        <s v="Dhanuk Atwal" u="1"/>
        <s v="Dhanuk Bava" u="1"/>
        <s v="Dhanuk Bhardwaj" u="1"/>
        <s v="Dhanuk Bhatnagar" u="1"/>
        <s v="Dhanuk Chawla" u="1"/>
        <s v="Dhanuk Dâ€™Alia" u="1"/>
        <s v="Dhanuk Dhar" u="1"/>
        <s v="Dhanuk Din" u="1"/>
        <s v="Dhanuk Gola" u="1"/>
        <s v="Dhanuk Kakar" u="1"/>
        <s v="Dhanuk Kamdar" u="1"/>
        <s v="Dhanuk Kapur" u="1"/>
        <s v="Dhanuk Kibe" u="1"/>
        <s v="Dhanuk Mandal" u="1"/>
        <s v="Dhanuk Raja" u="1"/>
        <s v="Dhanuk Rama" u="1"/>
        <s v="Dhanuk Ramachandran" u="1"/>
        <s v="Dhanuk Rao" u="1"/>
        <s v="Dhanuk Ratti" u="1"/>
        <s v="Dhanuk Saraf" u="1"/>
        <s v="Dhanuk Saxena" u="1"/>
        <s v="Dhanuk Shukla" u="1"/>
        <s v="Dhanuk Soni" u="1"/>
        <s v="Dhanuk Talwar" u="1"/>
        <s v="Dhanuk Yadav" u="1"/>
        <s v="Dhanush Agate" u="1"/>
        <s v="Dhanush Balay" u="1"/>
        <s v="Dhanush Bora" u="1"/>
        <s v="Dhanush Chand" u="1"/>
        <s v="Dhanush Cheema" u="1"/>
        <s v="Dhanush Dani" u="1"/>
        <s v="Dhanush Dhaliwal" u="1"/>
        <s v="Dhanush Dhingra" u="1"/>
        <s v="Dhanush Edwin" u="1"/>
        <s v="Dhanush Gara" u="1"/>
        <s v="Dhanush Handa" u="1"/>
        <s v="Dhanush Jayaraman" u="1"/>
        <s v="Dhanush Jha" u="1"/>
        <s v="Dhanush Karpe" u="1"/>
        <s v="Dhanush Kaul" u="1"/>
        <s v="Dhanush Khanna" u="1"/>
        <s v="Dhanush Kothari" u="1"/>
        <s v="Dhanush Kuruvilla" u="1"/>
        <s v="Dhanush Loke" u="1"/>
        <s v="Dhanush Mand" u="1"/>
        <s v="Dhanush Rajan" u="1"/>
        <s v="Dhanush Ratti" u="1"/>
        <s v="Dhanush Samra" u="1"/>
        <s v="Dhanush Sandal" u="1"/>
        <s v="Dhanush Sankaran" u="1"/>
        <s v="Dhanush Talwar" u="1"/>
        <s v="Dhanush Tandon" u="1"/>
        <s v="Dhanush Tara" u="1"/>
        <s v="Dhanush Thaker" u="1"/>
        <s v="Dhanush Toor" u="1"/>
        <s v="Dhanush Vaidya" u="1"/>
        <s v="Dhanush Varughese" u="1"/>
        <s v="Dhanush Vig" u="1"/>
        <s v="Dhanush Vyas" u="1"/>
        <s v="Dhanush Yogi" u="1"/>
        <s v="Dharmajan Bhandari" u="1"/>
        <s v="Dharmajan Dhaliwal" u="1"/>
        <s v="Dharmajan Doctor" u="1"/>
        <s v="Dharmajan Doshi" u="1"/>
        <s v="Dharmajan Gera" u="1"/>
        <s v="Dharmajan Goel" u="1"/>
        <s v="Dharmajan Gole" u="1"/>
        <s v="Dharmajan Hayer" u="1"/>
        <s v="Dharmajan Kakar" u="1"/>
        <s v="Dharmajan Kapadia" u="1"/>
        <s v="Dharmajan Lall" u="1"/>
        <s v="Dharmajan Rajagopal" u="1"/>
        <s v="Dharmajan Ranganathan" u="1"/>
        <s v="Dharmajan Ratti" u="1"/>
        <s v="Dharmajan Sampath" u="1"/>
        <s v="Dharmajan Setty" u="1"/>
        <s v="Dharmajan Solanki" u="1"/>
        <s v="Dharmajan Sridhar" u="1"/>
        <s v="Dharmajan Swaminathan" u="1"/>
        <s v="Dharmajan Varkey" u="1"/>
        <s v="Dharmajan Vora" u="1"/>
        <s v="Dhruv Arya" u="1"/>
        <s v="Dhruv Aurora" u="1"/>
        <s v="Dhruv Bahl" u="1"/>
        <s v="Dhruv Bali" u="1"/>
        <s v="Dhruv Bhalla" u="1"/>
        <s v="Dhruv Bhattacharyya" u="1"/>
        <s v="Dhruv Chakrabarti" u="1"/>
        <s v="Dhruv Chakraborty" u="1"/>
        <s v="Dhruv Divan" u="1"/>
        <s v="Dhruv Garg" u="1"/>
        <s v="Dhruv Guha" u="1"/>
        <s v="Dhruv Iyengar" u="1"/>
        <s v="Dhruv Joshi" u="1"/>
        <s v="Dhruv Kata" u="1"/>
        <s v="Dhruv Kulkarni" u="1"/>
        <s v="Dhruv Lad" u="1"/>
        <s v="Dhruv Magar" u="1"/>
        <s v="Dhruv Raju" u="1"/>
        <s v="Dhruv Sagar" u="1"/>
        <s v="Dhruv Sarna" u="1"/>
        <s v="Dhruv Sen" u="1"/>
        <s v="Dhruv Shroff" u="1"/>
        <s v="Dhruv Sodhi" u="1"/>
        <s v="Dhruv Srinivasan" u="1"/>
        <s v="Dhruv Sule" u="1"/>
        <s v="Dhruv Sura" u="1"/>
        <s v="Dishani Baral" u="1"/>
        <s v="Dishani Bhatt" u="1"/>
        <s v="Dishani Chaudhry" u="1"/>
        <s v="Dishani Das" u="1"/>
        <s v="Dishani Dhillon" u="1"/>
        <s v="Dishani Dugar" u="1"/>
        <s v="Dishani Lad" u="1"/>
        <s v="Dishani Luthra" u="1"/>
        <s v="Dishani Rajagopal" u="1"/>
        <s v="Dishani Ramaswamy" u="1"/>
        <s v="Dishani Ranganathan" u="1"/>
        <s v="Dishani Sama" u="1"/>
        <s v="Dishani Sane" u="1"/>
        <s v="Dishani Sastry" u="1"/>
        <s v="Dishani Sethi" u="1"/>
        <s v="Dishani Shankar" u="1"/>
        <s v="Dishani Sharaf" u="1"/>
        <s v="Dishani Thaman" u="1"/>
        <s v="Dishani Tiwari" u="1"/>
        <s v="Dishani Wali" u="1"/>
        <s v="Divij Bajaj" u="1"/>
        <s v="Divij Bawa" u="1"/>
        <s v="Divij Bhardwaj" u="1"/>
        <s v="Divij Bir" u="1"/>
        <s v="Divij Bose" u="1"/>
        <s v="Divij Chada" u="1"/>
        <s v="Divij Chawla" u="1"/>
        <s v="Divij Dara" u="1"/>
        <s v="Divij Dhingra" u="1"/>
        <s v="Divij Dixit" u="1"/>
        <s v="Divij Doctor" u="1"/>
        <s v="Divij Gade" u="1"/>
        <s v="Divij Gulati" u="1"/>
        <s v="Divij Kurian" u="1"/>
        <s v="Divij Lad" u="1"/>
        <s v="Divij Loyal" u="1"/>
        <s v="Divij Mahajan" u="1"/>
        <s v="Divij Mallick" u="1"/>
        <s v="Divij Raj" u="1"/>
        <s v="Divij Rajagopal" u="1"/>
        <s v="Divij Ramesh" u="1"/>
        <s v="Divij Ray" u="1"/>
        <s v="Divij Tank" u="1"/>
        <s v="Divij Tara" u="1"/>
        <s v="Divij Varma" u="1"/>
        <s v="Divij Vyas" u="1"/>
        <s v="Divit Borde" u="1"/>
        <s v="Divit Date" u="1"/>
        <s v="Divit Deep" u="1"/>
        <s v="Divit Hora" u="1"/>
        <s v="Divit Jaggi" u="1"/>
        <s v="Divit Koshy" u="1"/>
        <s v="Divit Kumar" u="1"/>
        <s v="Divit Sant" u="1"/>
        <s v="Divit Subramaniam" u="1"/>
        <s v="Divit Swaminathan" u="1"/>
        <s v="Divit Wason" u="1"/>
        <s v="Divyansh Arya" u="1"/>
        <s v="Divyansh Bajwa" u="1"/>
        <s v="Divyansh Bhattacharyya" u="1"/>
        <s v="Divyansh Bhavsar" u="1"/>
        <s v="Divyansh Bumb" u="1"/>
        <s v="Divyansh Chowdhury" u="1"/>
        <s v="Divyansh Desai" u="1"/>
        <s v="Divyansh Din" u="1"/>
        <s v="Divyansh Kale" u="1"/>
        <s v="Divyansh Malhotra" u="1"/>
        <s v="Divyansh Rastogi" u="1"/>
        <s v="Divyansh Ratta" u="1"/>
        <s v="Divyansh Ravel" u="1"/>
        <s v="Divyansh Sarna" u="1"/>
        <s v="Divyansh Sarraf" u="1"/>
        <s v="Divyansh Sheth" u="1"/>
        <s v="Divyansh Thakkar" u="1"/>
        <s v="Divyansh Thaman" u="1"/>
        <s v="Divyansh Varma" u="1"/>
        <s v="Diya Bir" u="1"/>
        <s v="Diya Borah" u="1"/>
        <s v="Diya Buch" u="1"/>
        <s v="Diya Chakrabarti" u="1"/>
        <s v="Diya Char" u="1"/>
        <s v="Diya Chauhan" u="1"/>
        <s v="Diya Dhillon" u="1"/>
        <s v="Diya Divan" u="1"/>
        <s v="Diya Edwin" u="1"/>
        <s v="Diya Gaba" u="1"/>
        <s v="Diya Ganguly" u="1"/>
        <s v="Diya Jha" u="1"/>
        <s v="Diya Kala" u="1"/>
        <s v="Diya Mahal" u="1"/>
        <s v="Diya Mand" u="1"/>
        <s v="Diya Mangal" u="1"/>
        <s v="Diya Sachar" u="1"/>
        <s v="Diya Sagar" u="1"/>
        <s v="Diya Sarraf" u="1"/>
        <s v="Diya Shanker" u="1"/>
        <s v="Diya Sibal" u="1"/>
        <s v="Diya Sura" u="1"/>
        <s v="Drishya Amble" u="1"/>
        <s v="Drishya Apte" u="1"/>
        <s v="Drishya Bahl" u="1"/>
        <s v="Drishya Bawa" u="1"/>
        <s v="Drishya Brar" u="1"/>
        <s v="Drishya Chana" u="1"/>
        <s v="Drishya Cheema" u="1"/>
        <s v="Drishya Chokshi" u="1"/>
        <s v="Drishya Das" u="1"/>
        <s v="Drishya Dasgupta" u="1"/>
        <s v="Drishya Doshi" u="1"/>
        <s v="Drishya Gill" u="1"/>
        <s v="Drishya Goswami" u="1"/>
        <s v="Drishya Jha" u="1"/>
        <s v="Drishya Kakar" u="1"/>
        <s v="Drishya Kalita" u="1"/>
        <s v="Drishya Korpal" u="1"/>
        <s v="Drishya Mahajan" u="1"/>
        <s v="Drishya Maharaj" u="1"/>
        <s v="Drishya Mangal" u="1"/>
        <s v="Drishya Rao" u="1"/>
        <s v="Drishya Shroff" u="1"/>
        <s v="Drishya Sibal" u="1"/>
        <s v="Ehsaan Aggarwal" u="1"/>
        <s v="Ehsaan Andra" u="1"/>
        <s v="Ehsaan Babu" u="1"/>
        <s v="Ehsaan Bhatnagar" u="1"/>
        <s v="Ehsaan Bhattacharyya" u="1"/>
        <s v="Ehsaan Bumb" u="1"/>
        <s v="Ehsaan Butala" u="1"/>
        <s v="Ehsaan Chakraborty" u="1"/>
        <s v="Ehsaan Das" u="1"/>
        <s v="Ehsaan Date" u="1"/>
        <s v="Ehsaan Dhillon" u="1"/>
        <s v="Ehsaan Dugar" u="1"/>
        <s v="Ehsaan Ghosh" u="1"/>
        <s v="Ehsaan Gokhale" u="1"/>
        <s v="Ehsaan Karpe" u="1"/>
        <s v="Ehsaan Khurana" u="1"/>
        <s v="Ehsaan Krishnan" u="1"/>
        <s v="Ehsaan Mahal" u="1"/>
        <s v="Ehsaan Majumdar" u="1"/>
        <s v="Ehsaan Rout" u="1"/>
        <s v="Ehsaan Sawhney" u="1"/>
        <s v="Ehsaan Saxena" u="1"/>
        <s v="Ehsaan Shanker" u="1"/>
        <s v="Ehsaan Soni" u="1"/>
        <s v="Ehsaan Srivastava" u="1"/>
        <s v="Ehsaan Talwar" u="1"/>
        <s v="Ela Bains" u="1"/>
        <s v="Ela Chad" u="1"/>
        <s v="Ela Chakraborty" u="1"/>
        <s v="Ela Chanda" u="1"/>
        <s v="Ela Chandra" u="1"/>
        <s v="Ela Chokshi" u="1"/>
        <s v="Ela Dave" u="1"/>
        <s v="Ela Dua" u="1"/>
        <s v="Ela Ghose" u="1"/>
        <s v="Ela Gulati" u="1"/>
        <s v="Ela Jain" u="1"/>
        <s v="Ela Kalita" u="1"/>
        <s v="Ela Khatri" u="1"/>
        <s v="Ela Koshy" u="1"/>
        <s v="Ela Lanka" u="1"/>
        <s v="Ela Singhal" u="1"/>
        <s v="Ela Soni" u="1"/>
        <s v="Ela Srivastava" u="1"/>
        <s v="Ela Tak" u="1"/>
        <s v="Ela Wadhwa" u="1"/>
        <s v="Ela Yadav" u="1"/>
        <s v="Elakshi Aurora" u="1"/>
        <s v="Elakshi Bajwa" u="1"/>
        <s v="Elakshi Baral" u="1"/>
        <s v="Elakshi Barman" u="1"/>
        <s v="Elakshi Batra" u="1"/>
        <s v="Elakshi Chandran" u="1"/>
        <s v="Elakshi Chatterjee" u="1"/>
        <s v="Elakshi Comar" u="1"/>
        <s v="Elakshi Din" u="1"/>
        <s v="Elakshi Dugar" u="1"/>
        <s v="Elakshi Kannan" u="1"/>
        <s v="Elakshi Kashyap" u="1"/>
        <s v="Elakshi Koshy" u="1"/>
        <s v="Elakshi Kulkarni" u="1"/>
        <s v="Elakshi Lanka" u="1"/>
        <s v="Elakshi Mall" u="1"/>
        <s v="Elakshi Mangat" u="1"/>
        <s v="Elakshi Sama" u="1"/>
        <s v="Elakshi Sangha" u="1"/>
        <s v="Elakshi Singhal" u="1"/>
        <s v="Elakshi Suresh" u="1"/>
        <s v="Emir Batta" u="1"/>
        <s v="Emir Bhat" u="1"/>
        <s v="Emir Bhatt" u="1"/>
        <s v="Emir Chauhan" u="1"/>
        <s v="Emir Dass" u="1"/>
        <s v="Emir Doctor" u="1"/>
        <s v="Emir Jain" u="1"/>
        <s v="Emir Jha" u="1"/>
        <s v="Emir Kanda" u="1"/>
        <s v="Emir Khatri" u="1"/>
        <s v="Emir Kulkarni" u="1"/>
        <s v="Emir Ramanathan" u="1"/>
        <s v="Emir Sandhu" u="1"/>
        <s v="Emir Sastry" u="1"/>
        <s v="Emir Shere" u="1"/>
        <s v="Emir Subramaniam" u="1"/>
        <s v="Emir Tak" u="1"/>
        <s v="Emir Talwar" u="1"/>
        <s v="Emir Vasa" u="1"/>
        <s v="Eshani Arya" u="1"/>
        <s v="Eshani Balay" u="1"/>
        <s v="Eshani Chana" u="1"/>
        <s v="Eshani Chopra" u="1"/>
        <s v="Eshani Dora" u="1"/>
        <s v="Eshani Ganguly" u="1"/>
        <s v="Eshani Ghose" u="1"/>
        <s v="Eshani Kade" u="1"/>
        <s v="Eshani Kala" u="1"/>
        <s v="Eshani Kari" u="1"/>
        <s v="Eshani Karpe" u="1"/>
        <s v="Eshani Kashyap" u="1"/>
        <s v="Eshani Mann" u="1"/>
        <s v="Eshani Sahota" u="1"/>
        <s v="Eshani Sani" u="1"/>
        <s v="Eshani Saran" u="1"/>
        <s v="Eshani Shenoy" u="1"/>
        <s v="Eshani Swaminathan" u="1"/>
        <s v="Eshani Thaman" u="1"/>
        <s v="Eshani Venkatesh" u="1"/>
        <s v="Eshani Vohra" u="1"/>
        <s v="Eva Arora" u="1"/>
        <s v="Eva Babu" u="1"/>
        <s v="Eva Bhandari" u="1"/>
        <s v="Eva Brar" u="1"/>
        <s v="Eva Dar" u="1"/>
        <s v="Eva Deshpande" u="1"/>
        <s v="Eva Devan" u="1"/>
        <s v="Eva Gopal" u="1"/>
        <s v="Eva Jhaveri" u="1"/>
        <s v="Eva Khatri" u="1"/>
        <s v="Eva Lalla" u="1"/>
        <s v="Eva Rajan" u="1"/>
        <s v="Eva Sahota" u="1"/>
        <s v="Eva Sarma" u="1"/>
        <s v="Eva Srinivas" u="1"/>
        <s v="Eva Tata" u="1"/>
        <s v="Eva Varghese" u="1"/>
        <s v="Faiyaz Aggarwal" u="1"/>
        <s v="Faiyaz Andra" u="1"/>
        <s v="Faiyaz Apte" u="1"/>
        <s v="Faiyaz Borah" u="1"/>
        <s v="Faiyaz Borde" u="1"/>
        <s v="Faiyaz Chada" u="1"/>
        <s v="Faiyaz Chadha" u="1"/>
        <s v="Faiyaz Dara" u="1"/>
        <s v="Faiyaz Dasgupta" u="1"/>
        <s v="Faiyaz Dayal" u="1"/>
        <s v="Faiyaz Garde" u="1"/>
        <s v="Faiyaz Gole" u="1"/>
        <s v="Faiyaz Gour" u="1"/>
        <s v="Faiyaz Gulati" u="1"/>
        <s v="Faiyaz Issac" u="1"/>
        <s v="Faiyaz Mand" u="1"/>
        <s v="Faiyaz Rattan" u="1"/>
        <s v="Faiyaz Ravel" u="1"/>
        <s v="Faiyaz Saha" u="1"/>
        <s v="Faiyaz Sandal" u="1"/>
        <s v="Faiyaz Sarraf" u="1"/>
        <s v="Faiyaz Sawhney" u="1"/>
        <s v="Faiyaz Soni" u="1"/>
        <s v="Faiyaz Srinivas" u="1"/>
        <s v="Faiyaz Thaman" u="1"/>
        <s v="Faiyaz Tiwari" u="1"/>
        <s v="Faiyaz Yadav" u="1"/>
        <s v="Farhan Bajaj" u="1"/>
        <s v="Farhan Bhatti" u="1"/>
        <s v="Farhan Chhabra" u="1"/>
        <s v="Farhan Dave" u="1"/>
        <s v="Farhan De" u="1"/>
        <s v="Farhan Dutt" u="1"/>
        <s v="Farhan Golla" u="1"/>
        <s v="Farhan Joshi" u="1"/>
        <s v="Farhan Kala" u="1"/>
        <s v="Farhan Kale" u="1"/>
        <s v="Farhan Kari" u="1"/>
        <s v="Farhan Kata" u="1"/>
        <s v="Farhan Kumar" u="1"/>
        <s v="Farhan Mallick" u="1"/>
        <s v="Farhan Rajagopalan" u="1"/>
        <s v="Farhan Ramachandran" u="1"/>
        <s v="Farhan Saran" u="1"/>
        <s v="Farhan Sarkar" u="1"/>
        <s v="Farhan Yadav" u="1"/>
        <s v="Fateh Apte" u="1"/>
        <s v="Fateh Bahl" u="1"/>
        <s v="Fateh Bakshi" u="1"/>
        <s v="Fateh Bhattacharyya" u="1"/>
        <s v="Fateh Bhavsar" u="1"/>
        <s v="Fateh Brahmbhatt" u="1"/>
        <s v="Fateh Chana" u="1"/>
        <s v="Fateh Chaudhari" u="1"/>
        <s v="Fateh Cheema" u="1"/>
        <s v="Fateh Das" u="1"/>
        <s v="Fateh Dhar" u="1"/>
        <s v="Fateh Edwin" u="1"/>
        <s v="Fateh Gandhi" u="1"/>
        <s v="Fateh Gola" u="1"/>
        <s v="Fateh Iyengar" u="1"/>
        <s v="Fateh Jha" u="1"/>
        <s v="Fateh Kala" u="1"/>
        <s v="Fateh Karan" u="1"/>
        <s v="Fateh Khanna" u="1"/>
        <s v="Fateh Madan" u="1"/>
        <s v="Fateh Maharaj" u="1"/>
        <s v="Fateh Rajagopal" u="1"/>
        <s v="Fateh Rama" u="1"/>
        <s v="Fateh Sahota" u="1"/>
        <s v="Fateh Sama" u="1"/>
        <s v="Fateh Shah" u="1"/>
        <s v="Fateh Shroff" u="1"/>
        <s v="Fateh Tak" u="1"/>
        <s v="Fateh Tripathi" u="1"/>
        <s v="Gatik Banerjee" u="1"/>
        <s v="Gatik Bhardwaj" u="1"/>
        <s v="Gatik Boase" u="1"/>
        <s v="Gatik Bora" u="1"/>
        <s v="Gatik Chahal" u="1"/>
        <s v="Gatik Chawla" u="1"/>
        <s v="Gatik Choudhry" u="1"/>
        <s v="Gatik Choudhury" u="1"/>
        <s v="Gatik Comar" u="1"/>
        <s v="Gatik Guha" u="1"/>
        <s v="Gatik Jayaraman" u="1"/>
        <s v="Gatik Madan" u="1"/>
        <s v="Gatik Ratta" u="1"/>
        <s v="Gatik Ravi" u="1"/>
        <s v="Gatik Shan" u="1"/>
        <s v="Gatik Sharma" u="1"/>
        <s v="Gatik Singh" u="1"/>
        <s v="Gatik Sodhi" u="1"/>
        <s v="Gatik Viswanathan" u="1"/>
        <s v="Gokul Baral" u="1"/>
        <s v="Gokul Bava" u="1"/>
        <s v="Gokul Bhagat" u="1"/>
        <s v="Gokul Bhatnagar" u="1"/>
        <s v="Gokul Bora" u="1"/>
        <s v="Gokul Chacko" u="1"/>
        <s v="Gokul Dixit" u="1"/>
        <s v="Gokul Doctor" u="1"/>
        <s v="Gokul Ganguly" u="1"/>
        <s v="Gokul Hayer" u="1"/>
        <s v="Gokul Kale" u="1"/>
        <s v="Gokul Kamdar" u="1"/>
        <s v="Gokul Kari" u="1"/>
        <s v="Gokul Karnik" u="1"/>
        <s v="Gokul Kaur" u="1"/>
        <s v="Gokul Keer" u="1"/>
        <s v="Gokul Lata" u="1"/>
        <s v="Gokul Mahal" u="1"/>
        <s v="Gokul Maharaj" u="1"/>
        <s v="Gokul Ramaswamy" u="1"/>
        <s v="Gokul Sawhney" u="1"/>
        <s v="Gokul Soman" u="1"/>
        <s v="Hansh Bal" u="1"/>
        <s v="Hansh Balakrishnan" u="1"/>
        <s v="Hansh Bali" u="1"/>
        <s v="Hansh Bhandari" u="1"/>
        <s v="Hansh Bobal" u="1"/>
        <s v="Hansh Borah" u="1"/>
        <s v="Hansh Chaudhuri" u="1"/>
        <s v="Hansh Dara" u="1"/>
        <s v="Hansh De" u="1"/>
        <s v="Hansh Ghosh" u="1"/>
        <s v="Hansh Kaul" u="1"/>
        <s v="Hansh Krish" u="1"/>
        <s v="Hansh Kurian" u="1"/>
        <s v="Hansh Rajagopal" u="1"/>
        <s v="Hansh Ram" u="1"/>
        <s v="Hansh Randhawa" u="1"/>
        <s v="Hansh Ray" u="1"/>
        <s v="Hansh Sankaran" u="1"/>
        <s v="Hansh Sundaram" u="1"/>
        <s v="Hansh Tak" u="1"/>
        <s v="Hansh Tank" u="1"/>
        <s v="Hansh Tata" u="1"/>
        <s v="Hansh Thaker" u="1"/>
        <s v="Hansh Varty" u="1"/>
        <s v="Hansh Warrior" u="1"/>
        <s v="Hansh Yadav" u="1"/>
        <s v="Hazel Barman" u="1"/>
        <s v="Hazel Bawa" u="1"/>
        <s v="Hazel Bedi" u="1"/>
        <s v="Hazel Chakrabarti" u="1"/>
        <s v="Hazel Chatterjee" u="1"/>
        <s v="Hazel Choudhury" u="1"/>
        <s v="Hazel Desai" u="1"/>
        <s v="Hazel Deshpande" u="1"/>
        <s v="Hazel Dhar" u="1"/>
        <s v="Hazel Dyal" u="1"/>
        <s v="Hazel Hayre" u="1"/>
        <s v="Hazel Kade" u="1"/>
        <s v="Hazel Kibe" u="1"/>
        <s v="Hazel Kulkarni" u="1"/>
        <s v="Hazel Kunda" u="1"/>
        <s v="Hazel Ramachandran" u="1"/>
        <s v="Hazel Ramakrishnan" u="1"/>
        <s v="Hazel Ratti" u="1"/>
        <s v="Hazel Reddy" u="1"/>
        <s v="Hazel Shanker" u="1"/>
        <s v="Hazel Sinha" u="1"/>
        <s v="Hazel Sundaram" u="1"/>
        <s v="Hazel Varma" u="1"/>
        <s v="Hazel Varty" u="1"/>
        <s v="Hazel Yogi" u="1"/>
        <s v="Heer Bala" u="1"/>
        <s v="Heer Balan" u="1"/>
        <s v="Heer Banik" u="1"/>
        <s v="Heer Chatterjee" u="1"/>
        <s v="Heer Cheema" u="1"/>
        <s v="Heer Dar" u="1"/>
        <s v="Heer Dara" u="1"/>
        <s v="Heer Dhawan" u="1"/>
        <s v="Heer Dugal" u="1"/>
        <s v="Heer Dugar" u="1"/>
        <s v="Heer Ghosh" u="1"/>
        <s v="Heer Johal" u="1"/>
        <s v="Heer Korpal" u="1"/>
        <s v="Heer Kumar" u="1"/>
        <s v="Heer Kuruvilla" u="1"/>
        <s v="Heer Lal" u="1"/>
        <s v="Heer Lata" u="1"/>
        <s v="Heer Raj" u="1"/>
        <s v="Heer Raman" u="1"/>
        <s v="Heer Saini" u="1"/>
        <s v="Heer Saran" u="1"/>
        <s v="Heer Sathe" u="1"/>
        <s v="Heer Solanki" u="1"/>
        <s v="Heer Subramaniam" u="1"/>
        <s v="Heer Tara" u="1"/>
        <s v="Heer Varghese" u="1"/>
        <s v="Heer Varty" u="1"/>
        <s v="Himmat Ahluwalia" u="1"/>
        <s v="Himmat Bahri" u="1"/>
        <s v="Himmat Bhagat" u="1"/>
        <s v="Himmat Choudhary" u="1"/>
        <s v="Himmat Gaba" u="1"/>
        <s v="Himmat Jhaveri" u="1"/>
        <s v="Himmat Kashyap" u="1"/>
        <s v="Himmat Khare" u="1"/>
        <s v="Himmat Mannan" u="1"/>
        <s v="Himmat Ramanathan" u="1"/>
        <s v="Himmat Ratta" u="1"/>
        <s v="Himmat Rout" u="1"/>
        <s v="Himmat Sandhu" u="1"/>
        <s v="Himmat Srinivasan" u="1"/>
        <s v="Himmat Tak" u="1"/>
        <s v="Himmat Warrior" u="1"/>
        <s v="Himmat Zachariah" u="1"/>
        <s v="Hiran Agrawal" u="1"/>
        <s v="Hiran Ahuja" u="1"/>
        <s v="Hiran Bahl" u="1"/>
        <s v="Hiran Balakrishnan" u="1"/>
        <s v="Hiran Buch" u="1"/>
        <s v="Hiran Goda" u="1"/>
        <s v="Hiran Gola" u="1"/>
        <s v="Hiran Halder" u="1"/>
        <s v="Hiran Jani" u="1"/>
        <s v="Hiran Kala" u="1"/>
        <s v="Hiran Kapur" u="1"/>
        <s v="Hiran Khalsa" u="1"/>
        <s v="Hiran Rama" u="1"/>
        <s v="Hiran Sharaf" u="1"/>
        <s v="Hiran Sinha" u="1"/>
        <s v="Hiran Soman" u="1"/>
        <s v="Hiran Sundaram" u="1"/>
        <s v="Hridaan Apte" u="1"/>
        <s v="Hridaan Bera" u="1"/>
        <s v="Hridaan Bhat" u="1"/>
        <s v="Hridaan Bhatia" u="1"/>
        <s v="Hridaan Dugal" u="1"/>
        <s v="Hridaan Dyal" u="1"/>
        <s v="Hridaan Gade" u="1"/>
        <s v="Hridaan Ganguly" u="1"/>
        <s v="Hridaan Guha" u="1"/>
        <s v="Hridaan Kara" u="1"/>
        <s v="Hridaan Karnik" u="1"/>
        <s v="Hridaan Luthra" u="1"/>
        <s v="Hridaan Malhotra" u="1"/>
        <s v="Hridaan Raj" u="1"/>
        <s v="Hridaan Rege" u="1"/>
        <s v="Hridaan Rout" u="1"/>
        <s v="Hridaan Shan" u="1"/>
        <s v="Hridaan Shroff" u="1"/>
        <s v="Hridaan Suresh" u="1"/>
        <s v="Hridaan Swaminathan" u="1"/>
        <s v="Hrishita Atwal" u="1"/>
        <s v="Hrishita Bains" u="1"/>
        <s v="Hrishita Bajaj" u="1"/>
        <s v="Hrishita Bajwa" u="1"/>
        <s v="Hrishita Banerjee" u="1"/>
        <s v="Hrishita Bath" u="1"/>
        <s v="Hrishita Bera" u="1"/>
        <s v="Hrishita Bhargava" u="1"/>
        <s v="Hrishita Chahal" u="1"/>
        <s v="Hrishita Chana" u="1"/>
        <s v="Hrishita Chanda" u="1"/>
        <s v="Hrishita Dugal" u="1"/>
        <s v="Hrishita Dyal" u="1"/>
        <s v="Hrishita Jani" u="1"/>
        <s v="Hrishita Jha" u="1"/>
        <s v="Hrishita Kadakia" u="1"/>
        <s v="Hrishita Kumar" u="1"/>
        <s v="Hrishita Kumer" u="1"/>
        <s v="Hrishita Lata" u="1"/>
        <s v="Hrishita Luthra" u="1"/>
        <s v="Hrishita Mand" u="1"/>
        <s v="Hrishita Mangal" u="1"/>
        <s v="Hrishita Mangat" u="1"/>
        <s v="Hrishita Master" u="1"/>
        <s v="Hrishita Reddy" u="1"/>
        <s v="Hrishita Sagar" u="1"/>
        <s v="Hrishita Sankar" u="1"/>
        <s v="Hrishita Sibal" u="1"/>
        <s v="Hrishita Tailor" u="1"/>
        <s v="Hrishita Vora" u="1"/>
        <s v="Hrishita Yohannan" u="1"/>
        <s v="Hunar Aggarwal" u="1"/>
        <s v="Hunar Bahl" u="1"/>
        <s v="Hunar Bedi" u="1"/>
        <s v="Hunar Borra" u="1"/>
        <s v="Hunar Chowdhury" u="1"/>
        <s v="Hunar Dara" u="1"/>
        <s v="Hunar Deo" u="1"/>
        <s v="Hunar Dora" u="1"/>
        <s v="Hunar Ganesan" u="1"/>
        <s v="Hunar Goda" u="1"/>
        <s v="Hunar Johal" u="1"/>
        <s v="Hunar Krishnan" u="1"/>
        <s v="Hunar Lad" u="1"/>
        <s v="Hunar Lalla" u="1"/>
        <s v="Hunar Mand" u="1"/>
        <s v="Hunar Mani" u="1"/>
        <s v="Hunar Sachdev" u="1"/>
        <s v="Hunar Sachdeva" u="1"/>
        <s v="Hunar Sarma" u="1"/>
        <s v="Hunar Savant" u="1"/>
        <s v="Hunar Seth" u="1"/>
        <s v="Hunar Tak" u="1"/>
        <s v="Hunar Toor" u="1"/>
        <s v="Hunar Vaidya" u="1"/>
        <s v="Hunar Varty" u="1"/>
        <s v="Hunar Verma" u="1"/>
        <s v="Hunar Wason" u="1"/>
        <s v="Inaaya  Amble" u="1"/>
        <s v="Inaaya  Bajaj" u="1"/>
        <s v="Inaaya  Bandi" u="1"/>
        <s v="Inaaya  Ben" u="1"/>
        <s v="Inaaya  Borah" u="1"/>
        <s v="Inaaya  Chandran" u="1"/>
        <s v="Inaaya  Cheema" u="1"/>
        <s v="Inaaya  Dara" u="1"/>
        <s v="Inaaya  Dhingra" u="1"/>
        <s v="Inaaya  Doshi" u="1"/>
        <s v="Inaaya  Ganesan" u="1"/>
        <s v="Inaaya  Garg" u="1"/>
        <s v="Inaaya  Kannan" u="1"/>
        <s v="Inaaya  Karpe" u="1"/>
        <s v="Inaaya  Mand" u="1"/>
        <s v="Inaaya  Mani" u="1"/>
        <s v="Inaaya  Mannan" u="1"/>
        <s v="Inaaya  Sen" u="1"/>
        <s v="Inaaya  Seth" u="1"/>
        <s v="Inaaya  Sinha" u="1"/>
        <s v="Inaaya  Sood" u="1"/>
        <s v="Inaaya  Tandon" u="1"/>
        <s v="Inaaya  Viswanathan" u="1"/>
        <s v="Inaaya  Wagle" u="1"/>
        <s v="Inaaya  Walla" u="1"/>
        <s v="Inaaya  Zacharia" u="1"/>
        <s v="Inaaya  Zachariah" u="1"/>
        <s v="Indrajit Bhalla" u="1"/>
        <s v="Indrajit Buch" u="1"/>
        <s v="Indrajit Butala" u="1"/>
        <s v="Indrajit Chawla" u="1"/>
        <s v="Indrajit Dave" u="1"/>
        <s v="Indrajit Garde" u="1"/>
        <s v="Indrajit Grewal" u="1"/>
        <s v="Indrajit Kapadia" u="1"/>
        <s v="Indrajit Kaul" u="1"/>
        <s v="Indrajit Majumdar" u="1"/>
        <s v="Indrajit Mall" u="1"/>
        <s v="Indrajit Ramaswamy" u="1"/>
        <s v="Indrajit Rao" u="1"/>
        <s v="Indrajit Ray" u="1"/>
        <s v="Indrajit Reddy" u="1"/>
        <s v="Indrajit Shukla" u="1"/>
        <s v="Indrajit Solanki" u="1"/>
        <s v="Indrajit Trivedi" u="1"/>
        <s v="Indrajit Varma" u="1"/>
        <s v="Indrajit Wason" u="1"/>
        <s v="Indranil Banik" u="1"/>
        <s v="Indranil Bath" u="1"/>
        <s v="Indranil Batta" u="1"/>
        <s v="Indranil Bhardwaj" u="1"/>
        <s v="Indranil Char" u="1"/>
        <s v="Indranil Chaudhary" u="1"/>
        <s v="Indranil Date" u="1"/>
        <s v="Indranil Gokhale" u="1"/>
        <s v="Indranil Guha" u="1"/>
        <s v="Indranil Handa" u="1"/>
        <s v="Indranil Kakar" u="1"/>
        <s v="Indranil Kalla" u="1"/>
        <s v="Indranil Kar" u="1"/>
        <s v="Indranil Khare" u="1"/>
        <s v="Indranil Khurana" u="1"/>
        <s v="Indranil Lall" u="1"/>
        <s v="Indranil Mahal" u="1"/>
        <s v="Indranil Master" u="1"/>
        <s v="Indranil Raj" u="1"/>
        <s v="Indranil Ramachandran" u="1"/>
        <s v="Indranil Ramesh" u="1"/>
        <s v="Indranil Ray" u="1"/>
        <s v="Indranil Sachdev" u="1"/>
        <s v="Indranil Sood" u="1"/>
        <s v="Indranil Suresh" u="1"/>
        <s v="Indranil Toor" u="1"/>
        <s v="Indranil Varty" u="1"/>
        <s v="Indrans Ahluwalia" u="1"/>
        <s v="Indrans Bakshi" u="1"/>
        <s v="Indrans Choudhary" u="1"/>
        <s v="Indrans Deep" u="1"/>
        <s v="Indrans Dhar" u="1"/>
        <s v="Indrans Halder" u="1"/>
        <s v="Indrans Kata" u="1"/>
        <s v="Indrans Khurana" u="1"/>
        <s v="Indrans Konda" u="1"/>
        <s v="Indrans Lalla" u="1"/>
        <s v="Indrans Ram" u="1"/>
        <s v="Indrans Reddy" u="1"/>
        <s v="Indrans Rege" u="1"/>
        <s v="Indrans Sarna" u="1"/>
        <s v="Indrans Seth" u="1"/>
        <s v="Indrans Venkatesh" u="1"/>
        <s v="Indrans Wable" u="1"/>
        <s v="Ira Andra" u="1"/>
        <s v="Ira Babu" u="1"/>
        <s v="Ira Bains" u="1"/>
        <s v="Ira Batra" u="1"/>
        <s v="Ira Bera" u="1"/>
        <s v="Ira Borra" u="1"/>
        <s v="Ira Chand" u="1"/>
        <s v="Ira Dash" u="1"/>
        <s v="Ira Date" u="1"/>
        <s v="Ira Kulkarni" u="1"/>
        <s v="Ira Lad" u="1"/>
        <s v="Ira Loke" u="1"/>
        <s v="Ira Mane" u="1"/>
        <s v="Ira Rastogi" u="1"/>
        <s v="Ira Ratta" u="1"/>
        <s v="Ira Ray" u="1"/>
        <s v="Ira Soni" u="1"/>
        <s v="Ira Subramanian" u="1"/>
        <s v="Ira Trivedi" u="1"/>
        <s v="Ira Varkey" u="1"/>
        <s v="Ira Walia" u="1"/>
        <s v="Ishaan Banik" u="1"/>
        <s v="Ishaan Behl" u="1"/>
        <s v="Ishaan Bhatnagar" u="1"/>
        <s v="Ishaan Chopra" u="1"/>
        <s v="Ishaan Dewan" u="1"/>
        <s v="Ishaan Dhaliwal" u="1"/>
        <s v="Ishaan Dube" u="1"/>
        <s v="Ishaan Golla" u="1"/>
        <s v="Ishaan Gopal" u="1"/>
        <s v="Ishaan Kalla" u="1"/>
        <s v="Ishaan Kibe" u="1"/>
        <s v="Ishaan Krish" u="1"/>
        <s v="Ishaan Madan" u="1"/>
        <s v="Ishaan Manne" u="1"/>
        <s v="Ishaan Rege" u="1"/>
        <s v="Ishaan Sagar" u="1"/>
        <s v="Ishaan Singhal" u="1"/>
        <s v="Ishaan Tara" u="1"/>
        <s v="Ishaan Walia" u="1"/>
        <s v="Ishita Arya" u="1"/>
        <s v="Ishita Bajwa" u="1"/>
        <s v="Ishita Bala" u="1"/>
        <s v="Ishita Basu" u="1"/>
        <s v="Ishita Chacko" u="1"/>
        <s v="Ishita Choudhary" u="1"/>
        <s v="Ishita Chowdhury" u="1"/>
        <s v="Ishita Comar" u="1"/>
        <s v="Ishita De" u="1"/>
        <s v="Ishita Divan" u="1"/>
        <s v="Ishita Gour" u="1"/>
        <s v="Ishita Guha" u="1"/>
        <s v="Ishita Kaur" u="1"/>
        <s v="Ishita Keer" u="1"/>
        <s v="Ishita Khosla" u="1"/>
        <s v="Ishita Kuruvilla" u="1"/>
        <s v="Ishita Lala" u="1"/>
        <s v="Ishita Lall" u="1"/>
        <s v="Ishita Manda" u="1"/>
        <s v="Ishita Master" u="1"/>
        <s v="Ishita Sarin" u="1"/>
        <s v="Ishita Sengupta" u="1"/>
        <s v="Ishita Shroff" u="1"/>
        <s v="Ishita Subramaniam" u="1"/>
        <s v="Ishita Trivedi" u="1"/>
        <s v="Ishita Vyas" u="1"/>
        <s v="Ishita Wagle" u="1"/>
        <s v="Ishita Wali" u="1"/>
        <s v="Ivan Acharya" u="1"/>
        <s v="Ivan Dutta" u="1"/>
        <s v="Ivan Kashyap" u="1"/>
        <s v="Ivan Krishnamurthy" u="1"/>
        <s v="Ivan Lata" u="1"/>
        <s v="Ivan Mane" u="1"/>
        <s v="Ivan Ramesh" u="1"/>
        <s v="Ivan Ray" u="1"/>
        <s v="Ivan Sani" u="1"/>
        <s v="Ivan Sarna" u="1"/>
        <s v="Ivan Sharaf" u="1"/>
        <s v="Ivan Shenoy" u="1"/>
        <s v="Ivan Srinivas" u="1"/>
        <s v="Ivan Varkey" u="1"/>
        <s v="Ivan Varughese" u="1"/>
        <s v="Ivan Vig" u="1"/>
        <s v="Ivana Bahri" u="1"/>
        <s v="Ivana Bail" u="1"/>
        <s v="Ivana Baral" u="1"/>
        <s v="Ivana Bobal" u="1"/>
        <s v="Ivana Bora" u="1"/>
        <s v="Ivana Butala" u="1"/>
        <s v="Ivana Goswami" u="1"/>
        <s v="Ivana Hayer" u="1"/>
        <s v="Ivana Hegde" u="1"/>
        <s v="Ivana Kadakia" u="1"/>
        <s v="Ivana Mann" u="1"/>
        <s v="Ivana Sagar" u="1"/>
        <s v="Ivana Sahota" u="1"/>
        <s v="Ivana Sandal" u="1"/>
        <s v="Ivana Sankaran" u="1"/>
        <s v="Ivana Saraf" u="1"/>
        <s v="Ivana Sen" u="1"/>
        <s v="Ivana Shere" u="1"/>
        <s v="Ivana Talwar" u="1"/>
        <s v="Ivana Thakkar" u="1"/>
        <s v="Ivana Tripathi" u="1"/>
        <s v="Ivana Vasa" u="1"/>
        <s v="Jayan Bawa" u="1"/>
        <s v="Jayan Bhakta" u="1"/>
        <s v="Jayan Bhargava" u="1"/>
        <s v="Jayan Bhatnagar" u="1"/>
        <s v="Jayan Boase" u="1"/>
        <s v="Jayan Chahal" u="1"/>
        <s v="Jayan Chakraborty" u="1"/>
        <s v="Jayan Chanda" u="1"/>
        <s v="Jayan Chatterjee" u="1"/>
        <s v="Jayan Dara" u="1"/>
        <s v="Jayan Dayal" u="1"/>
        <s v="Jayan Desai" u="1"/>
        <s v="Jayan Doshi" u="1"/>
        <s v="Jayan Gandhi" u="1"/>
        <s v="Jayan Handa" u="1"/>
        <s v="Jayan Hari" u="1"/>
        <s v="Jayan Jaggi" u="1"/>
        <s v="Jayan Kapoor" u="1"/>
        <s v="Jayan Lall" u="1"/>
        <s v="Jayan Mane" u="1"/>
        <s v="Jayan Mani" u="1"/>
        <s v="Jayan Roy" u="1"/>
        <s v="Jayan Shenoy" u="1"/>
        <s v="Jayan Sidhu" u="1"/>
        <s v="Jayan Thakkar" u="1"/>
        <s v="Jayan Vasa" u="1"/>
        <s v="Jayan Walla" u="1"/>
        <s v="Jayant Agate" u="1"/>
        <s v="Jayant Atwal" u="1"/>
        <s v="Jayant Bose" u="1"/>
        <s v="Jayant Chada" u="1"/>
        <s v="Jayant Dhar" u="1"/>
        <s v="Jayant Dugar" u="1"/>
        <s v="Jayant Gill" u="1"/>
        <s v="Jayant Joshi" u="1"/>
        <s v="Jayant Kala" u="1"/>
        <s v="Jayant Karnik" u="1"/>
        <s v="Jayant Khatri" u="1"/>
        <s v="Jayant Khurana" u="1"/>
        <s v="Jayant Kota" u="1"/>
        <s v="Jayant Kothari" u="1"/>
        <s v="Jayant Mallick" u="1"/>
        <s v="Jayant Sachar" u="1"/>
        <s v="Jayant Sahni" u="1"/>
        <s v="Jayant Sandal" u="1"/>
        <s v="Jayant Sane" u="1"/>
        <s v="Jayant Sem" u="1"/>
        <s v="Jayant Sood" u="1"/>
        <s v="Jayant Vala" u="1"/>
        <s v="Jayant Varkey" u="1"/>
        <s v="Jayant Varty" u="1"/>
        <s v="Jayant Yohannan" u="1"/>
        <s v="Jayesh Bajaj" u="1"/>
        <s v="Jayesh Basak" u="1"/>
        <s v="Jayesh Bath" u="1"/>
        <s v="Jayesh Batra" u="1"/>
        <s v="Jayesh Chander" u="1"/>
        <s v="Jayesh Dayal" u="1"/>
        <s v="Jayesh Ganguly" u="1"/>
        <s v="Jayesh Kalita" u="1"/>
        <s v="Jayesh Khalsa" u="1"/>
        <s v="Jayesh Lall" u="1"/>
        <s v="Jayesh Madan" u="1"/>
        <s v="Jayesh Mann" u="1"/>
        <s v="Jayesh Ramachandran" u="1"/>
        <s v="Jayesh Ratti" u="1"/>
        <s v="Jayesh Sachdeva" u="1"/>
        <s v="Jayesh Thakkar" u="1"/>
        <s v="Jayesh Uppal" u="1"/>
        <s v="Jhanvi Aggarwal" u="1"/>
        <s v="Jhanvi Bal" u="1"/>
        <s v="Jhanvi Balay" u="1"/>
        <s v="Jhanvi Boase" u="1"/>
        <s v="Jhanvi Char" u="1"/>
        <s v="Jhanvi Chaudhuri" u="1"/>
        <s v="Jhanvi Date" u="1"/>
        <s v="Jhanvi Iyer" u="1"/>
        <s v="Jhanvi Madan" u="1"/>
        <s v="Jhanvi Mander" u="1"/>
        <s v="Jhanvi Raval" u="1"/>
        <s v="Jhanvi Rout" u="1"/>
        <s v="Jhanvi Sami" u="1"/>
        <s v="Jhanvi Sandal" u="1"/>
        <s v="Jhanvi Sem" u="1"/>
        <s v="Jhanvi Sidhu" u="1"/>
        <s v="Jhanvi Sinha" u="1"/>
        <s v="Jhanvi Solanki" u="1"/>
        <s v="Jhanvi Subramaniam" u="1"/>
        <s v="Jivika Agrawal" u="1"/>
        <s v="Jivika Andra" u="1"/>
        <s v="Jivika Babu" u="1"/>
        <s v="Jivika Badami" u="1"/>
        <s v="Jivika Baral" u="1"/>
        <s v="Jivika Dey" u="1"/>
        <s v="Jivika Dua" u="1"/>
        <s v="Jivika Guha" u="1"/>
        <s v="Jivika Lalla" u="1"/>
        <s v="Jivika Malhotra" u="1"/>
        <s v="Jivika Manne" u="1"/>
        <s v="Jivika Raja" u="1"/>
        <s v="Jivika Ratti" u="1"/>
        <s v="Jivika Sani" u="1"/>
        <s v="Jivika Saxena" u="1"/>
        <s v="Jivika Shukla" u="1"/>
        <s v="Jivika Tata" u="1"/>
        <s v="Jivika Vohra" u="1"/>
        <s v="Jivika Wali" u="1"/>
        <s v="Jivika Yadav" u="1"/>
        <s v="Jivin Baral" u="1"/>
        <s v="Jivin Ben" u="1"/>
        <s v="Jivin Bhandari" u="1"/>
        <s v="Jivin Bobal" u="1"/>
        <s v="Jivin Bora" u="1"/>
        <s v="Jivin Chakrabarti" u="1"/>
        <s v="Jivin Chanda" u="1"/>
        <s v="Jivin Chandran" u="1"/>
        <s v="Jivin Chauhan" u="1"/>
        <s v="Jivin Cheema" u="1"/>
        <s v="Jivin Choudhry" u="1"/>
        <s v="Jivin Dara" u="1"/>
        <s v="Jivin Dutt" u="1"/>
        <s v="Jivin Grover" u="1"/>
        <s v="Jivin Hans" u="1"/>
        <s v="Jivin Iyengar" u="1"/>
        <s v="Jivin Kaul" u="1"/>
        <s v="Jivin Lal" u="1"/>
        <s v="Jivin Manne" u="1"/>
        <s v="Jivin Sangha" u="1"/>
        <s v="Jivin Sani" u="1"/>
        <s v="Jivin Sarkar" u="1"/>
        <s v="Jivin Shah" u="1"/>
        <s v="Jivin Sheth" u="1"/>
        <s v="Jivin Shukla" u="1"/>
        <s v="Jivin Sood" u="1"/>
        <s v="Jivin Sridhar" u="1"/>
        <s v="Jivin Sunder" u="1"/>
        <s v="Jivin Varughese" u="1"/>
        <s v="Jiya Agarwal" u="1"/>
        <s v="Jiya Bahl" u="1"/>
        <s v="Jiya Bahri" u="1"/>
        <s v="Jiya Banerjee" u="1"/>
        <s v="Jiya Bansal" u="1"/>
        <s v="Jiya Chacko" u="1"/>
        <s v="Jiya Chanda" u="1"/>
        <s v="Jiya Chaudhary" u="1"/>
        <s v="Jiya Desai" u="1"/>
        <s v="Jiya Dhar" u="1"/>
        <s v="Jiya Gopal" u="1"/>
        <s v="Jiya Kala" u="1"/>
        <s v="Jiya Mammen" u="1"/>
        <s v="Jiya Rastogi" u="1"/>
        <s v="Jiya Sankar" u="1"/>
        <s v="Jiya Savant" u="1"/>
        <s v="Jiya Sem" u="1"/>
        <s v="Jiya Sharma" u="1"/>
        <s v="Jiya Srinivasan" u="1"/>
        <s v="Jiya Swaminathan" u="1"/>
        <s v="Jiya Tandon" u="1"/>
        <s v="Jiya Tella" u="1"/>
        <s v="Jiya Vyas" u="1"/>
        <s v="Jiya Zacharia" u="1"/>
        <s v="Kabir Bajwa" u="1"/>
        <s v="Kabir Borra" u="1"/>
        <s v="Kabir Chauhan" u="1"/>
        <s v="Kabir Dani" u="1"/>
        <s v="Kabir Deep" u="1"/>
        <s v="Kabir Dubey" u="1"/>
        <s v="Kabir Ganesh" u="1"/>
        <s v="Kabir Gill" u="1"/>
        <s v="Kabir Golla" u="1"/>
        <s v="Kabir Hans" u="1"/>
        <s v="Kabir Issac" u="1"/>
        <s v="Kabir Kanda" u="1"/>
        <s v="Kabir Koshy" u="1"/>
        <s v="Kabir Malhotra" u="1"/>
        <s v="Kabir Ramaswamy" u="1"/>
        <s v="Kabir Ratta" u="1"/>
        <s v="Kabir Ravi" u="1"/>
        <s v="Kabir Sandal" u="1"/>
        <s v="Kabir Sarma" u="1"/>
        <s v="Kabir Sastry" u="1"/>
        <s v="Kabir Srinivasan" u="1"/>
        <s v="Kabir Sundaram" u="1"/>
        <s v="Kabir Sunder" u="1"/>
        <s v="Kaira Acharya" u="1"/>
        <s v="Kaira Andra" u="1"/>
        <s v="Kaira Bera" u="1"/>
        <s v="Kaira Bhagat" u="1"/>
        <s v="Kaira Bhakta" u="1"/>
        <s v="Kaira Bhatia" u="1"/>
        <s v="Kaira Dass" u="1"/>
        <s v="Kaira Doctor" u="1"/>
        <s v="Kaira Gaba" u="1"/>
        <s v="Kaira Goswami" u="1"/>
        <s v="Kaira Gour" u="1"/>
        <s v="Kaira Joshi" u="1"/>
        <s v="Kaira Mall" u="1"/>
        <s v="Kaira Mannan" u="1"/>
        <s v="Kaira Rajagopalan" u="1"/>
        <s v="Kaira Rana" u="1"/>
        <s v="Kaira Ratta" u="1"/>
        <s v="Kaira Sane" u="1"/>
        <s v="Kaira Sinha" u="1"/>
        <s v="Kaira Solanki" u="1"/>
        <s v="Kaira Srinivas" u="1"/>
        <s v="Kaira Subramaniam" u="1"/>
        <s v="Kaira Wadhwa" u="1"/>
        <s v="Kaira Walia" u="1"/>
        <s v="Kanav Acharya" u="1"/>
        <s v="Kanav Anne" u="1"/>
        <s v="Kanav Badal" u="1"/>
        <s v="Kanav Chaudhari" u="1"/>
        <s v="Kanav Dave" u="1"/>
        <s v="Kanav Gaba" u="1"/>
        <s v="Kanav Hari" u="1"/>
        <s v="Kanav Hayer" u="1"/>
        <s v="Kanav Jhaveri" u="1"/>
        <s v="Kanav Kale" u="1"/>
        <s v="Kanav Luthra" u="1"/>
        <s v="Kanav Mander" u="1"/>
        <s v="Kanav Sanghvi" u="1"/>
        <s v="Kanav Shan" u="1"/>
        <s v="Kanav Shankar" u="1"/>
        <s v="Kanav Srinivas" u="1"/>
        <s v="Kanav Subramaniam" u="1"/>
        <s v="Kanav Suresh" u="1"/>
        <s v="Kanav Tak" u="1"/>
        <s v="Kanav Talwar" u="1"/>
        <s v="Kanav Taneja" u="1"/>
        <s v="Kanav Tank" u="1"/>
        <s v="Kanav Tata" u="1"/>
        <s v="Kanav Vohra" u="1"/>
        <s v="Kartik Bahl" u="1"/>
        <s v="Kartik Batta" u="1"/>
        <s v="Kartik Bedi" u="1"/>
        <s v="Kartik Bhandari" u="1"/>
        <s v="Kartik Biswas" u="1"/>
        <s v="Kartik Chandran" u="1"/>
        <s v="Kartik Dayal" u="1"/>
        <s v="Kartik Dhar" u="1"/>
        <s v="Kartik Dua" u="1"/>
        <s v="Kartik Dutt" u="1"/>
        <s v="Kartik Garg" u="1"/>
        <s v="Kartik Gokhale" u="1"/>
        <s v="Kartik Goyal" u="1"/>
        <s v="Kartik Jha" u="1"/>
        <s v="Kartik Lall" u="1"/>
        <s v="Kartik Loyal" u="1"/>
        <s v="Kartik Mani" u="1"/>
        <s v="Kartik Rout" u="1"/>
        <s v="Kartik Sagar" u="1"/>
        <s v="Kartik Sant" u="1"/>
        <s v="Kartik Seth" u="1"/>
        <s v="Kartik Solanki" u="1"/>
        <s v="Kartik Subramaniam" u="1"/>
        <s v="Kartik Tara" u="1"/>
        <s v="Kartik Tella" u="1"/>
        <s v="Kashvi Bakshi" u="1"/>
        <s v="Kashvi Barad" u="1"/>
        <s v="Kashvi Bedi" u="1"/>
        <s v="Kashvi Bera" u="1"/>
        <s v="Kashvi Bir" u="1"/>
        <s v="Kashvi Chahal" u="1"/>
        <s v="Kashvi Chaudry" u="1"/>
        <s v="Kashvi Choudhury" u="1"/>
        <s v="Kashvi Garde" u="1"/>
        <s v="Kashvi Johal" u="1"/>
        <s v="Kashvi Kapoor" u="1"/>
        <s v="Kashvi Khatri" u="1"/>
        <s v="Kashvi Mani" u="1"/>
        <s v="Kashvi Manne" u="1"/>
        <s v="Kashvi Raja" u="1"/>
        <s v="Kashvi Ratti" u="1"/>
        <s v="Kashvi Rout" u="1"/>
        <s v="Kashvi Sabharwal" u="1"/>
        <s v="Kashvi Sandhu" u="1"/>
        <s v="Kashvi Sekhon" u="1"/>
        <s v="Kashvi Sharma" u="1"/>
        <s v="Kashvi Sunder" u="1"/>
        <s v="Kashvi Tata" u="1"/>
        <s v="Kashvi Thakkar" u="1"/>
        <s v="Kashvi Tiwari" u="1"/>
        <s v="Kashvi Varty" u="1"/>
        <s v="Kashvi Vasa" u="1"/>
        <s v="Kashvi Zachariah" u="1"/>
        <s v="Kavya Bajaj" u="1"/>
        <s v="Kavya Barman" u="1"/>
        <s v="Kavya Bhatnagar" u="1"/>
        <s v="Kavya Chokshi" u="1"/>
        <s v="Kavya Goel" u="1"/>
        <s v="Kavya Goyal" u="1"/>
        <s v="Kavya Hegde" u="1"/>
        <s v="Kavya Kade" u="1"/>
        <s v="Kavya Korpal" u="1"/>
        <s v="Kavya Lalla" u="1"/>
        <s v="Kavya Lanka" u="1"/>
        <s v="Kavya Luthra" u="1"/>
        <s v="Kavya Mahal" u="1"/>
        <s v="Kavya Manne" u="1"/>
        <s v="Kavya Rajan" u="1"/>
        <s v="Kavya Rao" u="1"/>
        <s v="Kavya Rau" u="1"/>
        <s v="Kavya Sangha" u="1"/>
        <s v="Kavya Saran" u="1"/>
        <s v="Kavya Sastry" u="1"/>
        <s v="Kavya Saxena" u="1"/>
        <s v="Kavya Varty" u="1"/>
        <s v="Kavya Viswanathan" u="1"/>
        <s v="Keya Basu" u="1"/>
        <s v="Keya Bhalla" u="1"/>
        <s v="Keya Biswas" u="1"/>
        <s v="Keya Borah" u="1"/>
        <s v="Keya Dâ€™Alia" u="1"/>
        <s v="Keya Edwin" u="1"/>
        <s v="Keya Goswami" u="1"/>
        <s v="Keya Gupta" u="1"/>
        <s v="Keya Iyer" u="1"/>
        <s v="Keya Kalla" u="1"/>
        <s v="Keya Kunda" u="1"/>
        <s v="Keya Ratti" u="1"/>
        <s v="Keya Rout" u="1"/>
        <s v="Keya Saha" u="1"/>
        <s v="Keya Salvi" u="1"/>
        <s v="Keya Sarna" u="1"/>
        <s v="Keya Tandon" u="1"/>
        <s v="Keya Vohra" u="1"/>
        <s v="Keya Walia" u="1"/>
        <s v="Keya Yadav" u="1"/>
        <s v="Khushi Baral" u="1"/>
        <s v="Khushi Batta" u="1"/>
        <s v="Khushi Bawa" u="1"/>
        <s v="Khushi Bhalla" u="1"/>
        <s v="Khushi Bhasin" u="1"/>
        <s v="Khushi Boase" u="1"/>
        <s v="Khushi Chad" u="1"/>
        <s v="Khushi Chada" u="1"/>
        <s v="Khushi Dugal" u="1"/>
        <s v="Khushi Guha" u="1"/>
        <s v="Khushi Iyer" u="1"/>
        <s v="Khushi Kale" u="1"/>
        <s v="Khushi Kunda" u="1"/>
        <s v="Khushi Rajagopal" u="1"/>
        <s v="Khushi Rana" u="1"/>
        <s v="Khushi Reddy" u="1"/>
        <s v="Khushi Saha" u="1"/>
        <s v="Khushi Sant" u="1"/>
        <s v="Khushi Sarraf" u="1"/>
        <s v="Khushi Seth" u="1"/>
        <s v="Khushi Shah" u="1"/>
        <s v="Khushi Sidhu" u="1"/>
        <s v="Khushi Sridhar" u="1"/>
        <s v="Khushi Taneja" u="1"/>
        <s v="Khushi Venkatesh" u="1"/>
        <s v="Kiaan Aggarwal" u="1"/>
        <s v="Kiaan Batra" u="1"/>
        <s v="Kiaan Ben" u="1"/>
        <s v="Kiaan Bhat" u="1"/>
        <s v="Kiaan Bhatt" u="1"/>
        <s v="Kiaan Desai" u="1"/>
        <s v="Kiaan Din" u="1"/>
        <s v="Kiaan Gade" u="1"/>
        <s v="Kiaan Gala" u="1"/>
        <s v="Kiaan Golla" u="1"/>
        <s v="Kiaan Gour" u="1"/>
        <s v="Kiaan Goyal" u="1"/>
        <s v="Kiaan Khosla" u="1"/>
        <s v="Kiaan Luthra" u="1"/>
        <s v="Kiaan Madan" u="1"/>
        <s v="Kiaan Magar" u="1"/>
        <s v="Kiaan Mander" u="1"/>
        <s v="Kiaan Ratta" u="1"/>
        <s v="Kiaan Sur" u="1"/>
        <s v="Kiaan Swamy" u="1"/>
        <s v="Kiaan Venkataraman" u="1"/>
        <s v="Kiaan Virk" u="1"/>
        <s v="Kiaan Wable" u="1"/>
        <s v="Kiaan Warrior" u="1"/>
        <s v="Kiaan Yohannan" u="1"/>
        <s v="Kiaan Zachariah" u="1"/>
        <s v="Kiara Ahluwalia" u="1"/>
        <s v="Kiara Bahl" u="1"/>
        <s v="Kiara Ben" u="1"/>
        <s v="Kiara Bhandari" u="1"/>
        <s v="Kiara Bhatia" u="1"/>
        <s v="Kiara Chahal" u="1"/>
        <s v="Kiara Chand" u="1"/>
        <s v="Kiara Chatterjee" u="1"/>
        <s v="Kiara Chopra" u="1"/>
        <s v="Kiara Dâ€™Alia" u="1"/>
        <s v="Kiara Dani" u="1"/>
        <s v="Kiara Dhawan" u="1"/>
        <s v="Kiara Doctor" u="1"/>
        <s v="Kiara Gara" u="1"/>
        <s v="Kiara Garde" u="1"/>
        <s v="Kiara Hegde" u="1"/>
        <s v="Kiara Iyer" u="1"/>
        <s v="Kiara Kant" u="1"/>
        <s v="Kiara Keer" u="1"/>
        <s v="Kiara Krishnamurthy" u="1"/>
        <s v="Kiara Kuruvilla" u="1"/>
        <s v="Kiara Lad" u="1"/>
        <s v="Kiara Ratti" u="1"/>
        <s v="Kiara Rout" u="1"/>
        <s v="Kiara Sabharwal" u="1"/>
        <s v="Kiara Saha" u="1"/>
        <s v="Kiara Saraf" u="1"/>
        <s v="Kiara Sarkar" u="1"/>
        <s v="Kiara Sarma" u="1"/>
        <s v="Kiara Shankar" u="1"/>
        <s v="Kiara Tank" u="1"/>
        <s v="Kiara Vasa" u="1"/>
        <s v="Kimaya Agate" u="1"/>
        <s v="Kimaya Atwal" u="1"/>
        <s v="Kimaya Aurora" u="1"/>
        <s v="Kimaya Bansal" u="1"/>
        <s v="Kimaya Brar" u="1"/>
        <s v="Kimaya Divan" u="1"/>
        <s v="Kimaya Dua" u="1"/>
        <s v="Kimaya Dugar" u="1"/>
        <s v="Kimaya Ganguly" u="1"/>
        <s v="Kimaya Garg" u="1"/>
        <s v="Kimaya Gera" u="1"/>
        <s v="Kimaya Halder" u="1"/>
        <s v="Kimaya Issac" u="1"/>
        <s v="Kimaya Iyengar" u="1"/>
        <s v="Kimaya Kakar" u="1"/>
        <s v="Kimaya Mallick" u="1"/>
        <s v="Kimaya Mander" u="1"/>
        <s v="Kimaya Ratta" u="1"/>
        <s v="Kimaya Rege" u="1"/>
        <s v="Kimaya Sanghvi" u="1"/>
        <s v="Kimaya Tara" u="1"/>
        <s v="Kismat Bandi" u="1"/>
        <s v="Kismat Batra" u="1"/>
        <s v="Kismat Bhatti" u="1"/>
        <s v="Kismat Buch" u="1"/>
        <s v="Kismat Chand" u="1"/>
        <s v="Kismat Chandran" u="1"/>
        <s v="Kismat Chowdhury" u="1"/>
        <s v="Kismat Das" u="1"/>
        <s v="Kismat Deol" u="1"/>
        <s v="Kismat Doshi" u="1"/>
        <s v="Kismat Gupta" u="1"/>
        <s v="Kismat Jaggi" u="1"/>
        <s v="Kismat Kalita" u="1"/>
        <s v="Kismat Mand" u="1"/>
        <s v="Kismat Rajan" u="1"/>
        <s v="Kismat Ramesh" u="1"/>
        <s v="Kismat Rao" u="1"/>
        <s v="Kismat Rau" u="1"/>
        <s v="Kismat Sagar" u="1"/>
        <s v="Kismat Tara" u="1"/>
        <s v="Krish Ahuja" u="1"/>
        <s v="Krish Bhagat" u="1"/>
        <s v="Krish Chada" u="1"/>
        <s v="Krish Chaudry" u="1"/>
        <s v="Krish Dar" u="1"/>
        <s v="Krish Deo" u="1"/>
        <s v="Krish Deshpande" u="1"/>
        <s v="Krish Ghosh" u="1"/>
        <s v="Krish Gole" u="1"/>
        <s v="Krish Gulati" u="1"/>
        <s v="Krish Kannan" u="1"/>
        <s v="Krish Kaul" u="1"/>
        <s v="Krish Maharaj" u="1"/>
        <s v="Krish Mall" u="1"/>
        <s v="Krish Ram" u="1"/>
        <s v="Krish Randhawa" u="1"/>
        <s v="Krish Sinha" u="1"/>
        <s v="Krish Solanki" u="1"/>
        <s v="Krish Subramaniam" u="1"/>
        <s v="Krish Subramanian" u="1"/>
        <s v="Krish Suri" u="1"/>
        <s v="Krish Toor" u="1"/>
        <s v="Krish Vaidya" u="1"/>
        <s v="Krish Wable" u="1"/>
        <s v="Krish Wali" u="1"/>
        <s v="Krish Warrior" u="1"/>
        <s v="Lagan Bora" u="1"/>
        <s v="Lagan Chahal" u="1"/>
        <s v="Lagan Chanda" u="1"/>
        <s v="Lagan Chatterjee" u="1"/>
        <s v="Lagan Cherian" u="1"/>
        <s v="Lagan Date" u="1"/>
        <s v="Lagan Devan" u="1"/>
        <s v="Lagan Doctor" u="1"/>
        <s v="Lagan Gill" u="1"/>
        <s v="Lagan Hans" u="1"/>
        <s v="Lagan Iyer" u="1"/>
        <s v="Lagan Jhaveri" u="1"/>
        <s v="Lagan Kala" u="1"/>
        <s v="Lagan Kata" u="1"/>
        <s v="Lagan Kaul" u="1"/>
        <s v="Lagan Korpal" u="1"/>
        <s v="Lagan Kothari" u="1"/>
        <s v="Lagan Lata" u="1"/>
        <s v="Lagan Ram" u="1"/>
        <s v="Lagan Sarna" u="1"/>
        <s v="Lagan Sidhu" u="1"/>
        <s v="Lagan Som" u="1"/>
        <s v="Lagan Sood" u="1"/>
        <s v="Lagan Sridhar" u="1"/>
        <s v="Lagan Subramanian" u="1"/>
        <s v="Lagan Thakur" u="1"/>
        <s v="Lagan Venkatesh" u="1"/>
        <s v="Lagan Walla" u="1"/>
        <s v="Lakshay Arya" u="1"/>
        <s v="Lakshay Bail" u="1"/>
        <s v="Lakshay Balakrishnan" u="1"/>
        <s v="Lakshay Balay" u="1"/>
        <s v="Lakshay Bandi" u="1"/>
        <s v="Lakshay Batra" u="1"/>
        <s v="Lakshay Bhatt" u="1"/>
        <s v="Lakshay Bobal" u="1"/>
        <s v="Lakshay Chad" u="1"/>
        <s v="Lakshay Dasgupta" u="1"/>
        <s v="Lakshay Devan" u="1"/>
        <s v="Lakshay Devi" u="1"/>
        <s v="Lakshay Dhar" u="1"/>
        <s v="Lakshay Johal" u="1"/>
        <s v="Lakshay Kara" u="1"/>
        <s v="Lakshay Kari" u="1"/>
        <s v="Lakshay Konda" u="1"/>
        <s v="Lakshay Krish" u="1"/>
        <s v="Lakshay Kurian" u="1"/>
        <s v="Lakshay Lata" u="1"/>
        <s v="Lakshay Malhotra" u="1"/>
        <s v="Lakshay Mall" u="1"/>
        <s v="Lakshay Raj" u="1"/>
        <s v="Lakshay Ramakrishnan" u="1"/>
        <s v="Lakshay Sahota" u="1"/>
        <s v="Lakshay Salvi" u="1"/>
        <s v="Lakshay Savant" u="1"/>
        <s v="Lakshay Som" u="1"/>
        <s v="Lakshay Tara" u="1"/>
        <s v="Lakshay Thaman" u="1"/>
        <s v="Lakshit Bala" u="1"/>
        <s v="Lakshit Dâ€™Alia" u="1"/>
        <s v="Lakshit Das" u="1"/>
        <s v="Lakshit Deo" u="1"/>
        <s v="Lakshit Jha" u="1"/>
        <s v="Lakshit Kar" u="1"/>
        <s v="Lakshit Keer" u="1"/>
        <s v="Lakshit Korpal" u="1"/>
        <s v="Lakshit Kuruvilla" u="1"/>
        <s v="Lakshit Mahajan" u="1"/>
        <s v="Lakshit Rajagopalan" u="1"/>
        <s v="Lakshit Salvi" u="1"/>
        <s v="Lakshit Sarma" u="1"/>
        <s v="Lakshit Sengupta" u="1"/>
        <s v="Lakshit Sethi" u="1"/>
        <s v="Lakshit Shah" u="1"/>
        <s v="Lakshit Singhal" u="1"/>
        <s v="Lakshit Sridhar" u="1"/>
        <s v="Lakshit Varma" u="1"/>
        <s v="Lakshit Wagle" u="1"/>
        <s v="Lakshit Walia" u="1"/>
        <s v="Lakshit Yadav" u="1"/>
        <s v="Lavanya Ahuja" u="1"/>
        <s v="Lavanya Anne" u="1"/>
        <s v="Lavanya Bhasin" u="1"/>
        <s v="Lavanya Bora" u="1"/>
        <s v="Lavanya Buch" u="1"/>
        <s v="Lavanya Chandran" u="1"/>
        <s v="Lavanya Cherian" u="1"/>
        <s v="Lavanya Desai" u="1"/>
        <s v="Lavanya Dubey" u="1"/>
        <s v="Lavanya Gara" u="1"/>
        <s v="Lavanya Gour" u="1"/>
        <s v="Lavanya Hayer" u="1"/>
        <s v="Lavanya Lad" u="1"/>
        <s v="Lavanya Lata" u="1"/>
        <s v="Lavanya Loke" u="1"/>
        <s v="Lavanya Mammen" u="1"/>
        <s v="Lavanya Rajagopalan" u="1"/>
        <s v="Lavanya Sabharwal" u="1"/>
        <s v="Lavanya Saxena" u="1"/>
        <s v="Lavanya Setty" u="1"/>
        <s v="Lavanya Shan" u="1"/>
        <s v="Lavanya Srivastava" u="1"/>
        <s v="Lavanya Tata" u="1"/>
        <s v="Lavanya Tella" u="1"/>
        <s v="Lavanya Varma" u="1"/>
        <s v="Lavanya Wable" u="1"/>
        <s v="Lavanya Yogi" u="1"/>
        <s v="Madhav Banik" u="1"/>
        <s v="Madhav Barad" u="1"/>
        <s v="Madhav Bhatia" u="1"/>
        <s v="Madhav Bhatti" u="1"/>
        <s v="Madhav De" u="1"/>
        <s v="Madhav Deo" u="1"/>
        <s v="Madhav Gandhi" u="1"/>
        <s v="Madhav Guha" u="1"/>
        <s v="Madhav Halder" u="1"/>
        <s v="Madhav Jaggi" u="1"/>
        <s v="Madhav Jain" u="1"/>
        <s v="Madhav Jani" u="1"/>
        <s v="Madhav Jha" u="1"/>
        <s v="Madhav Kara" u="1"/>
        <s v="Madhav Kashyap" u="1"/>
        <s v="Madhav Kota" u="1"/>
        <s v="Madhav Malhotra" u="1"/>
        <s v="Madhav Mand" u="1"/>
        <s v="Madhav Mandal" u="1"/>
        <s v="Madhav Rama" u="1"/>
        <s v="Madhav Ramakrishnan" u="1"/>
        <s v="Madhav Ramesh" u="1"/>
        <s v="Madhav Rau" u="1"/>
        <s v="Madhav Sahni" u="1"/>
        <s v="Madhup Banerjee" u="1"/>
        <s v="Madhup Borde" u="1"/>
        <s v="Madhup Bumb" u="1"/>
        <s v="Madhup Dasgupta" u="1"/>
        <s v="Madhup Dhaliwal" u="1"/>
        <s v="Madhup Dhar" u="1"/>
        <s v="Madhup Dubey" u="1"/>
        <s v="Madhup Ganesan" u="1"/>
        <s v="Madhup Hayer" u="1"/>
        <s v="Madhup Karpe" u="1"/>
        <s v="Madhup Keer" u="1"/>
        <s v="Madhup Kunda" u="1"/>
        <s v="Madhup Kuruvilla" u="1"/>
        <s v="Madhup Mannan" u="1"/>
        <s v="Madhup Ray" u="1"/>
        <s v="Madhup Roy" u="1"/>
        <s v="Madhup Sachar" u="1"/>
        <s v="Madhup Sagar" u="1"/>
        <s v="Madhup Sahni" u="1"/>
        <s v="Madhup Sane" u="1"/>
        <s v="Madhup Saxena" u="1"/>
        <s v="Madhup Sem" u="1"/>
        <s v="Madhup Subramaniam" u="1"/>
        <s v="Madhup Tata" u="1"/>
        <s v="Madhup Tiwari" u="1"/>
        <s v="Mahika Bail" u="1"/>
        <s v="Mahika Banerjee" u="1"/>
        <s v="Mahika Basu" u="1"/>
        <s v="Mahika Bir" u="1"/>
        <s v="Mahika Char" u="1"/>
        <s v="Mahika Chaudhari" u="1"/>
        <s v="Mahika Divan" u="1"/>
        <s v="Mahika Ganesh" u="1"/>
        <s v="Mahika Kakar" u="1"/>
        <s v="Mahika Kaul" u="1"/>
        <s v="Mahika Kothari" u="1"/>
        <s v="Mahika Kumar" u="1"/>
        <s v="Mahika Sabharwal" u="1"/>
        <s v="Mahika Sachdeva" u="1"/>
        <s v="Mahika Sankaran" u="1"/>
        <s v="Mahika Sen" u="1"/>
        <s v="Mahika Sridhar" u="1"/>
        <s v="Mahika Tak" u="1"/>
        <s v="Mahika Tiwari" u="1"/>
        <s v="Mahika Zacharia" u="1"/>
        <s v="Mamooty Balakrishnan" u="1"/>
        <s v="Mamooty Banik" u="1"/>
        <s v="Mamooty Bhat" u="1"/>
        <s v="Mamooty Bir" u="1"/>
        <s v="Mamooty Boase" u="1"/>
        <s v="Mamooty Chana" u="1"/>
        <s v="Mamooty Choudhry" u="1"/>
        <s v="Mamooty Dara" u="1"/>
        <s v="Mamooty Dass" u="1"/>
        <s v="Mamooty Deshmukh" u="1"/>
        <s v="Mamooty Dewan" u="1"/>
        <s v="Mamooty Dube" u="1"/>
        <s v="Mamooty Ghose" u="1"/>
        <s v="Mamooty Hans" u="1"/>
        <s v="Mamooty Jhaveri" u="1"/>
        <s v="Mamooty Kapur" u="1"/>
        <s v="Mamooty Kari" u="1"/>
        <s v="Mamooty Kaul" u="1"/>
        <s v="Mamooty Luthra" u="1"/>
        <s v="Mamooty Maharaj" u="1"/>
        <s v="Mamooty Mannan" u="1"/>
        <s v="Mamooty Raman" u="1"/>
        <s v="Mamooty Shankar" u="1"/>
        <s v="Mamooty Solanki" u="1"/>
        <s v="Mamooty Tata" u="1"/>
        <s v="Mamooty Vora" u="1"/>
        <s v="Mamooty Wagle" u="1"/>
        <s v="Mamooty Zachariah" u="1"/>
        <s v="Manikya Bhattacharyya" u="1"/>
        <s v="Manikya Chacko" u="1"/>
        <s v="Manikya Dar" u="1"/>
        <s v="Manikya Gara" u="1"/>
        <s v="Manikya Gupta" u="1"/>
        <s v="Manikya Halder" u="1"/>
        <s v="Manikya Kannan" u="1"/>
        <s v="Manikya Kara" u="1"/>
        <s v="Manikya Kulkarni" u="1"/>
        <s v="Manikya Kumer" u="1"/>
        <s v="Manikya Mahal" u="1"/>
        <s v="Manikya Mann" u="1"/>
        <s v="Manikya Ravel" u="1"/>
        <s v="Manikya Shukla" u="1"/>
        <s v="Manikya Sibal" u="1"/>
        <s v="Manikya Srinivasan" u="1"/>
        <s v="Manikya Subramanian" u="1"/>
        <s v="Manikya Sur" u="1"/>
        <s v="Manikya Tella" u="1"/>
        <s v="Manikya Trivedi" u="1"/>
        <s v="Manikya Wali" u="1"/>
        <s v="Manikya Yadav" u="1"/>
        <s v="Manjari Agarwal" u="1"/>
        <s v="Manjari Ahuja" u="1"/>
        <s v="Manjari Ben" u="1"/>
        <s v="Manjari Bhavsar" u="1"/>
        <s v="Manjari Bumb" u="1"/>
        <s v="Manjari Chokshi" u="1"/>
        <s v="Manjari Choudhry" u="1"/>
        <s v="Manjari Dixit" u="1"/>
        <s v="Manjari Doshi" u="1"/>
        <s v="Manjari Gera" u="1"/>
        <s v="Manjari Gill" u="1"/>
        <s v="Manjari Kar" u="1"/>
        <s v="Manjari Kaur" u="1"/>
        <s v="Manjari Konda" u="1"/>
        <s v="Manjari Kunda" u="1"/>
        <s v="Manjari Lall" u="1"/>
        <s v="Manjari Lata" u="1"/>
        <s v="Manjari Mangal" u="1"/>
        <s v="Manjari Rajagopal" u="1"/>
        <s v="Manjari Rao" u="1"/>
        <s v="Manjari Rastogi" u="1"/>
        <s v="Manjari Sachdev" u="1"/>
        <s v="Manjari Sane" u="1"/>
        <s v="Manjari Srivastava" u="1"/>
        <s v="Manjari Trivedi" u="1"/>
        <s v="Mannat Barad" u="1"/>
        <s v="Mannat Batta" u="1"/>
        <s v="Mannat Bhavsar" u="1"/>
        <s v="Mannat Chad" u="1"/>
        <s v="Mannat Devan" u="1"/>
        <s v="Mannat Dhaliwal" u="1"/>
        <s v="Mannat Dugar" u="1"/>
        <s v="Mannat Iyer" u="1"/>
        <s v="Mannat Jaggi" u="1"/>
        <s v="Mannat Madan" u="1"/>
        <s v="Mannat Raju" u="1"/>
        <s v="Mannat Ram" u="1"/>
        <s v="Mannat Ramakrishnan" u="1"/>
        <s v="Mannat Sami" u="1"/>
        <s v="Mannat Sandal" u="1"/>
        <s v="Mannat Sani" u="1"/>
        <s v="Mannat Sharma" u="1"/>
        <s v="Mannat Sibal" u="1"/>
        <s v="Mannat Sodhi" u="1"/>
        <s v="Mannat Vaidya" u="1"/>
        <s v="Mannat Wagle" u="1"/>
        <s v="Mannat Yadav" u="1"/>
        <s v="Mannat Yohannan" u="1"/>
        <s v="Mehul Bali" u="1"/>
        <s v="Mehul Bhatti" u="1"/>
        <s v="Mehul Bose" u="1"/>
        <s v="Mehul Chakrabarti" u="1"/>
        <s v="Mehul Chana" u="1"/>
        <s v="Mehul Dâ€™Alia" u="1"/>
        <s v="Mehul Dutt" u="1"/>
        <s v="Mehul Hayre" u="1"/>
        <s v="Mehul Johal" u="1"/>
        <s v="Mehul Kar" u="1"/>
        <s v="Mehul Kuruvilla" u="1"/>
        <s v="Mehul Lala" u="1"/>
        <s v="Mehul Magar" u="1"/>
        <s v="Mehul Ramachandran" u="1"/>
        <s v="Mehul Roy" u="1"/>
        <s v="Mehul Suri" u="1"/>
        <s v="Mehul Tailor" u="1"/>
        <s v="Mehul Toor" u="1"/>
        <s v="Mehul Wable" u="1"/>
        <s v="Mehul Zacharia" u="1"/>
        <s v="Miraan Banerjee" u="1"/>
        <s v="Miraan Bora" u="1"/>
        <s v="Miraan Chacko" u="1"/>
        <s v="Miraan Chokshi" u="1"/>
        <s v="Miraan Dugar" u="1"/>
        <s v="Miraan Dutta" u="1"/>
        <s v="Miraan Goda" u="1"/>
        <s v="Miraan Gupta" u="1"/>
        <s v="Miraan Iyer" u="1"/>
        <s v="Miraan Jayaraman" u="1"/>
        <s v="Miraan Khanna" u="1"/>
        <s v="Miraan Mahajan" u="1"/>
        <s v="Miraan Ram" u="1"/>
        <s v="Miraan Roy" u="1"/>
        <s v="Miraan Sachar" u="1"/>
        <s v="Miraan Sibal" u="1"/>
        <s v="Miraan Soman" u="1"/>
        <s v="Miraan Suresh" u="1"/>
        <s v="Miraya Amble" u="1"/>
        <s v="Miraya Aurora" u="1"/>
        <s v="Miraya Badami" u="1"/>
        <s v="Miraya Bhalla" u="1"/>
        <s v="Miraya Edwin" u="1"/>
        <s v="Miraya Gera" u="1"/>
        <s v="Miraya Goel" u="1"/>
        <s v="Miraya Hans" u="1"/>
        <s v="Miraya Iyer" u="1"/>
        <s v="Miraya Jha" u="1"/>
        <s v="Miraya Kara" u="1"/>
        <s v="Miraya Lad" u="1"/>
        <s v="Miraya Majumdar" u="1"/>
        <s v="Miraya Raju" u="1"/>
        <s v="Miraya Ravi" u="1"/>
        <s v="Miraya Sengupta" u="1"/>
        <s v="Miraya Srivastava" u="1"/>
        <s v="Miraya Tella" u="1"/>
        <s v="Miraya Toor" u="1"/>
        <s v="Miraya Trivedi" u="1"/>
        <s v="Miraya Varma" u="1"/>
        <s v="Misha Andra" u="1"/>
        <s v="Misha Bajaj" u="1"/>
        <s v="Misha Bandi" u="1"/>
        <s v="Misha Baral" u="1"/>
        <s v="Misha Batra" u="1"/>
        <s v="Misha Bava" u="1"/>
        <s v="Misha Chaudhuri" u="1"/>
        <s v="Misha Dar" u="1"/>
        <s v="Misha Dua" u="1"/>
        <s v="Misha Goyal" u="1"/>
        <s v="Misha Gulati" u="1"/>
        <s v="Misha Kota" u="1"/>
        <s v="Misha Raman" u="1"/>
        <s v="Misha Ranganathan" u="1"/>
        <s v="Misha Salvi" u="1"/>
        <s v="Misha Sem" u="1"/>
        <s v="Misha Setty" u="1"/>
        <s v="Misha Shan" u="1"/>
        <s v="Misha Shere" u="1"/>
        <s v="Misha Singh" u="1"/>
        <s v="Misha Suri" u="1"/>
        <s v="Misha Venkatesh" u="1"/>
        <s v="Mishti Bala" u="1"/>
        <s v="Mishti Bhagat" u="1"/>
        <s v="Mishti Chadha" u="1"/>
        <s v="Mishti Chowdhury" u="1"/>
        <s v="Mishti Dayal" u="1"/>
        <s v="Mishti Grover" u="1"/>
        <s v="Mishti Gupta" u="1"/>
        <s v="Mishti Halder" u="1"/>
        <s v="Mishti Kata" u="1"/>
        <s v="Mishti Keer" u="1"/>
        <s v="Mishti Kumer" u="1"/>
        <s v="Mishti Lata" u="1"/>
        <s v="Mishti Mahajan" u="1"/>
        <s v="Mishti Manne" u="1"/>
        <s v="Mishti Raval" u="1"/>
        <s v="Mishti Sangha" u="1"/>
        <s v="Mishti Sant" u="1"/>
        <s v="Mishti Sha" u="1"/>
        <s v="Mishti Sibal" u="1"/>
        <s v="Mishti Singh" u="1"/>
        <s v="Mishti Sunder" u="1"/>
        <s v="Mishti Thaker" u="1"/>
        <s v="Mishti Vala" u="1"/>
        <s v="Mishti Venkatesh" u="1"/>
        <s v="Mishti Yogi" u="1"/>
        <s v="Mohanlal Badal" u="1"/>
        <s v="Mohanlal Bains" u="1"/>
        <s v="Mohanlal Bath" u="1"/>
        <s v="Mohanlal Bhatia" u="1"/>
        <s v="Mohanlal Bhattacharyya" u="1"/>
        <s v="Mohanlal Chaudhry" u="1"/>
        <s v="Mohanlal Dada" u="1"/>
        <s v="Mohanlal Deshmukh" u="1"/>
        <s v="Mohanlal Dubey" u="1"/>
        <s v="Mohanlal Dyal" u="1"/>
        <s v="Mohanlal Ghosh" u="1"/>
        <s v="Mohanlal Grover" u="1"/>
        <s v="Mohanlal Jayaraman" u="1"/>
        <s v="Mohanlal Kapoor" u="1"/>
        <s v="Mohanlal Kar" u="1"/>
        <s v="Mohanlal Ratti" u="1"/>
        <s v="Mohanlal Rout" u="1"/>
        <s v="Mohanlal Roy" u="1"/>
        <s v="Mohanlal Sampath" u="1"/>
        <s v="Mohanlal Sha" u="1"/>
        <s v="Mohanlal Suresh" u="1"/>
        <s v="Mohanlal Tiwari" u="1"/>
        <s v="Myra Anand" u="1"/>
        <s v="Myra Baria" u="1"/>
        <s v="Myra Bath" u="1"/>
        <s v="Myra Bawa" u="1"/>
        <s v="Myra Bhatt" u="1"/>
        <s v="Myra Borra" u="1"/>
        <s v="Myra Brar" u="1"/>
        <s v="Myra Chatterjee" u="1"/>
        <s v="Myra Chaudhuri" u="1"/>
        <s v="Myra Dada" u="1"/>
        <s v="Myra Dalal" u="1"/>
        <s v="Myra Deep" u="1"/>
        <s v="Myra Divan" u="1"/>
        <s v="Myra Dua" u="1"/>
        <s v="Myra Goda" u="1"/>
        <s v="Myra Gopal" u="1"/>
        <s v="Myra Handa" u="1"/>
        <s v="Myra Ramaswamy" u="1"/>
        <s v="Myra Randhawa" u="1"/>
        <s v="Myra Rout" u="1"/>
        <s v="Myra Saran" u="1"/>
        <s v="Myra Sarkar" u="1"/>
        <s v="Myra Sehgal" u="1"/>
        <s v="Myra Sharaf" u="1"/>
        <s v="Myra Sodhi" u="1"/>
        <s v="Myra Wason" u="1"/>
        <s v="Nakul Agarwal" u="1"/>
        <s v="Nakul Bahri" u="1"/>
        <s v="Nakul Chand" u="1"/>
        <s v="Nakul Choudhury" u="1"/>
        <s v="Nakul Jani" u="1"/>
        <s v="Nakul Kade" u="1"/>
        <s v="Nakul Krishnan" u="1"/>
        <s v="Nakul Maharaj" u="1"/>
        <s v="Nakul Mammen" u="1"/>
        <s v="Nakul Raman" u="1"/>
        <s v="Nakul Setty" u="1"/>
        <s v="Nakul Singh" u="1"/>
        <s v="Nakul Srivastava" u="1"/>
        <s v="Nakul Sura" u="1"/>
        <s v="Nakul Swaminathan" u="1"/>
        <s v="Nakul Tella" u="1"/>
        <s v="Nakul Varghese" u="1"/>
        <s v="Nakul Zacharia" u="1"/>
        <s v="Navya Amble" u="1"/>
        <s v="Navya Bahl" u="1"/>
        <s v="Navya Balakrishnan" u="1"/>
        <s v="Navya Barman" u="1"/>
        <s v="Navya Bhardwaj" u="1"/>
        <s v="Navya Chanda" u="1"/>
        <s v="Navya Chandra" u="1"/>
        <s v="Navya Dora" u="1"/>
        <s v="Navya Issac" u="1"/>
        <s v="Navya Kadakia" u="1"/>
        <s v="Navya Kale" u="1"/>
        <s v="Navya Kapur" u="1"/>
        <s v="Navya Keer" u="1"/>
        <s v="Navya Kibe" u="1"/>
        <s v="Navya Lad" u="1"/>
        <s v="Navya Mann" u="1"/>
        <s v="Navya Ramaswamy" u="1"/>
        <s v="Navya Raval" u="1"/>
        <s v="Navya Sachar" u="1"/>
        <s v="Navya Sampath" u="1"/>
        <s v="Navya Sha" u="1"/>
        <s v="Navya Sur" u="1"/>
        <s v="Navya Taneja" u="1"/>
        <s v="Navya Thaker" u="1"/>
        <s v="Navya Thakur" u="1"/>
        <s v="Navya Vora" u="1"/>
        <s v="Nayantara Babu" u="1"/>
        <s v="Nayantara Bhagat" u="1"/>
        <s v="Nayantara Bhalla" u="1"/>
        <s v="Nayantara Chatterjee" u="1"/>
        <s v="Nayantara Goel" u="1"/>
        <s v="Nayantara Hegde" u="1"/>
        <s v="Nayantara Issac" u="1"/>
        <s v="Nayantara Jhaveri" u="1"/>
        <s v="Nayantara Kalita" u="1"/>
        <s v="Nayantara Kata" u="1"/>
        <s v="Nayantara Kohli" u="1"/>
        <s v="Nayantara Lala" u="1"/>
        <s v="Nayantara Majumdar" u="1"/>
        <s v="Nayantara Mammen" u="1"/>
        <s v="Nayantara Rajagopalan" u="1"/>
        <s v="Nayantara Sandhu" u="1"/>
        <s v="Nayantara Savant" u="1"/>
        <s v="Nayantara Setty" u="1"/>
        <s v="Nayantara Sharaf" u="1"/>
        <s v="Nayantara Sunder" u="1"/>
        <s v="Nayantara Sura" u="1"/>
        <s v="Nayantara Tata" u="1"/>
        <s v="Nayantara Varghese" u="1"/>
        <s v="Nayantara Wali" u="1"/>
        <s v="Neelofar Banerjee" u="1"/>
        <s v="Neelofar Batta" u="1"/>
        <s v="Neelofar Bhatnagar" u="1"/>
        <s v="Neelofar Bhatt" u="1"/>
        <s v="Neelofar Borde" u="1"/>
        <s v="Neelofar Dhawan" u="1"/>
        <s v="Neelofar Gill" u="1"/>
        <s v="Neelofar Goswami" u="1"/>
        <s v="Neelofar Goyal" u="1"/>
        <s v="Neelofar Hans" u="1"/>
        <s v="Neelofar Jhaveri" u="1"/>
        <s v="Neelofar Kale" u="1"/>
        <s v="Neelofar Karnik" u="1"/>
        <s v="Neelofar Maharaj" u="1"/>
        <s v="Neelofar Mani" u="1"/>
        <s v="Neelofar Ray" u="1"/>
        <s v="Neelofar Saraf" u="1"/>
        <s v="Neelofar Tella" u="1"/>
        <s v="Neelofar Walia" u="1"/>
        <s v="Neelofar Warrior" u="1"/>
        <s v="Neelofar Yohannan" u="1"/>
        <s v="Nehmat Bahri" u="1"/>
        <s v="Nehmat Bakshi" u="1"/>
        <s v="Nehmat Batra" u="1"/>
        <s v="Nehmat Date" u="1"/>
        <s v="Nehmat Dayal" u="1"/>
        <s v="Nehmat Dugal" u="1"/>
        <s v="Nehmat Gill" u="1"/>
        <s v="Nehmat Hegde" u="1"/>
        <s v="Nehmat Iyengar" u="1"/>
        <s v="Nehmat Jhaveri" u="1"/>
        <s v="Nehmat Kannan" u="1"/>
        <s v="Nehmat Khare" u="1"/>
        <s v="Nehmat Krish" u="1"/>
        <s v="Nehmat Rattan" u="1"/>
        <s v="Nehmat Tiwari" u="1"/>
        <s v="Nehmat Viswanathan" u="1"/>
        <s v="Neysa Baral" u="1"/>
        <s v="Neysa Bassi" u="1"/>
        <s v="Neysa Bhasin" u="1"/>
        <s v="Neysa Chacko" u="1"/>
        <s v="Neysa Divan" u="1"/>
        <s v="Neysa Ganguly" u="1"/>
        <s v="Neysa Kala" u="1"/>
        <s v="Neysa Kota" u="1"/>
        <s v="Neysa Kothari" u="1"/>
        <s v="Neysa Magar" u="1"/>
        <s v="Neysa Sachdeva" u="1"/>
        <s v="Neysa Saraf" u="1"/>
        <s v="Neysa Sathe" u="1"/>
        <s v="Neysa Sheth" u="1"/>
        <s v="Neysa Sura" u="1"/>
        <s v="Neysa Verma" u="1"/>
        <s v="Nirvaan Arora" u="1"/>
        <s v="Nirvaan Bawa" u="1"/>
        <s v="Nirvaan Ben" u="1"/>
        <s v="Nirvaan Bhardwaj" u="1"/>
        <s v="Nirvaan Bhargava" u="1"/>
        <s v="Nirvaan Bhattacharyya" u="1"/>
        <s v="Nirvaan Chakraborty" u="1"/>
        <s v="Nirvaan Datta" u="1"/>
        <s v="Nirvaan Dhillon" u="1"/>
        <s v="Nirvaan Karan" u="1"/>
        <s v="Nirvaan Krishnan" u="1"/>
        <s v="Nirvaan Lad" u="1"/>
        <s v="Nirvaan Master" u="1"/>
        <s v="Nirvaan Rama" u="1"/>
        <s v="Nirvaan Ramanathan" u="1"/>
        <s v="Nirvaan Sehgal" u="1"/>
        <s v="Nirvaan Talwar" u="1"/>
        <s v="Nirvi Bhasin" u="1"/>
        <s v="Nirvi Chana" u="1"/>
        <s v="Nirvi Dube" u="1"/>
        <s v="Nirvi Dutta" u="1"/>
        <s v="Nirvi Kadakia" u="1"/>
        <s v="Nirvi Keer" u="1"/>
        <s v="Nirvi Kunda" u="1"/>
        <s v="Nirvi Lata" u="1"/>
        <s v="Nirvi Manda" u="1"/>
        <s v="Nirvi Raj" u="1"/>
        <s v="Nirvi Samra" u="1"/>
        <s v="Nirvi Sankaran" u="1"/>
        <s v="Nirvi Sarma" u="1"/>
        <s v="Nirvi Sengupta" u="1"/>
        <s v="Nirvi Sharma" u="1"/>
        <s v="Nirvi Virk" u="1"/>
        <s v="Nirvi Vyas" u="1"/>
        <s v="Nirvi Walla" u="1"/>
        <s v="Nirvi Wason" u="1"/>
        <s v="Nishith Arora" u="1"/>
        <s v="Nishith Banik" u="1"/>
        <s v="Nishith Basu" u="1"/>
        <s v="Nishith Bir" u="1"/>
        <s v="Nishith Bora" u="1"/>
        <s v="Nishith Chawla" u="1"/>
        <s v="Nishith Das" u="1"/>
        <s v="Nishith Jha" u="1"/>
        <s v="Nishith Kara" u="1"/>
        <s v="Nishith Krish" u="1"/>
        <s v="Nishith Kulkarni" u="1"/>
        <s v="Nishith Kumar" u="1"/>
        <s v="Nishith Ram" u="1"/>
        <s v="Nishith Saha" u="1"/>
        <s v="Nishith Sandal" u="1"/>
        <s v="Nishith Sankar" u="1"/>
        <s v="Nishith Sarraf" u="1"/>
        <s v="Nishith Sastry" u="1"/>
        <s v="Nishith Saxena" u="1"/>
        <s v="Nishith Srinivas" u="1"/>
        <s v="Nishith Tara" u="1"/>
        <s v="Nishith Thaker" u="1"/>
        <s v="Nishith Vala" u="1"/>
        <s v="Nitara Chadha" u="1"/>
        <s v="Nitara Char" u="1"/>
        <s v="Nitara Chatterjee" u="1"/>
        <s v="Nitara Choudhry" u="1"/>
        <s v="Nitara Contractor" u="1"/>
        <s v="Nitara Deshpande" u="1"/>
        <s v="Nitara Dora" u="1"/>
        <s v="Nitara Hayre" u="1"/>
        <s v="Nitara Kibe" u="1"/>
        <s v="Nitara Krish" u="1"/>
        <s v="Nitara Mani" u="1"/>
        <s v="Nitara Randhawa" u="1"/>
        <s v="Nitara Roy" u="1"/>
        <s v="Nitara Sahota" u="1"/>
        <s v="Nitara Saraf" u="1"/>
        <s v="Nitara Singhal" u="1"/>
        <s v="Nitara Srinivas" u="1"/>
        <s v="Nitara Upadhyay" u="1"/>
        <s v="Nitara Vyas" u="1"/>
        <s v="Nitya Amble" u="1"/>
        <s v="Nitya Bajwa" u="1"/>
        <s v="Nitya Bandi" u="1"/>
        <s v="Nitya Bobal" u="1"/>
        <s v="Nitya Chatterjee" u="1"/>
        <s v="Nitya Cherian" u="1"/>
        <s v="Nitya Chowdhury" u="1"/>
        <s v="Nitya Dayal" u="1"/>
        <s v="Nitya Deo" u="1"/>
        <s v="Nitya Dora" u="1"/>
        <s v="Nitya Gopal" u="1"/>
        <s v="Nitya Kale" u="1"/>
        <s v="Nitya Kohli" u="1"/>
        <s v="Nitya Mani" u="1"/>
        <s v="Nitya Rattan" u="1"/>
        <s v="Nitya Ray" u="1"/>
        <s v="Nitya Saini" u="1"/>
        <s v="Nitya Sastry" u="1"/>
        <s v="Nitya Saxena" u="1"/>
        <s v="Nitya Soman" u="1"/>
        <s v="Ojas Bala" u="1"/>
        <s v="Ojas Balakrishnan" u="1"/>
        <s v="Ojas Bali" u="1"/>
        <s v="Ojas Bhalla" u="1"/>
        <s v="Ojas Chakraborty" u="1"/>
        <s v="Ojas Chaudhary" u="1"/>
        <s v="Ojas Dâ€™Alia" u="1"/>
        <s v="Ojas Datta" u="1"/>
        <s v="Ojas Doshi" u="1"/>
        <s v="Ojas Jaggi" u="1"/>
        <s v="Ojas Konda" u="1"/>
        <s v="Ojas Sani" u="1"/>
        <s v="Ojas Sehgal" u="1"/>
        <s v="Ojas Sem" u="1"/>
        <s v="Ojas Srinivasan" u="1"/>
        <s v="Ojas Uppal" u="1"/>
        <s v="Ojas Viswanathan" u="1"/>
        <s v="Onkar Bail" u="1"/>
        <s v="Onkar Bandi" u="1"/>
        <s v="Onkar Bhasin" u="1"/>
        <s v="Onkar Bora" u="1"/>
        <s v="Onkar Borah" u="1"/>
        <s v="Onkar Buch" u="1"/>
        <s v="Onkar Desai" u="1"/>
        <s v="Onkar Dhar" u="1"/>
        <s v="Onkar Dugar" u="1"/>
        <s v="Onkar Guha" u="1"/>
        <s v="Onkar Johal" u="1"/>
        <s v="Onkar Keer" u="1"/>
        <s v="Onkar Kohli" u="1"/>
        <s v="Onkar Rajagopal" u="1"/>
        <s v="Onkar Rajagopalan" u="1"/>
        <s v="Onkar Sahota" u="1"/>
        <s v="Onkar Sarraf" u="1"/>
        <s v="Onkar Sunder" u="1"/>
        <s v="Onkar Toor" u="1"/>
        <s v="Onkar Tripathi" u="1"/>
        <s v="Onkar Vasa" u="1"/>
        <s v="Onkar Verma" u="1"/>
        <s v="Onkar Zachariah" u="1"/>
        <s v="Oorja Arora" u="1"/>
        <s v="Oorja Balakrishnan" u="1"/>
        <s v="Oorja Bora" u="1"/>
        <s v="Oorja Borde" u="1"/>
        <s v="Oorja Dave" u="1"/>
        <s v="Oorja Gupta" u="1"/>
        <s v="Oorja Hegde" u="1"/>
        <s v="Oorja Kanda" u="1"/>
        <s v="Oorja Kapoor" u="1"/>
        <s v="Oorja Khare" u="1"/>
        <s v="Oorja Kota" u="1"/>
        <s v="Oorja Kunda" u="1"/>
        <s v="Oorja Raval" u="1"/>
        <s v="Oorja Sandal" u="1"/>
        <s v="Oorja Sur" u="1"/>
        <s v="Oorja Varma" u="1"/>
        <s v="Oorja Virk" u="1"/>
        <s v="Pari Agate" u="1"/>
        <s v="Pari Anand" u="1"/>
        <s v="Pari Basak" u="1"/>
        <s v="Pari Batta" u="1"/>
        <s v="Pari Chandra" u="1"/>
        <s v="Pari Cheema" u="1"/>
        <s v="Pari Doctor" u="1"/>
        <s v="Pari Gera" u="1"/>
        <s v="Pari Jhaveri" u="1"/>
        <s v="Pari Kale" u="1"/>
        <s v="Pari Kalita" u="1"/>
        <s v="Pari Kurian" u="1"/>
        <s v="Pari Loyal" u="1"/>
        <s v="Pari Mane" u="1"/>
        <s v="Pari Saini" u="1"/>
        <s v="Pari Sangha" u="1"/>
        <s v="Pari Shukla" u="1"/>
        <s v="Pari Sood" u="1"/>
        <s v="Pari Sundaram" u="1"/>
        <s v="Pari Thaker" u="1"/>
        <s v="Pari Varghese" u="1"/>
        <s v="Pari Vohra" u="1"/>
        <s v="Parinaaz Bhandari" u="1"/>
        <s v="Parinaaz Dâ€™Alia" u="1"/>
        <s v="Parinaaz Dalal" u="1"/>
        <s v="Parinaaz Date" u="1"/>
        <s v="Parinaaz Datta" u="1"/>
        <s v="Parinaaz Dayal" u="1"/>
        <s v="Parinaaz Dewan" u="1"/>
        <s v="Parinaaz Dhingra" u="1"/>
        <s v="Parinaaz Din" u="1"/>
        <s v="Parinaaz Dixit" u="1"/>
        <s v="Parinaaz Gandhi" u="1"/>
        <s v="Parinaaz Gola" u="1"/>
        <s v="Parinaaz Luthra" u="1"/>
        <s v="Parinaaz Mahal" u="1"/>
        <s v="Parinaaz Rama" u="1"/>
        <s v="Parinaaz Ratti" u="1"/>
        <s v="Parinaaz Sankaran" u="1"/>
        <s v="Parinaaz Sidhu" u="1"/>
        <s v="Parinaaz Sodhi" u="1"/>
        <s v="Parinaaz Som" u="1"/>
        <s v="Parinaaz Sule" u="1"/>
        <s v="Parinaaz Swaminathan" u="1"/>
        <s v="Pihu Acharya" u="1"/>
        <s v="Pihu Bahl" u="1"/>
        <s v="Pihu Balan" u="1"/>
        <s v="Pihu Chana" u="1"/>
        <s v="Pihu Char" u="1"/>
        <s v="Pihu Das" u="1"/>
        <s v="Pihu Datta" u="1"/>
        <s v="Pihu Gaba" u="1"/>
        <s v="Pihu Gola" u="1"/>
        <s v="Pihu Gopal" u="1"/>
        <s v="Pihu Jaggi" u="1"/>
        <s v="Pihu Kalla" u="1"/>
        <s v="Pihu Kar" u="1"/>
        <s v="Pihu Kari" u="1"/>
        <s v="Pihu Karpe" u="1"/>
        <s v="Pihu Krishnamurthy" u="1"/>
        <s v="Pihu Mane" u="1"/>
        <s v="Pihu Ravi" u="1"/>
        <s v="Pihu Saraf" u="1"/>
        <s v="Pihu Sengupta" u="1"/>
        <s v="Pihu Shan" u="1"/>
        <s v="Pihu Shenoy" u="1"/>
        <s v="Pihu Sinha" u="1"/>
        <s v="Pihu Srinivasan" u="1"/>
        <s v="Pihu Tiwari" u="1"/>
        <s v="Pihu Varghese" u="1"/>
        <s v="Pihu Wason" u="1"/>
        <s v="Piya Amble" u="1"/>
        <s v="Piya Bhandari" u="1"/>
        <s v="Piya Bhatnagar" u="1"/>
        <s v="Piya Bhattacharyya" u="1"/>
        <s v="Piya Borde" u="1"/>
        <s v="Piya Deshmukh" u="1"/>
        <s v="Piya Ganesan" u="1"/>
        <s v="Piya Hans" u="1"/>
        <s v="Piya Issac" u="1"/>
        <s v="Piya Kakar" u="1"/>
        <s v="Piya Khurana" u="1"/>
        <s v="Piya Korpal" u="1"/>
        <s v="Piya Koshy" u="1"/>
        <s v="Piya Kothari" u="1"/>
        <s v="Piya Krishnan" u="1"/>
        <s v="Piya Magar" u="1"/>
        <s v="Piya Mallick" u="1"/>
        <s v="Piya Rajagopalan" u="1"/>
        <s v="Piya Ram" u="1"/>
        <s v="Piya Ranganathan" u="1"/>
        <s v="Piya Rout" u="1"/>
        <s v="Piya Saha" u="1"/>
        <s v="Piya Sami" u="1"/>
        <s v="Piya Sanghvi" u="1"/>
        <s v="Piya Sani" u="1"/>
        <s v="Piya Saxena" u="1"/>
        <s v="Piya Shanker" u="1"/>
        <s v="Piya Sura" u="1"/>
        <s v="Piya Wable" u="1"/>
        <s v="Piya Yadav" u="1"/>
        <s v="Pranay Andra" u="1"/>
        <s v="Pranay Balan" u="1"/>
        <s v="Pranay Chauhan" u="1"/>
        <s v="Pranay Dash" u="1"/>
        <s v="Pranay Dey" u="1"/>
        <s v="Pranay Goel" u="1"/>
        <s v="Pranay Gola" u="1"/>
        <s v="Pranay Iyengar" u="1"/>
        <s v="Pranay Kohli" u="1"/>
        <s v="Pranay Kumer" u="1"/>
        <s v="Pranay Mahal" u="1"/>
        <s v="Pranay Ravel" u="1"/>
        <s v="Pranay Roy" u="1"/>
        <s v="Pranay Saraf" u="1"/>
        <s v="Pranay Sarma" u="1"/>
        <s v="Pranay Sathe" u="1"/>
        <s v="Prerak Amble" u="1"/>
        <s v="Prerak Arora" u="1"/>
        <s v="Prerak Barad" u="1"/>
        <s v="Prerak Bhandari" u="1"/>
        <s v="Prerak Brahmbhatt" u="1"/>
        <s v="Prerak Butala" u="1"/>
        <s v="Prerak Chakrabarti" u="1"/>
        <s v="Prerak Dani" u="1"/>
        <s v="Prerak Dixit" u="1"/>
        <s v="Prerak Dora" u="1"/>
        <s v="Prerak Jha" u="1"/>
        <s v="Prerak Koshy" u="1"/>
        <s v="Prerak Magar" u="1"/>
        <s v="Prerak Mangat" u="1"/>
        <s v="Prerak Raj" u="1"/>
        <s v="Prerak Saha" u="1"/>
        <s v="Prerak Sahni" u="1"/>
        <s v="Prerak Sankaran" u="1"/>
        <s v="Prerak Sarkar" u="1"/>
        <s v="Prerak Sawhney" u="1"/>
        <s v="Prerak Seth" u="1"/>
        <s v="Prerak Shan" u="1"/>
        <s v="Prerak Shere" u="1"/>
        <s v="Prerak Srinivas" u="1"/>
        <s v="Prisha Bassi" u="1"/>
        <s v="Prisha Behl" u="1"/>
        <s v="Prisha Chand" u="1"/>
        <s v="Prisha Chaudhary" u="1"/>
        <s v="Prisha Dhillon" u="1"/>
        <s v="Prisha Gaba" u="1"/>
        <s v="Prisha Ganesh" u="1"/>
        <s v="Prisha Gopal" u="1"/>
        <s v="Prisha Guha" u="1"/>
        <s v="Prisha Hayre" u="1"/>
        <s v="Prisha Jha" u="1"/>
        <s v="Prisha Kala" u="1"/>
        <s v="Prisha Khurana" u="1"/>
        <s v="Prisha Lalla" u="1"/>
        <s v="Prisha Rana" u="1"/>
        <s v="Prisha Sachar" u="1"/>
        <s v="Prisha Shenoy" u="1"/>
        <s v="Prisha Yohannan" u="1"/>
        <s v="Priyansh Amble" u="1"/>
        <s v="Priyansh Badal" u="1"/>
        <s v="Priyansh Barman" u="1"/>
        <s v="Priyansh Bedi" u="1"/>
        <s v="Priyansh Brar" u="1"/>
        <s v="Priyansh Dhingra" u="1"/>
        <s v="Priyansh Ghose" u="1"/>
        <s v="Priyansh Gour" u="1"/>
        <s v="Priyansh Kade" u="1"/>
        <s v="Priyansh Kala" u="1"/>
        <s v="Priyansh Kar" u="1"/>
        <s v="Priyansh Khurana" u="1"/>
        <s v="Priyansh Lata" u="1"/>
        <s v="Priyansh Mahajan" u="1"/>
        <s v="Priyansh Mander" u="1"/>
        <s v="Priyansh Rama" u="1"/>
        <s v="Priyansh Raman" u="1"/>
        <s v="Priyansh Sane" u="1"/>
        <s v="Priyansh Sidhu" u="1"/>
        <s v="Priyansh Singhal" u="1"/>
        <s v="Priyansh Som" u="1"/>
        <s v="Priyansh Srinivas" u="1"/>
        <s v="Priyansh Venkatesh" u="1"/>
        <s v="Priyansh Wadhwa" u="1"/>
        <s v="Purab Bala" u="1"/>
        <s v="Purab Batta" u="1"/>
        <s v="Purab Boase" u="1"/>
        <s v="Purab Chadha" u="1"/>
        <s v="Purab Chaudhari" u="1"/>
        <s v="Purab Dada" u="1"/>
        <s v="Purab Dixit" u="1"/>
        <s v="Purab Gole" u="1"/>
        <s v="Purab Kari" u="1"/>
        <s v="Purab Khalsa" u="1"/>
        <s v="Purab Krishna" u="1"/>
        <s v="Purab Kulkarni" u="1"/>
        <s v="Purab Raju" u="1"/>
        <s v="Purab Sane" u="1"/>
        <s v="Purab Sarraf" u="1"/>
        <s v="Purab Seshadri" u="1"/>
        <s v="Purab Shenoy" u="1"/>
        <s v="Purab Suri" u="1"/>
        <s v="Purab Verma" u="1"/>
        <s v="Purab Yohannan" u="1"/>
        <s v="Raghav Agarwal" u="1"/>
        <s v="Raghav Aurora" u="1"/>
        <s v="Raghav Bhandari" u="1"/>
        <s v="Raghav Bhargava" u="1"/>
        <s v="Raghav Bhat" u="1"/>
        <s v="Raghav Biswas" u="1"/>
        <s v="Raghav Chada" u="1"/>
        <s v="Raghav Dâ€™Alia" u="1"/>
        <s v="Raghav Gala" u="1"/>
        <s v="Raghav Gara" u="1"/>
        <s v="Raghav Grewal" u="1"/>
        <s v="Raghav Grover" u="1"/>
        <s v="Raghav Hari" u="1"/>
        <s v="Raghav Hegde" u="1"/>
        <s v="Raghav Kala" u="1"/>
        <s v="Raghav Kari" u="1"/>
        <s v="Raghav Kaur" u="1"/>
        <s v="Raghav Khurana" u="1"/>
        <s v="Raghav Krish" u="1"/>
        <s v="Raghav Majumdar" u="1"/>
        <s v="Raghav Mammen" u="1"/>
        <s v="Raghav Master" u="1"/>
        <s v="Raghav Rama" u="1"/>
        <s v="Raghav Ramaswamy" u="1"/>
        <s v="Raghav Rege" u="1"/>
        <s v="Raghav Sabharwal" u="1"/>
        <s v="Raghav Sachdeva" u="1"/>
        <s v="Raghav Samra" u="1"/>
        <s v="Raghav Sura" u="1"/>
        <s v="Raghav Viswanathan" u="1"/>
        <s v="Raghav Wali" u="1"/>
        <s v="Raghav Yogi" u="1"/>
        <s v="Ranbir Acharya" u="1"/>
        <s v="Ranbir Babu" u="1"/>
        <s v="Ranbir Balakrishnan" u="1"/>
        <s v="Ranbir Ben" u="1"/>
        <s v="Ranbir Brar" u="1"/>
        <s v="Ranbir Chada" u="1"/>
        <s v="Ranbir Chaudhary" u="1"/>
        <s v="Ranbir Cheema" u="1"/>
        <s v="Ranbir Dada" u="1"/>
        <s v="Ranbir Dugal" u="1"/>
        <s v="Ranbir Jain" u="1"/>
        <s v="Ranbir Kale" u="1"/>
        <s v="Ranbir Kant" u="1"/>
        <s v="Ranbir Kara" u="1"/>
        <s v="Ranbir Kari" u="1"/>
        <s v="Ranbir Khalsa" u="1"/>
        <s v="Ranbir Khanna" u="1"/>
        <s v="Ranbir Khatri" u="1"/>
        <s v="Ranbir Kumar" u="1"/>
        <s v="Ranbir Master" u="1"/>
        <s v="Ranbir Rajagopal" u="1"/>
        <s v="Ranbir Randhawa" u="1"/>
        <s v="Ranbir Sami" u="1"/>
        <s v="Ranbir Saraf" u="1"/>
        <s v="Ranbir Sehgal" u="1"/>
        <s v="Ranbir Shenoy" u="1"/>
        <s v="Ranbir Singhal" u="1"/>
        <s v="Ranbir Srinivasan" u="1"/>
        <s v="Ranbir Suresh" u="1"/>
        <s v="Ranbir Tailor" u="1"/>
        <s v="Ranbir Upadhyay" u="1"/>
        <s v="Rania Aurora" u="1"/>
        <s v="Rania Bal" u="1"/>
        <s v="Rania Balakrishnan" u="1"/>
        <s v="Rania Bawa" u="1"/>
        <s v="Rania Bhatnagar" u="1"/>
        <s v="Rania Bhavsar" u="1"/>
        <s v="Rania Bir" u="1"/>
        <s v="Rania Chakraborty" u="1"/>
        <s v="Rania Date" u="1"/>
        <s v="Rania Dube" u="1"/>
        <s v="Rania Jhaveri" u="1"/>
        <s v="Rania Mand" u="1"/>
        <s v="Rania Raman" u="1"/>
        <s v="Rania Reddy" u="1"/>
        <s v="Rania Rege" u="1"/>
        <s v="Rania Sachar" u="1"/>
        <s v="Rania Sanghvi" u="1"/>
        <s v="Rania Sarma" u="1"/>
        <s v="Rania Sha" u="1"/>
        <s v="Rania Sura" u="1"/>
        <s v="Rania Vala" u="1"/>
        <s v="Rania Vig" u="1"/>
        <s v="Rania Vohra" u="1"/>
        <s v="Rania Wali" u="1"/>
        <s v="Rasha Bansal" u="1"/>
        <s v="Rasha Bora" u="1"/>
        <s v="Rasha Bose" u="1"/>
        <s v="Rasha Brar" u="1"/>
        <s v="Rasha Buch" u="1"/>
        <s v="Rasha Chaudhari" u="1"/>
        <s v="Rasha Dar" u="1"/>
        <s v="Rasha Dhingra" u="1"/>
        <s v="Rasha Dixit" u="1"/>
        <s v="Rasha Golla" u="1"/>
        <s v="Rasha Halder" u="1"/>
        <s v="Rasha Handa" u="1"/>
        <s v="Rasha Johal" u="1"/>
        <s v="Rasha Ram" u="1"/>
        <s v="Rasha Ramesh" u="1"/>
        <s v="Rasha Rana" u="1"/>
        <s v="Rasha Samra" u="1"/>
        <s v="Rasha Saxena" u="1"/>
        <s v="Rasha Seshadri" u="1"/>
        <s v="Rasha Sule" u="1"/>
        <s v="Rasha Sur" u="1"/>
        <s v="Rasha Tank" u="1"/>
        <s v="Rasha Thaman" u="1"/>
        <s v="Rasha Walia" u="1"/>
        <s v="Rasha Yadav" u="1"/>
        <s v="Rati Aggarwal" u="1"/>
        <s v="Rati Bail" u="1"/>
        <s v="Rati Banerjee" u="1"/>
        <s v="Rati Bawa" u="1"/>
        <s v="Rati Bhatti" u="1"/>
        <s v="Rati Boase" u="1"/>
        <s v="Rati Buch" u="1"/>
        <s v="Rati Chhabra" u="1"/>
        <s v="Rati Dayal" u="1"/>
        <s v="Rati Dhar" u="1"/>
        <s v="Rati Dugar" u="1"/>
        <s v="Rati Goel" u="1"/>
        <s v="Rati Goyal" u="1"/>
        <s v="Rati Grewal" u="1"/>
        <s v="Rati Handa" u="1"/>
        <s v="Rati Kapadia" u="1"/>
        <s v="Rati Karan" u="1"/>
        <s v="Rati Mall" u="1"/>
        <s v="Rati Mangal" u="1"/>
        <s v="Rati Raja" u="1"/>
        <s v="Rati Raju" u="1"/>
        <s v="Rati Ramaswamy" u="1"/>
        <s v="Rati Rattan" u="1"/>
        <s v="Rati Raval" u="1"/>
        <s v="Rati Sandal" u="1"/>
        <s v="Rati Singhal" u="1"/>
        <s v="Rati Solanki" u="1"/>
        <s v="Rati Sur" u="1"/>
        <s v="Rati Tailor" u="1"/>
        <s v="Rati Tank" u="1"/>
        <s v="Rati Thaker" u="1"/>
        <s v="Rati Varty" u="1"/>
        <s v="Rati Yogi" u="1"/>
        <s v="Raunak Atwal" u="1"/>
        <s v="Raunak Badami" u="1"/>
        <s v="Raunak Buch" u="1"/>
        <s v="Raunak Dalal" u="1"/>
        <s v="Raunak Gulati" u="1"/>
        <s v="Raunak Kar" u="1"/>
        <s v="Raunak Keer" u="1"/>
        <s v="Raunak Krishnamurthy" u="1"/>
        <s v="Raunak Loyal" u="1"/>
        <s v="Raunak Mane" u="1"/>
        <s v="Raunak Raj" u="1"/>
        <s v="Raunak Sankar" u="1"/>
        <s v="Raunak Suri" u="1"/>
        <s v="Raunak Tara" u="1"/>
        <s v="Renee Balakrishnan" u="1"/>
        <s v="Renee Behl" u="1"/>
        <s v="Renee Bhat" u="1"/>
        <s v="Renee Bhatt" u="1"/>
        <s v="Renee Borah" u="1"/>
        <s v="Renee Chander" u="1"/>
        <s v="Renee Dhar" u="1"/>
        <s v="Renee Ganesan" u="1"/>
        <s v="Renee Gole" u="1"/>
        <s v="Renee Goyal" u="1"/>
        <s v="Renee Lad" u="1"/>
        <s v="Renee Luthra" u="1"/>
        <s v="Renee Ramesh" u="1"/>
        <s v="Renee Ratta" u="1"/>
        <s v="Renee Reddy" u="1"/>
        <s v="Renee Sabharwal" u="1"/>
        <s v="Renee Sanghvi" u="1"/>
        <s v="Renee Sen" u="1"/>
        <s v="Renee Talwar" u="1"/>
        <s v="Renee Wali" u="1"/>
        <s v="Renee Zachariah" u="1"/>
        <s v="Reyansh Agrawal" u="1"/>
        <s v="Reyansh Aurora" u="1"/>
        <s v="Reyansh Bahri" u="1"/>
        <s v="Reyansh Barad" u="1"/>
        <s v="Reyansh Bassi" u="1"/>
        <s v="Reyansh Biswas" u="1"/>
        <s v="Reyansh Chakraborty" u="1"/>
        <s v="Reyansh Chandran" u="1"/>
        <s v="Reyansh Dash" u="1"/>
        <s v="Reyansh Deol" u="1"/>
        <s v="Reyansh Dubey" u="1"/>
        <s v="Reyansh Gill" u="1"/>
        <s v="Reyansh Goel" u="1"/>
        <s v="Reyansh Handa" u="1"/>
        <s v="Reyansh Mahajan" u="1"/>
        <s v="Reyansh Mall" u="1"/>
        <s v="Reyansh Sachdeva" u="1"/>
        <s v="Reyansh Sahni" u="1"/>
        <s v="Reyansh Saraf" u="1"/>
        <s v="Reyansh Sarna" u="1"/>
        <s v="Reyansh Shan" u="1"/>
        <s v="Reyansh Shenoy" u="1"/>
        <s v="Reyansh Singh" u="1"/>
        <s v="Reyansh Toor" u="1"/>
        <s v="Reyansh Varty" u="1"/>
        <s v="Rhea Balay" u="1"/>
        <s v="Rhea Basak" u="1"/>
        <s v="Rhea Bath" u="1"/>
        <s v="Rhea Cherian" u="1"/>
        <s v="Rhea Dugar" u="1"/>
        <s v="Rhea Kalita" u="1"/>
        <s v="Rhea Kalla" u="1"/>
        <s v="Rhea Krishnamurthy" u="1"/>
        <s v="Rhea Kurian" u="1"/>
        <s v="Rhea Lall" u="1"/>
        <s v="Rhea Loke" u="1"/>
        <s v="Rhea Rajagopalan" u="1"/>
        <s v="Rhea Ratta" u="1"/>
        <s v="Rhea Ratti" u="1"/>
        <s v="Rhea Sabharwal" u="1"/>
        <s v="Rhea Salvi" u="1"/>
        <s v="Rhea Sanghvi" u="1"/>
        <s v="Rhea Sarma" u="1"/>
        <s v="Rhea Savant" u="1"/>
        <s v="Rhea Saxena" u="1"/>
        <s v="Rhea Shankar" u="1"/>
        <s v="Rhea Sura" u="1"/>
        <s v="Riaan Banik" u="1"/>
        <s v="Riaan Bassi" u="1"/>
        <s v="Riaan Batra" u="1"/>
        <s v="Riaan Char" u="1"/>
        <s v="Riaan Choudhry" u="1"/>
        <s v="Riaan Deep" u="1"/>
        <s v="Riaan Dhar" u="1"/>
        <s v="Riaan Doctor" u="1"/>
        <s v="Riaan Dutt" u="1"/>
        <s v="Riaan Dutta" u="1"/>
        <s v="Riaan Garde" u="1"/>
        <s v="Riaan Hayre" u="1"/>
        <s v="Riaan Kalita" u="1"/>
        <s v="Riaan Kapadia" u="1"/>
        <s v="Riaan Karnik" u="1"/>
        <s v="Riaan Korpal" u="1"/>
        <s v="Riaan Krishna" u="1"/>
        <s v="Riaan Kumar" u="1"/>
        <s v="Riaan Lad" u="1"/>
        <s v="Riaan Loyal" u="1"/>
        <s v="Riaan Mahal" u="1"/>
        <s v="Riaan Malhotra" u="1"/>
        <s v="Riaan Mall" u="1"/>
        <s v="Riaan Mannan" u="1"/>
        <s v="Riaan Rajagopal" u="1"/>
        <s v="Riaan Rajan" u="1"/>
        <s v="Riaan Rattan" u="1"/>
        <s v="Riaan Ray" u="1"/>
        <s v="Riaan Srivastava" u="1"/>
        <s v="Riaan Sura" u="1"/>
        <s v="Riaan Vala" u="1"/>
        <s v="Riaan Walia" u="1"/>
        <s v="Riaan Yohannan" u="1"/>
        <s v="Ritvik Agarwal" u="1"/>
        <s v="Ritvik Badal" u="1"/>
        <s v="Ritvik Bail" u="1"/>
        <s v="Ritvik Bajaj" u="1"/>
        <s v="Ritvik Bhatnagar" u="1"/>
        <s v="Ritvik Dara" u="1"/>
        <s v="Ritvik Dash" u="1"/>
        <s v="Ritvik Dua" u="1"/>
        <s v="Ritvik Dugal" u="1"/>
        <s v="Ritvik Grewal" u="1"/>
        <s v="Ritvik Kale" u="1"/>
        <s v="Ritvik Kapadia" u="1"/>
        <s v="Ritvik Kapur" u="1"/>
        <s v="Ritvik Kumar" u="1"/>
        <s v="Ritvik Lad" u="1"/>
        <s v="Ritvik Madan" u="1"/>
        <s v="Ritvik Majumdar" u="1"/>
        <s v="Ritvik Mangat" u="1"/>
        <s v="Ritvik Ramakrishnan" u="1"/>
        <s v="Ritvik Ramanathan" u="1"/>
        <s v="Ritvik Rana" u="1"/>
        <s v="Ritvik Salvi" u="1"/>
        <s v="Ritvik Sandhu" u="1"/>
        <s v="Ritvik Sankar" u="1"/>
        <s v="Ritvik Sarin" u="1"/>
        <s v="Ritvik Sawhney" u="1"/>
        <s v="Ritvik Shah" u="1"/>
        <s v="Ritvik Sood" u="1"/>
        <s v="Ritvik Suri" u="1"/>
        <s v="Ritvik Thaker" u="1"/>
        <s v="Ritvik Thakur" u="1"/>
        <s v="Ritvik Upadhyay" u="1"/>
        <s v="Ritvik Varma" u="1"/>
        <s v="Ritvik Venkatesh" u="1"/>
        <s v="Ritvik Verma" u="1"/>
        <s v="Ritvik Vyas" u="1"/>
        <s v="Riya Acharya" u="1"/>
        <s v="Riya Ben" u="1"/>
        <s v="Riya Bhandari" u="1"/>
        <s v="Riya Brahmbhatt" u="1"/>
        <s v="Riya Dada" u="1"/>
        <s v="Riya Dalal" u="1"/>
        <s v="Riya Dasgupta" u="1"/>
        <s v="Riya Date" u="1"/>
        <s v="Riya Desai" u="1"/>
        <s v="Riya Dey" u="1"/>
        <s v="Riya Dhawan" u="1"/>
        <s v="Riya Ghose" u="1"/>
        <s v="Riya Hari" u="1"/>
        <s v="Riya Joshi" u="1"/>
        <s v="Riya Kala" u="1"/>
        <s v="Riya Kalita" u="1"/>
        <s v="Riya Magar" u="1"/>
        <s v="Riya Manda" u="1"/>
        <s v="Riya Mander" u="1"/>
        <s v="Riya Ray" u="1"/>
        <s v="Riya Sankaran" u="1"/>
        <s v="Riya Sant" u="1"/>
        <s v="Riya Sidhu" u="1"/>
        <s v="Riya Thaker" u="1"/>
        <s v="Riya Varughese" u="1"/>
        <s v="Riya Yohannan" u="1"/>
        <s v="Rohan Acharya" u="1"/>
        <s v="Rohan Bawa" u="1"/>
        <s v="Rohan Dada" u="1"/>
        <s v="Rohan Dayal" u="1"/>
        <s v="Rohan Dugal" u="1"/>
        <s v="Rohan Gole" u="1"/>
        <s v="Rohan Gulati" u="1"/>
        <s v="Rohan Iyengar" u="1"/>
        <s v="Rohan Karnik" u="1"/>
        <s v="Rohan Khare" u="1"/>
        <s v="Rohan Lad" u="1"/>
        <s v="Rohan Ramachandran" u="1"/>
        <s v="Rohan Sachar" u="1"/>
        <s v="Rohan Sama" u="1"/>
        <s v="Rohan Vaidya" u="1"/>
        <s v="Rohan Vala" u="1"/>
        <s v="Rohan Varty" u="1"/>
        <s v="Rohan Vora" u="1"/>
        <s v="Rohan Walia" u="1"/>
        <s v="Rohan Wason" u="1"/>
        <s v="Romil Bala" u="1"/>
        <s v="Romil Basak" u="1"/>
        <s v="Romil Chana" u="1"/>
        <s v="Romil Devan" u="1"/>
        <s v="Romil Divan" u="1"/>
        <s v="Romil Dugal" u="1"/>
        <s v="Romil Gandhi" u="1"/>
        <s v="Romil Ghose" u="1"/>
        <s v="Romil Iyengar" u="1"/>
        <s v="Romil Mall" u="1"/>
        <s v="Romil Mangat" u="1"/>
        <s v="Romil Raman" u="1"/>
        <s v="Romil Saha" u="1"/>
        <s v="Romil Sani" u="1"/>
        <s v="Romil Sankar" u="1"/>
        <s v="Romil Sawhney" u="1"/>
        <s v="Romil Saxena" u="1"/>
        <s v="Romil Sinha" u="1"/>
        <s v="Romil Sunder" u="1"/>
        <s v="Ryan Banik" u="1"/>
        <s v="Ryan Bedi" u="1"/>
        <s v="Ryan Behl" u="1"/>
        <s v="Ryan Ben" u="1"/>
        <s v="Ryan Bhalla" u="1"/>
        <s v="Ryan Boase" u="1"/>
        <s v="Ryan Chad" u="1"/>
        <s v="Ryan Chana" u="1"/>
        <s v="Ryan Choudhry" u="1"/>
        <s v="Ryan De" u="1"/>
        <s v="Ryan Dutt" u="1"/>
        <s v="Ryan Gera" u="1"/>
        <s v="Ryan Goswami" u="1"/>
        <s v="Ryan Kurian" u="1"/>
        <s v="Ryan Lanka" u="1"/>
        <s v="Ryan Mand" u="1"/>
        <s v="Ryan Raj" u="1"/>
        <s v="Ryan Raja" u="1"/>
        <s v="Ryan Savant" u="1"/>
        <s v="Ryan Sem" u="1"/>
        <s v="Ryan Sha" u="1"/>
        <s v="Ryan Srivastava" u="1"/>
        <s v="Ryan Tank" u="1"/>
        <s v="Ryan Yohannan" u="1"/>
        <s v="Saanvi Babu" u="1"/>
        <s v="Saanvi Bala" u="1"/>
        <s v="Saanvi Chacko" u="1"/>
        <s v="Saanvi Chandra" u="1"/>
        <s v="Saanvi Chaudhari" u="1"/>
        <s v="Saanvi Dara" u="1"/>
        <s v="Saanvi Deshmukh" u="1"/>
        <s v="Saanvi Dugar" u="1"/>
        <s v="Saanvi Gulati" u="1"/>
        <s v="Saanvi Keer" u="1"/>
        <s v="Saanvi Konda" u="1"/>
        <s v="Saanvi Raj" u="1"/>
        <s v="Saanvi Sahni" u="1"/>
        <s v="Saanvi Samra" u="1"/>
        <s v="Saanvi Sankar" u="1"/>
        <s v="Saanvi Sawhney" u="1"/>
        <s v="Saanvi Seth" u="1"/>
        <s v="Saanvi Solanki" u="1"/>
        <s v="Saanvi Soman" u="1"/>
        <s v="Saanvi Vasa" u="1"/>
        <s v="Saanvi Vora" u="1"/>
        <s v="Saanvi Wali" u="1"/>
        <s v="Saanvi Yogi" u="1"/>
        <s v="Sahil Bakshi" u="1"/>
        <s v="Sahil Bandi" u="1"/>
        <s v="Sahil Bawa" u="1"/>
        <s v="Sahil Bera" u="1"/>
        <s v="Sahil Bhatti" u="1"/>
        <s v="Sahil Bobal" u="1"/>
        <s v="Sahil Chandran" u="1"/>
        <s v="Sahil Chauhan" u="1"/>
        <s v="Sahil Dalal" u="1"/>
        <s v="Sahil De" u="1"/>
        <s v="Sahil Deshmukh" u="1"/>
        <s v="Sahil Deshpande" u="1"/>
        <s v="Sahil Hegde" u="1"/>
        <s v="Sahil Kale" u="1"/>
        <s v="Sahil Kuruvilla" u="1"/>
        <s v="Sahil Raj" u="1"/>
        <s v="Sahil Saxena" u="1"/>
        <s v="Sahil Sem" u="1"/>
        <s v="Sahil Srinivasan" u="1"/>
        <s v="Sahil Srivastava" u="1"/>
        <s v="Saira Balay" u="1"/>
        <s v="Saira Banik" u="1"/>
        <s v="Saira Baral" u="1"/>
        <s v="Saira Bumb" u="1"/>
        <s v="Saira Chacko" u="1"/>
        <s v="Saira Cherian" u="1"/>
        <s v="Saira Comar" u="1"/>
        <s v="Saira Contractor" u="1"/>
        <s v="Saira Dara" u="1"/>
        <s v="Saira Dora" u="1"/>
        <s v="Saira Dubey" u="1"/>
        <s v="Saira Dyal" u="1"/>
        <s v="Saira Gopal" u="1"/>
        <s v="Saira Hegde" u="1"/>
        <s v="Saira Kakar" u="1"/>
        <s v="Saira Kant" u="1"/>
        <s v="Saira Kapoor" u="1"/>
        <s v="Saira Mangat" u="1"/>
        <s v="Saira Ratti" u="1"/>
        <s v="Saira Roy" u="1"/>
        <s v="Saira Salvi" u="1"/>
        <s v="Saira Sastry" u="1"/>
        <s v="Saira Sengupta" u="1"/>
        <s v="Saira Trivedi" u="1"/>
        <s v="Saira Vala" u="1"/>
        <s v="Saira Yohannan" u="1"/>
        <s v="Saksham Balan" u="1"/>
        <s v="Saksham Bhakta" u="1"/>
        <s v="Saksham Borde" u="1"/>
        <s v="Saksham Chad" u="1"/>
        <s v="Saksham Chandra" u="1"/>
        <s v="Saksham Datta" u="1"/>
        <s v="Saksham Garg" u="1"/>
        <s v="Saksham Goyal" u="1"/>
        <s v="Saksham Hayre" u="1"/>
        <s v="Saksham Kumar" u="1"/>
        <s v="Saksham Lal" u="1"/>
        <s v="Saksham Mani" u="1"/>
        <s v="Saksham Rana" u="1"/>
        <s v="Saksham Rau" u="1"/>
        <s v="Saksham Sodhi" u="1"/>
        <s v="Saksham Srivastava" u="1"/>
        <s v="Saksham Sur" u="1"/>
        <s v="Saksham Suresh" u="1"/>
        <s v="Saksham Toor" u="1"/>
        <s v="Saksham Viswanathan" u="1"/>
        <s v="Samaira Barad" u="1"/>
        <s v="Samaira Buch" u="1"/>
        <s v="Samaira Chokshi" u="1"/>
        <s v="Samaira Dugar" u="1"/>
        <s v="Samaira Gara" u="1"/>
        <s v="Samaira Goel" u="1"/>
        <s v="Samaira Gokhale" u="1"/>
        <s v="Samaira Hegde" u="1"/>
        <s v="Samaira Jain" u="1"/>
        <s v="Samaira Kata" u="1"/>
        <s v="Samaira Krishnan" u="1"/>
        <s v="Samaira Loyal" u="1"/>
        <s v="Samaira Mane" u="1"/>
        <s v="Samaira Raj" u="1"/>
        <s v="Samaira Ramakrishnan" u="1"/>
        <s v="Samaira Ramanathan" u="1"/>
        <s v="Samaira Rana" u="1"/>
        <s v="Samaira Sastry" u="1"/>
        <s v="Samaira Saxena" u="1"/>
        <s v="Samaira Sengupta" u="1"/>
        <s v="Samaira Sethi" u="1"/>
        <s v="Samaira Singhal" u="1"/>
        <s v="Samaira Suri" u="1"/>
        <s v="Samaira Tailor" u="1"/>
        <s v="Samaira Uppal" u="1"/>
        <s v="Samaira Vaidya" u="1"/>
        <s v="Samaira Vala" u="1"/>
        <s v="Samar Barad" u="1"/>
        <s v="Samar Bhalla" u="1"/>
        <s v="Samar Bose" u="1"/>
        <s v="Samar Chadha" u="1"/>
        <s v="Samar Chandra" u="1"/>
        <s v="Samar Dhaliwal" u="1"/>
        <s v="Samar Dhawan" u="1"/>
        <s v="Samar Dutta" u="1"/>
        <s v="Samar Edwin" u="1"/>
        <s v="Samar Gandhi" u="1"/>
        <s v="Samar Ghosh" u="1"/>
        <s v="Samar Jayaraman" u="1"/>
        <s v="Samar Kaur" u="1"/>
        <s v="Samar Kumar" u="1"/>
        <s v="Samar Sachdeva" u="1"/>
        <s v="Samar Sant" u="1"/>
        <s v="Samar Sathe" u="1"/>
        <s v="Samar Tripathi" u="1"/>
        <s v="Samar Upadhyay" u="1"/>
        <s v="Samar Wason" u="1"/>
        <s v="Samarth Basu" u="1"/>
        <s v="Samarth Biswas" u="1"/>
        <s v="Samarth Brar" u="1"/>
        <s v="Samarth Chacko" u="1"/>
        <s v="Samarth Chad" u="1"/>
        <s v="Samarth Chand" u="1"/>
        <s v="Samarth Chatterjee" u="1"/>
        <s v="Samarth Dar" u="1"/>
        <s v="Samarth Dhillon" u="1"/>
        <s v="Samarth Gera" u="1"/>
        <s v="Samarth Khare" u="1"/>
        <s v="Samarth Koshy" u="1"/>
        <s v="Samarth Kurian" u="1"/>
        <s v="Samarth Raju" u="1"/>
        <s v="Samarth Raval" u="1"/>
        <s v="Samarth Reddy" u="1"/>
        <s v="Samarth Sagar" u="1"/>
        <s v="Samarth Sandhu" u="1"/>
        <s v="Samarth Sangha" u="1"/>
        <s v="Samarth Shan" u="1"/>
        <s v="Samarth Sibal" u="1"/>
        <s v="Samarth Subramaniam" u="1"/>
        <s v="Samarth Sura" u="1"/>
        <s v="Samarth Thakur" u="1"/>
        <s v="Samarth Toor" u="1"/>
        <s v="Samarth Wagle" u="1"/>
        <s v="Samarth Wali" u="1"/>
        <s v="Samiha Aurora" u="1"/>
        <s v="Samiha Badami" u="1"/>
        <s v="Samiha Bhagat" u="1"/>
        <s v="Samiha Buch" u="1"/>
        <s v="Samiha Chopra" u="1"/>
        <s v="Samiha Dugar" u="1"/>
        <s v="Samiha Dutta" u="1"/>
        <s v="Samiha Golla" u="1"/>
        <s v="Samiha Gupta" u="1"/>
        <s v="Samiha Halder" u="1"/>
        <s v="Samiha Hegde" u="1"/>
        <s v="Samiha Kar" u="1"/>
        <s v="Samiha Kumar" u="1"/>
        <s v="Samiha Mandal" u="1"/>
        <s v="Samiha Raval" u="1"/>
        <s v="Samiha Ray" u="1"/>
        <s v="Samiha Sabharwal" u="1"/>
        <s v="Samiha Sachar" u="1"/>
        <s v="Samiha Sandal" u="1"/>
        <s v="Samiha Sanghvi" u="1"/>
        <s v="Samiha Sarna" u="1"/>
        <s v="Samiha Setty" u="1"/>
        <s v="Samiha Shan" u="1"/>
        <s v="Samiha Tata" u="1"/>
        <s v="Samiha Upadhyay" u="1"/>
        <s v="Samiha Yadav" u="1"/>
        <s v="Sana Agarwal" u="1"/>
        <s v="Sana Borde" u="1"/>
        <s v="Sana Borra" u="1"/>
        <s v="Sana Chacko" u="1"/>
        <s v="Sana Chaudhry" u="1"/>
        <s v="Sana Dhawan" u="1"/>
        <s v="Sana Dua" u="1"/>
        <s v="Sana Gole" u="1"/>
        <s v="Sana Gour" u="1"/>
        <s v="Sana Gulati" u="1"/>
        <s v="Sana Handa" u="1"/>
        <s v="Sana Kalita" u="1"/>
        <s v="Sana Raju" u="1"/>
        <s v="Sana Ram" u="1"/>
        <s v="Sana Ramanathan" u="1"/>
        <s v="Sana Sampath" u="1"/>
        <s v="Sana Shenoy" u="1"/>
        <s v="Sana Srinivas" u="1"/>
        <s v="Sana Sule" u="1"/>
        <s v="Sana Trivedi" u="1"/>
        <s v="Sana Vyas" u="1"/>
        <s v="Sana Walia" u="1"/>
        <s v="Sara Bail" u="1"/>
        <s v="Sara Barman" u="1"/>
        <s v="Sara Bath" u="1"/>
        <s v="Sara Chanda" u="1"/>
        <s v="Sara Chander" u="1"/>
        <s v="Sara Chaudry" u="1"/>
        <s v="Sara Choudhury" u="1"/>
        <s v="Sara Chowdhury" u="1"/>
        <s v="Sara Deshmukh" u="1"/>
        <s v="Sara Gola" u="1"/>
        <s v="Sara Hayre" u="1"/>
        <s v="Sara Kalita" u="1"/>
        <s v="Sara Kannan" u="1"/>
        <s v="Sara Keer" u="1"/>
        <s v="Sara Koshy" u="1"/>
        <s v="Sara Majumdar" u="1"/>
        <s v="Sara Raval" u="1"/>
        <s v="Sara Sanghvi" u="1"/>
        <s v="Sara Sarna" u="1"/>
        <s v="Sara Sidhu" u="1"/>
        <s v="Sara Virk" u="1"/>
        <s v="Sara Warrior" u="1"/>
        <s v="Seher Agate" u="1"/>
        <s v="Seher Balasubramanian" u="1"/>
        <s v="Seher Balay" u="1"/>
        <s v="Seher Bhardwaj" u="1"/>
        <s v="Seher Brar" u="1"/>
        <s v="Seher Chacko" u="1"/>
        <s v="Seher Chadha" u="1"/>
        <s v="Seher Chana" u="1"/>
        <s v="Seher Chopra" u="1"/>
        <s v="Seher Dey" u="1"/>
        <s v="Seher Dhar" u="1"/>
        <s v="Seher Din" u="1"/>
        <s v="Seher Dugal" u="1"/>
        <s v="Seher Dugar" u="1"/>
        <s v="Seher Gole" u="1"/>
        <s v="Seher Hora" u="1"/>
        <s v="Seher Karan" u="1"/>
        <s v="Seher Lall" u="1"/>
        <s v="Seher Maharaj" u="1"/>
        <s v="Seher Raja" u="1"/>
        <s v="Seher Sami" u="1"/>
        <s v="Seher Setty" u="1"/>
        <s v="Seher Shetty" u="1"/>
        <s v="Seher Shroff" u="1"/>
        <s v="Seher Tandon" u="1"/>
        <s v="Shaan Badal" u="1"/>
        <s v="Shaan Bala" u="1"/>
        <s v="Shaan Bath" u="1"/>
        <s v="Shaan Bera" u="1"/>
        <s v="Shaan Bhasin" u="1"/>
        <s v="Shaan Bose" u="1"/>
        <s v="Shaan Brahmbhatt" u="1"/>
        <s v="Shaan Date" u="1"/>
        <s v="Shaan Dhar" u="1"/>
        <s v="Shaan Doshi" u="1"/>
        <s v="Shaan Dua" u="1"/>
        <s v="Shaan Dube" u="1"/>
        <s v="Shaan Edwin" u="1"/>
        <s v="Shaan Garde" u="1"/>
        <s v="Shaan Korpal" u="1"/>
        <s v="Shaan Master" u="1"/>
        <s v="Shaan Rajagopalan" u="1"/>
        <s v="Shaan Sehgal" u="1"/>
        <s v="Shaan Seth" u="1"/>
        <s v="Shaan Sharaf" u="1"/>
        <s v="Shaan Sunder" u="1"/>
        <s v="Shaan Varty" u="1"/>
        <s v="Shaan Yohannan" u="1"/>
        <s v="Shalv Agarwal" u="1"/>
        <s v="Shalv Ahluwalia" u="1"/>
        <s v="Shalv Aurora" u="1"/>
        <s v="Shalv Bava" u="1"/>
        <s v="Shalv Bhattacharyya" u="1"/>
        <s v="Shalv Dutta" u="1"/>
        <s v="Shalv Garde" u="1"/>
        <s v="Shalv Gole" u="1"/>
        <s v="Shalv Gupta" u="1"/>
        <s v="Shalv Kapoor" u="1"/>
        <s v="Shalv Lad" u="1"/>
        <s v="Shalv Mallick" u="1"/>
        <s v="Shalv Rege" u="1"/>
        <s v="Shalv Saha" u="1"/>
        <s v="Shalv Subramaniam" u="1"/>
        <s v="Shalv Tank" u="1"/>
        <s v="Shalv Trivedi" u="1"/>
        <s v="Shalv Varty" u="1"/>
        <s v="Shalv Varughese" u="1"/>
        <s v="Shalv Wagle" u="1"/>
        <s v="Shamik Acharya" u="1"/>
        <s v="Shamik Agate" u="1"/>
        <s v="Shamik Ahluwalia" u="1"/>
        <s v="Shamik Atwal" u="1"/>
        <s v="Shamik Badal" u="1"/>
        <s v="Shamik Buch" u="1"/>
        <s v="Shamik Date" u="1"/>
        <s v="Shamik Grewal" u="1"/>
        <s v="Shamik Hayer" u="1"/>
        <s v="Shamik Keer" u="1"/>
        <s v="Shamik Korpal" u="1"/>
        <s v="Shamik Kumar" u="1"/>
        <s v="Shamik Rout" u="1"/>
        <s v="Shamik Sundaram" u="1"/>
        <s v="Shamik Tak" u="1"/>
        <s v="Shamik Varughese" u="1"/>
        <s v="Shamik Vyas" u="1"/>
        <s v="Shamik Walla" u="1"/>
        <s v="Shamik Zachariah" u="1"/>
        <s v="Shanaya Bains" u="1"/>
        <s v="Shanaya Bhat" u="1"/>
        <s v="Shanaya Bir" u="1"/>
        <s v="Shanaya Chacko" u="1"/>
        <s v="Shanaya Chatterjee" u="1"/>
        <s v="Shanaya Chaudry" u="1"/>
        <s v="Shanaya Chokshi" u="1"/>
        <s v="Shanaya Desai" u="1"/>
        <s v="Shanaya Devan" u="1"/>
        <s v="Shanaya Gill" u="1"/>
        <s v="Shanaya Gokhale" u="1"/>
        <s v="Shanaya Jaggi" u="1"/>
        <s v="Shanaya Kala" u="1"/>
        <s v="Shanaya Kale" u="1"/>
        <s v="Shanaya Kant" u="1"/>
        <s v="Shanaya Kapoor" u="1"/>
        <s v="Shanaya Raja" u="1"/>
        <s v="Shanaya Raju" u="1"/>
        <s v="Shanaya Ramanathan" u="1"/>
        <s v="Shanaya Ranganathan" u="1"/>
        <s v="Shanaya Ray" u="1"/>
        <s v="Shanaya Rout" u="1"/>
        <s v="Shanaya Roy" u="1"/>
        <s v="Shanaya Sani" u="1"/>
        <s v="Shanaya Seshadri" u="1"/>
        <s v="Shanaya Shan" u="1"/>
        <s v="Shanaya Sidhu" u="1"/>
        <s v="Shanaya Sura" u="1"/>
        <s v="Shanaya Yohannan" u="1"/>
        <s v="Shayak Agrawal" u="1"/>
        <s v="Shayak Bala" u="1"/>
        <s v="Shayak Bandi" u="1"/>
        <s v="Shayak Bath" u="1"/>
        <s v="Shayak Bhattacharyya" u="1"/>
        <s v="Shayak Bora" u="1"/>
        <s v="Shayak Chaudhary" u="1"/>
        <s v="Shayak Contractor" u="1"/>
        <s v="Shayak Dhawan" u="1"/>
        <s v="Shayak Dora" u="1"/>
        <s v="Shayak Handa" u="1"/>
        <s v="Shayak Hans" u="1"/>
        <s v="Shayak Kannan" u="1"/>
        <s v="Shayak Karpe" u="1"/>
        <s v="Shayak Koshy" u="1"/>
        <s v="Shayak Lal" u="1"/>
        <s v="Shayak Mahajan" u="1"/>
        <s v="Shayak Mandal" u="1"/>
        <s v="Shayak Mane" u="1"/>
        <s v="Shayak Mani" u="1"/>
        <s v="Shayak Ramesh" u="1"/>
        <s v="Shayak Rana" u="1"/>
        <s v="Shayak Sarna" u="1"/>
        <s v="Shayak Saxena" u="1"/>
        <s v="Shayak Sekhon" u="1"/>
        <s v="Shayak Sha" u="1"/>
        <s v="Shayak Suresh" u="1"/>
        <s v="Shayak Tara" u="1"/>
        <s v="Shayak Tiwari" u="1"/>
        <s v="Shayak Verma" u="1"/>
        <s v="Shayak Vora" u="1"/>
        <s v="Shlok Bajwa" u="1"/>
        <s v="Shlok Bakshi" u="1"/>
        <s v="Shlok Barman" u="1"/>
        <s v="Shlok Bhandari" u="1"/>
        <s v="Shlok Bhatia" u="1"/>
        <s v="Shlok Bose" u="1"/>
        <s v="Shlok Dalal" u="1"/>
        <s v="Shlok Dave" u="1"/>
        <s v="Shlok Dayal" u="1"/>
        <s v="Shlok Deep" u="1"/>
        <s v="Shlok Dewan" u="1"/>
        <s v="Shlok Dutt" u="1"/>
        <s v="Shlok Dutta" u="1"/>
        <s v="Shlok Gade" u="1"/>
        <s v="Shlok Gandhi" u="1"/>
        <s v="Shlok Ghose" u="1"/>
        <s v="Shlok Kamdar" u="1"/>
        <s v="Shlok Kapadia" u="1"/>
        <s v="Shlok Karpe" u="1"/>
        <s v="Shlok Keer" u="1"/>
        <s v="Shlok Mander" u="1"/>
        <s v="Shlok Mannan" u="1"/>
        <s v="Shlok Master" u="1"/>
        <s v="Shlok Raja" u="1"/>
        <s v="Shlok Ratta" u="1"/>
        <s v="Shlok Rau" u="1"/>
        <s v="Shlok Rege" u="1"/>
        <s v="Shlok Sarna" u="1"/>
        <s v="Shlok Singhal" u="1"/>
        <s v="Shlok Srinivas" u="1"/>
        <s v="Shlok Thakkar" u="1"/>
        <s v="Shlok Vaidya" u="1"/>
        <s v="Shlok Venkataraman" u="1"/>
        <s v="Shray Amble" u="1"/>
        <s v="Shray Arya" u="1"/>
        <s v="Shray Chakrabarti" u="1"/>
        <s v="Shray Date" u="1"/>
        <s v="Shray Dewan" u="1"/>
        <s v="Shray Dugar" u="1"/>
        <s v="Shray Gaba" u="1"/>
        <s v="Shray Gulati" u="1"/>
        <s v="Shray Hayre" u="1"/>
        <s v="Shray Hora" u="1"/>
        <s v="Shray Jayaraman" u="1"/>
        <s v="Shray Karnik" u="1"/>
        <s v="Shray Khare" u="1"/>
        <s v="Shray Kuruvilla" u="1"/>
        <s v="Shray Malhotra" u="1"/>
        <s v="Shray Raja" u="1"/>
        <s v="Shray Salvi" u="1"/>
        <s v="Shray Sarma" u="1"/>
        <s v="Shray Sastry" u="1"/>
        <s v="Shray Seth" u="1"/>
        <s v="Shray Sinha" u="1"/>
        <s v="Shray Sundaram" u="1"/>
        <s v="Shray Venkataraman" u="1"/>
        <s v="Siya Ahuja" u="1"/>
        <s v="Siya Arora" u="1"/>
        <s v="Siya Banerjee" u="1"/>
        <s v="Siya Bhatt" u="1"/>
        <s v="Siya Brahmbhatt" u="1"/>
        <s v="Siya Chad" u="1"/>
        <s v="Siya Chakrabarti" u="1"/>
        <s v="Siya Chandra" u="1"/>
        <s v="Siya Chaudhari" u="1"/>
        <s v="Siya Dash" u="1"/>
        <s v="Siya Desai" u="1"/>
        <s v="Siya Dhillon" u="1"/>
        <s v="Siya Dutta" u="1"/>
        <s v="Siya Garde" u="1"/>
        <s v="Siya Hora" u="1"/>
        <s v="Siya Kapur" u="1"/>
        <s v="Siya Malhotra" u="1"/>
        <s v="Siya Mammen" u="1"/>
        <s v="Siya Mann" u="1"/>
        <s v="Siya Sangha" u="1"/>
        <s v="Siya Sathe" u="1"/>
        <s v="Siya Shroff" u="1"/>
        <s v="Siya Subramaniam" u="1"/>
        <s v="Siya Thaker" u="1"/>
        <s v="Siya Warrior" u="1"/>
        <s v="Stuvan Apte" u="1"/>
        <s v="Stuvan Arora" u="1"/>
        <s v="Stuvan Dash" u="1"/>
        <s v="Stuvan Datta" u="1"/>
        <s v="Stuvan Dayal" u="1"/>
        <s v="Stuvan Dutt" u="1"/>
        <s v="Stuvan Hans" u="1"/>
        <s v="Stuvan Hayer" u="1"/>
        <s v="Stuvan Kant" u="1"/>
        <s v="Stuvan Kara" u="1"/>
        <s v="Stuvan Kata" u="1"/>
        <s v="Stuvan Krish" u="1"/>
        <s v="Stuvan Majumdar" u="1"/>
        <s v="Stuvan Raman" u="1"/>
        <s v="Stuvan Ray" u="1"/>
        <s v="Stuvan Sangha" u="1"/>
        <s v="Stuvan Sathe" u="1"/>
        <s v="Stuvan Saxena" u="1"/>
        <s v="Stuvan Srinivas" u="1"/>
        <s v="Stuvan Tiwari" u="1"/>
        <s v="Suhana Bail" u="1"/>
        <s v="Suhana Bala" u="1"/>
        <s v="Suhana Bumb" u="1"/>
        <s v="Suhana Doshi" u="1"/>
        <s v="Suhana Ganguly" u="1"/>
        <s v="Suhana Jayaraman" u="1"/>
        <s v="Suhana Loke" u="1"/>
        <s v="Suhana Mallick" u="1"/>
        <s v="Suhana Mani" u="1"/>
        <s v="Suhana Mann" u="1"/>
        <s v="Suhana Ram" u="1"/>
        <s v="Suhana Rana" u="1"/>
        <s v="Suhana Rastogi" u="1"/>
        <s v="Suhana Ratti" u="1"/>
        <s v="Suhana Raval" u="1"/>
        <s v="Suhana Sheth" u="1"/>
        <s v="Suhana Sunder" u="1"/>
        <s v="Suhana Talwar" u="1"/>
        <s v="Suhana Tank" u="1"/>
        <s v="Sumer Basu" u="1"/>
        <s v="Sumer Bhandari" u="1"/>
        <s v="Sumer Chowdhury" u="1"/>
        <s v="Sumer Contractor" u="1"/>
        <s v="Sumer Dalal" u="1"/>
        <s v="Sumer Date" u="1"/>
        <s v="Sumer Doshi" u="1"/>
        <s v="Sumer Goda" u="1"/>
        <s v="Sumer Gour" u="1"/>
        <s v="Sumer Jaggi" u="1"/>
        <s v="Sumer Lal" u="1"/>
        <s v="Sumer Lanka" u="1"/>
        <s v="Sumer Majumdar" u="1"/>
        <s v="Sumer Mangal" u="1"/>
        <s v="Sumer Mann" u="1"/>
        <s v="Sumer Ramachandran" u="1"/>
        <s v="Sumer Sanghvi" u="1"/>
        <s v="Sumer Savant" u="1"/>
        <s v="Sumer Sengupta" u="1"/>
        <s v="Sumer Thakkar" u="1"/>
        <s v="Sumer Vasa" u="1"/>
        <s v="Sumer Yadav" u="1"/>
        <s v="Taimur Anand" u="1"/>
        <s v="Taimur Arora" u="1"/>
        <s v="Taimur Bahl" u="1"/>
        <s v="Taimur Bala" u="1"/>
        <s v="Taimur Banerjee" u="1"/>
        <s v="Taimur Bhandari" u="1"/>
        <s v="Taimur Bhardwaj" u="1"/>
        <s v="Taimur Bumb" u="1"/>
        <s v="Taimur Comar" u="1"/>
        <s v="Taimur Dash" u="1"/>
        <s v="Taimur Dewan" u="1"/>
        <s v="Taimur Doshi" u="1"/>
        <s v="Taimur Goda" u="1"/>
        <s v="Taimur Jani" u="1"/>
        <s v="Taimur Kapoor" u="1"/>
        <s v="Taimur Krishnamurthy" u="1"/>
        <s v="Taimur Mall" u="1"/>
        <s v="Taimur Mand" u="1"/>
        <s v="Taimur Mann" u="1"/>
        <s v="Taimur Raju" u="1"/>
        <s v="Taimur Sachdeva" u="1"/>
        <s v="Taimur Talwar" u="1"/>
        <s v="Taimur Tara" u="1"/>
        <s v="Tanya Amble" u="1"/>
        <s v="Tanya Bandi" u="1"/>
        <s v="Tanya Banerjee" u="1"/>
        <s v="Tanya Barad" u="1"/>
        <s v="Tanya Chowdhury" u="1"/>
        <s v="Tanya Dave" u="1"/>
        <s v="Tanya Gala" u="1"/>
        <s v="Tanya Goel" u="1"/>
        <s v="Tanya Kar" u="1"/>
        <s v="Tanya Krishna" u="1"/>
        <s v="Tanya Mander" u="1"/>
        <s v="Tanya Master" u="1"/>
        <s v="Tanya Ramanathan" u="1"/>
        <s v="Tanya Sabharwal" u="1"/>
        <s v="Tanya Sahota" u="1"/>
        <s v="Tanya Sankaran" u="1"/>
        <s v="Tanya Sha" u="1"/>
        <s v="Tanya Shenoy" u="1"/>
        <s v="Tanya Swamy" u="1"/>
        <s v="Tanya Tak" u="1"/>
        <s v="Tanya Taneja" u="1"/>
        <s v="Tanya Thakur" u="1"/>
        <s v="Tanya Vora" u="1"/>
        <s v="Tara Chanda" u="1"/>
        <s v="Tara Chaudhary" u="1"/>
        <s v="Tara Chaudhry" u="1"/>
        <s v="Tara Doctor" u="1"/>
        <s v="Tara Gill" u="1"/>
        <s v="Tara Hari" u="1"/>
        <s v="Tara Jaggi" u="1"/>
        <s v="Tara Kala" u="1"/>
        <s v="Tara Konda" u="1"/>
        <s v="Tara Raju" u="1"/>
        <s v="Tara Ratti" u="1"/>
        <s v="Tara Sabharwal" u="1"/>
        <s v="Tara Sagar" u="1"/>
        <s v="Tara Sahota" u="1"/>
        <s v="Tara Salvi" u="1"/>
        <s v="Tara Sanghvi" u="1"/>
        <s v="Tara Sharaf" u="1"/>
        <s v="Tara Walia" u="1"/>
        <s v="Taran Aggarwal" u="1"/>
        <s v="Taran Anand" u="1"/>
        <s v="Taran Bala" u="1"/>
        <s v="Taran Balay" u="1"/>
        <s v="Taran Bedi" u="1"/>
        <s v="Taran Bhandari" u="1"/>
        <s v="Taran Buch" u="1"/>
        <s v="Taran Chahal" u="1"/>
        <s v="Taran Chaudhary" u="1"/>
        <s v="Taran Deo" u="1"/>
        <s v="Taran Dhingra" u="1"/>
        <s v="Taran Ganesan" u="1"/>
        <s v="Taran Goyal" u="1"/>
        <s v="Taran Iyengar" u="1"/>
        <s v="Taran Kakar" u="1"/>
        <s v="Taran Kala" u="1"/>
        <s v="Taran Karan" u="1"/>
        <s v="Taran Khalsa" u="1"/>
        <s v="Taran Khare" u="1"/>
        <s v="Taran Krishnan" u="1"/>
        <s v="Taran Lad" u="1"/>
        <s v="Taran Rajagopalan" u="1"/>
        <s v="Taran Raju" u="1"/>
        <s v="Taran Rastogi" u="1"/>
        <s v="Taran Ratta" u="1"/>
        <s v="Taran Sahni" u="1"/>
        <s v="Taran Sengupta" u="1"/>
        <s v="Taran Setty" u="1"/>
        <s v="Taran Sharma" u="1"/>
        <s v="Taran Singh" u="1"/>
        <s v="Taran Som" u="1"/>
        <s v="Taran Talwar" u="1"/>
        <s v="Taran Tiwari" u="1"/>
        <s v="Taran Vig" u="1"/>
        <s v="Tarini Bakshi" u="1"/>
        <s v="Tarini Bali" u="1"/>
        <s v="Tarini Bandi" u="1"/>
        <s v="Tarini Behl" u="1"/>
        <s v="Tarini Dada" u="1"/>
        <s v="Tarini Dass" u="1"/>
        <s v="Tarini Doctor" u="1"/>
        <s v="Tarini Ganesan" u="1"/>
        <s v="Tarini Kuruvilla" u="1"/>
        <s v="Tarini Mall" u="1"/>
        <s v="Tarini Manne" u="1"/>
        <s v="Tarini Ravi" u="1"/>
        <s v="Tarini Sani" u="1"/>
        <s v="Tarini Sant" u="1"/>
        <s v="Tarini Sarna" u="1"/>
        <s v="Tarini Shere" u="1"/>
        <s v="Tarini Shukla" u="1"/>
        <s v="Tarini Sura" u="1"/>
        <s v="Tarini Talwar" u="1"/>
        <s v="Tarini Thaman" u="1"/>
        <s v="Tarini Varkey" u="1"/>
        <s v="Tarini Walia" u="1"/>
        <s v="Tejas Amble" u="1"/>
        <s v="Tejas Bal" u="1"/>
        <s v="Tejas Bhardwaj" u="1"/>
        <s v="Tejas Bobal" u="1"/>
        <s v="Tejas Bora" u="1"/>
        <s v="Tejas Borra" u="1"/>
        <s v="Tejas Dalal" u="1"/>
        <s v="Tejas Dara" u="1"/>
        <s v="Tejas Dugar" u="1"/>
        <s v="Tejas Ghose" u="1"/>
        <s v="Tejas Gupta" u="1"/>
        <s v="Tejas Hayre" u="1"/>
        <s v="Tejas Jayaraman" u="1"/>
        <s v="Tejas Kadakia" u="1"/>
        <s v="Tejas Kaur" u="1"/>
        <s v="Tejas Kulkarni" u="1"/>
        <s v="Tejas Ramachandran" u="1"/>
        <s v="Tejas Ramesh" u="1"/>
        <s v="Tejas Saran" u="1"/>
        <s v="Tejas Sastry" u="1"/>
        <s v="Tejas Sha" u="1"/>
        <s v="Tejas Sidhu" u="1"/>
        <s v="Tejas Sood" u="1"/>
        <s v="Tejas Vora" u="1"/>
        <s v="Tiya Balan" u="1"/>
        <s v="Tiya Banerjee" u="1"/>
        <s v="Tiya Bedi" u="1"/>
        <s v="Tiya Dhar" u="1"/>
        <s v="Tiya Dutta" u="1"/>
        <s v="Tiya Gera" u="1"/>
        <s v="Tiya Hans" u="1"/>
        <s v="Tiya Jayaraman" u="1"/>
        <s v="Tiya Kamdar" u="1"/>
        <s v="Tiya Kannan" u="1"/>
        <s v="Tiya Mall" u="1"/>
        <s v="Tiya Mani" u="1"/>
        <s v="Tiya Raja" u="1"/>
        <s v="Tiya Sandhu" u="1"/>
        <s v="Tiya Sarna" u="1"/>
        <s v="Tiya Shroff" u="1"/>
        <s v="Tiya Warrior" u="1"/>
        <s v="Trisha Balan" u="1"/>
        <s v="Trisha Bansal" u="1"/>
        <s v="Trisha Bhargava" u="1"/>
        <s v="Trisha Bora" u="1"/>
        <s v="Trisha Dewan" u="1"/>
        <s v="Trisha Dugal" u="1"/>
        <s v="Trisha Dugar" u="1"/>
        <s v="Trisha Dutt" u="1"/>
        <s v="Trisha Gandhi" u="1"/>
        <s v="Trisha Golla" u="1"/>
        <s v="Trisha Goswami" u="1"/>
        <s v="Trisha Kari" u="1"/>
        <s v="Trisha Lad" u="1"/>
        <s v="Trisha Majumdar" u="1"/>
        <s v="Trisha Mandal" u="1"/>
        <s v="Trisha Mani" u="1"/>
        <s v="Trisha Ram" u="1"/>
        <s v="Trisha Raman" u="1"/>
        <s v="Trisha Rau" u="1"/>
        <s v="Trisha Raval" u="1"/>
        <s v="Trisha Sankaran" u="1"/>
        <s v="Trisha Sharaf" u="1"/>
        <s v="Trisha Solanki" u="1"/>
        <s v="Trisha Srivastava" u="1"/>
        <s v="Trisha Sur" u="1"/>
        <s v="Trisha Tiwari" u="1"/>
        <s v="Trisha Upadhyay" u="1"/>
        <s v="Trisha Vyas" u="1"/>
        <s v="Tushar Arya" u="1"/>
        <s v="Tushar Aurora" u="1"/>
        <s v="Tushar Bahri" u="1"/>
        <s v="Tushar Balay" u="1"/>
        <s v="Tushar Behl" u="1"/>
        <s v="Tushar Dani" u="1"/>
        <s v="Tushar Devan" u="1"/>
        <s v="Tushar Dua" u="1"/>
        <s v="Tushar Dube" u="1"/>
        <s v="Tushar Dutt" u="1"/>
        <s v="Tushar Gara" u="1"/>
        <s v="Tushar Gera" u="1"/>
        <s v="Tushar Goel" u="1"/>
        <s v="Tushar Iyengar" u="1"/>
        <s v="Tushar Jain" u="1"/>
        <s v="Tushar Kakar" u="1"/>
        <s v="Tushar Koshy" u="1"/>
        <s v="Tushar Krish" u="1"/>
        <s v="Tushar Sachdev" u="1"/>
        <s v="Tushar Sankaran" u="1"/>
        <s v="Tushar Thakkar" u="1"/>
        <s v="Umang Bail" u="1"/>
        <s v="Umang Barad" u="1"/>
        <s v="Umang Bora" u="1"/>
        <s v="Umang Chahal" u="1"/>
        <s v="Umang Dutt" u="1"/>
        <s v="Umang Ghose" u="1"/>
        <s v="Umang Gola" u="1"/>
        <s v="Umang Goswami" u="1"/>
        <s v="Umang Gulati" u="1"/>
        <s v="Umang Gupta" u="1"/>
        <s v="Umang Hora" u="1"/>
        <s v="Umang Iyengar" u="1"/>
        <s v="Umang Kapadia" u="1"/>
        <s v="Umang Ramanathan" u="1"/>
        <s v="Umang Roy" u="1"/>
        <s v="Umang Sachdeva" u="1"/>
        <s v="Umang Sankar" u="1"/>
        <s v="Umang Saran" u="1"/>
        <s v="Umang Sethi" u="1"/>
        <s v="Umang Shanker" u="1"/>
        <s v="Umang Thaman" u="1"/>
        <s v="Umang Varghese" u="1"/>
        <s v="Umang Varty" u="1"/>
        <s v="Umang Virk" u="1"/>
        <s v="Urvi Amble" u="1"/>
        <s v="Urvi Babu" u="1"/>
        <s v="Urvi Bhavsar" u="1"/>
        <s v="Urvi Chad" u="1"/>
        <s v="Urvi Chada" u="1"/>
        <s v="Urvi Dayal" u="1"/>
        <s v="Urvi Ganesh" u="1"/>
        <s v="Urvi Hayre" u="1"/>
        <s v="Urvi Kaul" u="1"/>
        <s v="Urvi Khatri" u="1"/>
        <s v="Urvi Krishnan" u="1"/>
        <s v="Urvi Loyal" u="1"/>
        <s v="Urvi Mammen" u="1"/>
        <s v="Urvi Rout" u="1"/>
        <s v="Urvi Saraf" u="1"/>
        <s v="Urvi Shenoy" u="1"/>
        <s v="Urvi Shroff" u="1"/>
        <s v="Urvi Upadhyay" u="1"/>
        <s v="Urvi Varma" u="1"/>
        <s v="Urvi Vora" u="1"/>
        <s v="Uthkarsh Bahl" u="1"/>
        <s v="Uthkarsh Bail" u="1"/>
        <s v="Uthkarsh Batta" u="1"/>
        <s v="Uthkarsh Bhardwaj" u="1"/>
        <s v="Uthkarsh Bhat" u="1"/>
        <s v="Uthkarsh Bhatnagar" u="1"/>
        <s v="Uthkarsh Bora" u="1"/>
        <s v="Uthkarsh Chad" u="1"/>
        <s v="Uthkarsh Chanda" u="1"/>
        <s v="Uthkarsh Dara" u="1"/>
        <s v="Uthkarsh Grewal" u="1"/>
        <s v="Uthkarsh Jani" u="1"/>
        <s v="Uthkarsh Khosla" u="1"/>
        <s v="Uthkarsh Kohli" u="1"/>
        <s v="Uthkarsh Kumer" u="1"/>
        <s v="Uthkarsh Lal" u="1"/>
        <s v="Uthkarsh Lalla" u="1"/>
        <s v="Uthkarsh Madan" u="1"/>
        <s v="Uthkarsh Sankaran" u="1"/>
        <s v="Uthkarsh Sen" u="1"/>
        <s v="Uthkarsh Shetty" u="1"/>
        <s v="Uthkarsh Solanki" u="1"/>
        <s v="Uthkarsh Soman" u="1"/>
        <s v="Uthkarsh Suresh" u="1"/>
        <s v="Uthkarsh Tara" u="1"/>
        <s v="Uthkarsh Thakkar" u="1"/>
        <s v="Uthkarsh Viswanathan" u="1"/>
        <s v="Vaibhav Banik" u="1"/>
        <s v="Vaibhav Basu" u="1"/>
        <s v="Vaibhav Bava" u="1"/>
        <s v="Vaibhav Bhalla" u="1"/>
        <s v="Vaibhav Bora" u="1"/>
        <s v="Vaibhav Borra" u="1"/>
        <s v="Vaibhav Buch" u="1"/>
        <s v="Vaibhav Chand" u="1"/>
        <s v="Vaibhav Chaudhari" u="1"/>
        <s v="Vaibhav Dey" u="1"/>
        <s v="Vaibhav Dhar" u="1"/>
        <s v="Vaibhav Gokhale" u="1"/>
        <s v="Vaibhav Kade" u="1"/>
        <s v="Vaibhav Kannan" u="1"/>
        <s v="Vaibhav Keer" u="1"/>
        <s v="Vaibhav Krishna" u="1"/>
        <s v="Vaibhav Kunda" u="1"/>
        <s v="Vaibhav Lad" u="1"/>
        <s v="Vaibhav Manda" u="1"/>
        <s v="Vaibhav Rana" u="1"/>
        <s v="Vaibhav Ratta" u="1"/>
        <s v="Vaibhav Rattan" u="1"/>
        <s v="Vaibhav Sama" u="1"/>
        <s v="Vaibhav Sarraf" u="1"/>
        <s v="Vaibhav Sehgal" u="1"/>
        <s v="Vaibhav Sheth" u="1"/>
        <s v="Vaibhav Singhal" u="1"/>
        <s v="Vaibhav Suri" u="1"/>
        <s v="Vaibhav Viswanathan" u="1"/>
        <s v="Vanya Anand" u="1"/>
        <s v="Vanya Bhavsar" u="1"/>
        <s v="Vanya Bir" u="1"/>
        <s v="Vanya Bora" u="1"/>
        <s v="Vanya Bose" u="1"/>
        <s v="Vanya Choudhury" u="1"/>
        <s v="Vanya Dhar" u="1"/>
        <s v="Vanya Gade" u="1"/>
        <s v="Vanya Iyer" u="1"/>
        <s v="Vanya Joshi" u="1"/>
        <s v="Vanya Magar" u="1"/>
        <s v="Vanya Mallick" u="1"/>
        <s v="Vanya Sachdeva" u="1"/>
        <s v="Vanya Saha" u="1"/>
        <s v="Vanya Sangha" u="1"/>
        <s v="Vanya Sekhon" u="1"/>
        <s v="Vanya Shan" u="1"/>
        <s v="Vanya Srinivasan" u="1"/>
        <s v="Vanya Sur" u="1"/>
        <s v="Vanya Upadhyay" u="1"/>
        <s v="Vanya Vig" u="1"/>
        <s v="Vanya Vohra" u="1"/>
        <s v="Vardaniya Barad" u="1"/>
        <s v="Vardaniya Bhagat" u="1"/>
        <s v="Vardaniya Bhalla" u="1"/>
        <s v="Vardaniya Borra" u="1"/>
        <s v="Vardaniya Chakrabarti" u="1"/>
        <s v="Vardaniya Chaudhari" u="1"/>
        <s v="Vardaniya Date" u="1"/>
        <s v="Vardaniya Dave" u="1"/>
        <s v="Vardaniya Dixit" u="1"/>
        <s v="Vardaniya Hegde" u="1"/>
        <s v="Vardaniya Jayaraman" u="1"/>
        <s v="Vardaniya Kale" u="1"/>
        <s v="Vardaniya Mandal" u="1"/>
        <s v="Vardaniya Master" u="1"/>
        <s v="Vardaniya Ramachandran" u="1"/>
        <s v="Vardaniya Ramaswamy" u="1"/>
        <s v="Vardaniya Sethi" u="1"/>
        <s v="Vardaniya Tella" u="1"/>
        <s v="Vardaniya Tripathi" u="1"/>
        <s v="Vardaniya Vala" u="1"/>
        <s v="Vardaniya Verma" u="1"/>
        <s v="Vardaniya Vora" u="1"/>
        <s v="Vedika Arora" u="1"/>
        <s v="Vedika Atwal" u="1"/>
        <s v="Vedika Bawa" u="1"/>
        <s v="Vedika Biswas" u="1"/>
        <s v="Vedika Borah" u="1"/>
        <s v="Vedika Borde" u="1"/>
        <s v="Vedika Chokshi" u="1"/>
        <s v="Vedika Dara" u="1"/>
        <s v="Vedika Dasgupta" u="1"/>
        <s v="Vedika Dave" u="1"/>
        <s v="Vedika Desai" u="1"/>
        <s v="Vedika Dugal" u="1"/>
        <s v="Vedika Gala" u="1"/>
        <s v="Vedika Ganguly" u="1"/>
        <s v="Vedika Gokhale" u="1"/>
        <s v="Vedika Gola" u="1"/>
        <s v="Vedika Grewal" u="1"/>
        <s v="Vedika Hans" u="1"/>
        <s v="Vedika Hegde" u="1"/>
        <s v="Vedika Jain" u="1"/>
        <s v="Vedika Jha" u="1"/>
        <s v="Vedika Johal" u="1"/>
        <s v="Vedika Kaur" u="1"/>
        <s v="Vedika Khalsa" u="1"/>
        <s v="Vedika Krishnan" u="1"/>
        <s v="Vedika Lalla" u="1"/>
        <s v="Vedika Magar" u="1"/>
        <s v="Vedika Mane" u="1"/>
        <s v="Vedika Mani" u="1"/>
        <s v="Vedika Ramachandran" u="1"/>
        <s v="Vedika Sane" u="1"/>
        <s v="Vedika Shetty" u="1"/>
        <s v="Vedika Sodhi" u="1"/>
        <s v="Vedika Sridhar" u="1"/>
        <s v="Vedika Suri" u="1"/>
        <s v="Vedika Tank" u="1"/>
        <s v="Vedika Thakur" u="1"/>
        <s v="Vedika Varma" u="1"/>
        <s v="Vedika Wagle" u="1"/>
        <s v="Vedika Yadav" u="1"/>
        <s v="Veer Babu" u="1"/>
        <s v="Veer Barad" u="1"/>
        <s v="Veer Bassi" u="1"/>
        <s v="Veer Basu" u="1"/>
        <s v="Veer Bhakta" u="1"/>
        <s v="Veer Bhardwaj" u="1"/>
        <s v="Veer Bora" u="1"/>
        <s v="Veer Dâ€™Alia" u="1"/>
        <s v="Veer Dara" u="1"/>
        <s v="Veer Dugal" u="1"/>
        <s v="Veer Dugar" u="1"/>
        <s v="Veer Edwin" u="1"/>
        <s v="Veer Ghosh" u="1"/>
        <s v="Veer Goel" u="1"/>
        <s v="Veer Hari" u="1"/>
        <s v="Veer Kohli" u="1"/>
        <s v="Veer Luthra" u="1"/>
        <s v="Veer Mander" u="1"/>
        <s v="Veer Rout" u="1"/>
        <s v="Veer Sharaf" u="1"/>
        <s v="Veer Sood" u="1"/>
        <s v="Veer Sule" u="1"/>
        <s v="Vidur Bahl" u="1"/>
        <s v="Vidur Dani" u="1"/>
        <s v="Vidur Deo" u="1"/>
        <s v="Vidur Deol" u="1"/>
        <s v="Vidur Din" u="1"/>
        <s v="Vidur Dora" u="1"/>
        <s v="Vidur Dutt" u="1"/>
        <s v="Vidur Dutta" u="1"/>
        <s v="Vidur Gandhi" u="1"/>
        <s v="Vidur Hans" u="1"/>
        <s v="Vidur Hari" u="1"/>
        <s v="Vidur Khanna" u="1"/>
        <s v="Vidur Khurana" u="1"/>
        <s v="Vidur Mallick" u="1"/>
        <s v="Vidur Mannan" u="1"/>
        <s v="Vidur Sanghvi" u="1"/>
        <s v="Vidur Sharaf" u="1"/>
        <s v="Vidur Suri" u="1"/>
        <s v="Vidur Tripathi" u="1"/>
        <s v="Vidur Vala" u="1"/>
        <s v="Vidur Zacharia" u="1"/>
        <s v="Vihaan Aurora" u="1"/>
        <s v="Vihaan Badal" u="1"/>
        <s v="Vihaan Barad" u="1"/>
        <s v="Vihaan Bhalla" u="1"/>
        <s v="Vihaan Bhatti" u="1"/>
        <s v="Vihaan Bir" u="1"/>
        <s v="Vihaan Biswas" u="1"/>
        <s v="Vihaan Bora" u="1"/>
        <s v="Vihaan Chaudhari" u="1"/>
        <s v="Vihaan Chaudry" u="1"/>
        <s v="Vihaan Cheema" u="1"/>
        <s v="Vihaan Cherian" u="1"/>
        <s v="Vihaan Choudhry" u="1"/>
        <s v="Vihaan Dani" u="1"/>
        <s v="Vihaan Dash" u="1"/>
        <s v="Vihaan Datta" u="1"/>
        <s v="Vihaan Hora" u="1"/>
        <s v="Vihaan Jayaraman" u="1"/>
        <s v="Vihaan Kannan" u="1"/>
        <s v="Vihaan Lall" u="1"/>
        <s v="Vihaan Loyal" u="1"/>
        <s v="Vihaan Maharaj" u="1"/>
        <s v="Vihaan Majumdar" u="1"/>
        <s v="Vihaan Salvi" u="1"/>
        <s v="Vihaan Saran" u="1"/>
        <s v="Vihaan Varty" u="1"/>
        <s v="Vivaan Balasubramanian" u="1"/>
        <s v="Vivaan Bassi" u="1"/>
        <s v="Vivaan Basu" u="1"/>
        <s v="Vivaan Bhardwaj" u="1"/>
        <s v="Vivaan Biswas" u="1"/>
        <s v="Vivaan Bobal" u="1"/>
        <s v="Vivaan Dhingra" u="1"/>
        <s v="Vivaan Edwin" u="1"/>
        <s v="Vivaan Gaba" u="1"/>
        <s v="Vivaan Gole" u="1"/>
        <s v="Vivaan Goyal" u="1"/>
        <s v="Vivaan Kala" u="1"/>
        <s v="Vivaan Kumer" u="1"/>
        <s v="Vivaan Ranganathan" u="1"/>
        <s v="Vivaan Sastry" u="1"/>
        <s v="Vivaan Setty" u="1"/>
        <s v="Vivaan Sheth" u="1"/>
        <s v="Vivaan Suresh" u="1"/>
        <s v="Vivaan Tella" u="1"/>
        <s v="Vivaan Upadhyay" u="1"/>
        <s v="Vivaan Varma" u="1"/>
        <s v="Vivaan Verma" u="1"/>
        <s v="Vritika Agarwal" u="1"/>
        <s v="Vritika Babu" u="1"/>
        <s v="Vritika Batra" u="1"/>
        <s v="Vritika Bhalla" u="1"/>
        <s v="Vritika Devi" u="1"/>
        <s v="Vritika Divan" u="1"/>
        <s v="Vritika Dube" u="1"/>
        <s v="Vritika Dugal" u="1"/>
        <s v="Vritika Dyal" u="1"/>
        <s v="Vritika Gade" u="1"/>
        <s v="Vritika Gala" u="1"/>
        <s v="Vritika Gopal" u="1"/>
        <s v="Vritika Iyer" u="1"/>
        <s v="Vritika Krishnamurthy" u="1"/>
        <s v="Vritika Sachar" u="1"/>
        <s v="Vritika Sant" u="1"/>
        <s v="Vritika Sethi" u="1"/>
        <s v="Vritika Subramaniam" u="1"/>
        <s v="Vritika Tandon" u="1"/>
        <s v="Vritika Varma" u="1"/>
        <s v="Vritika Wadhwa" u="1"/>
        <s v="Yakshit Arora" u="1"/>
        <s v="Yakshit Bajwa" u="1"/>
        <s v="Yakshit Bakshi" u="1"/>
        <s v="Yakshit Bala" u="1"/>
        <s v="Yakshit Biswas" u="1"/>
        <s v="Yakshit Borde" u="1"/>
        <s v="Yakshit Brahmbhatt" u="1"/>
        <s v="Yakshit Chakraborty" u="1"/>
        <s v="Yakshit Cheema" u="1"/>
        <s v="Yakshit Contractor" u="1"/>
        <s v="Yakshit Dara" u="1"/>
        <s v="Yakshit Das" u="1"/>
        <s v="Yakshit Dey" u="1"/>
        <s v="Yakshit Dhingra" u="1"/>
        <s v="Yakshit Din" u="1"/>
        <s v="Yakshit Garg" u="1"/>
        <s v="Yakshit Gola" u="1"/>
        <s v="Yakshit Gole" u="1"/>
        <s v="Yakshit Kurian" u="1"/>
        <s v="Yakshit Kuruvilla" u="1"/>
        <s v="Yakshit Lall" u="1"/>
        <s v="Yakshit Ramachandran" u="1"/>
        <s v="Yakshit Raman" u="1"/>
        <s v="Yakshit Sidhu" u="1"/>
        <s v="Yakshit Singh" u="1"/>
        <s v="Yakshit Sur" u="1"/>
        <s v="Yakshit Tank" u="1"/>
        <s v="Yakshit Venkataraman" u="1"/>
        <s v="Yashvi Banik" u="1"/>
        <s v="Yashvi Bath" u="1"/>
        <s v="Yashvi Brahmbhatt" u="1"/>
        <s v="Yashvi Brar" u="1"/>
        <s v="Yashvi Chandran" u="1"/>
        <s v="Yashvi Chopra" u="1"/>
        <s v="Yashvi Choudhury" u="1"/>
        <s v="Yashvi Dewan" u="1"/>
        <s v="Yashvi Gade" u="1"/>
        <s v="Yashvi Grover" u="1"/>
        <s v="Yashvi Khurana" u="1"/>
        <s v="Yashvi Lad" u="1"/>
        <s v="Yashvi Ravi" u="1"/>
        <s v="Yashvi Sankaran" u="1"/>
        <s v="Yashvi Sarin" u="1"/>
        <s v="Yashvi Sarraf" u="1"/>
        <s v="Yashvi Sastry" u="1"/>
        <s v="Yasmin Arya" u="1"/>
        <s v="Yasmin Badami" u="1"/>
        <s v="Yasmin Baral" u="1"/>
        <s v="Yasmin Bhandari" u="1"/>
        <s v="Yasmin Bir" u="1"/>
        <s v="Yasmin Biswas" u="1"/>
        <s v="Yasmin Borde" u="1"/>
        <s v="Yasmin Butala" u="1"/>
        <s v="Yasmin Chahal" u="1"/>
        <s v="Yasmin Choudhary" u="1"/>
        <s v="Yasmin Contractor" u="1"/>
        <s v="Yasmin Date" u="1"/>
        <s v="Yasmin Doctor" u="1"/>
        <s v="Yasmin Goswami" u="1"/>
        <s v="Yasmin Johal" u="1"/>
        <s v="Yasmin Kala" u="1"/>
        <s v="Yasmin Kamdar" u="1"/>
        <s v="Yasmin Kaul" u="1"/>
        <s v="Yasmin Kaur" u="1"/>
        <s v="Yasmin Konda" u="1"/>
        <s v="Yasmin Mangal" u="1"/>
        <s v="Yasmin Ratta" u="1"/>
        <s v="Yasmin Raval" u="1"/>
        <s v="Yasmin Sachdeva" u="1"/>
        <s v="Yasmin Samra" u="1"/>
        <s v="Yasmin Sankar" u="1"/>
        <s v="Yasmin Saran" u="1"/>
        <s v="Yasmin Sathe" u="1"/>
        <s v="Yasmin Sekhon" u="1"/>
        <s v="Yasmin Sengupta" u="1"/>
        <s v="Yasmin Shroff" u="1"/>
        <s v="Yasmin Sidhu" u="1"/>
        <s v="Yasmin Solanki" u="1"/>
        <s v="Yasmin Sood" u="1"/>
        <s v="Yasmin Sur" u="1"/>
        <s v="Yasmin Uppal" u="1"/>
        <s v="Yasmin Vaidya" u="1"/>
        <s v="Yasmin Vala" u="1"/>
        <s v="Yasmin Wable" u="1"/>
        <s v="Yasmin Warrior" u="1"/>
        <s v="Yasmin Yogi" u="1"/>
        <s v="Yuvaan Aurora" u="1"/>
        <s v="Yuvaan Din" u="1"/>
        <s v="Yuvaan Ganguly" u="1"/>
        <s v="Yuvaan Gokhale" u="1"/>
        <s v="Yuvaan Grover" u="1"/>
        <s v="Yuvaan Jain" u="1"/>
        <s v="Yuvaan Kade" u="1"/>
        <s v="Yuvaan Kulkarni" u="1"/>
        <s v="Yuvaan Kumer" u="1"/>
        <s v="Yuvaan Raman" u="1"/>
        <s v="Yuvaan Sankar" u="1"/>
        <s v="Yuvaan Sarraf" u="1"/>
        <s v="Yuvaan Sheth" u="1"/>
        <s v="Yuvaan Thaman" u="1"/>
        <s v="Yuvaan Toor" u="1"/>
        <s v="Yuvaan Vig" u="1"/>
        <s v="Yuvraj  Behl" u="1"/>
        <s v="Yuvraj  Bhardwaj" u="1"/>
        <s v="Yuvraj  Bhavsar" u="1"/>
        <s v="Yuvraj  Chad" u="1"/>
        <s v="Yuvraj  Chandra" u="1"/>
        <s v="Yuvraj  Dass" u="1"/>
        <s v="Yuvraj  Deo" u="1"/>
        <s v="Yuvraj  Garde" u="1"/>
        <s v="Yuvraj  Hayre" u="1"/>
        <s v="Yuvraj  Kanda" u="1"/>
        <s v="Yuvraj  Lad" u="1"/>
        <s v="Yuvraj  Lala" u="1"/>
        <s v="Yuvraj  Madan" u="1"/>
        <s v="Yuvraj  Majumdar" u="1"/>
        <s v="Yuvraj  Mand" u="1"/>
        <s v="Yuvraj  Manda" u="1"/>
        <s v="Yuvraj  Ramaswamy" u="1"/>
        <s v="Yuvraj  Roy" u="1"/>
        <s v="Yuvraj  Sarin" u="1"/>
        <s v="Yuvraj  Shan" u="1"/>
        <s v="Yuvraj  Shroff" u="1"/>
        <s v="Yuvraj  Subramanian" u="1"/>
        <s v="Yuvraj  Varghese" u="1"/>
        <s v="Yuvraj  Varma" u="1"/>
        <s v="Yuvraj  Virk" u="1"/>
        <s v="Yuvraj  Walia" u="1"/>
        <s v="Zain Baria" u="1"/>
        <s v="Zain Brar" u="1"/>
        <s v="Zain Dalal" u="1"/>
        <s v="Zain Dani" u="1"/>
        <s v="Zain Goda" u="1"/>
        <s v="Zain Guha" u="1"/>
        <s v="Zain Hari" u="1"/>
        <s v="Zain Kanda" u="1"/>
        <s v="Zain Kota" u="1"/>
        <s v="Zain Mander" u="1"/>
        <s v="Zain Mani" u="1"/>
        <s v="Zain Sahni" u="1"/>
        <s v="Zain Sarkar" u="1"/>
        <s v="Zain Sen" u="1"/>
        <s v="Zain Sha" u="1"/>
        <s v="Zain Sule" u="1"/>
        <s v="Zain Wadhwa" u="1"/>
        <s v="Zaina Agarwal" u="1"/>
        <s v="Zaina Bassi" u="1"/>
        <s v="Zaina Bath" u="1"/>
        <s v="Zaina Ben" u="1"/>
        <s v="Zaina Bora" u="1"/>
        <s v="Zaina Chakrabarti" u="1"/>
        <s v="Zaina Chanda" u="1"/>
        <s v="Zaina Chokshi" u="1"/>
        <s v="Zaina Dass" u="1"/>
        <s v="Zaina Dave" u="1"/>
        <s v="Zaina Dora" u="1"/>
        <s v="Zaina Dua" u="1"/>
        <s v="Zaina Kadakia" u="1"/>
        <s v="Zaina Khurana" u="1"/>
        <s v="Zaina Sastry" u="1"/>
        <s v="Zaina Sengupta" u="1"/>
        <s v="Zaina Sibal" u="1"/>
        <s v="Zaina Sidhu" u="1"/>
        <s v="Zaina Soman" u="1"/>
        <s v="Zara Acharya" u="1"/>
        <s v="Zara Bhat" u="1"/>
        <s v="Zara Chada" u="1"/>
        <s v="Zara Chander" u="1"/>
        <s v="Zara Din" u="1"/>
        <s v="Zara Doshi" u="1"/>
        <s v="Zara Dugar" u="1"/>
        <s v="Zara Hegde" u="1"/>
        <s v="Zara Kakar" u="1"/>
        <s v="Zara Khalsa" u="1"/>
        <s v="Zara Lad" u="1"/>
        <s v="Zara Ramachandran" u="1"/>
        <s v="Zara Raval" u="1"/>
        <s v="Zara Sehgal" u="1"/>
        <s v="Zara Singh" u="1"/>
        <s v="Zara Sinha" u="1"/>
        <s v="Zara Swaminathan" u="1"/>
        <s v="Zara Uppal" u="1"/>
        <s v="Zara Varghese" u="1"/>
        <s v="Zeeshan Bail" u="1"/>
        <s v="Zeeshan Bajaj" u="1"/>
        <s v="Zeeshan Bal" u="1"/>
        <s v="Zeeshan Chad" u="1"/>
        <s v="Zeeshan Chander" u="1"/>
        <s v="Zeeshan Dâ€™Alia" u="1"/>
        <s v="Zeeshan Das" u="1"/>
        <s v="Zeeshan Dash" u="1"/>
        <s v="Zeeshan Deol" u="1"/>
        <s v="Zeeshan Dhar" u="1"/>
        <s v="Zeeshan Dubey" u="1"/>
        <s v="Zeeshan Gala" u="1"/>
        <s v="Zeeshan Kaur" u="1"/>
        <s v="Zeeshan Mandal" u="1"/>
        <s v="Zeeshan Roy" u="1"/>
        <s v="Zeeshan Sidhu" u="1"/>
        <s v="Zeeshan Singhal" u="1"/>
        <s v="Zeeshan Sule" u="1"/>
        <s v="Zeeshan Tailor" u="1"/>
        <s v="Zeeshan Vaidya" u="1"/>
        <s v="Zoya Aurora" u="1"/>
        <s v="Zoya Bakshi" u="1"/>
        <s v="Zoya Behl" u="1"/>
        <s v="Zoya Gera" u="1"/>
        <s v="Zoya Gole" u="1"/>
        <s v="Zoya Hans" u="1"/>
        <s v="Zoya Joshi" u="1"/>
        <s v="Zoya Kalla" u="1"/>
        <s v="Zoya Kashyap" u="1"/>
        <s v="Zoya Loyal" u="1"/>
        <s v="Zoya Ranganathan" u="1"/>
        <s v="Zoya Reddy" u="1"/>
        <s v="Zoya Sami" u="1"/>
        <s v="Zoya Sankar" u="1"/>
      </sharedItems>
    </cacheField>
    <cacheField name="[Measures].[Sum of Quantity]" caption="Sum of Quantity" numFmtId="0" hierarchy="24" level="32767"/>
    <cacheField name="[Measures].[Count of Order ID]" caption="Count of Order ID" numFmtId="0" hierarchy="25" level="32767"/>
    <cacheField name="[Table2].[Category].[Category]" caption="Category" numFmtId="0" hierarchy="8" level="1">
      <sharedItems containsSemiMixedTypes="0" containsNonDate="0" containsString="0"/>
    </cacheField>
  </cacheFields>
  <cacheHierarchies count="3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2" memberValueDatatype="130" unbalanced="0">
      <fieldsUsage count="2">
        <fieldUsage x="-1"/>
        <fieldUsage x="0"/>
      </fieldsUsage>
    </cacheHierarchy>
    <cacheHierarchy uniqueName="[Table2].[Region]" caption="Region" attribute="1" defaultMemberUniqueName="[Table2].[Region].[All]" allUniqueName="[Table2].[Region].[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3"/>
      </fieldsUsage>
    </cacheHierarchy>
    <cacheHierarchy uniqueName="[Table2].[Sub-Category]" caption="Sub-Category" attribute="1" defaultMemberUniqueName="[Table2].[Sub-Category].[All]" allUniqueName="[Table2].[Sub-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_Price]" caption="Unit_Price" attribute="1" defaultMemberUniqueName="[Table2].[Unit_Price].[All]" allUniqueName="[Table2].[Unit_Price].[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Discount_Level]" caption="Discount_Level" attribute="1" defaultMemberUniqueName="[Table2].[Discount_Level].[All]" allUniqueName="[Table2].[Discount_Level].[All]" dimensionUniqueName="[Table2]" displayFolder="" count="0" memberValueDatatype="130" unbalanced="0"/>
    <cacheHierarchy uniqueName="[Table2].[Discounted_Amount]" caption="Discounted_Amount" attribute="1" defaultMemberUniqueName="[Table2].[Discounted_Amount].[All]" allUniqueName="[Table2].[Discounted_Amount].[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Profit_Margin]" caption="Profit_Margin" attribute="1" defaultMemberUniqueName="[Table2].[Profit_Margin].[All]" allUniqueName="[Table2].[Profit_Margin].[All]" dimensionUniqueName="[Table2]" displayFolder="" count="0" memberValueDatatype="5" unbalanced="0"/>
    <cacheHierarchy uniqueName="[Table2].[Payment_Mode]" caption="Payment_Mode" attribute="1" defaultMemberUniqueName="[Table2].[Payment_Mode].[All]" allUniqueName="[Table2].[Payment_Mode].[All]" dimensionUniqueName="[Table2]" displayFolder="" count="0" memberValueDatatype="130" unbalanced="0"/>
    <cacheHierarchy uniqueName="[Measures].[Sum of Sales]" caption="Sum of Sales" measure="1" displayFolder="" measureGroup="Table2"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2" count="0">
      <extLst>
        <ext xmlns:x15="http://schemas.microsoft.com/office/spreadsheetml/2010/11/main" uri="{B97F6D7D-B522-45F9-BDA1-12C45D357490}">
          <x15:cacheHierarchy aggregatedColumn="18"/>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oneField="1">
      <fieldsUsage count="1">
        <fieldUsage x="1"/>
      </fieldsUsage>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Table2" count="0" oneField="1">
      <fieldsUsage count="1">
        <fieldUsage x="2"/>
      </fieldsUsage>
      <extLst>
        <ext xmlns:x15="http://schemas.microsoft.com/office/spreadsheetml/2010/11/main" uri="{B97F6D7D-B522-45F9-BDA1-12C45D357490}">
          <x15:cacheHierarchy aggregatedColumn="0"/>
        </ext>
      </extLst>
    </cacheHierarchy>
    <cacheHierarchy uniqueName="[Measures].[Sum of Discount%]" caption="Sum of Discount%" measure="1" displayFolder="" measureGroup="Table2" count="0">
      <extLst>
        <ext xmlns:x15="http://schemas.microsoft.com/office/spreadsheetml/2010/11/main" uri="{B97F6D7D-B522-45F9-BDA1-12C45D357490}">
          <x15:cacheHierarchy aggregatedColumn="14"/>
        </ext>
      </extLst>
    </cacheHierarchy>
    <cacheHierarchy uniqueName="[Measures].[Max of Discount%]" caption="Max of Discount%" measure="1" displayFolder="" measureGroup="Table2"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Table2" count="0">
      <extLst>
        <ext xmlns:x15="http://schemas.microsoft.com/office/spreadsheetml/2010/11/main" uri="{B97F6D7D-B522-45F9-BDA1-12C45D357490}">
          <x15:cacheHierarchy aggregatedColumn="19"/>
        </ext>
      </extLst>
    </cacheHierarchy>
    <cacheHierarchy uniqueName="[Measures].[Average of Profit_Margin]" caption="Average of Profit_Margin" measure="1" displayFolder="" measureGroup="Table2" count="0">
      <extLst>
        <ext xmlns:x15="http://schemas.microsoft.com/office/spreadsheetml/2010/11/main" uri="{B97F6D7D-B522-45F9-BDA1-12C45D357490}">
          <x15:cacheHierarchy aggregatedColumn="19"/>
        </ext>
      </extLst>
    </cacheHierarchy>
    <cacheHierarchy uniqueName="[Measures].[Sales%]" caption="Sales%"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910258564814" backgroundQuery="1" createdVersion="8" refreshedVersion="8" minRefreshableVersion="3" recordCount="0" supportSubquery="1" supportAdvancedDrill="1" xr:uid="{F526BF45-02C2-479F-B6E5-D331ECDDD6FD}">
  <cacheSource type="external" connectionId="1"/>
  <cacheFields count="4">
    <cacheField name="[Table2].[Discount_Level].[Discount_Level]" caption="Discount_Level" numFmtId="0" hierarchy="15" level="1">
      <sharedItems count="3">
        <s v="High Discount"/>
        <s v="Medium Discount"/>
        <s v="No Discount"/>
      </sharedItems>
    </cacheField>
    <cacheField name="[Measures].[Count of Order ID]" caption="Count of Order ID" numFmtId="0" hierarchy="25" level="32767"/>
    <cacheField name="[Measures].[Sum of Profit]" caption="Sum of Profit" numFmtId="0" hierarchy="22" level="32767"/>
    <cacheField name="[Table2].[Category].[Category]" caption="Category" numFmtId="0" hierarchy="8" level="1">
      <sharedItems containsSemiMixedTypes="0" containsNonDate="0" containsString="0"/>
    </cacheField>
  </cacheFields>
  <cacheHierarchies count="3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3"/>
      </fieldsUsage>
    </cacheHierarchy>
    <cacheHierarchy uniqueName="[Table2].[Sub-Category]" caption="Sub-Category" attribute="1" defaultMemberUniqueName="[Table2].[Sub-Category].[All]" allUniqueName="[Table2].[Sub-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_Price]" caption="Unit_Price" attribute="1" defaultMemberUniqueName="[Table2].[Unit_Price].[All]" allUniqueName="[Table2].[Unit_Price].[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Discount_Level]" caption="Discount_Level" attribute="1" defaultMemberUniqueName="[Table2].[Discount_Level].[All]" allUniqueName="[Table2].[Discount_Level].[All]" dimensionUniqueName="[Table2]" displayFolder="" count="2" memberValueDatatype="130" unbalanced="0">
      <fieldsUsage count="2">
        <fieldUsage x="-1"/>
        <fieldUsage x="0"/>
      </fieldsUsage>
    </cacheHierarchy>
    <cacheHierarchy uniqueName="[Table2].[Discounted_Amount]" caption="Discounted_Amount" attribute="1" defaultMemberUniqueName="[Table2].[Discounted_Amount].[All]" allUniqueName="[Table2].[Discounted_Amount].[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Profit_Margin]" caption="Profit_Margin" attribute="1" defaultMemberUniqueName="[Table2].[Profit_Margin].[All]" allUniqueName="[Table2].[Profit_Margin].[All]" dimensionUniqueName="[Table2]" displayFolder="" count="0" memberValueDatatype="5" unbalanced="0"/>
    <cacheHierarchy uniqueName="[Table2].[Payment_Mode]" caption="Payment_Mode" attribute="1" defaultMemberUniqueName="[Table2].[Payment_Mode].[All]" allUniqueName="[Table2].[Payment_Mode].[All]" dimensionUniqueName="[Table2]" displayFolder="" count="0" memberValueDatatype="130" unbalanced="0"/>
    <cacheHierarchy uniqueName="[Measures].[Sum of Sales]" caption="Sum of Sales" measure="1" displayFolder="" measureGroup="Table2"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2" count="0" oneField="1">
      <fieldsUsage count="1">
        <fieldUsage x="2"/>
      </fieldsUsage>
      <extLst>
        <ext xmlns:x15="http://schemas.microsoft.com/office/spreadsheetml/2010/11/main" uri="{B97F6D7D-B522-45F9-BDA1-12C45D357490}">
          <x15:cacheHierarchy aggregatedColumn="18"/>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Table2" count="0" oneField="1">
      <fieldsUsage count="1">
        <fieldUsage x="1"/>
      </fieldsUsage>
      <extLst>
        <ext xmlns:x15="http://schemas.microsoft.com/office/spreadsheetml/2010/11/main" uri="{B97F6D7D-B522-45F9-BDA1-12C45D357490}">
          <x15:cacheHierarchy aggregatedColumn="0"/>
        </ext>
      </extLst>
    </cacheHierarchy>
    <cacheHierarchy uniqueName="[Measures].[Sum of Discount%]" caption="Sum of Discount%" measure="1" displayFolder="" measureGroup="Table2" count="0">
      <extLst>
        <ext xmlns:x15="http://schemas.microsoft.com/office/spreadsheetml/2010/11/main" uri="{B97F6D7D-B522-45F9-BDA1-12C45D357490}">
          <x15:cacheHierarchy aggregatedColumn="14"/>
        </ext>
      </extLst>
    </cacheHierarchy>
    <cacheHierarchy uniqueName="[Measures].[Max of Discount%]" caption="Max of Discount%" measure="1" displayFolder="" measureGroup="Table2"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Table2" count="0">
      <extLst>
        <ext xmlns:x15="http://schemas.microsoft.com/office/spreadsheetml/2010/11/main" uri="{B97F6D7D-B522-45F9-BDA1-12C45D357490}">
          <x15:cacheHierarchy aggregatedColumn="19"/>
        </ext>
      </extLst>
    </cacheHierarchy>
    <cacheHierarchy uniqueName="[Measures].[Average of Profit_Margin]" caption="Average of Profit_Margin" measure="1" displayFolder="" measureGroup="Table2" count="0">
      <extLst>
        <ext xmlns:x15="http://schemas.microsoft.com/office/spreadsheetml/2010/11/main" uri="{B97F6D7D-B522-45F9-BDA1-12C45D357490}">
          <x15:cacheHierarchy aggregatedColumn="19"/>
        </ext>
      </extLst>
    </cacheHierarchy>
    <cacheHierarchy uniqueName="[Measures].[Sales%]" caption="Sales%"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910259259261" backgroundQuery="1" createdVersion="8" refreshedVersion="8" minRefreshableVersion="3" recordCount="0" supportSubquery="1" supportAdvancedDrill="1" xr:uid="{F13C03C2-B59B-4DFB-9BBA-F86B58A30703}">
  <cacheSource type="external" connectionId="1"/>
  <cacheFields count="4">
    <cacheField name="[Table2].[Sub-Category].[Sub-Category]" caption="Sub-Category" numFmtId="0" hierarchy="9" level="1">
      <sharedItems count="50">
        <s v="Accessories"/>
        <s v="Action Figure"/>
        <s v="Bed"/>
        <s v="Biography"/>
        <s v="Board Game"/>
        <s v="Cabinet"/>
        <s v="Camera"/>
        <s v="Chair"/>
        <s v="Clock"/>
        <s v="Comics"/>
        <s v="Cookware Set"/>
        <s v="Cricket Bat"/>
        <s v="Cushion"/>
        <s v="Doll"/>
        <s v="Dumbbells"/>
        <s v="Face Cream"/>
        <s v="Fiction"/>
        <s v="Football"/>
        <s v="Foundation"/>
        <s v="Headphones"/>
        <s v="Juicer"/>
        <s v="Kids Wear"/>
        <s v="Lamp"/>
        <s v="Laptop"/>
        <s v="Lipstick"/>
        <s v="Men's Wear"/>
        <s v="Microwave"/>
        <s v="Mixer Grinder"/>
        <s v="Mobile"/>
        <s v="Non-Fiction"/>
        <s v="Oil"/>
        <s v="Perfume"/>
        <s v="Puzzle"/>
        <s v="RC Car"/>
        <s v="Refrigerator"/>
        <s v="Rice"/>
        <s v="Shampoo"/>
        <s v="Shoes"/>
        <s v="Smartwatch"/>
        <s v="Sofa"/>
        <s v="Spices"/>
        <s v="Sugar"/>
        <s v="Table"/>
        <s v="Tennis Racket"/>
        <s v="Textbook"/>
        <s v="Vase"/>
        <s v="Wall Art"/>
        <s v="Wheat"/>
        <s v="Women's Wear"/>
        <s v="Yoga Mat"/>
      </sharedItems>
    </cacheField>
    <cacheField name="[Measures].[Sum of Sales]" caption="Sum of Sales" numFmtId="0" hierarchy="21" level="32767"/>
    <cacheField name="[Measures].[Count of Order ID]" caption="Count of Order ID" numFmtId="0" hierarchy="25" level="32767"/>
    <cacheField name="[Table2].[Category].[Category]" caption="Category" numFmtId="0" hierarchy="8" level="1">
      <sharedItems containsSemiMixedTypes="0" containsNonDate="0" containsString="0"/>
    </cacheField>
  </cacheFields>
  <cacheHierarchies count="3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3"/>
      </fieldsUsage>
    </cacheHierarchy>
    <cacheHierarchy uniqueName="[Table2].[Sub-Category]" caption="Sub-Category" attribute="1" defaultMemberUniqueName="[Table2].[Sub-Category].[All]" allUniqueName="[Table2].[Sub-Category].[All]" dimensionUniqueName="[Table2]" displayFolder="" count="2" memberValueDatatype="130" unbalanced="0">
      <fieldsUsage count="2">
        <fieldUsage x="-1"/>
        <fieldUsage x="0"/>
      </fieldsUsage>
    </cacheHierarchy>
    <cacheHierarchy uniqueName="[Table2].[Product_Name]" caption="Product_Name" attribute="1" defaultMemberUniqueName="[Table2].[Product_Name].[All]" allUniqueName="[Table2].[Product_Name].[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_Price]" caption="Unit_Price" attribute="1" defaultMemberUniqueName="[Table2].[Unit_Price].[All]" allUniqueName="[Table2].[Unit_Price].[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Discount_Level]" caption="Discount_Level" attribute="1" defaultMemberUniqueName="[Table2].[Discount_Level].[All]" allUniqueName="[Table2].[Discount_Level].[All]" dimensionUniqueName="[Table2]" displayFolder="" count="0" memberValueDatatype="130" unbalanced="0"/>
    <cacheHierarchy uniqueName="[Table2].[Discounted_Amount]" caption="Discounted_Amount" attribute="1" defaultMemberUniqueName="[Table2].[Discounted_Amount].[All]" allUniqueName="[Table2].[Discounted_Amount].[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Profit_Margin]" caption="Profit_Margin" attribute="1" defaultMemberUniqueName="[Table2].[Profit_Margin].[All]" allUniqueName="[Table2].[Profit_Margin].[All]" dimensionUniqueName="[Table2]" displayFolder="" count="0" memberValueDatatype="5" unbalanced="0"/>
    <cacheHierarchy uniqueName="[Table2].[Payment_Mode]" caption="Payment_Mode" attribute="1" defaultMemberUniqueName="[Table2].[Payment_Mode].[All]" allUniqueName="[Table2].[Payment_Mode].[All]" dimensionUniqueName="[Table2]" displayFolder="" count="0" memberValueDatatype="130" unbalanced="0"/>
    <cacheHierarchy uniqueName="[Measures].[Sum of Sales]" caption="Sum of Sales" measure="1" displayFolder="" measureGroup="Table2"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2" count="0">
      <extLst>
        <ext xmlns:x15="http://schemas.microsoft.com/office/spreadsheetml/2010/11/main" uri="{B97F6D7D-B522-45F9-BDA1-12C45D357490}">
          <x15:cacheHierarchy aggregatedColumn="18"/>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Table2" count="0" oneField="1">
      <fieldsUsage count="1">
        <fieldUsage x="2"/>
      </fieldsUsage>
      <extLst>
        <ext xmlns:x15="http://schemas.microsoft.com/office/spreadsheetml/2010/11/main" uri="{B97F6D7D-B522-45F9-BDA1-12C45D357490}">
          <x15:cacheHierarchy aggregatedColumn="0"/>
        </ext>
      </extLst>
    </cacheHierarchy>
    <cacheHierarchy uniqueName="[Measures].[Sum of Discount%]" caption="Sum of Discount%" measure="1" displayFolder="" measureGroup="Table2" count="0">
      <extLst>
        <ext xmlns:x15="http://schemas.microsoft.com/office/spreadsheetml/2010/11/main" uri="{B97F6D7D-B522-45F9-BDA1-12C45D357490}">
          <x15:cacheHierarchy aggregatedColumn="14"/>
        </ext>
      </extLst>
    </cacheHierarchy>
    <cacheHierarchy uniqueName="[Measures].[Max of Discount%]" caption="Max of Discount%" measure="1" displayFolder="" measureGroup="Table2"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Table2" count="0">
      <extLst>
        <ext xmlns:x15="http://schemas.microsoft.com/office/spreadsheetml/2010/11/main" uri="{B97F6D7D-B522-45F9-BDA1-12C45D357490}">
          <x15:cacheHierarchy aggregatedColumn="19"/>
        </ext>
      </extLst>
    </cacheHierarchy>
    <cacheHierarchy uniqueName="[Measures].[Average of Profit_Margin]" caption="Average of Profit_Margin" measure="1" displayFolder="" measureGroup="Table2" count="0">
      <extLst>
        <ext xmlns:x15="http://schemas.microsoft.com/office/spreadsheetml/2010/11/main" uri="{B97F6D7D-B522-45F9-BDA1-12C45D357490}">
          <x15:cacheHierarchy aggregatedColumn="19"/>
        </ext>
      </extLst>
    </cacheHierarchy>
    <cacheHierarchy uniqueName="[Measures].[Sales%]" caption="Sales%"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910259837961" backgroundQuery="1" createdVersion="8" refreshedVersion="8" minRefreshableVersion="3" recordCount="0" supportSubquery="1" supportAdvancedDrill="1" xr:uid="{9D9FF777-D528-4F38-BC8B-027CF5FC0FE4}">
  <cacheSource type="external" connectionId="1"/>
  <cacheFields count="3">
    <cacheField name="[Table2].[Month].[Month]" caption="Month" numFmtId="0" hierarchy="3" level="1">
      <sharedItems count="12">
        <s v="Apr"/>
        <s v="Aug"/>
        <s v="Dec"/>
        <s v="Feb"/>
        <s v="Jan"/>
        <s v="Jul"/>
        <s v="Jun"/>
        <s v="Mar"/>
        <s v="May"/>
        <s v="Nov"/>
        <s v="Oct"/>
        <s v="Sep"/>
      </sharedItems>
    </cacheField>
    <cacheField name="[Measures].[Sum of Sales]" caption="Sum of Sales" numFmtId="0" hierarchy="21" level="32767"/>
    <cacheField name="[Table2].[Category].[Category]" caption="Category" numFmtId="0" hierarchy="8" level="1">
      <sharedItems containsSemiMixedTypes="0" containsNonDate="0" containsString="0"/>
    </cacheField>
  </cacheFields>
  <cacheHierarchies count="3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Table2].[Customer_Name]" caption="Customer_Name" attribute="1" defaultMemberUniqueName="[Table2].[Customer_Name].[All]" allUniqueName="[Table2].[Customer_Nam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Sub-Category]" caption="Sub-Category" attribute="1" defaultMemberUniqueName="[Table2].[Sub-Category].[All]" allUniqueName="[Table2].[Sub-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_Price]" caption="Unit_Price" attribute="1" defaultMemberUniqueName="[Table2].[Unit_Price].[All]" allUniqueName="[Table2].[Unit_Price].[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Discount_Level]" caption="Discount_Level" attribute="1" defaultMemberUniqueName="[Table2].[Discount_Level].[All]" allUniqueName="[Table2].[Discount_Level].[All]" dimensionUniqueName="[Table2]" displayFolder="" count="0" memberValueDatatype="130" unbalanced="0"/>
    <cacheHierarchy uniqueName="[Table2].[Discounted_Amount]" caption="Discounted_Amount" attribute="1" defaultMemberUniqueName="[Table2].[Discounted_Amount].[All]" allUniqueName="[Table2].[Discounted_Amount].[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Profit_Margin]" caption="Profit_Margin" attribute="1" defaultMemberUniqueName="[Table2].[Profit_Margin].[All]" allUniqueName="[Table2].[Profit_Margin].[All]" dimensionUniqueName="[Table2]" displayFolder="" count="0" memberValueDatatype="5" unbalanced="0"/>
    <cacheHierarchy uniqueName="[Table2].[Payment_Mode]" caption="Payment_Mode" attribute="1" defaultMemberUniqueName="[Table2].[Payment_Mode].[All]" allUniqueName="[Table2].[Payment_Mode].[All]" dimensionUniqueName="[Table2]" displayFolder="" count="0" memberValueDatatype="130" unbalanced="0"/>
    <cacheHierarchy uniqueName="[Measures].[Sum of Sales]" caption="Sum of Sales" measure="1" displayFolder="" measureGroup="Table2"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2" count="0">
      <extLst>
        <ext xmlns:x15="http://schemas.microsoft.com/office/spreadsheetml/2010/11/main" uri="{B97F6D7D-B522-45F9-BDA1-12C45D357490}">
          <x15:cacheHierarchy aggregatedColumn="18"/>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Table2" count="0">
      <extLst>
        <ext xmlns:x15="http://schemas.microsoft.com/office/spreadsheetml/2010/11/main" uri="{B97F6D7D-B522-45F9-BDA1-12C45D357490}">
          <x15:cacheHierarchy aggregatedColumn="0"/>
        </ext>
      </extLst>
    </cacheHierarchy>
    <cacheHierarchy uniqueName="[Measures].[Sum of Discount%]" caption="Sum of Discount%" measure="1" displayFolder="" measureGroup="Table2" count="0">
      <extLst>
        <ext xmlns:x15="http://schemas.microsoft.com/office/spreadsheetml/2010/11/main" uri="{B97F6D7D-B522-45F9-BDA1-12C45D357490}">
          <x15:cacheHierarchy aggregatedColumn="14"/>
        </ext>
      </extLst>
    </cacheHierarchy>
    <cacheHierarchy uniqueName="[Measures].[Max of Discount%]" caption="Max of Discount%" measure="1" displayFolder="" measureGroup="Table2"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Table2" count="0">
      <extLst>
        <ext xmlns:x15="http://schemas.microsoft.com/office/spreadsheetml/2010/11/main" uri="{B97F6D7D-B522-45F9-BDA1-12C45D357490}">
          <x15:cacheHierarchy aggregatedColumn="19"/>
        </ext>
      </extLst>
    </cacheHierarchy>
    <cacheHierarchy uniqueName="[Measures].[Average of Profit_Margin]" caption="Average of Profit_Margin" measure="1" displayFolder="" measureGroup="Table2" count="0">
      <extLst>
        <ext xmlns:x15="http://schemas.microsoft.com/office/spreadsheetml/2010/11/main" uri="{B97F6D7D-B522-45F9-BDA1-12C45D357490}">
          <x15:cacheHierarchy aggregatedColumn="19"/>
        </ext>
      </extLst>
    </cacheHierarchy>
    <cacheHierarchy uniqueName="[Measures].[Sales%]" caption="Sales%"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910260300923" backgroundQuery="1" createdVersion="8" refreshedVersion="8" minRefreshableVersion="3" recordCount="0" supportSubquery="1" supportAdvancedDrill="1" xr:uid="{29A82788-C9AA-4E50-A024-EA88B3E3ADFF}">
  <cacheSource type="external" connectionId="1"/>
  <cacheFields count="3">
    <cacheField name="[Measures].[Sum of Profit]" caption="Sum of Profit" numFmtId="0" hierarchy="22" level="32767"/>
    <cacheField name="[Table2].[Category].[Category]" caption="Category" numFmtId="0" hierarchy="8" level="1">
      <sharedItems count="10">
        <s v="Beauty"/>
        <s v="Books"/>
        <s v="Clothing"/>
        <s v="Electronics"/>
        <s v="Furniture"/>
        <s v="Groceries"/>
        <s v="Home Decor"/>
        <s v="Kitchen"/>
        <s v="Sports"/>
        <s v="Toys"/>
      </sharedItems>
    </cacheField>
    <cacheField name="[Measures].[Average of Profit_Margin]" caption="Average of Profit_Margin" numFmtId="0" hierarchy="29" level="32767"/>
  </cacheFields>
  <cacheHierarchies count="3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1"/>
      </fieldsUsage>
    </cacheHierarchy>
    <cacheHierarchy uniqueName="[Table2].[Sub-Category]" caption="Sub-Category" attribute="1" defaultMemberUniqueName="[Table2].[Sub-Category].[All]" allUniqueName="[Table2].[Sub-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_Price]" caption="Unit_Price" attribute="1" defaultMemberUniqueName="[Table2].[Unit_Price].[All]" allUniqueName="[Table2].[Unit_Price].[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Discount_Level]" caption="Discount_Level" attribute="1" defaultMemberUniqueName="[Table2].[Discount_Level].[All]" allUniqueName="[Table2].[Discount_Level].[All]" dimensionUniqueName="[Table2]" displayFolder="" count="0" memberValueDatatype="130" unbalanced="0"/>
    <cacheHierarchy uniqueName="[Table2].[Discounted_Amount]" caption="Discounted_Amount" attribute="1" defaultMemberUniqueName="[Table2].[Discounted_Amount].[All]" allUniqueName="[Table2].[Discounted_Amount].[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Profit_Margin]" caption="Profit_Margin" attribute="1" defaultMemberUniqueName="[Table2].[Profit_Margin].[All]" allUniqueName="[Table2].[Profit_Margin].[All]" dimensionUniqueName="[Table2]" displayFolder="" count="0" memberValueDatatype="5" unbalanced="0"/>
    <cacheHierarchy uniqueName="[Table2].[Payment_Mode]" caption="Payment_Mode" attribute="1" defaultMemberUniqueName="[Table2].[Payment_Mode].[All]" allUniqueName="[Table2].[Payment_Mode].[All]" dimensionUniqueName="[Table2]" displayFolder="" count="0" memberValueDatatype="130" unbalanced="0"/>
    <cacheHierarchy uniqueName="[Measures].[Sum of Sales]" caption="Sum of Sales" measure="1" displayFolder="" measureGroup="Table2"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2" count="0" oneField="1">
      <fieldsUsage count="1">
        <fieldUsage x="0"/>
      </fieldsUsage>
      <extLst>
        <ext xmlns:x15="http://schemas.microsoft.com/office/spreadsheetml/2010/11/main" uri="{B97F6D7D-B522-45F9-BDA1-12C45D357490}">
          <x15:cacheHierarchy aggregatedColumn="18"/>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Table2" count="0">
      <extLst>
        <ext xmlns:x15="http://schemas.microsoft.com/office/spreadsheetml/2010/11/main" uri="{B97F6D7D-B522-45F9-BDA1-12C45D357490}">
          <x15:cacheHierarchy aggregatedColumn="0"/>
        </ext>
      </extLst>
    </cacheHierarchy>
    <cacheHierarchy uniqueName="[Measures].[Sum of Discount%]" caption="Sum of Discount%" measure="1" displayFolder="" measureGroup="Table2" count="0">
      <extLst>
        <ext xmlns:x15="http://schemas.microsoft.com/office/spreadsheetml/2010/11/main" uri="{B97F6D7D-B522-45F9-BDA1-12C45D357490}">
          <x15:cacheHierarchy aggregatedColumn="14"/>
        </ext>
      </extLst>
    </cacheHierarchy>
    <cacheHierarchy uniqueName="[Measures].[Max of Discount%]" caption="Max of Discount%" measure="1" displayFolder="" measureGroup="Table2"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Table2" count="0">
      <extLst>
        <ext xmlns:x15="http://schemas.microsoft.com/office/spreadsheetml/2010/11/main" uri="{B97F6D7D-B522-45F9-BDA1-12C45D357490}">
          <x15:cacheHierarchy aggregatedColumn="19"/>
        </ext>
      </extLst>
    </cacheHierarchy>
    <cacheHierarchy uniqueName="[Measures].[Average of Profit_Margin]" caption="Average of Profit_Margin" measure="1" displayFolder="" measureGroup="Table2" count="0" oneField="1">
      <fieldsUsage count="1">
        <fieldUsage x="2"/>
      </fieldsUsage>
      <extLst>
        <ext xmlns:x15="http://schemas.microsoft.com/office/spreadsheetml/2010/11/main" uri="{B97F6D7D-B522-45F9-BDA1-12C45D357490}">
          <x15:cacheHierarchy aggregatedColumn="19"/>
        </ext>
      </extLst>
    </cacheHierarchy>
    <cacheHierarchy uniqueName="[Measures].[Sales%]" caption="Sales%"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91026099537" backgroundQuery="1" createdVersion="8" refreshedVersion="8" minRefreshableVersion="3" recordCount="0" supportSubquery="1" supportAdvancedDrill="1" xr:uid="{F7BD4603-998E-4E35-B186-DED94CE74844}">
  <cacheSource type="external" connectionId="1"/>
  <cacheFields count="4">
    <cacheField name="[Table2].[Region].[Region]" caption="Region" numFmtId="0" hierarchy="5" level="1">
      <sharedItems count="4">
        <s v="East"/>
        <s v="North"/>
        <s v="South"/>
        <s v="West"/>
      </sharedItems>
    </cacheField>
    <cacheField name="[Measures].[Sum of Sales]" caption="Sum of Sales" numFmtId="0" hierarchy="21" level="32767"/>
    <cacheField name="[Measures].[Sales%]" caption="Sales%" numFmtId="0" hierarchy="30" level="32767"/>
    <cacheField name="[Table2].[Category].[Category]" caption="Category" numFmtId="0" hierarchy="8" level="1">
      <sharedItems containsSemiMixedTypes="0" containsNonDate="0" containsString="0"/>
    </cacheField>
  </cacheFields>
  <cacheHierarchies count="3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3"/>
      </fieldsUsage>
    </cacheHierarchy>
    <cacheHierarchy uniqueName="[Table2].[Sub-Category]" caption="Sub-Category" attribute="1" defaultMemberUniqueName="[Table2].[Sub-Category].[All]" allUniqueName="[Table2].[Sub-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_Price]" caption="Unit_Price" attribute="1" defaultMemberUniqueName="[Table2].[Unit_Price].[All]" allUniqueName="[Table2].[Unit_Price].[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Discount_Level]" caption="Discount_Level" attribute="1" defaultMemberUniqueName="[Table2].[Discount_Level].[All]" allUniqueName="[Table2].[Discount_Level].[All]" dimensionUniqueName="[Table2]" displayFolder="" count="0" memberValueDatatype="130" unbalanced="0"/>
    <cacheHierarchy uniqueName="[Table2].[Discounted_Amount]" caption="Discounted_Amount" attribute="1" defaultMemberUniqueName="[Table2].[Discounted_Amount].[All]" allUniqueName="[Table2].[Discounted_Amount].[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Profit_Margin]" caption="Profit_Margin" attribute="1" defaultMemberUniqueName="[Table2].[Profit_Margin].[All]" allUniqueName="[Table2].[Profit_Margin].[All]" dimensionUniqueName="[Table2]" displayFolder="" count="0" memberValueDatatype="5" unbalanced="0"/>
    <cacheHierarchy uniqueName="[Table2].[Payment_Mode]" caption="Payment_Mode" attribute="1" defaultMemberUniqueName="[Table2].[Payment_Mode].[All]" allUniqueName="[Table2].[Payment_Mode].[All]" dimensionUniqueName="[Table2]" displayFolder="" count="0" memberValueDatatype="130" unbalanced="0"/>
    <cacheHierarchy uniqueName="[Measures].[Sum of Sales]" caption="Sum of Sales" measure="1" displayFolder="" measureGroup="Table2"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2" count="0">
      <extLst>
        <ext xmlns:x15="http://schemas.microsoft.com/office/spreadsheetml/2010/11/main" uri="{B97F6D7D-B522-45F9-BDA1-12C45D357490}">
          <x15:cacheHierarchy aggregatedColumn="18"/>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Table2" count="0">
      <extLst>
        <ext xmlns:x15="http://schemas.microsoft.com/office/spreadsheetml/2010/11/main" uri="{B97F6D7D-B522-45F9-BDA1-12C45D357490}">
          <x15:cacheHierarchy aggregatedColumn="0"/>
        </ext>
      </extLst>
    </cacheHierarchy>
    <cacheHierarchy uniqueName="[Measures].[Sum of Discount%]" caption="Sum of Discount%" measure="1" displayFolder="" measureGroup="Table2" count="0">
      <extLst>
        <ext xmlns:x15="http://schemas.microsoft.com/office/spreadsheetml/2010/11/main" uri="{B97F6D7D-B522-45F9-BDA1-12C45D357490}">
          <x15:cacheHierarchy aggregatedColumn="14"/>
        </ext>
      </extLst>
    </cacheHierarchy>
    <cacheHierarchy uniqueName="[Measures].[Max of Discount%]" caption="Max of Discount%" measure="1" displayFolder="" measureGroup="Table2"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Table2" count="0">
      <extLst>
        <ext xmlns:x15="http://schemas.microsoft.com/office/spreadsheetml/2010/11/main" uri="{B97F6D7D-B522-45F9-BDA1-12C45D357490}">
          <x15:cacheHierarchy aggregatedColumn="19"/>
        </ext>
      </extLst>
    </cacheHierarchy>
    <cacheHierarchy uniqueName="[Measures].[Average of Profit_Margin]" caption="Average of Profit_Margin" measure="1" displayFolder="" measureGroup="Table2" count="0">
      <extLst>
        <ext xmlns:x15="http://schemas.microsoft.com/office/spreadsheetml/2010/11/main" uri="{B97F6D7D-B522-45F9-BDA1-12C45D357490}">
          <x15:cacheHierarchy aggregatedColumn="19"/>
        </ext>
      </extLst>
    </cacheHierarchy>
    <cacheHierarchy uniqueName="[Measures].[Sales%]" caption="Sales%" measure="1" displayFolder="" measureGroup="Table2" count="0" oneField="1">
      <fieldsUsage count="1">
        <fieldUsage x="2"/>
      </fieldsUsage>
    </cacheHierarchy>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1.783096412037" backgroundQuery="1" createdVersion="3" refreshedVersion="8" minRefreshableVersion="3" recordCount="0" supportSubquery="1" supportAdvancedDrill="1" xr:uid="{175FF5A9-D5FF-409B-B746-C3A9140BFB69}">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Sub-Category]" caption="Sub-Category" attribute="1" defaultMemberUniqueName="[Table2].[Sub-Category].[All]" allUniqueName="[Table2].[Sub-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_Price]" caption="Unit_Price" attribute="1" defaultMemberUniqueName="[Table2].[Unit_Price].[All]" allUniqueName="[Table2].[Unit_Price].[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Discount_Level]" caption="Discount_Level" attribute="1" defaultMemberUniqueName="[Table2].[Discount_Level].[All]" allUniqueName="[Table2].[Discount_Level].[All]" dimensionUniqueName="[Table2]" displayFolder="" count="0" memberValueDatatype="130" unbalanced="0"/>
    <cacheHierarchy uniqueName="[Table2].[Discounted_Amount]" caption="Discounted_Amount" attribute="1" defaultMemberUniqueName="[Table2].[Discounted_Amount].[All]" allUniqueName="[Table2].[Discounted_Amount].[All]" dimensionUniqueName="[Table2]" displayFolder="" count="0" memberValueDatatype="5" unbalanced="0"/>
    <cacheHierarchy uniqueName="[Table2].[Sales]" caption="Sales" attribute="1" defaultMemberUniqueName="[Table2].[Sales].[All]" allUniqueName="[Table2].[Sales].[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Profit_Margin]" caption="Profit_Margin" attribute="1" defaultMemberUniqueName="[Table2].[Profit_Margin].[All]" allUniqueName="[Table2].[Profit_Margin].[All]" dimensionUniqueName="[Table2]" displayFolder="" count="0" memberValueDatatype="5" unbalanced="0"/>
    <cacheHierarchy uniqueName="[Table2].[Payment_Mode]" caption="Payment_Mode" attribute="1" defaultMemberUniqueName="[Table2].[Payment_Mode].[All]" allUniqueName="[Table2].[Payment_Mode].[All]" dimensionUniqueName="[Table2]" displayFolder="" count="0" memberValueDatatype="130" unbalanced="0"/>
    <cacheHierarchy uniqueName="[Measures].[Sum of Sales]" caption="Sum of Sales" measure="1" displayFolder="" measureGroup="Table2"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2" count="0">
      <extLst>
        <ext xmlns:x15="http://schemas.microsoft.com/office/spreadsheetml/2010/11/main" uri="{B97F6D7D-B522-45F9-BDA1-12C45D357490}">
          <x15:cacheHierarchy aggregatedColumn="18"/>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Table2" count="0">
      <extLst>
        <ext xmlns:x15="http://schemas.microsoft.com/office/spreadsheetml/2010/11/main" uri="{B97F6D7D-B522-45F9-BDA1-12C45D357490}">
          <x15:cacheHierarchy aggregatedColumn="0"/>
        </ext>
      </extLst>
    </cacheHierarchy>
    <cacheHierarchy uniqueName="[Measures].[Sum of Discount%]" caption="Sum of Discount%" measure="1" displayFolder="" measureGroup="Table2" count="0">
      <extLst>
        <ext xmlns:x15="http://schemas.microsoft.com/office/spreadsheetml/2010/11/main" uri="{B97F6D7D-B522-45F9-BDA1-12C45D357490}">
          <x15:cacheHierarchy aggregatedColumn="14"/>
        </ext>
      </extLst>
    </cacheHierarchy>
    <cacheHierarchy uniqueName="[Measures].[Max of Discount%]" caption="Max of Discount%" measure="1" displayFolder="" measureGroup="Table2" count="0">
      <extLst>
        <ext xmlns:x15="http://schemas.microsoft.com/office/spreadsheetml/2010/11/main" uri="{B97F6D7D-B522-45F9-BDA1-12C45D357490}">
          <x15:cacheHierarchy aggregatedColumn="14"/>
        </ext>
      </extLst>
    </cacheHierarchy>
    <cacheHierarchy uniqueName="[Measures].[Sum of Profit_Margin]" caption="Sum of Profit_Margin" measure="1" displayFolder="" measureGroup="Table2" count="0">
      <extLst>
        <ext xmlns:x15="http://schemas.microsoft.com/office/spreadsheetml/2010/11/main" uri="{B97F6D7D-B522-45F9-BDA1-12C45D357490}">
          <x15:cacheHierarchy aggregatedColumn="19"/>
        </ext>
      </extLst>
    </cacheHierarchy>
    <cacheHierarchy uniqueName="[Measures].[Average of Profit_Margin]" caption="Average of Profit_Margin" measure="1" displayFolder="" measureGroup="Table2" count="0">
      <extLst>
        <ext xmlns:x15="http://schemas.microsoft.com/office/spreadsheetml/2010/11/main" uri="{B97F6D7D-B522-45F9-BDA1-12C45D357490}">
          <x15:cacheHierarchy aggregatedColumn="19"/>
        </ext>
      </extLst>
    </cacheHierarchy>
    <cacheHierarchy uniqueName="[Measures].[Sales%]" caption="Sales%"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82040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28025B-C940-4F9B-9B50-BE5A1C4B24F7}" name="PivotTable7" cacheId="1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rowHeaderCaption="Category">
  <location ref="B3:D8"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1"/>
    </i>
    <i>
      <x/>
    </i>
    <i>
      <x v="3"/>
    </i>
    <i>
      <x v="2"/>
    </i>
    <i t="grand">
      <x/>
    </i>
  </rowItems>
  <colFields count="1">
    <field x="-2"/>
  </colFields>
  <colItems count="2">
    <i>
      <x/>
    </i>
    <i i="1">
      <x v="1"/>
    </i>
  </colItems>
  <dataFields count="2">
    <dataField name="Sales" fld="1" baseField="0" baseItem="0" numFmtId="168"/>
    <dataField fld="2" subtotal="count" baseField="0" baseItem="0" numFmtId="9"/>
  </dataFields>
  <formats count="14">
    <format dxfId="197">
      <pivotArea dataOnly="0" labelOnly="1" outline="0" axis="axisValues" fieldPosition="0"/>
    </format>
    <format dxfId="196">
      <pivotArea dataOnly="0" grandRow="1" axis="axisRow" fieldPosition="0"/>
    </format>
    <format dxfId="195">
      <pivotArea outline="0" collapsedLevelsAreSubtotals="1" fieldPosition="0"/>
    </format>
    <format dxfId="194">
      <pivotArea type="all" dataOnly="0" outline="0" fieldPosition="0"/>
    </format>
    <format dxfId="193">
      <pivotArea outline="0" collapsedLevelsAreSubtotals="1" fieldPosition="0"/>
    </format>
    <format dxfId="192">
      <pivotArea dataOnly="0" labelOnly="1" grandRow="1" outline="0" fieldPosition="0"/>
    </format>
    <format dxfId="191">
      <pivotArea dataOnly="0" labelOnly="1" outline="0" axis="axisValues" fieldPosition="0"/>
    </format>
    <format dxfId="190">
      <pivotArea grandRow="1" outline="0" collapsedLevelsAreSubtotals="1" fieldPosition="0"/>
    </format>
    <format dxfId="189">
      <pivotArea dataOnly="0" labelOnly="1" grandRow="1" outline="0" fieldPosition="0"/>
    </format>
    <format dxfId="188">
      <pivotArea outline="0" collapsedLevelsAreSubtotals="1" fieldPosition="0">
        <references count="1">
          <reference field="4294967294" count="1" selected="0">
            <x v="1"/>
          </reference>
        </references>
      </pivotArea>
    </format>
    <format dxfId="187">
      <pivotArea collapsedLevelsAreSubtotals="1" fieldPosition="0">
        <references count="2">
          <reference field="4294967294" count="1" selected="0">
            <x v="1"/>
          </reference>
          <reference field="0" count="0"/>
        </references>
      </pivotArea>
    </format>
    <format dxfId="186">
      <pivotArea field="0" type="button" dataOnly="0" labelOnly="1" outline="0" axis="axisRow" fieldPosition="0"/>
    </format>
    <format dxfId="185">
      <pivotArea dataOnly="0" labelOnly="1" outline="0" fieldPosition="0">
        <references count="1">
          <reference field="4294967294" count="2">
            <x v="0"/>
            <x v="1"/>
          </reference>
        </references>
      </pivotArea>
    </format>
    <format dxfId="184">
      <pivotArea outline="0" collapsedLevelsAreSubtotals="1" fieldPosition="0">
        <references count="1">
          <reference field="4294967294" count="1" selected="0">
            <x v="0"/>
          </reference>
        </references>
      </pivotArea>
    </format>
  </formats>
  <pivotHierarchies count="33">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caption="Profit"/>
    <pivotHierarchy dragToData="1"/>
    <pivotHierarchy dragToData="1"/>
    <pivotHierarchy dragToData="1" caption="Count of Order ID"/>
    <pivotHierarchy dragToData="1"/>
    <pivotHierarchy dragToData="1"/>
    <pivotHierarchy dragToData="1" caption="Profit_Margin"/>
    <pivotHierarchy dragToData="1" caption="Profit_Margin"/>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_2024_2025_Dahboard.csv.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1833C7-5078-4B04-8344-96213A41A7D6}" name="PivotTable4" cacheId="1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rowHeaderCaption="Category">
  <location ref="B3:D14" firstHeaderRow="0" firstDataRow="1" firstDataCol="1"/>
  <pivotFields count="3">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4"/>
    </i>
    <i>
      <x v="6"/>
    </i>
    <i>
      <x v="2"/>
    </i>
    <i>
      <x v="1"/>
    </i>
    <i>
      <x v="3"/>
    </i>
    <i>
      <x v="9"/>
    </i>
    <i>
      <x v="7"/>
    </i>
    <i>
      <x v="8"/>
    </i>
    <i>
      <x/>
    </i>
    <i>
      <x v="5"/>
    </i>
    <i t="grand">
      <x/>
    </i>
  </rowItems>
  <colFields count="1">
    <field x="-2"/>
  </colFields>
  <colItems count="2">
    <i>
      <x/>
    </i>
    <i i="1">
      <x v="1"/>
    </i>
  </colItems>
  <dataFields count="2">
    <dataField name="Profit" fld="0" baseField="0" baseItem="0" numFmtId="168"/>
    <dataField name="Profit_Margin" fld="2" subtotal="average" baseField="1" baseItem="0" numFmtId="10"/>
  </dataFields>
  <formats count="14">
    <format dxfId="183">
      <pivotArea dataOnly="0" labelOnly="1" outline="0" axis="axisValues" fieldPosition="0"/>
    </format>
    <format dxfId="182">
      <pivotArea dataOnly="0" grandRow="1" axis="axisRow" fieldPosition="0"/>
    </format>
    <format dxfId="181">
      <pivotArea outline="0" collapsedLevelsAreSubtotals="1" fieldPosition="0"/>
    </format>
    <format dxfId="180">
      <pivotArea type="all" dataOnly="0" outline="0" fieldPosition="0"/>
    </format>
    <format dxfId="179">
      <pivotArea outline="0" collapsedLevelsAreSubtotals="1" fieldPosition="0"/>
    </format>
    <format dxfId="178">
      <pivotArea dataOnly="0" labelOnly="1" grandRow="1" outline="0" fieldPosition="0"/>
    </format>
    <format dxfId="177">
      <pivotArea dataOnly="0" labelOnly="1" outline="0" axis="axisValues" fieldPosition="0"/>
    </format>
    <format dxfId="176">
      <pivotArea grandRow="1" outline="0" collapsedLevelsAreSubtotals="1" fieldPosition="0"/>
    </format>
    <format dxfId="175">
      <pivotArea dataOnly="0" labelOnly="1" grandRow="1" outline="0" fieldPosition="0"/>
    </format>
    <format dxfId="174">
      <pivotArea dataOnly="0" labelOnly="1" outline="0" fieldPosition="0">
        <references count="1">
          <reference field="4294967294" count="1">
            <x v="0"/>
          </reference>
        </references>
      </pivotArea>
    </format>
    <format dxfId="173">
      <pivotArea outline="0" collapsedLevelsAreSubtotals="1" fieldPosition="0">
        <references count="1">
          <reference field="4294967294" count="1" selected="0">
            <x v="0"/>
          </reference>
        </references>
      </pivotArea>
    </format>
    <format dxfId="172">
      <pivotArea field="1" type="button" dataOnly="0" labelOnly="1" outline="0" axis="axisRow" fieldPosition="0"/>
    </format>
    <format dxfId="171">
      <pivotArea dataOnly="0" labelOnly="1" outline="0" fieldPosition="0">
        <references count="1">
          <reference field="4294967294" count="1">
            <x v="1"/>
          </reference>
        </references>
      </pivotArea>
    </format>
    <format dxfId="170">
      <pivotArea outline="0" collapsedLevelsAreSubtotals="1" fieldPosition="0">
        <references count="1">
          <reference field="4294967294" count="1" selected="0">
            <x v="1"/>
          </reference>
        </references>
      </pivotArea>
    </format>
  </formats>
  <conditionalFormats count="1">
    <conditionalFormat priority="1">
      <pivotAreas count="1">
        <pivotArea type="data" collapsedLevelsAreSubtotals="1" fieldPosition="0">
          <references count="2">
            <reference field="4294967294" count="1" selected="0">
              <x v="0"/>
            </reference>
            <reference field="1" count="10">
              <x v="0"/>
              <x v="1"/>
              <x v="2"/>
              <x v="3"/>
              <x v="4"/>
              <x v="5"/>
              <x v="6"/>
              <x v="7"/>
              <x v="8"/>
              <x v="9"/>
            </reference>
          </references>
        </pivotArea>
      </pivotAreas>
    </conditionalFormat>
  </conditionalFormats>
  <chartFormats count="2">
    <chartFormat chart="11" format="25" series="1">
      <pivotArea type="data" outline="0" fieldPosition="0">
        <references count="1">
          <reference field="4294967294" count="1" selected="0">
            <x v="0"/>
          </reference>
        </references>
      </pivotArea>
    </chartFormat>
    <chartFormat chart="28" format="36"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caption="Profit"/>
    <pivotHierarchy dragToData="1"/>
    <pivotHierarchy dragToData="1"/>
    <pivotHierarchy dragToData="1" caption="Count of Order ID"/>
    <pivotHierarchy dragToData="1"/>
    <pivotHierarchy dragToData="1"/>
    <pivotHierarchy dragToData="1" caption="Profit_Margin"/>
    <pivotHierarchy dragToData="1" caption="Profit_Margin"/>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_2024_2025_Dahboard.csv.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163129-E7AB-4BE8-88C9-B6F4257978BB}" name="PivotTable4" cacheId="1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rowHeaderCaption="City">
  <location ref="B3:E24" firstHeaderRow="0" firstDataRow="1" firstDataCol="1"/>
  <pivotFields count="5">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v="2"/>
    </i>
    <i>
      <x v="13"/>
    </i>
    <i>
      <x v="9"/>
    </i>
    <i>
      <x v="4"/>
    </i>
    <i>
      <x v="11"/>
    </i>
    <i>
      <x v="1"/>
    </i>
    <i>
      <x v="18"/>
    </i>
    <i>
      <x v="15"/>
    </i>
    <i>
      <x v="3"/>
    </i>
    <i>
      <x v="17"/>
    </i>
    <i>
      <x v="8"/>
    </i>
    <i>
      <x v="7"/>
    </i>
    <i>
      <x v="16"/>
    </i>
    <i>
      <x/>
    </i>
    <i>
      <x v="5"/>
    </i>
    <i>
      <x v="12"/>
    </i>
    <i>
      <x v="14"/>
    </i>
    <i>
      <x v="10"/>
    </i>
    <i>
      <x v="6"/>
    </i>
    <i>
      <x v="19"/>
    </i>
    <i t="grand">
      <x/>
    </i>
  </rowItems>
  <colFields count="1">
    <field x="-2"/>
  </colFields>
  <colItems count="3">
    <i>
      <x/>
    </i>
    <i i="1">
      <x v="1"/>
    </i>
    <i i="2">
      <x v="2"/>
    </i>
  </colItems>
  <dataFields count="3">
    <dataField name="Count of Order ID" fld="2" subtotal="count" baseField="0" baseItem="0" numFmtId="1"/>
    <dataField name="Sales" fld="1" baseField="0" baseItem="0" numFmtId="168"/>
    <dataField name="Sum of Profit" fld="3" baseField="0" baseItem="0" numFmtId="168"/>
  </dataFields>
  <formats count="17">
    <format dxfId="169">
      <pivotArea field="0" type="button" dataOnly="0" labelOnly="1" outline="0" axis="axisRow" fieldPosition="0"/>
    </format>
    <format dxfId="168">
      <pivotArea dataOnly="0" labelOnly="1" outline="0" axis="axisValues" fieldPosition="0"/>
    </format>
    <format dxfId="167">
      <pivotArea dataOnly="0" grandRow="1" axis="axisRow" fieldPosition="0"/>
    </format>
    <format dxfId="166">
      <pivotArea outline="0" collapsedLevelsAreSubtotals="1" fieldPosition="0"/>
    </format>
    <format dxfId="165">
      <pivotArea type="all" dataOnly="0" outline="0" fieldPosition="0"/>
    </format>
    <format dxfId="164">
      <pivotArea outline="0" collapsedLevelsAreSubtotals="1" fieldPosition="0"/>
    </format>
    <format dxfId="163">
      <pivotArea field="0" type="button" dataOnly="0" labelOnly="1" outline="0" axis="axisRow" fieldPosition="0"/>
    </format>
    <format dxfId="162">
      <pivotArea dataOnly="0" labelOnly="1" grandRow="1" outline="0" fieldPosition="0"/>
    </format>
    <format dxfId="161">
      <pivotArea dataOnly="0" labelOnly="1" outline="0" axis="axisValues" fieldPosition="0"/>
    </format>
    <format dxfId="160">
      <pivotArea field="0" type="button" dataOnly="0" labelOnly="1" outline="0" axis="axisRow" fieldPosition="0"/>
    </format>
    <format dxfId="159">
      <pivotArea grandRow="1" outline="0" collapsedLevelsAreSubtotals="1" fieldPosition="0"/>
    </format>
    <format dxfId="158">
      <pivotArea dataOnly="0" labelOnly="1" grandRow="1" outline="0" fieldPosition="0"/>
    </format>
    <format dxfId="157">
      <pivotArea dataOnly="0" labelOnly="1" outline="0" fieldPosition="0">
        <references count="1">
          <reference field="4294967294" count="2">
            <x v="0"/>
            <x v="1"/>
          </reference>
        </references>
      </pivotArea>
    </format>
    <format dxfId="156">
      <pivotArea outline="0" collapsedLevelsAreSubtotals="1" fieldPosition="0">
        <references count="1">
          <reference field="4294967294" count="1" selected="0">
            <x v="0"/>
          </reference>
        </references>
      </pivotArea>
    </format>
    <format dxfId="155">
      <pivotArea outline="0" collapsedLevelsAreSubtotals="1" fieldPosition="0">
        <references count="1">
          <reference field="4294967294" count="1" selected="0">
            <x v="1"/>
          </reference>
        </references>
      </pivotArea>
    </format>
    <format dxfId="154">
      <pivotArea dataOnly="0" labelOnly="1" outline="0" fieldPosition="0">
        <references count="1">
          <reference field="4294967294" count="1">
            <x v="2"/>
          </reference>
        </references>
      </pivotArea>
    </format>
    <format dxfId="153">
      <pivotArea outline="0" collapsedLevelsAreSubtotals="1" fieldPosition="0">
        <references count="1">
          <reference field="4294967294" count="1" selected="0">
            <x v="2"/>
          </reference>
        </references>
      </pivotArea>
    </format>
  </formats>
  <chartFormats count="12">
    <chartFormat chart="11" format="22" series="1">
      <pivotArea type="data" outline="0" fieldPosition="0">
        <references count="1">
          <reference field="4294967294" count="1" selected="0">
            <x v="0"/>
          </reference>
        </references>
      </pivotArea>
    </chartFormat>
    <chartFormat chart="11" format="23" series="1">
      <pivotArea type="data" outline="0" fieldPosition="0">
        <references count="1">
          <reference field="4294967294" count="1" selected="0">
            <x v="1"/>
          </reference>
        </references>
      </pivotArea>
    </chartFormat>
    <chartFormat chart="11" format="25" series="1">
      <pivotArea type="data" outline="0" fieldPosition="0">
        <references count="1">
          <reference field="4294967294" count="1" selected="0">
            <x v="2"/>
          </reference>
        </references>
      </pivotArea>
    </chartFormat>
    <chartFormat chart="11" format="26">
      <pivotArea type="data" outline="0" fieldPosition="0">
        <references count="2">
          <reference field="4294967294" count="1" selected="0">
            <x v="0"/>
          </reference>
          <reference field="0" count="1" selected="0">
            <x v="11"/>
          </reference>
        </references>
      </pivotArea>
    </chartFormat>
    <chartFormat chart="11" format="27">
      <pivotArea type="data" outline="0" fieldPosition="0">
        <references count="2">
          <reference field="4294967294" count="1" selected="0">
            <x v="0"/>
          </reference>
          <reference field="0" count="1" selected="0">
            <x v="4"/>
          </reference>
        </references>
      </pivotArea>
    </chartFormat>
    <chartFormat chart="11" format="28">
      <pivotArea type="data" outline="0" fieldPosition="0">
        <references count="2">
          <reference field="4294967294" count="1" selected="0">
            <x v="0"/>
          </reference>
          <reference field="0" count="1" selected="0">
            <x v="9"/>
          </reference>
        </references>
      </pivotArea>
    </chartFormat>
    <chartFormat chart="28" format="35" series="1">
      <pivotArea type="data" outline="0" fieldPosition="0">
        <references count="1">
          <reference field="4294967294" count="1" selected="0">
            <x v="1"/>
          </reference>
        </references>
      </pivotArea>
    </chartFormat>
    <chartFormat chart="28" format="36" series="1">
      <pivotArea type="data" outline="0" fieldPosition="0">
        <references count="1">
          <reference field="4294967294" count="1" selected="0">
            <x v="2"/>
          </reference>
        </references>
      </pivotArea>
    </chartFormat>
    <chartFormat chart="28" format="37" series="1">
      <pivotArea type="data" outline="0" fieldPosition="0">
        <references count="1">
          <reference field="4294967294" count="1" selected="0">
            <x v="0"/>
          </reference>
        </references>
      </pivotArea>
    </chartFormat>
    <chartFormat chart="28" format="38">
      <pivotArea type="data" outline="0" fieldPosition="0">
        <references count="2">
          <reference field="4294967294" count="1" selected="0">
            <x v="0"/>
          </reference>
          <reference field="0" count="1" selected="0">
            <x v="11"/>
          </reference>
        </references>
      </pivotArea>
    </chartFormat>
    <chartFormat chart="28" format="39">
      <pivotArea type="data" outline="0" fieldPosition="0">
        <references count="2">
          <reference field="4294967294" count="1" selected="0">
            <x v="0"/>
          </reference>
          <reference field="0" count="1" selected="0">
            <x v="2"/>
          </reference>
        </references>
      </pivotArea>
    </chartFormat>
    <chartFormat chart="28" format="40">
      <pivotArea type="data" outline="0" fieldPosition="0">
        <references count="2">
          <reference field="4294967294" count="1" selected="0">
            <x v="0"/>
          </reference>
          <reference field="0" count="1" selected="0">
            <x v="9"/>
          </reference>
        </references>
      </pivotArea>
    </chartFormat>
  </chartFormats>
  <pivotHierarchies count="33">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caption="Profit"/>
    <pivotHierarchy dragToData="1"/>
    <pivotHierarchy dragToData="1"/>
    <pivotHierarchy dragToData="1" caption="Count of Order ID"/>
    <pivotHierarchy dragToData="1"/>
    <pivotHierarchy dragToData="1"/>
    <pivotHierarchy dragToData="1" caption="Profit_Margin"/>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_2024_2025_Dahboard.csv.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F0346D-D48C-43CF-8E3A-3F050AD7E1EA}" name="PivotTable5" cacheId="1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Customer_Name">
  <location ref="B3:D14" firstHeaderRow="0" firstDataRow="1" firstDataCol="1"/>
  <pivotFields count="4">
    <pivotField axis="axisRow" allDrilled="1" subtotalTop="0" showAll="0" measureFilter="1" sortType="descending" defaultSubtotal="0" defaultAttributeDrillState="1">
      <items count="48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9"/>
    </i>
    <i>
      <x v="1"/>
    </i>
    <i>
      <x v="7"/>
    </i>
    <i>
      <x v="5"/>
    </i>
    <i>
      <x v="6"/>
    </i>
    <i>
      <x v="2"/>
    </i>
    <i>
      <x v="8"/>
    </i>
    <i>
      <x v="3"/>
    </i>
    <i>
      <x/>
    </i>
    <i>
      <x v="4"/>
    </i>
    <i t="grand">
      <x/>
    </i>
  </rowItems>
  <colFields count="1">
    <field x="-2"/>
  </colFields>
  <colItems count="2">
    <i>
      <x/>
    </i>
    <i i="1">
      <x v="1"/>
    </i>
  </colItems>
  <dataFields count="2">
    <dataField name="Orders" fld="2" subtotal="count" baseField="0" baseItem="0"/>
    <dataField name="Quantity" fld="1" baseField="0" baseItem="0"/>
  </dataFields>
  <formats count="111">
    <format dxfId="152">
      <pivotArea field="0" type="button" dataOnly="0" labelOnly="1" outline="0" axis="axisRow" fieldPosition="0"/>
    </format>
    <format dxfId="151">
      <pivotArea dataOnly="0" labelOnly="1" outline="0" fieldPosition="0">
        <references count="1">
          <reference field="4294967294" count="2">
            <x v="0"/>
            <x v="1"/>
          </reference>
        </references>
      </pivotArea>
    </format>
    <format dxfId="150">
      <pivotArea grandRow="1" outline="0" collapsedLevelsAreSubtotals="1" fieldPosition="0"/>
    </format>
    <format dxfId="149">
      <pivotArea dataOnly="0" labelOnly="1" grandRow="1" outline="0" fieldPosition="0"/>
    </format>
    <format dxfId="148">
      <pivotArea type="all" dataOnly="0" outline="0" fieldPosition="0"/>
    </format>
    <format dxfId="147">
      <pivotArea outline="0" collapsedLevelsAreSubtotals="1" fieldPosition="0"/>
    </format>
    <format dxfId="146">
      <pivotArea field="0" type="button" dataOnly="0" labelOnly="1" outline="0" axis="axisRow" fieldPosition="0"/>
    </format>
    <format dxfId="145">
      <pivotArea dataOnly="0" labelOnly="1" fieldPosition="0">
        <references count="1">
          <reference field="0" count="50">
            <x v="1"/>
            <x v="9"/>
            <x v="98"/>
            <x v="2538"/>
            <x v="2550"/>
            <x v="2561"/>
            <x v="2595"/>
            <x v="2675"/>
            <x v="2694"/>
            <x v="2964"/>
            <x v="3012"/>
            <x v="3103"/>
            <x v="3143"/>
            <x v="3183"/>
            <x v="3208"/>
            <x v="3396"/>
            <x v="3442"/>
            <x v="3496"/>
            <x v="3760"/>
            <x v="3789"/>
            <x v="3790"/>
            <x v="3840"/>
            <x v="3849"/>
            <x v="3865"/>
            <x v="4006"/>
            <x v="4007"/>
            <x v="4011"/>
            <x v="4049"/>
            <x v="4083"/>
            <x v="4109"/>
            <x v="4113"/>
            <x v="4193"/>
            <x v="4227"/>
            <x v="4242"/>
            <x v="4272"/>
            <x v="4285"/>
            <x v="4294"/>
            <x v="4298"/>
            <x v="4316"/>
            <x v="4359"/>
            <x v="4375"/>
            <x v="4384"/>
            <x v="4520"/>
            <x v="4523"/>
            <x v="4546"/>
            <x v="4663"/>
            <x v="4700"/>
            <x v="4779"/>
            <x v="4824"/>
            <x v="4842"/>
          </reference>
        </references>
      </pivotArea>
    </format>
    <format dxfId="144">
      <pivotArea dataOnly="0" labelOnly="1" fieldPosition="0">
        <references count="1">
          <reference field="0" count="50">
            <x v="19"/>
            <x v="25"/>
            <x v="87"/>
            <x v="88"/>
            <x v="104"/>
            <x v="130"/>
            <x v="1296"/>
            <x v="1315"/>
            <x v="1374"/>
            <x v="1382"/>
            <x v="1391"/>
            <x v="1426"/>
            <x v="1517"/>
            <x v="1867"/>
            <x v="1893"/>
            <x v="1894"/>
            <x v="1934"/>
            <x v="1958"/>
            <x v="1994"/>
            <x v="2011"/>
            <x v="2012"/>
            <x v="2092"/>
            <x v="2146"/>
            <x v="2212"/>
            <x v="2280"/>
            <x v="2717"/>
            <x v="2777"/>
            <x v="2791"/>
            <x v="2810"/>
            <x v="2838"/>
            <x v="2843"/>
            <x v="2849"/>
            <x v="2912"/>
            <x v="2925"/>
            <x v="2931"/>
            <x v="2934"/>
            <x v="2936"/>
            <x v="3008"/>
            <x v="3021"/>
            <x v="3106"/>
            <x v="3150"/>
            <x v="3195"/>
            <x v="3305"/>
            <x v="3406"/>
            <x v="3456"/>
            <x v="3479"/>
            <x v="3491"/>
            <x v="3534"/>
            <x v="3600"/>
            <x v="3613"/>
          </reference>
        </references>
      </pivotArea>
    </format>
    <format dxfId="143">
      <pivotArea dataOnly="0" labelOnly="1" fieldPosition="0">
        <references count="1">
          <reference field="0" count="50">
            <x v="0"/>
            <x v="2"/>
            <x v="3"/>
            <x v="4"/>
            <x v="5"/>
            <x v="6"/>
            <x v="7"/>
            <x v="8"/>
            <x v="18"/>
            <x v="68"/>
            <x v="86"/>
            <x v="105"/>
            <x v="110"/>
            <x v="119"/>
            <x v="125"/>
            <x v="126"/>
            <x v="127"/>
            <x v="128"/>
            <x v="129"/>
            <x v="131"/>
            <x v="396"/>
            <x v="403"/>
            <x v="406"/>
            <x v="413"/>
            <x v="414"/>
            <x v="439"/>
            <x v="441"/>
            <x v="471"/>
            <x v="494"/>
            <x v="547"/>
            <x v="760"/>
            <x v="780"/>
            <x v="787"/>
            <x v="791"/>
            <x v="800"/>
            <x v="827"/>
            <x v="842"/>
            <x v="908"/>
            <x v="922"/>
            <x v="1002"/>
            <x v="1086"/>
            <x v="1101"/>
            <x v="1138"/>
            <x v="1151"/>
            <x v="1641"/>
            <x v="1669"/>
            <x v="1775"/>
            <x v="2093"/>
            <x v="2335"/>
            <x v="2342"/>
          </reference>
        </references>
      </pivotArea>
    </format>
    <format dxfId="142">
      <pivotArea dataOnly="0" labelOnly="1" fieldPosition="0">
        <references count="1">
          <reference field="0" count="50">
            <x v="85"/>
            <x v="610"/>
            <x v="1154"/>
            <x v="1207"/>
            <x v="3657"/>
            <x v="3674"/>
            <x v="3675"/>
            <x v="3676"/>
            <x v="3677"/>
            <x v="3678"/>
            <x v="3679"/>
            <x v="3680"/>
            <x v="3681"/>
            <x v="3682"/>
            <x v="3683"/>
            <x v="3684"/>
            <x v="3685"/>
            <x v="3686"/>
            <x v="3687"/>
            <x v="3688"/>
            <x v="3689"/>
            <x v="3690"/>
            <x v="3691"/>
            <x v="3692"/>
            <x v="3693"/>
            <x v="3694"/>
            <x v="3695"/>
            <x v="4262"/>
            <x v="4278"/>
            <x v="4309"/>
            <x v="4325"/>
            <x v="4341"/>
            <x v="4356"/>
            <x v="4372"/>
            <x v="4388"/>
            <x v="4404"/>
            <x v="4420"/>
            <x v="4436"/>
            <x v="4468"/>
            <x v="4500"/>
            <x v="4532"/>
            <x v="4564"/>
            <x v="4596"/>
            <x v="4627"/>
            <x v="4659"/>
            <x v="4691"/>
            <x v="4723"/>
            <x v="4755"/>
            <x v="4787"/>
            <x v="4818"/>
          </reference>
        </references>
      </pivotArea>
    </format>
    <format dxfId="141">
      <pivotArea dataOnly="0" labelOnly="1" fieldPosition="0">
        <references count="1">
          <reference field="0" count="50">
            <x v="3696"/>
            <x v="3697"/>
            <x v="3698"/>
            <x v="3699"/>
            <x v="3700"/>
            <x v="3701"/>
            <x v="3702"/>
            <x v="3703"/>
            <x v="3704"/>
            <x v="3705"/>
            <x v="3706"/>
            <x v="3707"/>
            <x v="3708"/>
            <x v="3709"/>
            <x v="3710"/>
            <x v="3711"/>
            <x v="3712"/>
            <x v="3713"/>
            <x v="3714"/>
            <x v="3715"/>
            <x v="3716"/>
            <x v="3717"/>
            <x v="3718"/>
            <x v="3719"/>
            <x v="3720"/>
            <x v="4270"/>
            <x v="4286"/>
            <x v="4302"/>
            <x v="4317"/>
            <x v="4333"/>
            <x v="4349"/>
            <x v="4364"/>
            <x v="4380"/>
            <x v="4396"/>
            <x v="4412"/>
            <x v="4428"/>
            <x v="4444"/>
            <x v="4452"/>
            <x v="4484"/>
            <x v="4516"/>
            <x v="4548"/>
            <x v="4580"/>
            <x v="4611"/>
            <x v="4643"/>
            <x v="4675"/>
            <x v="4707"/>
            <x v="4739"/>
            <x v="4771"/>
            <x v="4803"/>
            <x v="4834"/>
          </reference>
        </references>
      </pivotArea>
    </format>
    <format dxfId="140">
      <pivotArea dataOnly="0" labelOnly="1" fieldPosition="0">
        <references count="1">
          <reference field="0" count="50">
            <x v="3670"/>
            <x v="3672"/>
            <x v="3721"/>
            <x v="3722"/>
            <x v="3723"/>
            <x v="3724"/>
            <x v="3725"/>
            <x v="3726"/>
            <x v="3727"/>
            <x v="3728"/>
            <x v="3729"/>
            <x v="3730"/>
            <x v="3731"/>
            <x v="3732"/>
            <x v="3733"/>
            <x v="3734"/>
            <x v="3735"/>
            <x v="3736"/>
            <x v="3737"/>
            <x v="3738"/>
            <x v="3739"/>
            <x v="3740"/>
            <x v="3741"/>
            <x v="3742"/>
            <x v="3743"/>
            <x v="3744"/>
            <x v="3745"/>
            <x v="4460"/>
            <x v="4476"/>
            <x v="4492"/>
            <x v="4508"/>
            <x v="4524"/>
            <x v="4540"/>
            <x v="4556"/>
            <x v="4572"/>
            <x v="4588"/>
            <x v="4604"/>
            <x v="4619"/>
            <x v="4635"/>
            <x v="4651"/>
            <x v="4667"/>
            <x v="4683"/>
            <x v="4699"/>
            <x v="4715"/>
            <x v="4731"/>
            <x v="4747"/>
            <x v="4763"/>
            <x v="4795"/>
            <x v="4810"/>
            <x v="4826"/>
          </reference>
        </references>
      </pivotArea>
    </format>
    <format dxfId="139">
      <pivotArea dataOnly="0" labelOnly="1" fieldPosition="0">
        <references count="1">
          <reference field="0" count="50">
            <x v="3641"/>
            <x v="3658"/>
            <x v="3663"/>
            <x v="3746"/>
            <x v="3747"/>
            <x v="3748"/>
            <x v="3749"/>
            <x v="3750"/>
            <x v="3751"/>
            <x v="3752"/>
            <x v="3753"/>
            <x v="3754"/>
            <x v="3755"/>
            <x v="3756"/>
            <x v="3757"/>
            <x v="3758"/>
            <x v="3759"/>
            <x v="3761"/>
            <x v="3762"/>
            <x v="3763"/>
            <x v="3764"/>
            <x v="3765"/>
            <x v="3766"/>
            <x v="3767"/>
            <x v="3768"/>
            <x v="3769"/>
            <x v="3770"/>
            <x v="4266"/>
            <x v="4274"/>
            <x v="4282"/>
            <x v="4290"/>
            <x v="4305"/>
            <x v="4313"/>
            <x v="4321"/>
            <x v="4329"/>
            <x v="4337"/>
            <x v="4345"/>
            <x v="4352"/>
            <x v="4360"/>
            <x v="4368"/>
            <x v="4376"/>
            <x v="4392"/>
            <x v="4400"/>
            <x v="4408"/>
            <x v="4416"/>
            <x v="4424"/>
            <x v="4432"/>
            <x v="4440"/>
            <x v="4448"/>
            <x v="4456"/>
          </reference>
        </references>
      </pivotArea>
    </format>
    <format dxfId="138">
      <pivotArea dataOnly="0" labelOnly="1" fieldPosition="0">
        <references count="1">
          <reference field="0" count="50">
            <x v="3642"/>
            <x v="3643"/>
            <x v="3664"/>
            <x v="3771"/>
            <x v="3772"/>
            <x v="3773"/>
            <x v="3774"/>
            <x v="3775"/>
            <x v="3776"/>
            <x v="3777"/>
            <x v="3778"/>
            <x v="3779"/>
            <x v="3780"/>
            <x v="3781"/>
            <x v="3782"/>
            <x v="3783"/>
            <x v="3784"/>
            <x v="3785"/>
            <x v="3786"/>
            <x v="3787"/>
            <x v="3788"/>
            <x v="3791"/>
            <x v="3792"/>
            <x v="3793"/>
            <x v="3794"/>
            <x v="3795"/>
            <x v="4464"/>
            <x v="4472"/>
            <x v="4480"/>
            <x v="4488"/>
            <x v="4496"/>
            <x v="4504"/>
            <x v="4512"/>
            <x v="4528"/>
            <x v="4536"/>
            <x v="4544"/>
            <x v="4552"/>
            <x v="4560"/>
            <x v="4568"/>
            <x v="4576"/>
            <x v="4584"/>
            <x v="4592"/>
            <x v="4600"/>
            <x v="4608"/>
            <x v="4615"/>
            <x v="4623"/>
            <x v="4631"/>
            <x v="4639"/>
            <x v="4647"/>
            <x v="4655"/>
          </reference>
        </references>
      </pivotArea>
    </format>
    <format dxfId="137">
      <pivotArea dataOnly="0" labelOnly="1" fieldPosition="0">
        <references count="1">
          <reference field="0" count="50">
            <x v="3668"/>
            <x v="3796"/>
            <x v="3797"/>
            <x v="3798"/>
            <x v="3799"/>
            <x v="3800"/>
            <x v="3801"/>
            <x v="3802"/>
            <x v="3803"/>
            <x v="3804"/>
            <x v="3805"/>
            <x v="3806"/>
            <x v="3807"/>
            <x v="3808"/>
            <x v="3809"/>
            <x v="3810"/>
            <x v="3811"/>
            <x v="3812"/>
            <x v="3813"/>
            <x v="3814"/>
            <x v="3815"/>
            <x v="3816"/>
            <x v="3817"/>
            <x v="3818"/>
            <x v="3819"/>
            <x v="3820"/>
            <x v="4260"/>
            <x v="4264"/>
            <x v="4671"/>
            <x v="4679"/>
            <x v="4687"/>
            <x v="4695"/>
            <x v="4703"/>
            <x v="4711"/>
            <x v="4719"/>
            <x v="4727"/>
            <x v="4735"/>
            <x v="4743"/>
            <x v="4751"/>
            <x v="4759"/>
            <x v="4767"/>
            <x v="4775"/>
            <x v="4783"/>
            <x v="4791"/>
            <x v="4799"/>
            <x v="4806"/>
            <x v="4814"/>
            <x v="4822"/>
            <x v="4830"/>
            <x v="4838"/>
          </reference>
        </references>
      </pivotArea>
    </format>
    <format dxfId="136">
      <pivotArea dataOnly="0" labelOnly="1" fieldPosition="0">
        <references count="1">
          <reference field="0" count="50">
            <x v="31"/>
            <x v="3644"/>
            <x v="3655"/>
            <x v="3659"/>
            <x v="3821"/>
            <x v="3822"/>
            <x v="3823"/>
            <x v="3824"/>
            <x v="3825"/>
            <x v="3826"/>
            <x v="3827"/>
            <x v="3828"/>
            <x v="3829"/>
            <x v="3830"/>
            <x v="3831"/>
            <x v="3832"/>
            <x v="3833"/>
            <x v="3834"/>
            <x v="3835"/>
            <x v="3836"/>
            <x v="3837"/>
            <x v="3838"/>
            <x v="3839"/>
            <x v="3841"/>
            <x v="3842"/>
            <x v="3843"/>
            <x v="3844"/>
            <x v="3845"/>
            <x v="4268"/>
            <x v="4276"/>
            <x v="4280"/>
            <x v="4284"/>
            <x v="4288"/>
            <x v="4292"/>
            <x v="4296"/>
            <x v="4300"/>
            <x v="4307"/>
            <x v="4311"/>
            <x v="4315"/>
            <x v="4319"/>
            <x v="4323"/>
            <x v="4327"/>
            <x v="4331"/>
            <x v="4335"/>
            <x v="4339"/>
            <x v="4343"/>
            <x v="4347"/>
            <x v="4354"/>
            <x v="4358"/>
            <x v="4362"/>
          </reference>
        </references>
      </pivotArea>
    </format>
    <format dxfId="135">
      <pivotArea dataOnly="0" labelOnly="1" fieldPosition="0">
        <references count="1">
          <reference field="0" count="50">
            <x v="3645"/>
            <x v="3646"/>
            <x v="3846"/>
            <x v="3847"/>
            <x v="3848"/>
            <x v="3850"/>
            <x v="3851"/>
            <x v="3852"/>
            <x v="3853"/>
            <x v="3854"/>
            <x v="3855"/>
            <x v="3856"/>
            <x v="3857"/>
            <x v="3858"/>
            <x v="3859"/>
            <x v="3860"/>
            <x v="3861"/>
            <x v="3862"/>
            <x v="3863"/>
            <x v="3864"/>
            <x v="3866"/>
            <x v="3867"/>
            <x v="3868"/>
            <x v="3869"/>
            <x v="3870"/>
            <x v="4366"/>
            <x v="4370"/>
            <x v="4374"/>
            <x v="4378"/>
            <x v="4382"/>
            <x v="4386"/>
            <x v="4390"/>
            <x v="4394"/>
            <x v="4398"/>
            <x v="4402"/>
            <x v="4406"/>
            <x v="4410"/>
            <x v="4414"/>
            <x v="4418"/>
            <x v="4422"/>
            <x v="4426"/>
            <x v="4430"/>
            <x v="4434"/>
            <x v="4438"/>
            <x v="4442"/>
            <x v="4446"/>
            <x v="4450"/>
            <x v="4454"/>
            <x v="4458"/>
            <x v="4462"/>
          </reference>
        </references>
      </pivotArea>
    </format>
    <format dxfId="134">
      <pivotArea dataOnly="0" labelOnly="1" fieldPosition="0">
        <references count="1">
          <reference field="0" count="50">
            <x v="30"/>
            <x v="3666"/>
            <x v="3871"/>
            <x v="3872"/>
            <x v="3873"/>
            <x v="3874"/>
            <x v="3875"/>
            <x v="3876"/>
            <x v="3877"/>
            <x v="3878"/>
            <x v="3879"/>
            <x v="3880"/>
            <x v="3881"/>
            <x v="3882"/>
            <x v="3883"/>
            <x v="3884"/>
            <x v="3885"/>
            <x v="3886"/>
            <x v="3887"/>
            <x v="3888"/>
            <x v="3889"/>
            <x v="3890"/>
            <x v="3891"/>
            <x v="3892"/>
            <x v="3893"/>
            <x v="3894"/>
            <x v="4466"/>
            <x v="4470"/>
            <x v="4474"/>
            <x v="4478"/>
            <x v="4482"/>
            <x v="4486"/>
            <x v="4490"/>
            <x v="4494"/>
            <x v="4498"/>
            <x v="4502"/>
            <x v="4506"/>
            <x v="4510"/>
            <x v="4514"/>
            <x v="4518"/>
            <x v="4522"/>
            <x v="4526"/>
            <x v="4530"/>
            <x v="4534"/>
            <x v="4538"/>
            <x v="4542"/>
            <x v="4550"/>
            <x v="4554"/>
            <x v="4558"/>
            <x v="4562"/>
          </reference>
        </references>
      </pivotArea>
    </format>
    <format dxfId="133">
      <pivotArea dataOnly="0" labelOnly="1" fieldPosition="0">
        <references count="1">
          <reference field="0" count="50">
            <x v="3667"/>
            <x v="3895"/>
            <x v="3896"/>
            <x v="3897"/>
            <x v="3898"/>
            <x v="3899"/>
            <x v="3900"/>
            <x v="3901"/>
            <x v="3902"/>
            <x v="3903"/>
            <x v="3904"/>
            <x v="3905"/>
            <x v="3906"/>
            <x v="3907"/>
            <x v="3908"/>
            <x v="3909"/>
            <x v="3910"/>
            <x v="3911"/>
            <x v="3912"/>
            <x v="3913"/>
            <x v="3914"/>
            <x v="3915"/>
            <x v="3916"/>
            <x v="3917"/>
            <x v="3918"/>
            <x v="3919"/>
            <x v="4566"/>
            <x v="4570"/>
            <x v="4574"/>
            <x v="4578"/>
            <x v="4582"/>
            <x v="4586"/>
            <x v="4590"/>
            <x v="4594"/>
            <x v="4598"/>
            <x v="4602"/>
            <x v="4606"/>
            <x v="4613"/>
            <x v="4617"/>
            <x v="4621"/>
            <x v="4625"/>
            <x v="4629"/>
            <x v="4633"/>
            <x v="4637"/>
            <x v="4641"/>
            <x v="4645"/>
            <x v="4649"/>
            <x v="4653"/>
            <x v="4657"/>
            <x v="4661"/>
          </reference>
        </references>
      </pivotArea>
    </format>
    <format dxfId="132">
      <pivotArea dataOnly="0" labelOnly="1" fieldPosition="0">
        <references count="1">
          <reference field="0" count="50">
            <x v="3920"/>
            <x v="3921"/>
            <x v="3922"/>
            <x v="3923"/>
            <x v="3924"/>
            <x v="3925"/>
            <x v="3926"/>
            <x v="3927"/>
            <x v="3928"/>
            <x v="3929"/>
            <x v="3930"/>
            <x v="3931"/>
            <x v="3932"/>
            <x v="3933"/>
            <x v="3934"/>
            <x v="3935"/>
            <x v="3936"/>
            <x v="3937"/>
            <x v="3938"/>
            <x v="3939"/>
            <x v="3940"/>
            <x v="3941"/>
            <x v="3942"/>
            <x v="3943"/>
            <x v="3944"/>
            <x v="4665"/>
            <x v="4669"/>
            <x v="4673"/>
            <x v="4677"/>
            <x v="4681"/>
            <x v="4685"/>
            <x v="4689"/>
            <x v="4693"/>
            <x v="4697"/>
            <x v="4701"/>
            <x v="4705"/>
            <x v="4709"/>
            <x v="4713"/>
            <x v="4717"/>
            <x v="4721"/>
            <x v="4725"/>
            <x v="4729"/>
            <x v="4733"/>
            <x v="4737"/>
            <x v="4741"/>
            <x v="4745"/>
            <x v="4749"/>
            <x v="4753"/>
            <x v="4757"/>
            <x v="4761"/>
          </reference>
        </references>
      </pivotArea>
    </format>
    <format dxfId="131">
      <pivotArea dataOnly="0" labelOnly="1" fieldPosition="0">
        <references count="1">
          <reference field="0" count="50">
            <x v="32"/>
            <x v="3671"/>
            <x v="3673"/>
            <x v="3945"/>
            <x v="3946"/>
            <x v="3947"/>
            <x v="3948"/>
            <x v="3949"/>
            <x v="3950"/>
            <x v="3951"/>
            <x v="3952"/>
            <x v="3953"/>
            <x v="3954"/>
            <x v="3955"/>
            <x v="3956"/>
            <x v="3957"/>
            <x v="3958"/>
            <x v="3959"/>
            <x v="3960"/>
            <x v="3961"/>
            <x v="3962"/>
            <x v="3963"/>
            <x v="3964"/>
            <x v="3965"/>
            <x v="3966"/>
            <x v="3967"/>
            <x v="3968"/>
            <x v="3969"/>
            <x v="4261"/>
            <x v="4263"/>
            <x v="4265"/>
            <x v="4267"/>
            <x v="4765"/>
            <x v="4769"/>
            <x v="4773"/>
            <x v="4777"/>
            <x v="4781"/>
            <x v="4785"/>
            <x v="4789"/>
            <x v="4793"/>
            <x v="4797"/>
            <x v="4801"/>
            <x v="4808"/>
            <x v="4812"/>
            <x v="4816"/>
            <x v="4820"/>
            <x v="4828"/>
            <x v="4832"/>
            <x v="4836"/>
            <x v="4840"/>
          </reference>
        </references>
      </pivotArea>
    </format>
    <format dxfId="130">
      <pivotArea dataOnly="0" labelOnly="1" fieldPosition="0">
        <references count="1">
          <reference field="0" count="50">
            <x v="3656"/>
            <x v="3660"/>
            <x v="3970"/>
            <x v="3971"/>
            <x v="3972"/>
            <x v="3973"/>
            <x v="3974"/>
            <x v="3975"/>
            <x v="3976"/>
            <x v="3977"/>
            <x v="3978"/>
            <x v="3979"/>
            <x v="3980"/>
            <x v="3981"/>
            <x v="3982"/>
            <x v="3983"/>
            <x v="3984"/>
            <x v="3985"/>
            <x v="3986"/>
            <x v="3987"/>
            <x v="3988"/>
            <x v="3989"/>
            <x v="3990"/>
            <x v="3991"/>
            <x v="3992"/>
            <x v="3993"/>
            <x v="3994"/>
            <x v="4269"/>
            <x v="4271"/>
            <x v="4273"/>
            <x v="4275"/>
            <x v="4277"/>
            <x v="4279"/>
            <x v="4281"/>
            <x v="4283"/>
            <x v="4287"/>
            <x v="4289"/>
            <x v="4291"/>
            <x v="4293"/>
            <x v="4295"/>
            <x v="4297"/>
            <x v="4299"/>
            <x v="4301"/>
            <x v="4303"/>
            <x v="4304"/>
            <x v="4306"/>
            <x v="4308"/>
            <x v="4310"/>
            <x v="4312"/>
            <x v="4314"/>
          </reference>
        </references>
      </pivotArea>
    </format>
    <format dxfId="129">
      <pivotArea dataOnly="0" labelOnly="1" fieldPosition="0">
        <references count="1">
          <reference field="0" count="50">
            <x v="78"/>
            <x v="3647"/>
            <x v="3648"/>
            <x v="3649"/>
            <x v="3661"/>
            <x v="3995"/>
            <x v="3996"/>
            <x v="3997"/>
            <x v="3998"/>
            <x v="3999"/>
            <x v="4000"/>
            <x v="4001"/>
            <x v="4002"/>
            <x v="4003"/>
            <x v="4004"/>
            <x v="4005"/>
            <x v="4008"/>
            <x v="4009"/>
            <x v="4010"/>
            <x v="4012"/>
            <x v="4013"/>
            <x v="4014"/>
            <x v="4015"/>
            <x v="4016"/>
            <x v="4017"/>
            <x v="4018"/>
            <x v="4318"/>
            <x v="4320"/>
            <x v="4322"/>
            <x v="4324"/>
            <x v="4326"/>
            <x v="4328"/>
            <x v="4330"/>
            <x v="4332"/>
            <x v="4334"/>
            <x v="4336"/>
            <x v="4338"/>
            <x v="4340"/>
            <x v="4342"/>
            <x v="4344"/>
            <x v="4346"/>
            <x v="4348"/>
            <x v="4350"/>
            <x v="4351"/>
            <x v="4353"/>
            <x v="4355"/>
            <x v="4357"/>
            <x v="4361"/>
            <x v="4363"/>
            <x v="4365"/>
          </reference>
        </references>
      </pivotArea>
    </format>
    <format dxfId="128">
      <pivotArea dataOnly="0" labelOnly="1" fieldPosition="0">
        <references count="1">
          <reference field="0" count="50">
            <x v="3662"/>
            <x v="4019"/>
            <x v="4020"/>
            <x v="4021"/>
            <x v="4022"/>
            <x v="4023"/>
            <x v="4024"/>
            <x v="4025"/>
            <x v="4026"/>
            <x v="4027"/>
            <x v="4028"/>
            <x v="4029"/>
            <x v="4030"/>
            <x v="4031"/>
            <x v="4032"/>
            <x v="4033"/>
            <x v="4034"/>
            <x v="4035"/>
            <x v="4036"/>
            <x v="4037"/>
            <x v="4038"/>
            <x v="4039"/>
            <x v="4040"/>
            <x v="4041"/>
            <x v="4042"/>
            <x v="4043"/>
            <x v="4367"/>
            <x v="4369"/>
            <x v="4371"/>
            <x v="4373"/>
            <x v="4377"/>
            <x v="4379"/>
            <x v="4381"/>
            <x v="4383"/>
            <x v="4385"/>
            <x v="4387"/>
            <x v="4389"/>
            <x v="4391"/>
            <x v="4393"/>
            <x v="4395"/>
            <x v="4397"/>
            <x v="4399"/>
            <x v="4401"/>
            <x v="4403"/>
            <x v="4405"/>
            <x v="4407"/>
            <x v="4409"/>
            <x v="4411"/>
            <x v="4413"/>
            <x v="4415"/>
          </reference>
        </references>
      </pivotArea>
    </format>
    <format dxfId="127">
      <pivotArea dataOnly="0" labelOnly="1" fieldPosition="0">
        <references count="1">
          <reference field="0" count="50">
            <x v="3650"/>
            <x v="4044"/>
            <x v="4045"/>
            <x v="4046"/>
            <x v="4047"/>
            <x v="4048"/>
            <x v="4050"/>
            <x v="4051"/>
            <x v="4052"/>
            <x v="4053"/>
            <x v="4054"/>
            <x v="4055"/>
            <x v="4056"/>
            <x v="4057"/>
            <x v="4058"/>
            <x v="4059"/>
            <x v="4060"/>
            <x v="4061"/>
            <x v="4062"/>
            <x v="4063"/>
            <x v="4064"/>
            <x v="4065"/>
            <x v="4066"/>
            <x v="4067"/>
            <x v="4068"/>
            <x v="4417"/>
            <x v="4419"/>
            <x v="4421"/>
            <x v="4423"/>
            <x v="4425"/>
            <x v="4427"/>
            <x v="4429"/>
            <x v="4431"/>
            <x v="4433"/>
            <x v="4435"/>
            <x v="4437"/>
            <x v="4439"/>
            <x v="4441"/>
            <x v="4443"/>
            <x v="4445"/>
            <x v="4447"/>
            <x v="4449"/>
            <x v="4451"/>
            <x v="4453"/>
            <x v="4455"/>
            <x v="4457"/>
            <x v="4459"/>
            <x v="4461"/>
            <x v="4463"/>
            <x v="4465"/>
          </reference>
        </references>
      </pivotArea>
    </format>
    <format dxfId="126">
      <pivotArea dataOnly="0" labelOnly="1" fieldPosition="0">
        <references count="1">
          <reference field="0" count="50">
            <x v="3651"/>
            <x v="4069"/>
            <x v="4070"/>
            <x v="4071"/>
            <x v="4072"/>
            <x v="4073"/>
            <x v="4074"/>
            <x v="4075"/>
            <x v="4076"/>
            <x v="4077"/>
            <x v="4078"/>
            <x v="4079"/>
            <x v="4080"/>
            <x v="4081"/>
            <x v="4082"/>
            <x v="4084"/>
            <x v="4085"/>
            <x v="4086"/>
            <x v="4087"/>
            <x v="4088"/>
            <x v="4089"/>
            <x v="4090"/>
            <x v="4091"/>
            <x v="4092"/>
            <x v="4093"/>
            <x v="4467"/>
            <x v="4469"/>
            <x v="4471"/>
            <x v="4473"/>
            <x v="4475"/>
            <x v="4477"/>
            <x v="4479"/>
            <x v="4481"/>
            <x v="4483"/>
            <x v="4485"/>
            <x v="4487"/>
            <x v="4489"/>
            <x v="4491"/>
            <x v="4493"/>
            <x v="4495"/>
            <x v="4497"/>
            <x v="4499"/>
            <x v="4501"/>
            <x v="4503"/>
            <x v="4505"/>
            <x v="4507"/>
            <x v="4509"/>
            <x v="4511"/>
            <x v="4513"/>
            <x v="4515"/>
          </reference>
        </references>
      </pivotArea>
    </format>
    <format dxfId="125">
      <pivotArea dataOnly="0" labelOnly="1" fieldPosition="0">
        <references count="1">
          <reference field="0" count="50">
            <x v="3652"/>
            <x v="3653"/>
            <x v="3665"/>
            <x v="4094"/>
            <x v="4095"/>
            <x v="4096"/>
            <x v="4097"/>
            <x v="4098"/>
            <x v="4099"/>
            <x v="4100"/>
            <x v="4101"/>
            <x v="4102"/>
            <x v="4103"/>
            <x v="4104"/>
            <x v="4105"/>
            <x v="4106"/>
            <x v="4107"/>
            <x v="4108"/>
            <x v="4110"/>
            <x v="4111"/>
            <x v="4112"/>
            <x v="4114"/>
            <x v="4115"/>
            <x v="4116"/>
            <x v="4117"/>
            <x v="4118"/>
            <x v="4517"/>
            <x v="4519"/>
            <x v="4521"/>
            <x v="4525"/>
            <x v="4527"/>
            <x v="4529"/>
            <x v="4531"/>
            <x v="4533"/>
            <x v="4535"/>
            <x v="4537"/>
            <x v="4539"/>
            <x v="4541"/>
            <x v="4543"/>
            <x v="4545"/>
            <x v="4547"/>
            <x v="4549"/>
            <x v="4551"/>
            <x v="4553"/>
            <x v="4555"/>
            <x v="4557"/>
            <x v="4559"/>
            <x v="4561"/>
            <x v="4563"/>
            <x v="4565"/>
          </reference>
        </references>
      </pivotArea>
    </format>
    <format dxfId="124">
      <pivotArea dataOnly="0" labelOnly="1" fieldPosition="0">
        <references count="1">
          <reference field="0" count="50">
            <x v="4119"/>
            <x v="4120"/>
            <x v="4121"/>
            <x v="4122"/>
            <x v="4123"/>
            <x v="4124"/>
            <x v="4125"/>
            <x v="4126"/>
            <x v="4127"/>
            <x v="4128"/>
            <x v="4129"/>
            <x v="4130"/>
            <x v="4131"/>
            <x v="4132"/>
            <x v="4133"/>
            <x v="4134"/>
            <x v="4135"/>
            <x v="4136"/>
            <x v="4137"/>
            <x v="4138"/>
            <x v="4139"/>
            <x v="4140"/>
            <x v="4141"/>
            <x v="4142"/>
            <x v="4143"/>
            <x v="4567"/>
            <x v="4569"/>
            <x v="4571"/>
            <x v="4573"/>
            <x v="4575"/>
            <x v="4577"/>
            <x v="4579"/>
            <x v="4581"/>
            <x v="4583"/>
            <x v="4585"/>
            <x v="4587"/>
            <x v="4589"/>
            <x v="4591"/>
            <x v="4593"/>
            <x v="4595"/>
            <x v="4597"/>
            <x v="4599"/>
            <x v="4601"/>
            <x v="4603"/>
            <x v="4605"/>
            <x v="4607"/>
            <x v="4609"/>
            <x v="4610"/>
            <x v="4612"/>
            <x v="4614"/>
          </reference>
        </references>
      </pivotArea>
    </format>
    <format dxfId="123">
      <pivotArea dataOnly="0" labelOnly="1" fieldPosition="0">
        <references count="1">
          <reference field="0" count="50">
            <x v="4144"/>
            <x v="4145"/>
            <x v="4146"/>
            <x v="4147"/>
            <x v="4148"/>
            <x v="4149"/>
            <x v="4150"/>
            <x v="4151"/>
            <x v="4152"/>
            <x v="4153"/>
            <x v="4154"/>
            <x v="4155"/>
            <x v="4156"/>
            <x v="4157"/>
            <x v="4158"/>
            <x v="4159"/>
            <x v="4160"/>
            <x v="4161"/>
            <x v="4162"/>
            <x v="4163"/>
            <x v="4164"/>
            <x v="4165"/>
            <x v="4166"/>
            <x v="4167"/>
            <x v="4168"/>
            <x v="4616"/>
            <x v="4618"/>
            <x v="4620"/>
            <x v="4622"/>
            <x v="4624"/>
            <x v="4626"/>
            <x v="4628"/>
            <x v="4630"/>
            <x v="4632"/>
            <x v="4634"/>
            <x v="4636"/>
            <x v="4638"/>
            <x v="4640"/>
            <x v="4642"/>
            <x v="4644"/>
            <x v="4646"/>
            <x v="4648"/>
            <x v="4650"/>
            <x v="4652"/>
            <x v="4654"/>
            <x v="4656"/>
            <x v="4658"/>
            <x v="4660"/>
            <x v="4662"/>
            <x v="4664"/>
          </reference>
        </references>
      </pivotArea>
    </format>
    <format dxfId="122">
      <pivotArea dataOnly="0" labelOnly="1" fieldPosition="0">
        <references count="1">
          <reference field="0" count="50">
            <x v="115"/>
            <x v="3669"/>
            <x v="4169"/>
            <x v="4170"/>
            <x v="4171"/>
            <x v="4172"/>
            <x v="4173"/>
            <x v="4174"/>
            <x v="4175"/>
            <x v="4176"/>
            <x v="4177"/>
            <x v="4178"/>
            <x v="4179"/>
            <x v="4180"/>
            <x v="4181"/>
            <x v="4182"/>
            <x v="4183"/>
            <x v="4184"/>
            <x v="4185"/>
            <x v="4186"/>
            <x v="4187"/>
            <x v="4188"/>
            <x v="4189"/>
            <x v="4190"/>
            <x v="4191"/>
            <x v="4192"/>
            <x v="4666"/>
            <x v="4668"/>
            <x v="4670"/>
            <x v="4672"/>
            <x v="4674"/>
            <x v="4676"/>
            <x v="4678"/>
            <x v="4680"/>
            <x v="4682"/>
            <x v="4684"/>
            <x v="4686"/>
            <x v="4688"/>
            <x v="4690"/>
            <x v="4692"/>
            <x v="4694"/>
            <x v="4696"/>
            <x v="4698"/>
            <x v="4702"/>
            <x v="4704"/>
            <x v="4706"/>
            <x v="4708"/>
            <x v="4710"/>
            <x v="4712"/>
            <x v="4714"/>
          </reference>
        </references>
      </pivotArea>
    </format>
    <format dxfId="121">
      <pivotArea dataOnly="0" labelOnly="1" fieldPosition="0">
        <references count="1">
          <reference field="0" count="50">
            <x v="4194"/>
            <x v="4195"/>
            <x v="4196"/>
            <x v="4197"/>
            <x v="4198"/>
            <x v="4199"/>
            <x v="4200"/>
            <x v="4201"/>
            <x v="4202"/>
            <x v="4203"/>
            <x v="4204"/>
            <x v="4205"/>
            <x v="4206"/>
            <x v="4207"/>
            <x v="4208"/>
            <x v="4209"/>
            <x v="4210"/>
            <x v="4211"/>
            <x v="4212"/>
            <x v="4213"/>
            <x v="4214"/>
            <x v="4215"/>
            <x v="4216"/>
            <x v="4217"/>
            <x v="4218"/>
            <x v="4716"/>
            <x v="4718"/>
            <x v="4720"/>
            <x v="4722"/>
            <x v="4724"/>
            <x v="4726"/>
            <x v="4728"/>
            <x v="4730"/>
            <x v="4732"/>
            <x v="4734"/>
            <x v="4736"/>
            <x v="4738"/>
            <x v="4740"/>
            <x v="4742"/>
            <x v="4744"/>
            <x v="4746"/>
            <x v="4748"/>
            <x v="4750"/>
            <x v="4752"/>
            <x v="4754"/>
            <x v="4756"/>
            <x v="4758"/>
            <x v="4760"/>
            <x v="4762"/>
            <x v="4764"/>
          </reference>
        </references>
      </pivotArea>
    </format>
    <format dxfId="120">
      <pivotArea dataOnly="0" labelOnly="1" fieldPosition="0">
        <references count="1">
          <reference field="0" count="50">
            <x v="3640"/>
            <x v="3654"/>
            <x v="4219"/>
            <x v="4220"/>
            <x v="4221"/>
            <x v="4222"/>
            <x v="4223"/>
            <x v="4224"/>
            <x v="4225"/>
            <x v="4226"/>
            <x v="4228"/>
            <x v="4229"/>
            <x v="4230"/>
            <x v="4231"/>
            <x v="4232"/>
            <x v="4233"/>
            <x v="4234"/>
            <x v="4235"/>
            <x v="4236"/>
            <x v="4237"/>
            <x v="4238"/>
            <x v="4239"/>
            <x v="4240"/>
            <x v="4241"/>
            <x v="4243"/>
            <x v="4766"/>
            <x v="4768"/>
            <x v="4770"/>
            <x v="4772"/>
            <x v="4774"/>
            <x v="4776"/>
            <x v="4778"/>
            <x v="4780"/>
            <x v="4782"/>
            <x v="4784"/>
            <x v="4786"/>
            <x v="4788"/>
            <x v="4790"/>
            <x v="4792"/>
            <x v="4794"/>
            <x v="4796"/>
            <x v="4798"/>
            <x v="4800"/>
            <x v="4802"/>
            <x v="4804"/>
            <x v="4805"/>
            <x v="4807"/>
            <x v="4809"/>
            <x v="4811"/>
            <x v="4813"/>
          </reference>
        </references>
      </pivotArea>
    </format>
    <format dxfId="119">
      <pivotArea dataOnly="0" labelOnly="1" fieldPosition="0">
        <references count="1">
          <reference field="0" count="50">
            <x v="2480"/>
            <x v="2481"/>
            <x v="2482"/>
            <x v="2483"/>
            <x v="2484"/>
            <x v="2485"/>
            <x v="2486"/>
            <x v="2487"/>
            <x v="3048"/>
            <x v="3080"/>
            <x v="3112"/>
            <x v="3144"/>
            <x v="3175"/>
            <x v="3238"/>
            <x v="3302"/>
            <x v="3366"/>
            <x v="3430"/>
            <x v="3494"/>
            <x v="3558"/>
            <x v="4244"/>
            <x v="4245"/>
            <x v="4246"/>
            <x v="4247"/>
            <x v="4248"/>
            <x v="4249"/>
            <x v="4250"/>
            <x v="4251"/>
            <x v="4252"/>
            <x v="4253"/>
            <x v="4254"/>
            <x v="4255"/>
            <x v="4256"/>
            <x v="4257"/>
            <x v="4258"/>
            <x v="4259"/>
            <x v="4815"/>
            <x v="4817"/>
            <x v="4819"/>
            <x v="4821"/>
            <x v="4823"/>
            <x v="4825"/>
            <x v="4827"/>
            <x v="4829"/>
            <x v="4831"/>
            <x v="4833"/>
            <x v="4835"/>
            <x v="4837"/>
            <x v="4839"/>
            <x v="4841"/>
            <x v="4843"/>
          </reference>
        </references>
      </pivotArea>
    </format>
    <format dxfId="118">
      <pivotArea dataOnly="0" labelOnly="1" fieldPosition="0">
        <references count="1">
          <reference field="0" count="50">
            <x v="2488"/>
            <x v="2489"/>
            <x v="2490"/>
            <x v="2491"/>
            <x v="2492"/>
            <x v="2493"/>
            <x v="2494"/>
            <x v="2495"/>
            <x v="2496"/>
            <x v="2497"/>
            <x v="2498"/>
            <x v="2499"/>
            <x v="2500"/>
            <x v="2501"/>
            <x v="2502"/>
            <x v="2503"/>
            <x v="2504"/>
            <x v="2505"/>
            <x v="2506"/>
            <x v="2507"/>
            <x v="2508"/>
            <x v="2509"/>
            <x v="2510"/>
            <x v="2511"/>
            <x v="2512"/>
            <x v="3064"/>
            <x v="3096"/>
            <x v="3128"/>
            <x v="3159"/>
            <x v="3191"/>
            <x v="3207"/>
            <x v="3223"/>
            <x v="3254"/>
            <x v="3270"/>
            <x v="3286"/>
            <x v="3318"/>
            <x v="3334"/>
            <x v="3350"/>
            <x v="3382"/>
            <x v="3398"/>
            <x v="3414"/>
            <x v="3446"/>
            <x v="3462"/>
            <x v="3478"/>
            <x v="3510"/>
            <x v="3526"/>
            <x v="3542"/>
            <x v="3574"/>
            <x v="3590"/>
            <x v="3606"/>
          </reference>
        </references>
      </pivotArea>
    </format>
    <format dxfId="117">
      <pivotArea dataOnly="0" labelOnly="1" fieldPosition="0">
        <references count="1">
          <reference field="0" count="50">
            <x v="76"/>
            <x v="2466"/>
            <x v="2471"/>
            <x v="2513"/>
            <x v="2514"/>
            <x v="2515"/>
            <x v="2516"/>
            <x v="2517"/>
            <x v="2518"/>
            <x v="2519"/>
            <x v="2520"/>
            <x v="2521"/>
            <x v="2522"/>
            <x v="2523"/>
            <x v="2524"/>
            <x v="2525"/>
            <x v="2526"/>
            <x v="2527"/>
            <x v="2528"/>
            <x v="2529"/>
            <x v="2530"/>
            <x v="2531"/>
            <x v="2532"/>
            <x v="2533"/>
            <x v="2534"/>
            <x v="2535"/>
            <x v="2536"/>
            <x v="2537"/>
            <x v="3056"/>
            <x v="3072"/>
            <x v="3088"/>
            <x v="3104"/>
            <x v="3120"/>
            <x v="3136"/>
            <x v="3167"/>
            <x v="3199"/>
            <x v="3215"/>
            <x v="3231"/>
            <x v="3246"/>
            <x v="3262"/>
            <x v="3278"/>
            <x v="3294"/>
            <x v="3310"/>
            <x v="3326"/>
            <x v="3342"/>
            <x v="3358"/>
            <x v="3374"/>
            <x v="3390"/>
            <x v="3422"/>
            <x v="3438"/>
          </reference>
        </references>
      </pivotArea>
    </format>
    <format dxfId="116">
      <pivotArea dataOnly="0" labelOnly="1" fieldPosition="0">
        <references count="1">
          <reference field="0" count="50">
            <x v="2438"/>
            <x v="2439"/>
            <x v="2440"/>
            <x v="2477"/>
            <x v="2539"/>
            <x v="2540"/>
            <x v="2541"/>
            <x v="2542"/>
            <x v="2543"/>
            <x v="2544"/>
            <x v="2545"/>
            <x v="2546"/>
            <x v="2547"/>
            <x v="2548"/>
            <x v="2549"/>
            <x v="2551"/>
            <x v="2552"/>
            <x v="2553"/>
            <x v="2554"/>
            <x v="2555"/>
            <x v="2556"/>
            <x v="2557"/>
            <x v="2558"/>
            <x v="2559"/>
            <x v="2560"/>
            <x v="2562"/>
            <x v="3044"/>
            <x v="3052"/>
            <x v="3060"/>
            <x v="3068"/>
            <x v="3076"/>
            <x v="3084"/>
            <x v="3092"/>
            <x v="3100"/>
            <x v="3108"/>
            <x v="3116"/>
            <x v="3124"/>
            <x v="3132"/>
            <x v="3140"/>
            <x v="3148"/>
            <x v="3155"/>
            <x v="3454"/>
            <x v="3470"/>
            <x v="3486"/>
            <x v="3502"/>
            <x v="3518"/>
            <x v="3550"/>
            <x v="3566"/>
            <x v="3582"/>
            <x v="3598"/>
          </reference>
        </references>
      </pivotArea>
    </format>
    <format dxfId="115">
      <pivotArea dataOnly="0" labelOnly="1" fieldPosition="0">
        <references count="1">
          <reference field="0" count="50">
            <x v="2467"/>
            <x v="2563"/>
            <x v="2564"/>
            <x v="2565"/>
            <x v="2566"/>
            <x v="2567"/>
            <x v="2568"/>
            <x v="2569"/>
            <x v="2570"/>
            <x v="2571"/>
            <x v="2572"/>
            <x v="2573"/>
            <x v="2574"/>
            <x v="2575"/>
            <x v="2576"/>
            <x v="2577"/>
            <x v="2578"/>
            <x v="2579"/>
            <x v="2580"/>
            <x v="2581"/>
            <x v="2582"/>
            <x v="2583"/>
            <x v="2584"/>
            <x v="2585"/>
            <x v="2586"/>
            <x v="2587"/>
            <x v="3163"/>
            <x v="3171"/>
            <x v="3179"/>
            <x v="3187"/>
            <x v="3203"/>
            <x v="3211"/>
            <x v="3219"/>
            <x v="3227"/>
            <x v="3234"/>
            <x v="3242"/>
            <x v="3250"/>
            <x v="3258"/>
            <x v="3266"/>
            <x v="3274"/>
            <x v="3282"/>
            <x v="3290"/>
            <x v="3298"/>
            <x v="3306"/>
            <x v="3314"/>
            <x v="3322"/>
            <x v="3330"/>
            <x v="3338"/>
            <x v="3346"/>
            <x v="3354"/>
          </reference>
        </references>
      </pivotArea>
    </format>
    <format dxfId="114">
      <pivotArea dataOnly="0" labelOnly="1" fieldPosition="0">
        <references count="1">
          <reference field="0" count="50">
            <x v="29"/>
            <x v="2441"/>
            <x v="2472"/>
            <x v="2588"/>
            <x v="2589"/>
            <x v="2590"/>
            <x v="2591"/>
            <x v="2592"/>
            <x v="2593"/>
            <x v="2594"/>
            <x v="2596"/>
            <x v="2597"/>
            <x v="2598"/>
            <x v="2599"/>
            <x v="2600"/>
            <x v="2601"/>
            <x v="2602"/>
            <x v="2603"/>
            <x v="2604"/>
            <x v="2605"/>
            <x v="2606"/>
            <x v="2607"/>
            <x v="2608"/>
            <x v="2609"/>
            <x v="2610"/>
            <x v="2611"/>
            <x v="3362"/>
            <x v="3370"/>
            <x v="3378"/>
            <x v="3386"/>
            <x v="3394"/>
            <x v="3402"/>
            <x v="3410"/>
            <x v="3418"/>
            <x v="3426"/>
            <x v="3434"/>
            <x v="3450"/>
            <x v="3458"/>
            <x v="3466"/>
            <x v="3474"/>
            <x v="3482"/>
            <x v="3490"/>
            <x v="3498"/>
            <x v="3506"/>
            <x v="3514"/>
            <x v="3522"/>
            <x v="3530"/>
            <x v="3538"/>
            <x v="3546"/>
            <x v="3554"/>
          </reference>
        </references>
      </pivotArea>
    </format>
    <format dxfId="113">
      <pivotArea dataOnly="0" labelOnly="1" fieldPosition="0">
        <references count="1">
          <reference field="0" count="50">
            <x v="2463"/>
            <x v="2612"/>
            <x v="2613"/>
            <x v="2614"/>
            <x v="2615"/>
            <x v="2616"/>
            <x v="2617"/>
            <x v="2618"/>
            <x v="2619"/>
            <x v="2620"/>
            <x v="2621"/>
            <x v="2622"/>
            <x v="2623"/>
            <x v="2624"/>
            <x v="2625"/>
            <x v="2626"/>
            <x v="2627"/>
            <x v="2628"/>
            <x v="2629"/>
            <x v="2630"/>
            <x v="2631"/>
            <x v="2632"/>
            <x v="2633"/>
            <x v="2634"/>
            <x v="2635"/>
            <x v="2636"/>
            <x v="3046"/>
            <x v="3050"/>
            <x v="3054"/>
            <x v="3058"/>
            <x v="3062"/>
            <x v="3066"/>
            <x v="3070"/>
            <x v="3074"/>
            <x v="3078"/>
            <x v="3082"/>
            <x v="3086"/>
            <x v="3090"/>
            <x v="3094"/>
            <x v="3098"/>
            <x v="3102"/>
            <x v="3110"/>
            <x v="3114"/>
            <x v="3562"/>
            <x v="3570"/>
            <x v="3578"/>
            <x v="3586"/>
            <x v="3594"/>
            <x v="3602"/>
            <x v="3610"/>
          </reference>
        </references>
      </pivotArea>
    </format>
    <format dxfId="112">
      <pivotArea dataOnly="0" labelOnly="1" fieldPosition="0">
        <references count="1">
          <reference field="0" count="50">
            <x v="2465"/>
            <x v="2637"/>
            <x v="2638"/>
            <x v="2639"/>
            <x v="2640"/>
            <x v="2641"/>
            <x v="2642"/>
            <x v="2643"/>
            <x v="2644"/>
            <x v="2645"/>
            <x v="2646"/>
            <x v="2647"/>
            <x v="2648"/>
            <x v="2649"/>
            <x v="2650"/>
            <x v="2651"/>
            <x v="2652"/>
            <x v="2653"/>
            <x v="2654"/>
            <x v="2655"/>
            <x v="2656"/>
            <x v="2657"/>
            <x v="2658"/>
            <x v="2659"/>
            <x v="2660"/>
            <x v="2661"/>
            <x v="3118"/>
            <x v="3122"/>
            <x v="3126"/>
            <x v="3130"/>
            <x v="3134"/>
            <x v="3138"/>
            <x v="3142"/>
            <x v="3146"/>
            <x v="3153"/>
            <x v="3157"/>
            <x v="3161"/>
            <x v="3165"/>
            <x v="3169"/>
            <x v="3173"/>
            <x v="3177"/>
            <x v="3181"/>
            <x v="3185"/>
            <x v="3189"/>
            <x v="3193"/>
            <x v="3197"/>
            <x v="3201"/>
            <x v="3205"/>
            <x v="3209"/>
            <x v="3213"/>
          </reference>
        </references>
      </pivotArea>
    </format>
    <format dxfId="111">
      <pivotArea dataOnly="0" labelOnly="1" fieldPosition="0">
        <references count="1">
          <reference field="0" count="50">
            <x v="114"/>
            <x v="2442"/>
            <x v="2662"/>
            <x v="2663"/>
            <x v="2664"/>
            <x v="2665"/>
            <x v="2666"/>
            <x v="2667"/>
            <x v="2668"/>
            <x v="2669"/>
            <x v="2670"/>
            <x v="2671"/>
            <x v="2672"/>
            <x v="2673"/>
            <x v="2674"/>
            <x v="2676"/>
            <x v="2677"/>
            <x v="2678"/>
            <x v="2679"/>
            <x v="2680"/>
            <x v="2681"/>
            <x v="2682"/>
            <x v="2683"/>
            <x v="2684"/>
            <x v="2685"/>
            <x v="2686"/>
            <x v="3217"/>
            <x v="3221"/>
            <x v="3225"/>
            <x v="3229"/>
            <x v="3236"/>
            <x v="3240"/>
            <x v="3244"/>
            <x v="3248"/>
            <x v="3252"/>
            <x v="3256"/>
            <x v="3260"/>
            <x v="3264"/>
            <x v="3268"/>
            <x v="3272"/>
            <x v="3276"/>
            <x v="3280"/>
            <x v="3284"/>
            <x v="3288"/>
            <x v="3292"/>
            <x v="3296"/>
            <x v="3300"/>
            <x v="3304"/>
            <x v="3308"/>
            <x v="3312"/>
          </reference>
        </references>
      </pivotArea>
    </format>
    <format dxfId="110">
      <pivotArea dataOnly="0" labelOnly="1" fieldPosition="0">
        <references count="1">
          <reference field="0" count="50">
            <x v="77"/>
            <x v="2443"/>
            <x v="2470"/>
            <x v="2687"/>
            <x v="2688"/>
            <x v="2689"/>
            <x v="2690"/>
            <x v="2691"/>
            <x v="2692"/>
            <x v="2693"/>
            <x v="2695"/>
            <x v="2696"/>
            <x v="2697"/>
            <x v="2698"/>
            <x v="2699"/>
            <x v="2700"/>
            <x v="2701"/>
            <x v="2702"/>
            <x v="2703"/>
            <x v="2704"/>
            <x v="2705"/>
            <x v="2706"/>
            <x v="2707"/>
            <x v="2708"/>
            <x v="2709"/>
            <x v="2710"/>
            <x v="3316"/>
            <x v="3320"/>
            <x v="3324"/>
            <x v="3328"/>
            <x v="3332"/>
            <x v="3336"/>
            <x v="3340"/>
            <x v="3344"/>
            <x v="3348"/>
            <x v="3352"/>
            <x v="3356"/>
            <x v="3360"/>
            <x v="3364"/>
            <x v="3368"/>
            <x v="3372"/>
            <x v="3376"/>
            <x v="3380"/>
            <x v="3384"/>
            <x v="3388"/>
            <x v="3392"/>
            <x v="3400"/>
            <x v="3404"/>
            <x v="3408"/>
            <x v="3412"/>
          </reference>
        </references>
      </pivotArea>
    </format>
    <format dxfId="109">
      <pivotArea dataOnly="0" labelOnly="1" fieldPosition="0">
        <references count="1">
          <reference field="0" count="50">
            <x v="2444"/>
            <x v="2473"/>
            <x v="2476"/>
            <x v="2711"/>
            <x v="2712"/>
            <x v="2713"/>
            <x v="2714"/>
            <x v="2715"/>
            <x v="2716"/>
            <x v="2718"/>
            <x v="2719"/>
            <x v="2720"/>
            <x v="2721"/>
            <x v="2722"/>
            <x v="2723"/>
            <x v="2724"/>
            <x v="2725"/>
            <x v="2726"/>
            <x v="2727"/>
            <x v="2728"/>
            <x v="2729"/>
            <x v="2730"/>
            <x v="2731"/>
            <x v="2732"/>
            <x v="2733"/>
            <x v="2734"/>
            <x v="2735"/>
            <x v="3416"/>
            <x v="3420"/>
            <x v="3424"/>
            <x v="3428"/>
            <x v="3432"/>
            <x v="3436"/>
            <x v="3440"/>
            <x v="3444"/>
            <x v="3448"/>
            <x v="3452"/>
            <x v="3460"/>
            <x v="3464"/>
            <x v="3468"/>
            <x v="3472"/>
            <x v="3476"/>
            <x v="3480"/>
            <x v="3484"/>
            <x v="3488"/>
            <x v="3492"/>
            <x v="3500"/>
            <x v="3504"/>
            <x v="3508"/>
            <x v="3512"/>
          </reference>
        </references>
      </pivotArea>
    </format>
    <format dxfId="108">
      <pivotArea dataOnly="0" labelOnly="1" fieldPosition="0">
        <references count="1">
          <reference field="0" count="50">
            <x v="112"/>
            <x v="2478"/>
            <x v="2479"/>
            <x v="2736"/>
            <x v="2737"/>
            <x v="2738"/>
            <x v="2739"/>
            <x v="2740"/>
            <x v="2741"/>
            <x v="2742"/>
            <x v="2743"/>
            <x v="2744"/>
            <x v="2745"/>
            <x v="2746"/>
            <x v="2747"/>
            <x v="2748"/>
            <x v="2749"/>
            <x v="2750"/>
            <x v="2751"/>
            <x v="2752"/>
            <x v="2753"/>
            <x v="2754"/>
            <x v="2755"/>
            <x v="2756"/>
            <x v="2757"/>
            <x v="2758"/>
            <x v="2759"/>
            <x v="3516"/>
            <x v="3520"/>
            <x v="3524"/>
            <x v="3528"/>
            <x v="3532"/>
            <x v="3536"/>
            <x v="3540"/>
            <x v="3544"/>
            <x v="3548"/>
            <x v="3552"/>
            <x v="3556"/>
            <x v="3560"/>
            <x v="3564"/>
            <x v="3568"/>
            <x v="3572"/>
            <x v="3576"/>
            <x v="3580"/>
            <x v="3584"/>
            <x v="3588"/>
            <x v="3592"/>
            <x v="3596"/>
            <x v="3604"/>
            <x v="3608"/>
          </reference>
        </references>
      </pivotArea>
    </format>
    <format dxfId="107">
      <pivotArea dataOnly="0" labelOnly="1" fieldPosition="0">
        <references count="1">
          <reference field="0" count="50">
            <x v="2445"/>
            <x v="2446"/>
            <x v="2760"/>
            <x v="2761"/>
            <x v="2762"/>
            <x v="2763"/>
            <x v="2764"/>
            <x v="2765"/>
            <x v="2766"/>
            <x v="2767"/>
            <x v="2768"/>
            <x v="2769"/>
            <x v="2770"/>
            <x v="2771"/>
            <x v="2772"/>
            <x v="2773"/>
            <x v="2774"/>
            <x v="2775"/>
            <x v="2776"/>
            <x v="2778"/>
            <x v="2779"/>
            <x v="2780"/>
            <x v="2781"/>
            <x v="2782"/>
            <x v="2783"/>
            <x v="3045"/>
            <x v="3047"/>
            <x v="3049"/>
            <x v="3051"/>
            <x v="3053"/>
            <x v="3055"/>
            <x v="3057"/>
            <x v="3059"/>
            <x v="3061"/>
            <x v="3063"/>
            <x v="3065"/>
            <x v="3067"/>
            <x v="3069"/>
            <x v="3071"/>
            <x v="3073"/>
            <x v="3075"/>
            <x v="3077"/>
            <x v="3079"/>
            <x v="3081"/>
            <x v="3083"/>
            <x v="3085"/>
            <x v="3087"/>
            <x v="3089"/>
            <x v="3091"/>
            <x v="3093"/>
          </reference>
        </references>
      </pivotArea>
    </format>
    <format dxfId="106">
      <pivotArea dataOnly="0" labelOnly="1" fieldPosition="0">
        <references count="1">
          <reference field="0" count="50">
            <x v="2447"/>
            <x v="2462"/>
            <x v="2464"/>
            <x v="2784"/>
            <x v="2785"/>
            <x v="2786"/>
            <x v="2787"/>
            <x v="2788"/>
            <x v="2789"/>
            <x v="2790"/>
            <x v="2792"/>
            <x v="2793"/>
            <x v="2794"/>
            <x v="2795"/>
            <x v="2796"/>
            <x v="2797"/>
            <x v="2798"/>
            <x v="2799"/>
            <x v="2800"/>
            <x v="2801"/>
            <x v="2802"/>
            <x v="2803"/>
            <x v="2804"/>
            <x v="2805"/>
            <x v="2806"/>
            <x v="2807"/>
            <x v="2808"/>
            <x v="3095"/>
            <x v="3097"/>
            <x v="3099"/>
            <x v="3101"/>
            <x v="3105"/>
            <x v="3107"/>
            <x v="3109"/>
            <x v="3111"/>
            <x v="3113"/>
            <x v="3115"/>
            <x v="3117"/>
            <x v="3119"/>
            <x v="3121"/>
            <x v="3123"/>
            <x v="3125"/>
            <x v="3127"/>
            <x v="3129"/>
            <x v="3131"/>
            <x v="3133"/>
            <x v="3135"/>
            <x v="3137"/>
            <x v="3139"/>
            <x v="3141"/>
          </reference>
        </references>
      </pivotArea>
    </format>
    <format dxfId="105">
      <pivotArea dataOnly="0" labelOnly="1" fieldPosition="0">
        <references count="1">
          <reference field="0" count="50">
            <x v="2448"/>
            <x v="2809"/>
            <x v="2811"/>
            <x v="2812"/>
            <x v="2813"/>
            <x v="2814"/>
            <x v="2815"/>
            <x v="2816"/>
            <x v="2817"/>
            <x v="2818"/>
            <x v="2819"/>
            <x v="2820"/>
            <x v="2821"/>
            <x v="2822"/>
            <x v="2823"/>
            <x v="2824"/>
            <x v="2825"/>
            <x v="2826"/>
            <x v="2827"/>
            <x v="2828"/>
            <x v="2829"/>
            <x v="2830"/>
            <x v="2831"/>
            <x v="2832"/>
            <x v="2833"/>
            <x v="3145"/>
            <x v="3147"/>
            <x v="3149"/>
            <x v="3151"/>
            <x v="3152"/>
            <x v="3154"/>
            <x v="3156"/>
            <x v="3158"/>
            <x v="3160"/>
            <x v="3162"/>
            <x v="3164"/>
            <x v="3166"/>
            <x v="3168"/>
            <x v="3170"/>
            <x v="3172"/>
            <x v="3174"/>
            <x v="3176"/>
            <x v="3178"/>
            <x v="3180"/>
            <x v="3182"/>
            <x v="3184"/>
            <x v="3186"/>
            <x v="3188"/>
            <x v="3190"/>
            <x v="3192"/>
          </reference>
        </references>
      </pivotArea>
    </format>
    <format dxfId="104">
      <pivotArea dataOnly="0" labelOnly="1" fieldPosition="0">
        <references count="1">
          <reference field="0" count="50">
            <x v="2449"/>
            <x v="2450"/>
            <x v="2451"/>
            <x v="2468"/>
            <x v="2834"/>
            <x v="2835"/>
            <x v="2836"/>
            <x v="2837"/>
            <x v="2839"/>
            <x v="2840"/>
            <x v="2841"/>
            <x v="2842"/>
            <x v="2844"/>
            <x v="2845"/>
            <x v="2846"/>
            <x v="2847"/>
            <x v="2848"/>
            <x v="2850"/>
            <x v="2851"/>
            <x v="2852"/>
            <x v="2853"/>
            <x v="2854"/>
            <x v="2855"/>
            <x v="2856"/>
            <x v="2857"/>
            <x v="2858"/>
            <x v="3194"/>
            <x v="3196"/>
            <x v="3198"/>
            <x v="3200"/>
            <x v="3202"/>
            <x v="3204"/>
            <x v="3206"/>
            <x v="3210"/>
            <x v="3212"/>
            <x v="3214"/>
            <x v="3216"/>
            <x v="3218"/>
            <x v="3220"/>
            <x v="3222"/>
            <x v="3224"/>
            <x v="3226"/>
            <x v="3228"/>
            <x v="3230"/>
            <x v="3232"/>
            <x v="3233"/>
            <x v="3235"/>
            <x v="3237"/>
            <x v="3239"/>
            <x v="3241"/>
          </reference>
        </references>
      </pivotArea>
    </format>
    <format dxfId="103">
      <pivotArea dataOnly="0" labelOnly="1" fieldPosition="0">
        <references count="1">
          <reference field="0" count="50">
            <x v="2859"/>
            <x v="2860"/>
            <x v="2861"/>
            <x v="2862"/>
            <x v="2863"/>
            <x v="2864"/>
            <x v="2865"/>
            <x v="2866"/>
            <x v="2867"/>
            <x v="2868"/>
            <x v="2869"/>
            <x v="2870"/>
            <x v="2871"/>
            <x v="2872"/>
            <x v="2873"/>
            <x v="2874"/>
            <x v="2875"/>
            <x v="2876"/>
            <x v="2877"/>
            <x v="2878"/>
            <x v="2879"/>
            <x v="2880"/>
            <x v="2881"/>
            <x v="2882"/>
            <x v="2883"/>
            <x v="3243"/>
            <x v="3245"/>
            <x v="3247"/>
            <x v="3249"/>
            <x v="3251"/>
            <x v="3253"/>
            <x v="3255"/>
            <x v="3257"/>
            <x v="3259"/>
            <x v="3261"/>
            <x v="3263"/>
            <x v="3265"/>
            <x v="3267"/>
            <x v="3269"/>
            <x v="3271"/>
            <x v="3273"/>
            <x v="3275"/>
            <x v="3277"/>
            <x v="3279"/>
            <x v="3281"/>
            <x v="3283"/>
            <x v="3285"/>
            <x v="3287"/>
            <x v="3289"/>
            <x v="3291"/>
          </reference>
        </references>
      </pivotArea>
    </format>
    <format dxfId="102">
      <pivotArea dataOnly="0" labelOnly="1" fieldPosition="0">
        <references count="1">
          <reference field="0" count="50">
            <x v="113"/>
            <x v="2469"/>
            <x v="2884"/>
            <x v="2885"/>
            <x v="2886"/>
            <x v="2887"/>
            <x v="2888"/>
            <x v="2889"/>
            <x v="2890"/>
            <x v="2891"/>
            <x v="2892"/>
            <x v="2893"/>
            <x v="2894"/>
            <x v="2895"/>
            <x v="2896"/>
            <x v="2897"/>
            <x v="2898"/>
            <x v="2899"/>
            <x v="2900"/>
            <x v="2901"/>
            <x v="2902"/>
            <x v="2903"/>
            <x v="2904"/>
            <x v="2905"/>
            <x v="2906"/>
            <x v="2907"/>
            <x v="3293"/>
            <x v="3295"/>
            <x v="3297"/>
            <x v="3299"/>
            <x v="3301"/>
            <x v="3303"/>
            <x v="3307"/>
            <x v="3309"/>
            <x v="3311"/>
            <x v="3313"/>
            <x v="3315"/>
            <x v="3317"/>
            <x v="3319"/>
            <x v="3321"/>
            <x v="3323"/>
            <x v="3325"/>
            <x v="3327"/>
            <x v="3329"/>
            <x v="3331"/>
            <x v="3333"/>
            <x v="3335"/>
            <x v="3337"/>
            <x v="3339"/>
            <x v="3341"/>
          </reference>
        </references>
      </pivotArea>
    </format>
    <format dxfId="101">
      <pivotArea dataOnly="0" labelOnly="1" fieldPosition="0">
        <references count="1">
          <reference field="0" count="50">
            <x v="2452"/>
            <x v="2453"/>
            <x v="2454"/>
            <x v="2908"/>
            <x v="2909"/>
            <x v="2910"/>
            <x v="2911"/>
            <x v="2913"/>
            <x v="2914"/>
            <x v="2915"/>
            <x v="2916"/>
            <x v="2917"/>
            <x v="2918"/>
            <x v="2919"/>
            <x v="2920"/>
            <x v="2921"/>
            <x v="2922"/>
            <x v="2923"/>
            <x v="2924"/>
            <x v="2926"/>
            <x v="2927"/>
            <x v="2928"/>
            <x v="2929"/>
            <x v="2930"/>
            <x v="2932"/>
            <x v="3343"/>
            <x v="3345"/>
            <x v="3347"/>
            <x v="3349"/>
            <x v="3351"/>
            <x v="3353"/>
            <x v="3355"/>
            <x v="3357"/>
            <x v="3359"/>
            <x v="3361"/>
            <x v="3363"/>
            <x v="3365"/>
            <x v="3367"/>
            <x v="3369"/>
            <x v="3371"/>
            <x v="3373"/>
            <x v="3375"/>
            <x v="3377"/>
            <x v="3379"/>
            <x v="3381"/>
            <x v="3383"/>
            <x v="3385"/>
            <x v="3387"/>
            <x v="3389"/>
            <x v="3391"/>
          </reference>
        </references>
      </pivotArea>
    </format>
    <format dxfId="100">
      <pivotArea dataOnly="0" labelOnly="1" fieldPosition="0">
        <references count="1">
          <reference field="0" count="50">
            <x v="2455"/>
            <x v="2456"/>
            <x v="2457"/>
            <x v="2933"/>
            <x v="2935"/>
            <x v="2937"/>
            <x v="2938"/>
            <x v="2939"/>
            <x v="2940"/>
            <x v="2941"/>
            <x v="2942"/>
            <x v="2943"/>
            <x v="2944"/>
            <x v="2945"/>
            <x v="2946"/>
            <x v="2947"/>
            <x v="2948"/>
            <x v="2949"/>
            <x v="2950"/>
            <x v="2951"/>
            <x v="2952"/>
            <x v="2953"/>
            <x v="2954"/>
            <x v="2955"/>
            <x v="2956"/>
            <x v="3393"/>
            <x v="3395"/>
            <x v="3397"/>
            <x v="3399"/>
            <x v="3401"/>
            <x v="3403"/>
            <x v="3405"/>
            <x v="3407"/>
            <x v="3409"/>
            <x v="3411"/>
            <x v="3413"/>
            <x v="3415"/>
            <x v="3417"/>
            <x v="3419"/>
            <x v="3421"/>
            <x v="3423"/>
            <x v="3425"/>
            <x v="3427"/>
            <x v="3429"/>
            <x v="3431"/>
            <x v="3433"/>
            <x v="3435"/>
            <x v="3437"/>
            <x v="3439"/>
            <x v="3441"/>
          </reference>
        </references>
      </pivotArea>
    </format>
    <format dxfId="99">
      <pivotArea dataOnly="0" labelOnly="1" fieldPosition="0">
        <references count="1">
          <reference field="0" count="50">
            <x v="2458"/>
            <x v="2474"/>
            <x v="2475"/>
            <x v="2957"/>
            <x v="2958"/>
            <x v="2959"/>
            <x v="2960"/>
            <x v="2961"/>
            <x v="2962"/>
            <x v="2963"/>
            <x v="2965"/>
            <x v="2966"/>
            <x v="2967"/>
            <x v="2968"/>
            <x v="2969"/>
            <x v="2970"/>
            <x v="2971"/>
            <x v="2972"/>
            <x v="2973"/>
            <x v="2974"/>
            <x v="2975"/>
            <x v="2976"/>
            <x v="2977"/>
            <x v="2978"/>
            <x v="2979"/>
            <x v="2980"/>
            <x v="2981"/>
            <x v="3443"/>
            <x v="3445"/>
            <x v="3447"/>
            <x v="3449"/>
            <x v="3451"/>
            <x v="3453"/>
            <x v="3455"/>
            <x v="3457"/>
            <x v="3459"/>
            <x v="3461"/>
            <x v="3463"/>
            <x v="3465"/>
            <x v="3467"/>
            <x v="3469"/>
            <x v="3471"/>
            <x v="3473"/>
            <x v="3475"/>
            <x v="3477"/>
            <x v="3481"/>
            <x v="3483"/>
            <x v="3485"/>
            <x v="3487"/>
            <x v="3489"/>
          </reference>
        </references>
      </pivotArea>
    </format>
    <format dxfId="98">
      <pivotArea dataOnly="0" labelOnly="1" fieldPosition="0">
        <references count="1">
          <reference field="0" count="50">
            <x v="2982"/>
            <x v="2983"/>
            <x v="2984"/>
            <x v="2985"/>
            <x v="2986"/>
            <x v="2987"/>
            <x v="2988"/>
            <x v="2989"/>
            <x v="2990"/>
            <x v="2991"/>
            <x v="2992"/>
            <x v="2993"/>
            <x v="2994"/>
            <x v="2995"/>
            <x v="2996"/>
            <x v="2997"/>
            <x v="2998"/>
            <x v="2999"/>
            <x v="3000"/>
            <x v="3001"/>
            <x v="3002"/>
            <x v="3003"/>
            <x v="3004"/>
            <x v="3005"/>
            <x v="3006"/>
            <x v="3493"/>
            <x v="3495"/>
            <x v="3497"/>
            <x v="3499"/>
            <x v="3501"/>
            <x v="3503"/>
            <x v="3505"/>
            <x v="3507"/>
            <x v="3509"/>
            <x v="3511"/>
            <x v="3513"/>
            <x v="3515"/>
            <x v="3517"/>
            <x v="3519"/>
            <x v="3521"/>
            <x v="3523"/>
            <x v="3525"/>
            <x v="3527"/>
            <x v="3529"/>
            <x v="3531"/>
            <x v="3533"/>
            <x v="3535"/>
            <x v="3537"/>
            <x v="3539"/>
            <x v="3541"/>
          </reference>
        </references>
      </pivotArea>
    </format>
    <format dxfId="97">
      <pivotArea dataOnly="0" labelOnly="1" fieldPosition="0">
        <references count="1">
          <reference field="0" count="50">
            <x v="2459"/>
            <x v="2460"/>
            <x v="2461"/>
            <x v="3007"/>
            <x v="3009"/>
            <x v="3010"/>
            <x v="3011"/>
            <x v="3013"/>
            <x v="3014"/>
            <x v="3015"/>
            <x v="3016"/>
            <x v="3017"/>
            <x v="3018"/>
            <x v="3019"/>
            <x v="3020"/>
            <x v="3543"/>
            <x v="3545"/>
            <x v="3547"/>
            <x v="3549"/>
            <x v="3551"/>
            <x v="3553"/>
            <x v="3555"/>
            <x v="3557"/>
            <x v="3559"/>
            <x v="3561"/>
            <x v="3563"/>
            <x v="3565"/>
            <x v="3567"/>
            <x v="3569"/>
            <x v="3571"/>
            <x v="3573"/>
            <x v="3575"/>
            <x v="3577"/>
            <x v="3579"/>
            <x v="3581"/>
            <x v="3583"/>
            <x v="3585"/>
            <x v="3587"/>
            <x v="3589"/>
            <x v="3591"/>
            <x v="3612"/>
            <x v="3614"/>
            <x v="3616"/>
            <x v="3618"/>
            <x v="3620"/>
            <x v="3622"/>
            <x v="3624"/>
            <x v="3626"/>
            <x v="3628"/>
            <x v="3630"/>
          </reference>
        </references>
      </pivotArea>
    </format>
    <format dxfId="96">
      <pivotArea dataOnly="0" labelOnly="1" fieldPosition="0">
        <references count="1">
          <reference field="0" count="50">
            <x v="2437"/>
            <x v="3022"/>
            <x v="3023"/>
            <x v="3024"/>
            <x v="3025"/>
            <x v="3026"/>
            <x v="3027"/>
            <x v="3028"/>
            <x v="3029"/>
            <x v="3030"/>
            <x v="3031"/>
            <x v="3032"/>
            <x v="3033"/>
            <x v="3034"/>
            <x v="3035"/>
            <x v="3036"/>
            <x v="3037"/>
            <x v="3038"/>
            <x v="3039"/>
            <x v="3040"/>
            <x v="3041"/>
            <x v="3042"/>
            <x v="3043"/>
            <x v="3593"/>
            <x v="3595"/>
            <x v="3597"/>
            <x v="3599"/>
            <x v="3601"/>
            <x v="3603"/>
            <x v="3605"/>
            <x v="3607"/>
            <x v="3609"/>
            <x v="3611"/>
            <x v="3615"/>
            <x v="3617"/>
            <x v="3619"/>
            <x v="3621"/>
            <x v="3623"/>
            <x v="3625"/>
            <x v="3627"/>
            <x v="3629"/>
            <x v="3631"/>
            <x v="3632"/>
            <x v="3633"/>
            <x v="3634"/>
            <x v="3635"/>
            <x v="3636"/>
            <x v="3637"/>
            <x v="3638"/>
            <x v="3639"/>
          </reference>
        </references>
      </pivotArea>
    </format>
    <format dxfId="95">
      <pivotArea dataOnly="0" labelOnly="1" fieldPosition="0">
        <references count="1">
          <reference field="0" count="50">
            <x v="1247"/>
            <x v="1248"/>
            <x v="1277"/>
            <x v="1278"/>
            <x v="1279"/>
            <x v="1280"/>
            <x v="1281"/>
            <x v="1282"/>
            <x v="1283"/>
            <x v="1284"/>
            <x v="1285"/>
            <x v="1286"/>
            <x v="1287"/>
            <x v="1288"/>
            <x v="1289"/>
            <x v="1290"/>
            <x v="1291"/>
            <x v="1292"/>
            <x v="1293"/>
            <x v="1294"/>
            <x v="1295"/>
            <x v="1297"/>
            <x v="1298"/>
            <x v="1299"/>
            <x v="1842"/>
            <x v="1856"/>
            <x v="1872"/>
            <x v="1888"/>
            <x v="1904"/>
            <x v="1920"/>
            <x v="1935"/>
            <x v="1951"/>
            <x v="1966"/>
            <x v="1982"/>
            <x v="1998"/>
            <x v="2014"/>
            <x v="2030"/>
            <x v="2046"/>
            <x v="2062"/>
            <x v="2078"/>
            <x v="2094"/>
            <x v="2126"/>
            <x v="2158"/>
            <x v="2190"/>
            <x v="2219"/>
            <x v="2251"/>
            <x v="2282"/>
            <x v="2314"/>
            <x v="2379"/>
            <x v="2411"/>
          </reference>
        </references>
      </pivotArea>
    </format>
    <format dxfId="94">
      <pivotArea dataOnly="0" labelOnly="1" fieldPosition="0">
        <references count="1">
          <reference field="0" count="50">
            <x v="26"/>
            <x v="74"/>
            <x v="1249"/>
            <x v="1300"/>
            <x v="1301"/>
            <x v="1302"/>
            <x v="1303"/>
            <x v="1304"/>
            <x v="1305"/>
            <x v="1306"/>
            <x v="1307"/>
            <x v="1308"/>
            <x v="1309"/>
            <x v="1310"/>
            <x v="1311"/>
            <x v="1312"/>
            <x v="1313"/>
            <x v="1314"/>
            <x v="1316"/>
            <x v="1317"/>
            <x v="1318"/>
            <x v="1319"/>
            <x v="1320"/>
            <x v="1321"/>
            <x v="1322"/>
            <x v="1323"/>
            <x v="1850"/>
            <x v="1864"/>
            <x v="1880"/>
            <x v="1896"/>
            <x v="1912"/>
            <x v="1927"/>
            <x v="1943"/>
            <x v="1974"/>
            <x v="1990"/>
            <x v="2006"/>
            <x v="2022"/>
            <x v="2038"/>
            <x v="2054"/>
            <x v="2070"/>
            <x v="2110"/>
            <x v="2142"/>
            <x v="2174"/>
            <x v="2204"/>
            <x v="2235"/>
            <x v="2266"/>
            <x v="2298"/>
            <x v="2330"/>
            <x v="2395"/>
            <x v="2427"/>
          </reference>
        </references>
      </pivotArea>
    </format>
    <format dxfId="93">
      <pivotArea dataOnly="0" labelOnly="1" fieldPosition="0">
        <references count="1">
          <reference field="0" count="50">
            <x v="1324"/>
            <x v="1325"/>
            <x v="1326"/>
            <x v="1327"/>
            <x v="1328"/>
            <x v="1329"/>
            <x v="1330"/>
            <x v="1331"/>
            <x v="1332"/>
            <x v="1333"/>
            <x v="1334"/>
            <x v="1335"/>
            <x v="1336"/>
            <x v="1337"/>
            <x v="1338"/>
            <x v="1339"/>
            <x v="1340"/>
            <x v="1341"/>
            <x v="1342"/>
            <x v="1343"/>
            <x v="1344"/>
            <x v="1345"/>
            <x v="1346"/>
            <x v="1347"/>
            <x v="1348"/>
            <x v="1846"/>
            <x v="1853"/>
            <x v="1860"/>
            <x v="1868"/>
            <x v="2086"/>
            <x v="2102"/>
            <x v="2118"/>
            <x v="2134"/>
            <x v="2150"/>
            <x v="2166"/>
            <x v="2182"/>
            <x v="2198"/>
            <x v="2211"/>
            <x v="2227"/>
            <x v="2243"/>
            <x v="2259"/>
            <x v="2274"/>
            <x v="2290"/>
            <x v="2306"/>
            <x v="2322"/>
            <x v="2338"/>
            <x v="2387"/>
            <x v="2403"/>
            <x v="2419"/>
            <x v="2435"/>
          </reference>
        </references>
      </pivotArea>
    </format>
    <format dxfId="92">
      <pivotArea dataOnly="0" labelOnly="1" fieldPosition="0">
        <references count="1">
          <reference field="0" count="50">
            <x v="1265"/>
            <x v="1349"/>
            <x v="1350"/>
            <x v="1351"/>
            <x v="1352"/>
            <x v="1353"/>
            <x v="1354"/>
            <x v="1355"/>
            <x v="1356"/>
            <x v="1357"/>
            <x v="1358"/>
            <x v="1359"/>
            <x v="1360"/>
            <x v="1361"/>
            <x v="1362"/>
            <x v="1363"/>
            <x v="1364"/>
            <x v="1365"/>
            <x v="1366"/>
            <x v="1367"/>
            <x v="1368"/>
            <x v="1369"/>
            <x v="1370"/>
            <x v="1371"/>
            <x v="1372"/>
            <x v="1373"/>
            <x v="1876"/>
            <x v="1884"/>
            <x v="1892"/>
            <x v="1900"/>
            <x v="1908"/>
            <x v="1916"/>
            <x v="1924"/>
            <x v="1931"/>
            <x v="1939"/>
            <x v="1947"/>
            <x v="1954"/>
            <x v="1962"/>
            <x v="1970"/>
            <x v="1978"/>
            <x v="1986"/>
            <x v="2002"/>
            <x v="2010"/>
            <x v="2018"/>
            <x v="2026"/>
            <x v="2034"/>
            <x v="2042"/>
            <x v="2050"/>
            <x v="2058"/>
            <x v="2066"/>
          </reference>
        </references>
      </pivotArea>
    </format>
    <format dxfId="91">
      <pivotArea dataOnly="0" labelOnly="1" fieldPosition="0">
        <references count="1">
          <reference field="0" count="50">
            <x v="1250"/>
            <x v="1251"/>
            <x v="1252"/>
            <x v="1270"/>
            <x v="1375"/>
            <x v="1376"/>
            <x v="1377"/>
            <x v="1378"/>
            <x v="1379"/>
            <x v="1380"/>
            <x v="1381"/>
            <x v="1383"/>
            <x v="1384"/>
            <x v="1385"/>
            <x v="1386"/>
            <x v="1387"/>
            <x v="1388"/>
            <x v="1389"/>
            <x v="1390"/>
            <x v="1392"/>
            <x v="1393"/>
            <x v="1394"/>
            <x v="1395"/>
            <x v="1396"/>
            <x v="1397"/>
            <x v="1398"/>
            <x v="2074"/>
            <x v="2082"/>
            <x v="2090"/>
            <x v="2098"/>
            <x v="2106"/>
            <x v="2114"/>
            <x v="2122"/>
            <x v="2130"/>
            <x v="2138"/>
            <x v="2154"/>
            <x v="2162"/>
            <x v="2170"/>
            <x v="2178"/>
            <x v="2186"/>
            <x v="2194"/>
            <x v="2200"/>
            <x v="2208"/>
            <x v="2215"/>
            <x v="2223"/>
            <x v="2231"/>
            <x v="2239"/>
            <x v="2247"/>
            <x v="2255"/>
            <x v="2262"/>
          </reference>
        </references>
      </pivotArea>
    </format>
    <format dxfId="90">
      <pivotArea dataOnly="0" labelOnly="1" fieldPosition="0">
        <references count="1">
          <reference field="0" count="50">
            <x v="44"/>
            <x v="1253"/>
            <x v="1399"/>
            <x v="1400"/>
            <x v="1401"/>
            <x v="1402"/>
            <x v="1403"/>
            <x v="1404"/>
            <x v="1405"/>
            <x v="1406"/>
            <x v="1407"/>
            <x v="1408"/>
            <x v="1409"/>
            <x v="1410"/>
            <x v="1411"/>
            <x v="1412"/>
            <x v="1413"/>
            <x v="1414"/>
            <x v="1415"/>
            <x v="1416"/>
            <x v="1417"/>
            <x v="1418"/>
            <x v="1419"/>
            <x v="1420"/>
            <x v="1421"/>
            <x v="1840"/>
            <x v="1844"/>
            <x v="1848"/>
            <x v="1851"/>
            <x v="1854"/>
            <x v="1858"/>
            <x v="1862"/>
            <x v="1866"/>
            <x v="2270"/>
            <x v="2278"/>
            <x v="2286"/>
            <x v="2294"/>
            <x v="2302"/>
            <x v="2310"/>
            <x v="2318"/>
            <x v="2326"/>
            <x v="2334"/>
            <x v="2375"/>
            <x v="2383"/>
            <x v="2391"/>
            <x v="2399"/>
            <x v="2407"/>
            <x v="2415"/>
            <x v="2423"/>
            <x v="2431"/>
          </reference>
        </references>
      </pivotArea>
    </format>
    <format dxfId="89">
      <pivotArea dataOnly="0" labelOnly="1" fieldPosition="0">
        <references count="1">
          <reference field="0" count="50">
            <x v="111"/>
            <x v="1254"/>
            <x v="1263"/>
            <x v="1264"/>
            <x v="1422"/>
            <x v="1423"/>
            <x v="1424"/>
            <x v="1425"/>
            <x v="1427"/>
            <x v="1428"/>
            <x v="1429"/>
            <x v="1430"/>
            <x v="1431"/>
            <x v="1432"/>
            <x v="1433"/>
            <x v="1434"/>
            <x v="1435"/>
            <x v="1436"/>
            <x v="1437"/>
            <x v="1438"/>
            <x v="1439"/>
            <x v="1440"/>
            <x v="1441"/>
            <x v="1442"/>
            <x v="1443"/>
            <x v="1444"/>
            <x v="1445"/>
            <x v="1446"/>
            <x v="1870"/>
            <x v="1874"/>
            <x v="1878"/>
            <x v="1882"/>
            <x v="1886"/>
            <x v="1890"/>
            <x v="1898"/>
            <x v="1902"/>
            <x v="1906"/>
            <x v="1910"/>
            <x v="1914"/>
            <x v="1918"/>
            <x v="1922"/>
            <x v="1929"/>
            <x v="1933"/>
            <x v="1937"/>
            <x v="1941"/>
            <x v="1945"/>
            <x v="1949"/>
            <x v="1956"/>
            <x v="1960"/>
            <x v="1964"/>
          </reference>
        </references>
      </pivotArea>
    </format>
    <format dxfId="88">
      <pivotArea dataOnly="0" labelOnly="1" fieldPosition="0">
        <references count="1">
          <reference field="0" count="50">
            <x v="1267"/>
            <x v="1447"/>
            <x v="1448"/>
            <x v="1449"/>
            <x v="1450"/>
            <x v="1451"/>
            <x v="1452"/>
            <x v="1453"/>
            <x v="1454"/>
            <x v="1455"/>
            <x v="1456"/>
            <x v="1457"/>
            <x v="1458"/>
            <x v="1459"/>
            <x v="1460"/>
            <x v="1461"/>
            <x v="1462"/>
            <x v="1463"/>
            <x v="1464"/>
            <x v="1465"/>
            <x v="1466"/>
            <x v="1467"/>
            <x v="1468"/>
            <x v="1469"/>
            <x v="1470"/>
            <x v="1471"/>
            <x v="1968"/>
            <x v="1972"/>
            <x v="1976"/>
            <x v="1980"/>
            <x v="1984"/>
            <x v="1988"/>
            <x v="1992"/>
            <x v="1996"/>
            <x v="2000"/>
            <x v="2004"/>
            <x v="2008"/>
            <x v="2016"/>
            <x v="2020"/>
            <x v="2024"/>
            <x v="2028"/>
            <x v="2032"/>
            <x v="2036"/>
            <x v="2040"/>
            <x v="2044"/>
            <x v="2048"/>
            <x v="2052"/>
            <x v="2056"/>
            <x v="2060"/>
            <x v="2064"/>
          </reference>
        </references>
      </pivotArea>
    </format>
    <format dxfId="87">
      <pivotArea dataOnly="0" labelOnly="1" fieldPosition="0">
        <references count="1">
          <reference field="0" count="50">
            <x v="1268"/>
            <x v="1472"/>
            <x v="1473"/>
            <x v="1474"/>
            <x v="1475"/>
            <x v="1476"/>
            <x v="1477"/>
            <x v="1478"/>
            <x v="1479"/>
            <x v="1480"/>
            <x v="1481"/>
            <x v="1482"/>
            <x v="1483"/>
            <x v="1484"/>
            <x v="1485"/>
            <x v="1486"/>
            <x v="1487"/>
            <x v="1488"/>
            <x v="1489"/>
            <x v="1490"/>
            <x v="1491"/>
            <x v="1492"/>
            <x v="1493"/>
            <x v="1494"/>
            <x v="1495"/>
            <x v="1496"/>
            <x v="2068"/>
            <x v="2072"/>
            <x v="2076"/>
            <x v="2080"/>
            <x v="2084"/>
            <x v="2088"/>
            <x v="2096"/>
            <x v="2100"/>
            <x v="2104"/>
            <x v="2108"/>
            <x v="2112"/>
            <x v="2116"/>
            <x v="2120"/>
            <x v="2124"/>
            <x v="2128"/>
            <x v="2132"/>
            <x v="2136"/>
            <x v="2140"/>
            <x v="2144"/>
            <x v="2148"/>
            <x v="2152"/>
            <x v="2156"/>
            <x v="2160"/>
            <x v="2164"/>
          </reference>
        </references>
      </pivotArea>
    </format>
    <format dxfId="86">
      <pivotArea dataOnly="0" labelOnly="1" fieldPosition="0">
        <references count="1">
          <reference field="0" count="50">
            <x v="47"/>
            <x v="1255"/>
            <x v="1273"/>
            <x v="1497"/>
            <x v="1498"/>
            <x v="1499"/>
            <x v="1500"/>
            <x v="1501"/>
            <x v="1502"/>
            <x v="1503"/>
            <x v="1504"/>
            <x v="1505"/>
            <x v="1506"/>
            <x v="1507"/>
            <x v="1508"/>
            <x v="1509"/>
            <x v="1510"/>
            <x v="1511"/>
            <x v="1512"/>
            <x v="1513"/>
            <x v="1514"/>
            <x v="1515"/>
            <x v="1516"/>
            <x v="1518"/>
            <x v="1519"/>
            <x v="1520"/>
            <x v="1521"/>
            <x v="2168"/>
            <x v="2172"/>
            <x v="2176"/>
            <x v="2180"/>
            <x v="2184"/>
            <x v="2188"/>
            <x v="2192"/>
            <x v="2196"/>
            <x v="2199"/>
            <x v="2202"/>
            <x v="2206"/>
            <x v="2213"/>
            <x v="2217"/>
            <x v="2221"/>
            <x v="2225"/>
            <x v="2229"/>
            <x v="2233"/>
            <x v="2237"/>
            <x v="2241"/>
            <x v="2245"/>
            <x v="2249"/>
            <x v="2253"/>
            <x v="2257"/>
          </reference>
        </references>
      </pivotArea>
    </format>
    <format dxfId="85">
      <pivotArea dataOnly="0" labelOnly="1" fieldPosition="0">
        <references count="1">
          <reference field="0" count="50">
            <x v="45"/>
            <x v="1274"/>
            <x v="1522"/>
            <x v="1523"/>
            <x v="1524"/>
            <x v="1525"/>
            <x v="1526"/>
            <x v="1527"/>
            <x v="1528"/>
            <x v="1529"/>
            <x v="1530"/>
            <x v="1531"/>
            <x v="1532"/>
            <x v="1533"/>
            <x v="1534"/>
            <x v="1535"/>
            <x v="1536"/>
            <x v="1537"/>
            <x v="1538"/>
            <x v="1539"/>
            <x v="1540"/>
            <x v="1541"/>
            <x v="1542"/>
            <x v="1543"/>
            <x v="1544"/>
            <x v="1545"/>
            <x v="2264"/>
            <x v="2268"/>
            <x v="2272"/>
            <x v="2276"/>
            <x v="2284"/>
            <x v="2288"/>
            <x v="2292"/>
            <x v="2296"/>
            <x v="2300"/>
            <x v="2304"/>
            <x v="2308"/>
            <x v="2312"/>
            <x v="2316"/>
            <x v="2320"/>
            <x v="2324"/>
            <x v="2328"/>
            <x v="2332"/>
            <x v="2336"/>
            <x v="2340"/>
            <x v="2377"/>
            <x v="2381"/>
            <x v="2385"/>
            <x v="2389"/>
            <x v="2393"/>
          </reference>
        </references>
      </pivotArea>
    </format>
    <format dxfId="84">
      <pivotArea dataOnly="0" labelOnly="1" fieldPosition="0">
        <references count="1">
          <reference field="0" count="50">
            <x v="27"/>
            <x v="109"/>
            <x v="1245"/>
            <x v="1260"/>
            <x v="1546"/>
            <x v="1547"/>
            <x v="1548"/>
            <x v="1549"/>
            <x v="1550"/>
            <x v="1551"/>
            <x v="1552"/>
            <x v="1553"/>
            <x v="1554"/>
            <x v="1555"/>
            <x v="1556"/>
            <x v="1557"/>
            <x v="1558"/>
            <x v="1559"/>
            <x v="1560"/>
            <x v="1561"/>
            <x v="1562"/>
            <x v="1563"/>
            <x v="1564"/>
            <x v="1565"/>
            <x v="1566"/>
            <x v="1567"/>
            <x v="1568"/>
            <x v="1569"/>
            <x v="1841"/>
            <x v="1843"/>
            <x v="1845"/>
            <x v="1847"/>
            <x v="1849"/>
            <x v="1852"/>
            <x v="1855"/>
            <x v="1857"/>
            <x v="1859"/>
            <x v="1861"/>
            <x v="1863"/>
            <x v="1865"/>
            <x v="2397"/>
            <x v="2401"/>
            <x v="2405"/>
            <x v="2409"/>
            <x v="2413"/>
            <x v="2417"/>
            <x v="2421"/>
            <x v="2425"/>
            <x v="2429"/>
            <x v="2433"/>
          </reference>
        </references>
      </pivotArea>
    </format>
    <format dxfId="83">
      <pivotArea dataOnly="0" labelOnly="1" fieldPosition="0">
        <references count="1">
          <reference field="0" count="50">
            <x v="1261"/>
            <x v="1262"/>
            <x v="1570"/>
            <x v="1571"/>
            <x v="1572"/>
            <x v="1573"/>
            <x v="1574"/>
            <x v="1575"/>
            <x v="1576"/>
            <x v="1577"/>
            <x v="1578"/>
            <x v="1579"/>
            <x v="1580"/>
            <x v="1581"/>
            <x v="1582"/>
            <x v="1583"/>
            <x v="1584"/>
            <x v="1585"/>
            <x v="1586"/>
            <x v="1587"/>
            <x v="1588"/>
            <x v="1589"/>
            <x v="1590"/>
            <x v="1591"/>
            <x v="1592"/>
            <x v="1593"/>
            <x v="1594"/>
            <x v="1869"/>
            <x v="1871"/>
            <x v="1873"/>
            <x v="1875"/>
            <x v="1877"/>
            <x v="1879"/>
            <x v="1881"/>
            <x v="1883"/>
            <x v="1885"/>
            <x v="1887"/>
            <x v="1889"/>
            <x v="1891"/>
            <x v="1895"/>
            <x v="1897"/>
            <x v="1899"/>
            <x v="1901"/>
            <x v="1903"/>
            <x v="1905"/>
            <x v="1907"/>
            <x v="1909"/>
            <x v="1911"/>
            <x v="1913"/>
            <x v="1915"/>
          </reference>
        </references>
      </pivotArea>
    </format>
    <format dxfId="82">
      <pivotArea dataOnly="0" labelOnly="1" fieldPosition="0">
        <references count="1">
          <reference field="0" count="50">
            <x v="1246"/>
            <x v="1595"/>
            <x v="1596"/>
            <x v="1597"/>
            <x v="1598"/>
            <x v="1599"/>
            <x v="1600"/>
            <x v="1601"/>
            <x v="1602"/>
            <x v="1603"/>
            <x v="1604"/>
            <x v="1605"/>
            <x v="1606"/>
            <x v="1607"/>
            <x v="1608"/>
            <x v="1609"/>
            <x v="1610"/>
            <x v="1611"/>
            <x v="1612"/>
            <x v="1613"/>
            <x v="1614"/>
            <x v="1615"/>
            <x v="1616"/>
            <x v="1617"/>
            <x v="1618"/>
            <x v="1619"/>
            <x v="1917"/>
            <x v="1919"/>
            <x v="1921"/>
            <x v="1923"/>
            <x v="1925"/>
            <x v="1926"/>
            <x v="1928"/>
            <x v="1930"/>
            <x v="1932"/>
            <x v="1936"/>
            <x v="1938"/>
            <x v="1940"/>
            <x v="1942"/>
            <x v="1944"/>
            <x v="1946"/>
            <x v="1948"/>
            <x v="1950"/>
            <x v="1952"/>
            <x v="1953"/>
            <x v="1955"/>
            <x v="1957"/>
            <x v="1959"/>
            <x v="1961"/>
            <x v="1963"/>
          </reference>
        </references>
      </pivotArea>
    </format>
    <format dxfId="81">
      <pivotArea dataOnly="0" labelOnly="1" fieldPosition="0">
        <references count="1">
          <reference field="0" count="50">
            <x v="28"/>
            <x v="1256"/>
            <x v="1266"/>
            <x v="1620"/>
            <x v="1621"/>
            <x v="1622"/>
            <x v="1623"/>
            <x v="1624"/>
            <x v="1625"/>
            <x v="1626"/>
            <x v="1627"/>
            <x v="1628"/>
            <x v="1629"/>
            <x v="1630"/>
            <x v="1631"/>
            <x v="1632"/>
            <x v="1633"/>
            <x v="1634"/>
            <x v="1635"/>
            <x v="1636"/>
            <x v="1637"/>
            <x v="1638"/>
            <x v="1639"/>
            <x v="1640"/>
            <x v="1642"/>
            <x v="1643"/>
            <x v="1965"/>
            <x v="1967"/>
            <x v="1969"/>
            <x v="1971"/>
            <x v="1973"/>
            <x v="1975"/>
            <x v="1977"/>
            <x v="1979"/>
            <x v="1981"/>
            <x v="1983"/>
            <x v="1985"/>
            <x v="1987"/>
            <x v="1989"/>
            <x v="1991"/>
            <x v="1993"/>
            <x v="1995"/>
            <x v="1997"/>
            <x v="1999"/>
            <x v="2001"/>
            <x v="2003"/>
            <x v="2005"/>
            <x v="2007"/>
            <x v="2009"/>
            <x v="2013"/>
          </reference>
        </references>
      </pivotArea>
    </format>
    <format dxfId="80">
      <pivotArea dataOnly="0" labelOnly="1" fieldPosition="0">
        <references count="1">
          <reference field="0" count="50">
            <x v="46"/>
            <x v="1644"/>
            <x v="1645"/>
            <x v="1646"/>
            <x v="1647"/>
            <x v="1648"/>
            <x v="1649"/>
            <x v="1650"/>
            <x v="1651"/>
            <x v="1652"/>
            <x v="1653"/>
            <x v="1654"/>
            <x v="1655"/>
            <x v="1656"/>
            <x v="1657"/>
            <x v="1658"/>
            <x v="1659"/>
            <x v="1660"/>
            <x v="1661"/>
            <x v="1662"/>
            <x v="1663"/>
            <x v="1664"/>
            <x v="1665"/>
            <x v="1666"/>
            <x v="1667"/>
            <x v="2015"/>
            <x v="2017"/>
            <x v="2019"/>
            <x v="2021"/>
            <x v="2023"/>
            <x v="2025"/>
            <x v="2027"/>
            <x v="2029"/>
            <x v="2031"/>
            <x v="2033"/>
            <x v="2035"/>
            <x v="2037"/>
            <x v="2039"/>
            <x v="2041"/>
            <x v="2043"/>
            <x v="2045"/>
            <x v="2047"/>
            <x v="2049"/>
            <x v="2051"/>
            <x v="2053"/>
            <x v="2055"/>
            <x v="2057"/>
            <x v="2059"/>
            <x v="2061"/>
            <x v="2063"/>
          </reference>
        </references>
      </pivotArea>
    </format>
    <format dxfId="79">
      <pivotArea dataOnly="0" labelOnly="1" fieldPosition="0">
        <references count="1">
          <reference field="0" count="50">
            <x v="1257"/>
            <x v="1269"/>
            <x v="1668"/>
            <x v="1670"/>
            <x v="1671"/>
            <x v="1672"/>
            <x v="1673"/>
            <x v="1674"/>
            <x v="1675"/>
            <x v="1676"/>
            <x v="1677"/>
            <x v="1678"/>
            <x v="1679"/>
            <x v="1680"/>
            <x v="1681"/>
            <x v="1682"/>
            <x v="1683"/>
            <x v="1684"/>
            <x v="1685"/>
            <x v="1686"/>
            <x v="1687"/>
            <x v="1688"/>
            <x v="1689"/>
            <x v="1690"/>
            <x v="1691"/>
            <x v="1692"/>
            <x v="2065"/>
            <x v="2067"/>
            <x v="2069"/>
            <x v="2071"/>
            <x v="2073"/>
            <x v="2075"/>
            <x v="2077"/>
            <x v="2079"/>
            <x v="2081"/>
            <x v="2083"/>
            <x v="2085"/>
            <x v="2087"/>
            <x v="2089"/>
            <x v="2091"/>
            <x v="2095"/>
            <x v="2097"/>
            <x v="2099"/>
            <x v="2101"/>
            <x v="2103"/>
            <x v="2105"/>
            <x v="2107"/>
            <x v="2109"/>
            <x v="2111"/>
            <x v="2113"/>
          </reference>
        </references>
      </pivotArea>
    </format>
    <format dxfId="78">
      <pivotArea dataOnly="0" labelOnly="1" fieldPosition="0">
        <references count="1">
          <reference field="0" count="50">
            <x v="1693"/>
            <x v="1694"/>
            <x v="1695"/>
            <x v="1696"/>
            <x v="1697"/>
            <x v="1698"/>
            <x v="1699"/>
            <x v="1700"/>
            <x v="1701"/>
            <x v="1702"/>
            <x v="1703"/>
            <x v="1704"/>
            <x v="1705"/>
            <x v="1706"/>
            <x v="1707"/>
            <x v="1708"/>
            <x v="1709"/>
            <x v="1710"/>
            <x v="1711"/>
            <x v="1712"/>
            <x v="1713"/>
            <x v="1714"/>
            <x v="1715"/>
            <x v="1716"/>
            <x v="1717"/>
            <x v="2115"/>
            <x v="2117"/>
            <x v="2119"/>
            <x v="2121"/>
            <x v="2123"/>
            <x v="2125"/>
            <x v="2127"/>
            <x v="2129"/>
            <x v="2131"/>
            <x v="2133"/>
            <x v="2135"/>
            <x v="2137"/>
            <x v="2139"/>
            <x v="2141"/>
            <x v="2143"/>
            <x v="2145"/>
            <x v="2147"/>
            <x v="2149"/>
            <x v="2151"/>
            <x v="2153"/>
            <x v="2155"/>
            <x v="2157"/>
            <x v="2159"/>
            <x v="2161"/>
            <x v="2163"/>
          </reference>
        </references>
      </pivotArea>
    </format>
    <format dxfId="77">
      <pivotArea dataOnly="0" labelOnly="1" fieldPosition="0">
        <references count="1">
          <reference field="0" count="50">
            <x v="75"/>
            <x v="1258"/>
            <x v="1271"/>
            <x v="1718"/>
            <x v="1719"/>
            <x v="1720"/>
            <x v="1721"/>
            <x v="1722"/>
            <x v="1723"/>
            <x v="1724"/>
            <x v="1725"/>
            <x v="1726"/>
            <x v="1727"/>
            <x v="1728"/>
            <x v="1729"/>
            <x v="1730"/>
            <x v="1731"/>
            <x v="1732"/>
            <x v="1733"/>
            <x v="1734"/>
            <x v="1735"/>
            <x v="1736"/>
            <x v="1737"/>
            <x v="1738"/>
            <x v="1739"/>
            <x v="1740"/>
            <x v="1741"/>
            <x v="2165"/>
            <x v="2167"/>
            <x v="2169"/>
            <x v="2171"/>
            <x v="2173"/>
            <x v="2175"/>
            <x v="2177"/>
            <x v="2179"/>
            <x v="2181"/>
            <x v="2183"/>
            <x v="2185"/>
            <x v="2187"/>
            <x v="2189"/>
            <x v="2191"/>
            <x v="2193"/>
            <x v="2195"/>
            <x v="2197"/>
            <x v="2201"/>
            <x v="2203"/>
            <x v="2205"/>
            <x v="2207"/>
            <x v="2209"/>
            <x v="2210"/>
          </reference>
        </references>
      </pivotArea>
    </format>
    <format dxfId="76">
      <pivotArea dataOnly="0" labelOnly="1" fieldPosition="0">
        <references count="1">
          <reference field="0" count="50">
            <x v="1272"/>
            <x v="1742"/>
            <x v="1743"/>
            <x v="1744"/>
            <x v="1745"/>
            <x v="1746"/>
            <x v="1747"/>
            <x v="1748"/>
            <x v="1749"/>
            <x v="1750"/>
            <x v="1751"/>
            <x v="1752"/>
            <x v="1753"/>
            <x v="1754"/>
            <x v="1755"/>
            <x v="1756"/>
            <x v="1757"/>
            <x v="1758"/>
            <x v="1759"/>
            <x v="1760"/>
            <x v="1761"/>
            <x v="1762"/>
            <x v="1763"/>
            <x v="1764"/>
            <x v="1765"/>
            <x v="1766"/>
            <x v="2214"/>
            <x v="2216"/>
            <x v="2218"/>
            <x v="2220"/>
            <x v="2222"/>
            <x v="2224"/>
            <x v="2226"/>
            <x v="2228"/>
            <x v="2230"/>
            <x v="2232"/>
            <x v="2234"/>
            <x v="2236"/>
            <x v="2238"/>
            <x v="2240"/>
            <x v="2242"/>
            <x v="2244"/>
            <x v="2246"/>
            <x v="2248"/>
            <x v="2250"/>
            <x v="2252"/>
            <x v="2254"/>
            <x v="2256"/>
            <x v="2258"/>
            <x v="2260"/>
          </reference>
        </references>
      </pivotArea>
    </format>
    <format dxfId="75">
      <pivotArea dataOnly="0" labelOnly="1" fieldPosition="0">
        <references count="1">
          <reference field="0" count="50">
            <x v="1259"/>
            <x v="1767"/>
            <x v="1768"/>
            <x v="1769"/>
            <x v="1770"/>
            <x v="1771"/>
            <x v="1772"/>
            <x v="1773"/>
            <x v="1774"/>
            <x v="1776"/>
            <x v="1777"/>
            <x v="1778"/>
            <x v="1779"/>
            <x v="1780"/>
            <x v="1781"/>
            <x v="1782"/>
            <x v="1783"/>
            <x v="1784"/>
            <x v="1785"/>
            <x v="1786"/>
            <x v="1787"/>
            <x v="1788"/>
            <x v="1789"/>
            <x v="1790"/>
            <x v="2261"/>
            <x v="2263"/>
            <x v="2265"/>
            <x v="2267"/>
            <x v="2269"/>
            <x v="2271"/>
            <x v="2273"/>
            <x v="2275"/>
            <x v="2277"/>
            <x v="2279"/>
            <x v="2281"/>
            <x v="2283"/>
            <x v="2285"/>
            <x v="2287"/>
            <x v="2289"/>
            <x v="2291"/>
            <x v="2293"/>
            <x v="2295"/>
            <x v="2297"/>
            <x v="2299"/>
            <x v="2301"/>
            <x v="2303"/>
            <x v="2305"/>
            <x v="2307"/>
            <x v="2309"/>
            <x v="2341"/>
          </reference>
        </references>
      </pivotArea>
    </format>
    <format dxfId="74">
      <pivotArea dataOnly="0" labelOnly="1" fieldPosition="0">
        <references count="1">
          <reference field="0" count="50">
            <x v="1275"/>
            <x v="1276"/>
            <x v="1791"/>
            <x v="1792"/>
            <x v="1793"/>
            <x v="1794"/>
            <x v="1795"/>
            <x v="1796"/>
            <x v="1797"/>
            <x v="1798"/>
            <x v="1799"/>
            <x v="2311"/>
            <x v="2313"/>
            <x v="2315"/>
            <x v="2317"/>
            <x v="2319"/>
            <x v="2321"/>
            <x v="2323"/>
            <x v="2325"/>
            <x v="2327"/>
            <x v="2329"/>
            <x v="2331"/>
            <x v="2333"/>
            <x v="2337"/>
            <x v="2339"/>
            <x v="2343"/>
            <x v="2344"/>
            <x v="2345"/>
            <x v="2346"/>
            <x v="2347"/>
            <x v="2348"/>
            <x v="2349"/>
            <x v="2350"/>
            <x v="2351"/>
            <x v="2352"/>
            <x v="2353"/>
            <x v="2354"/>
            <x v="2355"/>
            <x v="2356"/>
            <x v="2357"/>
            <x v="2358"/>
            <x v="2359"/>
            <x v="2360"/>
            <x v="2361"/>
            <x v="2363"/>
            <x v="2365"/>
            <x v="2367"/>
            <x v="2369"/>
            <x v="2371"/>
            <x v="2373"/>
          </reference>
        </references>
      </pivotArea>
    </format>
    <format dxfId="73">
      <pivotArea dataOnly="0" labelOnly="1" fieldPosition="0">
        <references count="1">
          <reference field="0" count="50">
            <x v="1800"/>
            <x v="1801"/>
            <x v="1802"/>
            <x v="1803"/>
            <x v="1804"/>
            <x v="1805"/>
            <x v="1806"/>
            <x v="1807"/>
            <x v="1808"/>
            <x v="1809"/>
            <x v="1810"/>
            <x v="1811"/>
            <x v="1812"/>
            <x v="1813"/>
            <x v="1814"/>
            <x v="1815"/>
            <x v="1816"/>
            <x v="1817"/>
            <x v="1818"/>
            <x v="1819"/>
            <x v="1820"/>
            <x v="1821"/>
            <x v="1822"/>
            <x v="1823"/>
            <x v="1824"/>
            <x v="2362"/>
            <x v="2364"/>
            <x v="2366"/>
            <x v="2368"/>
            <x v="2370"/>
            <x v="2372"/>
            <x v="2374"/>
            <x v="2376"/>
            <x v="2378"/>
            <x v="2380"/>
            <x v="2382"/>
            <x v="2384"/>
            <x v="2386"/>
            <x v="2388"/>
            <x v="2390"/>
            <x v="2392"/>
            <x v="2394"/>
            <x v="2396"/>
            <x v="2398"/>
            <x v="2400"/>
            <x v="2402"/>
            <x v="2404"/>
            <x v="2406"/>
            <x v="2408"/>
            <x v="2410"/>
          </reference>
        </references>
      </pivotArea>
    </format>
    <format dxfId="72">
      <pivotArea dataOnly="0" labelOnly="1" fieldPosition="0">
        <references count="1">
          <reference field="0" count="50">
            <x v="15"/>
            <x v="33"/>
            <x v="41"/>
            <x v="50"/>
            <x v="60"/>
            <x v="83"/>
            <x v="93"/>
            <x v="153"/>
            <x v="154"/>
            <x v="155"/>
            <x v="156"/>
            <x v="157"/>
            <x v="677"/>
            <x v="707"/>
            <x v="738"/>
            <x v="798"/>
            <x v="828"/>
            <x v="859"/>
            <x v="923"/>
            <x v="1046"/>
            <x v="1108"/>
            <x v="1169"/>
            <x v="1825"/>
            <x v="1826"/>
            <x v="1827"/>
            <x v="1828"/>
            <x v="1829"/>
            <x v="1830"/>
            <x v="1831"/>
            <x v="1832"/>
            <x v="1833"/>
            <x v="1834"/>
            <x v="1835"/>
            <x v="1836"/>
            <x v="1837"/>
            <x v="1838"/>
            <x v="1839"/>
            <x v="2412"/>
            <x v="2414"/>
            <x v="2416"/>
            <x v="2418"/>
            <x v="2420"/>
            <x v="2422"/>
            <x v="2424"/>
            <x v="2426"/>
            <x v="2428"/>
            <x v="2430"/>
            <x v="2432"/>
            <x v="2434"/>
            <x v="2436"/>
          </reference>
        </references>
      </pivotArea>
    </format>
    <format dxfId="71">
      <pivotArea dataOnly="0" labelOnly="1" fieldPosition="0">
        <references count="1">
          <reference field="0" count="50">
            <x v="11"/>
            <x v="16"/>
            <x v="17"/>
            <x v="51"/>
            <x v="52"/>
            <x v="53"/>
            <x v="61"/>
            <x v="62"/>
            <x v="72"/>
            <x v="94"/>
            <x v="150"/>
            <x v="158"/>
            <x v="159"/>
            <x v="160"/>
            <x v="161"/>
            <x v="162"/>
            <x v="163"/>
            <x v="164"/>
            <x v="165"/>
            <x v="166"/>
            <x v="167"/>
            <x v="168"/>
            <x v="169"/>
            <x v="170"/>
            <x v="171"/>
            <x v="172"/>
            <x v="173"/>
            <x v="670"/>
            <x v="685"/>
            <x v="692"/>
            <x v="723"/>
            <x v="753"/>
            <x v="783"/>
            <x v="814"/>
            <x v="844"/>
            <x v="875"/>
            <x v="891"/>
            <x v="907"/>
            <x v="939"/>
            <x v="954"/>
            <x v="970"/>
            <x v="1001"/>
            <x v="1017"/>
            <x v="1032"/>
            <x v="1077"/>
            <x v="1092"/>
            <x v="1123"/>
            <x v="1153"/>
            <x v="1184"/>
            <x v="1199"/>
          </reference>
        </references>
      </pivotArea>
    </format>
    <format dxfId="70">
      <pivotArea dataOnly="0" labelOnly="1" fieldPosition="0">
        <references count="1">
          <reference field="0" count="50">
            <x v="20"/>
            <x v="54"/>
            <x v="55"/>
            <x v="63"/>
            <x v="95"/>
            <x v="96"/>
            <x v="97"/>
            <x v="174"/>
            <x v="175"/>
            <x v="176"/>
            <x v="177"/>
            <x v="178"/>
            <x v="179"/>
            <x v="180"/>
            <x v="181"/>
            <x v="182"/>
            <x v="183"/>
            <x v="184"/>
            <x v="185"/>
            <x v="186"/>
            <x v="187"/>
            <x v="188"/>
            <x v="189"/>
            <x v="190"/>
            <x v="191"/>
            <x v="700"/>
            <x v="715"/>
            <x v="730"/>
            <x v="745"/>
            <x v="761"/>
            <x v="775"/>
            <x v="790"/>
            <x v="806"/>
            <x v="821"/>
            <x v="836"/>
            <x v="851"/>
            <x v="867"/>
            <x v="883"/>
            <x v="899"/>
            <x v="915"/>
            <x v="931"/>
            <x v="946"/>
            <x v="962"/>
            <x v="978"/>
            <x v="993"/>
            <x v="1009"/>
            <x v="1024"/>
            <x v="1039"/>
            <x v="1054"/>
            <x v="1069"/>
          </reference>
        </references>
      </pivotArea>
    </format>
    <format dxfId="69">
      <pivotArea dataOnly="0" labelOnly="1" fieldPosition="0">
        <references count="1">
          <reference field="0" count="50">
            <x v="12"/>
            <x v="34"/>
            <x v="40"/>
            <x v="56"/>
            <x v="64"/>
            <x v="65"/>
            <x v="70"/>
            <x v="132"/>
            <x v="192"/>
            <x v="193"/>
            <x v="194"/>
            <x v="195"/>
            <x v="196"/>
            <x v="197"/>
            <x v="198"/>
            <x v="199"/>
            <x v="200"/>
            <x v="201"/>
            <x v="202"/>
            <x v="203"/>
            <x v="204"/>
            <x v="205"/>
            <x v="206"/>
            <x v="207"/>
            <x v="208"/>
            <x v="209"/>
            <x v="210"/>
            <x v="666"/>
            <x v="674"/>
            <x v="681"/>
            <x v="689"/>
            <x v="696"/>
            <x v="704"/>
            <x v="711"/>
            <x v="719"/>
            <x v="734"/>
            <x v="749"/>
            <x v="757"/>
            <x v="765"/>
            <x v="771"/>
            <x v="779"/>
            <x v="786"/>
            <x v="1084"/>
            <x v="1100"/>
            <x v="1115"/>
            <x v="1130"/>
            <x v="1145"/>
            <x v="1161"/>
            <x v="1177"/>
            <x v="1192"/>
          </reference>
        </references>
      </pivotArea>
    </format>
    <format dxfId="68">
      <pivotArea dataOnly="0" labelOnly="1" fieldPosition="0">
        <references count="1">
          <reference field="0" count="50">
            <x v="24"/>
            <x v="35"/>
            <x v="36"/>
            <x v="211"/>
            <x v="212"/>
            <x v="213"/>
            <x v="214"/>
            <x v="215"/>
            <x v="216"/>
            <x v="217"/>
            <x v="218"/>
            <x v="219"/>
            <x v="220"/>
            <x v="221"/>
            <x v="222"/>
            <x v="223"/>
            <x v="224"/>
            <x v="225"/>
            <x v="226"/>
            <x v="227"/>
            <x v="228"/>
            <x v="229"/>
            <x v="230"/>
            <x v="231"/>
            <x v="232"/>
            <x v="233"/>
            <x v="794"/>
            <x v="802"/>
            <x v="810"/>
            <x v="817"/>
            <x v="825"/>
            <x v="832"/>
            <x v="840"/>
            <x v="855"/>
            <x v="863"/>
            <x v="871"/>
            <x v="879"/>
            <x v="887"/>
            <x v="895"/>
            <x v="903"/>
            <x v="911"/>
            <x v="919"/>
            <x v="927"/>
            <x v="935"/>
            <x v="943"/>
            <x v="950"/>
            <x v="958"/>
            <x v="966"/>
            <x v="974"/>
            <x v="982"/>
          </reference>
        </references>
      </pivotArea>
    </format>
    <format dxfId="67">
      <pivotArea dataOnly="0" labelOnly="1" fieldPosition="0">
        <references count="1">
          <reference field="0" count="50">
            <x v="91"/>
            <x v="234"/>
            <x v="235"/>
            <x v="236"/>
            <x v="237"/>
            <x v="238"/>
            <x v="239"/>
            <x v="240"/>
            <x v="241"/>
            <x v="242"/>
            <x v="243"/>
            <x v="244"/>
            <x v="245"/>
            <x v="246"/>
            <x v="247"/>
            <x v="248"/>
            <x v="249"/>
            <x v="250"/>
            <x v="251"/>
            <x v="252"/>
            <x v="253"/>
            <x v="254"/>
            <x v="255"/>
            <x v="256"/>
            <x v="257"/>
            <x v="258"/>
            <x v="989"/>
            <x v="997"/>
            <x v="1005"/>
            <x v="1013"/>
            <x v="1021"/>
            <x v="1028"/>
            <x v="1035"/>
            <x v="1050"/>
            <x v="1058"/>
            <x v="1065"/>
            <x v="1073"/>
            <x v="1080"/>
            <x v="1088"/>
            <x v="1096"/>
            <x v="1104"/>
            <x v="1112"/>
            <x v="1119"/>
            <x v="1126"/>
            <x v="1134"/>
            <x v="1141"/>
            <x v="1149"/>
            <x v="1157"/>
            <x v="1165"/>
            <x v="1173"/>
          </reference>
        </references>
      </pivotArea>
    </format>
    <format dxfId="66">
      <pivotArea dataOnly="0" labelOnly="1" fieldPosition="0">
        <references count="1">
          <reference field="0" count="50">
            <x v="57"/>
            <x v="133"/>
            <x v="259"/>
            <x v="260"/>
            <x v="261"/>
            <x v="262"/>
            <x v="263"/>
            <x v="264"/>
            <x v="265"/>
            <x v="266"/>
            <x v="267"/>
            <x v="268"/>
            <x v="269"/>
            <x v="270"/>
            <x v="271"/>
            <x v="272"/>
            <x v="273"/>
            <x v="274"/>
            <x v="275"/>
            <x v="276"/>
            <x v="277"/>
            <x v="278"/>
            <x v="279"/>
            <x v="280"/>
            <x v="281"/>
            <x v="668"/>
            <x v="672"/>
            <x v="676"/>
            <x v="679"/>
            <x v="683"/>
            <x v="687"/>
            <x v="690"/>
            <x v="694"/>
            <x v="698"/>
            <x v="702"/>
            <x v="706"/>
            <x v="709"/>
            <x v="713"/>
            <x v="717"/>
            <x v="721"/>
            <x v="725"/>
            <x v="728"/>
            <x v="732"/>
            <x v="736"/>
            <x v="740"/>
            <x v="743"/>
            <x v="1180"/>
            <x v="1188"/>
            <x v="1195"/>
            <x v="1203"/>
          </reference>
        </references>
      </pivotArea>
    </format>
    <format dxfId="65">
      <pivotArea dataOnly="0" labelOnly="1" fieldPosition="0">
        <references count="1">
          <reference field="0" count="50">
            <x v="37"/>
            <x v="103"/>
            <x v="120"/>
            <x v="147"/>
            <x v="282"/>
            <x v="283"/>
            <x v="284"/>
            <x v="285"/>
            <x v="286"/>
            <x v="287"/>
            <x v="288"/>
            <x v="289"/>
            <x v="290"/>
            <x v="291"/>
            <x v="292"/>
            <x v="293"/>
            <x v="294"/>
            <x v="295"/>
            <x v="296"/>
            <x v="297"/>
            <x v="298"/>
            <x v="299"/>
            <x v="300"/>
            <x v="301"/>
            <x v="302"/>
            <x v="303"/>
            <x v="304"/>
            <x v="305"/>
            <x v="747"/>
            <x v="751"/>
            <x v="755"/>
            <x v="759"/>
            <x v="763"/>
            <x v="767"/>
            <x v="769"/>
            <x v="773"/>
            <x v="777"/>
            <x v="781"/>
            <x v="785"/>
            <x v="788"/>
            <x v="792"/>
            <x v="796"/>
            <x v="804"/>
            <x v="808"/>
            <x v="812"/>
            <x v="819"/>
            <x v="823"/>
            <x v="830"/>
            <x v="834"/>
            <x v="838"/>
          </reference>
        </references>
      </pivotArea>
    </format>
    <format dxfId="64">
      <pivotArea dataOnly="0" labelOnly="1" fieldPosition="0">
        <references count="1">
          <reference field="0" count="50">
            <x v="21"/>
            <x v="81"/>
            <x v="306"/>
            <x v="307"/>
            <x v="308"/>
            <x v="309"/>
            <x v="310"/>
            <x v="311"/>
            <x v="312"/>
            <x v="313"/>
            <x v="314"/>
            <x v="315"/>
            <x v="316"/>
            <x v="317"/>
            <x v="318"/>
            <x v="319"/>
            <x v="320"/>
            <x v="321"/>
            <x v="322"/>
            <x v="323"/>
            <x v="324"/>
            <x v="325"/>
            <x v="326"/>
            <x v="327"/>
            <x v="328"/>
            <x v="329"/>
            <x v="846"/>
            <x v="849"/>
            <x v="853"/>
            <x v="857"/>
            <x v="861"/>
            <x v="865"/>
            <x v="869"/>
            <x v="873"/>
            <x v="877"/>
            <x v="881"/>
            <x v="885"/>
            <x v="889"/>
            <x v="893"/>
            <x v="897"/>
            <x v="901"/>
            <x v="905"/>
            <x v="909"/>
            <x v="913"/>
            <x v="917"/>
            <x v="921"/>
            <x v="925"/>
            <x v="929"/>
            <x v="933"/>
            <x v="937"/>
          </reference>
        </references>
      </pivotArea>
    </format>
    <format dxfId="63">
      <pivotArea dataOnly="0" labelOnly="1" fieldPosition="0">
        <references count="1">
          <reference field="0" count="50">
            <x v="42"/>
            <x v="58"/>
            <x v="122"/>
            <x v="123"/>
            <x v="134"/>
            <x v="135"/>
            <x v="330"/>
            <x v="331"/>
            <x v="332"/>
            <x v="333"/>
            <x v="334"/>
            <x v="335"/>
            <x v="336"/>
            <x v="337"/>
            <x v="338"/>
            <x v="339"/>
            <x v="340"/>
            <x v="341"/>
            <x v="342"/>
            <x v="343"/>
            <x v="344"/>
            <x v="345"/>
            <x v="346"/>
            <x v="347"/>
            <x v="348"/>
            <x v="349"/>
            <x v="350"/>
            <x v="351"/>
            <x v="941"/>
            <x v="948"/>
            <x v="952"/>
            <x v="956"/>
            <x v="960"/>
            <x v="964"/>
            <x v="968"/>
            <x v="972"/>
            <x v="976"/>
            <x v="980"/>
            <x v="984"/>
            <x v="987"/>
            <x v="991"/>
            <x v="995"/>
            <x v="999"/>
            <x v="1003"/>
            <x v="1007"/>
            <x v="1011"/>
            <x v="1015"/>
            <x v="1019"/>
            <x v="1026"/>
            <x v="1030"/>
          </reference>
        </references>
      </pivotArea>
    </format>
    <format dxfId="62">
      <pivotArea dataOnly="0" labelOnly="1" fieldPosition="0">
        <references count="1">
          <reference field="0" count="50">
            <x v="99"/>
            <x v="148"/>
            <x v="352"/>
            <x v="353"/>
            <x v="354"/>
            <x v="355"/>
            <x v="356"/>
            <x v="357"/>
            <x v="358"/>
            <x v="359"/>
            <x v="360"/>
            <x v="361"/>
            <x v="362"/>
            <x v="363"/>
            <x v="364"/>
            <x v="365"/>
            <x v="366"/>
            <x v="367"/>
            <x v="368"/>
            <x v="369"/>
            <x v="370"/>
            <x v="371"/>
            <x v="372"/>
            <x v="373"/>
            <x v="374"/>
            <x v="375"/>
            <x v="1037"/>
            <x v="1041"/>
            <x v="1044"/>
            <x v="1048"/>
            <x v="1052"/>
            <x v="1056"/>
            <x v="1060"/>
            <x v="1063"/>
            <x v="1067"/>
            <x v="1071"/>
            <x v="1075"/>
            <x v="1079"/>
            <x v="1082"/>
            <x v="1090"/>
            <x v="1094"/>
            <x v="1098"/>
            <x v="1102"/>
            <x v="1106"/>
            <x v="1110"/>
            <x v="1113"/>
            <x v="1117"/>
            <x v="1121"/>
            <x v="1124"/>
            <x v="1128"/>
          </reference>
        </references>
      </pivotArea>
    </format>
    <format dxfId="61">
      <pivotArea dataOnly="0" labelOnly="1" fieldPosition="0">
        <references count="1">
          <reference field="0" count="50">
            <x v="38"/>
            <x v="100"/>
            <x v="108"/>
            <x v="151"/>
            <x v="376"/>
            <x v="377"/>
            <x v="378"/>
            <x v="379"/>
            <x v="380"/>
            <x v="381"/>
            <x v="382"/>
            <x v="383"/>
            <x v="384"/>
            <x v="385"/>
            <x v="386"/>
            <x v="387"/>
            <x v="388"/>
            <x v="389"/>
            <x v="390"/>
            <x v="391"/>
            <x v="392"/>
            <x v="393"/>
            <x v="394"/>
            <x v="395"/>
            <x v="397"/>
            <x v="398"/>
            <x v="399"/>
            <x v="667"/>
            <x v="669"/>
            <x v="671"/>
            <x v="673"/>
            <x v="675"/>
            <x v="1132"/>
            <x v="1136"/>
            <x v="1139"/>
            <x v="1143"/>
            <x v="1147"/>
            <x v="1155"/>
            <x v="1159"/>
            <x v="1163"/>
            <x v="1167"/>
            <x v="1171"/>
            <x v="1175"/>
            <x v="1178"/>
            <x v="1182"/>
            <x v="1186"/>
            <x v="1190"/>
            <x v="1197"/>
            <x v="1201"/>
            <x v="1205"/>
          </reference>
        </references>
      </pivotArea>
    </format>
    <format dxfId="60">
      <pivotArea dataOnly="0" labelOnly="1" fieldPosition="0">
        <references count="1">
          <reference field="0" count="50">
            <x v="13"/>
            <x v="22"/>
            <x v="69"/>
            <x v="89"/>
            <x v="101"/>
            <x v="116"/>
            <x v="136"/>
            <x v="137"/>
            <x v="145"/>
            <x v="400"/>
            <x v="401"/>
            <x v="402"/>
            <x v="404"/>
            <x v="405"/>
            <x v="407"/>
            <x v="408"/>
            <x v="409"/>
            <x v="410"/>
            <x v="411"/>
            <x v="412"/>
            <x v="415"/>
            <x v="416"/>
            <x v="417"/>
            <x v="418"/>
            <x v="419"/>
            <x v="420"/>
            <x v="421"/>
            <x v="422"/>
            <x v="678"/>
            <x v="680"/>
            <x v="682"/>
            <x v="684"/>
            <x v="686"/>
            <x v="688"/>
            <x v="691"/>
            <x v="693"/>
            <x v="695"/>
            <x v="697"/>
            <x v="699"/>
            <x v="701"/>
            <x v="703"/>
            <x v="705"/>
            <x v="708"/>
            <x v="710"/>
            <x v="712"/>
            <x v="714"/>
            <x v="716"/>
            <x v="718"/>
            <x v="720"/>
            <x v="722"/>
          </reference>
        </references>
      </pivotArea>
    </format>
    <format dxfId="59">
      <pivotArea dataOnly="0" labelOnly="1" fieldPosition="0">
        <references count="1">
          <reference field="0" count="50">
            <x v="59"/>
            <x v="138"/>
            <x v="139"/>
            <x v="146"/>
            <x v="423"/>
            <x v="424"/>
            <x v="425"/>
            <x v="426"/>
            <x v="427"/>
            <x v="428"/>
            <x v="429"/>
            <x v="430"/>
            <x v="431"/>
            <x v="432"/>
            <x v="433"/>
            <x v="434"/>
            <x v="435"/>
            <x v="436"/>
            <x v="437"/>
            <x v="438"/>
            <x v="440"/>
            <x v="442"/>
            <x v="443"/>
            <x v="444"/>
            <x v="445"/>
            <x v="446"/>
            <x v="447"/>
            <x v="724"/>
            <x v="726"/>
            <x v="727"/>
            <x v="729"/>
            <x v="731"/>
            <x v="733"/>
            <x v="735"/>
            <x v="737"/>
            <x v="739"/>
            <x v="741"/>
            <x v="742"/>
            <x v="744"/>
            <x v="746"/>
            <x v="748"/>
            <x v="750"/>
            <x v="752"/>
            <x v="754"/>
            <x v="756"/>
            <x v="758"/>
            <x v="762"/>
            <x v="764"/>
            <x v="766"/>
            <x v="768"/>
          </reference>
        </references>
      </pivotArea>
    </format>
    <format dxfId="58">
      <pivotArea dataOnly="0" labelOnly="1" fieldPosition="0">
        <references count="1">
          <reference field="0" count="50">
            <x v="49"/>
            <x v="71"/>
            <x v="80"/>
            <x v="102"/>
            <x v="140"/>
            <x v="448"/>
            <x v="449"/>
            <x v="450"/>
            <x v="451"/>
            <x v="452"/>
            <x v="453"/>
            <x v="454"/>
            <x v="455"/>
            <x v="456"/>
            <x v="457"/>
            <x v="458"/>
            <x v="459"/>
            <x v="460"/>
            <x v="461"/>
            <x v="462"/>
            <x v="463"/>
            <x v="464"/>
            <x v="465"/>
            <x v="466"/>
            <x v="467"/>
            <x v="468"/>
            <x v="469"/>
            <x v="470"/>
            <x v="472"/>
            <x v="770"/>
            <x v="772"/>
            <x v="774"/>
            <x v="776"/>
            <x v="778"/>
            <x v="782"/>
            <x v="784"/>
            <x v="789"/>
            <x v="793"/>
            <x v="795"/>
            <x v="797"/>
            <x v="799"/>
            <x v="801"/>
            <x v="803"/>
            <x v="805"/>
            <x v="807"/>
            <x v="809"/>
            <x v="811"/>
            <x v="813"/>
            <x v="815"/>
            <x v="816"/>
          </reference>
        </references>
      </pivotArea>
    </format>
    <format dxfId="57">
      <pivotArea dataOnly="0" labelOnly="1" fieldPosition="0">
        <references count="1">
          <reference field="0" count="50">
            <x v="121"/>
            <x v="141"/>
            <x v="473"/>
            <x v="474"/>
            <x v="475"/>
            <x v="476"/>
            <x v="477"/>
            <x v="478"/>
            <x v="479"/>
            <x v="480"/>
            <x v="481"/>
            <x v="482"/>
            <x v="483"/>
            <x v="484"/>
            <x v="485"/>
            <x v="486"/>
            <x v="487"/>
            <x v="488"/>
            <x v="489"/>
            <x v="490"/>
            <x v="491"/>
            <x v="492"/>
            <x v="493"/>
            <x v="495"/>
            <x v="496"/>
            <x v="497"/>
            <x v="818"/>
            <x v="820"/>
            <x v="822"/>
            <x v="824"/>
            <x v="826"/>
            <x v="829"/>
            <x v="831"/>
            <x v="833"/>
            <x v="835"/>
            <x v="837"/>
            <x v="839"/>
            <x v="841"/>
            <x v="843"/>
            <x v="845"/>
            <x v="847"/>
            <x v="848"/>
            <x v="850"/>
            <x v="852"/>
            <x v="854"/>
            <x v="856"/>
            <x v="858"/>
            <x v="860"/>
            <x v="862"/>
            <x v="864"/>
          </reference>
        </references>
      </pivotArea>
    </format>
    <format dxfId="56">
      <pivotArea dataOnly="0" labelOnly="1" fieldPosition="0">
        <references count="1">
          <reference field="0" count="50">
            <x v="66"/>
            <x v="90"/>
            <x v="117"/>
            <x v="498"/>
            <x v="499"/>
            <x v="500"/>
            <x v="501"/>
            <x v="502"/>
            <x v="503"/>
            <x v="504"/>
            <x v="505"/>
            <x v="506"/>
            <x v="507"/>
            <x v="508"/>
            <x v="509"/>
            <x v="510"/>
            <x v="511"/>
            <x v="512"/>
            <x v="513"/>
            <x v="514"/>
            <x v="515"/>
            <x v="516"/>
            <x v="517"/>
            <x v="518"/>
            <x v="519"/>
            <x v="520"/>
            <x v="866"/>
            <x v="868"/>
            <x v="870"/>
            <x v="872"/>
            <x v="874"/>
            <x v="876"/>
            <x v="878"/>
            <x v="880"/>
            <x v="882"/>
            <x v="884"/>
            <x v="886"/>
            <x v="888"/>
            <x v="890"/>
            <x v="892"/>
            <x v="894"/>
            <x v="896"/>
            <x v="898"/>
            <x v="900"/>
            <x v="902"/>
            <x v="904"/>
            <x v="906"/>
            <x v="910"/>
            <x v="912"/>
            <x v="914"/>
          </reference>
        </references>
      </pivotArea>
    </format>
    <format dxfId="55">
      <pivotArea dataOnly="0" labelOnly="1" fieldPosition="0">
        <references count="1">
          <reference field="0" count="50">
            <x v="82"/>
            <x v="521"/>
            <x v="522"/>
            <x v="523"/>
            <x v="524"/>
            <x v="525"/>
            <x v="526"/>
            <x v="527"/>
            <x v="528"/>
            <x v="529"/>
            <x v="530"/>
            <x v="531"/>
            <x v="532"/>
            <x v="533"/>
            <x v="534"/>
            <x v="535"/>
            <x v="536"/>
            <x v="537"/>
            <x v="538"/>
            <x v="539"/>
            <x v="540"/>
            <x v="541"/>
            <x v="542"/>
            <x v="543"/>
            <x v="544"/>
            <x v="545"/>
            <x v="916"/>
            <x v="918"/>
            <x v="920"/>
            <x v="924"/>
            <x v="926"/>
            <x v="928"/>
            <x v="930"/>
            <x v="932"/>
            <x v="934"/>
            <x v="936"/>
            <x v="938"/>
            <x v="940"/>
            <x v="942"/>
            <x v="944"/>
            <x v="945"/>
            <x v="947"/>
            <x v="949"/>
            <x v="951"/>
            <x v="953"/>
            <x v="955"/>
            <x v="957"/>
            <x v="959"/>
            <x v="961"/>
            <x v="963"/>
          </reference>
        </references>
      </pivotArea>
    </format>
    <format dxfId="54">
      <pivotArea dataOnly="0" labelOnly="1" fieldPosition="0">
        <references count="1">
          <reference field="0" count="50">
            <x v="48"/>
            <x v="84"/>
            <x v="546"/>
            <x v="548"/>
            <x v="549"/>
            <x v="550"/>
            <x v="551"/>
            <x v="552"/>
            <x v="553"/>
            <x v="554"/>
            <x v="555"/>
            <x v="556"/>
            <x v="557"/>
            <x v="558"/>
            <x v="559"/>
            <x v="560"/>
            <x v="561"/>
            <x v="562"/>
            <x v="563"/>
            <x v="564"/>
            <x v="565"/>
            <x v="566"/>
            <x v="567"/>
            <x v="568"/>
            <x v="569"/>
            <x v="570"/>
            <x v="965"/>
            <x v="967"/>
            <x v="969"/>
            <x v="971"/>
            <x v="973"/>
            <x v="975"/>
            <x v="977"/>
            <x v="979"/>
            <x v="981"/>
            <x v="983"/>
            <x v="985"/>
            <x v="986"/>
            <x v="988"/>
            <x v="990"/>
            <x v="992"/>
            <x v="994"/>
            <x v="996"/>
            <x v="998"/>
            <x v="1000"/>
            <x v="1004"/>
            <x v="1006"/>
            <x v="1008"/>
            <x v="1010"/>
            <x v="1012"/>
          </reference>
        </references>
      </pivotArea>
    </format>
    <format dxfId="53">
      <pivotArea dataOnly="0" labelOnly="1" fieldPosition="0">
        <references count="1">
          <reference field="0" count="50">
            <x v="39"/>
            <x v="571"/>
            <x v="572"/>
            <x v="573"/>
            <x v="574"/>
            <x v="575"/>
            <x v="576"/>
            <x v="577"/>
            <x v="578"/>
            <x v="579"/>
            <x v="580"/>
            <x v="581"/>
            <x v="582"/>
            <x v="583"/>
            <x v="584"/>
            <x v="585"/>
            <x v="586"/>
            <x v="587"/>
            <x v="588"/>
            <x v="589"/>
            <x v="590"/>
            <x v="591"/>
            <x v="592"/>
            <x v="593"/>
            <x v="594"/>
            <x v="1014"/>
            <x v="1016"/>
            <x v="1018"/>
            <x v="1020"/>
            <x v="1022"/>
            <x v="1023"/>
            <x v="1025"/>
            <x v="1027"/>
            <x v="1029"/>
            <x v="1031"/>
            <x v="1033"/>
            <x v="1034"/>
            <x v="1036"/>
            <x v="1038"/>
            <x v="1040"/>
            <x v="1042"/>
            <x v="1043"/>
            <x v="1045"/>
            <x v="1047"/>
            <x v="1049"/>
            <x v="1051"/>
            <x v="1053"/>
            <x v="1055"/>
            <x v="1057"/>
            <x v="1059"/>
          </reference>
        </references>
      </pivotArea>
    </format>
    <format dxfId="52">
      <pivotArea dataOnly="0" labelOnly="1" fieldPosition="0">
        <references count="1">
          <reference field="0" count="50">
            <x v="79"/>
            <x v="92"/>
            <x v="106"/>
            <x v="142"/>
            <x v="143"/>
            <x v="595"/>
            <x v="596"/>
            <x v="597"/>
            <x v="598"/>
            <x v="599"/>
            <x v="600"/>
            <x v="601"/>
            <x v="602"/>
            <x v="603"/>
            <x v="604"/>
            <x v="605"/>
            <x v="606"/>
            <x v="607"/>
            <x v="608"/>
            <x v="609"/>
            <x v="611"/>
            <x v="612"/>
            <x v="613"/>
            <x v="614"/>
            <x v="615"/>
            <x v="616"/>
            <x v="617"/>
            <x v="1061"/>
            <x v="1062"/>
            <x v="1064"/>
            <x v="1066"/>
            <x v="1068"/>
            <x v="1070"/>
            <x v="1072"/>
            <x v="1074"/>
            <x v="1076"/>
            <x v="1078"/>
            <x v="1081"/>
            <x v="1083"/>
            <x v="1085"/>
            <x v="1087"/>
            <x v="1089"/>
            <x v="1091"/>
            <x v="1093"/>
            <x v="1095"/>
            <x v="1097"/>
            <x v="1099"/>
            <x v="1103"/>
            <x v="1105"/>
            <x v="1107"/>
          </reference>
        </references>
      </pivotArea>
    </format>
    <format dxfId="51">
      <pivotArea dataOnly="0" labelOnly="1" fieldPosition="0">
        <references count="1">
          <reference field="0" count="50">
            <x v="14"/>
            <x v="67"/>
            <x v="73"/>
            <x v="107"/>
            <x v="118"/>
            <x v="144"/>
            <x v="149"/>
            <x v="618"/>
            <x v="619"/>
            <x v="620"/>
            <x v="621"/>
            <x v="622"/>
            <x v="623"/>
            <x v="624"/>
            <x v="625"/>
            <x v="626"/>
            <x v="627"/>
            <x v="628"/>
            <x v="629"/>
            <x v="630"/>
            <x v="631"/>
            <x v="632"/>
            <x v="633"/>
            <x v="634"/>
            <x v="635"/>
            <x v="636"/>
            <x v="637"/>
            <x v="638"/>
            <x v="639"/>
            <x v="1109"/>
            <x v="1111"/>
            <x v="1114"/>
            <x v="1116"/>
            <x v="1118"/>
            <x v="1120"/>
            <x v="1122"/>
            <x v="1125"/>
            <x v="1127"/>
            <x v="1129"/>
            <x v="1131"/>
            <x v="1133"/>
            <x v="1135"/>
            <x v="1137"/>
            <x v="1140"/>
            <x v="1142"/>
            <x v="1144"/>
            <x v="1146"/>
            <x v="1148"/>
            <x v="1150"/>
            <x v="1152"/>
          </reference>
        </references>
      </pivotArea>
    </format>
    <format dxfId="50">
      <pivotArea dataOnly="0" labelOnly="1" fieldPosition="0">
        <references count="1">
          <reference field="0" count="50">
            <x v="10"/>
            <x v="23"/>
            <x v="43"/>
            <x v="124"/>
            <x v="640"/>
            <x v="641"/>
            <x v="642"/>
            <x v="1156"/>
            <x v="1158"/>
            <x v="1160"/>
            <x v="1162"/>
            <x v="1164"/>
            <x v="1166"/>
            <x v="1168"/>
            <x v="1170"/>
            <x v="1172"/>
            <x v="1174"/>
            <x v="1176"/>
            <x v="1179"/>
            <x v="1181"/>
            <x v="1183"/>
            <x v="1185"/>
            <x v="1187"/>
            <x v="1189"/>
            <x v="1191"/>
            <x v="1193"/>
            <x v="1194"/>
            <x v="1196"/>
            <x v="1198"/>
            <x v="1200"/>
            <x v="1202"/>
            <x v="1206"/>
            <x v="1208"/>
            <x v="1211"/>
            <x v="1213"/>
            <x v="1215"/>
            <x v="1217"/>
            <x v="1219"/>
            <x v="1221"/>
            <x v="1223"/>
            <x v="1225"/>
            <x v="1227"/>
            <x v="1229"/>
            <x v="1231"/>
            <x v="1233"/>
            <x v="1235"/>
            <x v="1237"/>
            <x v="1239"/>
            <x v="1241"/>
            <x v="1243"/>
          </reference>
        </references>
      </pivotArea>
    </format>
    <format dxfId="49">
      <pivotArea dataOnly="0" labelOnly="1" fieldPosition="0">
        <references count="1">
          <reference field="0" count="44">
            <x v="152"/>
            <x v="643"/>
            <x v="644"/>
            <x v="645"/>
            <x v="646"/>
            <x v="647"/>
            <x v="648"/>
            <x v="649"/>
            <x v="650"/>
            <x v="651"/>
            <x v="652"/>
            <x v="653"/>
            <x v="654"/>
            <x v="655"/>
            <x v="656"/>
            <x v="657"/>
            <x v="658"/>
            <x v="659"/>
            <x v="660"/>
            <x v="661"/>
            <x v="662"/>
            <x v="663"/>
            <x v="664"/>
            <x v="665"/>
            <x v="1204"/>
            <x v="1209"/>
            <x v="1210"/>
            <x v="1212"/>
            <x v="1214"/>
            <x v="1216"/>
            <x v="1218"/>
            <x v="1220"/>
            <x v="1222"/>
            <x v="1224"/>
            <x v="1226"/>
            <x v="1228"/>
            <x v="1230"/>
            <x v="1232"/>
            <x v="1234"/>
            <x v="1236"/>
            <x v="1238"/>
            <x v="1240"/>
            <x v="1242"/>
            <x v="1244"/>
          </reference>
        </references>
      </pivotArea>
    </format>
    <format dxfId="48">
      <pivotArea dataOnly="0" labelOnly="1" grandRow="1" outline="0" fieldPosition="0"/>
    </format>
    <format dxfId="47">
      <pivotArea dataOnly="0" labelOnly="1" outline="0" fieldPosition="0">
        <references count="1">
          <reference field="4294967294" count="2">
            <x v="0"/>
            <x v="1"/>
          </reference>
        </references>
      </pivotArea>
    </format>
    <format dxfId="46">
      <pivotArea field="0" type="button" dataOnly="0" labelOnly="1" outline="0" axis="axisRow" fieldPosition="0"/>
    </format>
    <format dxfId="45">
      <pivotArea dataOnly="0" labelOnly="1" outline="0" fieldPosition="0">
        <references count="1">
          <reference field="4294967294" count="2">
            <x v="0"/>
            <x v="1"/>
          </reference>
        </references>
      </pivotArea>
    </format>
    <format dxfId="44">
      <pivotArea dataOnly="0" grandRow="1" fieldPosition="0"/>
    </format>
    <format dxfId="43">
      <pivotArea collapsedLevelsAreSubtotals="1" fieldPosition="0">
        <references count="1">
          <reference field="0" count="10">
            <x v="0"/>
            <x v="1"/>
            <x v="2"/>
            <x v="3"/>
            <x v="4"/>
            <x v="5"/>
            <x v="6"/>
            <x v="7"/>
            <x v="8"/>
            <x v="9"/>
          </reference>
        </references>
      </pivotArea>
    </format>
    <format dxfId="42">
      <pivotArea dataOnly="0" labelOnly="1" fieldPosition="0">
        <references count="1">
          <reference field="0" count="10">
            <x v="0"/>
            <x v="1"/>
            <x v="2"/>
            <x v="3"/>
            <x v="4"/>
            <x v="5"/>
            <x v="6"/>
            <x v="7"/>
            <x v="8"/>
            <x v="9"/>
          </reference>
        </references>
      </pivotArea>
    </format>
  </format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Hierarchies count="33">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Quantity"/>
    <pivotHierarchy dragToData="1" caption="Orders"/>
    <pivotHierarchy dragToData="1"/>
    <pivotHierarchy dragToData="1" caption="Max of Discount%"/>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_2024_2025_Dahboard.csv.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63C7BB-2CB3-41D2-AF30-853FD39FD64E}" name="PivotTable1" cacheId="1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rowHeaderCaption="Discount_Level">
  <location ref="B3:D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Orders" fld="1" subtotal="count" baseField="0" baseItem="0"/>
    <dataField name="Profit" fld="2" baseField="0" baseItem="0" numFmtId="169"/>
  </dataFields>
  <formats count="16">
    <format dxfId="41">
      <pivotArea field="0" type="button" dataOnly="0" labelOnly="1" outline="0" axis="axisRow" fieldPosition="0"/>
    </format>
    <format dxfId="40">
      <pivotArea dataOnly="0" labelOnly="1" outline="0" fieldPosition="0">
        <references count="1">
          <reference field="4294967294" count="1">
            <x v="0"/>
          </reference>
        </references>
      </pivotArea>
    </format>
    <format dxfId="39">
      <pivotArea dataOnly="0" grandRow="1" axis="axisRow" fieldPosition="0"/>
    </format>
    <format dxfId="38">
      <pivotArea type="all" dataOnly="0" outline="0" fieldPosition="0"/>
    </format>
    <format dxfId="37">
      <pivotArea outline="0" collapsedLevelsAreSubtotals="1" fieldPosition="0"/>
    </format>
    <format dxfId="36">
      <pivotArea field="0" type="button" dataOnly="0" labelOnly="1" outline="0" axis="axisRow" fieldPosition="0"/>
    </format>
    <format dxfId="35">
      <pivotArea dataOnly="0" labelOnly="1" grandRow="1" outline="0" fieldPosition="0"/>
    </format>
    <format dxfId="34">
      <pivotArea dataOnly="0" labelOnly="1" outline="0" fieldPosition="0">
        <references count="1">
          <reference field="4294967294" count="1">
            <x v="0"/>
          </reference>
        </references>
      </pivotArea>
    </format>
    <format dxfId="33">
      <pivotArea field="0" type="button" dataOnly="0" labelOnly="1" outline="0" axis="axisRow" fieldPosition="0"/>
    </format>
    <format dxfId="32">
      <pivotArea dataOnly="0" labelOnly="1" outline="0" fieldPosition="0">
        <references count="1">
          <reference field="4294967294" count="1">
            <x v="0"/>
          </reference>
        </references>
      </pivotArea>
    </format>
    <format dxfId="31">
      <pivotArea grandRow="1" outline="0" collapsedLevelsAreSubtotals="1" fieldPosition="0"/>
    </format>
    <format dxfId="30">
      <pivotArea dataOnly="0" labelOnly="1" grandRow="1" outline="0" fieldPosition="0"/>
    </format>
    <format dxfId="29">
      <pivotArea collapsedLevelsAreSubtotals="1" fieldPosition="0">
        <references count="1">
          <reference field="0" count="0"/>
        </references>
      </pivotArea>
    </format>
    <format dxfId="28">
      <pivotArea dataOnly="0" labelOnly="1" fieldPosition="0">
        <references count="1">
          <reference field="0" count="0"/>
        </references>
      </pivotArea>
    </format>
    <format dxfId="27">
      <pivotArea dataOnly="0" labelOnly="1" outline="0" fieldPosition="0">
        <references count="1">
          <reference field="4294967294" count="1">
            <x v="1"/>
          </reference>
        </references>
      </pivotArea>
    </format>
    <format dxfId="26">
      <pivotArea outline="0" collapsedLevelsAreSubtotals="1" fieldPosition="0">
        <references count="1">
          <reference field="4294967294" count="1" selected="0">
            <x v="1"/>
          </reference>
        </references>
      </pivotArea>
    </format>
  </formats>
  <chartFormats count="15">
    <chartFormat chart="7" format="0"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7" format="3">
      <pivotArea type="data" outline="0" fieldPosition="0">
        <references count="2">
          <reference field="4294967294" count="1" selected="0">
            <x v="0"/>
          </reference>
          <reference field="0" count="1" selected="0">
            <x v="0"/>
          </reference>
        </references>
      </pivotArea>
    </chartFormat>
    <chartFormat chart="7" format="4">
      <pivotArea type="data" outline="0" fieldPosition="0">
        <references count="2">
          <reference field="4294967294" count="1" selected="0">
            <x v="0"/>
          </reference>
          <reference field="0" count="1" selected="0">
            <x v="2"/>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1"/>
          </reference>
          <reference field="0" count="1" selected="0">
            <x v="0"/>
          </reference>
        </references>
      </pivotArea>
    </chartFormat>
    <chartFormat chart="7" format="7">
      <pivotArea type="data" outline="0" fieldPosition="0">
        <references count="2">
          <reference field="4294967294" count="1" selected="0">
            <x v="1"/>
          </reference>
          <reference field="0" count="1" selected="0">
            <x v="1"/>
          </reference>
        </references>
      </pivotArea>
    </chartFormat>
    <chartFormat chart="7" format="8">
      <pivotArea type="data" outline="0" fieldPosition="0">
        <references count="2">
          <reference field="4294967294" count="1" selected="0">
            <x v="1"/>
          </reference>
          <reference field="0" count="1" selected="0">
            <x v="2"/>
          </reference>
        </references>
      </pivotArea>
    </chartFormat>
    <chartFormat chart="28" format="16" series="1">
      <pivotArea type="data" outline="0" fieldPosition="0">
        <references count="1">
          <reference field="4294967294" count="1" selected="0">
            <x v="1"/>
          </reference>
        </references>
      </pivotArea>
    </chartFormat>
    <chartFormat chart="28" format="17">
      <pivotArea type="data" outline="0" fieldPosition="0">
        <references count="2">
          <reference field="4294967294" count="1" selected="0">
            <x v="1"/>
          </reference>
          <reference field="0" count="1" selected="0">
            <x v="0"/>
          </reference>
        </references>
      </pivotArea>
    </chartFormat>
    <chartFormat chart="28" format="18">
      <pivotArea type="data" outline="0" fieldPosition="0">
        <references count="2">
          <reference field="4294967294" count="1" selected="0">
            <x v="1"/>
          </reference>
          <reference field="0" count="1" selected="0">
            <x v="1"/>
          </reference>
        </references>
      </pivotArea>
    </chartFormat>
    <chartFormat chart="28" format="19">
      <pivotArea type="data" outline="0" fieldPosition="0">
        <references count="2">
          <reference field="4294967294" count="1" selected="0">
            <x v="1"/>
          </reference>
          <reference field="0" count="1" selected="0">
            <x v="2"/>
          </reference>
        </references>
      </pivotArea>
    </chartFormat>
    <chartFormat chart="28" format="20" series="1">
      <pivotArea type="data" outline="0" fieldPosition="0">
        <references count="1">
          <reference field="4294967294" count="1" selected="0">
            <x v="0"/>
          </reference>
        </references>
      </pivotArea>
    </chartFormat>
    <chartFormat chart="28" format="21">
      <pivotArea type="data" outline="0" fieldPosition="0">
        <references count="2">
          <reference field="4294967294" count="1" selected="0">
            <x v="0"/>
          </reference>
          <reference field="0" count="1" selected="0">
            <x v="0"/>
          </reference>
        </references>
      </pivotArea>
    </chartFormat>
    <chartFormat chart="28" format="22">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caption="Profit"/>
    <pivotHierarchy dragToData="1"/>
    <pivotHierarchy dragToData="1"/>
    <pivotHierarchy dragToData="1" caption="Order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_2024_2025_Dahboard.csv.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8B7D36-C523-4D8F-9CF9-34F752268421}" name="PivotTable7" cacheId="1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ub-Category">
  <location ref="B3:D54" firstHeaderRow="0" firstDataRow="1" firstDataCol="1"/>
  <pivotFields count="4">
    <pivotField axis="axisRow" allDrilled="1" subtotalTop="0" showAll="0"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1">
    <i>
      <x v="39"/>
    </i>
    <i>
      <x v="22"/>
    </i>
    <i>
      <x v="43"/>
    </i>
    <i>
      <x v="48"/>
    </i>
    <i>
      <x v="16"/>
    </i>
    <i>
      <x v="29"/>
    </i>
    <i>
      <x v="2"/>
    </i>
    <i>
      <x v="20"/>
    </i>
    <i>
      <x v="19"/>
    </i>
    <i>
      <x v="17"/>
    </i>
    <i>
      <x/>
    </i>
    <i>
      <x v="15"/>
    </i>
    <i>
      <x v="34"/>
    </i>
    <i>
      <x v="45"/>
    </i>
    <i>
      <x v="25"/>
    </i>
    <i>
      <x v="38"/>
    </i>
    <i>
      <x v="33"/>
    </i>
    <i>
      <x v="35"/>
    </i>
    <i>
      <x v="10"/>
    </i>
    <i>
      <x v="46"/>
    </i>
    <i>
      <x v="4"/>
    </i>
    <i>
      <x v="32"/>
    </i>
    <i>
      <x v="24"/>
    </i>
    <i>
      <x v="6"/>
    </i>
    <i>
      <x v="5"/>
    </i>
    <i>
      <x v="12"/>
    </i>
    <i>
      <x v="44"/>
    </i>
    <i>
      <x v="7"/>
    </i>
    <i>
      <x v="31"/>
    </i>
    <i>
      <x v="9"/>
    </i>
    <i>
      <x v="8"/>
    </i>
    <i>
      <x v="3"/>
    </i>
    <i>
      <x v="13"/>
    </i>
    <i>
      <x v="27"/>
    </i>
    <i>
      <x v="37"/>
    </i>
    <i>
      <x v="1"/>
    </i>
    <i>
      <x v="41"/>
    </i>
    <i>
      <x v="26"/>
    </i>
    <i>
      <x v="49"/>
    </i>
    <i>
      <x v="23"/>
    </i>
    <i>
      <x v="21"/>
    </i>
    <i>
      <x v="28"/>
    </i>
    <i>
      <x v="18"/>
    </i>
    <i>
      <x v="36"/>
    </i>
    <i>
      <x v="40"/>
    </i>
    <i>
      <x v="14"/>
    </i>
    <i>
      <x v="47"/>
    </i>
    <i>
      <x v="30"/>
    </i>
    <i>
      <x v="42"/>
    </i>
    <i>
      <x v="11"/>
    </i>
    <i t="grand">
      <x/>
    </i>
  </rowItems>
  <colFields count="1">
    <field x="-2"/>
  </colFields>
  <colItems count="2">
    <i>
      <x/>
    </i>
    <i i="1">
      <x v="1"/>
    </i>
  </colItems>
  <dataFields count="2">
    <dataField name="Orders" fld="2" subtotal="count" baseField="0" baseItem="0"/>
    <dataField name="Sales" fld="1" baseField="0" baseItem="0"/>
  </dataFields>
  <formats count="16">
    <format dxfId="25">
      <pivotArea field="0" type="button" dataOnly="0" labelOnly="1" outline="0" axis="axisRow" fieldPosition="0"/>
    </format>
    <format dxfId="24">
      <pivotArea dataOnly="0" labelOnly="1" outline="0" fieldPosition="0">
        <references count="1">
          <reference field="4294967294" count="2">
            <x v="0"/>
            <x v="1"/>
          </reference>
        </references>
      </pivotArea>
    </format>
    <format dxfId="23">
      <pivotArea grandRow="1" outline="0" collapsedLevelsAreSubtotals="1" fieldPosition="0"/>
    </format>
    <format dxfId="22">
      <pivotArea dataOnly="0" labelOnly="1" grandRow="1" outline="0" fieldPosition="0"/>
    </format>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grandRow="1" outline="0" fieldPosition="0"/>
    </format>
    <format dxfId="17">
      <pivotArea dataOnly="0" labelOnly="1" outline="0" fieldPosition="0">
        <references count="1">
          <reference field="4294967294" count="2">
            <x v="0"/>
            <x v="1"/>
          </reference>
        </references>
      </pivotArea>
    </format>
    <format dxfId="16">
      <pivotArea dataOnly="0" outline="0" fieldPosition="0">
        <references count="1">
          <reference field="4294967294" count="1">
            <x v="1"/>
          </reference>
        </references>
      </pivotArea>
    </format>
    <format dxfId="15">
      <pivotArea field="0" type="button" dataOnly="0" labelOnly="1" outline="0" axis="axisRow" fieldPosition="0"/>
    </format>
    <format dxfId="14">
      <pivotArea dataOnly="0" labelOnly="1" outline="0" fieldPosition="0">
        <references count="1">
          <reference field="4294967294" count="2">
            <x v="0"/>
            <x v="1"/>
          </reference>
        </references>
      </pivotArea>
    </format>
    <format dxfId="13">
      <pivotArea grandRow="1" outline="0" collapsedLevelsAreSubtotals="1" fieldPosition="0"/>
    </format>
    <format dxfId="12">
      <pivotArea dataOnly="0" labelOnly="1" grandRow="1" outline="0" fieldPosition="0"/>
    </format>
    <format dxfId="11">
      <pivotArea collapsedLevelsAreSubtotals="1" fieldPosition="0">
        <references count="1">
          <reference field="0" count="0"/>
        </references>
      </pivotArea>
    </format>
    <format dxfId="10">
      <pivotArea dataOnly="0" labelOnly="1" fieldPosition="0">
        <references count="1">
          <reference field="0" count="0"/>
        </references>
      </pivotArea>
    </format>
  </formats>
  <conditionalFormats count="3">
    <conditionalFormat priority="3">
      <pivotAreas count="1">
        <pivotArea type="data" collapsedLevelsAreSubtotals="1" fieldPosition="0">
          <references count="2">
            <reference field="4294967294" count="1" selected="0">
              <x v="1"/>
            </reference>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 priority="2">
      <pivotAreas count="1">
        <pivotArea type="data" collapsedLevelsAreSubtotals="1" fieldPosition="0">
          <references count="2">
            <reference field="4294967294" count="1" selected="0">
              <x v="0"/>
            </reference>
            <reference field="0" count="10">
              <x v="2"/>
              <x v="16"/>
              <x v="17"/>
              <x v="19"/>
              <x v="20"/>
              <x v="22"/>
              <x v="29"/>
              <x v="39"/>
              <x v="43"/>
              <x v="48"/>
            </reference>
          </references>
        </pivotArea>
      </pivotAreas>
    </conditionalFormat>
    <conditionalFormat priority="1">
      <pivotAreas count="1">
        <pivotArea type="data" collapsedLevelsAreSubtotals="1" fieldPosition="0">
          <references count="2">
            <reference field="4294967294" count="1" selected="0">
              <x v="0"/>
            </reference>
            <reference field="0" count="5">
              <x v="2"/>
              <x v="5"/>
              <x v="7"/>
              <x v="39"/>
              <x v="42"/>
            </reference>
          </references>
        </pivotArea>
      </pivotAreas>
    </conditionalFormat>
  </conditionalFormats>
  <pivotHierarchies count="33">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pivotHierarchy dragToData="1"/>
    <pivotHierarchy dragToData="1"/>
    <pivotHierarchy dragToData="1" caption="Order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_2024_2025_Dahboard.csv.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B10FA1-3CA9-4191-8B37-10E30603DBFE}" name="PivotTable3" cacheId="1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Month">
  <location ref="B3:C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ales" fld="1" baseField="0" baseItem="0" numFmtId="168"/>
  </dataFields>
  <formats count="10">
    <format dxfId="9">
      <pivotArea grandRow="1" outline="0" collapsedLevelsAreSubtotals="1" fieldPosition="0"/>
    </format>
    <format dxfId="8">
      <pivotArea dataOnly="0" labelOnly="1" grandRow="1" outline="0" fieldPosition="0"/>
    </format>
    <format dxfId="7">
      <pivotArea type="all" dataOnly="0" outline="0" fieldPosition="0"/>
    </format>
    <format dxfId="6">
      <pivotArea outline="0" collapsedLevelsAreSubtotals="1" fieldPosition="0"/>
    </format>
    <format dxfId="5">
      <pivotArea dataOnly="0" labelOnly="1" grandRow="1" outline="0" fieldPosition="0"/>
    </format>
    <format dxfId="4">
      <pivotArea grandRow="1" outline="0" collapsedLevelsAreSubtotals="1" fieldPosition="0"/>
    </format>
    <format dxfId="3">
      <pivotArea dataOnly="0" labelOnly="1" grandRow="1" outline="0" fieldPosition="0"/>
    </format>
    <format dxfId="2">
      <pivotArea field="0" type="button" dataOnly="0" labelOnly="1" outline="0" axis="axisRow" fieldPosition="0"/>
    </format>
    <format dxfId="1">
      <pivotArea dataOnly="0" labelOnly="1" outline="0" axis="axisValues" fieldPosition="0"/>
    </format>
    <format dxfId="0">
      <pivotArea outline="0" collapsedLevelsAreSubtotals="1" fieldPosition="0"/>
    </format>
  </formats>
  <chartFormats count="2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1"/>
          </reference>
        </references>
      </pivotArea>
    </chartFormat>
    <chartFormat chart="1" format="2">
      <pivotArea type="data" outline="0" fieldPosition="0">
        <references count="2">
          <reference field="4294967294" count="1" selected="0">
            <x v="0"/>
          </reference>
          <reference field="0" count="1" selected="0">
            <x v="3"/>
          </reference>
        </references>
      </pivotArea>
    </chartFormat>
    <chartFormat chart="1" format="3">
      <pivotArea type="data" outline="0" fieldPosition="0">
        <references count="2">
          <reference field="4294967294" count="1" selected="0">
            <x v="0"/>
          </reference>
          <reference field="0" count="1" selected="0">
            <x v="7"/>
          </reference>
        </references>
      </pivotArea>
    </chartFormat>
    <chartFormat chart="1" format="4">
      <pivotArea type="data" outline="0" fieldPosition="0">
        <references count="2">
          <reference field="4294967294" count="1" selected="0">
            <x v="0"/>
          </reference>
          <reference field="0" count="1" selected="0">
            <x v="9"/>
          </reference>
        </references>
      </pivotArea>
    </chartFormat>
    <chartFormat chart="1" format="5">
      <pivotArea type="data" outline="0" fieldPosition="0">
        <references count="2">
          <reference field="4294967294" count="1" selected="0">
            <x v="0"/>
          </reference>
          <reference field="0" count="1" selected="0">
            <x v="1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3"/>
          </reference>
        </references>
      </pivotArea>
    </chartFormat>
    <chartFormat chart="2" format="9">
      <pivotArea type="data" outline="0" fieldPosition="0">
        <references count="2">
          <reference field="4294967294" count="1" selected="0">
            <x v="0"/>
          </reference>
          <reference field="0" count="1" selected="0">
            <x v="7"/>
          </reference>
        </references>
      </pivotArea>
    </chartFormat>
    <chartFormat chart="2" format="10">
      <pivotArea type="data" outline="0" fieldPosition="0">
        <references count="2">
          <reference field="4294967294" count="1" selected="0">
            <x v="0"/>
          </reference>
          <reference field="0" count="1" selected="0">
            <x v="9"/>
          </reference>
        </references>
      </pivotArea>
    </chartFormat>
    <chartFormat chart="2" format="11">
      <pivotArea type="data" outline="0" fieldPosition="0">
        <references count="2">
          <reference field="4294967294" count="1" selected="0">
            <x v="0"/>
          </reference>
          <reference field="0" count="1" selected="0">
            <x v="1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1"/>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 chart="3" format="15">
      <pivotArea type="data" outline="0" fieldPosition="0">
        <references count="2">
          <reference field="4294967294" count="1" selected="0">
            <x v="0"/>
          </reference>
          <reference field="0" count="1" selected="0">
            <x v="7"/>
          </reference>
        </references>
      </pivotArea>
    </chartFormat>
    <chartFormat chart="3" format="16">
      <pivotArea type="data" outline="0" fieldPosition="0">
        <references count="2">
          <reference field="4294967294" count="1" selected="0">
            <x v="0"/>
          </reference>
          <reference field="0" count="1" selected="0">
            <x v="9"/>
          </reference>
        </references>
      </pivotArea>
    </chartFormat>
    <chartFormat chart="3" format="17">
      <pivotArea type="data" outline="0" fieldPosition="0">
        <references count="2">
          <reference field="4294967294" count="1" selected="0">
            <x v="0"/>
          </reference>
          <reference field="0" count="1" selected="0">
            <x v="1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1"/>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 chart="4" format="15">
      <pivotArea type="data" outline="0" fieldPosition="0">
        <references count="2">
          <reference field="4294967294" count="1" selected="0">
            <x v="0"/>
          </reference>
          <reference field="0" count="1" selected="0">
            <x v="7"/>
          </reference>
        </references>
      </pivotArea>
    </chartFormat>
    <chartFormat chart="4" format="16">
      <pivotArea type="data" outline="0" fieldPosition="0">
        <references count="2">
          <reference field="4294967294" count="1" selected="0">
            <x v="0"/>
          </reference>
          <reference field="0" count="1" selected="0">
            <x v="9"/>
          </reference>
        </references>
      </pivotArea>
    </chartFormat>
    <chartFormat chart="4" format="17">
      <pivotArea type="data" outline="0" fieldPosition="0">
        <references count="2">
          <reference field="4294967294" count="1" selected="0">
            <x v="0"/>
          </reference>
          <reference field="0" count="1" selected="0">
            <x v="11"/>
          </reference>
        </references>
      </pivotArea>
    </chartFormat>
  </chartFormats>
  <pivotHierarchies count="33">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pivotHierarchy dragToData="1"/>
    <pivotHierarchy dragToData="1"/>
    <pivotHierarchy dragToData="1" caption="Order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_2024_2025_Dahboard.csv.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FBC269E-A86D-443F-B79C-3C1D6C2280AF}" sourceName="[Table2].[City]">
  <pivotTables>
    <pivotTable tabId="6" name="PivotTable4"/>
    <pivotTable tabId="7" name="PivotTable5"/>
    <pivotTable tabId="15" name="PivotTable1"/>
    <pivotTable tabId="9" name="PivotTable7"/>
    <pivotTable tabId="12" name="PivotTable3"/>
    <pivotTable tabId="5" name="PivotTable4"/>
    <pivotTable tabId="4" name="PivotTable7"/>
  </pivotTables>
  <data>
    <olap pivotCacheId="98204036">
      <levels count="2">
        <level uniqueName="[Table2].[City].[(All)]" sourceCaption="(All)" count="0"/>
        <level uniqueName="[Table2].[City].[City]" sourceCaption="City" count="20">
          <ranges>
            <range startItem="0">
              <i n="[Table2].[City].&amp;[Ahmedabad]" c="Ahmedabad"/>
              <i n="[Table2].[City].&amp;[Amritsar]" c="Amritsar"/>
              <i n="[Table2].[City].&amp;[Bangalore]" c="Bangalore"/>
              <i n="[Table2].[City].&amp;[Bhubaneswar]" c="Bhubaneswar"/>
              <i n="[Table2].[City].&amp;[Chandigarh]" c="Chandigarh"/>
              <i n="[Table2].[City].&amp;[Chennai]" c="Chennai"/>
              <i n="[Table2].[City].&amp;[Coimbatore]" c="Coimbatore"/>
              <i n="[Table2].[City].&amp;[Delhi]" c="Delhi"/>
              <i n="[Table2].[City].&amp;[Goa]" c="Goa"/>
              <i n="[Table2].[City].&amp;[Guwahati]" c="Guwahati"/>
              <i n="[Table2].[City].&amp;[Hyderabad]" c="Hyderabad"/>
              <i n="[Table2].[City].&amp;[Jaipur]" c="Jaipur"/>
              <i n="[Table2].[City].&amp;[Kolkata]" c="Kolkata"/>
              <i n="[Table2].[City].&amp;[Lucknow]" c="Lucknow"/>
              <i n="[Table2].[City].&amp;[Mumbai]" c="Mumbai"/>
              <i n="[Table2].[City].&amp;[Patna]" c="Patna"/>
              <i n="[Table2].[City].&amp;[Pune]" c="Pune"/>
              <i n="[Table2].[City].&amp;[Ranchi]" c="Ranchi"/>
              <i n="[Table2].[City].&amp;[Surat]" c="Surat"/>
              <i n="[Table2].[City].&amp;[Thiruvananthapuram]" c="Thiruvananthapuram"/>
            </range>
          </ranges>
        </level>
      </levels>
      <selections count="1">
        <selection n="[Table2].[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E3B46C-86AB-4F94-919B-555890D30B8C}" sourceName="[Table2].[Category]">
  <pivotTables>
    <pivotTable tabId="6" name="PivotTable4"/>
    <pivotTable tabId="7" name="PivotTable5"/>
    <pivotTable tabId="15" name="PivotTable1"/>
    <pivotTable tabId="9" name="PivotTable7"/>
    <pivotTable tabId="12" name="PivotTable3"/>
    <pivotTable tabId="5" name="PivotTable4"/>
    <pivotTable tabId="4" name="PivotTable7"/>
  </pivotTables>
  <data>
    <olap pivotCacheId="98204036">
      <levels count="2">
        <level uniqueName="[Table2].[Category].[(All)]" sourceCaption="(All)" count="0"/>
        <level uniqueName="[Table2].[Category].[Category]" sourceCaption="Category" count="10">
          <ranges>
            <range startItem="0">
              <i n="[Table2].[Category].&amp;[Beauty]" c="Beauty"/>
              <i n="[Table2].[Category].&amp;[Books]" c="Books"/>
              <i n="[Table2].[Category].&amp;[Clothing]" c="Clothing"/>
              <i n="[Table2].[Category].&amp;[Electronics]" c="Electronics"/>
              <i n="[Table2].[Category].&amp;[Furniture]" c="Furniture"/>
              <i n="[Table2].[Category].&amp;[Groceries]" c="Groceries"/>
              <i n="[Table2].[Category].&amp;[Home Decor]" c="Home Decor"/>
              <i n="[Table2].[Category].&amp;[Kitchen]" c="Kitchen"/>
              <i n="[Table2].[Category].&amp;[Sports]" c="Sports"/>
              <i n="[Table2].[Category].&amp;[Toys]" c="Toys"/>
            </range>
          </ranges>
        </level>
      </levels>
      <selections count="1">
        <selection n="[Table2].[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B43F214-3C07-4389-A169-BC5FA3FBB76E}" sourceName="[Table2].[Sub-Category]">
  <pivotTables>
    <pivotTable tabId="6" name="PivotTable4"/>
    <pivotTable tabId="7" name="PivotTable5"/>
    <pivotTable tabId="15" name="PivotTable1"/>
    <pivotTable tabId="9" name="PivotTable7"/>
    <pivotTable tabId="12" name="PivotTable3"/>
    <pivotTable tabId="5" name="PivotTable4"/>
    <pivotTable tabId="4" name="PivotTable7"/>
  </pivotTables>
  <data>
    <olap pivotCacheId="98204036">
      <levels count="2">
        <level uniqueName="[Table2].[Sub-Category].[(All)]" sourceCaption="(All)" count="0"/>
        <level uniqueName="[Table2].[Sub-Category].[Sub-Category]" sourceCaption="Sub-Category" count="50">
          <ranges>
            <range startItem="0">
              <i n="[Table2].[Sub-Category].&amp;[Accessories]" c="Accessories"/>
              <i n="[Table2].[Sub-Category].&amp;[Action Figure]" c="Action Figure"/>
              <i n="[Table2].[Sub-Category].&amp;[Bed]" c="Bed"/>
              <i n="[Table2].[Sub-Category].&amp;[Biography]" c="Biography"/>
              <i n="[Table2].[Sub-Category].&amp;[Board Game]" c="Board Game"/>
              <i n="[Table2].[Sub-Category].&amp;[Cabinet]" c="Cabinet"/>
              <i n="[Table2].[Sub-Category].&amp;[Camera]" c="Camera"/>
              <i n="[Table2].[Sub-Category].&amp;[Chair]" c="Chair"/>
              <i n="[Table2].[Sub-Category].&amp;[Clock]" c="Clock"/>
              <i n="[Table2].[Sub-Category].&amp;[Comics]" c="Comics"/>
              <i n="[Table2].[Sub-Category].&amp;[Cookware Set]" c="Cookware Set"/>
              <i n="[Table2].[Sub-Category].&amp;[Cricket Bat]" c="Cricket Bat"/>
              <i n="[Table2].[Sub-Category].&amp;[Cushion]" c="Cushion"/>
              <i n="[Table2].[Sub-Category].&amp;[Doll]" c="Doll"/>
              <i n="[Table2].[Sub-Category].&amp;[Dumbbells]" c="Dumbbells"/>
              <i n="[Table2].[Sub-Category].&amp;[Face Cream]" c="Face Cream"/>
              <i n="[Table2].[Sub-Category].&amp;[Fiction]" c="Fiction"/>
              <i n="[Table2].[Sub-Category].&amp;[Football]" c="Football"/>
              <i n="[Table2].[Sub-Category].&amp;[Foundation]" c="Foundation"/>
              <i n="[Table2].[Sub-Category].&amp;[Headphones]" c="Headphones"/>
              <i n="[Table2].[Sub-Category].&amp;[Juicer]" c="Juicer"/>
              <i n="[Table2].[Sub-Category].&amp;[Kids Wear]" c="Kids Wear"/>
              <i n="[Table2].[Sub-Category].&amp;[Lamp]" c="Lamp"/>
              <i n="[Table2].[Sub-Category].&amp;[Laptop]" c="Laptop"/>
              <i n="[Table2].[Sub-Category].&amp;[Lipstick]" c="Lipstick"/>
              <i n="[Table2].[Sub-Category].&amp;[Men's Wear]" c="Men's Wear"/>
              <i n="[Table2].[Sub-Category].&amp;[Microwave]" c="Microwave"/>
              <i n="[Table2].[Sub-Category].&amp;[Mixer Grinder]" c="Mixer Grinder"/>
              <i n="[Table2].[Sub-Category].&amp;[Mobile]" c="Mobile"/>
              <i n="[Table2].[Sub-Category].&amp;[Non-Fiction]" c="Non-Fiction"/>
              <i n="[Table2].[Sub-Category].&amp;[Oil]" c="Oil"/>
              <i n="[Table2].[Sub-Category].&amp;[Perfume]" c="Perfume"/>
              <i n="[Table2].[Sub-Category].&amp;[Puzzle]" c="Puzzle"/>
              <i n="[Table2].[Sub-Category].&amp;[RC Car]" c="RC Car"/>
              <i n="[Table2].[Sub-Category].&amp;[Refrigerator]" c="Refrigerator"/>
              <i n="[Table2].[Sub-Category].&amp;[Rice]" c="Rice"/>
              <i n="[Table2].[Sub-Category].&amp;[Shampoo]" c="Shampoo"/>
              <i n="[Table2].[Sub-Category].&amp;[Shoes]" c="Shoes"/>
              <i n="[Table2].[Sub-Category].&amp;[Smartwatch]" c="Smartwatch"/>
              <i n="[Table2].[Sub-Category].&amp;[Sofa]" c="Sofa"/>
              <i n="[Table2].[Sub-Category].&amp;[Spices]" c="Spices"/>
              <i n="[Table2].[Sub-Category].&amp;[Sugar]" c="Sugar"/>
              <i n="[Table2].[Sub-Category].&amp;[Table]" c="Table"/>
              <i n="[Table2].[Sub-Category].&amp;[Tennis Racket]" c="Tennis Racket"/>
              <i n="[Table2].[Sub-Category].&amp;[Textbook]" c="Textbook"/>
              <i n="[Table2].[Sub-Category].&amp;[Vase]" c="Vase"/>
              <i n="[Table2].[Sub-Category].&amp;[Wall Art]" c="Wall Art"/>
              <i n="[Table2].[Sub-Category].&amp;[Wheat]" c="Wheat"/>
              <i n="[Table2].[Sub-Category].&amp;[Women's Wear]" c="Women's Wear"/>
              <i n="[Table2].[Sub-Category].&amp;[Yoga Mat]" c="Yoga Mat"/>
            </range>
          </ranges>
        </level>
      </levels>
      <selections count="1">
        <selection n="[Table2].[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EE83269-86CD-467E-A202-A5331211906C}" cache="Slicer_City" caption="City" startItem="14" level="1" style="SlicerStyleLight4" rowHeight="241300"/>
  <slicer name="Category" xr10:uid="{ABA3FB67-022D-4BEB-80B3-811A7CEF46D8}" cache="Slicer_Category" caption="Category" level="1" style="SlicerStyleLight4" rowHeight="241300"/>
  <slicer name="Sub-Category" xr10:uid="{3F8F0DC3-81A4-4557-BCF6-2458A32C6223}" cache="Slicer_Sub_Category" caption="Sub-Category" level="1"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248A42-3831-4D0F-B457-68F5C2ED83A6}" name="Table2" displayName="Table2" ref="A1:U5002" totalsRowCount="1" headerRowDxfId="227">
  <tableColumns count="21">
    <tableColumn id="1" xr3:uid="{FD742F7A-9C21-4801-BCF7-50932D669777}" name="Order ID" totalsRowFunction="custom">
      <totalsRowFormula>COUNT(Table2[Order ID])</totalsRowFormula>
    </tableColumn>
    <tableColumn id="2" xr3:uid="{8EAD3C6A-AE7B-4364-9D2C-1655595BB51D}" name="Order Date" dataDxfId="226" totalsRowDxfId="225"/>
    <tableColumn id="17" xr3:uid="{C62E773D-7CCA-4ED7-A3AE-6D55563EFEF3}" name="Year" dataDxfId="224" totalsRowDxfId="223">
      <calculatedColumnFormula>YEAR(Table2[Order Date])</calculatedColumnFormula>
    </tableColumn>
    <tableColumn id="18" xr3:uid="{7D255AE8-52EB-4E76-B302-7EA8C12F2FD4}" name="Month" dataDxfId="222" totalsRowDxfId="221">
      <calculatedColumnFormula>TEXT(Table2[Order Date],"mmm")</calculatedColumnFormula>
    </tableColumn>
    <tableColumn id="3" xr3:uid="{2F2228B5-4D65-42F2-BFA1-B3FA268E4A92}" name="Customer_Name"/>
    <tableColumn id="4" xr3:uid="{7712EAAB-F42B-4CC6-9CD1-EADE41325FDE}" name="Region"/>
    <tableColumn id="5" xr3:uid="{85EFDC22-4D05-4B13-B651-50733CE71A50}" name="City"/>
    <tableColumn id="20" xr3:uid="{E9A8DA6D-DC6A-437A-B747-729116712007}" name="State" dataDxfId="220">
      <calculatedColumnFormula>VLOOKUP(Table2[[#This Row],[City]], Table46[], 2, FALSE)</calculatedColumnFormula>
    </tableColumn>
    <tableColumn id="6" xr3:uid="{B5DC3DAF-D79D-4125-B403-CDDCE7DB556F}" name="Category"/>
    <tableColumn id="7" xr3:uid="{AE941FFE-698A-4ED5-B710-8493ED14019C}" name="Sub-Category"/>
    <tableColumn id="8" xr3:uid="{13830ED2-E360-44C8-B616-483FEC66DA6C}" name="Product_Name" totalsRowDxfId="219"/>
    <tableColumn id="9" xr3:uid="{04ED3994-0418-4788-B97B-1615C2D1F4A1}" name="Quantity" totalsRowFunction="custom" dataDxfId="218" totalsRowDxfId="217">
      <totalsRowFormula>SUM(Table2[Quantity])</totalsRowFormula>
    </tableColumn>
    <tableColumn id="10" xr3:uid="{7A0A3319-880D-4F9B-AF6A-F435ABB93AD1}" name="Unit_Price" totalsRowFunction="custom" dataDxfId="216" totalsRowDxfId="215">
      <totalsRowFormula>SUM(Table2[Unit_Price])</totalsRowFormula>
    </tableColumn>
    <tableColumn id="11" xr3:uid="{0E094E1C-608C-4307-8869-371D11BA23FC}" name="Discount" dataDxfId="214" totalsRowDxfId="213" dataCellStyle="Percent"/>
    <tableColumn id="16" xr3:uid="{60D5A97F-1ACB-47F9-81AE-F1513544A9FD}" name="Discount%" dataDxfId="212" totalsRowDxfId="211" dataCellStyle="Percent">
      <calculatedColumnFormula>Table2[[#This Row],[Discount]]/100</calculatedColumnFormula>
    </tableColumn>
    <tableColumn id="21" xr3:uid="{B7BC9388-0A37-4A64-BDBC-964504A90A00}" name="Discount_Level" dataDxfId="210" totalsRowDxfId="209" dataCellStyle="Percent">
      <calculatedColumnFormula>IF(Table2[[#This Row],[Discount%]]=0,"No Discount",
IF(Table2[[#This Row],[Discount%]]&lt;=0.1,"Medium Discount",
IF(Table2[[#This Row],[Discount%]]&lt;=0.2,"High Discount")))</calculatedColumnFormula>
    </tableColumn>
    <tableColumn id="15" xr3:uid="{4016FAE0-B6F8-47AD-A939-628D728474DF}" name="Discounted_Amount" dataDxfId="208" totalsRowDxfId="207" dataCellStyle="Percent">
      <calculatedColumnFormula>(Table2[Unit_Price]*Table2[Quantity])*(Table2[Discount]/100)</calculatedColumnFormula>
    </tableColumn>
    <tableColumn id="12" xr3:uid="{3EC31853-F7AD-4230-A9B9-833B3CFCC6C9}" name="Sales" totalsRowFunction="custom" dataDxfId="206" totalsRowDxfId="205">
      <totalsRowFormula>SUM(Table2[Sales])</totalsRowFormula>
    </tableColumn>
    <tableColumn id="13" xr3:uid="{DFB2CAF0-2043-4E87-9698-53E4A94307DE}" name="Profit" totalsRowFunction="custom" dataDxfId="204" totalsRowDxfId="203">
      <totalsRowFormula>SUM((Table2[Profit]))</totalsRowFormula>
    </tableColumn>
    <tableColumn id="19" xr3:uid="{88D10C8A-182A-4BD3-BAB2-DAB8041C26A1}" name="Profit_Margin" totalsRowDxfId="202" dataCellStyle="Percent">
      <calculatedColumnFormula>Table2[Profit]/Table2[Sales]</calculatedColumnFormula>
    </tableColumn>
    <tableColumn id="14" xr3:uid="{2384AB43-0AAE-4427-BD90-4543F9D52F17}" name="Payment_Mode"/>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DD8407-1B7E-48C7-A974-1A3E551F04A9}" name="Table46" displayName="Table46" ref="W5:X25" totalsRowShown="0" headerRowDxfId="201" dataDxfId="200">
  <autoFilter ref="W5:X25" xr:uid="{D7DD8407-1B7E-48C7-A974-1A3E551F04A9}"/>
  <tableColumns count="2">
    <tableColumn id="1" xr3:uid="{710BEE4C-37E6-4DF5-999F-D02F675E388B}" name="City" dataDxfId="199"/>
    <tableColumn id="2" xr3:uid="{F377445D-6646-48FD-BF5C-68B59F6642B2}" name="State" dataDxfId="19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ACBE0-1A81-4B31-8ADB-DC9F6D464EAA}">
  <dimension ref="A1:N5001"/>
  <sheetViews>
    <sheetView topLeftCell="B1" workbookViewId="0">
      <selection activeCell="J2" sqref="J2"/>
    </sheetView>
  </sheetViews>
  <sheetFormatPr defaultRowHeight="14.5" x14ac:dyDescent="0.35"/>
  <cols>
    <col min="1" max="1" width="8" bestFit="1" customWidth="1"/>
    <col min="2" max="2" width="10.08984375" bestFit="1" customWidth="1"/>
    <col min="3" max="3" width="22.54296875" bestFit="1" customWidth="1"/>
    <col min="4" max="4" width="6.453125" bestFit="1" customWidth="1"/>
    <col min="5" max="5" width="18.7265625" bestFit="1" customWidth="1"/>
    <col min="6" max="6" width="11.1796875" bestFit="1" customWidth="1"/>
    <col min="7" max="7" width="13.81640625" bestFit="1" customWidth="1"/>
    <col min="8" max="8" width="27" bestFit="1" customWidth="1"/>
    <col min="9" max="9" width="8" bestFit="1" customWidth="1"/>
    <col min="11" max="11" width="8.08984375" bestFit="1" customWidth="1"/>
    <col min="12" max="12" width="9.81640625" bestFit="1" customWidth="1"/>
    <col min="13" max="13" width="8.81640625" bestFit="1" customWidth="1"/>
    <col min="14" max="14" width="13.542968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10001</v>
      </c>
      <c r="B2" s="1">
        <v>45584</v>
      </c>
      <c r="C2" t="s">
        <v>14</v>
      </c>
      <c r="D2" t="s">
        <v>15</v>
      </c>
      <c r="E2" t="s">
        <v>16</v>
      </c>
      <c r="F2" t="s">
        <v>17</v>
      </c>
      <c r="G2" t="s">
        <v>18</v>
      </c>
      <c r="H2" t="s">
        <v>19</v>
      </c>
      <c r="I2">
        <v>2</v>
      </c>
      <c r="J2">
        <v>36294</v>
      </c>
      <c r="K2">
        <v>5</v>
      </c>
      <c r="L2">
        <v>68958.600000000006</v>
      </c>
      <c r="M2">
        <v>10525.09</v>
      </c>
      <c r="N2" t="s">
        <v>20</v>
      </c>
    </row>
    <row r="3" spans="1:14" x14ac:dyDescent="0.35">
      <c r="A3">
        <v>10002</v>
      </c>
      <c r="B3" s="1">
        <v>45899</v>
      </c>
      <c r="C3" t="s">
        <v>21</v>
      </c>
      <c r="D3" t="s">
        <v>22</v>
      </c>
      <c r="E3" t="s">
        <v>23</v>
      </c>
      <c r="F3" t="s">
        <v>24</v>
      </c>
      <c r="G3" t="s">
        <v>25</v>
      </c>
      <c r="H3" t="s">
        <v>26</v>
      </c>
      <c r="I3">
        <v>1</v>
      </c>
      <c r="J3">
        <v>42165</v>
      </c>
      <c r="K3">
        <v>20</v>
      </c>
      <c r="L3">
        <v>33732</v>
      </c>
      <c r="M3">
        <v>6299.66</v>
      </c>
      <c r="N3" t="s">
        <v>20</v>
      </c>
    </row>
    <row r="4" spans="1:14" x14ac:dyDescent="0.35">
      <c r="A4">
        <v>10003</v>
      </c>
      <c r="B4" s="1">
        <v>45234</v>
      </c>
      <c r="C4" t="s">
        <v>27</v>
      </c>
      <c r="D4" t="s">
        <v>28</v>
      </c>
      <c r="E4" t="s">
        <v>29</v>
      </c>
      <c r="F4" t="s">
        <v>30</v>
      </c>
      <c r="G4" t="s">
        <v>31</v>
      </c>
      <c r="H4" t="s">
        <v>32</v>
      </c>
      <c r="I4">
        <v>4</v>
      </c>
      <c r="J4">
        <v>64876</v>
      </c>
      <c r="K4">
        <v>20</v>
      </c>
      <c r="L4">
        <v>207603.20000000001</v>
      </c>
      <c r="M4">
        <v>19850.27</v>
      </c>
      <c r="N4" t="s">
        <v>33</v>
      </c>
    </row>
    <row r="5" spans="1:14" x14ac:dyDescent="0.35">
      <c r="A5">
        <v>10004</v>
      </c>
      <c r="B5" s="1">
        <v>45800</v>
      </c>
      <c r="C5" t="s">
        <v>34</v>
      </c>
      <c r="D5" t="s">
        <v>28</v>
      </c>
      <c r="E5" t="s">
        <v>35</v>
      </c>
      <c r="F5" t="s">
        <v>24</v>
      </c>
      <c r="G5" t="s">
        <v>36</v>
      </c>
      <c r="H5" t="s">
        <v>37</v>
      </c>
      <c r="I5">
        <v>5</v>
      </c>
      <c r="J5">
        <v>37320</v>
      </c>
      <c r="K5">
        <v>15</v>
      </c>
      <c r="L5">
        <v>158610</v>
      </c>
      <c r="M5">
        <v>36311.019999999997</v>
      </c>
      <c r="N5" t="s">
        <v>38</v>
      </c>
    </row>
    <row r="6" spans="1:14" x14ac:dyDescent="0.35">
      <c r="A6">
        <v>10005</v>
      </c>
      <c r="B6" s="1">
        <v>45676</v>
      </c>
      <c r="C6" t="s">
        <v>39</v>
      </c>
      <c r="D6" t="s">
        <v>40</v>
      </c>
      <c r="E6" t="s">
        <v>41</v>
      </c>
      <c r="F6" t="s">
        <v>42</v>
      </c>
      <c r="G6" t="s">
        <v>43</v>
      </c>
      <c r="H6" t="s">
        <v>44</v>
      </c>
      <c r="I6">
        <v>1</v>
      </c>
      <c r="J6">
        <v>50037</v>
      </c>
      <c r="K6">
        <v>10</v>
      </c>
      <c r="L6">
        <v>45033.3</v>
      </c>
      <c r="M6">
        <v>9050.0400000000009</v>
      </c>
      <c r="N6" t="s">
        <v>20</v>
      </c>
    </row>
    <row r="7" spans="1:14" x14ac:dyDescent="0.35">
      <c r="A7">
        <v>10006</v>
      </c>
      <c r="B7" s="1">
        <v>45753</v>
      </c>
      <c r="C7" t="s">
        <v>45</v>
      </c>
      <c r="D7" t="s">
        <v>40</v>
      </c>
      <c r="E7" t="s">
        <v>41</v>
      </c>
      <c r="F7" t="s">
        <v>46</v>
      </c>
      <c r="G7" t="s">
        <v>47</v>
      </c>
      <c r="H7" t="s">
        <v>48</v>
      </c>
      <c r="I7">
        <v>5</v>
      </c>
      <c r="J7">
        <v>40287</v>
      </c>
      <c r="K7">
        <v>15</v>
      </c>
      <c r="L7">
        <v>171219.75</v>
      </c>
      <c r="M7">
        <v>23722.84</v>
      </c>
      <c r="N7" t="s">
        <v>33</v>
      </c>
    </row>
    <row r="8" spans="1:14" x14ac:dyDescent="0.35">
      <c r="A8">
        <v>10007</v>
      </c>
      <c r="B8" s="1">
        <v>45212</v>
      </c>
      <c r="C8" t="s">
        <v>49</v>
      </c>
      <c r="D8" t="s">
        <v>40</v>
      </c>
      <c r="E8" t="s">
        <v>50</v>
      </c>
      <c r="F8" t="s">
        <v>42</v>
      </c>
      <c r="G8" t="s">
        <v>51</v>
      </c>
      <c r="H8" t="s">
        <v>52</v>
      </c>
      <c r="I8">
        <v>2</v>
      </c>
      <c r="J8">
        <v>3636</v>
      </c>
      <c r="K8">
        <v>5</v>
      </c>
      <c r="L8">
        <v>6908.4</v>
      </c>
      <c r="M8">
        <v>680.26</v>
      </c>
      <c r="N8" t="s">
        <v>20</v>
      </c>
    </row>
    <row r="9" spans="1:14" x14ac:dyDescent="0.35">
      <c r="A9">
        <v>10008</v>
      </c>
      <c r="B9" s="1">
        <v>45886</v>
      </c>
      <c r="C9" t="s">
        <v>53</v>
      </c>
      <c r="D9" t="s">
        <v>22</v>
      </c>
      <c r="E9" t="s">
        <v>54</v>
      </c>
      <c r="F9" t="s">
        <v>17</v>
      </c>
      <c r="G9" t="s">
        <v>55</v>
      </c>
      <c r="H9" t="s">
        <v>56</v>
      </c>
      <c r="I9">
        <v>1</v>
      </c>
      <c r="J9">
        <v>15885</v>
      </c>
      <c r="K9">
        <v>10</v>
      </c>
      <c r="L9">
        <v>14296.5</v>
      </c>
      <c r="M9">
        <v>1289.03</v>
      </c>
      <c r="N9" t="s">
        <v>20</v>
      </c>
    </row>
    <row r="10" spans="1:14" x14ac:dyDescent="0.35">
      <c r="A10">
        <v>10009</v>
      </c>
      <c r="B10" s="1">
        <v>45723</v>
      </c>
      <c r="C10" t="s">
        <v>57</v>
      </c>
      <c r="D10" t="s">
        <v>22</v>
      </c>
      <c r="E10" t="s">
        <v>58</v>
      </c>
      <c r="F10" t="s">
        <v>24</v>
      </c>
      <c r="G10" t="s">
        <v>59</v>
      </c>
      <c r="H10" t="s">
        <v>60</v>
      </c>
      <c r="I10">
        <v>1</v>
      </c>
      <c r="J10">
        <v>40834</v>
      </c>
      <c r="K10">
        <v>20</v>
      </c>
      <c r="L10">
        <v>32667.200000000001</v>
      </c>
      <c r="M10">
        <v>3700.89</v>
      </c>
      <c r="N10" t="s">
        <v>33</v>
      </c>
    </row>
    <row r="11" spans="1:14" x14ac:dyDescent="0.35">
      <c r="A11">
        <v>10010</v>
      </c>
      <c r="B11" s="1">
        <v>45628</v>
      </c>
      <c r="C11" t="s">
        <v>61</v>
      </c>
      <c r="D11" t="s">
        <v>40</v>
      </c>
      <c r="E11" t="s">
        <v>62</v>
      </c>
      <c r="F11" t="s">
        <v>30</v>
      </c>
      <c r="G11" t="s">
        <v>31</v>
      </c>
      <c r="H11" t="s">
        <v>63</v>
      </c>
      <c r="I11">
        <v>2</v>
      </c>
      <c r="J11">
        <v>16686</v>
      </c>
      <c r="K11">
        <v>15</v>
      </c>
      <c r="L11">
        <v>28366.2</v>
      </c>
      <c r="M11">
        <v>5703.09</v>
      </c>
      <c r="N11" t="s">
        <v>38</v>
      </c>
    </row>
    <row r="12" spans="1:14" x14ac:dyDescent="0.35">
      <c r="A12">
        <v>10011</v>
      </c>
      <c r="B12" s="1">
        <v>45893</v>
      </c>
      <c r="C12" t="s">
        <v>64</v>
      </c>
      <c r="D12" t="s">
        <v>22</v>
      </c>
      <c r="E12" t="s">
        <v>54</v>
      </c>
      <c r="F12" t="s">
        <v>30</v>
      </c>
      <c r="G12" t="s">
        <v>65</v>
      </c>
      <c r="H12" t="s">
        <v>66</v>
      </c>
      <c r="I12">
        <v>2</v>
      </c>
      <c r="J12">
        <v>10761</v>
      </c>
      <c r="K12">
        <v>20</v>
      </c>
      <c r="L12">
        <v>17217.599999999999</v>
      </c>
      <c r="M12">
        <v>4139.82</v>
      </c>
      <c r="N12" t="s">
        <v>33</v>
      </c>
    </row>
    <row r="13" spans="1:14" x14ac:dyDescent="0.35">
      <c r="A13">
        <v>10012</v>
      </c>
      <c r="B13" s="1">
        <v>45433</v>
      </c>
      <c r="C13" t="s">
        <v>67</v>
      </c>
      <c r="D13" t="s">
        <v>15</v>
      </c>
      <c r="E13" t="s">
        <v>68</v>
      </c>
      <c r="F13" t="s">
        <v>69</v>
      </c>
      <c r="G13" t="s">
        <v>70</v>
      </c>
      <c r="H13" t="s">
        <v>71</v>
      </c>
      <c r="I13">
        <v>3</v>
      </c>
      <c r="J13">
        <v>27066</v>
      </c>
      <c r="K13">
        <v>10</v>
      </c>
      <c r="L13">
        <v>73078.2</v>
      </c>
      <c r="M13">
        <v>16216.55</v>
      </c>
      <c r="N13" t="s">
        <v>72</v>
      </c>
    </row>
    <row r="14" spans="1:14" x14ac:dyDescent="0.35">
      <c r="A14">
        <v>10013</v>
      </c>
      <c r="B14" s="1">
        <v>45631</v>
      </c>
      <c r="C14" t="s">
        <v>73</v>
      </c>
      <c r="D14" t="s">
        <v>22</v>
      </c>
      <c r="E14" t="s">
        <v>74</v>
      </c>
      <c r="F14" t="s">
        <v>75</v>
      </c>
      <c r="G14" t="s">
        <v>76</v>
      </c>
      <c r="H14" t="s">
        <v>77</v>
      </c>
      <c r="I14">
        <v>1</v>
      </c>
      <c r="J14">
        <v>53951</v>
      </c>
      <c r="K14">
        <v>5</v>
      </c>
      <c r="L14">
        <v>51253.45</v>
      </c>
      <c r="M14">
        <v>6826.05</v>
      </c>
      <c r="N14" t="s">
        <v>33</v>
      </c>
    </row>
    <row r="15" spans="1:14" x14ac:dyDescent="0.35">
      <c r="A15">
        <v>10014</v>
      </c>
      <c r="B15" s="1">
        <v>45263</v>
      </c>
      <c r="C15" t="s">
        <v>78</v>
      </c>
      <c r="D15" t="s">
        <v>28</v>
      </c>
      <c r="E15" t="s">
        <v>29</v>
      </c>
      <c r="F15" t="s">
        <v>42</v>
      </c>
      <c r="G15" t="s">
        <v>79</v>
      </c>
      <c r="H15" t="s">
        <v>80</v>
      </c>
      <c r="I15">
        <v>5</v>
      </c>
      <c r="J15">
        <v>23843</v>
      </c>
      <c r="K15">
        <v>0</v>
      </c>
      <c r="L15">
        <v>119215</v>
      </c>
      <c r="M15">
        <v>21029.48</v>
      </c>
      <c r="N15" t="s">
        <v>38</v>
      </c>
    </row>
    <row r="16" spans="1:14" x14ac:dyDescent="0.35">
      <c r="A16">
        <v>10015</v>
      </c>
      <c r="B16" s="1">
        <v>45863</v>
      </c>
      <c r="C16" t="s">
        <v>81</v>
      </c>
      <c r="D16" t="s">
        <v>22</v>
      </c>
      <c r="E16" t="s">
        <v>58</v>
      </c>
      <c r="F16" t="s">
        <v>30</v>
      </c>
      <c r="G16" t="s">
        <v>31</v>
      </c>
      <c r="H16" t="s">
        <v>82</v>
      </c>
      <c r="I16">
        <v>2</v>
      </c>
      <c r="J16">
        <v>15444</v>
      </c>
      <c r="K16">
        <v>5</v>
      </c>
      <c r="L16">
        <v>29343.599999999999</v>
      </c>
      <c r="M16">
        <v>5535.44</v>
      </c>
      <c r="N16" t="s">
        <v>83</v>
      </c>
    </row>
    <row r="17" spans="1:14" x14ac:dyDescent="0.35">
      <c r="A17">
        <v>10016</v>
      </c>
      <c r="B17" s="1">
        <v>45212</v>
      </c>
      <c r="C17" t="s">
        <v>84</v>
      </c>
      <c r="D17" t="s">
        <v>28</v>
      </c>
      <c r="E17" t="s">
        <v>85</v>
      </c>
      <c r="F17" t="s">
        <v>86</v>
      </c>
      <c r="G17" t="s">
        <v>87</v>
      </c>
      <c r="H17" t="s">
        <v>88</v>
      </c>
      <c r="I17">
        <v>5</v>
      </c>
      <c r="J17">
        <v>51645</v>
      </c>
      <c r="K17">
        <v>10</v>
      </c>
      <c r="L17">
        <v>232402.5</v>
      </c>
      <c r="M17">
        <v>35657.72</v>
      </c>
      <c r="N17" t="s">
        <v>20</v>
      </c>
    </row>
    <row r="18" spans="1:14" x14ac:dyDescent="0.35">
      <c r="A18">
        <v>10017</v>
      </c>
      <c r="B18" s="1">
        <v>45436</v>
      </c>
      <c r="C18" t="s">
        <v>89</v>
      </c>
      <c r="D18" t="s">
        <v>15</v>
      </c>
      <c r="E18" t="s">
        <v>68</v>
      </c>
      <c r="F18" t="s">
        <v>86</v>
      </c>
      <c r="G18" t="s">
        <v>90</v>
      </c>
      <c r="H18" t="s">
        <v>91</v>
      </c>
      <c r="I18">
        <v>3</v>
      </c>
      <c r="J18">
        <v>52691</v>
      </c>
      <c r="K18">
        <v>15</v>
      </c>
      <c r="L18">
        <v>134362.04999999999</v>
      </c>
      <c r="M18">
        <v>26225.16</v>
      </c>
      <c r="N18" t="s">
        <v>38</v>
      </c>
    </row>
    <row r="19" spans="1:14" x14ac:dyDescent="0.35">
      <c r="A19">
        <v>10018</v>
      </c>
      <c r="B19" s="1">
        <v>45907</v>
      </c>
      <c r="C19" t="s">
        <v>92</v>
      </c>
      <c r="D19" t="s">
        <v>15</v>
      </c>
      <c r="E19" t="s">
        <v>93</v>
      </c>
      <c r="F19" t="s">
        <v>24</v>
      </c>
      <c r="G19" t="s">
        <v>36</v>
      </c>
      <c r="H19" t="s">
        <v>94</v>
      </c>
      <c r="I19">
        <v>4</v>
      </c>
      <c r="J19">
        <v>3775</v>
      </c>
      <c r="K19">
        <v>10</v>
      </c>
      <c r="L19">
        <v>13590</v>
      </c>
      <c r="M19">
        <v>1234.71</v>
      </c>
      <c r="N19" t="s">
        <v>72</v>
      </c>
    </row>
    <row r="20" spans="1:14" x14ac:dyDescent="0.35">
      <c r="A20">
        <v>10019</v>
      </c>
      <c r="B20" s="1">
        <v>45458</v>
      </c>
      <c r="C20" t="s">
        <v>95</v>
      </c>
      <c r="D20" t="s">
        <v>28</v>
      </c>
      <c r="E20" t="s">
        <v>29</v>
      </c>
      <c r="F20" t="s">
        <v>96</v>
      </c>
      <c r="G20" t="s">
        <v>97</v>
      </c>
      <c r="H20" t="s">
        <v>98</v>
      </c>
      <c r="I20">
        <v>3</v>
      </c>
      <c r="J20">
        <v>16579</v>
      </c>
      <c r="K20">
        <v>20</v>
      </c>
      <c r="L20">
        <v>39789.599999999999</v>
      </c>
      <c r="M20">
        <v>4240.62</v>
      </c>
      <c r="N20" t="s">
        <v>33</v>
      </c>
    </row>
    <row r="21" spans="1:14" x14ac:dyDescent="0.35">
      <c r="A21">
        <v>10020</v>
      </c>
      <c r="B21" s="1">
        <v>45302</v>
      </c>
      <c r="C21" t="s">
        <v>99</v>
      </c>
      <c r="D21" t="s">
        <v>40</v>
      </c>
      <c r="E21" t="s">
        <v>41</v>
      </c>
      <c r="F21" t="s">
        <v>17</v>
      </c>
      <c r="G21" t="s">
        <v>100</v>
      </c>
      <c r="H21" t="s">
        <v>101</v>
      </c>
      <c r="I21">
        <v>5</v>
      </c>
      <c r="J21">
        <v>36393</v>
      </c>
      <c r="K21">
        <v>5</v>
      </c>
      <c r="L21">
        <v>172866.75</v>
      </c>
      <c r="M21">
        <v>39437.910000000003</v>
      </c>
      <c r="N21" t="s">
        <v>20</v>
      </c>
    </row>
    <row r="22" spans="1:14" x14ac:dyDescent="0.35">
      <c r="A22">
        <v>10021</v>
      </c>
      <c r="B22" s="1">
        <v>45214</v>
      </c>
      <c r="C22" t="s">
        <v>102</v>
      </c>
      <c r="D22" t="s">
        <v>40</v>
      </c>
      <c r="E22" t="s">
        <v>103</v>
      </c>
      <c r="F22" t="s">
        <v>30</v>
      </c>
      <c r="G22" t="s">
        <v>104</v>
      </c>
      <c r="H22" t="s">
        <v>105</v>
      </c>
      <c r="I22">
        <v>1</v>
      </c>
      <c r="J22">
        <v>6574</v>
      </c>
      <c r="K22">
        <v>20</v>
      </c>
      <c r="L22">
        <v>5259.2</v>
      </c>
      <c r="M22">
        <v>580.75</v>
      </c>
      <c r="N22" t="s">
        <v>38</v>
      </c>
    </row>
    <row r="23" spans="1:14" x14ac:dyDescent="0.35">
      <c r="A23">
        <v>10022</v>
      </c>
      <c r="B23" s="1">
        <v>45367</v>
      </c>
      <c r="C23" t="s">
        <v>106</v>
      </c>
      <c r="D23" t="s">
        <v>22</v>
      </c>
      <c r="E23" t="s">
        <v>54</v>
      </c>
      <c r="F23" t="s">
        <v>24</v>
      </c>
      <c r="G23" t="s">
        <v>107</v>
      </c>
      <c r="H23" t="s">
        <v>108</v>
      </c>
      <c r="I23">
        <v>5</v>
      </c>
      <c r="J23">
        <v>26762</v>
      </c>
      <c r="K23">
        <v>15</v>
      </c>
      <c r="L23">
        <v>113738.5</v>
      </c>
      <c r="M23">
        <v>27267.31</v>
      </c>
      <c r="N23" t="s">
        <v>33</v>
      </c>
    </row>
    <row r="24" spans="1:14" x14ac:dyDescent="0.35">
      <c r="A24">
        <v>10023</v>
      </c>
      <c r="B24" s="1">
        <v>45232</v>
      </c>
      <c r="C24" t="s">
        <v>109</v>
      </c>
      <c r="D24" t="s">
        <v>40</v>
      </c>
      <c r="E24" t="s">
        <v>110</v>
      </c>
      <c r="F24" t="s">
        <v>17</v>
      </c>
      <c r="G24" t="s">
        <v>111</v>
      </c>
      <c r="H24" t="s">
        <v>112</v>
      </c>
      <c r="I24">
        <v>1</v>
      </c>
      <c r="J24">
        <v>47699</v>
      </c>
      <c r="K24">
        <v>20</v>
      </c>
      <c r="L24">
        <v>38159.199999999997</v>
      </c>
      <c r="M24">
        <v>8535.56</v>
      </c>
      <c r="N24" t="s">
        <v>38</v>
      </c>
    </row>
    <row r="25" spans="1:14" x14ac:dyDescent="0.35">
      <c r="A25">
        <v>10024</v>
      </c>
      <c r="B25" s="1">
        <v>45848</v>
      </c>
      <c r="C25" t="s">
        <v>113</v>
      </c>
      <c r="D25" t="s">
        <v>28</v>
      </c>
      <c r="E25" t="s">
        <v>114</v>
      </c>
      <c r="F25" t="s">
        <v>69</v>
      </c>
      <c r="G25" t="s">
        <v>115</v>
      </c>
      <c r="H25" t="s">
        <v>116</v>
      </c>
      <c r="I25">
        <v>1</v>
      </c>
      <c r="J25">
        <v>28257</v>
      </c>
      <c r="K25">
        <v>10</v>
      </c>
      <c r="L25">
        <v>25431.3</v>
      </c>
      <c r="M25">
        <v>3959.79</v>
      </c>
      <c r="N25" t="s">
        <v>33</v>
      </c>
    </row>
    <row r="26" spans="1:14" x14ac:dyDescent="0.35">
      <c r="A26">
        <v>10025</v>
      </c>
      <c r="B26" s="1">
        <v>45829</v>
      </c>
      <c r="C26" t="s">
        <v>117</v>
      </c>
      <c r="D26" t="s">
        <v>22</v>
      </c>
      <c r="E26" t="s">
        <v>74</v>
      </c>
      <c r="F26" t="s">
        <v>86</v>
      </c>
      <c r="G26" t="s">
        <v>118</v>
      </c>
      <c r="H26" t="s">
        <v>119</v>
      </c>
      <c r="I26">
        <v>5</v>
      </c>
      <c r="J26">
        <v>24056</v>
      </c>
      <c r="K26">
        <v>20</v>
      </c>
      <c r="L26">
        <v>96224</v>
      </c>
      <c r="M26">
        <v>20551.560000000001</v>
      </c>
      <c r="N26" t="s">
        <v>83</v>
      </c>
    </row>
    <row r="27" spans="1:14" x14ac:dyDescent="0.35">
      <c r="A27">
        <v>10026</v>
      </c>
      <c r="B27" s="1">
        <v>45304</v>
      </c>
      <c r="C27" t="s">
        <v>120</v>
      </c>
      <c r="D27" t="s">
        <v>15</v>
      </c>
      <c r="E27" t="s">
        <v>93</v>
      </c>
      <c r="F27" t="s">
        <v>24</v>
      </c>
      <c r="G27" t="s">
        <v>25</v>
      </c>
      <c r="H27" t="s">
        <v>121</v>
      </c>
      <c r="I27">
        <v>2</v>
      </c>
      <c r="J27">
        <v>65756</v>
      </c>
      <c r="K27">
        <v>5</v>
      </c>
      <c r="L27">
        <v>124936.4</v>
      </c>
      <c r="M27">
        <v>19544.759999999998</v>
      </c>
      <c r="N27" t="s">
        <v>38</v>
      </c>
    </row>
    <row r="28" spans="1:14" x14ac:dyDescent="0.35">
      <c r="A28">
        <v>10027</v>
      </c>
      <c r="B28" s="1">
        <v>45769</v>
      </c>
      <c r="C28" t="s">
        <v>122</v>
      </c>
      <c r="D28" t="s">
        <v>22</v>
      </c>
      <c r="E28" t="s">
        <v>54</v>
      </c>
      <c r="F28" t="s">
        <v>69</v>
      </c>
      <c r="G28" t="s">
        <v>123</v>
      </c>
      <c r="H28" t="s">
        <v>124</v>
      </c>
      <c r="I28">
        <v>1</v>
      </c>
      <c r="J28">
        <v>8276</v>
      </c>
      <c r="K28">
        <v>0</v>
      </c>
      <c r="L28">
        <v>8276</v>
      </c>
      <c r="M28">
        <v>537.47</v>
      </c>
      <c r="N28" t="s">
        <v>72</v>
      </c>
    </row>
    <row r="29" spans="1:14" x14ac:dyDescent="0.35">
      <c r="A29">
        <v>10028</v>
      </c>
      <c r="B29" s="1">
        <v>45638</v>
      </c>
      <c r="C29" t="s">
        <v>125</v>
      </c>
      <c r="D29" t="s">
        <v>28</v>
      </c>
      <c r="E29" t="s">
        <v>85</v>
      </c>
      <c r="F29" t="s">
        <v>46</v>
      </c>
      <c r="G29" t="s">
        <v>126</v>
      </c>
      <c r="H29" t="s">
        <v>127</v>
      </c>
      <c r="I29">
        <v>3</v>
      </c>
      <c r="J29">
        <v>731</v>
      </c>
      <c r="K29">
        <v>0</v>
      </c>
      <c r="L29">
        <v>2193</v>
      </c>
      <c r="M29">
        <v>214.1</v>
      </c>
      <c r="N29" t="s">
        <v>38</v>
      </c>
    </row>
    <row r="30" spans="1:14" x14ac:dyDescent="0.35">
      <c r="A30">
        <v>10029</v>
      </c>
      <c r="B30" s="1">
        <v>45896</v>
      </c>
      <c r="C30" t="s">
        <v>128</v>
      </c>
      <c r="D30" t="s">
        <v>22</v>
      </c>
      <c r="E30" t="s">
        <v>23</v>
      </c>
      <c r="F30" t="s">
        <v>129</v>
      </c>
      <c r="G30" t="s">
        <v>130</v>
      </c>
      <c r="H30" t="s">
        <v>131</v>
      </c>
      <c r="I30">
        <v>2</v>
      </c>
      <c r="J30">
        <v>67085</v>
      </c>
      <c r="K30">
        <v>20</v>
      </c>
      <c r="L30">
        <v>107336</v>
      </c>
      <c r="M30">
        <v>22034.77</v>
      </c>
      <c r="N30" t="s">
        <v>72</v>
      </c>
    </row>
    <row r="31" spans="1:14" x14ac:dyDescent="0.35">
      <c r="A31">
        <v>10030</v>
      </c>
      <c r="B31" s="1">
        <v>45404</v>
      </c>
      <c r="C31" t="s">
        <v>132</v>
      </c>
      <c r="D31" t="s">
        <v>22</v>
      </c>
      <c r="E31" t="s">
        <v>74</v>
      </c>
      <c r="F31" t="s">
        <v>24</v>
      </c>
      <c r="G31" t="s">
        <v>133</v>
      </c>
      <c r="H31" t="s">
        <v>134</v>
      </c>
      <c r="I31">
        <v>5</v>
      </c>
      <c r="J31">
        <v>79453</v>
      </c>
      <c r="K31">
        <v>15</v>
      </c>
      <c r="L31">
        <v>337675.25</v>
      </c>
      <c r="M31">
        <v>80309.87</v>
      </c>
      <c r="N31" t="s">
        <v>20</v>
      </c>
    </row>
    <row r="32" spans="1:14" x14ac:dyDescent="0.35">
      <c r="A32">
        <v>10031</v>
      </c>
      <c r="B32" s="1">
        <v>45664</v>
      </c>
      <c r="C32" t="s">
        <v>135</v>
      </c>
      <c r="D32" t="s">
        <v>40</v>
      </c>
      <c r="E32" t="s">
        <v>62</v>
      </c>
      <c r="F32" t="s">
        <v>24</v>
      </c>
      <c r="G32" t="s">
        <v>107</v>
      </c>
      <c r="H32" t="s">
        <v>136</v>
      </c>
      <c r="I32">
        <v>2</v>
      </c>
      <c r="J32">
        <v>25545</v>
      </c>
      <c r="K32">
        <v>10</v>
      </c>
      <c r="L32">
        <v>45981</v>
      </c>
      <c r="M32">
        <v>9818.01</v>
      </c>
      <c r="N32" t="s">
        <v>33</v>
      </c>
    </row>
    <row r="33" spans="1:14" x14ac:dyDescent="0.35">
      <c r="A33">
        <v>10032</v>
      </c>
      <c r="B33" s="1">
        <v>45271</v>
      </c>
      <c r="C33" t="s">
        <v>137</v>
      </c>
      <c r="D33" t="s">
        <v>22</v>
      </c>
      <c r="E33" t="s">
        <v>58</v>
      </c>
      <c r="F33" t="s">
        <v>96</v>
      </c>
      <c r="G33" t="s">
        <v>138</v>
      </c>
      <c r="H33" t="s">
        <v>139</v>
      </c>
      <c r="I33">
        <v>4</v>
      </c>
      <c r="J33">
        <v>76643</v>
      </c>
      <c r="K33">
        <v>5</v>
      </c>
      <c r="L33">
        <v>291243.40000000002</v>
      </c>
      <c r="M33">
        <v>40522.22</v>
      </c>
      <c r="N33" t="s">
        <v>38</v>
      </c>
    </row>
    <row r="34" spans="1:14" x14ac:dyDescent="0.35">
      <c r="A34">
        <v>10033</v>
      </c>
      <c r="B34" s="1">
        <v>45467</v>
      </c>
      <c r="C34" t="s">
        <v>140</v>
      </c>
      <c r="D34" t="s">
        <v>40</v>
      </c>
      <c r="E34" t="s">
        <v>103</v>
      </c>
      <c r="F34" t="s">
        <v>46</v>
      </c>
      <c r="G34" t="s">
        <v>141</v>
      </c>
      <c r="H34" t="s">
        <v>142</v>
      </c>
      <c r="I34">
        <v>4</v>
      </c>
      <c r="J34">
        <v>60561</v>
      </c>
      <c r="K34">
        <v>20</v>
      </c>
      <c r="L34">
        <v>193795.20000000001</v>
      </c>
      <c r="M34">
        <v>21970.55</v>
      </c>
      <c r="N34" t="s">
        <v>72</v>
      </c>
    </row>
    <row r="35" spans="1:14" x14ac:dyDescent="0.35">
      <c r="A35">
        <v>10034</v>
      </c>
      <c r="B35" s="1">
        <v>45849</v>
      </c>
      <c r="C35" t="s">
        <v>143</v>
      </c>
      <c r="D35" t="s">
        <v>28</v>
      </c>
      <c r="E35" t="s">
        <v>144</v>
      </c>
      <c r="F35" t="s">
        <v>129</v>
      </c>
      <c r="G35" t="s">
        <v>130</v>
      </c>
      <c r="H35" t="s">
        <v>145</v>
      </c>
      <c r="I35">
        <v>4</v>
      </c>
      <c r="J35">
        <v>19080</v>
      </c>
      <c r="K35">
        <v>20</v>
      </c>
      <c r="L35">
        <v>61056</v>
      </c>
      <c r="M35">
        <v>10008.030000000001</v>
      </c>
      <c r="N35" t="s">
        <v>20</v>
      </c>
    </row>
    <row r="36" spans="1:14" x14ac:dyDescent="0.35">
      <c r="A36">
        <v>10035</v>
      </c>
      <c r="B36" s="1">
        <v>45291</v>
      </c>
      <c r="C36" t="s">
        <v>146</v>
      </c>
      <c r="D36" t="s">
        <v>15</v>
      </c>
      <c r="E36" t="s">
        <v>147</v>
      </c>
      <c r="F36" t="s">
        <v>129</v>
      </c>
      <c r="G36" t="s">
        <v>148</v>
      </c>
      <c r="H36" t="s">
        <v>149</v>
      </c>
      <c r="I36">
        <v>2</v>
      </c>
      <c r="J36">
        <v>48271</v>
      </c>
      <c r="K36">
        <v>20</v>
      </c>
      <c r="L36">
        <v>77233.600000000006</v>
      </c>
      <c r="M36">
        <v>13625.93</v>
      </c>
      <c r="N36" t="s">
        <v>72</v>
      </c>
    </row>
    <row r="37" spans="1:14" x14ac:dyDescent="0.35">
      <c r="A37">
        <v>10036</v>
      </c>
      <c r="B37" s="1">
        <v>45724</v>
      </c>
      <c r="C37" t="s">
        <v>150</v>
      </c>
      <c r="D37" t="s">
        <v>15</v>
      </c>
      <c r="E37" t="s">
        <v>147</v>
      </c>
      <c r="F37" t="s">
        <v>69</v>
      </c>
      <c r="G37" t="s">
        <v>151</v>
      </c>
      <c r="H37" t="s">
        <v>152</v>
      </c>
      <c r="I37">
        <v>4</v>
      </c>
      <c r="J37">
        <v>7232</v>
      </c>
      <c r="K37">
        <v>15</v>
      </c>
      <c r="L37">
        <v>24588.799999999999</v>
      </c>
      <c r="M37">
        <v>4643.9399999999996</v>
      </c>
      <c r="N37" t="s">
        <v>33</v>
      </c>
    </row>
    <row r="38" spans="1:14" x14ac:dyDescent="0.35">
      <c r="A38">
        <v>10037</v>
      </c>
      <c r="B38" s="1">
        <v>45628</v>
      </c>
      <c r="C38" t="s">
        <v>153</v>
      </c>
      <c r="D38" t="s">
        <v>40</v>
      </c>
      <c r="E38" t="s">
        <v>110</v>
      </c>
      <c r="F38" t="s">
        <v>96</v>
      </c>
      <c r="G38" t="s">
        <v>97</v>
      </c>
      <c r="H38" t="s">
        <v>154</v>
      </c>
      <c r="I38">
        <v>2</v>
      </c>
      <c r="J38">
        <v>78467</v>
      </c>
      <c r="K38">
        <v>0</v>
      </c>
      <c r="L38">
        <v>156934</v>
      </c>
      <c r="M38">
        <v>9444.77</v>
      </c>
      <c r="N38" t="s">
        <v>33</v>
      </c>
    </row>
    <row r="39" spans="1:14" x14ac:dyDescent="0.35">
      <c r="A39">
        <v>10038</v>
      </c>
      <c r="B39" s="1">
        <v>45218</v>
      </c>
      <c r="C39" t="s">
        <v>155</v>
      </c>
      <c r="D39" t="s">
        <v>22</v>
      </c>
      <c r="E39" t="s">
        <v>54</v>
      </c>
      <c r="F39" t="s">
        <v>96</v>
      </c>
      <c r="G39" t="s">
        <v>156</v>
      </c>
      <c r="H39" t="s">
        <v>157</v>
      </c>
      <c r="I39">
        <v>4</v>
      </c>
      <c r="J39">
        <v>34124</v>
      </c>
      <c r="K39">
        <v>5</v>
      </c>
      <c r="L39">
        <v>129671.2</v>
      </c>
      <c r="M39">
        <v>8392.19</v>
      </c>
      <c r="N39" t="s">
        <v>38</v>
      </c>
    </row>
    <row r="40" spans="1:14" x14ac:dyDescent="0.35">
      <c r="A40">
        <v>10039</v>
      </c>
      <c r="B40" s="1">
        <v>45930</v>
      </c>
      <c r="C40" t="s">
        <v>158</v>
      </c>
      <c r="D40" t="s">
        <v>28</v>
      </c>
      <c r="E40" t="s">
        <v>114</v>
      </c>
      <c r="F40" t="s">
        <v>129</v>
      </c>
      <c r="G40" t="s">
        <v>159</v>
      </c>
      <c r="H40" t="s">
        <v>160</v>
      </c>
      <c r="I40">
        <v>2</v>
      </c>
      <c r="J40">
        <v>60907</v>
      </c>
      <c r="K40">
        <v>0</v>
      </c>
      <c r="L40">
        <v>121814</v>
      </c>
      <c r="M40">
        <v>24378.77</v>
      </c>
      <c r="N40" t="s">
        <v>83</v>
      </c>
    </row>
    <row r="41" spans="1:14" x14ac:dyDescent="0.35">
      <c r="A41">
        <v>10040</v>
      </c>
      <c r="B41" s="1">
        <v>45246</v>
      </c>
      <c r="C41" t="s">
        <v>161</v>
      </c>
      <c r="D41" t="s">
        <v>22</v>
      </c>
      <c r="E41" t="s">
        <v>54</v>
      </c>
      <c r="F41" t="s">
        <v>30</v>
      </c>
      <c r="G41" t="s">
        <v>104</v>
      </c>
      <c r="H41" t="s">
        <v>162</v>
      </c>
      <c r="I41">
        <v>5</v>
      </c>
      <c r="J41">
        <v>9102</v>
      </c>
      <c r="K41">
        <v>10</v>
      </c>
      <c r="L41">
        <v>40959</v>
      </c>
      <c r="M41">
        <v>7785.75</v>
      </c>
      <c r="N41" t="s">
        <v>20</v>
      </c>
    </row>
    <row r="42" spans="1:14" x14ac:dyDescent="0.35">
      <c r="A42">
        <v>10041</v>
      </c>
      <c r="B42" s="1">
        <v>45553</v>
      </c>
      <c r="C42" t="s">
        <v>163</v>
      </c>
      <c r="D42" t="s">
        <v>28</v>
      </c>
      <c r="E42" t="s">
        <v>144</v>
      </c>
      <c r="F42" t="s">
        <v>129</v>
      </c>
      <c r="G42" t="s">
        <v>164</v>
      </c>
      <c r="H42" t="s">
        <v>165</v>
      </c>
      <c r="I42">
        <v>5</v>
      </c>
      <c r="J42">
        <v>76782</v>
      </c>
      <c r="K42">
        <v>20</v>
      </c>
      <c r="L42">
        <v>307128</v>
      </c>
      <c r="M42">
        <v>47122.1</v>
      </c>
      <c r="N42" t="s">
        <v>38</v>
      </c>
    </row>
    <row r="43" spans="1:14" x14ac:dyDescent="0.35">
      <c r="A43">
        <v>10042</v>
      </c>
      <c r="B43" s="1">
        <v>45839</v>
      </c>
      <c r="C43" t="s">
        <v>166</v>
      </c>
      <c r="D43" t="s">
        <v>22</v>
      </c>
      <c r="E43" t="s">
        <v>167</v>
      </c>
      <c r="F43" t="s">
        <v>129</v>
      </c>
      <c r="G43" t="s">
        <v>168</v>
      </c>
      <c r="H43" t="s">
        <v>169</v>
      </c>
      <c r="I43">
        <v>5</v>
      </c>
      <c r="J43">
        <v>57559</v>
      </c>
      <c r="K43">
        <v>5</v>
      </c>
      <c r="L43">
        <v>273405.25</v>
      </c>
      <c r="M43">
        <v>26969.18</v>
      </c>
      <c r="N43" t="s">
        <v>20</v>
      </c>
    </row>
    <row r="44" spans="1:14" x14ac:dyDescent="0.35">
      <c r="A44">
        <v>10043</v>
      </c>
      <c r="B44" s="1">
        <v>45333</v>
      </c>
      <c r="C44" t="s">
        <v>170</v>
      </c>
      <c r="D44" t="s">
        <v>40</v>
      </c>
      <c r="E44" t="s">
        <v>110</v>
      </c>
      <c r="F44" t="s">
        <v>86</v>
      </c>
      <c r="G44" t="s">
        <v>171</v>
      </c>
      <c r="H44" t="s">
        <v>172</v>
      </c>
      <c r="I44">
        <v>2</v>
      </c>
      <c r="J44">
        <v>68630</v>
      </c>
      <c r="K44">
        <v>0</v>
      </c>
      <c r="L44">
        <v>137260</v>
      </c>
      <c r="M44">
        <v>16783.04</v>
      </c>
      <c r="N44" t="s">
        <v>72</v>
      </c>
    </row>
    <row r="45" spans="1:14" x14ac:dyDescent="0.35">
      <c r="A45">
        <v>10044</v>
      </c>
      <c r="B45" s="1">
        <v>45588</v>
      </c>
      <c r="C45" t="s">
        <v>173</v>
      </c>
      <c r="D45" t="s">
        <v>15</v>
      </c>
      <c r="E45" t="s">
        <v>174</v>
      </c>
      <c r="F45" t="s">
        <v>24</v>
      </c>
      <c r="G45" t="s">
        <v>25</v>
      </c>
      <c r="H45" t="s">
        <v>175</v>
      </c>
      <c r="I45">
        <v>5</v>
      </c>
      <c r="J45">
        <v>64105</v>
      </c>
      <c r="K45">
        <v>20</v>
      </c>
      <c r="L45">
        <v>256420</v>
      </c>
      <c r="M45">
        <v>61655.17</v>
      </c>
      <c r="N45" t="s">
        <v>72</v>
      </c>
    </row>
    <row r="46" spans="1:14" x14ac:dyDescent="0.35">
      <c r="A46">
        <v>10045</v>
      </c>
      <c r="B46" s="1">
        <v>45233</v>
      </c>
      <c r="C46" t="s">
        <v>176</v>
      </c>
      <c r="D46" t="s">
        <v>28</v>
      </c>
      <c r="E46" t="s">
        <v>144</v>
      </c>
      <c r="F46" t="s">
        <v>17</v>
      </c>
      <c r="G46" t="s">
        <v>100</v>
      </c>
      <c r="H46" t="s">
        <v>177</v>
      </c>
      <c r="I46">
        <v>2</v>
      </c>
      <c r="J46">
        <v>68202</v>
      </c>
      <c r="K46">
        <v>0</v>
      </c>
      <c r="L46">
        <v>136404</v>
      </c>
      <c r="M46">
        <v>33860.629999999997</v>
      </c>
      <c r="N46" t="s">
        <v>20</v>
      </c>
    </row>
    <row r="47" spans="1:14" x14ac:dyDescent="0.35">
      <c r="A47">
        <v>10046</v>
      </c>
      <c r="B47" s="1">
        <v>45250</v>
      </c>
      <c r="C47" t="s">
        <v>178</v>
      </c>
      <c r="D47" t="s">
        <v>40</v>
      </c>
      <c r="E47" t="s">
        <v>41</v>
      </c>
      <c r="F47" t="s">
        <v>17</v>
      </c>
      <c r="G47" t="s">
        <v>55</v>
      </c>
      <c r="H47" t="s">
        <v>179</v>
      </c>
      <c r="I47">
        <v>1</v>
      </c>
      <c r="J47">
        <v>36207</v>
      </c>
      <c r="K47">
        <v>15</v>
      </c>
      <c r="L47">
        <v>30775.95</v>
      </c>
      <c r="M47">
        <v>5230.8500000000004</v>
      </c>
      <c r="N47" t="s">
        <v>83</v>
      </c>
    </row>
    <row r="48" spans="1:14" x14ac:dyDescent="0.35">
      <c r="A48">
        <v>10047</v>
      </c>
      <c r="B48" s="1">
        <v>45931</v>
      </c>
      <c r="C48" t="s">
        <v>180</v>
      </c>
      <c r="D48" t="s">
        <v>22</v>
      </c>
      <c r="E48" t="s">
        <v>23</v>
      </c>
      <c r="F48" t="s">
        <v>69</v>
      </c>
      <c r="G48" t="s">
        <v>70</v>
      </c>
      <c r="H48" t="s">
        <v>181</v>
      </c>
      <c r="I48">
        <v>3</v>
      </c>
      <c r="J48">
        <v>55843</v>
      </c>
      <c r="K48">
        <v>10</v>
      </c>
      <c r="L48">
        <v>150776.1</v>
      </c>
      <c r="M48">
        <v>23835.95</v>
      </c>
      <c r="N48" t="s">
        <v>33</v>
      </c>
    </row>
    <row r="49" spans="1:14" x14ac:dyDescent="0.35">
      <c r="A49">
        <v>10048</v>
      </c>
      <c r="B49" s="1">
        <v>45903</v>
      </c>
      <c r="C49" t="s">
        <v>182</v>
      </c>
      <c r="D49" t="s">
        <v>40</v>
      </c>
      <c r="E49" t="s">
        <v>110</v>
      </c>
      <c r="F49" t="s">
        <v>96</v>
      </c>
      <c r="G49" t="s">
        <v>183</v>
      </c>
      <c r="H49" t="s">
        <v>184</v>
      </c>
      <c r="I49">
        <v>5</v>
      </c>
      <c r="J49">
        <v>60512</v>
      </c>
      <c r="K49">
        <v>5</v>
      </c>
      <c r="L49">
        <v>287432</v>
      </c>
      <c r="M49">
        <v>41217.089999999997</v>
      </c>
      <c r="N49" t="s">
        <v>33</v>
      </c>
    </row>
    <row r="50" spans="1:14" x14ac:dyDescent="0.35">
      <c r="A50">
        <v>10049</v>
      </c>
      <c r="B50" s="1">
        <v>45679</v>
      </c>
      <c r="C50" t="s">
        <v>185</v>
      </c>
      <c r="D50" t="s">
        <v>22</v>
      </c>
      <c r="E50" t="s">
        <v>23</v>
      </c>
      <c r="F50" t="s">
        <v>129</v>
      </c>
      <c r="G50" t="s">
        <v>159</v>
      </c>
      <c r="H50" t="s">
        <v>186</v>
      </c>
      <c r="I50">
        <v>1</v>
      </c>
      <c r="J50">
        <v>70834</v>
      </c>
      <c r="K50">
        <v>10</v>
      </c>
      <c r="L50">
        <v>63750.6</v>
      </c>
      <c r="M50">
        <v>4232.4799999999996</v>
      </c>
      <c r="N50" t="s">
        <v>38</v>
      </c>
    </row>
    <row r="51" spans="1:14" x14ac:dyDescent="0.35">
      <c r="A51">
        <v>10050</v>
      </c>
      <c r="B51" s="1">
        <v>45410</v>
      </c>
      <c r="C51" t="s">
        <v>187</v>
      </c>
      <c r="D51" t="s">
        <v>40</v>
      </c>
      <c r="E51" t="s">
        <v>103</v>
      </c>
      <c r="F51" t="s">
        <v>42</v>
      </c>
      <c r="G51" t="s">
        <v>188</v>
      </c>
      <c r="H51" t="s">
        <v>189</v>
      </c>
      <c r="I51">
        <v>1</v>
      </c>
      <c r="J51">
        <v>33485</v>
      </c>
      <c r="K51">
        <v>0</v>
      </c>
      <c r="L51">
        <v>33485</v>
      </c>
      <c r="M51">
        <v>6131.25</v>
      </c>
      <c r="N51" t="s">
        <v>83</v>
      </c>
    </row>
    <row r="52" spans="1:14" x14ac:dyDescent="0.35">
      <c r="A52">
        <v>10051</v>
      </c>
      <c r="B52" s="1">
        <v>45416</v>
      </c>
      <c r="C52" t="s">
        <v>190</v>
      </c>
      <c r="D52" t="s">
        <v>28</v>
      </c>
      <c r="E52" t="s">
        <v>29</v>
      </c>
      <c r="F52" t="s">
        <v>69</v>
      </c>
      <c r="G52" t="s">
        <v>70</v>
      </c>
      <c r="H52" t="s">
        <v>191</v>
      </c>
      <c r="I52">
        <v>5</v>
      </c>
      <c r="J52">
        <v>8568</v>
      </c>
      <c r="K52">
        <v>5</v>
      </c>
      <c r="L52">
        <v>40698</v>
      </c>
      <c r="M52">
        <v>3935.7</v>
      </c>
      <c r="N52" t="s">
        <v>38</v>
      </c>
    </row>
    <row r="53" spans="1:14" x14ac:dyDescent="0.35">
      <c r="A53">
        <v>10052</v>
      </c>
      <c r="B53" s="1">
        <v>45783</v>
      </c>
      <c r="C53" t="s">
        <v>192</v>
      </c>
      <c r="D53" t="s">
        <v>28</v>
      </c>
      <c r="E53" t="s">
        <v>114</v>
      </c>
      <c r="F53" t="s">
        <v>46</v>
      </c>
      <c r="G53" t="s">
        <v>141</v>
      </c>
      <c r="H53" t="s">
        <v>193</v>
      </c>
      <c r="I53">
        <v>4</v>
      </c>
      <c r="J53">
        <v>64645</v>
      </c>
      <c r="K53">
        <v>5</v>
      </c>
      <c r="L53">
        <v>245651</v>
      </c>
      <c r="M53">
        <v>51927.61</v>
      </c>
      <c r="N53" t="s">
        <v>38</v>
      </c>
    </row>
    <row r="54" spans="1:14" x14ac:dyDescent="0.35">
      <c r="A54">
        <v>10053</v>
      </c>
      <c r="B54" s="1">
        <v>45902</v>
      </c>
      <c r="C54" t="s">
        <v>194</v>
      </c>
      <c r="D54" t="s">
        <v>40</v>
      </c>
      <c r="E54" t="s">
        <v>62</v>
      </c>
      <c r="F54" t="s">
        <v>17</v>
      </c>
      <c r="G54" t="s">
        <v>55</v>
      </c>
      <c r="H54" t="s">
        <v>195</v>
      </c>
      <c r="I54">
        <v>5</v>
      </c>
      <c r="J54">
        <v>12976</v>
      </c>
      <c r="K54">
        <v>0</v>
      </c>
      <c r="L54">
        <v>64880</v>
      </c>
      <c r="M54">
        <v>11967.13</v>
      </c>
      <c r="N54" t="s">
        <v>83</v>
      </c>
    </row>
    <row r="55" spans="1:14" x14ac:dyDescent="0.35">
      <c r="A55">
        <v>10054</v>
      </c>
      <c r="B55" s="1">
        <v>45397</v>
      </c>
      <c r="C55" t="s">
        <v>196</v>
      </c>
      <c r="D55" t="s">
        <v>40</v>
      </c>
      <c r="E55" t="s">
        <v>41</v>
      </c>
      <c r="F55" t="s">
        <v>42</v>
      </c>
      <c r="G55" t="s">
        <v>79</v>
      </c>
      <c r="H55" t="s">
        <v>197</v>
      </c>
      <c r="I55">
        <v>3</v>
      </c>
      <c r="J55">
        <v>27698</v>
      </c>
      <c r="K55">
        <v>20</v>
      </c>
      <c r="L55">
        <v>66475.199999999997</v>
      </c>
      <c r="M55">
        <v>8946.9500000000007</v>
      </c>
      <c r="N55" t="s">
        <v>38</v>
      </c>
    </row>
    <row r="56" spans="1:14" x14ac:dyDescent="0.35">
      <c r="A56">
        <v>10055</v>
      </c>
      <c r="B56" s="1">
        <v>45269</v>
      </c>
      <c r="C56" t="s">
        <v>198</v>
      </c>
      <c r="D56" t="s">
        <v>28</v>
      </c>
      <c r="E56" t="s">
        <v>85</v>
      </c>
      <c r="F56" t="s">
        <v>96</v>
      </c>
      <c r="G56" t="s">
        <v>183</v>
      </c>
      <c r="H56" t="s">
        <v>199</v>
      </c>
      <c r="I56">
        <v>2</v>
      </c>
      <c r="J56">
        <v>28261</v>
      </c>
      <c r="K56">
        <v>15</v>
      </c>
      <c r="L56">
        <v>48043.7</v>
      </c>
      <c r="M56">
        <v>10879.68</v>
      </c>
      <c r="N56" t="s">
        <v>20</v>
      </c>
    </row>
    <row r="57" spans="1:14" x14ac:dyDescent="0.35">
      <c r="A57">
        <v>10056</v>
      </c>
      <c r="B57" s="1">
        <v>45431</v>
      </c>
      <c r="C57" t="s">
        <v>200</v>
      </c>
      <c r="D57" t="s">
        <v>22</v>
      </c>
      <c r="E57" t="s">
        <v>58</v>
      </c>
      <c r="F57" t="s">
        <v>46</v>
      </c>
      <c r="G57" t="s">
        <v>201</v>
      </c>
      <c r="H57" t="s">
        <v>202</v>
      </c>
      <c r="I57">
        <v>5</v>
      </c>
      <c r="J57">
        <v>42462</v>
      </c>
      <c r="K57">
        <v>0</v>
      </c>
      <c r="L57">
        <v>212310</v>
      </c>
      <c r="M57">
        <v>11609.02</v>
      </c>
      <c r="N57" t="s">
        <v>72</v>
      </c>
    </row>
    <row r="58" spans="1:14" x14ac:dyDescent="0.35">
      <c r="A58">
        <v>10057</v>
      </c>
      <c r="B58" s="1">
        <v>45265</v>
      </c>
      <c r="C58" t="s">
        <v>203</v>
      </c>
      <c r="D58" t="s">
        <v>28</v>
      </c>
      <c r="E58" t="s">
        <v>29</v>
      </c>
      <c r="F58" t="s">
        <v>75</v>
      </c>
      <c r="G58" t="s">
        <v>204</v>
      </c>
      <c r="H58" t="s">
        <v>205</v>
      </c>
      <c r="I58">
        <v>4</v>
      </c>
      <c r="J58">
        <v>62926</v>
      </c>
      <c r="K58">
        <v>0</v>
      </c>
      <c r="L58">
        <v>251704</v>
      </c>
      <c r="M58">
        <v>40267.43</v>
      </c>
      <c r="N58" t="s">
        <v>33</v>
      </c>
    </row>
    <row r="59" spans="1:14" x14ac:dyDescent="0.35">
      <c r="A59">
        <v>10058</v>
      </c>
      <c r="B59" s="1">
        <v>45581</v>
      </c>
      <c r="C59" t="s">
        <v>206</v>
      </c>
      <c r="D59" t="s">
        <v>28</v>
      </c>
      <c r="E59" t="s">
        <v>29</v>
      </c>
      <c r="F59" t="s">
        <v>129</v>
      </c>
      <c r="G59" t="s">
        <v>159</v>
      </c>
      <c r="H59" t="s">
        <v>207</v>
      </c>
      <c r="I59">
        <v>4</v>
      </c>
      <c r="J59">
        <v>73473</v>
      </c>
      <c r="K59">
        <v>15</v>
      </c>
      <c r="L59">
        <v>249808.2</v>
      </c>
      <c r="M59">
        <v>56964.33</v>
      </c>
      <c r="N59" t="s">
        <v>72</v>
      </c>
    </row>
    <row r="60" spans="1:14" x14ac:dyDescent="0.35">
      <c r="A60">
        <v>10059</v>
      </c>
      <c r="B60" s="1">
        <v>45574</v>
      </c>
      <c r="C60" t="s">
        <v>208</v>
      </c>
      <c r="D60" t="s">
        <v>40</v>
      </c>
      <c r="E60" t="s">
        <v>41</v>
      </c>
      <c r="F60" t="s">
        <v>46</v>
      </c>
      <c r="G60" t="s">
        <v>209</v>
      </c>
      <c r="H60" t="s">
        <v>210</v>
      </c>
      <c r="I60">
        <v>3</v>
      </c>
      <c r="J60">
        <v>29226</v>
      </c>
      <c r="K60">
        <v>15</v>
      </c>
      <c r="L60">
        <v>74526.3</v>
      </c>
      <c r="M60">
        <v>17899.47</v>
      </c>
      <c r="N60" t="s">
        <v>72</v>
      </c>
    </row>
    <row r="61" spans="1:14" x14ac:dyDescent="0.35">
      <c r="A61">
        <v>10060</v>
      </c>
      <c r="B61" s="1">
        <v>45793</v>
      </c>
      <c r="C61" t="s">
        <v>211</v>
      </c>
      <c r="D61" t="s">
        <v>40</v>
      </c>
      <c r="E61" t="s">
        <v>50</v>
      </c>
      <c r="F61" t="s">
        <v>75</v>
      </c>
      <c r="G61" t="s">
        <v>76</v>
      </c>
      <c r="H61" t="s">
        <v>212</v>
      </c>
      <c r="I61">
        <v>2</v>
      </c>
      <c r="J61">
        <v>9860</v>
      </c>
      <c r="K61">
        <v>10</v>
      </c>
      <c r="L61">
        <v>17748</v>
      </c>
      <c r="M61">
        <v>4403.6000000000004</v>
      </c>
      <c r="N61" t="s">
        <v>33</v>
      </c>
    </row>
    <row r="62" spans="1:14" x14ac:dyDescent="0.35">
      <c r="A62">
        <v>10061</v>
      </c>
      <c r="B62" s="1">
        <v>45777</v>
      </c>
      <c r="C62" t="s">
        <v>213</v>
      </c>
      <c r="D62" t="s">
        <v>40</v>
      </c>
      <c r="E62" t="s">
        <v>103</v>
      </c>
      <c r="F62" t="s">
        <v>96</v>
      </c>
      <c r="G62" t="s">
        <v>214</v>
      </c>
      <c r="H62" t="s">
        <v>215</v>
      </c>
      <c r="I62">
        <v>5</v>
      </c>
      <c r="J62">
        <v>17665</v>
      </c>
      <c r="K62">
        <v>0</v>
      </c>
      <c r="L62">
        <v>88325</v>
      </c>
      <c r="M62">
        <v>17529.47</v>
      </c>
      <c r="N62" t="s">
        <v>38</v>
      </c>
    </row>
    <row r="63" spans="1:14" x14ac:dyDescent="0.35">
      <c r="A63">
        <v>10062</v>
      </c>
      <c r="B63" s="1">
        <v>45391</v>
      </c>
      <c r="C63" t="s">
        <v>216</v>
      </c>
      <c r="D63" t="s">
        <v>15</v>
      </c>
      <c r="E63" t="s">
        <v>93</v>
      </c>
      <c r="F63" t="s">
        <v>30</v>
      </c>
      <c r="G63" t="s">
        <v>65</v>
      </c>
      <c r="H63" t="s">
        <v>217</v>
      </c>
      <c r="I63">
        <v>2</v>
      </c>
      <c r="J63">
        <v>13751</v>
      </c>
      <c r="K63">
        <v>15</v>
      </c>
      <c r="L63">
        <v>23376.7</v>
      </c>
      <c r="M63">
        <v>5552.74</v>
      </c>
      <c r="N63" t="s">
        <v>20</v>
      </c>
    </row>
    <row r="64" spans="1:14" x14ac:dyDescent="0.35">
      <c r="A64">
        <v>10063</v>
      </c>
      <c r="B64" s="1">
        <v>45683</v>
      </c>
      <c r="C64" t="s">
        <v>218</v>
      </c>
      <c r="D64" t="s">
        <v>40</v>
      </c>
      <c r="E64" t="s">
        <v>41</v>
      </c>
      <c r="F64" t="s">
        <v>30</v>
      </c>
      <c r="G64" t="s">
        <v>31</v>
      </c>
      <c r="H64" t="s">
        <v>219</v>
      </c>
      <c r="I64">
        <v>5</v>
      </c>
      <c r="J64">
        <v>11226</v>
      </c>
      <c r="K64">
        <v>10</v>
      </c>
      <c r="L64">
        <v>50517</v>
      </c>
      <c r="M64">
        <v>2567.2800000000002</v>
      </c>
      <c r="N64" t="s">
        <v>20</v>
      </c>
    </row>
    <row r="65" spans="1:14" x14ac:dyDescent="0.35">
      <c r="A65">
        <v>10064</v>
      </c>
      <c r="B65" s="1">
        <v>45287</v>
      </c>
      <c r="C65" t="s">
        <v>220</v>
      </c>
      <c r="D65" t="s">
        <v>40</v>
      </c>
      <c r="E65" t="s">
        <v>41</v>
      </c>
      <c r="F65" t="s">
        <v>129</v>
      </c>
      <c r="G65" t="s">
        <v>148</v>
      </c>
      <c r="H65" t="s">
        <v>221</v>
      </c>
      <c r="I65">
        <v>4</v>
      </c>
      <c r="J65">
        <v>70618</v>
      </c>
      <c r="K65">
        <v>5</v>
      </c>
      <c r="L65">
        <v>268348.40000000002</v>
      </c>
      <c r="M65">
        <v>50743.1</v>
      </c>
      <c r="N65" t="s">
        <v>83</v>
      </c>
    </row>
    <row r="66" spans="1:14" x14ac:dyDescent="0.35">
      <c r="A66">
        <v>10065</v>
      </c>
      <c r="B66" s="1">
        <v>45466</v>
      </c>
      <c r="C66" t="s">
        <v>222</v>
      </c>
      <c r="D66" t="s">
        <v>15</v>
      </c>
      <c r="E66" t="s">
        <v>16</v>
      </c>
      <c r="F66" t="s">
        <v>17</v>
      </c>
      <c r="G66" t="s">
        <v>55</v>
      </c>
      <c r="H66" t="s">
        <v>223</v>
      </c>
      <c r="I66">
        <v>3</v>
      </c>
      <c r="J66">
        <v>37492</v>
      </c>
      <c r="K66">
        <v>15</v>
      </c>
      <c r="L66">
        <v>95604.6</v>
      </c>
      <c r="M66">
        <v>19263.79</v>
      </c>
      <c r="N66" t="s">
        <v>38</v>
      </c>
    </row>
    <row r="67" spans="1:14" x14ac:dyDescent="0.35">
      <c r="A67">
        <v>10066</v>
      </c>
      <c r="B67" s="1">
        <v>45465</v>
      </c>
      <c r="C67" t="s">
        <v>224</v>
      </c>
      <c r="D67" t="s">
        <v>22</v>
      </c>
      <c r="E67" t="s">
        <v>74</v>
      </c>
      <c r="F67" t="s">
        <v>30</v>
      </c>
      <c r="G67" t="s">
        <v>31</v>
      </c>
      <c r="H67" t="s">
        <v>225</v>
      </c>
      <c r="I67">
        <v>2</v>
      </c>
      <c r="J67">
        <v>34997</v>
      </c>
      <c r="K67">
        <v>0</v>
      </c>
      <c r="L67">
        <v>69994</v>
      </c>
      <c r="M67">
        <v>11129.92</v>
      </c>
      <c r="N67" t="s">
        <v>83</v>
      </c>
    </row>
    <row r="68" spans="1:14" x14ac:dyDescent="0.35">
      <c r="A68">
        <v>10067</v>
      </c>
      <c r="B68" s="1">
        <v>45805</v>
      </c>
      <c r="C68" t="s">
        <v>226</v>
      </c>
      <c r="D68" t="s">
        <v>40</v>
      </c>
      <c r="E68" t="s">
        <v>110</v>
      </c>
      <c r="F68" t="s">
        <v>30</v>
      </c>
      <c r="G68" t="s">
        <v>227</v>
      </c>
      <c r="H68" t="s">
        <v>228</v>
      </c>
      <c r="I68">
        <v>2</v>
      </c>
      <c r="J68">
        <v>71572</v>
      </c>
      <c r="K68">
        <v>10</v>
      </c>
      <c r="L68">
        <v>128829.6</v>
      </c>
      <c r="M68">
        <v>14012.66</v>
      </c>
      <c r="N68" t="s">
        <v>33</v>
      </c>
    </row>
    <row r="69" spans="1:14" x14ac:dyDescent="0.35">
      <c r="A69">
        <v>10068</v>
      </c>
      <c r="B69" s="1">
        <v>45345</v>
      </c>
      <c r="C69" t="s">
        <v>229</v>
      </c>
      <c r="D69" t="s">
        <v>40</v>
      </c>
      <c r="E69" t="s">
        <v>62</v>
      </c>
      <c r="F69" t="s">
        <v>17</v>
      </c>
      <c r="G69" t="s">
        <v>55</v>
      </c>
      <c r="H69" t="s">
        <v>230</v>
      </c>
      <c r="I69">
        <v>5</v>
      </c>
      <c r="J69">
        <v>38936</v>
      </c>
      <c r="K69">
        <v>5</v>
      </c>
      <c r="L69">
        <v>184946</v>
      </c>
      <c r="M69">
        <v>30144.65</v>
      </c>
      <c r="N69" t="s">
        <v>83</v>
      </c>
    </row>
    <row r="70" spans="1:14" x14ac:dyDescent="0.35">
      <c r="A70">
        <v>10069</v>
      </c>
      <c r="B70" s="1">
        <v>45254</v>
      </c>
      <c r="C70" t="s">
        <v>231</v>
      </c>
      <c r="D70" t="s">
        <v>28</v>
      </c>
      <c r="E70" t="s">
        <v>85</v>
      </c>
      <c r="F70" t="s">
        <v>75</v>
      </c>
      <c r="G70" t="s">
        <v>76</v>
      </c>
      <c r="H70" t="s">
        <v>232</v>
      </c>
      <c r="I70">
        <v>1</v>
      </c>
      <c r="J70">
        <v>19506</v>
      </c>
      <c r="K70">
        <v>0</v>
      </c>
      <c r="L70">
        <v>19506</v>
      </c>
      <c r="M70">
        <v>2911.1</v>
      </c>
      <c r="N70" t="s">
        <v>72</v>
      </c>
    </row>
    <row r="71" spans="1:14" x14ac:dyDescent="0.35">
      <c r="A71">
        <v>10070</v>
      </c>
      <c r="B71" s="1">
        <v>45659</v>
      </c>
      <c r="C71" t="s">
        <v>233</v>
      </c>
      <c r="D71" t="s">
        <v>28</v>
      </c>
      <c r="E71" t="s">
        <v>114</v>
      </c>
      <c r="F71" t="s">
        <v>96</v>
      </c>
      <c r="G71" t="s">
        <v>183</v>
      </c>
      <c r="H71" t="s">
        <v>234</v>
      </c>
      <c r="I71">
        <v>5</v>
      </c>
      <c r="J71">
        <v>48227</v>
      </c>
      <c r="K71">
        <v>10</v>
      </c>
      <c r="L71">
        <v>217021.5</v>
      </c>
      <c r="M71">
        <v>52730.720000000001</v>
      </c>
      <c r="N71" t="s">
        <v>38</v>
      </c>
    </row>
    <row r="72" spans="1:14" x14ac:dyDescent="0.35">
      <c r="A72">
        <v>10071</v>
      </c>
      <c r="B72" s="1">
        <v>45535</v>
      </c>
      <c r="C72" t="s">
        <v>235</v>
      </c>
      <c r="D72" t="s">
        <v>15</v>
      </c>
      <c r="E72" t="s">
        <v>16</v>
      </c>
      <c r="F72" t="s">
        <v>96</v>
      </c>
      <c r="G72" t="s">
        <v>183</v>
      </c>
      <c r="H72" t="s">
        <v>236</v>
      </c>
      <c r="I72">
        <v>3</v>
      </c>
      <c r="J72">
        <v>2697</v>
      </c>
      <c r="K72">
        <v>5</v>
      </c>
      <c r="L72">
        <v>7686.45</v>
      </c>
      <c r="M72">
        <v>387.48</v>
      </c>
      <c r="N72" t="s">
        <v>72</v>
      </c>
    </row>
    <row r="73" spans="1:14" x14ac:dyDescent="0.35">
      <c r="A73">
        <v>10072</v>
      </c>
      <c r="B73" s="1">
        <v>45826</v>
      </c>
      <c r="C73" t="s">
        <v>237</v>
      </c>
      <c r="D73" t="s">
        <v>28</v>
      </c>
      <c r="E73" t="s">
        <v>114</v>
      </c>
      <c r="F73" t="s">
        <v>129</v>
      </c>
      <c r="G73" t="s">
        <v>130</v>
      </c>
      <c r="H73" t="s">
        <v>238</v>
      </c>
      <c r="I73">
        <v>4</v>
      </c>
      <c r="J73">
        <v>47678</v>
      </c>
      <c r="K73">
        <v>20</v>
      </c>
      <c r="L73">
        <v>152569.60000000001</v>
      </c>
      <c r="M73">
        <v>13719.94</v>
      </c>
      <c r="N73" t="s">
        <v>20</v>
      </c>
    </row>
    <row r="74" spans="1:14" x14ac:dyDescent="0.35">
      <c r="A74">
        <v>10073</v>
      </c>
      <c r="B74" s="1">
        <v>45748</v>
      </c>
      <c r="C74" t="s">
        <v>239</v>
      </c>
      <c r="D74" t="s">
        <v>22</v>
      </c>
      <c r="E74" t="s">
        <v>74</v>
      </c>
      <c r="F74" t="s">
        <v>75</v>
      </c>
      <c r="G74" t="s">
        <v>240</v>
      </c>
      <c r="H74" t="s">
        <v>241</v>
      </c>
      <c r="I74">
        <v>1</v>
      </c>
      <c r="J74">
        <v>39545</v>
      </c>
      <c r="K74">
        <v>15</v>
      </c>
      <c r="L74">
        <v>33613.25</v>
      </c>
      <c r="M74">
        <v>4294.42</v>
      </c>
      <c r="N74" t="s">
        <v>83</v>
      </c>
    </row>
    <row r="75" spans="1:14" x14ac:dyDescent="0.35">
      <c r="A75">
        <v>10074</v>
      </c>
      <c r="B75" s="1">
        <v>45365</v>
      </c>
      <c r="C75" t="s">
        <v>242</v>
      </c>
      <c r="D75" t="s">
        <v>40</v>
      </c>
      <c r="E75" t="s">
        <v>41</v>
      </c>
      <c r="F75" t="s">
        <v>129</v>
      </c>
      <c r="G75" t="s">
        <v>159</v>
      </c>
      <c r="H75" t="s">
        <v>243</v>
      </c>
      <c r="I75">
        <v>5</v>
      </c>
      <c r="J75">
        <v>60787</v>
      </c>
      <c r="K75">
        <v>15</v>
      </c>
      <c r="L75">
        <v>258344.75</v>
      </c>
      <c r="M75">
        <v>33333.56</v>
      </c>
      <c r="N75" t="s">
        <v>33</v>
      </c>
    </row>
    <row r="76" spans="1:14" x14ac:dyDescent="0.35">
      <c r="A76">
        <v>10075</v>
      </c>
      <c r="B76" s="1">
        <v>45635</v>
      </c>
      <c r="C76" t="s">
        <v>244</v>
      </c>
      <c r="D76" t="s">
        <v>22</v>
      </c>
      <c r="E76" t="s">
        <v>167</v>
      </c>
      <c r="F76" t="s">
        <v>129</v>
      </c>
      <c r="G76" t="s">
        <v>148</v>
      </c>
      <c r="H76" t="s">
        <v>245</v>
      </c>
      <c r="I76">
        <v>1</v>
      </c>
      <c r="J76">
        <v>26035</v>
      </c>
      <c r="K76">
        <v>20</v>
      </c>
      <c r="L76">
        <v>20828</v>
      </c>
      <c r="M76">
        <v>2957.26</v>
      </c>
      <c r="N76" t="s">
        <v>72</v>
      </c>
    </row>
    <row r="77" spans="1:14" x14ac:dyDescent="0.35">
      <c r="A77">
        <v>10076</v>
      </c>
      <c r="B77" s="1">
        <v>45674</v>
      </c>
      <c r="C77" t="s">
        <v>246</v>
      </c>
      <c r="D77" t="s">
        <v>40</v>
      </c>
      <c r="E77" t="s">
        <v>103</v>
      </c>
      <c r="F77" t="s">
        <v>42</v>
      </c>
      <c r="G77" t="s">
        <v>43</v>
      </c>
      <c r="H77" t="s">
        <v>247</v>
      </c>
      <c r="I77">
        <v>5</v>
      </c>
      <c r="J77">
        <v>41865</v>
      </c>
      <c r="K77">
        <v>10</v>
      </c>
      <c r="L77">
        <v>188392.5</v>
      </c>
      <c r="M77">
        <v>36655.65</v>
      </c>
      <c r="N77" t="s">
        <v>83</v>
      </c>
    </row>
    <row r="78" spans="1:14" x14ac:dyDescent="0.35">
      <c r="A78">
        <v>10077</v>
      </c>
      <c r="B78" s="1">
        <v>45720</v>
      </c>
      <c r="C78" t="s">
        <v>248</v>
      </c>
      <c r="D78" t="s">
        <v>22</v>
      </c>
      <c r="E78" t="s">
        <v>54</v>
      </c>
      <c r="F78" t="s">
        <v>30</v>
      </c>
      <c r="G78" t="s">
        <v>65</v>
      </c>
      <c r="H78" t="s">
        <v>249</v>
      </c>
      <c r="I78">
        <v>4</v>
      </c>
      <c r="J78">
        <v>76576</v>
      </c>
      <c r="K78">
        <v>10</v>
      </c>
      <c r="L78">
        <v>275673.59999999998</v>
      </c>
      <c r="M78">
        <v>39540.519999999997</v>
      </c>
      <c r="N78" t="s">
        <v>72</v>
      </c>
    </row>
    <row r="79" spans="1:14" x14ac:dyDescent="0.35">
      <c r="A79">
        <v>10078</v>
      </c>
      <c r="B79" s="1">
        <v>45392</v>
      </c>
      <c r="C79" t="s">
        <v>250</v>
      </c>
      <c r="D79" t="s">
        <v>15</v>
      </c>
      <c r="E79" t="s">
        <v>16</v>
      </c>
      <c r="F79" t="s">
        <v>86</v>
      </c>
      <c r="G79" t="s">
        <v>171</v>
      </c>
      <c r="H79" t="s">
        <v>251</v>
      </c>
      <c r="I79">
        <v>2</v>
      </c>
      <c r="J79">
        <v>33749</v>
      </c>
      <c r="K79">
        <v>20</v>
      </c>
      <c r="L79">
        <v>53998.400000000001</v>
      </c>
      <c r="M79">
        <v>6954.99</v>
      </c>
      <c r="N79" t="s">
        <v>83</v>
      </c>
    </row>
    <row r="80" spans="1:14" x14ac:dyDescent="0.35">
      <c r="A80">
        <v>10079</v>
      </c>
      <c r="B80" s="1">
        <v>45478</v>
      </c>
      <c r="C80" t="s">
        <v>252</v>
      </c>
      <c r="D80" t="s">
        <v>40</v>
      </c>
      <c r="E80" t="s">
        <v>41</v>
      </c>
      <c r="F80" t="s">
        <v>30</v>
      </c>
      <c r="G80" t="s">
        <v>104</v>
      </c>
      <c r="H80" t="s">
        <v>253</v>
      </c>
      <c r="I80">
        <v>4</v>
      </c>
      <c r="J80">
        <v>46014</v>
      </c>
      <c r="K80">
        <v>15</v>
      </c>
      <c r="L80">
        <v>156447.6</v>
      </c>
      <c r="M80">
        <v>8166.96</v>
      </c>
      <c r="N80" t="s">
        <v>38</v>
      </c>
    </row>
    <row r="81" spans="1:14" x14ac:dyDescent="0.35">
      <c r="A81">
        <v>10080</v>
      </c>
      <c r="B81" s="1">
        <v>45705</v>
      </c>
      <c r="C81" t="s">
        <v>254</v>
      </c>
      <c r="D81" t="s">
        <v>40</v>
      </c>
      <c r="E81" t="s">
        <v>110</v>
      </c>
      <c r="F81" t="s">
        <v>69</v>
      </c>
      <c r="G81" t="s">
        <v>151</v>
      </c>
      <c r="H81" t="s">
        <v>255</v>
      </c>
      <c r="I81">
        <v>5</v>
      </c>
      <c r="J81">
        <v>55423</v>
      </c>
      <c r="K81">
        <v>10</v>
      </c>
      <c r="L81">
        <v>249403.5</v>
      </c>
      <c r="M81">
        <v>15673.19</v>
      </c>
      <c r="N81" t="s">
        <v>20</v>
      </c>
    </row>
    <row r="82" spans="1:14" x14ac:dyDescent="0.35">
      <c r="A82">
        <v>10081</v>
      </c>
      <c r="B82" s="1">
        <v>45265</v>
      </c>
      <c r="C82" t="s">
        <v>256</v>
      </c>
      <c r="D82" t="s">
        <v>15</v>
      </c>
      <c r="E82" t="s">
        <v>174</v>
      </c>
      <c r="F82" t="s">
        <v>46</v>
      </c>
      <c r="G82" t="s">
        <v>209</v>
      </c>
      <c r="H82" t="s">
        <v>257</v>
      </c>
      <c r="I82">
        <v>5</v>
      </c>
      <c r="J82">
        <v>5463</v>
      </c>
      <c r="K82">
        <v>5</v>
      </c>
      <c r="L82">
        <v>25949.25</v>
      </c>
      <c r="M82">
        <v>1306.3699999999999</v>
      </c>
      <c r="N82" t="s">
        <v>20</v>
      </c>
    </row>
    <row r="83" spans="1:14" x14ac:dyDescent="0.35">
      <c r="A83">
        <v>10082</v>
      </c>
      <c r="B83" s="1">
        <v>45639</v>
      </c>
      <c r="C83" t="s">
        <v>258</v>
      </c>
      <c r="D83" t="s">
        <v>15</v>
      </c>
      <c r="E83" t="s">
        <v>68</v>
      </c>
      <c r="F83" t="s">
        <v>96</v>
      </c>
      <c r="G83" t="s">
        <v>156</v>
      </c>
      <c r="H83" t="s">
        <v>259</v>
      </c>
      <c r="I83">
        <v>1</v>
      </c>
      <c r="J83">
        <v>4714</v>
      </c>
      <c r="K83">
        <v>0</v>
      </c>
      <c r="L83">
        <v>4714</v>
      </c>
      <c r="M83">
        <v>547.63</v>
      </c>
      <c r="N83" t="s">
        <v>83</v>
      </c>
    </row>
    <row r="84" spans="1:14" x14ac:dyDescent="0.35">
      <c r="A84">
        <v>10083</v>
      </c>
      <c r="B84" s="1">
        <v>45828</v>
      </c>
      <c r="C84" t="s">
        <v>260</v>
      </c>
      <c r="D84" t="s">
        <v>28</v>
      </c>
      <c r="E84" t="s">
        <v>114</v>
      </c>
      <c r="F84" t="s">
        <v>96</v>
      </c>
      <c r="G84" t="s">
        <v>183</v>
      </c>
      <c r="H84" t="s">
        <v>261</v>
      </c>
      <c r="I84">
        <v>4</v>
      </c>
      <c r="J84">
        <v>31170</v>
      </c>
      <c r="K84">
        <v>10</v>
      </c>
      <c r="L84">
        <v>112212</v>
      </c>
      <c r="M84">
        <v>22964.29</v>
      </c>
      <c r="N84" t="s">
        <v>20</v>
      </c>
    </row>
    <row r="85" spans="1:14" x14ac:dyDescent="0.35">
      <c r="A85">
        <v>10084</v>
      </c>
      <c r="B85" s="1">
        <v>45493</v>
      </c>
      <c r="C85" t="s">
        <v>262</v>
      </c>
      <c r="D85" t="s">
        <v>40</v>
      </c>
      <c r="E85" t="s">
        <v>62</v>
      </c>
      <c r="F85" t="s">
        <v>75</v>
      </c>
      <c r="G85" t="s">
        <v>76</v>
      </c>
      <c r="H85" t="s">
        <v>263</v>
      </c>
      <c r="I85">
        <v>1</v>
      </c>
      <c r="J85">
        <v>8927</v>
      </c>
      <c r="K85">
        <v>20</v>
      </c>
      <c r="L85">
        <v>7141.6</v>
      </c>
      <c r="M85">
        <v>1373.47</v>
      </c>
      <c r="N85" t="s">
        <v>83</v>
      </c>
    </row>
    <row r="86" spans="1:14" x14ac:dyDescent="0.35">
      <c r="A86">
        <v>10085</v>
      </c>
      <c r="B86" s="1">
        <v>45597</v>
      </c>
      <c r="C86" t="s">
        <v>264</v>
      </c>
      <c r="D86" t="s">
        <v>28</v>
      </c>
      <c r="E86" t="s">
        <v>85</v>
      </c>
      <c r="F86" t="s">
        <v>46</v>
      </c>
      <c r="G86" t="s">
        <v>209</v>
      </c>
      <c r="H86" t="s">
        <v>265</v>
      </c>
      <c r="I86">
        <v>1</v>
      </c>
      <c r="J86">
        <v>16256</v>
      </c>
      <c r="K86">
        <v>5</v>
      </c>
      <c r="L86">
        <v>15443.2</v>
      </c>
      <c r="M86">
        <v>1764.79</v>
      </c>
      <c r="N86" t="s">
        <v>33</v>
      </c>
    </row>
    <row r="87" spans="1:14" x14ac:dyDescent="0.35">
      <c r="A87">
        <v>10086</v>
      </c>
      <c r="B87" s="1">
        <v>45810</v>
      </c>
      <c r="C87" t="s">
        <v>266</v>
      </c>
      <c r="D87" t="s">
        <v>28</v>
      </c>
      <c r="E87" t="s">
        <v>144</v>
      </c>
      <c r="F87" t="s">
        <v>129</v>
      </c>
      <c r="G87" t="s">
        <v>164</v>
      </c>
      <c r="H87" t="s">
        <v>267</v>
      </c>
      <c r="I87">
        <v>2</v>
      </c>
      <c r="J87">
        <v>22240</v>
      </c>
      <c r="K87">
        <v>0</v>
      </c>
      <c r="L87">
        <v>44480</v>
      </c>
      <c r="M87">
        <v>8602.0300000000007</v>
      </c>
      <c r="N87" t="s">
        <v>38</v>
      </c>
    </row>
    <row r="88" spans="1:14" x14ac:dyDescent="0.35">
      <c r="A88">
        <v>10087</v>
      </c>
      <c r="B88" s="1">
        <v>45380</v>
      </c>
      <c r="C88" t="s">
        <v>268</v>
      </c>
      <c r="D88" t="s">
        <v>40</v>
      </c>
      <c r="E88" t="s">
        <v>62</v>
      </c>
      <c r="F88" t="s">
        <v>24</v>
      </c>
      <c r="G88" t="s">
        <v>36</v>
      </c>
      <c r="H88" t="s">
        <v>269</v>
      </c>
      <c r="I88">
        <v>3</v>
      </c>
      <c r="J88">
        <v>62172</v>
      </c>
      <c r="K88">
        <v>0</v>
      </c>
      <c r="L88">
        <v>186516</v>
      </c>
      <c r="M88">
        <v>23035.439999999999</v>
      </c>
      <c r="N88" t="s">
        <v>20</v>
      </c>
    </row>
    <row r="89" spans="1:14" x14ac:dyDescent="0.35">
      <c r="A89">
        <v>10088</v>
      </c>
      <c r="B89" s="1">
        <v>45245</v>
      </c>
      <c r="C89" t="s">
        <v>270</v>
      </c>
      <c r="D89" t="s">
        <v>22</v>
      </c>
      <c r="E89" t="s">
        <v>54</v>
      </c>
      <c r="F89" t="s">
        <v>96</v>
      </c>
      <c r="G89" t="s">
        <v>183</v>
      </c>
      <c r="H89" t="s">
        <v>271</v>
      </c>
      <c r="I89">
        <v>5</v>
      </c>
      <c r="J89">
        <v>39458</v>
      </c>
      <c r="K89">
        <v>5</v>
      </c>
      <c r="L89">
        <v>187425.5</v>
      </c>
      <c r="M89">
        <v>44132.79</v>
      </c>
      <c r="N89" t="s">
        <v>83</v>
      </c>
    </row>
    <row r="90" spans="1:14" x14ac:dyDescent="0.35">
      <c r="A90">
        <v>10089</v>
      </c>
      <c r="B90" s="1">
        <v>45651</v>
      </c>
      <c r="C90" t="s">
        <v>272</v>
      </c>
      <c r="D90" t="s">
        <v>15</v>
      </c>
      <c r="E90" t="s">
        <v>147</v>
      </c>
      <c r="F90" t="s">
        <v>17</v>
      </c>
      <c r="G90" t="s">
        <v>111</v>
      </c>
      <c r="H90" t="s">
        <v>273</v>
      </c>
      <c r="I90">
        <v>4</v>
      </c>
      <c r="J90">
        <v>34376</v>
      </c>
      <c r="K90">
        <v>5</v>
      </c>
      <c r="L90">
        <v>130628.8</v>
      </c>
      <c r="M90">
        <v>15353.38</v>
      </c>
      <c r="N90" t="s">
        <v>72</v>
      </c>
    </row>
    <row r="91" spans="1:14" x14ac:dyDescent="0.35">
      <c r="A91">
        <v>10090</v>
      </c>
      <c r="B91" s="1">
        <v>45714</v>
      </c>
      <c r="C91" t="s">
        <v>274</v>
      </c>
      <c r="D91" t="s">
        <v>40</v>
      </c>
      <c r="E91" t="s">
        <v>50</v>
      </c>
      <c r="F91" t="s">
        <v>42</v>
      </c>
      <c r="G91" t="s">
        <v>43</v>
      </c>
      <c r="H91" t="s">
        <v>275</v>
      </c>
      <c r="I91">
        <v>4</v>
      </c>
      <c r="J91">
        <v>53084</v>
      </c>
      <c r="K91">
        <v>15</v>
      </c>
      <c r="L91">
        <v>180485.6</v>
      </c>
      <c r="M91">
        <v>19220.419999999998</v>
      </c>
      <c r="N91" t="s">
        <v>33</v>
      </c>
    </row>
    <row r="92" spans="1:14" x14ac:dyDescent="0.35">
      <c r="A92">
        <v>10091</v>
      </c>
      <c r="B92" s="1">
        <v>45816</v>
      </c>
      <c r="C92" t="s">
        <v>276</v>
      </c>
      <c r="D92" t="s">
        <v>28</v>
      </c>
      <c r="E92" t="s">
        <v>144</v>
      </c>
      <c r="F92" t="s">
        <v>69</v>
      </c>
      <c r="G92" t="s">
        <v>151</v>
      </c>
      <c r="H92" t="s">
        <v>277</v>
      </c>
      <c r="I92">
        <v>3</v>
      </c>
      <c r="J92">
        <v>60656</v>
      </c>
      <c r="K92">
        <v>0</v>
      </c>
      <c r="L92">
        <v>181968</v>
      </c>
      <c r="M92">
        <v>26322.7</v>
      </c>
      <c r="N92" t="s">
        <v>20</v>
      </c>
    </row>
    <row r="93" spans="1:14" x14ac:dyDescent="0.35">
      <c r="A93">
        <v>10092</v>
      </c>
      <c r="B93" s="1">
        <v>45686</v>
      </c>
      <c r="C93" t="s">
        <v>278</v>
      </c>
      <c r="D93" t="s">
        <v>22</v>
      </c>
      <c r="E93" t="s">
        <v>74</v>
      </c>
      <c r="F93" t="s">
        <v>86</v>
      </c>
      <c r="G93" t="s">
        <v>171</v>
      </c>
      <c r="H93" t="s">
        <v>279</v>
      </c>
      <c r="I93">
        <v>1</v>
      </c>
      <c r="J93">
        <v>73564</v>
      </c>
      <c r="K93">
        <v>15</v>
      </c>
      <c r="L93">
        <v>62529.4</v>
      </c>
      <c r="M93">
        <v>13309.3</v>
      </c>
      <c r="N93" t="s">
        <v>33</v>
      </c>
    </row>
    <row r="94" spans="1:14" x14ac:dyDescent="0.35">
      <c r="A94">
        <v>10093</v>
      </c>
      <c r="B94" s="1">
        <v>45668</v>
      </c>
      <c r="C94" t="s">
        <v>280</v>
      </c>
      <c r="D94" t="s">
        <v>28</v>
      </c>
      <c r="E94" t="s">
        <v>29</v>
      </c>
      <c r="F94" t="s">
        <v>46</v>
      </c>
      <c r="G94" t="s">
        <v>141</v>
      </c>
      <c r="H94" t="s">
        <v>281</v>
      </c>
      <c r="I94">
        <v>5</v>
      </c>
      <c r="J94">
        <v>26060</v>
      </c>
      <c r="K94">
        <v>5</v>
      </c>
      <c r="L94">
        <v>123785</v>
      </c>
      <c r="M94">
        <v>24340.25</v>
      </c>
      <c r="N94" t="s">
        <v>38</v>
      </c>
    </row>
    <row r="95" spans="1:14" x14ac:dyDescent="0.35">
      <c r="A95">
        <v>10094</v>
      </c>
      <c r="B95" s="1">
        <v>45665</v>
      </c>
      <c r="C95" t="s">
        <v>282</v>
      </c>
      <c r="D95" t="s">
        <v>15</v>
      </c>
      <c r="E95" t="s">
        <v>68</v>
      </c>
      <c r="F95" t="s">
        <v>69</v>
      </c>
      <c r="G95" t="s">
        <v>70</v>
      </c>
      <c r="H95" t="s">
        <v>283</v>
      </c>
      <c r="I95">
        <v>4</v>
      </c>
      <c r="J95">
        <v>72702</v>
      </c>
      <c r="K95">
        <v>5</v>
      </c>
      <c r="L95">
        <v>276267.59999999998</v>
      </c>
      <c r="M95">
        <v>35015.760000000002</v>
      </c>
      <c r="N95" t="s">
        <v>20</v>
      </c>
    </row>
    <row r="96" spans="1:14" x14ac:dyDescent="0.35">
      <c r="A96">
        <v>10095</v>
      </c>
      <c r="B96" s="1">
        <v>45303</v>
      </c>
      <c r="C96" t="s">
        <v>284</v>
      </c>
      <c r="D96" t="s">
        <v>28</v>
      </c>
      <c r="E96" t="s">
        <v>29</v>
      </c>
      <c r="F96" t="s">
        <v>86</v>
      </c>
      <c r="G96" t="s">
        <v>171</v>
      </c>
      <c r="H96" t="s">
        <v>285</v>
      </c>
      <c r="I96">
        <v>2</v>
      </c>
      <c r="J96">
        <v>40818</v>
      </c>
      <c r="K96">
        <v>20</v>
      </c>
      <c r="L96">
        <v>65308.800000000003</v>
      </c>
      <c r="M96">
        <v>5824.16</v>
      </c>
      <c r="N96" t="s">
        <v>38</v>
      </c>
    </row>
    <row r="97" spans="1:14" x14ac:dyDescent="0.35">
      <c r="A97">
        <v>10096</v>
      </c>
      <c r="B97" s="1">
        <v>45443</v>
      </c>
      <c r="C97" t="s">
        <v>286</v>
      </c>
      <c r="D97" t="s">
        <v>40</v>
      </c>
      <c r="E97" t="s">
        <v>41</v>
      </c>
      <c r="F97" t="s">
        <v>24</v>
      </c>
      <c r="G97" t="s">
        <v>59</v>
      </c>
      <c r="H97" t="s">
        <v>287</v>
      </c>
      <c r="I97">
        <v>3</v>
      </c>
      <c r="J97">
        <v>24183</v>
      </c>
      <c r="K97">
        <v>0</v>
      </c>
      <c r="L97">
        <v>72549</v>
      </c>
      <c r="M97">
        <v>17203.3</v>
      </c>
      <c r="N97" t="s">
        <v>33</v>
      </c>
    </row>
    <row r="98" spans="1:14" x14ac:dyDescent="0.35">
      <c r="A98">
        <v>10097</v>
      </c>
      <c r="B98" s="1">
        <v>45582</v>
      </c>
      <c r="C98" t="s">
        <v>288</v>
      </c>
      <c r="D98" t="s">
        <v>28</v>
      </c>
      <c r="E98" t="s">
        <v>29</v>
      </c>
      <c r="F98" t="s">
        <v>24</v>
      </c>
      <c r="G98" t="s">
        <v>36</v>
      </c>
      <c r="H98" t="s">
        <v>289</v>
      </c>
      <c r="I98">
        <v>4</v>
      </c>
      <c r="J98">
        <v>19526</v>
      </c>
      <c r="K98">
        <v>15</v>
      </c>
      <c r="L98">
        <v>66388.399999999994</v>
      </c>
      <c r="M98">
        <v>12866.73</v>
      </c>
      <c r="N98" t="s">
        <v>33</v>
      </c>
    </row>
    <row r="99" spans="1:14" x14ac:dyDescent="0.35">
      <c r="A99">
        <v>10098</v>
      </c>
      <c r="B99" s="1">
        <v>45256</v>
      </c>
      <c r="C99" t="s">
        <v>290</v>
      </c>
      <c r="D99" t="s">
        <v>40</v>
      </c>
      <c r="E99" t="s">
        <v>50</v>
      </c>
      <c r="F99" t="s">
        <v>17</v>
      </c>
      <c r="G99" t="s">
        <v>291</v>
      </c>
      <c r="H99" t="s">
        <v>292</v>
      </c>
      <c r="I99">
        <v>5</v>
      </c>
      <c r="J99">
        <v>54037</v>
      </c>
      <c r="K99">
        <v>0</v>
      </c>
      <c r="L99">
        <v>270185</v>
      </c>
      <c r="M99">
        <v>58810.96</v>
      </c>
      <c r="N99" t="s">
        <v>72</v>
      </c>
    </row>
    <row r="100" spans="1:14" x14ac:dyDescent="0.35">
      <c r="A100">
        <v>10099</v>
      </c>
      <c r="B100" s="1">
        <v>45334</v>
      </c>
      <c r="C100" t="s">
        <v>293</v>
      </c>
      <c r="D100" t="s">
        <v>15</v>
      </c>
      <c r="E100" t="s">
        <v>147</v>
      </c>
      <c r="F100" t="s">
        <v>96</v>
      </c>
      <c r="G100" t="s">
        <v>156</v>
      </c>
      <c r="H100" t="s">
        <v>294</v>
      </c>
      <c r="I100">
        <v>5</v>
      </c>
      <c r="J100">
        <v>63813</v>
      </c>
      <c r="K100">
        <v>0</v>
      </c>
      <c r="L100">
        <v>319065</v>
      </c>
      <c r="M100">
        <v>36797.040000000001</v>
      </c>
      <c r="N100" t="s">
        <v>33</v>
      </c>
    </row>
    <row r="101" spans="1:14" x14ac:dyDescent="0.35">
      <c r="A101">
        <v>10100</v>
      </c>
      <c r="B101" s="1">
        <v>45284</v>
      </c>
      <c r="C101" t="s">
        <v>295</v>
      </c>
      <c r="D101" t="s">
        <v>22</v>
      </c>
      <c r="E101" t="s">
        <v>54</v>
      </c>
      <c r="F101" t="s">
        <v>86</v>
      </c>
      <c r="G101" t="s">
        <v>296</v>
      </c>
      <c r="H101" t="s">
        <v>297</v>
      </c>
      <c r="I101">
        <v>3</v>
      </c>
      <c r="J101">
        <v>74680</v>
      </c>
      <c r="K101">
        <v>10</v>
      </c>
      <c r="L101">
        <v>201636</v>
      </c>
      <c r="M101">
        <v>41541.42</v>
      </c>
      <c r="N101" t="s">
        <v>33</v>
      </c>
    </row>
    <row r="102" spans="1:14" x14ac:dyDescent="0.35">
      <c r="A102">
        <v>10101</v>
      </c>
      <c r="B102" s="1">
        <v>45824</v>
      </c>
      <c r="C102" t="s">
        <v>298</v>
      </c>
      <c r="D102" t="s">
        <v>15</v>
      </c>
      <c r="E102" t="s">
        <v>174</v>
      </c>
      <c r="F102" t="s">
        <v>42</v>
      </c>
      <c r="G102" t="s">
        <v>51</v>
      </c>
      <c r="H102" t="s">
        <v>299</v>
      </c>
      <c r="I102">
        <v>4</v>
      </c>
      <c r="J102">
        <v>13189</v>
      </c>
      <c r="K102">
        <v>10</v>
      </c>
      <c r="L102">
        <v>47480.4</v>
      </c>
      <c r="M102">
        <v>10986.33</v>
      </c>
      <c r="N102" t="s">
        <v>72</v>
      </c>
    </row>
    <row r="103" spans="1:14" x14ac:dyDescent="0.35">
      <c r="A103">
        <v>10102</v>
      </c>
      <c r="B103" s="1">
        <v>45600</v>
      </c>
      <c r="C103" t="s">
        <v>300</v>
      </c>
      <c r="D103" t="s">
        <v>28</v>
      </c>
      <c r="E103" t="s">
        <v>85</v>
      </c>
      <c r="F103" t="s">
        <v>96</v>
      </c>
      <c r="G103" t="s">
        <v>97</v>
      </c>
      <c r="H103" t="s">
        <v>301</v>
      </c>
      <c r="I103">
        <v>4</v>
      </c>
      <c r="J103">
        <v>1138</v>
      </c>
      <c r="K103">
        <v>10</v>
      </c>
      <c r="L103">
        <v>4096.8</v>
      </c>
      <c r="M103">
        <v>888.13</v>
      </c>
      <c r="N103" t="s">
        <v>33</v>
      </c>
    </row>
    <row r="104" spans="1:14" x14ac:dyDescent="0.35">
      <c r="A104">
        <v>10103</v>
      </c>
      <c r="B104" s="1">
        <v>45883</v>
      </c>
      <c r="C104" t="s">
        <v>302</v>
      </c>
      <c r="D104" t="s">
        <v>28</v>
      </c>
      <c r="E104" t="s">
        <v>114</v>
      </c>
      <c r="F104" t="s">
        <v>46</v>
      </c>
      <c r="G104" t="s">
        <v>141</v>
      </c>
      <c r="H104" t="s">
        <v>303</v>
      </c>
      <c r="I104">
        <v>5</v>
      </c>
      <c r="J104">
        <v>76226</v>
      </c>
      <c r="K104">
        <v>20</v>
      </c>
      <c r="L104">
        <v>304904</v>
      </c>
      <c r="M104">
        <v>22939.07</v>
      </c>
      <c r="N104" t="s">
        <v>33</v>
      </c>
    </row>
    <row r="105" spans="1:14" x14ac:dyDescent="0.35">
      <c r="A105">
        <v>10104</v>
      </c>
      <c r="B105" s="1">
        <v>45698</v>
      </c>
      <c r="C105" t="s">
        <v>304</v>
      </c>
      <c r="D105" t="s">
        <v>40</v>
      </c>
      <c r="E105" t="s">
        <v>110</v>
      </c>
      <c r="F105" t="s">
        <v>129</v>
      </c>
      <c r="G105" t="s">
        <v>168</v>
      </c>
      <c r="H105" t="s">
        <v>305</v>
      </c>
      <c r="I105">
        <v>3</v>
      </c>
      <c r="J105">
        <v>31343</v>
      </c>
      <c r="K105">
        <v>15</v>
      </c>
      <c r="L105">
        <v>79924.649999999994</v>
      </c>
      <c r="M105">
        <v>18762.37</v>
      </c>
      <c r="N105" t="s">
        <v>72</v>
      </c>
    </row>
    <row r="106" spans="1:14" x14ac:dyDescent="0.35">
      <c r="A106">
        <v>10105</v>
      </c>
      <c r="B106" s="1">
        <v>45247</v>
      </c>
      <c r="C106" t="s">
        <v>306</v>
      </c>
      <c r="D106" t="s">
        <v>22</v>
      </c>
      <c r="E106" t="s">
        <v>54</v>
      </c>
      <c r="F106" t="s">
        <v>75</v>
      </c>
      <c r="G106" t="s">
        <v>307</v>
      </c>
      <c r="H106" t="s">
        <v>308</v>
      </c>
      <c r="I106">
        <v>4</v>
      </c>
      <c r="J106">
        <v>61338</v>
      </c>
      <c r="K106">
        <v>15</v>
      </c>
      <c r="L106">
        <v>208549.2</v>
      </c>
      <c r="M106">
        <v>40557.879999999997</v>
      </c>
      <c r="N106" t="s">
        <v>72</v>
      </c>
    </row>
    <row r="107" spans="1:14" x14ac:dyDescent="0.35">
      <c r="A107">
        <v>10106</v>
      </c>
      <c r="B107" s="1">
        <v>45431</v>
      </c>
      <c r="C107" t="s">
        <v>309</v>
      </c>
      <c r="D107" t="s">
        <v>40</v>
      </c>
      <c r="E107" t="s">
        <v>50</v>
      </c>
      <c r="F107" t="s">
        <v>46</v>
      </c>
      <c r="G107" t="s">
        <v>126</v>
      </c>
      <c r="H107" t="s">
        <v>310</v>
      </c>
      <c r="I107">
        <v>1</v>
      </c>
      <c r="J107">
        <v>8623</v>
      </c>
      <c r="K107">
        <v>20</v>
      </c>
      <c r="L107">
        <v>6898.4</v>
      </c>
      <c r="M107">
        <v>677.28</v>
      </c>
      <c r="N107" t="s">
        <v>20</v>
      </c>
    </row>
    <row r="108" spans="1:14" x14ac:dyDescent="0.35">
      <c r="A108">
        <v>10107</v>
      </c>
      <c r="B108" s="1">
        <v>45592</v>
      </c>
      <c r="C108" t="s">
        <v>311</v>
      </c>
      <c r="D108" t="s">
        <v>15</v>
      </c>
      <c r="E108" t="s">
        <v>93</v>
      </c>
      <c r="F108" t="s">
        <v>96</v>
      </c>
      <c r="G108" t="s">
        <v>97</v>
      </c>
      <c r="H108" t="s">
        <v>312</v>
      </c>
      <c r="I108">
        <v>3</v>
      </c>
      <c r="J108">
        <v>41142</v>
      </c>
      <c r="K108">
        <v>5</v>
      </c>
      <c r="L108">
        <v>117254.7</v>
      </c>
      <c r="M108">
        <v>7179.82</v>
      </c>
      <c r="N108" t="s">
        <v>72</v>
      </c>
    </row>
    <row r="109" spans="1:14" x14ac:dyDescent="0.35">
      <c r="A109">
        <v>10108</v>
      </c>
      <c r="B109" s="1">
        <v>45451</v>
      </c>
      <c r="C109" t="s">
        <v>313</v>
      </c>
      <c r="D109" t="s">
        <v>15</v>
      </c>
      <c r="E109" t="s">
        <v>174</v>
      </c>
      <c r="F109" t="s">
        <v>42</v>
      </c>
      <c r="G109" t="s">
        <v>43</v>
      </c>
      <c r="H109" t="s">
        <v>314</v>
      </c>
      <c r="I109">
        <v>5</v>
      </c>
      <c r="J109">
        <v>13088</v>
      </c>
      <c r="K109">
        <v>10</v>
      </c>
      <c r="L109">
        <v>58896</v>
      </c>
      <c r="M109">
        <v>11457.13</v>
      </c>
      <c r="N109" t="s">
        <v>20</v>
      </c>
    </row>
    <row r="110" spans="1:14" x14ac:dyDescent="0.35">
      <c r="A110">
        <v>10109</v>
      </c>
      <c r="B110" s="1">
        <v>45542</v>
      </c>
      <c r="C110" t="s">
        <v>315</v>
      </c>
      <c r="D110" t="s">
        <v>22</v>
      </c>
      <c r="E110" t="s">
        <v>58</v>
      </c>
      <c r="F110" t="s">
        <v>46</v>
      </c>
      <c r="G110" t="s">
        <v>201</v>
      </c>
      <c r="H110" t="s">
        <v>316</v>
      </c>
      <c r="I110">
        <v>1</v>
      </c>
      <c r="J110">
        <v>44965</v>
      </c>
      <c r="K110">
        <v>10</v>
      </c>
      <c r="L110">
        <v>40468.5</v>
      </c>
      <c r="M110">
        <v>3617.94</v>
      </c>
      <c r="N110" t="s">
        <v>20</v>
      </c>
    </row>
    <row r="111" spans="1:14" x14ac:dyDescent="0.35">
      <c r="A111">
        <v>10110</v>
      </c>
      <c r="B111" s="1">
        <v>45662</v>
      </c>
      <c r="C111" t="s">
        <v>317</v>
      </c>
      <c r="D111" t="s">
        <v>40</v>
      </c>
      <c r="E111" t="s">
        <v>62</v>
      </c>
      <c r="F111" t="s">
        <v>129</v>
      </c>
      <c r="G111" t="s">
        <v>130</v>
      </c>
      <c r="H111" t="s">
        <v>318</v>
      </c>
      <c r="I111">
        <v>4</v>
      </c>
      <c r="J111">
        <v>28822</v>
      </c>
      <c r="K111">
        <v>10</v>
      </c>
      <c r="L111">
        <v>103759.2</v>
      </c>
      <c r="M111">
        <v>25441.67</v>
      </c>
      <c r="N111" t="s">
        <v>72</v>
      </c>
    </row>
    <row r="112" spans="1:14" x14ac:dyDescent="0.35">
      <c r="A112">
        <v>10111</v>
      </c>
      <c r="B112" s="1">
        <v>45587</v>
      </c>
      <c r="C112" t="s">
        <v>319</v>
      </c>
      <c r="D112" t="s">
        <v>22</v>
      </c>
      <c r="E112" t="s">
        <v>167</v>
      </c>
      <c r="F112" t="s">
        <v>86</v>
      </c>
      <c r="G112" t="s">
        <v>171</v>
      </c>
      <c r="H112" t="s">
        <v>320</v>
      </c>
      <c r="I112">
        <v>2</v>
      </c>
      <c r="J112">
        <v>30299</v>
      </c>
      <c r="K112">
        <v>10</v>
      </c>
      <c r="L112">
        <v>54538.2</v>
      </c>
      <c r="M112">
        <v>10554.74</v>
      </c>
      <c r="N112" t="s">
        <v>33</v>
      </c>
    </row>
    <row r="113" spans="1:14" x14ac:dyDescent="0.35">
      <c r="A113">
        <v>10112</v>
      </c>
      <c r="B113" s="1">
        <v>45394</v>
      </c>
      <c r="C113" t="s">
        <v>321</v>
      </c>
      <c r="D113" t="s">
        <v>22</v>
      </c>
      <c r="E113" t="s">
        <v>74</v>
      </c>
      <c r="F113" t="s">
        <v>30</v>
      </c>
      <c r="G113" t="s">
        <v>322</v>
      </c>
      <c r="H113" t="s">
        <v>323</v>
      </c>
      <c r="I113">
        <v>2</v>
      </c>
      <c r="J113">
        <v>44595</v>
      </c>
      <c r="K113">
        <v>20</v>
      </c>
      <c r="L113">
        <v>71352</v>
      </c>
      <c r="M113">
        <v>5019.37</v>
      </c>
      <c r="N113" t="s">
        <v>72</v>
      </c>
    </row>
    <row r="114" spans="1:14" x14ac:dyDescent="0.35">
      <c r="A114">
        <v>10113</v>
      </c>
      <c r="B114" s="1">
        <v>45203</v>
      </c>
      <c r="C114" t="s">
        <v>324</v>
      </c>
      <c r="D114" t="s">
        <v>15</v>
      </c>
      <c r="E114" t="s">
        <v>174</v>
      </c>
      <c r="F114" t="s">
        <v>46</v>
      </c>
      <c r="G114" t="s">
        <v>126</v>
      </c>
      <c r="H114" t="s">
        <v>325</v>
      </c>
      <c r="I114">
        <v>3</v>
      </c>
      <c r="J114">
        <v>32301</v>
      </c>
      <c r="K114">
        <v>20</v>
      </c>
      <c r="L114">
        <v>77522.399999999994</v>
      </c>
      <c r="M114">
        <v>10882.22</v>
      </c>
      <c r="N114" t="s">
        <v>72</v>
      </c>
    </row>
    <row r="115" spans="1:14" x14ac:dyDescent="0.35">
      <c r="A115">
        <v>10114</v>
      </c>
      <c r="B115" s="1">
        <v>45260</v>
      </c>
      <c r="C115" t="s">
        <v>326</v>
      </c>
      <c r="D115" t="s">
        <v>15</v>
      </c>
      <c r="E115" t="s">
        <v>16</v>
      </c>
      <c r="F115" t="s">
        <v>75</v>
      </c>
      <c r="G115" t="s">
        <v>240</v>
      </c>
      <c r="H115" t="s">
        <v>327</v>
      </c>
      <c r="I115">
        <v>3</v>
      </c>
      <c r="J115">
        <v>78217</v>
      </c>
      <c r="K115">
        <v>0</v>
      </c>
      <c r="L115">
        <v>234651</v>
      </c>
      <c r="M115">
        <v>18949.32</v>
      </c>
      <c r="N115" t="s">
        <v>83</v>
      </c>
    </row>
    <row r="116" spans="1:14" x14ac:dyDescent="0.35">
      <c r="A116">
        <v>10115</v>
      </c>
      <c r="B116" s="1">
        <v>45619</v>
      </c>
      <c r="C116" t="s">
        <v>328</v>
      </c>
      <c r="D116" t="s">
        <v>15</v>
      </c>
      <c r="E116" t="s">
        <v>93</v>
      </c>
      <c r="F116" t="s">
        <v>129</v>
      </c>
      <c r="G116" t="s">
        <v>164</v>
      </c>
      <c r="H116" t="s">
        <v>329</v>
      </c>
      <c r="I116">
        <v>5</v>
      </c>
      <c r="J116">
        <v>19154</v>
      </c>
      <c r="K116">
        <v>15</v>
      </c>
      <c r="L116">
        <v>81404.5</v>
      </c>
      <c r="M116">
        <v>8267.5300000000007</v>
      </c>
      <c r="N116" t="s">
        <v>83</v>
      </c>
    </row>
    <row r="117" spans="1:14" x14ac:dyDescent="0.35">
      <c r="A117">
        <v>10116</v>
      </c>
      <c r="B117" s="1">
        <v>45792</v>
      </c>
      <c r="C117" t="s">
        <v>330</v>
      </c>
      <c r="D117" t="s">
        <v>40</v>
      </c>
      <c r="E117" t="s">
        <v>41</v>
      </c>
      <c r="F117" t="s">
        <v>30</v>
      </c>
      <c r="G117" t="s">
        <v>31</v>
      </c>
      <c r="H117" t="s">
        <v>331</v>
      </c>
      <c r="I117">
        <v>4</v>
      </c>
      <c r="J117">
        <v>25790</v>
      </c>
      <c r="K117">
        <v>20</v>
      </c>
      <c r="L117">
        <v>82528</v>
      </c>
      <c r="M117">
        <v>4856.22</v>
      </c>
      <c r="N117" t="s">
        <v>20</v>
      </c>
    </row>
    <row r="118" spans="1:14" x14ac:dyDescent="0.35">
      <c r="A118">
        <v>10117</v>
      </c>
      <c r="B118" s="1">
        <v>45422</v>
      </c>
      <c r="C118" t="s">
        <v>332</v>
      </c>
      <c r="D118" t="s">
        <v>28</v>
      </c>
      <c r="E118" t="s">
        <v>35</v>
      </c>
      <c r="F118" t="s">
        <v>69</v>
      </c>
      <c r="G118" t="s">
        <v>151</v>
      </c>
      <c r="H118" t="s">
        <v>333</v>
      </c>
      <c r="I118">
        <v>3</v>
      </c>
      <c r="J118">
        <v>78010</v>
      </c>
      <c r="K118">
        <v>10</v>
      </c>
      <c r="L118">
        <v>210627</v>
      </c>
      <c r="M118">
        <v>20117.45</v>
      </c>
      <c r="N118" t="s">
        <v>38</v>
      </c>
    </row>
    <row r="119" spans="1:14" x14ac:dyDescent="0.35">
      <c r="A119">
        <v>10118</v>
      </c>
      <c r="B119" s="1">
        <v>45687</v>
      </c>
      <c r="C119" t="s">
        <v>334</v>
      </c>
      <c r="D119" t="s">
        <v>28</v>
      </c>
      <c r="E119" t="s">
        <v>114</v>
      </c>
      <c r="F119" t="s">
        <v>30</v>
      </c>
      <c r="G119" t="s">
        <v>322</v>
      </c>
      <c r="H119" t="s">
        <v>335</v>
      </c>
      <c r="I119">
        <v>4</v>
      </c>
      <c r="J119">
        <v>8753</v>
      </c>
      <c r="K119">
        <v>5</v>
      </c>
      <c r="L119">
        <v>33261.4</v>
      </c>
      <c r="M119">
        <v>4190.2</v>
      </c>
      <c r="N119" t="s">
        <v>38</v>
      </c>
    </row>
    <row r="120" spans="1:14" x14ac:dyDescent="0.35">
      <c r="A120">
        <v>10119</v>
      </c>
      <c r="B120" s="1">
        <v>45561</v>
      </c>
      <c r="C120" t="s">
        <v>336</v>
      </c>
      <c r="D120" t="s">
        <v>40</v>
      </c>
      <c r="E120" t="s">
        <v>110</v>
      </c>
      <c r="F120" t="s">
        <v>30</v>
      </c>
      <c r="G120" t="s">
        <v>322</v>
      </c>
      <c r="H120" t="s">
        <v>337</v>
      </c>
      <c r="I120">
        <v>5</v>
      </c>
      <c r="J120">
        <v>49477</v>
      </c>
      <c r="K120">
        <v>20</v>
      </c>
      <c r="L120">
        <v>197908</v>
      </c>
      <c r="M120">
        <v>38220.910000000003</v>
      </c>
      <c r="N120" t="s">
        <v>33</v>
      </c>
    </row>
    <row r="121" spans="1:14" x14ac:dyDescent="0.35">
      <c r="A121">
        <v>10120</v>
      </c>
      <c r="B121" s="1">
        <v>45667</v>
      </c>
      <c r="C121" t="s">
        <v>338</v>
      </c>
      <c r="D121" t="s">
        <v>15</v>
      </c>
      <c r="E121" t="s">
        <v>174</v>
      </c>
      <c r="F121" t="s">
        <v>96</v>
      </c>
      <c r="G121" t="s">
        <v>156</v>
      </c>
      <c r="H121" t="s">
        <v>339</v>
      </c>
      <c r="I121">
        <v>1</v>
      </c>
      <c r="J121">
        <v>54160</v>
      </c>
      <c r="K121">
        <v>15</v>
      </c>
      <c r="L121">
        <v>46036</v>
      </c>
      <c r="M121">
        <v>9505.5400000000009</v>
      </c>
      <c r="N121" t="s">
        <v>83</v>
      </c>
    </row>
    <row r="122" spans="1:14" x14ac:dyDescent="0.35">
      <c r="A122">
        <v>10121</v>
      </c>
      <c r="B122" s="1">
        <v>45793</v>
      </c>
      <c r="C122" t="s">
        <v>340</v>
      </c>
      <c r="D122" t="s">
        <v>15</v>
      </c>
      <c r="E122" t="s">
        <v>147</v>
      </c>
      <c r="F122" t="s">
        <v>96</v>
      </c>
      <c r="G122" t="s">
        <v>214</v>
      </c>
      <c r="H122" t="s">
        <v>341</v>
      </c>
      <c r="I122">
        <v>2</v>
      </c>
      <c r="J122">
        <v>58592</v>
      </c>
      <c r="K122">
        <v>5</v>
      </c>
      <c r="L122">
        <v>111324.8</v>
      </c>
      <c r="M122">
        <v>9680.25</v>
      </c>
      <c r="N122" t="s">
        <v>20</v>
      </c>
    </row>
    <row r="123" spans="1:14" x14ac:dyDescent="0.35">
      <c r="A123">
        <v>10122</v>
      </c>
      <c r="B123" s="1">
        <v>45772</v>
      </c>
      <c r="C123" t="s">
        <v>342</v>
      </c>
      <c r="D123" t="s">
        <v>15</v>
      </c>
      <c r="E123" t="s">
        <v>68</v>
      </c>
      <c r="F123" t="s">
        <v>86</v>
      </c>
      <c r="G123" t="s">
        <v>87</v>
      </c>
      <c r="H123" t="s">
        <v>343</v>
      </c>
      <c r="I123">
        <v>1</v>
      </c>
      <c r="J123">
        <v>6284</v>
      </c>
      <c r="K123">
        <v>0</v>
      </c>
      <c r="L123">
        <v>6284</v>
      </c>
      <c r="M123">
        <v>888.46</v>
      </c>
      <c r="N123" t="s">
        <v>20</v>
      </c>
    </row>
    <row r="124" spans="1:14" x14ac:dyDescent="0.35">
      <c r="A124">
        <v>10123</v>
      </c>
      <c r="B124" s="1">
        <v>45831</v>
      </c>
      <c r="C124" t="s">
        <v>344</v>
      </c>
      <c r="D124" t="s">
        <v>22</v>
      </c>
      <c r="E124" t="s">
        <v>23</v>
      </c>
      <c r="F124" t="s">
        <v>24</v>
      </c>
      <c r="G124" t="s">
        <v>59</v>
      </c>
      <c r="H124" t="s">
        <v>345</v>
      </c>
      <c r="I124">
        <v>4</v>
      </c>
      <c r="J124">
        <v>79276</v>
      </c>
      <c r="K124">
        <v>20</v>
      </c>
      <c r="L124">
        <v>253683.20000000001</v>
      </c>
      <c r="M124">
        <v>28531.58</v>
      </c>
      <c r="N124" t="s">
        <v>38</v>
      </c>
    </row>
    <row r="125" spans="1:14" x14ac:dyDescent="0.35">
      <c r="A125">
        <v>10124</v>
      </c>
      <c r="B125" s="1">
        <v>45628</v>
      </c>
      <c r="C125" t="s">
        <v>346</v>
      </c>
      <c r="D125" t="s">
        <v>22</v>
      </c>
      <c r="E125" t="s">
        <v>58</v>
      </c>
      <c r="F125" t="s">
        <v>42</v>
      </c>
      <c r="G125" t="s">
        <v>188</v>
      </c>
      <c r="H125" t="s">
        <v>347</v>
      </c>
      <c r="I125">
        <v>3</v>
      </c>
      <c r="J125">
        <v>22072</v>
      </c>
      <c r="K125">
        <v>20</v>
      </c>
      <c r="L125">
        <v>52972.800000000003</v>
      </c>
      <c r="M125">
        <v>2832.75</v>
      </c>
      <c r="N125" t="s">
        <v>72</v>
      </c>
    </row>
    <row r="126" spans="1:14" x14ac:dyDescent="0.35">
      <c r="A126">
        <v>10125</v>
      </c>
      <c r="B126" s="1">
        <v>45618</v>
      </c>
      <c r="C126" t="s">
        <v>348</v>
      </c>
      <c r="D126" t="s">
        <v>22</v>
      </c>
      <c r="E126" t="s">
        <v>54</v>
      </c>
      <c r="F126" t="s">
        <v>30</v>
      </c>
      <c r="G126" t="s">
        <v>31</v>
      </c>
      <c r="H126" t="s">
        <v>349</v>
      </c>
      <c r="I126">
        <v>1</v>
      </c>
      <c r="J126">
        <v>61175</v>
      </c>
      <c r="K126">
        <v>15</v>
      </c>
      <c r="L126">
        <v>51998.75</v>
      </c>
      <c r="M126">
        <v>10749.96</v>
      </c>
      <c r="N126" t="s">
        <v>20</v>
      </c>
    </row>
    <row r="127" spans="1:14" x14ac:dyDescent="0.35">
      <c r="A127">
        <v>10126</v>
      </c>
      <c r="B127" s="1">
        <v>45446</v>
      </c>
      <c r="C127" t="s">
        <v>350</v>
      </c>
      <c r="D127" t="s">
        <v>28</v>
      </c>
      <c r="E127" t="s">
        <v>29</v>
      </c>
      <c r="F127" t="s">
        <v>17</v>
      </c>
      <c r="G127" t="s">
        <v>291</v>
      </c>
      <c r="H127" t="s">
        <v>351</v>
      </c>
      <c r="I127">
        <v>3</v>
      </c>
      <c r="J127">
        <v>53034</v>
      </c>
      <c r="K127">
        <v>15</v>
      </c>
      <c r="L127">
        <v>135236.70000000001</v>
      </c>
      <c r="M127">
        <v>16863.939999999999</v>
      </c>
      <c r="N127" t="s">
        <v>72</v>
      </c>
    </row>
    <row r="128" spans="1:14" x14ac:dyDescent="0.35">
      <c r="A128">
        <v>10127</v>
      </c>
      <c r="B128" s="1">
        <v>45697</v>
      </c>
      <c r="C128" t="s">
        <v>352</v>
      </c>
      <c r="D128" t="s">
        <v>22</v>
      </c>
      <c r="E128" t="s">
        <v>54</v>
      </c>
      <c r="F128" t="s">
        <v>24</v>
      </c>
      <c r="G128" t="s">
        <v>36</v>
      </c>
      <c r="H128" t="s">
        <v>353</v>
      </c>
      <c r="I128">
        <v>3</v>
      </c>
      <c r="J128">
        <v>20304</v>
      </c>
      <c r="K128">
        <v>10</v>
      </c>
      <c r="L128">
        <v>54820.800000000003</v>
      </c>
      <c r="M128">
        <v>8867.14</v>
      </c>
      <c r="N128" t="s">
        <v>38</v>
      </c>
    </row>
    <row r="129" spans="1:14" x14ac:dyDescent="0.35">
      <c r="A129">
        <v>10128</v>
      </c>
      <c r="B129" s="1">
        <v>45608</v>
      </c>
      <c r="C129" t="s">
        <v>354</v>
      </c>
      <c r="D129" t="s">
        <v>40</v>
      </c>
      <c r="E129" t="s">
        <v>103</v>
      </c>
      <c r="F129" t="s">
        <v>75</v>
      </c>
      <c r="G129" t="s">
        <v>240</v>
      </c>
      <c r="H129" t="s">
        <v>355</v>
      </c>
      <c r="I129">
        <v>3</v>
      </c>
      <c r="J129">
        <v>19607</v>
      </c>
      <c r="K129">
        <v>0</v>
      </c>
      <c r="L129">
        <v>58821</v>
      </c>
      <c r="M129">
        <v>9062.4599999999991</v>
      </c>
      <c r="N129" t="s">
        <v>38</v>
      </c>
    </row>
    <row r="130" spans="1:14" x14ac:dyDescent="0.35">
      <c r="A130">
        <v>10129</v>
      </c>
      <c r="B130" s="1">
        <v>45869</v>
      </c>
      <c r="C130" t="s">
        <v>356</v>
      </c>
      <c r="D130" t="s">
        <v>22</v>
      </c>
      <c r="E130" t="s">
        <v>58</v>
      </c>
      <c r="F130" t="s">
        <v>46</v>
      </c>
      <c r="G130" t="s">
        <v>126</v>
      </c>
      <c r="H130" t="s">
        <v>357</v>
      </c>
      <c r="I130">
        <v>1</v>
      </c>
      <c r="J130">
        <v>26827</v>
      </c>
      <c r="K130">
        <v>10</v>
      </c>
      <c r="L130">
        <v>24144.3</v>
      </c>
      <c r="M130">
        <v>4041.1</v>
      </c>
      <c r="N130" t="s">
        <v>33</v>
      </c>
    </row>
    <row r="131" spans="1:14" x14ac:dyDescent="0.35">
      <c r="A131">
        <v>10130</v>
      </c>
      <c r="B131" s="1">
        <v>45358</v>
      </c>
      <c r="C131" t="s">
        <v>358</v>
      </c>
      <c r="D131" t="s">
        <v>15</v>
      </c>
      <c r="E131" t="s">
        <v>16</v>
      </c>
      <c r="F131" t="s">
        <v>24</v>
      </c>
      <c r="G131" t="s">
        <v>59</v>
      </c>
      <c r="H131" t="s">
        <v>359</v>
      </c>
      <c r="I131">
        <v>5</v>
      </c>
      <c r="J131">
        <v>31262</v>
      </c>
      <c r="K131">
        <v>15</v>
      </c>
      <c r="L131">
        <v>132863.5</v>
      </c>
      <c r="M131">
        <v>12796.17</v>
      </c>
      <c r="N131" t="s">
        <v>33</v>
      </c>
    </row>
    <row r="132" spans="1:14" x14ac:dyDescent="0.35">
      <c r="A132">
        <v>10131</v>
      </c>
      <c r="B132" s="1">
        <v>45476</v>
      </c>
      <c r="C132" t="s">
        <v>360</v>
      </c>
      <c r="D132" t="s">
        <v>15</v>
      </c>
      <c r="E132" t="s">
        <v>68</v>
      </c>
      <c r="F132" t="s">
        <v>86</v>
      </c>
      <c r="G132" t="s">
        <v>118</v>
      </c>
      <c r="H132" t="s">
        <v>361</v>
      </c>
      <c r="I132">
        <v>4</v>
      </c>
      <c r="J132">
        <v>61765</v>
      </c>
      <c r="K132">
        <v>5</v>
      </c>
      <c r="L132">
        <v>234707</v>
      </c>
      <c r="M132">
        <v>30160.38</v>
      </c>
      <c r="N132" t="s">
        <v>72</v>
      </c>
    </row>
    <row r="133" spans="1:14" x14ac:dyDescent="0.35">
      <c r="A133">
        <v>10132</v>
      </c>
      <c r="B133" s="1">
        <v>45526</v>
      </c>
      <c r="C133" t="s">
        <v>362</v>
      </c>
      <c r="D133" t="s">
        <v>28</v>
      </c>
      <c r="E133" t="s">
        <v>29</v>
      </c>
      <c r="F133" t="s">
        <v>42</v>
      </c>
      <c r="G133" t="s">
        <v>79</v>
      </c>
      <c r="H133" t="s">
        <v>363</v>
      </c>
      <c r="I133">
        <v>4</v>
      </c>
      <c r="J133">
        <v>2962</v>
      </c>
      <c r="K133">
        <v>20</v>
      </c>
      <c r="L133">
        <v>9478.4</v>
      </c>
      <c r="M133">
        <v>583.27</v>
      </c>
      <c r="N133" t="s">
        <v>33</v>
      </c>
    </row>
    <row r="134" spans="1:14" x14ac:dyDescent="0.35">
      <c r="A134">
        <v>10133</v>
      </c>
      <c r="B134" s="1">
        <v>45505</v>
      </c>
      <c r="C134" t="s">
        <v>364</v>
      </c>
      <c r="D134" t="s">
        <v>28</v>
      </c>
      <c r="E134" t="s">
        <v>35</v>
      </c>
      <c r="F134" t="s">
        <v>129</v>
      </c>
      <c r="G134" t="s">
        <v>159</v>
      </c>
      <c r="H134" t="s">
        <v>365</v>
      </c>
      <c r="I134">
        <v>3</v>
      </c>
      <c r="J134">
        <v>17679</v>
      </c>
      <c r="K134">
        <v>15</v>
      </c>
      <c r="L134">
        <v>45081.45</v>
      </c>
      <c r="M134">
        <v>2373.83</v>
      </c>
      <c r="N134" t="s">
        <v>38</v>
      </c>
    </row>
    <row r="135" spans="1:14" x14ac:dyDescent="0.35">
      <c r="A135">
        <v>10134</v>
      </c>
      <c r="B135" s="1">
        <v>45314</v>
      </c>
      <c r="C135" t="s">
        <v>366</v>
      </c>
      <c r="D135" t="s">
        <v>22</v>
      </c>
      <c r="E135" t="s">
        <v>74</v>
      </c>
      <c r="F135" t="s">
        <v>46</v>
      </c>
      <c r="G135" t="s">
        <v>141</v>
      </c>
      <c r="H135" t="s">
        <v>367</v>
      </c>
      <c r="I135">
        <v>1</v>
      </c>
      <c r="J135">
        <v>79310</v>
      </c>
      <c r="K135">
        <v>15</v>
      </c>
      <c r="L135">
        <v>67413.5</v>
      </c>
      <c r="M135">
        <v>6655.67</v>
      </c>
      <c r="N135" t="s">
        <v>38</v>
      </c>
    </row>
    <row r="136" spans="1:14" x14ac:dyDescent="0.35">
      <c r="A136">
        <v>10135</v>
      </c>
      <c r="B136" s="1">
        <v>45510</v>
      </c>
      <c r="C136" t="s">
        <v>368</v>
      </c>
      <c r="D136" t="s">
        <v>15</v>
      </c>
      <c r="E136" t="s">
        <v>93</v>
      </c>
      <c r="F136" t="s">
        <v>86</v>
      </c>
      <c r="G136" t="s">
        <v>171</v>
      </c>
      <c r="H136" t="s">
        <v>369</v>
      </c>
      <c r="I136">
        <v>4</v>
      </c>
      <c r="J136">
        <v>33270</v>
      </c>
      <c r="K136">
        <v>5</v>
      </c>
      <c r="L136">
        <v>126426</v>
      </c>
      <c r="M136">
        <v>12467.79</v>
      </c>
      <c r="N136" t="s">
        <v>20</v>
      </c>
    </row>
    <row r="137" spans="1:14" x14ac:dyDescent="0.35">
      <c r="A137">
        <v>10136</v>
      </c>
      <c r="B137" s="1">
        <v>45375</v>
      </c>
      <c r="C137" t="s">
        <v>370</v>
      </c>
      <c r="D137" t="s">
        <v>40</v>
      </c>
      <c r="E137" t="s">
        <v>50</v>
      </c>
      <c r="F137" t="s">
        <v>129</v>
      </c>
      <c r="G137" t="s">
        <v>168</v>
      </c>
      <c r="H137" t="s">
        <v>371</v>
      </c>
      <c r="I137">
        <v>3</v>
      </c>
      <c r="J137">
        <v>35928</v>
      </c>
      <c r="K137">
        <v>5</v>
      </c>
      <c r="L137">
        <v>102394.8</v>
      </c>
      <c r="M137">
        <v>10207.76</v>
      </c>
      <c r="N137" t="s">
        <v>20</v>
      </c>
    </row>
    <row r="138" spans="1:14" x14ac:dyDescent="0.35">
      <c r="A138">
        <v>10137</v>
      </c>
      <c r="B138" s="1">
        <v>45742</v>
      </c>
      <c r="C138" t="s">
        <v>372</v>
      </c>
      <c r="D138" t="s">
        <v>28</v>
      </c>
      <c r="E138" t="s">
        <v>35</v>
      </c>
      <c r="F138" t="s">
        <v>129</v>
      </c>
      <c r="G138" t="s">
        <v>164</v>
      </c>
      <c r="H138" t="s">
        <v>373</v>
      </c>
      <c r="I138">
        <v>1</v>
      </c>
      <c r="J138">
        <v>62438</v>
      </c>
      <c r="K138">
        <v>5</v>
      </c>
      <c r="L138">
        <v>59316.1</v>
      </c>
      <c r="M138">
        <v>4810.78</v>
      </c>
      <c r="N138" t="s">
        <v>38</v>
      </c>
    </row>
    <row r="139" spans="1:14" x14ac:dyDescent="0.35">
      <c r="A139">
        <v>10138</v>
      </c>
      <c r="B139" s="1">
        <v>45583</v>
      </c>
      <c r="C139" t="s">
        <v>374</v>
      </c>
      <c r="D139" t="s">
        <v>40</v>
      </c>
      <c r="E139" t="s">
        <v>110</v>
      </c>
      <c r="F139" t="s">
        <v>46</v>
      </c>
      <c r="G139" t="s">
        <v>201</v>
      </c>
      <c r="H139" t="s">
        <v>375</v>
      </c>
      <c r="I139">
        <v>4</v>
      </c>
      <c r="J139">
        <v>41162</v>
      </c>
      <c r="K139">
        <v>0</v>
      </c>
      <c r="L139">
        <v>164648</v>
      </c>
      <c r="M139">
        <v>22384</v>
      </c>
      <c r="N139" t="s">
        <v>20</v>
      </c>
    </row>
    <row r="140" spans="1:14" x14ac:dyDescent="0.35">
      <c r="A140">
        <v>10139</v>
      </c>
      <c r="B140" s="1">
        <v>45672</v>
      </c>
      <c r="C140" t="s">
        <v>376</v>
      </c>
      <c r="D140" t="s">
        <v>28</v>
      </c>
      <c r="E140" t="s">
        <v>144</v>
      </c>
      <c r="F140" t="s">
        <v>86</v>
      </c>
      <c r="G140" t="s">
        <v>296</v>
      </c>
      <c r="H140" t="s">
        <v>377</v>
      </c>
      <c r="I140">
        <v>4</v>
      </c>
      <c r="J140">
        <v>78576</v>
      </c>
      <c r="K140">
        <v>5</v>
      </c>
      <c r="L140">
        <v>298588.79999999999</v>
      </c>
      <c r="M140">
        <v>66122.259999999995</v>
      </c>
      <c r="N140" t="s">
        <v>33</v>
      </c>
    </row>
    <row r="141" spans="1:14" x14ac:dyDescent="0.35">
      <c r="A141">
        <v>10140</v>
      </c>
      <c r="B141" s="1">
        <v>45882</v>
      </c>
      <c r="C141" t="s">
        <v>378</v>
      </c>
      <c r="D141" t="s">
        <v>28</v>
      </c>
      <c r="E141" t="s">
        <v>29</v>
      </c>
      <c r="F141" t="s">
        <v>17</v>
      </c>
      <c r="G141" t="s">
        <v>18</v>
      </c>
      <c r="H141" t="s">
        <v>379</v>
      </c>
      <c r="I141">
        <v>3</v>
      </c>
      <c r="J141">
        <v>38456</v>
      </c>
      <c r="K141">
        <v>5</v>
      </c>
      <c r="L141">
        <v>109599.6</v>
      </c>
      <c r="M141">
        <v>26199.38</v>
      </c>
      <c r="N141" t="s">
        <v>20</v>
      </c>
    </row>
    <row r="142" spans="1:14" x14ac:dyDescent="0.35">
      <c r="A142">
        <v>10141</v>
      </c>
      <c r="B142" s="1">
        <v>45564</v>
      </c>
      <c r="C142" t="s">
        <v>380</v>
      </c>
      <c r="D142" t="s">
        <v>15</v>
      </c>
      <c r="E142" t="s">
        <v>68</v>
      </c>
      <c r="F142" t="s">
        <v>42</v>
      </c>
      <c r="G142" t="s">
        <v>43</v>
      </c>
      <c r="H142" t="s">
        <v>381</v>
      </c>
      <c r="I142">
        <v>1</v>
      </c>
      <c r="J142">
        <v>51518</v>
      </c>
      <c r="K142">
        <v>10</v>
      </c>
      <c r="L142">
        <v>46366.2</v>
      </c>
      <c r="M142">
        <v>11129.47</v>
      </c>
      <c r="N142" t="s">
        <v>38</v>
      </c>
    </row>
    <row r="143" spans="1:14" x14ac:dyDescent="0.35">
      <c r="A143">
        <v>10142</v>
      </c>
      <c r="B143" s="1">
        <v>45265</v>
      </c>
      <c r="C143" t="s">
        <v>382</v>
      </c>
      <c r="D143" t="s">
        <v>22</v>
      </c>
      <c r="E143" t="s">
        <v>23</v>
      </c>
      <c r="F143" t="s">
        <v>86</v>
      </c>
      <c r="G143" t="s">
        <v>296</v>
      </c>
      <c r="H143" t="s">
        <v>383</v>
      </c>
      <c r="I143">
        <v>3</v>
      </c>
      <c r="J143">
        <v>25964</v>
      </c>
      <c r="K143">
        <v>0</v>
      </c>
      <c r="L143">
        <v>77892</v>
      </c>
      <c r="M143">
        <v>7594.54</v>
      </c>
      <c r="N143" t="s">
        <v>83</v>
      </c>
    </row>
    <row r="144" spans="1:14" x14ac:dyDescent="0.35">
      <c r="A144">
        <v>10143</v>
      </c>
      <c r="B144" s="1">
        <v>45402</v>
      </c>
      <c r="C144" t="s">
        <v>384</v>
      </c>
      <c r="D144" t="s">
        <v>28</v>
      </c>
      <c r="E144" t="s">
        <v>29</v>
      </c>
      <c r="F144" t="s">
        <v>46</v>
      </c>
      <c r="G144" t="s">
        <v>209</v>
      </c>
      <c r="H144" t="s">
        <v>385</v>
      </c>
      <c r="I144">
        <v>5</v>
      </c>
      <c r="J144">
        <v>38240</v>
      </c>
      <c r="K144">
        <v>5</v>
      </c>
      <c r="L144">
        <v>181640</v>
      </c>
      <c r="M144">
        <v>26909.05</v>
      </c>
      <c r="N144" t="s">
        <v>20</v>
      </c>
    </row>
    <row r="145" spans="1:14" x14ac:dyDescent="0.35">
      <c r="A145">
        <v>10144</v>
      </c>
      <c r="B145" s="1">
        <v>45384</v>
      </c>
      <c r="C145" t="s">
        <v>386</v>
      </c>
      <c r="D145" t="s">
        <v>15</v>
      </c>
      <c r="E145" t="s">
        <v>68</v>
      </c>
      <c r="F145" t="s">
        <v>96</v>
      </c>
      <c r="G145" t="s">
        <v>183</v>
      </c>
      <c r="H145" t="s">
        <v>387</v>
      </c>
      <c r="I145">
        <v>2</v>
      </c>
      <c r="J145">
        <v>40778</v>
      </c>
      <c r="K145">
        <v>0</v>
      </c>
      <c r="L145">
        <v>81556</v>
      </c>
      <c r="M145">
        <v>19814.830000000002</v>
      </c>
      <c r="N145" t="s">
        <v>83</v>
      </c>
    </row>
    <row r="146" spans="1:14" x14ac:dyDescent="0.35">
      <c r="A146">
        <v>10145</v>
      </c>
      <c r="B146" s="1">
        <v>45518</v>
      </c>
      <c r="C146" t="s">
        <v>388</v>
      </c>
      <c r="D146" t="s">
        <v>28</v>
      </c>
      <c r="E146" t="s">
        <v>85</v>
      </c>
      <c r="F146" t="s">
        <v>96</v>
      </c>
      <c r="G146" t="s">
        <v>214</v>
      </c>
      <c r="H146" t="s">
        <v>389</v>
      </c>
      <c r="I146">
        <v>5</v>
      </c>
      <c r="J146">
        <v>22147</v>
      </c>
      <c r="K146">
        <v>5</v>
      </c>
      <c r="L146">
        <v>105198.25</v>
      </c>
      <c r="M146">
        <v>7812.18</v>
      </c>
      <c r="N146" t="s">
        <v>38</v>
      </c>
    </row>
    <row r="147" spans="1:14" x14ac:dyDescent="0.35">
      <c r="A147">
        <v>10146</v>
      </c>
      <c r="B147" s="1">
        <v>45609</v>
      </c>
      <c r="C147" t="s">
        <v>390</v>
      </c>
      <c r="D147" t="s">
        <v>15</v>
      </c>
      <c r="E147" t="s">
        <v>93</v>
      </c>
      <c r="F147" t="s">
        <v>46</v>
      </c>
      <c r="G147" t="s">
        <v>126</v>
      </c>
      <c r="H147" t="s">
        <v>391</v>
      </c>
      <c r="I147">
        <v>1</v>
      </c>
      <c r="J147">
        <v>48776</v>
      </c>
      <c r="K147">
        <v>15</v>
      </c>
      <c r="L147">
        <v>41459.599999999999</v>
      </c>
      <c r="M147">
        <v>9356.0499999999993</v>
      </c>
      <c r="N147" t="s">
        <v>38</v>
      </c>
    </row>
    <row r="148" spans="1:14" x14ac:dyDescent="0.35">
      <c r="A148">
        <v>10147</v>
      </c>
      <c r="B148" s="1">
        <v>45292</v>
      </c>
      <c r="C148" t="s">
        <v>392</v>
      </c>
      <c r="D148" t="s">
        <v>40</v>
      </c>
      <c r="E148" t="s">
        <v>103</v>
      </c>
      <c r="F148" t="s">
        <v>86</v>
      </c>
      <c r="G148" t="s">
        <v>90</v>
      </c>
      <c r="H148" t="s">
        <v>393</v>
      </c>
      <c r="I148">
        <v>2</v>
      </c>
      <c r="J148">
        <v>74802</v>
      </c>
      <c r="K148">
        <v>15</v>
      </c>
      <c r="L148">
        <v>127163.4</v>
      </c>
      <c r="M148">
        <v>8863.77</v>
      </c>
      <c r="N148" t="s">
        <v>72</v>
      </c>
    </row>
    <row r="149" spans="1:14" x14ac:dyDescent="0.35">
      <c r="A149">
        <v>10148</v>
      </c>
      <c r="B149" s="1">
        <v>45305</v>
      </c>
      <c r="C149" t="s">
        <v>394</v>
      </c>
      <c r="D149" t="s">
        <v>22</v>
      </c>
      <c r="E149" t="s">
        <v>23</v>
      </c>
      <c r="F149" t="s">
        <v>30</v>
      </c>
      <c r="G149" t="s">
        <v>227</v>
      </c>
      <c r="H149" t="s">
        <v>395</v>
      </c>
      <c r="I149">
        <v>1</v>
      </c>
      <c r="J149">
        <v>77440</v>
      </c>
      <c r="K149">
        <v>20</v>
      </c>
      <c r="L149">
        <v>61952</v>
      </c>
      <c r="M149">
        <v>5189.49</v>
      </c>
      <c r="N149" t="s">
        <v>38</v>
      </c>
    </row>
    <row r="150" spans="1:14" x14ac:dyDescent="0.35">
      <c r="A150">
        <v>10149</v>
      </c>
      <c r="B150" s="1">
        <v>45457</v>
      </c>
      <c r="C150" t="s">
        <v>396</v>
      </c>
      <c r="D150" t="s">
        <v>28</v>
      </c>
      <c r="E150" t="s">
        <v>114</v>
      </c>
      <c r="F150" t="s">
        <v>30</v>
      </c>
      <c r="G150" t="s">
        <v>31</v>
      </c>
      <c r="H150" t="s">
        <v>397</v>
      </c>
      <c r="I150">
        <v>1</v>
      </c>
      <c r="J150">
        <v>42881</v>
      </c>
      <c r="K150">
        <v>5</v>
      </c>
      <c r="L150">
        <v>40736.949999999997</v>
      </c>
      <c r="M150">
        <v>3037.21</v>
      </c>
      <c r="N150" t="s">
        <v>72</v>
      </c>
    </row>
    <row r="151" spans="1:14" x14ac:dyDescent="0.35">
      <c r="A151">
        <v>10150</v>
      </c>
      <c r="B151" s="1">
        <v>45355</v>
      </c>
      <c r="C151" t="s">
        <v>398</v>
      </c>
      <c r="D151" t="s">
        <v>40</v>
      </c>
      <c r="E151" t="s">
        <v>110</v>
      </c>
      <c r="F151" t="s">
        <v>17</v>
      </c>
      <c r="G151" t="s">
        <v>18</v>
      </c>
      <c r="H151" t="s">
        <v>399</v>
      </c>
      <c r="I151">
        <v>4</v>
      </c>
      <c r="J151">
        <v>11205</v>
      </c>
      <c r="K151">
        <v>10</v>
      </c>
      <c r="L151">
        <v>40338</v>
      </c>
      <c r="M151">
        <v>6759.61</v>
      </c>
      <c r="N151" t="s">
        <v>38</v>
      </c>
    </row>
    <row r="152" spans="1:14" x14ac:dyDescent="0.35">
      <c r="A152">
        <v>10151</v>
      </c>
      <c r="B152" s="1">
        <v>45893</v>
      </c>
      <c r="C152" t="s">
        <v>400</v>
      </c>
      <c r="D152" t="s">
        <v>22</v>
      </c>
      <c r="E152" t="s">
        <v>58</v>
      </c>
      <c r="F152" t="s">
        <v>129</v>
      </c>
      <c r="G152" t="s">
        <v>159</v>
      </c>
      <c r="H152" t="s">
        <v>401</v>
      </c>
      <c r="I152">
        <v>4</v>
      </c>
      <c r="J152">
        <v>67259</v>
      </c>
      <c r="K152">
        <v>5</v>
      </c>
      <c r="L152">
        <v>255584.2</v>
      </c>
      <c r="M152">
        <v>24050.17</v>
      </c>
      <c r="N152" t="s">
        <v>38</v>
      </c>
    </row>
    <row r="153" spans="1:14" x14ac:dyDescent="0.35">
      <c r="A153">
        <v>10152</v>
      </c>
      <c r="B153" s="1">
        <v>45894</v>
      </c>
      <c r="C153" t="s">
        <v>402</v>
      </c>
      <c r="D153" t="s">
        <v>15</v>
      </c>
      <c r="E153" t="s">
        <v>174</v>
      </c>
      <c r="F153" t="s">
        <v>24</v>
      </c>
      <c r="G153" t="s">
        <v>59</v>
      </c>
      <c r="H153" t="s">
        <v>403</v>
      </c>
      <c r="I153">
        <v>3</v>
      </c>
      <c r="J153">
        <v>21886</v>
      </c>
      <c r="K153">
        <v>10</v>
      </c>
      <c r="L153">
        <v>59092.2</v>
      </c>
      <c r="M153">
        <v>14240.48</v>
      </c>
      <c r="N153" t="s">
        <v>72</v>
      </c>
    </row>
    <row r="154" spans="1:14" x14ac:dyDescent="0.35">
      <c r="A154">
        <v>10153</v>
      </c>
      <c r="B154" s="1">
        <v>45849</v>
      </c>
      <c r="C154" t="s">
        <v>404</v>
      </c>
      <c r="D154" t="s">
        <v>22</v>
      </c>
      <c r="E154" t="s">
        <v>58</v>
      </c>
      <c r="F154" t="s">
        <v>30</v>
      </c>
      <c r="G154" t="s">
        <v>322</v>
      </c>
      <c r="H154" t="s">
        <v>405</v>
      </c>
      <c r="I154">
        <v>3</v>
      </c>
      <c r="J154">
        <v>8844</v>
      </c>
      <c r="K154">
        <v>0</v>
      </c>
      <c r="L154">
        <v>26532</v>
      </c>
      <c r="M154">
        <v>3837.38</v>
      </c>
      <c r="N154" t="s">
        <v>38</v>
      </c>
    </row>
    <row r="155" spans="1:14" x14ac:dyDescent="0.35">
      <c r="A155">
        <v>10154</v>
      </c>
      <c r="B155" s="1">
        <v>45289</v>
      </c>
      <c r="C155" t="s">
        <v>406</v>
      </c>
      <c r="D155" t="s">
        <v>40</v>
      </c>
      <c r="E155" t="s">
        <v>62</v>
      </c>
      <c r="F155" t="s">
        <v>30</v>
      </c>
      <c r="G155" t="s">
        <v>65</v>
      </c>
      <c r="H155" t="s">
        <v>407</v>
      </c>
      <c r="I155">
        <v>3</v>
      </c>
      <c r="J155">
        <v>32484</v>
      </c>
      <c r="K155">
        <v>5</v>
      </c>
      <c r="L155">
        <v>92579.4</v>
      </c>
      <c r="M155">
        <v>14375.96</v>
      </c>
      <c r="N155" t="s">
        <v>83</v>
      </c>
    </row>
    <row r="156" spans="1:14" x14ac:dyDescent="0.35">
      <c r="A156">
        <v>10155</v>
      </c>
      <c r="B156" s="1">
        <v>45272</v>
      </c>
      <c r="C156" t="s">
        <v>408</v>
      </c>
      <c r="D156" t="s">
        <v>22</v>
      </c>
      <c r="E156" t="s">
        <v>58</v>
      </c>
      <c r="F156" t="s">
        <v>75</v>
      </c>
      <c r="G156" t="s">
        <v>409</v>
      </c>
      <c r="H156" t="s">
        <v>410</v>
      </c>
      <c r="I156">
        <v>2</v>
      </c>
      <c r="J156">
        <v>26027</v>
      </c>
      <c r="K156">
        <v>5</v>
      </c>
      <c r="L156">
        <v>49451.3</v>
      </c>
      <c r="M156">
        <v>8546.3799999999992</v>
      </c>
      <c r="N156" t="s">
        <v>38</v>
      </c>
    </row>
    <row r="157" spans="1:14" x14ac:dyDescent="0.35">
      <c r="A157">
        <v>10156</v>
      </c>
      <c r="B157" s="1">
        <v>45648</v>
      </c>
      <c r="C157" t="s">
        <v>411</v>
      </c>
      <c r="D157" t="s">
        <v>40</v>
      </c>
      <c r="E157" t="s">
        <v>110</v>
      </c>
      <c r="F157" t="s">
        <v>69</v>
      </c>
      <c r="G157" t="s">
        <v>123</v>
      </c>
      <c r="H157" t="s">
        <v>412</v>
      </c>
      <c r="I157">
        <v>4</v>
      </c>
      <c r="J157">
        <v>43826</v>
      </c>
      <c r="K157">
        <v>5</v>
      </c>
      <c r="L157">
        <v>166538.79999999999</v>
      </c>
      <c r="M157">
        <v>17272.57</v>
      </c>
      <c r="N157" t="s">
        <v>33</v>
      </c>
    </row>
    <row r="158" spans="1:14" x14ac:dyDescent="0.35">
      <c r="A158">
        <v>10157</v>
      </c>
      <c r="B158" s="1">
        <v>45389</v>
      </c>
      <c r="C158" t="s">
        <v>413</v>
      </c>
      <c r="D158" t="s">
        <v>28</v>
      </c>
      <c r="E158" t="s">
        <v>29</v>
      </c>
      <c r="F158" t="s">
        <v>129</v>
      </c>
      <c r="G158" t="s">
        <v>148</v>
      </c>
      <c r="H158" t="s">
        <v>414</v>
      </c>
      <c r="I158">
        <v>1</v>
      </c>
      <c r="J158">
        <v>39221</v>
      </c>
      <c r="K158">
        <v>15</v>
      </c>
      <c r="L158">
        <v>33337.85</v>
      </c>
      <c r="M158">
        <v>2238.25</v>
      </c>
      <c r="N158" t="s">
        <v>20</v>
      </c>
    </row>
    <row r="159" spans="1:14" x14ac:dyDescent="0.35">
      <c r="A159">
        <v>10158</v>
      </c>
      <c r="B159" s="1">
        <v>45691</v>
      </c>
      <c r="C159" t="s">
        <v>415</v>
      </c>
      <c r="D159" t="s">
        <v>22</v>
      </c>
      <c r="E159" t="s">
        <v>54</v>
      </c>
      <c r="F159" t="s">
        <v>129</v>
      </c>
      <c r="G159" t="s">
        <v>130</v>
      </c>
      <c r="H159" t="s">
        <v>416</v>
      </c>
      <c r="I159">
        <v>1</v>
      </c>
      <c r="J159">
        <v>54312</v>
      </c>
      <c r="K159">
        <v>0</v>
      </c>
      <c r="L159">
        <v>54312</v>
      </c>
      <c r="M159">
        <v>10936.17</v>
      </c>
      <c r="N159" t="s">
        <v>72</v>
      </c>
    </row>
    <row r="160" spans="1:14" x14ac:dyDescent="0.35">
      <c r="A160">
        <v>10159</v>
      </c>
      <c r="B160" s="1">
        <v>45829</v>
      </c>
      <c r="C160" t="s">
        <v>417</v>
      </c>
      <c r="D160" t="s">
        <v>28</v>
      </c>
      <c r="E160" t="s">
        <v>114</v>
      </c>
      <c r="F160" t="s">
        <v>42</v>
      </c>
      <c r="G160" t="s">
        <v>43</v>
      </c>
      <c r="H160" t="s">
        <v>418</v>
      </c>
      <c r="I160">
        <v>1</v>
      </c>
      <c r="J160">
        <v>15748</v>
      </c>
      <c r="K160">
        <v>0</v>
      </c>
      <c r="L160">
        <v>15748</v>
      </c>
      <c r="M160">
        <v>2754.67</v>
      </c>
      <c r="N160" t="s">
        <v>83</v>
      </c>
    </row>
    <row r="161" spans="1:14" x14ac:dyDescent="0.35">
      <c r="A161">
        <v>10160</v>
      </c>
      <c r="B161" s="1">
        <v>45504</v>
      </c>
      <c r="C161" t="s">
        <v>419</v>
      </c>
      <c r="D161" t="s">
        <v>40</v>
      </c>
      <c r="E161" t="s">
        <v>41</v>
      </c>
      <c r="F161" t="s">
        <v>86</v>
      </c>
      <c r="G161" t="s">
        <v>118</v>
      </c>
      <c r="H161" t="s">
        <v>420</v>
      </c>
      <c r="I161">
        <v>2</v>
      </c>
      <c r="J161">
        <v>68044</v>
      </c>
      <c r="K161">
        <v>10</v>
      </c>
      <c r="L161">
        <v>122479.2</v>
      </c>
      <c r="M161">
        <v>10609.67</v>
      </c>
      <c r="N161" t="s">
        <v>83</v>
      </c>
    </row>
    <row r="162" spans="1:14" x14ac:dyDescent="0.35">
      <c r="A162">
        <v>10161</v>
      </c>
      <c r="B162" s="1">
        <v>45926</v>
      </c>
      <c r="C162" t="s">
        <v>421</v>
      </c>
      <c r="D162" t="s">
        <v>40</v>
      </c>
      <c r="E162" t="s">
        <v>41</v>
      </c>
      <c r="F162" t="s">
        <v>75</v>
      </c>
      <c r="G162" t="s">
        <v>409</v>
      </c>
      <c r="H162" t="s">
        <v>422</v>
      </c>
      <c r="I162">
        <v>5</v>
      </c>
      <c r="J162">
        <v>8465</v>
      </c>
      <c r="K162">
        <v>0</v>
      </c>
      <c r="L162">
        <v>42325</v>
      </c>
      <c r="M162">
        <v>8053.7</v>
      </c>
      <c r="N162" t="s">
        <v>83</v>
      </c>
    </row>
    <row r="163" spans="1:14" x14ac:dyDescent="0.35">
      <c r="A163">
        <v>10162</v>
      </c>
      <c r="B163" s="1">
        <v>45495</v>
      </c>
      <c r="C163" t="s">
        <v>423</v>
      </c>
      <c r="D163" t="s">
        <v>28</v>
      </c>
      <c r="E163" t="s">
        <v>29</v>
      </c>
      <c r="F163" t="s">
        <v>46</v>
      </c>
      <c r="G163" t="s">
        <v>141</v>
      </c>
      <c r="H163" t="s">
        <v>424</v>
      </c>
      <c r="I163">
        <v>1</v>
      </c>
      <c r="J163">
        <v>63767</v>
      </c>
      <c r="K163">
        <v>20</v>
      </c>
      <c r="L163">
        <v>51013.599999999999</v>
      </c>
      <c r="M163">
        <v>4109.49</v>
      </c>
      <c r="N163" t="s">
        <v>83</v>
      </c>
    </row>
    <row r="164" spans="1:14" x14ac:dyDescent="0.35">
      <c r="A164">
        <v>10163</v>
      </c>
      <c r="B164" s="1">
        <v>45549</v>
      </c>
      <c r="C164" t="s">
        <v>425</v>
      </c>
      <c r="D164" t="s">
        <v>28</v>
      </c>
      <c r="E164" t="s">
        <v>29</v>
      </c>
      <c r="F164" t="s">
        <v>17</v>
      </c>
      <c r="G164" t="s">
        <v>55</v>
      </c>
      <c r="H164" t="s">
        <v>426</v>
      </c>
      <c r="I164">
        <v>5</v>
      </c>
      <c r="J164">
        <v>43178</v>
      </c>
      <c r="K164">
        <v>0</v>
      </c>
      <c r="L164">
        <v>215890</v>
      </c>
      <c r="M164">
        <v>19440.439999999999</v>
      </c>
      <c r="N164" t="s">
        <v>33</v>
      </c>
    </row>
    <row r="165" spans="1:14" x14ac:dyDescent="0.35">
      <c r="A165">
        <v>10164</v>
      </c>
      <c r="B165" s="1">
        <v>45464</v>
      </c>
      <c r="C165" t="s">
        <v>427</v>
      </c>
      <c r="D165" t="s">
        <v>15</v>
      </c>
      <c r="E165" t="s">
        <v>68</v>
      </c>
      <c r="F165" t="s">
        <v>30</v>
      </c>
      <c r="G165" t="s">
        <v>31</v>
      </c>
      <c r="H165" t="s">
        <v>428</v>
      </c>
      <c r="I165">
        <v>5</v>
      </c>
      <c r="J165">
        <v>44801</v>
      </c>
      <c r="K165">
        <v>15</v>
      </c>
      <c r="L165">
        <v>190404.25</v>
      </c>
      <c r="M165">
        <v>16507.93</v>
      </c>
      <c r="N165" t="s">
        <v>38</v>
      </c>
    </row>
    <row r="166" spans="1:14" x14ac:dyDescent="0.35">
      <c r="A166">
        <v>10165</v>
      </c>
      <c r="B166" s="1">
        <v>45890</v>
      </c>
      <c r="C166" t="s">
        <v>429</v>
      </c>
      <c r="D166" t="s">
        <v>22</v>
      </c>
      <c r="E166" t="s">
        <v>167</v>
      </c>
      <c r="F166" t="s">
        <v>75</v>
      </c>
      <c r="G166" t="s">
        <v>240</v>
      </c>
      <c r="H166" t="s">
        <v>430</v>
      </c>
      <c r="I166">
        <v>4</v>
      </c>
      <c r="J166">
        <v>71174</v>
      </c>
      <c r="K166">
        <v>5</v>
      </c>
      <c r="L166">
        <v>270461.2</v>
      </c>
      <c r="M166">
        <v>51178.34</v>
      </c>
      <c r="N166" t="s">
        <v>33</v>
      </c>
    </row>
    <row r="167" spans="1:14" x14ac:dyDescent="0.35">
      <c r="A167">
        <v>10166</v>
      </c>
      <c r="B167" s="1">
        <v>45918</v>
      </c>
      <c r="C167" t="s">
        <v>431</v>
      </c>
      <c r="D167" t="s">
        <v>40</v>
      </c>
      <c r="E167" t="s">
        <v>110</v>
      </c>
      <c r="F167" t="s">
        <v>17</v>
      </c>
      <c r="G167" t="s">
        <v>111</v>
      </c>
      <c r="H167" t="s">
        <v>432</v>
      </c>
      <c r="I167">
        <v>2</v>
      </c>
      <c r="J167">
        <v>56852</v>
      </c>
      <c r="K167">
        <v>5</v>
      </c>
      <c r="L167">
        <v>108018.8</v>
      </c>
      <c r="M167">
        <v>15879.48</v>
      </c>
      <c r="N167" t="s">
        <v>20</v>
      </c>
    </row>
    <row r="168" spans="1:14" x14ac:dyDescent="0.35">
      <c r="A168">
        <v>10167</v>
      </c>
      <c r="B168" s="1">
        <v>45748</v>
      </c>
      <c r="C168" t="s">
        <v>433</v>
      </c>
      <c r="D168" t="s">
        <v>40</v>
      </c>
      <c r="E168" t="s">
        <v>41</v>
      </c>
      <c r="F168" t="s">
        <v>46</v>
      </c>
      <c r="G168" t="s">
        <v>126</v>
      </c>
      <c r="H168" t="s">
        <v>434</v>
      </c>
      <c r="I168">
        <v>3</v>
      </c>
      <c r="J168">
        <v>8167</v>
      </c>
      <c r="K168">
        <v>15</v>
      </c>
      <c r="L168">
        <v>20825.849999999999</v>
      </c>
      <c r="M168">
        <v>3866.48</v>
      </c>
      <c r="N168" t="s">
        <v>72</v>
      </c>
    </row>
    <row r="169" spans="1:14" x14ac:dyDescent="0.35">
      <c r="A169">
        <v>10168</v>
      </c>
      <c r="B169" s="1">
        <v>45389</v>
      </c>
      <c r="C169" t="s">
        <v>435</v>
      </c>
      <c r="D169" t="s">
        <v>40</v>
      </c>
      <c r="E169" t="s">
        <v>62</v>
      </c>
      <c r="F169" t="s">
        <v>96</v>
      </c>
      <c r="G169" t="s">
        <v>97</v>
      </c>
      <c r="H169" t="s">
        <v>436</v>
      </c>
      <c r="I169">
        <v>2</v>
      </c>
      <c r="J169">
        <v>59433</v>
      </c>
      <c r="K169">
        <v>10</v>
      </c>
      <c r="L169">
        <v>106979.4</v>
      </c>
      <c r="M169">
        <v>24846.59</v>
      </c>
      <c r="N169" t="s">
        <v>33</v>
      </c>
    </row>
    <row r="170" spans="1:14" x14ac:dyDescent="0.35">
      <c r="A170">
        <v>10169</v>
      </c>
      <c r="B170" s="1">
        <v>45372</v>
      </c>
      <c r="C170" t="s">
        <v>437</v>
      </c>
      <c r="D170" t="s">
        <v>15</v>
      </c>
      <c r="E170" t="s">
        <v>16</v>
      </c>
      <c r="F170" t="s">
        <v>24</v>
      </c>
      <c r="G170" t="s">
        <v>107</v>
      </c>
      <c r="H170" t="s">
        <v>438</v>
      </c>
      <c r="I170">
        <v>3</v>
      </c>
      <c r="J170">
        <v>42341</v>
      </c>
      <c r="K170">
        <v>0</v>
      </c>
      <c r="L170">
        <v>127023</v>
      </c>
      <c r="M170">
        <v>22887.759999999998</v>
      </c>
      <c r="N170" t="s">
        <v>83</v>
      </c>
    </row>
    <row r="171" spans="1:14" x14ac:dyDescent="0.35">
      <c r="A171">
        <v>10170</v>
      </c>
      <c r="B171" s="1">
        <v>45866</v>
      </c>
      <c r="C171" t="s">
        <v>439</v>
      </c>
      <c r="D171" t="s">
        <v>22</v>
      </c>
      <c r="E171" t="s">
        <v>54</v>
      </c>
      <c r="F171" t="s">
        <v>96</v>
      </c>
      <c r="G171" t="s">
        <v>183</v>
      </c>
      <c r="H171" t="s">
        <v>440</v>
      </c>
      <c r="I171">
        <v>5</v>
      </c>
      <c r="J171">
        <v>23230</v>
      </c>
      <c r="K171">
        <v>10</v>
      </c>
      <c r="L171">
        <v>104535</v>
      </c>
      <c r="M171">
        <v>22068.31</v>
      </c>
      <c r="N171" t="s">
        <v>20</v>
      </c>
    </row>
    <row r="172" spans="1:14" x14ac:dyDescent="0.35">
      <c r="A172">
        <v>10171</v>
      </c>
      <c r="B172" s="1">
        <v>45472</v>
      </c>
      <c r="C172" t="s">
        <v>441</v>
      </c>
      <c r="D172" t="s">
        <v>28</v>
      </c>
      <c r="E172" t="s">
        <v>144</v>
      </c>
      <c r="F172" t="s">
        <v>96</v>
      </c>
      <c r="G172" t="s">
        <v>214</v>
      </c>
      <c r="H172" t="s">
        <v>442</v>
      </c>
      <c r="I172">
        <v>3</v>
      </c>
      <c r="J172">
        <v>39790</v>
      </c>
      <c r="K172">
        <v>0</v>
      </c>
      <c r="L172">
        <v>119370</v>
      </c>
      <c r="M172">
        <v>25753.35</v>
      </c>
      <c r="N172" t="s">
        <v>20</v>
      </c>
    </row>
    <row r="173" spans="1:14" x14ac:dyDescent="0.35">
      <c r="A173">
        <v>10172</v>
      </c>
      <c r="B173" s="1">
        <v>45594</v>
      </c>
      <c r="C173" t="s">
        <v>443</v>
      </c>
      <c r="D173" t="s">
        <v>22</v>
      </c>
      <c r="E173" t="s">
        <v>23</v>
      </c>
      <c r="F173" t="s">
        <v>30</v>
      </c>
      <c r="G173" t="s">
        <v>227</v>
      </c>
      <c r="H173" t="s">
        <v>444</v>
      </c>
      <c r="I173">
        <v>3</v>
      </c>
      <c r="J173">
        <v>15794</v>
      </c>
      <c r="K173">
        <v>15</v>
      </c>
      <c r="L173">
        <v>40274.699999999997</v>
      </c>
      <c r="M173">
        <v>4036</v>
      </c>
      <c r="N173" t="s">
        <v>72</v>
      </c>
    </row>
    <row r="174" spans="1:14" x14ac:dyDescent="0.35">
      <c r="A174">
        <v>10173</v>
      </c>
      <c r="B174" s="1">
        <v>45673</v>
      </c>
      <c r="C174" t="s">
        <v>445</v>
      </c>
      <c r="D174" t="s">
        <v>15</v>
      </c>
      <c r="E174" t="s">
        <v>68</v>
      </c>
      <c r="F174" t="s">
        <v>42</v>
      </c>
      <c r="G174" t="s">
        <v>446</v>
      </c>
      <c r="H174" t="s">
        <v>447</v>
      </c>
      <c r="I174">
        <v>1</v>
      </c>
      <c r="J174">
        <v>10635</v>
      </c>
      <c r="K174">
        <v>0</v>
      </c>
      <c r="L174">
        <v>10635</v>
      </c>
      <c r="M174">
        <v>1958.69</v>
      </c>
      <c r="N174" t="s">
        <v>38</v>
      </c>
    </row>
    <row r="175" spans="1:14" x14ac:dyDescent="0.35">
      <c r="A175">
        <v>10174</v>
      </c>
      <c r="B175" s="1">
        <v>45763</v>
      </c>
      <c r="C175" t="s">
        <v>448</v>
      </c>
      <c r="D175" t="s">
        <v>28</v>
      </c>
      <c r="E175" t="s">
        <v>29</v>
      </c>
      <c r="F175" t="s">
        <v>129</v>
      </c>
      <c r="G175" t="s">
        <v>148</v>
      </c>
      <c r="H175" t="s">
        <v>449</v>
      </c>
      <c r="I175">
        <v>1</v>
      </c>
      <c r="J175">
        <v>64954</v>
      </c>
      <c r="K175">
        <v>10</v>
      </c>
      <c r="L175">
        <v>58458.6</v>
      </c>
      <c r="M175">
        <v>6815.4</v>
      </c>
      <c r="N175" t="s">
        <v>83</v>
      </c>
    </row>
    <row r="176" spans="1:14" x14ac:dyDescent="0.35">
      <c r="A176">
        <v>10175</v>
      </c>
      <c r="B176" s="1">
        <v>45563</v>
      </c>
      <c r="C176" t="s">
        <v>450</v>
      </c>
      <c r="D176" t="s">
        <v>28</v>
      </c>
      <c r="E176" t="s">
        <v>144</v>
      </c>
      <c r="F176" t="s">
        <v>46</v>
      </c>
      <c r="G176" t="s">
        <v>201</v>
      </c>
      <c r="H176" t="s">
        <v>451</v>
      </c>
      <c r="I176">
        <v>1</v>
      </c>
      <c r="J176">
        <v>47269</v>
      </c>
      <c r="K176">
        <v>20</v>
      </c>
      <c r="L176">
        <v>37815.199999999997</v>
      </c>
      <c r="M176">
        <v>3812.6</v>
      </c>
      <c r="N176" t="s">
        <v>72</v>
      </c>
    </row>
    <row r="177" spans="1:14" x14ac:dyDescent="0.35">
      <c r="A177">
        <v>10176</v>
      </c>
      <c r="B177" s="1">
        <v>45283</v>
      </c>
      <c r="C177" t="s">
        <v>452</v>
      </c>
      <c r="D177" t="s">
        <v>22</v>
      </c>
      <c r="E177" t="s">
        <v>58</v>
      </c>
      <c r="F177" t="s">
        <v>69</v>
      </c>
      <c r="G177" t="s">
        <v>115</v>
      </c>
      <c r="H177" t="s">
        <v>453</v>
      </c>
      <c r="I177">
        <v>5</v>
      </c>
      <c r="J177">
        <v>21181</v>
      </c>
      <c r="K177">
        <v>15</v>
      </c>
      <c r="L177">
        <v>90019.25</v>
      </c>
      <c r="M177">
        <v>4561.6000000000004</v>
      </c>
      <c r="N177" t="s">
        <v>33</v>
      </c>
    </row>
    <row r="178" spans="1:14" x14ac:dyDescent="0.35">
      <c r="A178">
        <v>10177</v>
      </c>
      <c r="B178" s="1">
        <v>45460</v>
      </c>
      <c r="C178" t="s">
        <v>454</v>
      </c>
      <c r="D178" t="s">
        <v>22</v>
      </c>
      <c r="E178" t="s">
        <v>58</v>
      </c>
      <c r="F178" t="s">
        <v>86</v>
      </c>
      <c r="G178" t="s">
        <v>171</v>
      </c>
      <c r="H178" t="s">
        <v>455</v>
      </c>
      <c r="I178">
        <v>2</v>
      </c>
      <c r="J178">
        <v>40371</v>
      </c>
      <c r="K178">
        <v>0</v>
      </c>
      <c r="L178">
        <v>80742</v>
      </c>
      <c r="M178">
        <v>17592.37</v>
      </c>
      <c r="N178" t="s">
        <v>20</v>
      </c>
    </row>
    <row r="179" spans="1:14" x14ac:dyDescent="0.35">
      <c r="A179">
        <v>10178</v>
      </c>
      <c r="B179" s="1">
        <v>45609</v>
      </c>
      <c r="C179" t="s">
        <v>456</v>
      </c>
      <c r="D179" t="s">
        <v>40</v>
      </c>
      <c r="E179" t="s">
        <v>103</v>
      </c>
      <c r="F179" t="s">
        <v>129</v>
      </c>
      <c r="G179" t="s">
        <v>164</v>
      </c>
      <c r="H179" t="s">
        <v>457</v>
      </c>
      <c r="I179">
        <v>5</v>
      </c>
      <c r="J179">
        <v>18936</v>
      </c>
      <c r="K179">
        <v>10</v>
      </c>
      <c r="L179">
        <v>85212</v>
      </c>
      <c r="M179">
        <v>9790.15</v>
      </c>
      <c r="N179" t="s">
        <v>20</v>
      </c>
    </row>
    <row r="180" spans="1:14" x14ac:dyDescent="0.35">
      <c r="A180">
        <v>10179</v>
      </c>
      <c r="B180" s="1">
        <v>45586</v>
      </c>
      <c r="C180" t="s">
        <v>458</v>
      </c>
      <c r="D180" t="s">
        <v>28</v>
      </c>
      <c r="E180" t="s">
        <v>35</v>
      </c>
      <c r="F180" t="s">
        <v>46</v>
      </c>
      <c r="G180" t="s">
        <v>209</v>
      </c>
      <c r="H180" t="s">
        <v>459</v>
      </c>
      <c r="I180">
        <v>1</v>
      </c>
      <c r="J180">
        <v>44366</v>
      </c>
      <c r="K180">
        <v>20</v>
      </c>
      <c r="L180">
        <v>35492.800000000003</v>
      </c>
      <c r="M180">
        <v>8735.61</v>
      </c>
      <c r="N180" t="s">
        <v>38</v>
      </c>
    </row>
    <row r="181" spans="1:14" x14ac:dyDescent="0.35">
      <c r="A181">
        <v>10180</v>
      </c>
      <c r="B181" s="1">
        <v>45741</v>
      </c>
      <c r="C181" t="s">
        <v>460</v>
      </c>
      <c r="D181" t="s">
        <v>40</v>
      </c>
      <c r="E181" t="s">
        <v>50</v>
      </c>
      <c r="F181" t="s">
        <v>17</v>
      </c>
      <c r="G181" t="s">
        <v>55</v>
      </c>
      <c r="H181" t="s">
        <v>461</v>
      </c>
      <c r="I181">
        <v>1</v>
      </c>
      <c r="J181">
        <v>54330</v>
      </c>
      <c r="K181">
        <v>0</v>
      </c>
      <c r="L181">
        <v>54330</v>
      </c>
      <c r="M181">
        <v>8921.7000000000007</v>
      </c>
      <c r="N181" t="s">
        <v>38</v>
      </c>
    </row>
    <row r="182" spans="1:14" x14ac:dyDescent="0.35">
      <c r="A182">
        <v>10181</v>
      </c>
      <c r="B182" s="1">
        <v>45507</v>
      </c>
      <c r="C182" t="s">
        <v>462</v>
      </c>
      <c r="D182" t="s">
        <v>15</v>
      </c>
      <c r="E182" t="s">
        <v>93</v>
      </c>
      <c r="F182" t="s">
        <v>24</v>
      </c>
      <c r="G182" t="s">
        <v>36</v>
      </c>
      <c r="H182" t="s">
        <v>463</v>
      </c>
      <c r="I182">
        <v>4</v>
      </c>
      <c r="J182">
        <v>27952</v>
      </c>
      <c r="K182">
        <v>20</v>
      </c>
      <c r="L182">
        <v>89446.399999999994</v>
      </c>
      <c r="M182">
        <v>11672.93</v>
      </c>
      <c r="N182" t="s">
        <v>83</v>
      </c>
    </row>
    <row r="183" spans="1:14" x14ac:dyDescent="0.35">
      <c r="A183">
        <v>10182</v>
      </c>
      <c r="B183" s="1">
        <v>45506</v>
      </c>
      <c r="C183" t="s">
        <v>464</v>
      </c>
      <c r="D183" t="s">
        <v>15</v>
      </c>
      <c r="E183" t="s">
        <v>147</v>
      </c>
      <c r="F183" t="s">
        <v>42</v>
      </c>
      <c r="G183" t="s">
        <v>51</v>
      </c>
      <c r="H183" t="s">
        <v>465</v>
      </c>
      <c r="I183">
        <v>5</v>
      </c>
      <c r="J183">
        <v>10007</v>
      </c>
      <c r="K183">
        <v>0</v>
      </c>
      <c r="L183">
        <v>50035</v>
      </c>
      <c r="M183">
        <v>11418.45</v>
      </c>
      <c r="N183" t="s">
        <v>38</v>
      </c>
    </row>
    <row r="184" spans="1:14" x14ac:dyDescent="0.35">
      <c r="A184">
        <v>10183</v>
      </c>
      <c r="B184" s="1">
        <v>45262</v>
      </c>
      <c r="C184" t="s">
        <v>466</v>
      </c>
      <c r="D184" t="s">
        <v>28</v>
      </c>
      <c r="E184" t="s">
        <v>114</v>
      </c>
      <c r="F184" t="s">
        <v>75</v>
      </c>
      <c r="G184" t="s">
        <v>307</v>
      </c>
      <c r="H184" t="s">
        <v>467</v>
      </c>
      <c r="I184">
        <v>2</v>
      </c>
      <c r="J184">
        <v>8172</v>
      </c>
      <c r="K184">
        <v>0</v>
      </c>
      <c r="L184">
        <v>16344</v>
      </c>
      <c r="M184">
        <v>3724.06</v>
      </c>
      <c r="N184" t="s">
        <v>72</v>
      </c>
    </row>
    <row r="185" spans="1:14" x14ac:dyDescent="0.35">
      <c r="A185">
        <v>10184</v>
      </c>
      <c r="B185" s="1">
        <v>45715</v>
      </c>
      <c r="C185" t="s">
        <v>468</v>
      </c>
      <c r="D185" t="s">
        <v>28</v>
      </c>
      <c r="E185" t="s">
        <v>85</v>
      </c>
      <c r="F185" t="s">
        <v>86</v>
      </c>
      <c r="G185" t="s">
        <v>296</v>
      </c>
      <c r="H185" t="s">
        <v>469</v>
      </c>
      <c r="I185">
        <v>5</v>
      </c>
      <c r="J185">
        <v>27145</v>
      </c>
      <c r="K185">
        <v>10</v>
      </c>
      <c r="L185">
        <v>122152.5</v>
      </c>
      <c r="M185">
        <v>24218.26</v>
      </c>
      <c r="N185" t="s">
        <v>33</v>
      </c>
    </row>
    <row r="186" spans="1:14" x14ac:dyDescent="0.35">
      <c r="A186">
        <v>10185</v>
      </c>
      <c r="B186" s="1">
        <v>45574</v>
      </c>
      <c r="C186" t="s">
        <v>470</v>
      </c>
      <c r="D186" t="s">
        <v>15</v>
      </c>
      <c r="E186" t="s">
        <v>16</v>
      </c>
      <c r="F186" t="s">
        <v>69</v>
      </c>
      <c r="G186" t="s">
        <v>70</v>
      </c>
      <c r="H186" t="s">
        <v>471</v>
      </c>
      <c r="I186">
        <v>4</v>
      </c>
      <c r="J186">
        <v>73974</v>
      </c>
      <c r="K186">
        <v>0</v>
      </c>
      <c r="L186">
        <v>295896</v>
      </c>
      <c r="M186">
        <v>36664.269999999997</v>
      </c>
      <c r="N186" t="s">
        <v>72</v>
      </c>
    </row>
    <row r="187" spans="1:14" x14ac:dyDescent="0.35">
      <c r="A187">
        <v>10186</v>
      </c>
      <c r="B187" s="1">
        <v>45767</v>
      </c>
      <c r="C187" t="s">
        <v>472</v>
      </c>
      <c r="D187" t="s">
        <v>22</v>
      </c>
      <c r="E187" t="s">
        <v>54</v>
      </c>
      <c r="F187" t="s">
        <v>96</v>
      </c>
      <c r="G187" t="s">
        <v>138</v>
      </c>
      <c r="H187" t="s">
        <v>473</v>
      </c>
      <c r="I187">
        <v>4</v>
      </c>
      <c r="J187">
        <v>36775</v>
      </c>
      <c r="K187">
        <v>5</v>
      </c>
      <c r="L187">
        <v>139745</v>
      </c>
      <c r="M187">
        <v>17301.900000000001</v>
      </c>
      <c r="N187" t="s">
        <v>72</v>
      </c>
    </row>
    <row r="188" spans="1:14" x14ac:dyDescent="0.35">
      <c r="A188">
        <v>10187</v>
      </c>
      <c r="B188" s="1">
        <v>45507</v>
      </c>
      <c r="C188" t="s">
        <v>474</v>
      </c>
      <c r="D188" t="s">
        <v>15</v>
      </c>
      <c r="E188" t="s">
        <v>68</v>
      </c>
      <c r="F188" t="s">
        <v>30</v>
      </c>
      <c r="G188" t="s">
        <v>65</v>
      </c>
      <c r="H188" t="s">
        <v>475</v>
      </c>
      <c r="I188">
        <v>2</v>
      </c>
      <c r="J188">
        <v>8566</v>
      </c>
      <c r="K188">
        <v>15</v>
      </c>
      <c r="L188">
        <v>14562.2</v>
      </c>
      <c r="M188">
        <v>2893.23</v>
      </c>
      <c r="N188" t="s">
        <v>33</v>
      </c>
    </row>
    <row r="189" spans="1:14" x14ac:dyDescent="0.35">
      <c r="A189">
        <v>10188</v>
      </c>
      <c r="B189" s="1">
        <v>45466</v>
      </c>
      <c r="C189" t="s">
        <v>476</v>
      </c>
      <c r="D189" t="s">
        <v>15</v>
      </c>
      <c r="E189" t="s">
        <v>174</v>
      </c>
      <c r="F189" t="s">
        <v>129</v>
      </c>
      <c r="G189" t="s">
        <v>159</v>
      </c>
      <c r="H189" t="s">
        <v>477</v>
      </c>
      <c r="I189">
        <v>2</v>
      </c>
      <c r="J189">
        <v>10036</v>
      </c>
      <c r="K189">
        <v>0</v>
      </c>
      <c r="L189">
        <v>20072</v>
      </c>
      <c r="M189">
        <v>2542.42</v>
      </c>
      <c r="N189" t="s">
        <v>72</v>
      </c>
    </row>
    <row r="190" spans="1:14" x14ac:dyDescent="0.35">
      <c r="A190">
        <v>10189</v>
      </c>
      <c r="B190" s="1">
        <v>45264</v>
      </c>
      <c r="C190" t="s">
        <v>478</v>
      </c>
      <c r="D190" t="s">
        <v>22</v>
      </c>
      <c r="E190" t="s">
        <v>74</v>
      </c>
      <c r="F190" t="s">
        <v>46</v>
      </c>
      <c r="G190" t="s">
        <v>47</v>
      </c>
      <c r="H190" t="s">
        <v>479</v>
      </c>
      <c r="I190">
        <v>4</v>
      </c>
      <c r="J190">
        <v>33969</v>
      </c>
      <c r="K190">
        <v>10</v>
      </c>
      <c r="L190">
        <v>122288.4</v>
      </c>
      <c r="M190">
        <v>16649.689999999999</v>
      </c>
      <c r="N190" t="s">
        <v>38</v>
      </c>
    </row>
    <row r="191" spans="1:14" x14ac:dyDescent="0.35">
      <c r="A191">
        <v>10190</v>
      </c>
      <c r="B191" s="1">
        <v>45218</v>
      </c>
      <c r="C191" t="s">
        <v>480</v>
      </c>
      <c r="D191" t="s">
        <v>28</v>
      </c>
      <c r="E191" t="s">
        <v>114</v>
      </c>
      <c r="F191" t="s">
        <v>42</v>
      </c>
      <c r="G191" t="s">
        <v>188</v>
      </c>
      <c r="H191" t="s">
        <v>481</v>
      </c>
      <c r="I191">
        <v>2</v>
      </c>
      <c r="J191">
        <v>29047</v>
      </c>
      <c r="K191">
        <v>20</v>
      </c>
      <c r="L191">
        <v>46475.199999999997</v>
      </c>
      <c r="M191">
        <v>7880.96</v>
      </c>
      <c r="N191" t="s">
        <v>20</v>
      </c>
    </row>
    <row r="192" spans="1:14" x14ac:dyDescent="0.35">
      <c r="A192">
        <v>10191</v>
      </c>
      <c r="B192" s="1">
        <v>45526</v>
      </c>
      <c r="C192" t="s">
        <v>482</v>
      </c>
      <c r="D192" t="s">
        <v>28</v>
      </c>
      <c r="E192" t="s">
        <v>29</v>
      </c>
      <c r="F192" t="s">
        <v>75</v>
      </c>
      <c r="G192" t="s">
        <v>204</v>
      </c>
      <c r="H192" t="s">
        <v>483</v>
      </c>
      <c r="I192">
        <v>4</v>
      </c>
      <c r="J192">
        <v>15118</v>
      </c>
      <c r="K192">
        <v>15</v>
      </c>
      <c r="L192">
        <v>51401.2</v>
      </c>
      <c r="M192">
        <v>2930.42</v>
      </c>
      <c r="N192" t="s">
        <v>72</v>
      </c>
    </row>
    <row r="193" spans="1:14" x14ac:dyDescent="0.35">
      <c r="A193">
        <v>10192</v>
      </c>
      <c r="B193" s="1">
        <v>45791</v>
      </c>
      <c r="C193" t="s">
        <v>484</v>
      </c>
      <c r="D193" t="s">
        <v>28</v>
      </c>
      <c r="E193" t="s">
        <v>85</v>
      </c>
      <c r="F193" t="s">
        <v>96</v>
      </c>
      <c r="G193" t="s">
        <v>214</v>
      </c>
      <c r="H193" t="s">
        <v>485</v>
      </c>
      <c r="I193">
        <v>4</v>
      </c>
      <c r="J193">
        <v>24282</v>
      </c>
      <c r="K193">
        <v>10</v>
      </c>
      <c r="L193">
        <v>87415.2</v>
      </c>
      <c r="M193">
        <v>6313.56</v>
      </c>
      <c r="N193" t="s">
        <v>20</v>
      </c>
    </row>
    <row r="194" spans="1:14" x14ac:dyDescent="0.35">
      <c r="A194">
        <v>10193</v>
      </c>
      <c r="B194" s="1">
        <v>45209</v>
      </c>
      <c r="C194" t="s">
        <v>486</v>
      </c>
      <c r="D194" t="s">
        <v>15</v>
      </c>
      <c r="E194" t="s">
        <v>147</v>
      </c>
      <c r="F194" t="s">
        <v>17</v>
      </c>
      <c r="G194" t="s">
        <v>18</v>
      </c>
      <c r="H194" t="s">
        <v>487</v>
      </c>
      <c r="I194">
        <v>1</v>
      </c>
      <c r="J194">
        <v>57488</v>
      </c>
      <c r="K194">
        <v>20</v>
      </c>
      <c r="L194">
        <v>45990.400000000001</v>
      </c>
      <c r="M194">
        <v>10796.45</v>
      </c>
      <c r="N194" t="s">
        <v>20</v>
      </c>
    </row>
    <row r="195" spans="1:14" x14ac:dyDescent="0.35">
      <c r="A195">
        <v>10194</v>
      </c>
      <c r="B195" s="1">
        <v>45520</v>
      </c>
      <c r="C195" t="s">
        <v>488</v>
      </c>
      <c r="D195" t="s">
        <v>40</v>
      </c>
      <c r="E195" t="s">
        <v>110</v>
      </c>
      <c r="F195" t="s">
        <v>30</v>
      </c>
      <c r="G195" t="s">
        <v>104</v>
      </c>
      <c r="H195" t="s">
        <v>489</v>
      </c>
      <c r="I195">
        <v>1</v>
      </c>
      <c r="J195">
        <v>68404</v>
      </c>
      <c r="K195">
        <v>5</v>
      </c>
      <c r="L195">
        <v>64983.8</v>
      </c>
      <c r="M195">
        <v>10469.59</v>
      </c>
      <c r="N195" t="s">
        <v>83</v>
      </c>
    </row>
    <row r="196" spans="1:14" x14ac:dyDescent="0.35">
      <c r="A196">
        <v>10195</v>
      </c>
      <c r="B196" s="1">
        <v>45659</v>
      </c>
      <c r="C196" t="s">
        <v>490</v>
      </c>
      <c r="D196" t="s">
        <v>22</v>
      </c>
      <c r="E196" t="s">
        <v>23</v>
      </c>
      <c r="F196" t="s">
        <v>46</v>
      </c>
      <c r="G196" t="s">
        <v>141</v>
      </c>
      <c r="H196" t="s">
        <v>491</v>
      </c>
      <c r="I196">
        <v>4</v>
      </c>
      <c r="J196">
        <v>27157</v>
      </c>
      <c r="K196">
        <v>15</v>
      </c>
      <c r="L196">
        <v>92333.8</v>
      </c>
      <c r="M196">
        <v>8406.91</v>
      </c>
      <c r="N196" t="s">
        <v>72</v>
      </c>
    </row>
    <row r="197" spans="1:14" x14ac:dyDescent="0.35">
      <c r="A197">
        <v>10196</v>
      </c>
      <c r="B197" s="1">
        <v>45528</v>
      </c>
      <c r="C197" t="s">
        <v>492</v>
      </c>
      <c r="D197" t="s">
        <v>40</v>
      </c>
      <c r="E197" t="s">
        <v>103</v>
      </c>
      <c r="F197" t="s">
        <v>96</v>
      </c>
      <c r="G197" t="s">
        <v>156</v>
      </c>
      <c r="H197" t="s">
        <v>493</v>
      </c>
      <c r="I197">
        <v>1</v>
      </c>
      <c r="J197">
        <v>13561</v>
      </c>
      <c r="K197">
        <v>0</v>
      </c>
      <c r="L197">
        <v>13561</v>
      </c>
      <c r="M197">
        <v>1296.8599999999999</v>
      </c>
      <c r="N197" t="s">
        <v>20</v>
      </c>
    </row>
    <row r="198" spans="1:14" x14ac:dyDescent="0.35">
      <c r="A198">
        <v>10197</v>
      </c>
      <c r="B198" s="1">
        <v>45399</v>
      </c>
      <c r="C198" t="s">
        <v>494</v>
      </c>
      <c r="D198" t="s">
        <v>40</v>
      </c>
      <c r="E198" t="s">
        <v>50</v>
      </c>
      <c r="F198" t="s">
        <v>46</v>
      </c>
      <c r="G198" t="s">
        <v>126</v>
      </c>
      <c r="H198" t="s">
        <v>495</v>
      </c>
      <c r="I198">
        <v>4</v>
      </c>
      <c r="J198">
        <v>72077</v>
      </c>
      <c r="K198">
        <v>10</v>
      </c>
      <c r="L198">
        <v>259477.2</v>
      </c>
      <c r="M198">
        <v>34177.07</v>
      </c>
      <c r="N198" t="s">
        <v>20</v>
      </c>
    </row>
    <row r="199" spans="1:14" x14ac:dyDescent="0.35">
      <c r="A199">
        <v>10198</v>
      </c>
      <c r="B199" s="1">
        <v>45313</v>
      </c>
      <c r="C199" t="s">
        <v>496</v>
      </c>
      <c r="D199" t="s">
        <v>40</v>
      </c>
      <c r="E199" t="s">
        <v>103</v>
      </c>
      <c r="F199" t="s">
        <v>42</v>
      </c>
      <c r="G199" t="s">
        <v>51</v>
      </c>
      <c r="H199" t="s">
        <v>497</v>
      </c>
      <c r="I199">
        <v>3</v>
      </c>
      <c r="J199">
        <v>40130</v>
      </c>
      <c r="K199">
        <v>5</v>
      </c>
      <c r="L199">
        <v>114370.5</v>
      </c>
      <c r="M199">
        <v>17660.939999999999</v>
      </c>
      <c r="N199" t="s">
        <v>72</v>
      </c>
    </row>
    <row r="200" spans="1:14" x14ac:dyDescent="0.35">
      <c r="A200">
        <v>10199</v>
      </c>
      <c r="B200" s="1">
        <v>45463</v>
      </c>
      <c r="C200" t="s">
        <v>498</v>
      </c>
      <c r="D200" t="s">
        <v>40</v>
      </c>
      <c r="E200" t="s">
        <v>110</v>
      </c>
      <c r="F200" t="s">
        <v>46</v>
      </c>
      <c r="G200" t="s">
        <v>141</v>
      </c>
      <c r="H200" t="s">
        <v>499</v>
      </c>
      <c r="I200">
        <v>2</v>
      </c>
      <c r="J200">
        <v>48439</v>
      </c>
      <c r="K200">
        <v>10</v>
      </c>
      <c r="L200">
        <v>87190.2</v>
      </c>
      <c r="M200">
        <v>19167.89</v>
      </c>
      <c r="N200" t="s">
        <v>72</v>
      </c>
    </row>
    <row r="201" spans="1:14" x14ac:dyDescent="0.35">
      <c r="A201">
        <v>10200</v>
      </c>
      <c r="B201" s="1">
        <v>45595</v>
      </c>
      <c r="C201" t="s">
        <v>500</v>
      </c>
      <c r="D201" t="s">
        <v>22</v>
      </c>
      <c r="E201" t="s">
        <v>23</v>
      </c>
      <c r="F201" t="s">
        <v>69</v>
      </c>
      <c r="G201" t="s">
        <v>115</v>
      </c>
      <c r="H201" t="s">
        <v>501</v>
      </c>
      <c r="I201">
        <v>5</v>
      </c>
      <c r="J201">
        <v>50870</v>
      </c>
      <c r="K201">
        <v>20</v>
      </c>
      <c r="L201">
        <v>203480</v>
      </c>
      <c r="M201">
        <v>18437.07</v>
      </c>
      <c r="N201" t="s">
        <v>83</v>
      </c>
    </row>
    <row r="202" spans="1:14" x14ac:dyDescent="0.35">
      <c r="A202">
        <v>10201</v>
      </c>
      <c r="B202" s="1">
        <v>45484</v>
      </c>
      <c r="C202" t="s">
        <v>502</v>
      </c>
      <c r="D202" t="s">
        <v>40</v>
      </c>
      <c r="E202" t="s">
        <v>62</v>
      </c>
      <c r="F202" t="s">
        <v>42</v>
      </c>
      <c r="G202" t="s">
        <v>446</v>
      </c>
      <c r="H202" t="s">
        <v>503</v>
      </c>
      <c r="I202">
        <v>1</v>
      </c>
      <c r="J202">
        <v>73982</v>
      </c>
      <c r="K202">
        <v>15</v>
      </c>
      <c r="L202">
        <v>62884.7</v>
      </c>
      <c r="M202">
        <v>6713.01</v>
      </c>
      <c r="N202" t="s">
        <v>20</v>
      </c>
    </row>
    <row r="203" spans="1:14" x14ac:dyDescent="0.35">
      <c r="A203">
        <v>10202</v>
      </c>
      <c r="B203" s="1">
        <v>45415</v>
      </c>
      <c r="C203" t="s">
        <v>504</v>
      </c>
      <c r="D203" t="s">
        <v>28</v>
      </c>
      <c r="E203" t="s">
        <v>85</v>
      </c>
      <c r="F203" t="s">
        <v>129</v>
      </c>
      <c r="G203" t="s">
        <v>164</v>
      </c>
      <c r="H203" t="s">
        <v>505</v>
      </c>
      <c r="I203">
        <v>4</v>
      </c>
      <c r="J203">
        <v>27226</v>
      </c>
      <c r="K203">
        <v>20</v>
      </c>
      <c r="L203">
        <v>87123.199999999997</v>
      </c>
      <c r="M203">
        <v>7321.18</v>
      </c>
      <c r="N203" t="s">
        <v>20</v>
      </c>
    </row>
    <row r="204" spans="1:14" x14ac:dyDescent="0.35">
      <c r="A204">
        <v>10203</v>
      </c>
      <c r="B204" s="1">
        <v>45332</v>
      </c>
      <c r="C204" t="s">
        <v>506</v>
      </c>
      <c r="D204" t="s">
        <v>22</v>
      </c>
      <c r="E204" t="s">
        <v>58</v>
      </c>
      <c r="F204" t="s">
        <v>129</v>
      </c>
      <c r="G204" t="s">
        <v>168</v>
      </c>
      <c r="H204" t="s">
        <v>507</v>
      </c>
      <c r="I204">
        <v>2</v>
      </c>
      <c r="J204">
        <v>39988</v>
      </c>
      <c r="K204">
        <v>5</v>
      </c>
      <c r="L204">
        <v>75977.2</v>
      </c>
      <c r="M204">
        <v>11786.61</v>
      </c>
      <c r="N204" t="s">
        <v>83</v>
      </c>
    </row>
    <row r="205" spans="1:14" x14ac:dyDescent="0.35">
      <c r="A205">
        <v>10204</v>
      </c>
      <c r="B205" s="1">
        <v>45906</v>
      </c>
      <c r="C205" t="s">
        <v>508</v>
      </c>
      <c r="D205" t="s">
        <v>40</v>
      </c>
      <c r="E205" t="s">
        <v>110</v>
      </c>
      <c r="F205" t="s">
        <v>96</v>
      </c>
      <c r="G205" t="s">
        <v>97</v>
      </c>
      <c r="H205" t="s">
        <v>509</v>
      </c>
      <c r="I205">
        <v>4</v>
      </c>
      <c r="J205">
        <v>65084</v>
      </c>
      <c r="K205">
        <v>10</v>
      </c>
      <c r="L205">
        <v>234302.4</v>
      </c>
      <c r="M205">
        <v>21939.1</v>
      </c>
      <c r="N205" t="s">
        <v>38</v>
      </c>
    </row>
    <row r="206" spans="1:14" x14ac:dyDescent="0.35">
      <c r="A206">
        <v>10205</v>
      </c>
      <c r="B206" s="1">
        <v>45793</v>
      </c>
      <c r="C206" t="s">
        <v>510</v>
      </c>
      <c r="D206" t="s">
        <v>28</v>
      </c>
      <c r="E206" t="s">
        <v>144</v>
      </c>
      <c r="F206" t="s">
        <v>24</v>
      </c>
      <c r="G206" t="s">
        <v>25</v>
      </c>
      <c r="H206" t="s">
        <v>511</v>
      </c>
      <c r="I206">
        <v>2</v>
      </c>
      <c r="J206">
        <v>32591</v>
      </c>
      <c r="K206">
        <v>5</v>
      </c>
      <c r="L206">
        <v>61922.9</v>
      </c>
      <c r="M206">
        <v>11144.15</v>
      </c>
      <c r="N206" t="s">
        <v>38</v>
      </c>
    </row>
    <row r="207" spans="1:14" x14ac:dyDescent="0.35">
      <c r="A207">
        <v>10206</v>
      </c>
      <c r="B207" s="1">
        <v>45672</v>
      </c>
      <c r="C207" t="s">
        <v>512</v>
      </c>
      <c r="D207" t="s">
        <v>40</v>
      </c>
      <c r="E207" t="s">
        <v>50</v>
      </c>
      <c r="F207" t="s">
        <v>42</v>
      </c>
      <c r="G207" t="s">
        <v>43</v>
      </c>
      <c r="H207" t="s">
        <v>513</v>
      </c>
      <c r="I207">
        <v>3</v>
      </c>
      <c r="J207">
        <v>19535</v>
      </c>
      <c r="K207">
        <v>10</v>
      </c>
      <c r="L207">
        <v>52744.5</v>
      </c>
      <c r="M207">
        <v>5396.94</v>
      </c>
      <c r="N207" t="s">
        <v>20</v>
      </c>
    </row>
    <row r="208" spans="1:14" x14ac:dyDescent="0.35">
      <c r="A208">
        <v>10207</v>
      </c>
      <c r="B208" s="1">
        <v>45425</v>
      </c>
      <c r="C208" t="s">
        <v>514</v>
      </c>
      <c r="D208" t="s">
        <v>40</v>
      </c>
      <c r="E208" t="s">
        <v>50</v>
      </c>
      <c r="F208" t="s">
        <v>17</v>
      </c>
      <c r="G208" t="s">
        <v>18</v>
      </c>
      <c r="H208" t="s">
        <v>515</v>
      </c>
      <c r="I208">
        <v>4</v>
      </c>
      <c r="J208">
        <v>22065</v>
      </c>
      <c r="K208">
        <v>10</v>
      </c>
      <c r="L208">
        <v>79434</v>
      </c>
      <c r="M208">
        <v>9292.82</v>
      </c>
      <c r="N208" t="s">
        <v>20</v>
      </c>
    </row>
    <row r="209" spans="1:14" x14ac:dyDescent="0.35">
      <c r="A209">
        <v>10208</v>
      </c>
      <c r="B209" s="1">
        <v>45549</v>
      </c>
      <c r="C209" t="s">
        <v>516</v>
      </c>
      <c r="D209" t="s">
        <v>40</v>
      </c>
      <c r="E209" t="s">
        <v>50</v>
      </c>
      <c r="F209" t="s">
        <v>69</v>
      </c>
      <c r="G209" t="s">
        <v>517</v>
      </c>
      <c r="H209" t="s">
        <v>518</v>
      </c>
      <c r="I209">
        <v>2</v>
      </c>
      <c r="J209">
        <v>48559</v>
      </c>
      <c r="K209">
        <v>5</v>
      </c>
      <c r="L209">
        <v>92262.1</v>
      </c>
      <c r="M209">
        <v>6636.68</v>
      </c>
      <c r="N209" t="s">
        <v>38</v>
      </c>
    </row>
    <row r="210" spans="1:14" x14ac:dyDescent="0.35">
      <c r="A210">
        <v>10209</v>
      </c>
      <c r="B210" s="1">
        <v>45653</v>
      </c>
      <c r="C210" t="s">
        <v>519</v>
      </c>
      <c r="D210" t="s">
        <v>40</v>
      </c>
      <c r="E210" t="s">
        <v>50</v>
      </c>
      <c r="F210" t="s">
        <v>96</v>
      </c>
      <c r="G210" t="s">
        <v>138</v>
      </c>
      <c r="H210" t="s">
        <v>520</v>
      </c>
      <c r="I210">
        <v>3</v>
      </c>
      <c r="J210">
        <v>47479</v>
      </c>
      <c r="K210">
        <v>0</v>
      </c>
      <c r="L210">
        <v>142437</v>
      </c>
      <c r="M210">
        <v>13234.4</v>
      </c>
      <c r="N210" t="s">
        <v>33</v>
      </c>
    </row>
    <row r="211" spans="1:14" x14ac:dyDescent="0.35">
      <c r="A211">
        <v>10210</v>
      </c>
      <c r="B211" s="1">
        <v>45284</v>
      </c>
      <c r="C211" t="s">
        <v>521</v>
      </c>
      <c r="D211" t="s">
        <v>28</v>
      </c>
      <c r="E211" t="s">
        <v>114</v>
      </c>
      <c r="F211" t="s">
        <v>86</v>
      </c>
      <c r="G211" t="s">
        <v>118</v>
      </c>
      <c r="H211" t="s">
        <v>522</v>
      </c>
      <c r="I211">
        <v>3</v>
      </c>
      <c r="J211">
        <v>62485</v>
      </c>
      <c r="K211">
        <v>5</v>
      </c>
      <c r="L211">
        <v>178082.25</v>
      </c>
      <c r="M211">
        <v>27415.31</v>
      </c>
      <c r="N211" t="s">
        <v>72</v>
      </c>
    </row>
    <row r="212" spans="1:14" x14ac:dyDescent="0.35">
      <c r="A212">
        <v>10211</v>
      </c>
      <c r="B212" s="1">
        <v>45367</v>
      </c>
      <c r="C212" t="s">
        <v>523</v>
      </c>
      <c r="D212" t="s">
        <v>40</v>
      </c>
      <c r="E212" t="s">
        <v>50</v>
      </c>
      <c r="F212" t="s">
        <v>24</v>
      </c>
      <c r="G212" t="s">
        <v>59</v>
      </c>
      <c r="H212" t="s">
        <v>524</v>
      </c>
      <c r="I212">
        <v>5</v>
      </c>
      <c r="J212">
        <v>18762</v>
      </c>
      <c r="K212">
        <v>5</v>
      </c>
      <c r="L212">
        <v>89119.5</v>
      </c>
      <c r="M212">
        <v>6850.32</v>
      </c>
      <c r="N212" t="s">
        <v>33</v>
      </c>
    </row>
    <row r="213" spans="1:14" x14ac:dyDescent="0.35">
      <c r="A213">
        <v>10212</v>
      </c>
      <c r="B213" s="1">
        <v>45418</v>
      </c>
      <c r="C213" t="s">
        <v>525</v>
      </c>
      <c r="D213" t="s">
        <v>15</v>
      </c>
      <c r="E213" t="s">
        <v>16</v>
      </c>
      <c r="F213" t="s">
        <v>86</v>
      </c>
      <c r="G213" t="s">
        <v>118</v>
      </c>
      <c r="H213" t="s">
        <v>526</v>
      </c>
      <c r="I213">
        <v>5</v>
      </c>
      <c r="J213">
        <v>76126</v>
      </c>
      <c r="K213">
        <v>10</v>
      </c>
      <c r="L213">
        <v>342567</v>
      </c>
      <c r="M213">
        <v>48726.33</v>
      </c>
      <c r="N213" t="s">
        <v>83</v>
      </c>
    </row>
    <row r="214" spans="1:14" x14ac:dyDescent="0.35">
      <c r="A214">
        <v>10213</v>
      </c>
      <c r="B214" s="1">
        <v>45736</v>
      </c>
      <c r="C214" t="s">
        <v>527</v>
      </c>
      <c r="D214" t="s">
        <v>40</v>
      </c>
      <c r="E214" t="s">
        <v>110</v>
      </c>
      <c r="F214" t="s">
        <v>42</v>
      </c>
      <c r="G214" t="s">
        <v>79</v>
      </c>
      <c r="H214" t="s">
        <v>528</v>
      </c>
      <c r="I214">
        <v>2</v>
      </c>
      <c r="J214">
        <v>60550</v>
      </c>
      <c r="K214">
        <v>10</v>
      </c>
      <c r="L214">
        <v>108990</v>
      </c>
      <c r="M214">
        <v>22383.22</v>
      </c>
      <c r="N214" t="s">
        <v>20</v>
      </c>
    </row>
    <row r="215" spans="1:14" x14ac:dyDescent="0.35">
      <c r="A215">
        <v>10214</v>
      </c>
      <c r="B215" s="1">
        <v>45302</v>
      </c>
      <c r="C215" t="s">
        <v>529</v>
      </c>
      <c r="D215" t="s">
        <v>15</v>
      </c>
      <c r="E215" t="s">
        <v>93</v>
      </c>
      <c r="F215" t="s">
        <v>24</v>
      </c>
      <c r="G215" t="s">
        <v>36</v>
      </c>
      <c r="H215" t="s">
        <v>530</v>
      </c>
      <c r="I215">
        <v>3</v>
      </c>
      <c r="J215">
        <v>42839</v>
      </c>
      <c r="K215">
        <v>5</v>
      </c>
      <c r="L215">
        <v>122091.15</v>
      </c>
      <c r="M215">
        <v>30284.02</v>
      </c>
      <c r="N215" t="s">
        <v>83</v>
      </c>
    </row>
    <row r="216" spans="1:14" x14ac:dyDescent="0.35">
      <c r="A216">
        <v>10215</v>
      </c>
      <c r="B216" s="1">
        <v>45354</v>
      </c>
      <c r="C216" t="s">
        <v>531</v>
      </c>
      <c r="D216" t="s">
        <v>15</v>
      </c>
      <c r="E216" t="s">
        <v>16</v>
      </c>
      <c r="F216" t="s">
        <v>46</v>
      </c>
      <c r="G216" t="s">
        <v>141</v>
      </c>
      <c r="H216" t="s">
        <v>532</v>
      </c>
      <c r="I216">
        <v>4</v>
      </c>
      <c r="J216">
        <v>21265</v>
      </c>
      <c r="K216">
        <v>0</v>
      </c>
      <c r="L216">
        <v>85060</v>
      </c>
      <c r="M216">
        <v>4989.4799999999996</v>
      </c>
      <c r="N216" t="s">
        <v>72</v>
      </c>
    </row>
    <row r="217" spans="1:14" x14ac:dyDescent="0.35">
      <c r="A217">
        <v>10216</v>
      </c>
      <c r="B217" s="1">
        <v>45855</v>
      </c>
      <c r="C217" t="s">
        <v>533</v>
      </c>
      <c r="D217" t="s">
        <v>15</v>
      </c>
      <c r="E217" t="s">
        <v>16</v>
      </c>
      <c r="F217" t="s">
        <v>46</v>
      </c>
      <c r="G217" t="s">
        <v>201</v>
      </c>
      <c r="H217" t="s">
        <v>534</v>
      </c>
      <c r="I217">
        <v>3</v>
      </c>
      <c r="J217">
        <v>50927</v>
      </c>
      <c r="K217">
        <v>15</v>
      </c>
      <c r="L217">
        <v>129863.85</v>
      </c>
      <c r="M217">
        <v>11599.47</v>
      </c>
      <c r="N217" t="s">
        <v>38</v>
      </c>
    </row>
    <row r="218" spans="1:14" x14ac:dyDescent="0.35">
      <c r="A218">
        <v>10217</v>
      </c>
      <c r="B218" s="1">
        <v>45724</v>
      </c>
      <c r="C218" t="s">
        <v>535</v>
      </c>
      <c r="D218" t="s">
        <v>28</v>
      </c>
      <c r="E218" t="s">
        <v>29</v>
      </c>
      <c r="F218" t="s">
        <v>17</v>
      </c>
      <c r="G218" t="s">
        <v>291</v>
      </c>
      <c r="H218" t="s">
        <v>536</v>
      </c>
      <c r="I218">
        <v>4</v>
      </c>
      <c r="J218">
        <v>29195</v>
      </c>
      <c r="K218">
        <v>15</v>
      </c>
      <c r="L218">
        <v>99263</v>
      </c>
      <c r="M218">
        <v>7993.99</v>
      </c>
      <c r="N218" t="s">
        <v>38</v>
      </c>
    </row>
    <row r="219" spans="1:14" x14ac:dyDescent="0.35">
      <c r="A219">
        <v>10218</v>
      </c>
      <c r="B219" s="1">
        <v>45627</v>
      </c>
      <c r="C219" t="s">
        <v>537</v>
      </c>
      <c r="D219" t="s">
        <v>22</v>
      </c>
      <c r="E219" t="s">
        <v>23</v>
      </c>
      <c r="F219" t="s">
        <v>96</v>
      </c>
      <c r="G219" t="s">
        <v>183</v>
      </c>
      <c r="H219" t="s">
        <v>538</v>
      </c>
      <c r="I219">
        <v>5</v>
      </c>
      <c r="J219">
        <v>39970</v>
      </c>
      <c r="K219">
        <v>20</v>
      </c>
      <c r="L219">
        <v>159880</v>
      </c>
      <c r="M219">
        <v>13769.85</v>
      </c>
      <c r="N219" t="s">
        <v>72</v>
      </c>
    </row>
    <row r="220" spans="1:14" x14ac:dyDescent="0.35">
      <c r="A220">
        <v>10219</v>
      </c>
      <c r="B220" s="1">
        <v>45723</v>
      </c>
      <c r="C220" t="s">
        <v>539</v>
      </c>
      <c r="D220" t="s">
        <v>22</v>
      </c>
      <c r="E220" t="s">
        <v>58</v>
      </c>
      <c r="F220" t="s">
        <v>86</v>
      </c>
      <c r="G220" t="s">
        <v>118</v>
      </c>
      <c r="H220" t="s">
        <v>540</v>
      </c>
      <c r="I220">
        <v>4</v>
      </c>
      <c r="J220">
        <v>19169</v>
      </c>
      <c r="K220">
        <v>10</v>
      </c>
      <c r="L220">
        <v>69008.399999999994</v>
      </c>
      <c r="M220">
        <v>15768.95</v>
      </c>
      <c r="N220" t="s">
        <v>38</v>
      </c>
    </row>
    <row r="221" spans="1:14" x14ac:dyDescent="0.35">
      <c r="A221">
        <v>10220</v>
      </c>
      <c r="B221" s="1">
        <v>45618</v>
      </c>
      <c r="C221" t="s">
        <v>541</v>
      </c>
      <c r="D221" t="s">
        <v>15</v>
      </c>
      <c r="E221" t="s">
        <v>174</v>
      </c>
      <c r="F221" t="s">
        <v>129</v>
      </c>
      <c r="G221" t="s">
        <v>130</v>
      </c>
      <c r="H221" t="s">
        <v>145</v>
      </c>
      <c r="I221">
        <v>3</v>
      </c>
      <c r="J221">
        <v>12676</v>
      </c>
      <c r="K221">
        <v>15</v>
      </c>
      <c r="L221">
        <v>32323.8</v>
      </c>
      <c r="M221">
        <v>4419.76</v>
      </c>
      <c r="N221" t="s">
        <v>38</v>
      </c>
    </row>
    <row r="222" spans="1:14" x14ac:dyDescent="0.35">
      <c r="A222">
        <v>10221</v>
      </c>
      <c r="B222" s="1">
        <v>45667</v>
      </c>
      <c r="C222" t="s">
        <v>542</v>
      </c>
      <c r="D222" t="s">
        <v>40</v>
      </c>
      <c r="E222" t="s">
        <v>41</v>
      </c>
      <c r="F222" t="s">
        <v>69</v>
      </c>
      <c r="G222" t="s">
        <v>517</v>
      </c>
      <c r="H222" t="s">
        <v>543</v>
      </c>
      <c r="I222">
        <v>4</v>
      </c>
      <c r="J222">
        <v>16526</v>
      </c>
      <c r="K222">
        <v>15</v>
      </c>
      <c r="L222">
        <v>56188.4</v>
      </c>
      <c r="M222">
        <v>9406.6</v>
      </c>
      <c r="N222" t="s">
        <v>20</v>
      </c>
    </row>
    <row r="223" spans="1:14" x14ac:dyDescent="0.35">
      <c r="A223">
        <v>10222</v>
      </c>
      <c r="B223" s="1">
        <v>45354</v>
      </c>
      <c r="C223" t="s">
        <v>544</v>
      </c>
      <c r="D223" t="s">
        <v>15</v>
      </c>
      <c r="E223" t="s">
        <v>174</v>
      </c>
      <c r="F223" t="s">
        <v>46</v>
      </c>
      <c r="G223" t="s">
        <v>47</v>
      </c>
      <c r="H223" t="s">
        <v>545</v>
      </c>
      <c r="I223">
        <v>4</v>
      </c>
      <c r="J223">
        <v>4135</v>
      </c>
      <c r="K223">
        <v>15</v>
      </c>
      <c r="L223">
        <v>14059</v>
      </c>
      <c r="M223">
        <v>765.58</v>
      </c>
      <c r="N223" t="s">
        <v>20</v>
      </c>
    </row>
    <row r="224" spans="1:14" x14ac:dyDescent="0.35">
      <c r="A224">
        <v>10223</v>
      </c>
      <c r="B224" s="1">
        <v>45567</v>
      </c>
      <c r="C224" t="s">
        <v>546</v>
      </c>
      <c r="D224" t="s">
        <v>40</v>
      </c>
      <c r="E224" t="s">
        <v>103</v>
      </c>
      <c r="F224" t="s">
        <v>69</v>
      </c>
      <c r="G224" t="s">
        <v>151</v>
      </c>
      <c r="H224" t="s">
        <v>547</v>
      </c>
      <c r="I224">
        <v>2</v>
      </c>
      <c r="J224">
        <v>22859</v>
      </c>
      <c r="K224">
        <v>5</v>
      </c>
      <c r="L224">
        <v>43432.1</v>
      </c>
      <c r="M224">
        <v>8765.2800000000007</v>
      </c>
      <c r="N224" t="s">
        <v>33</v>
      </c>
    </row>
    <row r="225" spans="1:14" x14ac:dyDescent="0.35">
      <c r="A225">
        <v>10224</v>
      </c>
      <c r="B225" s="1">
        <v>45904</v>
      </c>
      <c r="C225" t="s">
        <v>548</v>
      </c>
      <c r="D225" t="s">
        <v>40</v>
      </c>
      <c r="E225" t="s">
        <v>41</v>
      </c>
      <c r="F225" t="s">
        <v>17</v>
      </c>
      <c r="G225" t="s">
        <v>18</v>
      </c>
      <c r="H225" t="s">
        <v>549</v>
      </c>
      <c r="I225">
        <v>2</v>
      </c>
      <c r="J225">
        <v>77443</v>
      </c>
      <c r="K225">
        <v>15</v>
      </c>
      <c r="L225">
        <v>131653.1</v>
      </c>
      <c r="M225">
        <v>24358.19</v>
      </c>
      <c r="N225" t="s">
        <v>72</v>
      </c>
    </row>
    <row r="226" spans="1:14" x14ac:dyDescent="0.35">
      <c r="A226">
        <v>10225</v>
      </c>
      <c r="B226" s="1">
        <v>45242</v>
      </c>
      <c r="C226" t="s">
        <v>550</v>
      </c>
      <c r="D226" t="s">
        <v>40</v>
      </c>
      <c r="E226" t="s">
        <v>41</v>
      </c>
      <c r="F226" t="s">
        <v>30</v>
      </c>
      <c r="G226" t="s">
        <v>227</v>
      </c>
      <c r="H226" t="s">
        <v>551</v>
      </c>
      <c r="I226">
        <v>3</v>
      </c>
      <c r="J226">
        <v>70729</v>
      </c>
      <c r="K226">
        <v>0</v>
      </c>
      <c r="L226">
        <v>212187</v>
      </c>
      <c r="M226">
        <v>12130.56</v>
      </c>
      <c r="N226" t="s">
        <v>38</v>
      </c>
    </row>
    <row r="227" spans="1:14" x14ac:dyDescent="0.35">
      <c r="A227">
        <v>10226</v>
      </c>
      <c r="B227" s="1">
        <v>45426</v>
      </c>
      <c r="C227" t="s">
        <v>552</v>
      </c>
      <c r="D227" t="s">
        <v>40</v>
      </c>
      <c r="E227" t="s">
        <v>50</v>
      </c>
      <c r="F227" t="s">
        <v>30</v>
      </c>
      <c r="G227" t="s">
        <v>227</v>
      </c>
      <c r="H227" t="s">
        <v>553</v>
      </c>
      <c r="I227">
        <v>5</v>
      </c>
      <c r="J227">
        <v>57741</v>
      </c>
      <c r="K227">
        <v>0</v>
      </c>
      <c r="L227">
        <v>288705</v>
      </c>
      <c r="M227">
        <v>70358.14</v>
      </c>
      <c r="N227" t="s">
        <v>72</v>
      </c>
    </row>
    <row r="228" spans="1:14" x14ac:dyDescent="0.35">
      <c r="A228">
        <v>10227</v>
      </c>
      <c r="B228" s="1">
        <v>45491</v>
      </c>
      <c r="C228" t="s">
        <v>554</v>
      </c>
      <c r="D228" t="s">
        <v>22</v>
      </c>
      <c r="E228" t="s">
        <v>74</v>
      </c>
      <c r="F228" t="s">
        <v>24</v>
      </c>
      <c r="G228" t="s">
        <v>25</v>
      </c>
      <c r="H228" t="s">
        <v>555</v>
      </c>
      <c r="I228">
        <v>5</v>
      </c>
      <c r="J228">
        <v>65635</v>
      </c>
      <c r="K228">
        <v>10</v>
      </c>
      <c r="L228">
        <v>295357.5</v>
      </c>
      <c r="M228">
        <v>58308.1</v>
      </c>
      <c r="N228" t="s">
        <v>83</v>
      </c>
    </row>
    <row r="229" spans="1:14" x14ac:dyDescent="0.35">
      <c r="A229">
        <v>10228</v>
      </c>
      <c r="B229" s="1">
        <v>45903</v>
      </c>
      <c r="C229" t="s">
        <v>556</v>
      </c>
      <c r="D229" t="s">
        <v>22</v>
      </c>
      <c r="E229" t="s">
        <v>58</v>
      </c>
      <c r="F229" t="s">
        <v>24</v>
      </c>
      <c r="G229" t="s">
        <v>59</v>
      </c>
      <c r="H229" t="s">
        <v>557</v>
      </c>
      <c r="I229">
        <v>3</v>
      </c>
      <c r="J229">
        <v>17427</v>
      </c>
      <c r="K229">
        <v>10</v>
      </c>
      <c r="L229">
        <v>47052.9</v>
      </c>
      <c r="M229">
        <v>10506.97</v>
      </c>
      <c r="N229" t="s">
        <v>72</v>
      </c>
    </row>
    <row r="230" spans="1:14" x14ac:dyDescent="0.35">
      <c r="A230">
        <v>10229</v>
      </c>
      <c r="B230" s="1">
        <v>45416</v>
      </c>
      <c r="C230" t="s">
        <v>558</v>
      </c>
      <c r="D230" t="s">
        <v>15</v>
      </c>
      <c r="E230" t="s">
        <v>174</v>
      </c>
      <c r="F230" t="s">
        <v>42</v>
      </c>
      <c r="G230" t="s">
        <v>51</v>
      </c>
      <c r="H230" t="s">
        <v>559</v>
      </c>
      <c r="I230">
        <v>5</v>
      </c>
      <c r="J230">
        <v>41707</v>
      </c>
      <c r="K230">
        <v>10</v>
      </c>
      <c r="L230">
        <v>187681.5</v>
      </c>
      <c r="M230">
        <v>30495.34</v>
      </c>
      <c r="N230" t="s">
        <v>72</v>
      </c>
    </row>
    <row r="231" spans="1:14" x14ac:dyDescent="0.35">
      <c r="A231">
        <v>10230</v>
      </c>
      <c r="B231" s="1">
        <v>45511</v>
      </c>
      <c r="C231" t="s">
        <v>560</v>
      </c>
      <c r="D231" t="s">
        <v>40</v>
      </c>
      <c r="E231" t="s">
        <v>62</v>
      </c>
      <c r="F231" t="s">
        <v>30</v>
      </c>
      <c r="G231" t="s">
        <v>65</v>
      </c>
      <c r="H231" t="s">
        <v>561</v>
      </c>
      <c r="I231">
        <v>3</v>
      </c>
      <c r="J231">
        <v>12925</v>
      </c>
      <c r="K231">
        <v>20</v>
      </c>
      <c r="L231">
        <v>31020</v>
      </c>
      <c r="M231">
        <v>2254.0100000000002</v>
      </c>
      <c r="N231" t="s">
        <v>72</v>
      </c>
    </row>
    <row r="232" spans="1:14" x14ac:dyDescent="0.35">
      <c r="A232">
        <v>10231</v>
      </c>
      <c r="B232" s="1">
        <v>45602</v>
      </c>
      <c r="C232" t="s">
        <v>562</v>
      </c>
      <c r="D232" t="s">
        <v>28</v>
      </c>
      <c r="E232" t="s">
        <v>114</v>
      </c>
      <c r="F232" t="s">
        <v>96</v>
      </c>
      <c r="G232" t="s">
        <v>138</v>
      </c>
      <c r="H232" t="s">
        <v>563</v>
      </c>
      <c r="I232">
        <v>4</v>
      </c>
      <c r="J232">
        <v>28451</v>
      </c>
      <c r="K232">
        <v>20</v>
      </c>
      <c r="L232">
        <v>91043.199999999997</v>
      </c>
      <c r="M232">
        <v>17254.47</v>
      </c>
      <c r="N232" t="s">
        <v>38</v>
      </c>
    </row>
    <row r="233" spans="1:14" x14ac:dyDescent="0.35">
      <c r="A233">
        <v>10232</v>
      </c>
      <c r="B233" s="1">
        <v>45338</v>
      </c>
      <c r="C233" t="s">
        <v>564</v>
      </c>
      <c r="D233" t="s">
        <v>22</v>
      </c>
      <c r="E233" t="s">
        <v>167</v>
      </c>
      <c r="F233" t="s">
        <v>75</v>
      </c>
      <c r="G233" t="s">
        <v>204</v>
      </c>
      <c r="H233" t="s">
        <v>565</v>
      </c>
      <c r="I233">
        <v>1</v>
      </c>
      <c r="J233">
        <v>46500</v>
      </c>
      <c r="K233">
        <v>20</v>
      </c>
      <c r="L233">
        <v>37200</v>
      </c>
      <c r="M233">
        <v>7575.46</v>
      </c>
      <c r="N233" t="s">
        <v>38</v>
      </c>
    </row>
    <row r="234" spans="1:14" x14ac:dyDescent="0.35">
      <c r="A234">
        <v>10233</v>
      </c>
      <c r="B234" s="1">
        <v>45624</v>
      </c>
      <c r="C234" t="s">
        <v>566</v>
      </c>
      <c r="D234" t="s">
        <v>15</v>
      </c>
      <c r="E234" t="s">
        <v>174</v>
      </c>
      <c r="F234" t="s">
        <v>75</v>
      </c>
      <c r="G234" t="s">
        <v>409</v>
      </c>
      <c r="H234" t="s">
        <v>567</v>
      </c>
      <c r="I234">
        <v>4</v>
      </c>
      <c r="J234">
        <v>73548</v>
      </c>
      <c r="K234">
        <v>20</v>
      </c>
      <c r="L234">
        <v>235353.60000000001</v>
      </c>
      <c r="M234">
        <v>32457.279999999999</v>
      </c>
      <c r="N234" t="s">
        <v>38</v>
      </c>
    </row>
    <row r="235" spans="1:14" x14ac:dyDescent="0.35">
      <c r="A235">
        <v>10234</v>
      </c>
      <c r="B235" s="1">
        <v>45883</v>
      </c>
      <c r="C235" t="s">
        <v>568</v>
      </c>
      <c r="D235" t="s">
        <v>28</v>
      </c>
      <c r="E235" t="s">
        <v>85</v>
      </c>
      <c r="F235" t="s">
        <v>75</v>
      </c>
      <c r="G235" t="s">
        <v>409</v>
      </c>
      <c r="H235" t="s">
        <v>569</v>
      </c>
      <c r="I235">
        <v>3</v>
      </c>
      <c r="J235">
        <v>51697</v>
      </c>
      <c r="K235">
        <v>5</v>
      </c>
      <c r="L235">
        <v>147336.45000000001</v>
      </c>
      <c r="M235">
        <v>21418.07</v>
      </c>
      <c r="N235" t="s">
        <v>83</v>
      </c>
    </row>
    <row r="236" spans="1:14" x14ac:dyDescent="0.35">
      <c r="A236">
        <v>10235</v>
      </c>
      <c r="B236" s="1">
        <v>45855</v>
      </c>
      <c r="C236" t="s">
        <v>570</v>
      </c>
      <c r="D236" t="s">
        <v>28</v>
      </c>
      <c r="E236" t="s">
        <v>144</v>
      </c>
      <c r="F236" t="s">
        <v>24</v>
      </c>
      <c r="G236" t="s">
        <v>133</v>
      </c>
      <c r="H236" t="s">
        <v>571</v>
      </c>
      <c r="I236">
        <v>1</v>
      </c>
      <c r="J236">
        <v>39944</v>
      </c>
      <c r="K236">
        <v>15</v>
      </c>
      <c r="L236">
        <v>33952.400000000001</v>
      </c>
      <c r="M236">
        <v>7336.34</v>
      </c>
      <c r="N236" t="s">
        <v>20</v>
      </c>
    </row>
    <row r="237" spans="1:14" x14ac:dyDescent="0.35">
      <c r="A237">
        <v>10236</v>
      </c>
      <c r="B237" s="1">
        <v>45692</v>
      </c>
      <c r="C237" t="s">
        <v>572</v>
      </c>
      <c r="D237" t="s">
        <v>40</v>
      </c>
      <c r="E237" t="s">
        <v>110</v>
      </c>
      <c r="F237" t="s">
        <v>69</v>
      </c>
      <c r="G237" t="s">
        <v>517</v>
      </c>
      <c r="H237" t="s">
        <v>573</v>
      </c>
      <c r="I237">
        <v>4</v>
      </c>
      <c r="J237">
        <v>18454</v>
      </c>
      <c r="K237">
        <v>20</v>
      </c>
      <c r="L237">
        <v>59052.800000000003</v>
      </c>
      <c r="M237">
        <v>3756.64</v>
      </c>
      <c r="N237" t="s">
        <v>20</v>
      </c>
    </row>
    <row r="238" spans="1:14" x14ac:dyDescent="0.35">
      <c r="A238">
        <v>10237</v>
      </c>
      <c r="B238" s="1">
        <v>45640</v>
      </c>
      <c r="C238" t="s">
        <v>574</v>
      </c>
      <c r="D238" t="s">
        <v>15</v>
      </c>
      <c r="E238" t="s">
        <v>68</v>
      </c>
      <c r="F238" t="s">
        <v>86</v>
      </c>
      <c r="G238" t="s">
        <v>118</v>
      </c>
      <c r="H238" t="s">
        <v>575</v>
      </c>
      <c r="I238">
        <v>2</v>
      </c>
      <c r="J238">
        <v>30222</v>
      </c>
      <c r="K238">
        <v>0</v>
      </c>
      <c r="L238">
        <v>60444</v>
      </c>
      <c r="M238">
        <v>5067.8999999999996</v>
      </c>
      <c r="N238" t="s">
        <v>72</v>
      </c>
    </row>
    <row r="239" spans="1:14" x14ac:dyDescent="0.35">
      <c r="A239">
        <v>10238</v>
      </c>
      <c r="B239" s="1">
        <v>45323</v>
      </c>
      <c r="C239" t="s">
        <v>576</v>
      </c>
      <c r="D239" t="s">
        <v>15</v>
      </c>
      <c r="E239" t="s">
        <v>16</v>
      </c>
      <c r="F239" t="s">
        <v>17</v>
      </c>
      <c r="G239" t="s">
        <v>55</v>
      </c>
      <c r="H239" t="s">
        <v>577</v>
      </c>
      <c r="I239">
        <v>5</v>
      </c>
      <c r="J239">
        <v>7034</v>
      </c>
      <c r="K239">
        <v>15</v>
      </c>
      <c r="L239">
        <v>29894.5</v>
      </c>
      <c r="M239">
        <v>7348.88</v>
      </c>
      <c r="N239" t="s">
        <v>83</v>
      </c>
    </row>
    <row r="240" spans="1:14" x14ac:dyDescent="0.35">
      <c r="A240">
        <v>10239</v>
      </c>
      <c r="B240" s="1">
        <v>45853</v>
      </c>
      <c r="C240" t="s">
        <v>578</v>
      </c>
      <c r="D240" t="s">
        <v>28</v>
      </c>
      <c r="E240" t="s">
        <v>144</v>
      </c>
      <c r="F240" t="s">
        <v>86</v>
      </c>
      <c r="G240" t="s">
        <v>118</v>
      </c>
      <c r="H240" t="s">
        <v>579</v>
      </c>
      <c r="I240">
        <v>5</v>
      </c>
      <c r="J240">
        <v>57335</v>
      </c>
      <c r="K240">
        <v>20</v>
      </c>
      <c r="L240">
        <v>229340</v>
      </c>
      <c r="M240">
        <v>28515.03</v>
      </c>
      <c r="N240" t="s">
        <v>72</v>
      </c>
    </row>
    <row r="241" spans="1:14" x14ac:dyDescent="0.35">
      <c r="A241">
        <v>10240</v>
      </c>
      <c r="B241" s="1">
        <v>45591</v>
      </c>
      <c r="C241" t="s">
        <v>580</v>
      </c>
      <c r="D241" t="s">
        <v>15</v>
      </c>
      <c r="E241" t="s">
        <v>147</v>
      </c>
      <c r="F241" t="s">
        <v>42</v>
      </c>
      <c r="G241" t="s">
        <v>79</v>
      </c>
      <c r="H241" t="s">
        <v>581</v>
      </c>
      <c r="I241">
        <v>4</v>
      </c>
      <c r="J241">
        <v>9093</v>
      </c>
      <c r="K241">
        <v>10</v>
      </c>
      <c r="L241">
        <v>32734.799999999999</v>
      </c>
      <c r="M241">
        <v>4322.0200000000004</v>
      </c>
      <c r="N241" t="s">
        <v>83</v>
      </c>
    </row>
    <row r="242" spans="1:14" x14ac:dyDescent="0.35">
      <c r="A242">
        <v>10241</v>
      </c>
      <c r="B242" s="1">
        <v>45229</v>
      </c>
      <c r="C242" t="s">
        <v>582</v>
      </c>
      <c r="D242" t="s">
        <v>28</v>
      </c>
      <c r="E242" t="s">
        <v>85</v>
      </c>
      <c r="F242" t="s">
        <v>30</v>
      </c>
      <c r="G242" t="s">
        <v>31</v>
      </c>
      <c r="H242" t="s">
        <v>583</v>
      </c>
      <c r="I242">
        <v>2</v>
      </c>
      <c r="J242">
        <v>34565</v>
      </c>
      <c r="K242">
        <v>15</v>
      </c>
      <c r="L242">
        <v>58760.5</v>
      </c>
      <c r="M242">
        <v>13789.31</v>
      </c>
      <c r="N242" t="s">
        <v>33</v>
      </c>
    </row>
    <row r="243" spans="1:14" x14ac:dyDescent="0.35">
      <c r="A243">
        <v>10242</v>
      </c>
      <c r="B243" s="1">
        <v>45289</v>
      </c>
      <c r="C243" t="s">
        <v>584</v>
      </c>
      <c r="D243" t="s">
        <v>15</v>
      </c>
      <c r="E243" t="s">
        <v>174</v>
      </c>
      <c r="F243" t="s">
        <v>75</v>
      </c>
      <c r="G243" t="s">
        <v>204</v>
      </c>
      <c r="H243" t="s">
        <v>585</v>
      </c>
      <c r="I243">
        <v>5</v>
      </c>
      <c r="J243">
        <v>52040</v>
      </c>
      <c r="K243">
        <v>0</v>
      </c>
      <c r="L243">
        <v>260200</v>
      </c>
      <c r="M243">
        <v>18189.62</v>
      </c>
      <c r="N243" t="s">
        <v>83</v>
      </c>
    </row>
    <row r="244" spans="1:14" x14ac:dyDescent="0.35">
      <c r="A244">
        <v>10243</v>
      </c>
      <c r="B244" s="1">
        <v>45701</v>
      </c>
      <c r="C244" t="s">
        <v>586</v>
      </c>
      <c r="D244" t="s">
        <v>28</v>
      </c>
      <c r="E244" t="s">
        <v>35</v>
      </c>
      <c r="F244" t="s">
        <v>86</v>
      </c>
      <c r="G244" t="s">
        <v>171</v>
      </c>
      <c r="H244" t="s">
        <v>587</v>
      </c>
      <c r="I244">
        <v>2</v>
      </c>
      <c r="J244">
        <v>53365</v>
      </c>
      <c r="K244">
        <v>20</v>
      </c>
      <c r="L244">
        <v>85384</v>
      </c>
      <c r="M244">
        <v>15861.81</v>
      </c>
      <c r="N244" t="s">
        <v>20</v>
      </c>
    </row>
    <row r="245" spans="1:14" x14ac:dyDescent="0.35">
      <c r="A245">
        <v>10244</v>
      </c>
      <c r="B245" s="1">
        <v>45554</v>
      </c>
      <c r="C245" t="s">
        <v>588</v>
      </c>
      <c r="D245" t="s">
        <v>15</v>
      </c>
      <c r="E245" t="s">
        <v>174</v>
      </c>
      <c r="F245" t="s">
        <v>96</v>
      </c>
      <c r="G245" t="s">
        <v>183</v>
      </c>
      <c r="H245" t="s">
        <v>589</v>
      </c>
      <c r="I245">
        <v>4</v>
      </c>
      <c r="J245">
        <v>15498</v>
      </c>
      <c r="K245">
        <v>0</v>
      </c>
      <c r="L245">
        <v>61992</v>
      </c>
      <c r="M245">
        <v>5890.9</v>
      </c>
      <c r="N245" t="s">
        <v>33</v>
      </c>
    </row>
    <row r="246" spans="1:14" x14ac:dyDescent="0.35">
      <c r="A246">
        <v>10245</v>
      </c>
      <c r="B246" s="1">
        <v>45229</v>
      </c>
      <c r="C246" t="s">
        <v>590</v>
      </c>
      <c r="D246" t="s">
        <v>40</v>
      </c>
      <c r="E246" t="s">
        <v>62</v>
      </c>
      <c r="F246" t="s">
        <v>30</v>
      </c>
      <c r="G246" t="s">
        <v>227</v>
      </c>
      <c r="H246" t="s">
        <v>591</v>
      </c>
      <c r="I246">
        <v>1</v>
      </c>
      <c r="J246">
        <v>3128</v>
      </c>
      <c r="K246">
        <v>15</v>
      </c>
      <c r="L246">
        <v>2658.8</v>
      </c>
      <c r="M246">
        <v>362.44</v>
      </c>
      <c r="N246" t="s">
        <v>38</v>
      </c>
    </row>
    <row r="247" spans="1:14" x14ac:dyDescent="0.35">
      <c r="A247">
        <v>10246</v>
      </c>
      <c r="B247" s="1">
        <v>45382</v>
      </c>
      <c r="C247" t="s">
        <v>592</v>
      </c>
      <c r="D247" t="s">
        <v>15</v>
      </c>
      <c r="E247" t="s">
        <v>16</v>
      </c>
      <c r="F247" t="s">
        <v>42</v>
      </c>
      <c r="G247" t="s">
        <v>446</v>
      </c>
      <c r="H247" t="s">
        <v>593</v>
      </c>
      <c r="I247">
        <v>5</v>
      </c>
      <c r="J247">
        <v>23664</v>
      </c>
      <c r="K247">
        <v>15</v>
      </c>
      <c r="L247">
        <v>100572</v>
      </c>
      <c r="M247">
        <v>22121.16</v>
      </c>
      <c r="N247" t="s">
        <v>83</v>
      </c>
    </row>
    <row r="248" spans="1:14" x14ac:dyDescent="0.35">
      <c r="A248">
        <v>10247</v>
      </c>
      <c r="B248" s="1">
        <v>45712</v>
      </c>
      <c r="C248" t="s">
        <v>594</v>
      </c>
      <c r="D248" t="s">
        <v>15</v>
      </c>
      <c r="E248" t="s">
        <v>147</v>
      </c>
      <c r="F248" t="s">
        <v>24</v>
      </c>
      <c r="G248" t="s">
        <v>59</v>
      </c>
      <c r="H248" t="s">
        <v>595</v>
      </c>
      <c r="I248">
        <v>2</v>
      </c>
      <c r="J248">
        <v>28416</v>
      </c>
      <c r="K248">
        <v>10</v>
      </c>
      <c r="L248">
        <v>51148.800000000003</v>
      </c>
      <c r="M248">
        <v>5324.04</v>
      </c>
      <c r="N248" t="s">
        <v>72</v>
      </c>
    </row>
    <row r="249" spans="1:14" x14ac:dyDescent="0.35">
      <c r="A249">
        <v>10248</v>
      </c>
      <c r="B249" s="1">
        <v>45734</v>
      </c>
      <c r="C249" t="s">
        <v>596</v>
      </c>
      <c r="D249" t="s">
        <v>28</v>
      </c>
      <c r="E249" t="s">
        <v>85</v>
      </c>
      <c r="F249" t="s">
        <v>46</v>
      </c>
      <c r="G249" t="s">
        <v>209</v>
      </c>
      <c r="H249" t="s">
        <v>597</v>
      </c>
      <c r="I249">
        <v>1</v>
      </c>
      <c r="J249">
        <v>59778</v>
      </c>
      <c r="K249">
        <v>15</v>
      </c>
      <c r="L249">
        <v>50811.3</v>
      </c>
      <c r="M249">
        <v>8498.57</v>
      </c>
      <c r="N249" t="s">
        <v>20</v>
      </c>
    </row>
    <row r="250" spans="1:14" x14ac:dyDescent="0.35">
      <c r="A250">
        <v>10249</v>
      </c>
      <c r="B250" s="1">
        <v>45456</v>
      </c>
      <c r="C250" t="s">
        <v>598</v>
      </c>
      <c r="D250" t="s">
        <v>28</v>
      </c>
      <c r="E250" t="s">
        <v>114</v>
      </c>
      <c r="F250" t="s">
        <v>86</v>
      </c>
      <c r="G250" t="s">
        <v>90</v>
      </c>
      <c r="H250" t="s">
        <v>599</v>
      </c>
      <c r="I250">
        <v>4</v>
      </c>
      <c r="J250">
        <v>31095</v>
      </c>
      <c r="K250">
        <v>15</v>
      </c>
      <c r="L250">
        <v>105723</v>
      </c>
      <c r="M250">
        <v>22061.05</v>
      </c>
      <c r="N250" t="s">
        <v>20</v>
      </c>
    </row>
    <row r="251" spans="1:14" x14ac:dyDescent="0.35">
      <c r="A251">
        <v>10250</v>
      </c>
      <c r="B251" s="1">
        <v>45217</v>
      </c>
      <c r="C251" t="s">
        <v>600</v>
      </c>
      <c r="D251" t="s">
        <v>28</v>
      </c>
      <c r="E251" t="s">
        <v>35</v>
      </c>
      <c r="F251" t="s">
        <v>46</v>
      </c>
      <c r="G251" t="s">
        <v>126</v>
      </c>
      <c r="H251" t="s">
        <v>601</v>
      </c>
      <c r="I251">
        <v>2</v>
      </c>
      <c r="J251">
        <v>50258</v>
      </c>
      <c r="K251">
        <v>15</v>
      </c>
      <c r="L251">
        <v>85438.6</v>
      </c>
      <c r="M251">
        <v>10418.459999999999</v>
      </c>
      <c r="N251" t="s">
        <v>38</v>
      </c>
    </row>
    <row r="252" spans="1:14" x14ac:dyDescent="0.35">
      <c r="A252">
        <v>10251</v>
      </c>
      <c r="B252" s="1">
        <v>45559</v>
      </c>
      <c r="C252" t="s">
        <v>602</v>
      </c>
      <c r="D252" t="s">
        <v>40</v>
      </c>
      <c r="E252" t="s">
        <v>41</v>
      </c>
      <c r="F252" t="s">
        <v>75</v>
      </c>
      <c r="G252" t="s">
        <v>409</v>
      </c>
      <c r="H252" t="s">
        <v>603</v>
      </c>
      <c r="I252">
        <v>2</v>
      </c>
      <c r="J252">
        <v>60360</v>
      </c>
      <c r="K252">
        <v>5</v>
      </c>
      <c r="L252">
        <v>114684</v>
      </c>
      <c r="M252">
        <v>11743.67</v>
      </c>
      <c r="N252" t="s">
        <v>33</v>
      </c>
    </row>
    <row r="253" spans="1:14" x14ac:dyDescent="0.35">
      <c r="A253">
        <v>10252</v>
      </c>
      <c r="B253" s="1">
        <v>45353</v>
      </c>
      <c r="C253" t="s">
        <v>604</v>
      </c>
      <c r="D253" t="s">
        <v>22</v>
      </c>
      <c r="E253" t="s">
        <v>54</v>
      </c>
      <c r="F253" t="s">
        <v>129</v>
      </c>
      <c r="G253" t="s">
        <v>168</v>
      </c>
      <c r="H253" t="s">
        <v>605</v>
      </c>
      <c r="I253">
        <v>2</v>
      </c>
      <c r="J253">
        <v>63148</v>
      </c>
      <c r="K253">
        <v>5</v>
      </c>
      <c r="L253">
        <v>119981.2</v>
      </c>
      <c r="M253">
        <v>23234.02</v>
      </c>
      <c r="N253" t="s">
        <v>83</v>
      </c>
    </row>
    <row r="254" spans="1:14" x14ac:dyDescent="0.35">
      <c r="A254">
        <v>10253</v>
      </c>
      <c r="B254" s="1">
        <v>45433</v>
      </c>
      <c r="C254" t="s">
        <v>606</v>
      </c>
      <c r="D254" t="s">
        <v>15</v>
      </c>
      <c r="E254" t="s">
        <v>68</v>
      </c>
      <c r="F254" t="s">
        <v>42</v>
      </c>
      <c r="G254" t="s">
        <v>446</v>
      </c>
      <c r="H254" t="s">
        <v>607</v>
      </c>
      <c r="I254">
        <v>5</v>
      </c>
      <c r="J254">
        <v>57913</v>
      </c>
      <c r="K254">
        <v>0</v>
      </c>
      <c r="L254">
        <v>289565</v>
      </c>
      <c r="M254">
        <v>61458.27</v>
      </c>
      <c r="N254" t="s">
        <v>83</v>
      </c>
    </row>
    <row r="255" spans="1:14" x14ac:dyDescent="0.35">
      <c r="A255">
        <v>10254</v>
      </c>
      <c r="B255" s="1">
        <v>45673</v>
      </c>
      <c r="C255" t="s">
        <v>608</v>
      </c>
      <c r="D255" t="s">
        <v>40</v>
      </c>
      <c r="E255" t="s">
        <v>62</v>
      </c>
      <c r="F255" t="s">
        <v>42</v>
      </c>
      <c r="G255" t="s">
        <v>79</v>
      </c>
      <c r="H255" t="s">
        <v>609</v>
      </c>
      <c r="I255">
        <v>2</v>
      </c>
      <c r="J255">
        <v>58276</v>
      </c>
      <c r="K255">
        <v>10</v>
      </c>
      <c r="L255">
        <v>104896.8</v>
      </c>
      <c r="M255">
        <v>17061.36</v>
      </c>
      <c r="N255" t="s">
        <v>83</v>
      </c>
    </row>
    <row r="256" spans="1:14" x14ac:dyDescent="0.35">
      <c r="A256">
        <v>10255</v>
      </c>
      <c r="B256" s="1">
        <v>45237</v>
      </c>
      <c r="C256" t="s">
        <v>610</v>
      </c>
      <c r="D256" t="s">
        <v>28</v>
      </c>
      <c r="E256" t="s">
        <v>114</v>
      </c>
      <c r="F256" t="s">
        <v>75</v>
      </c>
      <c r="G256" t="s">
        <v>240</v>
      </c>
      <c r="H256" t="s">
        <v>611</v>
      </c>
      <c r="I256">
        <v>5</v>
      </c>
      <c r="J256">
        <v>6472</v>
      </c>
      <c r="K256">
        <v>10</v>
      </c>
      <c r="L256">
        <v>29124</v>
      </c>
      <c r="M256">
        <v>7277.61</v>
      </c>
      <c r="N256" t="s">
        <v>20</v>
      </c>
    </row>
    <row r="257" spans="1:14" x14ac:dyDescent="0.35">
      <c r="A257">
        <v>10256</v>
      </c>
      <c r="B257" s="1">
        <v>45669</v>
      </c>
      <c r="C257" t="s">
        <v>612</v>
      </c>
      <c r="D257" t="s">
        <v>22</v>
      </c>
      <c r="E257" t="s">
        <v>167</v>
      </c>
      <c r="F257" t="s">
        <v>86</v>
      </c>
      <c r="G257" t="s">
        <v>118</v>
      </c>
      <c r="H257" t="s">
        <v>613</v>
      </c>
      <c r="I257">
        <v>3</v>
      </c>
      <c r="J257">
        <v>3517</v>
      </c>
      <c r="K257">
        <v>5</v>
      </c>
      <c r="L257">
        <v>10023.450000000001</v>
      </c>
      <c r="M257">
        <v>1456.11</v>
      </c>
      <c r="N257" t="s">
        <v>38</v>
      </c>
    </row>
    <row r="258" spans="1:14" x14ac:dyDescent="0.35">
      <c r="A258">
        <v>10257</v>
      </c>
      <c r="B258" s="1">
        <v>45379</v>
      </c>
      <c r="C258" t="s">
        <v>614</v>
      </c>
      <c r="D258" t="s">
        <v>40</v>
      </c>
      <c r="E258" t="s">
        <v>41</v>
      </c>
      <c r="F258" t="s">
        <v>24</v>
      </c>
      <c r="G258" t="s">
        <v>59</v>
      </c>
      <c r="H258" t="s">
        <v>287</v>
      </c>
      <c r="I258">
        <v>3</v>
      </c>
      <c r="J258">
        <v>7479</v>
      </c>
      <c r="K258">
        <v>20</v>
      </c>
      <c r="L258">
        <v>17949.599999999999</v>
      </c>
      <c r="M258">
        <v>2704.4</v>
      </c>
      <c r="N258" t="s">
        <v>72</v>
      </c>
    </row>
    <row r="259" spans="1:14" x14ac:dyDescent="0.35">
      <c r="A259">
        <v>10258</v>
      </c>
      <c r="B259" s="1">
        <v>45586</v>
      </c>
      <c r="C259" t="s">
        <v>615</v>
      </c>
      <c r="D259" t="s">
        <v>22</v>
      </c>
      <c r="E259" t="s">
        <v>58</v>
      </c>
      <c r="F259" t="s">
        <v>75</v>
      </c>
      <c r="G259" t="s">
        <v>76</v>
      </c>
      <c r="H259" t="s">
        <v>616</v>
      </c>
      <c r="I259">
        <v>5</v>
      </c>
      <c r="J259">
        <v>72191</v>
      </c>
      <c r="K259">
        <v>10</v>
      </c>
      <c r="L259">
        <v>324859.5</v>
      </c>
      <c r="M259">
        <v>53183.45</v>
      </c>
      <c r="N259" t="s">
        <v>33</v>
      </c>
    </row>
    <row r="260" spans="1:14" x14ac:dyDescent="0.35">
      <c r="A260">
        <v>10259</v>
      </c>
      <c r="B260" s="1">
        <v>45641</v>
      </c>
      <c r="C260" t="s">
        <v>617</v>
      </c>
      <c r="D260" t="s">
        <v>22</v>
      </c>
      <c r="E260" t="s">
        <v>74</v>
      </c>
      <c r="F260" t="s">
        <v>42</v>
      </c>
      <c r="G260" t="s">
        <v>51</v>
      </c>
      <c r="H260" t="s">
        <v>618</v>
      </c>
      <c r="I260">
        <v>1</v>
      </c>
      <c r="J260">
        <v>59846</v>
      </c>
      <c r="K260">
        <v>5</v>
      </c>
      <c r="L260">
        <v>56853.7</v>
      </c>
      <c r="M260">
        <v>9759.16</v>
      </c>
      <c r="N260" t="s">
        <v>83</v>
      </c>
    </row>
    <row r="261" spans="1:14" x14ac:dyDescent="0.35">
      <c r="A261">
        <v>10260</v>
      </c>
      <c r="B261" s="1">
        <v>45446</v>
      </c>
      <c r="C261" t="s">
        <v>619</v>
      </c>
      <c r="D261" t="s">
        <v>15</v>
      </c>
      <c r="E261" t="s">
        <v>16</v>
      </c>
      <c r="F261" t="s">
        <v>42</v>
      </c>
      <c r="G261" t="s">
        <v>79</v>
      </c>
      <c r="H261" t="s">
        <v>620</v>
      </c>
      <c r="I261">
        <v>1</v>
      </c>
      <c r="J261">
        <v>59828</v>
      </c>
      <c r="K261">
        <v>5</v>
      </c>
      <c r="L261">
        <v>56836.6</v>
      </c>
      <c r="M261">
        <v>8325.15</v>
      </c>
      <c r="N261" t="s">
        <v>72</v>
      </c>
    </row>
    <row r="262" spans="1:14" x14ac:dyDescent="0.35">
      <c r="A262">
        <v>10261</v>
      </c>
      <c r="B262" s="1">
        <v>45899</v>
      </c>
      <c r="C262" t="s">
        <v>621</v>
      </c>
      <c r="D262" t="s">
        <v>15</v>
      </c>
      <c r="E262" t="s">
        <v>174</v>
      </c>
      <c r="F262" t="s">
        <v>42</v>
      </c>
      <c r="G262" t="s">
        <v>79</v>
      </c>
      <c r="H262" t="s">
        <v>622</v>
      </c>
      <c r="I262">
        <v>2</v>
      </c>
      <c r="J262">
        <v>27785</v>
      </c>
      <c r="K262">
        <v>0</v>
      </c>
      <c r="L262">
        <v>55570</v>
      </c>
      <c r="M262">
        <v>6793.55</v>
      </c>
      <c r="N262" t="s">
        <v>38</v>
      </c>
    </row>
    <row r="263" spans="1:14" x14ac:dyDescent="0.35">
      <c r="A263">
        <v>10262</v>
      </c>
      <c r="B263" s="1">
        <v>45590</v>
      </c>
      <c r="C263" t="s">
        <v>623</v>
      </c>
      <c r="D263" t="s">
        <v>28</v>
      </c>
      <c r="E263" t="s">
        <v>29</v>
      </c>
      <c r="F263" t="s">
        <v>96</v>
      </c>
      <c r="G263" t="s">
        <v>156</v>
      </c>
      <c r="H263" t="s">
        <v>624</v>
      </c>
      <c r="I263">
        <v>3</v>
      </c>
      <c r="J263">
        <v>24823</v>
      </c>
      <c r="K263">
        <v>10</v>
      </c>
      <c r="L263">
        <v>67022.100000000006</v>
      </c>
      <c r="M263">
        <v>14626.79</v>
      </c>
      <c r="N263" t="s">
        <v>83</v>
      </c>
    </row>
    <row r="264" spans="1:14" x14ac:dyDescent="0.35">
      <c r="A264">
        <v>10263</v>
      </c>
      <c r="B264" s="1">
        <v>45252</v>
      </c>
      <c r="C264" t="s">
        <v>625</v>
      </c>
      <c r="D264" t="s">
        <v>22</v>
      </c>
      <c r="E264" t="s">
        <v>58</v>
      </c>
      <c r="F264" t="s">
        <v>129</v>
      </c>
      <c r="G264" t="s">
        <v>148</v>
      </c>
      <c r="H264" t="s">
        <v>626</v>
      </c>
      <c r="I264">
        <v>3</v>
      </c>
      <c r="J264">
        <v>50511</v>
      </c>
      <c r="K264">
        <v>10</v>
      </c>
      <c r="L264">
        <v>136379.70000000001</v>
      </c>
      <c r="M264">
        <v>20913.919999999998</v>
      </c>
      <c r="N264" t="s">
        <v>83</v>
      </c>
    </row>
    <row r="265" spans="1:14" x14ac:dyDescent="0.35">
      <c r="A265">
        <v>10264</v>
      </c>
      <c r="B265" s="1">
        <v>45327</v>
      </c>
      <c r="C265" t="s">
        <v>627</v>
      </c>
      <c r="D265" t="s">
        <v>15</v>
      </c>
      <c r="E265" t="s">
        <v>174</v>
      </c>
      <c r="F265" t="s">
        <v>30</v>
      </c>
      <c r="G265" t="s">
        <v>31</v>
      </c>
      <c r="H265" t="s">
        <v>628</v>
      </c>
      <c r="I265">
        <v>4</v>
      </c>
      <c r="J265">
        <v>39061</v>
      </c>
      <c r="K265">
        <v>20</v>
      </c>
      <c r="L265">
        <v>124995.2</v>
      </c>
      <c r="M265">
        <v>30886.7</v>
      </c>
      <c r="N265" t="s">
        <v>33</v>
      </c>
    </row>
    <row r="266" spans="1:14" x14ac:dyDescent="0.35">
      <c r="A266">
        <v>10265</v>
      </c>
      <c r="B266" s="1">
        <v>45358</v>
      </c>
      <c r="C266" t="s">
        <v>629</v>
      </c>
      <c r="D266" t="s">
        <v>28</v>
      </c>
      <c r="E266" t="s">
        <v>35</v>
      </c>
      <c r="F266" t="s">
        <v>30</v>
      </c>
      <c r="G266" t="s">
        <v>65</v>
      </c>
      <c r="H266" t="s">
        <v>630</v>
      </c>
      <c r="I266">
        <v>5</v>
      </c>
      <c r="J266">
        <v>30115</v>
      </c>
      <c r="K266">
        <v>10</v>
      </c>
      <c r="L266">
        <v>135517.5</v>
      </c>
      <c r="M266">
        <v>8531.85</v>
      </c>
      <c r="N266" t="s">
        <v>38</v>
      </c>
    </row>
    <row r="267" spans="1:14" x14ac:dyDescent="0.35">
      <c r="A267">
        <v>10266</v>
      </c>
      <c r="B267" s="1">
        <v>45591</v>
      </c>
      <c r="C267" t="s">
        <v>631</v>
      </c>
      <c r="D267" t="s">
        <v>28</v>
      </c>
      <c r="E267" t="s">
        <v>144</v>
      </c>
      <c r="F267" t="s">
        <v>17</v>
      </c>
      <c r="G267" t="s">
        <v>291</v>
      </c>
      <c r="H267" t="s">
        <v>632</v>
      </c>
      <c r="I267">
        <v>1</v>
      </c>
      <c r="J267">
        <v>43894</v>
      </c>
      <c r="K267">
        <v>20</v>
      </c>
      <c r="L267">
        <v>35115.199999999997</v>
      </c>
      <c r="M267">
        <v>4820.4799999999996</v>
      </c>
      <c r="N267" t="s">
        <v>38</v>
      </c>
    </row>
    <row r="268" spans="1:14" x14ac:dyDescent="0.35">
      <c r="A268">
        <v>10267</v>
      </c>
      <c r="B268" s="1">
        <v>45693</v>
      </c>
      <c r="C268" t="s">
        <v>633</v>
      </c>
      <c r="D268" t="s">
        <v>28</v>
      </c>
      <c r="E268" t="s">
        <v>85</v>
      </c>
      <c r="F268" t="s">
        <v>129</v>
      </c>
      <c r="G268" t="s">
        <v>130</v>
      </c>
      <c r="H268" t="s">
        <v>634</v>
      </c>
      <c r="I268">
        <v>3</v>
      </c>
      <c r="J268">
        <v>33800</v>
      </c>
      <c r="K268">
        <v>5</v>
      </c>
      <c r="L268">
        <v>96330</v>
      </c>
      <c r="M268">
        <v>11891.6</v>
      </c>
      <c r="N268" t="s">
        <v>72</v>
      </c>
    </row>
    <row r="269" spans="1:14" x14ac:dyDescent="0.35">
      <c r="A269">
        <v>10268</v>
      </c>
      <c r="B269" s="1">
        <v>45743</v>
      </c>
      <c r="C269" t="s">
        <v>635</v>
      </c>
      <c r="D269" t="s">
        <v>22</v>
      </c>
      <c r="E269" t="s">
        <v>74</v>
      </c>
      <c r="F269" t="s">
        <v>30</v>
      </c>
      <c r="G269" t="s">
        <v>322</v>
      </c>
      <c r="H269" t="s">
        <v>636</v>
      </c>
      <c r="I269">
        <v>2</v>
      </c>
      <c r="J269">
        <v>9711</v>
      </c>
      <c r="K269">
        <v>10</v>
      </c>
      <c r="L269">
        <v>17479.8</v>
      </c>
      <c r="M269">
        <v>2640.87</v>
      </c>
      <c r="N269" t="s">
        <v>33</v>
      </c>
    </row>
    <row r="270" spans="1:14" x14ac:dyDescent="0.35">
      <c r="A270">
        <v>10269</v>
      </c>
      <c r="B270" s="1">
        <v>45708</v>
      </c>
      <c r="C270" t="s">
        <v>637</v>
      </c>
      <c r="D270" t="s">
        <v>15</v>
      </c>
      <c r="E270" t="s">
        <v>93</v>
      </c>
      <c r="F270" t="s">
        <v>129</v>
      </c>
      <c r="G270" t="s">
        <v>168</v>
      </c>
      <c r="H270" t="s">
        <v>638</v>
      </c>
      <c r="I270">
        <v>5</v>
      </c>
      <c r="J270">
        <v>57388</v>
      </c>
      <c r="K270">
        <v>20</v>
      </c>
      <c r="L270">
        <v>229552</v>
      </c>
      <c r="M270">
        <v>51151.3</v>
      </c>
      <c r="N270" t="s">
        <v>38</v>
      </c>
    </row>
    <row r="271" spans="1:14" x14ac:dyDescent="0.35">
      <c r="A271">
        <v>10270</v>
      </c>
      <c r="B271" s="1">
        <v>45452</v>
      </c>
      <c r="C271" t="s">
        <v>639</v>
      </c>
      <c r="D271" t="s">
        <v>15</v>
      </c>
      <c r="E271" t="s">
        <v>147</v>
      </c>
      <c r="F271" t="s">
        <v>96</v>
      </c>
      <c r="G271" t="s">
        <v>156</v>
      </c>
      <c r="H271" t="s">
        <v>640</v>
      </c>
      <c r="I271">
        <v>4</v>
      </c>
      <c r="J271">
        <v>27669</v>
      </c>
      <c r="K271">
        <v>20</v>
      </c>
      <c r="L271">
        <v>88540.800000000003</v>
      </c>
      <c r="M271">
        <v>16698.919999999998</v>
      </c>
      <c r="N271" t="s">
        <v>72</v>
      </c>
    </row>
    <row r="272" spans="1:14" x14ac:dyDescent="0.35">
      <c r="A272">
        <v>10271</v>
      </c>
      <c r="B272" s="1">
        <v>45564</v>
      </c>
      <c r="C272" t="s">
        <v>641</v>
      </c>
      <c r="D272" t="s">
        <v>28</v>
      </c>
      <c r="E272" t="s">
        <v>114</v>
      </c>
      <c r="F272" t="s">
        <v>86</v>
      </c>
      <c r="G272" t="s">
        <v>87</v>
      </c>
      <c r="H272" t="s">
        <v>642</v>
      </c>
      <c r="I272">
        <v>2</v>
      </c>
      <c r="J272">
        <v>63300</v>
      </c>
      <c r="K272">
        <v>0</v>
      </c>
      <c r="L272">
        <v>126600</v>
      </c>
      <c r="M272">
        <v>16591.78</v>
      </c>
      <c r="N272" t="s">
        <v>20</v>
      </c>
    </row>
    <row r="273" spans="1:14" x14ac:dyDescent="0.35">
      <c r="A273">
        <v>10272</v>
      </c>
      <c r="B273" s="1">
        <v>45902</v>
      </c>
      <c r="C273" t="s">
        <v>643</v>
      </c>
      <c r="D273" t="s">
        <v>28</v>
      </c>
      <c r="E273" t="s">
        <v>85</v>
      </c>
      <c r="F273" t="s">
        <v>75</v>
      </c>
      <c r="G273" t="s">
        <v>204</v>
      </c>
      <c r="H273" t="s">
        <v>644</v>
      </c>
      <c r="I273">
        <v>4</v>
      </c>
      <c r="J273">
        <v>32197</v>
      </c>
      <c r="K273">
        <v>10</v>
      </c>
      <c r="L273">
        <v>115909.2</v>
      </c>
      <c r="M273">
        <v>27119.3</v>
      </c>
      <c r="N273" t="s">
        <v>33</v>
      </c>
    </row>
    <row r="274" spans="1:14" x14ac:dyDescent="0.35">
      <c r="A274">
        <v>10273</v>
      </c>
      <c r="B274" s="1">
        <v>45531</v>
      </c>
      <c r="C274" t="s">
        <v>645</v>
      </c>
      <c r="D274" t="s">
        <v>28</v>
      </c>
      <c r="E274" t="s">
        <v>85</v>
      </c>
      <c r="F274" t="s">
        <v>129</v>
      </c>
      <c r="G274" t="s">
        <v>130</v>
      </c>
      <c r="H274" t="s">
        <v>646</v>
      </c>
      <c r="I274">
        <v>4</v>
      </c>
      <c r="J274">
        <v>25239</v>
      </c>
      <c r="K274">
        <v>15</v>
      </c>
      <c r="L274">
        <v>85812.6</v>
      </c>
      <c r="M274">
        <v>9112.69</v>
      </c>
      <c r="N274" t="s">
        <v>20</v>
      </c>
    </row>
    <row r="275" spans="1:14" x14ac:dyDescent="0.35">
      <c r="A275">
        <v>10274</v>
      </c>
      <c r="B275" s="1">
        <v>45338</v>
      </c>
      <c r="C275" t="s">
        <v>647</v>
      </c>
      <c r="D275" t="s">
        <v>15</v>
      </c>
      <c r="E275" t="s">
        <v>147</v>
      </c>
      <c r="F275" t="s">
        <v>46</v>
      </c>
      <c r="G275" t="s">
        <v>209</v>
      </c>
      <c r="H275" t="s">
        <v>648</v>
      </c>
      <c r="I275">
        <v>4</v>
      </c>
      <c r="J275">
        <v>47304</v>
      </c>
      <c r="K275">
        <v>15</v>
      </c>
      <c r="L275">
        <v>160833.60000000001</v>
      </c>
      <c r="M275">
        <v>35806.379999999997</v>
      </c>
      <c r="N275" t="s">
        <v>33</v>
      </c>
    </row>
    <row r="276" spans="1:14" x14ac:dyDescent="0.35">
      <c r="A276">
        <v>10275</v>
      </c>
      <c r="B276" s="1">
        <v>45763</v>
      </c>
      <c r="C276" t="s">
        <v>649</v>
      </c>
      <c r="D276" t="s">
        <v>28</v>
      </c>
      <c r="E276" t="s">
        <v>35</v>
      </c>
      <c r="F276" t="s">
        <v>96</v>
      </c>
      <c r="G276" t="s">
        <v>214</v>
      </c>
      <c r="H276" t="s">
        <v>650</v>
      </c>
      <c r="I276">
        <v>2</v>
      </c>
      <c r="J276">
        <v>19112</v>
      </c>
      <c r="K276">
        <v>10</v>
      </c>
      <c r="L276">
        <v>34401.599999999999</v>
      </c>
      <c r="M276">
        <v>6928.02</v>
      </c>
      <c r="N276" t="s">
        <v>20</v>
      </c>
    </row>
    <row r="277" spans="1:14" x14ac:dyDescent="0.35">
      <c r="A277">
        <v>10276</v>
      </c>
      <c r="B277" s="1">
        <v>45396</v>
      </c>
      <c r="C277" t="s">
        <v>651</v>
      </c>
      <c r="D277" t="s">
        <v>15</v>
      </c>
      <c r="E277" t="s">
        <v>174</v>
      </c>
      <c r="F277" t="s">
        <v>86</v>
      </c>
      <c r="G277" t="s">
        <v>296</v>
      </c>
      <c r="H277" t="s">
        <v>652</v>
      </c>
      <c r="I277">
        <v>5</v>
      </c>
      <c r="J277">
        <v>890</v>
      </c>
      <c r="K277">
        <v>20</v>
      </c>
      <c r="L277">
        <v>3560</v>
      </c>
      <c r="M277">
        <v>448.45</v>
      </c>
      <c r="N277" t="s">
        <v>38</v>
      </c>
    </row>
    <row r="278" spans="1:14" x14ac:dyDescent="0.35">
      <c r="A278">
        <v>10277</v>
      </c>
      <c r="B278" s="1">
        <v>45392</v>
      </c>
      <c r="C278" t="s">
        <v>653</v>
      </c>
      <c r="D278" t="s">
        <v>22</v>
      </c>
      <c r="E278" t="s">
        <v>54</v>
      </c>
      <c r="F278" t="s">
        <v>69</v>
      </c>
      <c r="G278" t="s">
        <v>123</v>
      </c>
      <c r="H278" t="s">
        <v>654</v>
      </c>
      <c r="I278">
        <v>4</v>
      </c>
      <c r="J278">
        <v>62321</v>
      </c>
      <c r="K278">
        <v>5</v>
      </c>
      <c r="L278">
        <v>236819.8</v>
      </c>
      <c r="M278">
        <v>40372.400000000001</v>
      </c>
      <c r="N278" t="s">
        <v>83</v>
      </c>
    </row>
    <row r="279" spans="1:14" x14ac:dyDescent="0.35">
      <c r="A279">
        <v>10278</v>
      </c>
      <c r="B279" s="1">
        <v>45769</v>
      </c>
      <c r="C279" t="s">
        <v>655</v>
      </c>
      <c r="D279" t="s">
        <v>40</v>
      </c>
      <c r="E279" t="s">
        <v>110</v>
      </c>
      <c r="F279" t="s">
        <v>42</v>
      </c>
      <c r="G279" t="s">
        <v>79</v>
      </c>
      <c r="H279" t="s">
        <v>656</v>
      </c>
      <c r="I279">
        <v>5</v>
      </c>
      <c r="J279">
        <v>31545</v>
      </c>
      <c r="K279">
        <v>5</v>
      </c>
      <c r="L279">
        <v>149838.75</v>
      </c>
      <c r="M279">
        <v>36850.089999999997</v>
      </c>
      <c r="N279" t="s">
        <v>33</v>
      </c>
    </row>
    <row r="280" spans="1:14" x14ac:dyDescent="0.35">
      <c r="A280">
        <v>10279</v>
      </c>
      <c r="B280" s="1">
        <v>45562</v>
      </c>
      <c r="C280" t="s">
        <v>657</v>
      </c>
      <c r="D280" t="s">
        <v>15</v>
      </c>
      <c r="E280" t="s">
        <v>147</v>
      </c>
      <c r="F280" t="s">
        <v>69</v>
      </c>
      <c r="G280" t="s">
        <v>151</v>
      </c>
      <c r="H280" t="s">
        <v>658</v>
      </c>
      <c r="I280">
        <v>1</v>
      </c>
      <c r="J280">
        <v>77022</v>
      </c>
      <c r="K280">
        <v>5</v>
      </c>
      <c r="L280">
        <v>73170.899999999994</v>
      </c>
      <c r="M280">
        <v>10033.02</v>
      </c>
      <c r="N280" t="s">
        <v>83</v>
      </c>
    </row>
    <row r="281" spans="1:14" x14ac:dyDescent="0.35">
      <c r="A281">
        <v>10280</v>
      </c>
      <c r="B281" s="1">
        <v>45328</v>
      </c>
      <c r="C281" t="s">
        <v>659</v>
      </c>
      <c r="D281" t="s">
        <v>28</v>
      </c>
      <c r="E281" t="s">
        <v>144</v>
      </c>
      <c r="F281" t="s">
        <v>24</v>
      </c>
      <c r="G281" t="s">
        <v>36</v>
      </c>
      <c r="H281" t="s">
        <v>660</v>
      </c>
      <c r="I281">
        <v>5</v>
      </c>
      <c r="J281">
        <v>31480</v>
      </c>
      <c r="K281">
        <v>10</v>
      </c>
      <c r="L281">
        <v>141660</v>
      </c>
      <c r="M281">
        <v>22581.15</v>
      </c>
      <c r="N281" t="s">
        <v>20</v>
      </c>
    </row>
    <row r="282" spans="1:14" x14ac:dyDescent="0.35">
      <c r="A282">
        <v>10281</v>
      </c>
      <c r="B282" s="1">
        <v>45886</v>
      </c>
      <c r="C282" t="s">
        <v>661</v>
      </c>
      <c r="D282" t="s">
        <v>28</v>
      </c>
      <c r="E282" t="s">
        <v>29</v>
      </c>
      <c r="F282" t="s">
        <v>96</v>
      </c>
      <c r="G282" t="s">
        <v>97</v>
      </c>
      <c r="H282" t="s">
        <v>662</v>
      </c>
      <c r="I282">
        <v>3</v>
      </c>
      <c r="J282">
        <v>77903</v>
      </c>
      <c r="K282">
        <v>15</v>
      </c>
      <c r="L282">
        <v>198652.65</v>
      </c>
      <c r="M282">
        <v>24667.96</v>
      </c>
      <c r="N282" t="s">
        <v>38</v>
      </c>
    </row>
    <row r="283" spans="1:14" x14ac:dyDescent="0.35">
      <c r="A283">
        <v>10282</v>
      </c>
      <c r="B283" s="1">
        <v>45529</v>
      </c>
      <c r="C283" t="s">
        <v>663</v>
      </c>
      <c r="D283" t="s">
        <v>28</v>
      </c>
      <c r="E283" t="s">
        <v>114</v>
      </c>
      <c r="F283" t="s">
        <v>96</v>
      </c>
      <c r="G283" t="s">
        <v>214</v>
      </c>
      <c r="H283" t="s">
        <v>664</v>
      </c>
      <c r="I283">
        <v>4</v>
      </c>
      <c r="J283">
        <v>43141</v>
      </c>
      <c r="K283">
        <v>10</v>
      </c>
      <c r="L283">
        <v>155307.6</v>
      </c>
      <c r="M283">
        <v>29994.41</v>
      </c>
      <c r="N283" t="s">
        <v>83</v>
      </c>
    </row>
    <row r="284" spans="1:14" x14ac:dyDescent="0.35">
      <c r="A284">
        <v>10283</v>
      </c>
      <c r="B284" s="1">
        <v>45838</v>
      </c>
      <c r="C284" t="s">
        <v>665</v>
      </c>
      <c r="D284" t="s">
        <v>28</v>
      </c>
      <c r="E284" t="s">
        <v>29</v>
      </c>
      <c r="F284" t="s">
        <v>129</v>
      </c>
      <c r="G284" t="s">
        <v>164</v>
      </c>
      <c r="H284" t="s">
        <v>666</v>
      </c>
      <c r="I284">
        <v>2</v>
      </c>
      <c r="J284">
        <v>41901</v>
      </c>
      <c r="K284">
        <v>5</v>
      </c>
      <c r="L284">
        <v>79611.899999999994</v>
      </c>
      <c r="M284">
        <v>8137.53</v>
      </c>
      <c r="N284" t="s">
        <v>20</v>
      </c>
    </row>
    <row r="285" spans="1:14" x14ac:dyDescent="0.35">
      <c r="A285">
        <v>10284</v>
      </c>
      <c r="B285" s="1">
        <v>45787</v>
      </c>
      <c r="C285" t="s">
        <v>667</v>
      </c>
      <c r="D285" t="s">
        <v>15</v>
      </c>
      <c r="E285" t="s">
        <v>16</v>
      </c>
      <c r="F285" t="s">
        <v>69</v>
      </c>
      <c r="G285" t="s">
        <v>123</v>
      </c>
      <c r="H285" t="s">
        <v>668</v>
      </c>
      <c r="I285">
        <v>5</v>
      </c>
      <c r="J285">
        <v>74119</v>
      </c>
      <c r="K285">
        <v>10</v>
      </c>
      <c r="L285">
        <v>333535.5</v>
      </c>
      <c r="M285">
        <v>29686.68</v>
      </c>
      <c r="N285" t="s">
        <v>33</v>
      </c>
    </row>
    <row r="286" spans="1:14" x14ac:dyDescent="0.35">
      <c r="A286">
        <v>10285</v>
      </c>
      <c r="B286" s="1">
        <v>45874</v>
      </c>
      <c r="C286" t="s">
        <v>669</v>
      </c>
      <c r="D286" t="s">
        <v>15</v>
      </c>
      <c r="E286" t="s">
        <v>68</v>
      </c>
      <c r="F286" t="s">
        <v>46</v>
      </c>
      <c r="G286" t="s">
        <v>209</v>
      </c>
      <c r="H286" t="s">
        <v>670</v>
      </c>
      <c r="I286">
        <v>1</v>
      </c>
      <c r="J286">
        <v>45039</v>
      </c>
      <c r="K286">
        <v>0</v>
      </c>
      <c r="L286">
        <v>45039</v>
      </c>
      <c r="M286">
        <v>5713.33</v>
      </c>
      <c r="N286" t="s">
        <v>72</v>
      </c>
    </row>
    <row r="287" spans="1:14" x14ac:dyDescent="0.35">
      <c r="A287">
        <v>10286</v>
      </c>
      <c r="B287" s="1">
        <v>45336</v>
      </c>
      <c r="C287" t="s">
        <v>671</v>
      </c>
      <c r="D287" t="s">
        <v>40</v>
      </c>
      <c r="E287" t="s">
        <v>50</v>
      </c>
      <c r="F287" t="s">
        <v>30</v>
      </c>
      <c r="G287" t="s">
        <v>322</v>
      </c>
      <c r="H287" t="s">
        <v>672</v>
      </c>
      <c r="I287">
        <v>3</v>
      </c>
      <c r="J287">
        <v>23107</v>
      </c>
      <c r="K287">
        <v>10</v>
      </c>
      <c r="L287">
        <v>62388.9</v>
      </c>
      <c r="M287">
        <v>14441.15</v>
      </c>
      <c r="N287" t="s">
        <v>33</v>
      </c>
    </row>
    <row r="288" spans="1:14" x14ac:dyDescent="0.35">
      <c r="A288">
        <v>10287</v>
      </c>
      <c r="B288" s="1">
        <v>45861</v>
      </c>
      <c r="C288" t="s">
        <v>673</v>
      </c>
      <c r="D288" t="s">
        <v>22</v>
      </c>
      <c r="E288" t="s">
        <v>58</v>
      </c>
      <c r="F288" t="s">
        <v>86</v>
      </c>
      <c r="G288" t="s">
        <v>296</v>
      </c>
      <c r="H288" t="s">
        <v>674</v>
      </c>
      <c r="I288">
        <v>1</v>
      </c>
      <c r="J288">
        <v>19031</v>
      </c>
      <c r="K288">
        <v>5</v>
      </c>
      <c r="L288">
        <v>18079.45</v>
      </c>
      <c r="M288">
        <v>3429.94</v>
      </c>
      <c r="N288" t="s">
        <v>33</v>
      </c>
    </row>
    <row r="289" spans="1:14" x14ac:dyDescent="0.35">
      <c r="A289">
        <v>10288</v>
      </c>
      <c r="B289" s="1">
        <v>45725</v>
      </c>
      <c r="C289" t="s">
        <v>675</v>
      </c>
      <c r="D289" t="s">
        <v>28</v>
      </c>
      <c r="E289" t="s">
        <v>29</v>
      </c>
      <c r="F289" t="s">
        <v>75</v>
      </c>
      <c r="G289" t="s">
        <v>76</v>
      </c>
      <c r="H289" t="s">
        <v>676</v>
      </c>
      <c r="I289">
        <v>5</v>
      </c>
      <c r="J289">
        <v>6383</v>
      </c>
      <c r="K289">
        <v>5</v>
      </c>
      <c r="L289">
        <v>30319.25</v>
      </c>
      <c r="M289">
        <v>6663.92</v>
      </c>
      <c r="N289" t="s">
        <v>83</v>
      </c>
    </row>
    <row r="290" spans="1:14" x14ac:dyDescent="0.35">
      <c r="A290">
        <v>10289</v>
      </c>
      <c r="B290" s="1">
        <v>45381</v>
      </c>
      <c r="C290" t="s">
        <v>677</v>
      </c>
      <c r="D290" t="s">
        <v>22</v>
      </c>
      <c r="E290" t="s">
        <v>58</v>
      </c>
      <c r="F290" t="s">
        <v>86</v>
      </c>
      <c r="G290" t="s">
        <v>171</v>
      </c>
      <c r="H290" t="s">
        <v>678</v>
      </c>
      <c r="I290">
        <v>4</v>
      </c>
      <c r="J290">
        <v>19136</v>
      </c>
      <c r="K290">
        <v>10</v>
      </c>
      <c r="L290">
        <v>68889.600000000006</v>
      </c>
      <c r="M290">
        <v>11105.93</v>
      </c>
      <c r="N290" t="s">
        <v>20</v>
      </c>
    </row>
    <row r="291" spans="1:14" x14ac:dyDescent="0.35">
      <c r="A291">
        <v>10290</v>
      </c>
      <c r="B291" s="1">
        <v>45831</v>
      </c>
      <c r="C291" t="s">
        <v>679</v>
      </c>
      <c r="D291" t="s">
        <v>40</v>
      </c>
      <c r="E291" t="s">
        <v>103</v>
      </c>
      <c r="F291" t="s">
        <v>86</v>
      </c>
      <c r="G291" t="s">
        <v>171</v>
      </c>
      <c r="H291" t="s">
        <v>680</v>
      </c>
      <c r="I291">
        <v>1</v>
      </c>
      <c r="J291">
        <v>24046</v>
      </c>
      <c r="K291">
        <v>20</v>
      </c>
      <c r="L291">
        <v>19236.8</v>
      </c>
      <c r="M291">
        <v>1484.91</v>
      </c>
      <c r="N291" t="s">
        <v>72</v>
      </c>
    </row>
    <row r="292" spans="1:14" x14ac:dyDescent="0.35">
      <c r="A292">
        <v>10291</v>
      </c>
      <c r="B292" s="1">
        <v>45767</v>
      </c>
      <c r="C292" t="s">
        <v>681</v>
      </c>
      <c r="D292" t="s">
        <v>15</v>
      </c>
      <c r="E292" t="s">
        <v>174</v>
      </c>
      <c r="F292" t="s">
        <v>69</v>
      </c>
      <c r="G292" t="s">
        <v>517</v>
      </c>
      <c r="H292" t="s">
        <v>682</v>
      </c>
      <c r="I292">
        <v>5</v>
      </c>
      <c r="J292">
        <v>52962</v>
      </c>
      <c r="K292">
        <v>15</v>
      </c>
      <c r="L292">
        <v>225088.5</v>
      </c>
      <c r="M292">
        <v>19501.98</v>
      </c>
      <c r="N292" t="s">
        <v>33</v>
      </c>
    </row>
    <row r="293" spans="1:14" x14ac:dyDescent="0.35">
      <c r="A293">
        <v>10292</v>
      </c>
      <c r="B293" s="1">
        <v>45489</v>
      </c>
      <c r="C293" t="s">
        <v>683</v>
      </c>
      <c r="D293" t="s">
        <v>15</v>
      </c>
      <c r="E293" t="s">
        <v>16</v>
      </c>
      <c r="F293" t="s">
        <v>46</v>
      </c>
      <c r="G293" t="s">
        <v>141</v>
      </c>
      <c r="H293" t="s">
        <v>499</v>
      </c>
      <c r="I293">
        <v>4</v>
      </c>
      <c r="J293">
        <v>697</v>
      </c>
      <c r="K293">
        <v>20</v>
      </c>
      <c r="L293">
        <v>2230.4</v>
      </c>
      <c r="M293">
        <v>407.92</v>
      </c>
      <c r="N293" t="s">
        <v>33</v>
      </c>
    </row>
    <row r="294" spans="1:14" x14ac:dyDescent="0.35">
      <c r="A294">
        <v>10293</v>
      </c>
      <c r="B294" s="1">
        <v>45215</v>
      </c>
      <c r="C294" t="s">
        <v>684</v>
      </c>
      <c r="D294" t="s">
        <v>40</v>
      </c>
      <c r="E294" t="s">
        <v>62</v>
      </c>
      <c r="F294" t="s">
        <v>69</v>
      </c>
      <c r="G294" t="s">
        <v>123</v>
      </c>
      <c r="H294" t="s">
        <v>685</v>
      </c>
      <c r="I294">
        <v>4</v>
      </c>
      <c r="J294">
        <v>64428</v>
      </c>
      <c r="K294">
        <v>0</v>
      </c>
      <c r="L294">
        <v>257712</v>
      </c>
      <c r="M294">
        <v>26012.11</v>
      </c>
      <c r="N294" t="s">
        <v>72</v>
      </c>
    </row>
    <row r="295" spans="1:14" x14ac:dyDescent="0.35">
      <c r="A295">
        <v>10294</v>
      </c>
      <c r="B295" s="1">
        <v>45787</v>
      </c>
      <c r="C295" t="s">
        <v>686</v>
      </c>
      <c r="D295" t="s">
        <v>15</v>
      </c>
      <c r="E295" t="s">
        <v>68</v>
      </c>
      <c r="F295" t="s">
        <v>69</v>
      </c>
      <c r="G295" t="s">
        <v>517</v>
      </c>
      <c r="H295" t="s">
        <v>687</v>
      </c>
      <c r="I295">
        <v>1</v>
      </c>
      <c r="J295">
        <v>15196</v>
      </c>
      <c r="K295">
        <v>5</v>
      </c>
      <c r="L295">
        <v>14436.2</v>
      </c>
      <c r="M295">
        <v>906.84</v>
      </c>
      <c r="N295" t="s">
        <v>83</v>
      </c>
    </row>
    <row r="296" spans="1:14" x14ac:dyDescent="0.35">
      <c r="A296">
        <v>10295</v>
      </c>
      <c r="B296" s="1">
        <v>45235</v>
      </c>
      <c r="C296" t="s">
        <v>688</v>
      </c>
      <c r="D296" t="s">
        <v>22</v>
      </c>
      <c r="E296" t="s">
        <v>23</v>
      </c>
      <c r="F296" t="s">
        <v>46</v>
      </c>
      <c r="G296" t="s">
        <v>47</v>
      </c>
      <c r="H296" t="s">
        <v>48</v>
      </c>
      <c r="I296">
        <v>2</v>
      </c>
      <c r="J296">
        <v>78645</v>
      </c>
      <c r="K296">
        <v>5</v>
      </c>
      <c r="L296">
        <v>149425.5</v>
      </c>
      <c r="M296">
        <v>16809.48</v>
      </c>
      <c r="N296" t="s">
        <v>20</v>
      </c>
    </row>
    <row r="297" spans="1:14" x14ac:dyDescent="0.35">
      <c r="A297">
        <v>10296</v>
      </c>
      <c r="B297" s="1">
        <v>45446</v>
      </c>
      <c r="C297" t="s">
        <v>689</v>
      </c>
      <c r="D297" t="s">
        <v>15</v>
      </c>
      <c r="E297" t="s">
        <v>16</v>
      </c>
      <c r="F297" t="s">
        <v>42</v>
      </c>
      <c r="G297" t="s">
        <v>51</v>
      </c>
      <c r="H297" t="s">
        <v>690</v>
      </c>
      <c r="I297">
        <v>4</v>
      </c>
      <c r="J297">
        <v>66392</v>
      </c>
      <c r="K297">
        <v>0</v>
      </c>
      <c r="L297">
        <v>265568</v>
      </c>
      <c r="M297">
        <v>59731.79</v>
      </c>
      <c r="N297" t="s">
        <v>38</v>
      </c>
    </row>
    <row r="298" spans="1:14" x14ac:dyDescent="0.35">
      <c r="A298">
        <v>10297</v>
      </c>
      <c r="B298" s="1">
        <v>45452</v>
      </c>
      <c r="C298" t="s">
        <v>691</v>
      </c>
      <c r="D298" t="s">
        <v>28</v>
      </c>
      <c r="E298" t="s">
        <v>29</v>
      </c>
      <c r="F298" t="s">
        <v>75</v>
      </c>
      <c r="G298" t="s">
        <v>307</v>
      </c>
      <c r="H298" t="s">
        <v>692</v>
      </c>
      <c r="I298">
        <v>3</v>
      </c>
      <c r="J298">
        <v>53780</v>
      </c>
      <c r="K298">
        <v>5</v>
      </c>
      <c r="L298">
        <v>153273</v>
      </c>
      <c r="M298">
        <v>15727.77</v>
      </c>
      <c r="N298" t="s">
        <v>72</v>
      </c>
    </row>
    <row r="299" spans="1:14" x14ac:dyDescent="0.35">
      <c r="A299">
        <v>10298</v>
      </c>
      <c r="B299" s="1">
        <v>45917</v>
      </c>
      <c r="C299" t="s">
        <v>693</v>
      </c>
      <c r="D299" t="s">
        <v>22</v>
      </c>
      <c r="E299" t="s">
        <v>54</v>
      </c>
      <c r="F299" t="s">
        <v>17</v>
      </c>
      <c r="G299" t="s">
        <v>291</v>
      </c>
      <c r="H299" t="s">
        <v>694</v>
      </c>
      <c r="I299">
        <v>5</v>
      </c>
      <c r="J299">
        <v>27298</v>
      </c>
      <c r="K299">
        <v>15</v>
      </c>
      <c r="L299">
        <v>116016.5</v>
      </c>
      <c r="M299">
        <v>26646.97</v>
      </c>
      <c r="N299" t="s">
        <v>33</v>
      </c>
    </row>
    <row r="300" spans="1:14" x14ac:dyDescent="0.35">
      <c r="A300">
        <v>10299</v>
      </c>
      <c r="B300" s="1">
        <v>45294</v>
      </c>
      <c r="C300" t="s">
        <v>695</v>
      </c>
      <c r="D300" t="s">
        <v>15</v>
      </c>
      <c r="E300" t="s">
        <v>147</v>
      </c>
      <c r="F300" t="s">
        <v>17</v>
      </c>
      <c r="G300" t="s">
        <v>100</v>
      </c>
      <c r="H300" t="s">
        <v>696</v>
      </c>
      <c r="I300">
        <v>1</v>
      </c>
      <c r="J300">
        <v>72532</v>
      </c>
      <c r="K300">
        <v>5</v>
      </c>
      <c r="L300">
        <v>68905.399999999994</v>
      </c>
      <c r="M300">
        <v>5338.34</v>
      </c>
      <c r="N300" t="s">
        <v>72</v>
      </c>
    </row>
    <row r="301" spans="1:14" x14ac:dyDescent="0.35">
      <c r="A301">
        <v>10300</v>
      </c>
      <c r="B301" s="1">
        <v>45549</v>
      </c>
      <c r="C301" t="s">
        <v>697</v>
      </c>
      <c r="D301" t="s">
        <v>22</v>
      </c>
      <c r="E301" t="s">
        <v>54</v>
      </c>
      <c r="F301" t="s">
        <v>86</v>
      </c>
      <c r="G301" t="s">
        <v>171</v>
      </c>
      <c r="H301" t="s">
        <v>698</v>
      </c>
      <c r="I301">
        <v>5</v>
      </c>
      <c r="J301">
        <v>32758</v>
      </c>
      <c r="K301">
        <v>5</v>
      </c>
      <c r="L301">
        <v>155600.5</v>
      </c>
      <c r="M301">
        <v>33651.01</v>
      </c>
      <c r="N301" t="s">
        <v>72</v>
      </c>
    </row>
    <row r="302" spans="1:14" x14ac:dyDescent="0.35">
      <c r="A302">
        <v>10301</v>
      </c>
      <c r="B302" s="1">
        <v>45533</v>
      </c>
      <c r="C302" t="s">
        <v>699</v>
      </c>
      <c r="D302" t="s">
        <v>40</v>
      </c>
      <c r="E302" t="s">
        <v>50</v>
      </c>
      <c r="F302" t="s">
        <v>86</v>
      </c>
      <c r="G302" t="s">
        <v>118</v>
      </c>
      <c r="H302" t="s">
        <v>700</v>
      </c>
      <c r="I302">
        <v>1</v>
      </c>
      <c r="J302">
        <v>50673</v>
      </c>
      <c r="K302">
        <v>0</v>
      </c>
      <c r="L302">
        <v>50673</v>
      </c>
      <c r="M302">
        <v>6174.29</v>
      </c>
      <c r="N302" t="s">
        <v>83</v>
      </c>
    </row>
    <row r="303" spans="1:14" x14ac:dyDescent="0.35">
      <c r="A303">
        <v>10302</v>
      </c>
      <c r="B303" s="1">
        <v>45748</v>
      </c>
      <c r="C303" t="s">
        <v>701</v>
      </c>
      <c r="D303" t="s">
        <v>28</v>
      </c>
      <c r="E303" t="s">
        <v>35</v>
      </c>
      <c r="F303" t="s">
        <v>69</v>
      </c>
      <c r="G303" t="s">
        <v>123</v>
      </c>
      <c r="H303" t="s">
        <v>702</v>
      </c>
      <c r="I303">
        <v>3</v>
      </c>
      <c r="J303">
        <v>51988</v>
      </c>
      <c r="K303">
        <v>5</v>
      </c>
      <c r="L303">
        <v>148165.79999999999</v>
      </c>
      <c r="M303">
        <v>28610.94</v>
      </c>
      <c r="N303" t="s">
        <v>38</v>
      </c>
    </row>
    <row r="304" spans="1:14" x14ac:dyDescent="0.35">
      <c r="A304">
        <v>10303</v>
      </c>
      <c r="B304" s="1">
        <v>45425</v>
      </c>
      <c r="C304" t="s">
        <v>703</v>
      </c>
      <c r="D304" t="s">
        <v>22</v>
      </c>
      <c r="E304" t="s">
        <v>74</v>
      </c>
      <c r="F304" t="s">
        <v>46</v>
      </c>
      <c r="G304" t="s">
        <v>201</v>
      </c>
      <c r="H304" t="s">
        <v>704</v>
      </c>
      <c r="I304">
        <v>5</v>
      </c>
      <c r="J304">
        <v>50808</v>
      </c>
      <c r="K304">
        <v>20</v>
      </c>
      <c r="L304">
        <v>203232</v>
      </c>
      <c r="M304">
        <v>18444.62</v>
      </c>
      <c r="N304" t="s">
        <v>20</v>
      </c>
    </row>
    <row r="305" spans="1:14" x14ac:dyDescent="0.35">
      <c r="A305">
        <v>10304</v>
      </c>
      <c r="B305" s="1">
        <v>45583</v>
      </c>
      <c r="C305" t="s">
        <v>705</v>
      </c>
      <c r="D305" t="s">
        <v>40</v>
      </c>
      <c r="E305" t="s">
        <v>41</v>
      </c>
      <c r="F305" t="s">
        <v>96</v>
      </c>
      <c r="G305" t="s">
        <v>97</v>
      </c>
      <c r="H305" t="s">
        <v>706</v>
      </c>
      <c r="I305">
        <v>1</v>
      </c>
      <c r="J305">
        <v>60395</v>
      </c>
      <c r="K305">
        <v>10</v>
      </c>
      <c r="L305">
        <v>54355.5</v>
      </c>
      <c r="M305">
        <v>8805.24</v>
      </c>
      <c r="N305" t="s">
        <v>38</v>
      </c>
    </row>
    <row r="306" spans="1:14" x14ac:dyDescent="0.35">
      <c r="A306">
        <v>10305</v>
      </c>
      <c r="B306" s="1">
        <v>45900</v>
      </c>
      <c r="C306" t="s">
        <v>707</v>
      </c>
      <c r="D306" t="s">
        <v>15</v>
      </c>
      <c r="E306" t="s">
        <v>93</v>
      </c>
      <c r="F306" t="s">
        <v>30</v>
      </c>
      <c r="G306" t="s">
        <v>65</v>
      </c>
      <c r="H306" t="s">
        <v>708</v>
      </c>
      <c r="I306">
        <v>4</v>
      </c>
      <c r="J306">
        <v>18577</v>
      </c>
      <c r="K306">
        <v>0</v>
      </c>
      <c r="L306">
        <v>74308</v>
      </c>
      <c r="M306">
        <v>9828.0400000000009</v>
      </c>
      <c r="N306" t="s">
        <v>38</v>
      </c>
    </row>
    <row r="307" spans="1:14" x14ac:dyDescent="0.35">
      <c r="A307">
        <v>10306</v>
      </c>
      <c r="B307" s="1">
        <v>45377</v>
      </c>
      <c r="C307" t="s">
        <v>709</v>
      </c>
      <c r="D307" t="s">
        <v>22</v>
      </c>
      <c r="E307" t="s">
        <v>54</v>
      </c>
      <c r="F307" t="s">
        <v>129</v>
      </c>
      <c r="G307" t="s">
        <v>130</v>
      </c>
      <c r="H307" t="s">
        <v>710</v>
      </c>
      <c r="I307">
        <v>5</v>
      </c>
      <c r="J307">
        <v>42091</v>
      </c>
      <c r="K307">
        <v>15</v>
      </c>
      <c r="L307">
        <v>178886.75</v>
      </c>
      <c r="M307">
        <v>33710.879999999997</v>
      </c>
      <c r="N307" t="s">
        <v>72</v>
      </c>
    </row>
    <row r="308" spans="1:14" x14ac:dyDescent="0.35">
      <c r="A308">
        <v>10307</v>
      </c>
      <c r="B308" s="1">
        <v>45235</v>
      </c>
      <c r="C308" t="s">
        <v>711</v>
      </c>
      <c r="D308" t="s">
        <v>28</v>
      </c>
      <c r="E308" t="s">
        <v>144</v>
      </c>
      <c r="F308" t="s">
        <v>75</v>
      </c>
      <c r="G308" t="s">
        <v>76</v>
      </c>
      <c r="H308" t="s">
        <v>712</v>
      </c>
      <c r="I308">
        <v>2</v>
      </c>
      <c r="J308">
        <v>48342</v>
      </c>
      <c r="K308">
        <v>10</v>
      </c>
      <c r="L308">
        <v>87015.6</v>
      </c>
      <c r="M308">
        <v>8010.29</v>
      </c>
      <c r="N308" t="s">
        <v>72</v>
      </c>
    </row>
    <row r="309" spans="1:14" x14ac:dyDescent="0.35">
      <c r="A309">
        <v>10308</v>
      </c>
      <c r="B309" s="1">
        <v>45439</v>
      </c>
      <c r="C309" t="s">
        <v>713</v>
      </c>
      <c r="D309" t="s">
        <v>22</v>
      </c>
      <c r="E309" t="s">
        <v>74</v>
      </c>
      <c r="F309" t="s">
        <v>46</v>
      </c>
      <c r="G309" t="s">
        <v>141</v>
      </c>
      <c r="H309" t="s">
        <v>714</v>
      </c>
      <c r="I309">
        <v>5</v>
      </c>
      <c r="J309">
        <v>14484</v>
      </c>
      <c r="K309">
        <v>10</v>
      </c>
      <c r="L309">
        <v>65178</v>
      </c>
      <c r="M309">
        <v>14017.38</v>
      </c>
      <c r="N309" t="s">
        <v>38</v>
      </c>
    </row>
    <row r="310" spans="1:14" x14ac:dyDescent="0.35">
      <c r="A310">
        <v>10309</v>
      </c>
      <c r="B310" s="1">
        <v>45819</v>
      </c>
      <c r="C310" t="s">
        <v>715</v>
      </c>
      <c r="D310" t="s">
        <v>15</v>
      </c>
      <c r="E310" t="s">
        <v>93</v>
      </c>
      <c r="F310" t="s">
        <v>69</v>
      </c>
      <c r="G310" t="s">
        <v>517</v>
      </c>
      <c r="H310" t="s">
        <v>716</v>
      </c>
      <c r="I310">
        <v>3</v>
      </c>
      <c r="J310">
        <v>75112</v>
      </c>
      <c r="K310">
        <v>0</v>
      </c>
      <c r="L310">
        <v>225336</v>
      </c>
      <c r="M310">
        <v>41756.57</v>
      </c>
      <c r="N310" t="s">
        <v>38</v>
      </c>
    </row>
    <row r="311" spans="1:14" x14ac:dyDescent="0.35">
      <c r="A311">
        <v>10310</v>
      </c>
      <c r="B311" s="1">
        <v>45548</v>
      </c>
      <c r="C311" t="s">
        <v>717</v>
      </c>
      <c r="D311" t="s">
        <v>22</v>
      </c>
      <c r="E311" t="s">
        <v>23</v>
      </c>
      <c r="F311" t="s">
        <v>46</v>
      </c>
      <c r="G311" t="s">
        <v>201</v>
      </c>
      <c r="H311" t="s">
        <v>718</v>
      </c>
      <c r="I311">
        <v>1</v>
      </c>
      <c r="J311">
        <v>61423</v>
      </c>
      <c r="K311">
        <v>5</v>
      </c>
      <c r="L311">
        <v>58351.85</v>
      </c>
      <c r="M311">
        <v>7117.79</v>
      </c>
      <c r="N311" t="s">
        <v>72</v>
      </c>
    </row>
    <row r="312" spans="1:14" x14ac:dyDescent="0.35">
      <c r="A312">
        <v>10311</v>
      </c>
      <c r="B312" s="1">
        <v>45490</v>
      </c>
      <c r="C312" t="s">
        <v>719</v>
      </c>
      <c r="D312" t="s">
        <v>15</v>
      </c>
      <c r="E312" t="s">
        <v>174</v>
      </c>
      <c r="F312" t="s">
        <v>129</v>
      </c>
      <c r="G312" t="s">
        <v>164</v>
      </c>
      <c r="H312" t="s">
        <v>720</v>
      </c>
      <c r="I312">
        <v>5</v>
      </c>
      <c r="J312">
        <v>68955</v>
      </c>
      <c r="K312">
        <v>5</v>
      </c>
      <c r="L312">
        <v>327536.25</v>
      </c>
      <c r="M312">
        <v>66432.740000000005</v>
      </c>
      <c r="N312" t="s">
        <v>72</v>
      </c>
    </row>
    <row r="313" spans="1:14" x14ac:dyDescent="0.35">
      <c r="A313">
        <v>10312</v>
      </c>
      <c r="B313" s="1">
        <v>45760</v>
      </c>
      <c r="C313" t="s">
        <v>721</v>
      </c>
      <c r="D313" t="s">
        <v>28</v>
      </c>
      <c r="E313" t="s">
        <v>114</v>
      </c>
      <c r="F313" t="s">
        <v>75</v>
      </c>
      <c r="G313" t="s">
        <v>76</v>
      </c>
      <c r="H313" t="s">
        <v>722</v>
      </c>
      <c r="I313">
        <v>2</v>
      </c>
      <c r="J313">
        <v>54662</v>
      </c>
      <c r="K313">
        <v>20</v>
      </c>
      <c r="L313">
        <v>87459.199999999997</v>
      </c>
      <c r="M313">
        <v>6642.63</v>
      </c>
      <c r="N313" t="s">
        <v>20</v>
      </c>
    </row>
    <row r="314" spans="1:14" x14ac:dyDescent="0.35">
      <c r="A314">
        <v>10313</v>
      </c>
      <c r="B314" s="1">
        <v>45266</v>
      </c>
      <c r="C314" t="s">
        <v>723</v>
      </c>
      <c r="D314" t="s">
        <v>28</v>
      </c>
      <c r="E314" t="s">
        <v>114</v>
      </c>
      <c r="F314" t="s">
        <v>129</v>
      </c>
      <c r="G314" t="s">
        <v>159</v>
      </c>
      <c r="H314" t="s">
        <v>724</v>
      </c>
      <c r="I314">
        <v>1</v>
      </c>
      <c r="J314">
        <v>25673</v>
      </c>
      <c r="K314">
        <v>0</v>
      </c>
      <c r="L314">
        <v>25673</v>
      </c>
      <c r="M314">
        <v>5287.23</v>
      </c>
      <c r="N314" t="s">
        <v>72</v>
      </c>
    </row>
    <row r="315" spans="1:14" x14ac:dyDescent="0.35">
      <c r="A315">
        <v>10314</v>
      </c>
      <c r="B315" s="1">
        <v>45666</v>
      </c>
      <c r="C315" t="s">
        <v>725</v>
      </c>
      <c r="D315" t="s">
        <v>22</v>
      </c>
      <c r="E315" t="s">
        <v>23</v>
      </c>
      <c r="F315" t="s">
        <v>69</v>
      </c>
      <c r="G315" t="s">
        <v>70</v>
      </c>
      <c r="H315" t="s">
        <v>726</v>
      </c>
      <c r="I315">
        <v>5</v>
      </c>
      <c r="J315">
        <v>70511</v>
      </c>
      <c r="K315">
        <v>0</v>
      </c>
      <c r="L315">
        <v>352555</v>
      </c>
      <c r="M315">
        <v>50630.69</v>
      </c>
      <c r="N315" t="s">
        <v>83</v>
      </c>
    </row>
    <row r="316" spans="1:14" x14ac:dyDescent="0.35">
      <c r="A316">
        <v>10315</v>
      </c>
      <c r="B316" s="1">
        <v>45437</v>
      </c>
      <c r="C316" t="s">
        <v>727</v>
      </c>
      <c r="D316" t="s">
        <v>22</v>
      </c>
      <c r="E316" t="s">
        <v>58</v>
      </c>
      <c r="F316" t="s">
        <v>17</v>
      </c>
      <c r="G316" t="s">
        <v>111</v>
      </c>
      <c r="H316" t="s">
        <v>728</v>
      </c>
      <c r="I316">
        <v>5</v>
      </c>
      <c r="J316">
        <v>27101</v>
      </c>
      <c r="K316">
        <v>10</v>
      </c>
      <c r="L316">
        <v>121954.5</v>
      </c>
      <c r="M316">
        <v>16875.23</v>
      </c>
      <c r="N316" t="s">
        <v>38</v>
      </c>
    </row>
    <row r="317" spans="1:14" x14ac:dyDescent="0.35">
      <c r="A317">
        <v>10316</v>
      </c>
      <c r="B317" s="1">
        <v>45287</v>
      </c>
      <c r="C317" t="s">
        <v>729</v>
      </c>
      <c r="D317" t="s">
        <v>28</v>
      </c>
      <c r="E317" t="s">
        <v>35</v>
      </c>
      <c r="F317" t="s">
        <v>86</v>
      </c>
      <c r="G317" t="s">
        <v>118</v>
      </c>
      <c r="H317" t="s">
        <v>730</v>
      </c>
      <c r="I317">
        <v>4</v>
      </c>
      <c r="J317">
        <v>58124</v>
      </c>
      <c r="K317">
        <v>15</v>
      </c>
      <c r="L317">
        <v>197621.6</v>
      </c>
      <c r="M317">
        <v>24989.09</v>
      </c>
      <c r="N317" t="s">
        <v>20</v>
      </c>
    </row>
    <row r="318" spans="1:14" x14ac:dyDescent="0.35">
      <c r="A318">
        <v>10317</v>
      </c>
      <c r="B318" s="1">
        <v>45423</v>
      </c>
      <c r="C318" t="s">
        <v>731</v>
      </c>
      <c r="D318" t="s">
        <v>15</v>
      </c>
      <c r="E318" t="s">
        <v>16</v>
      </c>
      <c r="F318" t="s">
        <v>129</v>
      </c>
      <c r="G318" t="s">
        <v>148</v>
      </c>
      <c r="H318" t="s">
        <v>732</v>
      </c>
      <c r="I318">
        <v>4</v>
      </c>
      <c r="J318">
        <v>76344</v>
      </c>
      <c r="K318">
        <v>10</v>
      </c>
      <c r="L318">
        <v>274838.40000000002</v>
      </c>
      <c r="M318">
        <v>62452.3</v>
      </c>
      <c r="N318" t="s">
        <v>38</v>
      </c>
    </row>
    <row r="319" spans="1:14" x14ac:dyDescent="0.35">
      <c r="A319">
        <v>10318</v>
      </c>
      <c r="B319" s="1">
        <v>45809</v>
      </c>
      <c r="C319" t="s">
        <v>733</v>
      </c>
      <c r="D319" t="s">
        <v>40</v>
      </c>
      <c r="E319" t="s">
        <v>41</v>
      </c>
      <c r="F319" t="s">
        <v>96</v>
      </c>
      <c r="G319" t="s">
        <v>138</v>
      </c>
      <c r="H319" t="s">
        <v>734</v>
      </c>
      <c r="I319">
        <v>3</v>
      </c>
      <c r="J319">
        <v>79811</v>
      </c>
      <c r="K319">
        <v>5</v>
      </c>
      <c r="L319">
        <v>227461.35</v>
      </c>
      <c r="M319">
        <v>38212.89</v>
      </c>
      <c r="N319" t="s">
        <v>72</v>
      </c>
    </row>
    <row r="320" spans="1:14" x14ac:dyDescent="0.35">
      <c r="A320">
        <v>10319</v>
      </c>
      <c r="B320" s="1">
        <v>45592</v>
      </c>
      <c r="C320" t="s">
        <v>735</v>
      </c>
      <c r="D320" t="s">
        <v>40</v>
      </c>
      <c r="E320" t="s">
        <v>110</v>
      </c>
      <c r="F320" t="s">
        <v>24</v>
      </c>
      <c r="G320" t="s">
        <v>107</v>
      </c>
      <c r="H320" t="s">
        <v>736</v>
      </c>
      <c r="I320">
        <v>3</v>
      </c>
      <c r="J320">
        <v>47051</v>
      </c>
      <c r="K320">
        <v>10</v>
      </c>
      <c r="L320">
        <v>127037.7</v>
      </c>
      <c r="M320">
        <v>28041.84</v>
      </c>
      <c r="N320" t="s">
        <v>33</v>
      </c>
    </row>
    <row r="321" spans="1:14" x14ac:dyDescent="0.35">
      <c r="A321">
        <v>10320</v>
      </c>
      <c r="B321" s="1">
        <v>45803</v>
      </c>
      <c r="C321" t="s">
        <v>737</v>
      </c>
      <c r="D321" t="s">
        <v>22</v>
      </c>
      <c r="E321" t="s">
        <v>23</v>
      </c>
      <c r="F321" t="s">
        <v>24</v>
      </c>
      <c r="G321" t="s">
        <v>107</v>
      </c>
      <c r="H321" t="s">
        <v>738</v>
      </c>
      <c r="I321">
        <v>1</v>
      </c>
      <c r="J321">
        <v>79212</v>
      </c>
      <c r="K321">
        <v>0</v>
      </c>
      <c r="L321">
        <v>79212</v>
      </c>
      <c r="M321">
        <v>6199.67</v>
      </c>
      <c r="N321" t="s">
        <v>33</v>
      </c>
    </row>
    <row r="322" spans="1:14" x14ac:dyDescent="0.35">
      <c r="A322">
        <v>10321</v>
      </c>
      <c r="B322" s="1">
        <v>45313</v>
      </c>
      <c r="C322" t="s">
        <v>739</v>
      </c>
      <c r="D322" t="s">
        <v>22</v>
      </c>
      <c r="E322" t="s">
        <v>74</v>
      </c>
      <c r="F322" t="s">
        <v>46</v>
      </c>
      <c r="G322" t="s">
        <v>47</v>
      </c>
      <c r="H322" t="s">
        <v>740</v>
      </c>
      <c r="I322">
        <v>3</v>
      </c>
      <c r="J322">
        <v>27980</v>
      </c>
      <c r="K322">
        <v>15</v>
      </c>
      <c r="L322">
        <v>71349</v>
      </c>
      <c r="M322">
        <v>15172.76</v>
      </c>
      <c r="N322" t="s">
        <v>20</v>
      </c>
    </row>
    <row r="323" spans="1:14" x14ac:dyDescent="0.35">
      <c r="A323">
        <v>10322</v>
      </c>
      <c r="B323" s="1">
        <v>45713</v>
      </c>
      <c r="C323" t="s">
        <v>741</v>
      </c>
      <c r="D323" t="s">
        <v>40</v>
      </c>
      <c r="E323" t="s">
        <v>62</v>
      </c>
      <c r="F323" t="s">
        <v>86</v>
      </c>
      <c r="G323" t="s">
        <v>296</v>
      </c>
      <c r="H323" t="s">
        <v>742</v>
      </c>
      <c r="I323">
        <v>2</v>
      </c>
      <c r="J323">
        <v>33835</v>
      </c>
      <c r="K323">
        <v>15</v>
      </c>
      <c r="L323">
        <v>57519.5</v>
      </c>
      <c r="M323">
        <v>7514.18</v>
      </c>
      <c r="N323" t="s">
        <v>38</v>
      </c>
    </row>
    <row r="324" spans="1:14" x14ac:dyDescent="0.35">
      <c r="A324">
        <v>10323</v>
      </c>
      <c r="B324" s="1">
        <v>45369</v>
      </c>
      <c r="C324" t="s">
        <v>743</v>
      </c>
      <c r="D324" t="s">
        <v>40</v>
      </c>
      <c r="E324" t="s">
        <v>41</v>
      </c>
      <c r="F324" t="s">
        <v>30</v>
      </c>
      <c r="G324" t="s">
        <v>104</v>
      </c>
      <c r="H324" t="s">
        <v>744</v>
      </c>
      <c r="I324">
        <v>2</v>
      </c>
      <c r="J324">
        <v>55696</v>
      </c>
      <c r="K324">
        <v>15</v>
      </c>
      <c r="L324">
        <v>94683.199999999997</v>
      </c>
      <c r="M324">
        <v>11283.19</v>
      </c>
      <c r="N324" t="s">
        <v>83</v>
      </c>
    </row>
    <row r="325" spans="1:14" x14ac:dyDescent="0.35">
      <c r="A325">
        <v>10324</v>
      </c>
      <c r="B325" s="1">
        <v>45709</v>
      </c>
      <c r="C325" t="s">
        <v>745</v>
      </c>
      <c r="D325" t="s">
        <v>40</v>
      </c>
      <c r="E325" t="s">
        <v>50</v>
      </c>
      <c r="F325" t="s">
        <v>86</v>
      </c>
      <c r="G325" t="s">
        <v>296</v>
      </c>
      <c r="H325" t="s">
        <v>746</v>
      </c>
      <c r="I325">
        <v>4</v>
      </c>
      <c r="J325">
        <v>67835</v>
      </c>
      <c r="K325">
        <v>0</v>
      </c>
      <c r="L325">
        <v>271340</v>
      </c>
      <c r="M325">
        <v>43514.49</v>
      </c>
      <c r="N325" t="s">
        <v>38</v>
      </c>
    </row>
    <row r="326" spans="1:14" x14ac:dyDescent="0.35">
      <c r="A326">
        <v>10325</v>
      </c>
      <c r="B326" s="1">
        <v>45483</v>
      </c>
      <c r="C326" t="s">
        <v>747</v>
      </c>
      <c r="D326" t="s">
        <v>28</v>
      </c>
      <c r="E326" t="s">
        <v>144</v>
      </c>
      <c r="F326" t="s">
        <v>75</v>
      </c>
      <c r="G326" t="s">
        <v>240</v>
      </c>
      <c r="H326" t="s">
        <v>748</v>
      </c>
      <c r="I326">
        <v>4</v>
      </c>
      <c r="J326">
        <v>37394</v>
      </c>
      <c r="K326">
        <v>20</v>
      </c>
      <c r="L326">
        <v>119660.8</v>
      </c>
      <c r="M326">
        <v>26431.65</v>
      </c>
      <c r="N326" t="s">
        <v>72</v>
      </c>
    </row>
    <row r="327" spans="1:14" x14ac:dyDescent="0.35">
      <c r="A327">
        <v>10326</v>
      </c>
      <c r="B327" s="1">
        <v>45848</v>
      </c>
      <c r="C327" t="s">
        <v>749</v>
      </c>
      <c r="D327" t="s">
        <v>28</v>
      </c>
      <c r="E327" t="s">
        <v>35</v>
      </c>
      <c r="F327" t="s">
        <v>30</v>
      </c>
      <c r="G327" t="s">
        <v>227</v>
      </c>
      <c r="H327" t="s">
        <v>750</v>
      </c>
      <c r="I327">
        <v>4</v>
      </c>
      <c r="J327">
        <v>40507</v>
      </c>
      <c r="K327">
        <v>5</v>
      </c>
      <c r="L327">
        <v>153926.6</v>
      </c>
      <c r="M327">
        <v>19586.78</v>
      </c>
      <c r="N327" t="s">
        <v>83</v>
      </c>
    </row>
    <row r="328" spans="1:14" x14ac:dyDescent="0.35">
      <c r="A328">
        <v>10327</v>
      </c>
      <c r="B328" s="1">
        <v>45242</v>
      </c>
      <c r="C328" t="s">
        <v>751</v>
      </c>
      <c r="D328" t="s">
        <v>28</v>
      </c>
      <c r="E328" t="s">
        <v>29</v>
      </c>
      <c r="F328" t="s">
        <v>30</v>
      </c>
      <c r="G328" t="s">
        <v>322</v>
      </c>
      <c r="H328" t="s">
        <v>752</v>
      </c>
      <c r="I328">
        <v>2</v>
      </c>
      <c r="J328">
        <v>5015</v>
      </c>
      <c r="K328">
        <v>0</v>
      </c>
      <c r="L328">
        <v>10030</v>
      </c>
      <c r="M328">
        <v>1721.21</v>
      </c>
      <c r="N328" t="s">
        <v>72</v>
      </c>
    </row>
    <row r="329" spans="1:14" x14ac:dyDescent="0.35">
      <c r="A329">
        <v>10328</v>
      </c>
      <c r="B329" s="1">
        <v>45554</v>
      </c>
      <c r="C329" t="s">
        <v>753</v>
      </c>
      <c r="D329" t="s">
        <v>15</v>
      </c>
      <c r="E329" t="s">
        <v>68</v>
      </c>
      <c r="F329" t="s">
        <v>42</v>
      </c>
      <c r="G329" t="s">
        <v>446</v>
      </c>
      <c r="H329" t="s">
        <v>754</v>
      </c>
      <c r="I329">
        <v>4</v>
      </c>
      <c r="J329">
        <v>58878</v>
      </c>
      <c r="K329">
        <v>20</v>
      </c>
      <c r="L329">
        <v>188409.60000000001</v>
      </c>
      <c r="M329">
        <v>41098.050000000003</v>
      </c>
      <c r="N329" t="s">
        <v>33</v>
      </c>
    </row>
    <row r="330" spans="1:14" x14ac:dyDescent="0.35">
      <c r="A330">
        <v>10329</v>
      </c>
      <c r="B330" s="1">
        <v>45620</v>
      </c>
      <c r="C330" t="s">
        <v>755</v>
      </c>
      <c r="D330" t="s">
        <v>22</v>
      </c>
      <c r="E330" t="s">
        <v>74</v>
      </c>
      <c r="F330" t="s">
        <v>42</v>
      </c>
      <c r="G330" t="s">
        <v>43</v>
      </c>
      <c r="H330" t="s">
        <v>756</v>
      </c>
      <c r="I330">
        <v>1</v>
      </c>
      <c r="J330">
        <v>5141</v>
      </c>
      <c r="K330">
        <v>0</v>
      </c>
      <c r="L330">
        <v>5141</v>
      </c>
      <c r="M330">
        <v>929.63</v>
      </c>
      <c r="N330" t="s">
        <v>20</v>
      </c>
    </row>
    <row r="331" spans="1:14" x14ac:dyDescent="0.35">
      <c r="A331">
        <v>10330</v>
      </c>
      <c r="B331" s="1">
        <v>45581</v>
      </c>
      <c r="C331" t="s">
        <v>757</v>
      </c>
      <c r="D331" t="s">
        <v>15</v>
      </c>
      <c r="E331" t="s">
        <v>16</v>
      </c>
      <c r="F331" t="s">
        <v>96</v>
      </c>
      <c r="G331" t="s">
        <v>97</v>
      </c>
      <c r="H331" t="s">
        <v>758</v>
      </c>
      <c r="I331">
        <v>1</v>
      </c>
      <c r="J331">
        <v>7226</v>
      </c>
      <c r="K331">
        <v>10</v>
      </c>
      <c r="L331">
        <v>6503.4</v>
      </c>
      <c r="M331">
        <v>1113.73</v>
      </c>
      <c r="N331" t="s">
        <v>33</v>
      </c>
    </row>
    <row r="332" spans="1:14" x14ac:dyDescent="0.35">
      <c r="A332">
        <v>10331</v>
      </c>
      <c r="B332" s="1">
        <v>45590</v>
      </c>
      <c r="C332" t="s">
        <v>759</v>
      </c>
      <c r="D332" t="s">
        <v>40</v>
      </c>
      <c r="E332" t="s">
        <v>110</v>
      </c>
      <c r="F332" t="s">
        <v>86</v>
      </c>
      <c r="G332" t="s">
        <v>87</v>
      </c>
      <c r="H332" t="s">
        <v>760</v>
      </c>
      <c r="I332">
        <v>5</v>
      </c>
      <c r="J332">
        <v>27669</v>
      </c>
      <c r="K332">
        <v>0</v>
      </c>
      <c r="L332">
        <v>138345</v>
      </c>
      <c r="M332">
        <v>18153.21</v>
      </c>
      <c r="N332" t="s">
        <v>38</v>
      </c>
    </row>
    <row r="333" spans="1:14" x14ac:dyDescent="0.35">
      <c r="A333">
        <v>10332</v>
      </c>
      <c r="B333" s="1">
        <v>45359</v>
      </c>
      <c r="C333" t="s">
        <v>761</v>
      </c>
      <c r="D333" t="s">
        <v>15</v>
      </c>
      <c r="E333" t="s">
        <v>147</v>
      </c>
      <c r="F333" t="s">
        <v>24</v>
      </c>
      <c r="G333" t="s">
        <v>107</v>
      </c>
      <c r="H333" t="s">
        <v>762</v>
      </c>
      <c r="I333">
        <v>3</v>
      </c>
      <c r="J333">
        <v>43125</v>
      </c>
      <c r="K333">
        <v>10</v>
      </c>
      <c r="L333">
        <v>116437.5</v>
      </c>
      <c r="M333">
        <v>20639.599999999999</v>
      </c>
      <c r="N333" t="s">
        <v>33</v>
      </c>
    </row>
    <row r="334" spans="1:14" x14ac:dyDescent="0.35">
      <c r="A334">
        <v>10333</v>
      </c>
      <c r="B334" s="1">
        <v>45374</v>
      </c>
      <c r="C334" t="s">
        <v>763</v>
      </c>
      <c r="D334" t="s">
        <v>22</v>
      </c>
      <c r="E334" t="s">
        <v>58</v>
      </c>
      <c r="F334" t="s">
        <v>17</v>
      </c>
      <c r="G334" t="s">
        <v>291</v>
      </c>
      <c r="H334" t="s">
        <v>764</v>
      </c>
      <c r="I334">
        <v>5</v>
      </c>
      <c r="J334">
        <v>54056</v>
      </c>
      <c r="K334">
        <v>10</v>
      </c>
      <c r="L334">
        <v>243252</v>
      </c>
      <c r="M334">
        <v>34303.11</v>
      </c>
      <c r="N334" t="s">
        <v>83</v>
      </c>
    </row>
    <row r="335" spans="1:14" x14ac:dyDescent="0.35">
      <c r="A335">
        <v>10334</v>
      </c>
      <c r="B335" s="1">
        <v>45252</v>
      </c>
      <c r="C335" t="s">
        <v>765</v>
      </c>
      <c r="D335" t="s">
        <v>15</v>
      </c>
      <c r="E335" t="s">
        <v>68</v>
      </c>
      <c r="F335" t="s">
        <v>69</v>
      </c>
      <c r="G335" t="s">
        <v>115</v>
      </c>
      <c r="H335" t="s">
        <v>766</v>
      </c>
      <c r="I335">
        <v>2</v>
      </c>
      <c r="J335">
        <v>21407</v>
      </c>
      <c r="K335">
        <v>15</v>
      </c>
      <c r="L335">
        <v>36391.9</v>
      </c>
      <c r="M335">
        <v>6661.9</v>
      </c>
      <c r="N335" t="s">
        <v>33</v>
      </c>
    </row>
    <row r="336" spans="1:14" x14ac:dyDescent="0.35">
      <c r="A336">
        <v>10335</v>
      </c>
      <c r="B336" s="1">
        <v>45809</v>
      </c>
      <c r="C336" t="s">
        <v>767</v>
      </c>
      <c r="D336" t="s">
        <v>40</v>
      </c>
      <c r="E336" t="s">
        <v>62</v>
      </c>
      <c r="F336" t="s">
        <v>46</v>
      </c>
      <c r="G336" t="s">
        <v>209</v>
      </c>
      <c r="H336" t="s">
        <v>768</v>
      </c>
      <c r="I336">
        <v>4</v>
      </c>
      <c r="J336">
        <v>26792</v>
      </c>
      <c r="K336">
        <v>0</v>
      </c>
      <c r="L336">
        <v>107168</v>
      </c>
      <c r="M336">
        <v>8763.99</v>
      </c>
      <c r="N336" t="s">
        <v>72</v>
      </c>
    </row>
    <row r="337" spans="1:14" x14ac:dyDescent="0.35">
      <c r="A337">
        <v>10336</v>
      </c>
      <c r="B337" s="1">
        <v>45895</v>
      </c>
      <c r="C337" t="s">
        <v>769</v>
      </c>
      <c r="D337" t="s">
        <v>15</v>
      </c>
      <c r="E337" t="s">
        <v>147</v>
      </c>
      <c r="F337" t="s">
        <v>46</v>
      </c>
      <c r="G337" t="s">
        <v>141</v>
      </c>
      <c r="H337" t="s">
        <v>770</v>
      </c>
      <c r="I337">
        <v>1</v>
      </c>
      <c r="J337">
        <v>17266</v>
      </c>
      <c r="K337">
        <v>5</v>
      </c>
      <c r="L337">
        <v>16402.7</v>
      </c>
      <c r="M337">
        <v>1077.72</v>
      </c>
      <c r="N337" t="s">
        <v>20</v>
      </c>
    </row>
    <row r="338" spans="1:14" x14ac:dyDescent="0.35">
      <c r="A338">
        <v>10337</v>
      </c>
      <c r="B338" s="1">
        <v>45251</v>
      </c>
      <c r="C338" t="s">
        <v>771</v>
      </c>
      <c r="D338" t="s">
        <v>15</v>
      </c>
      <c r="E338" t="s">
        <v>16</v>
      </c>
      <c r="F338" t="s">
        <v>86</v>
      </c>
      <c r="G338" t="s">
        <v>296</v>
      </c>
      <c r="H338" t="s">
        <v>772</v>
      </c>
      <c r="I338">
        <v>4</v>
      </c>
      <c r="J338">
        <v>28866</v>
      </c>
      <c r="K338">
        <v>15</v>
      </c>
      <c r="L338">
        <v>98144.4</v>
      </c>
      <c r="M338">
        <v>12724.88</v>
      </c>
      <c r="N338" t="s">
        <v>38</v>
      </c>
    </row>
    <row r="339" spans="1:14" x14ac:dyDescent="0.35">
      <c r="A339">
        <v>10338</v>
      </c>
      <c r="B339" s="1">
        <v>45492</v>
      </c>
      <c r="C339" t="s">
        <v>773</v>
      </c>
      <c r="D339" t="s">
        <v>28</v>
      </c>
      <c r="E339" t="s">
        <v>85</v>
      </c>
      <c r="F339" t="s">
        <v>24</v>
      </c>
      <c r="G339" t="s">
        <v>133</v>
      </c>
      <c r="H339" t="s">
        <v>774</v>
      </c>
      <c r="I339">
        <v>2</v>
      </c>
      <c r="J339">
        <v>72768</v>
      </c>
      <c r="K339">
        <v>15</v>
      </c>
      <c r="L339">
        <v>123705.60000000001</v>
      </c>
      <c r="M339">
        <v>15183.16</v>
      </c>
      <c r="N339" t="s">
        <v>33</v>
      </c>
    </row>
    <row r="340" spans="1:14" x14ac:dyDescent="0.35">
      <c r="A340">
        <v>10339</v>
      </c>
      <c r="B340" s="1">
        <v>45207</v>
      </c>
      <c r="C340" t="s">
        <v>775</v>
      </c>
      <c r="D340" t="s">
        <v>40</v>
      </c>
      <c r="E340" t="s">
        <v>110</v>
      </c>
      <c r="F340" t="s">
        <v>46</v>
      </c>
      <c r="G340" t="s">
        <v>47</v>
      </c>
      <c r="H340" t="s">
        <v>776</v>
      </c>
      <c r="I340">
        <v>5</v>
      </c>
      <c r="J340">
        <v>44620</v>
      </c>
      <c r="K340">
        <v>0</v>
      </c>
      <c r="L340">
        <v>223100</v>
      </c>
      <c r="M340">
        <v>17960.38</v>
      </c>
      <c r="N340" t="s">
        <v>72</v>
      </c>
    </row>
    <row r="341" spans="1:14" x14ac:dyDescent="0.35">
      <c r="A341">
        <v>10340</v>
      </c>
      <c r="B341" s="1">
        <v>45500</v>
      </c>
      <c r="C341" t="s">
        <v>777</v>
      </c>
      <c r="D341" t="s">
        <v>28</v>
      </c>
      <c r="E341" t="s">
        <v>144</v>
      </c>
      <c r="F341" t="s">
        <v>17</v>
      </c>
      <c r="G341" t="s">
        <v>111</v>
      </c>
      <c r="H341" t="s">
        <v>778</v>
      </c>
      <c r="I341">
        <v>4</v>
      </c>
      <c r="J341">
        <v>39237</v>
      </c>
      <c r="K341">
        <v>5</v>
      </c>
      <c r="L341">
        <v>149100.6</v>
      </c>
      <c r="M341">
        <v>21260.28</v>
      </c>
      <c r="N341" t="s">
        <v>33</v>
      </c>
    </row>
    <row r="342" spans="1:14" x14ac:dyDescent="0.35">
      <c r="A342">
        <v>10341</v>
      </c>
      <c r="B342" s="1">
        <v>45430</v>
      </c>
      <c r="C342" t="s">
        <v>779</v>
      </c>
      <c r="D342" t="s">
        <v>28</v>
      </c>
      <c r="E342" t="s">
        <v>35</v>
      </c>
      <c r="F342" t="s">
        <v>46</v>
      </c>
      <c r="G342" t="s">
        <v>47</v>
      </c>
      <c r="H342" t="s">
        <v>780</v>
      </c>
      <c r="I342">
        <v>5</v>
      </c>
      <c r="J342">
        <v>28761</v>
      </c>
      <c r="K342">
        <v>15</v>
      </c>
      <c r="L342">
        <v>122234.25</v>
      </c>
      <c r="M342">
        <v>21318.01</v>
      </c>
      <c r="N342" t="s">
        <v>33</v>
      </c>
    </row>
    <row r="343" spans="1:14" x14ac:dyDescent="0.35">
      <c r="A343">
        <v>10342</v>
      </c>
      <c r="B343" s="1">
        <v>45531</v>
      </c>
      <c r="C343" t="s">
        <v>781</v>
      </c>
      <c r="D343" t="s">
        <v>28</v>
      </c>
      <c r="E343" t="s">
        <v>85</v>
      </c>
      <c r="F343" t="s">
        <v>96</v>
      </c>
      <c r="G343" t="s">
        <v>214</v>
      </c>
      <c r="H343" t="s">
        <v>782</v>
      </c>
      <c r="I343">
        <v>3</v>
      </c>
      <c r="J343">
        <v>28696</v>
      </c>
      <c r="K343">
        <v>20</v>
      </c>
      <c r="L343">
        <v>68870.399999999994</v>
      </c>
      <c r="M343">
        <v>11659.91</v>
      </c>
      <c r="N343" t="s">
        <v>38</v>
      </c>
    </row>
    <row r="344" spans="1:14" x14ac:dyDescent="0.35">
      <c r="A344">
        <v>10343</v>
      </c>
      <c r="B344" s="1">
        <v>45215</v>
      </c>
      <c r="C344" t="s">
        <v>783</v>
      </c>
      <c r="D344" t="s">
        <v>28</v>
      </c>
      <c r="E344" t="s">
        <v>85</v>
      </c>
      <c r="F344" t="s">
        <v>30</v>
      </c>
      <c r="G344" t="s">
        <v>227</v>
      </c>
      <c r="H344" t="s">
        <v>784</v>
      </c>
      <c r="I344">
        <v>3</v>
      </c>
      <c r="J344">
        <v>13698</v>
      </c>
      <c r="K344">
        <v>20</v>
      </c>
      <c r="L344">
        <v>32875.199999999997</v>
      </c>
      <c r="M344">
        <v>5197.07</v>
      </c>
      <c r="N344" t="s">
        <v>20</v>
      </c>
    </row>
    <row r="345" spans="1:14" x14ac:dyDescent="0.35">
      <c r="A345">
        <v>10344</v>
      </c>
      <c r="B345" s="1">
        <v>45584</v>
      </c>
      <c r="C345" t="s">
        <v>785</v>
      </c>
      <c r="D345" t="s">
        <v>40</v>
      </c>
      <c r="E345" t="s">
        <v>103</v>
      </c>
      <c r="F345" t="s">
        <v>30</v>
      </c>
      <c r="G345" t="s">
        <v>31</v>
      </c>
      <c r="H345" t="s">
        <v>786</v>
      </c>
      <c r="I345">
        <v>1</v>
      </c>
      <c r="J345">
        <v>67733</v>
      </c>
      <c r="K345">
        <v>5</v>
      </c>
      <c r="L345">
        <v>64346.35</v>
      </c>
      <c r="M345">
        <v>11812.56</v>
      </c>
      <c r="N345" t="s">
        <v>38</v>
      </c>
    </row>
    <row r="346" spans="1:14" x14ac:dyDescent="0.35">
      <c r="A346">
        <v>10345</v>
      </c>
      <c r="B346" s="1">
        <v>45890</v>
      </c>
      <c r="C346" t="s">
        <v>787</v>
      </c>
      <c r="D346" t="s">
        <v>15</v>
      </c>
      <c r="E346" t="s">
        <v>16</v>
      </c>
      <c r="F346" t="s">
        <v>96</v>
      </c>
      <c r="G346" t="s">
        <v>156</v>
      </c>
      <c r="H346" t="s">
        <v>788</v>
      </c>
      <c r="I346">
        <v>5</v>
      </c>
      <c r="J346">
        <v>22546</v>
      </c>
      <c r="K346">
        <v>5</v>
      </c>
      <c r="L346">
        <v>107093.5</v>
      </c>
      <c r="M346">
        <v>24660.13</v>
      </c>
      <c r="N346" t="s">
        <v>72</v>
      </c>
    </row>
    <row r="347" spans="1:14" x14ac:dyDescent="0.35">
      <c r="A347">
        <v>10346</v>
      </c>
      <c r="B347" s="1">
        <v>45690</v>
      </c>
      <c r="C347" t="s">
        <v>789</v>
      </c>
      <c r="D347" t="s">
        <v>40</v>
      </c>
      <c r="E347" t="s">
        <v>50</v>
      </c>
      <c r="F347" t="s">
        <v>42</v>
      </c>
      <c r="G347" t="s">
        <v>43</v>
      </c>
      <c r="H347" t="s">
        <v>790</v>
      </c>
      <c r="I347">
        <v>3</v>
      </c>
      <c r="J347">
        <v>72254</v>
      </c>
      <c r="K347">
        <v>15</v>
      </c>
      <c r="L347">
        <v>184247.7</v>
      </c>
      <c r="M347">
        <v>45928.61</v>
      </c>
      <c r="N347" t="s">
        <v>83</v>
      </c>
    </row>
    <row r="348" spans="1:14" x14ac:dyDescent="0.35">
      <c r="A348">
        <v>10347</v>
      </c>
      <c r="B348" s="1">
        <v>45474</v>
      </c>
      <c r="C348" t="s">
        <v>791</v>
      </c>
      <c r="D348" t="s">
        <v>28</v>
      </c>
      <c r="E348" t="s">
        <v>35</v>
      </c>
      <c r="F348" t="s">
        <v>30</v>
      </c>
      <c r="G348" t="s">
        <v>227</v>
      </c>
      <c r="H348" t="s">
        <v>792</v>
      </c>
      <c r="I348">
        <v>1</v>
      </c>
      <c r="J348">
        <v>8062</v>
      </c>
      <c r="K348">
        <v>5</v>
      </c>
      <c r="L348">
        <v>7658.9</v>
      </c>
      <c r="M348">
        <v>1392.85</v>
      </c>
      <c r="N348" t="s">
        <v>72</v>
      </c>
    </row>
    <row r="349" spans="1:14" x14ac:dyDescent="0.35">
      <c r="A349">
        <v>10348</v>
      </c>
      <c r="B349" s="1">
        <v>45603</v>
      </c>
      <c r="C349" t="s">
        <v>793</v>
      </c>
      <c r="D349" t="s">
        <v>15</v>
      </c>
      <c r="E349" t="s">
        <v>174</v>
      </c>
      <c r="F349" t="s">
        <v>86</v>
      </c>
      <c r="G349" t="s">
        <v>171</v>
      </c>
      <c r="H349" t="s">
        <v>794</v>
      </c>
      <c r="I349">
        <v>1</v>
      </c>
      <c r="J349">
        <v>70715</v>
      </c>
      <c r="K349">
        <v>15</v>
      </c>
      <c r="L349">
        <v>60107.75</v>
      </c>
      <c r="M349">
        <v>5835.25</v>
      </c>
      <c r="N349" t="s">
        <v>38</v>
      </c>
    </row>
    <row r="350" spans="1:14" x14ac:dyDescent="0.35">
      <c r="A350">
        <v>10349</v>
      </c>
      <c r="B350" s="1">
        <v>45834</v>
      </c>
      <c r="C350" t="s">
        <v>795</v>
      </c>
      <c r="D350" t="s">
        <v>28</v>
      </c>
      <c r="E350" t="s">
        <v>35</v>
      </c>
      <c r="F350" t="s">
        <v>75</v>
      </c>
      <c r="G350" t="s">
        <v>409</v>
      </c>
      <c r="H350" t="s">
        <v>796</v>
      </c>
      <c r="I350">
        <v>1</v>
      </c>
      <c r="J350">
        <v>25415</v>
      </c>
      <c r="K350">
        <v>10</v>
      </c>
      <c r="L350">
        <v>22873.5</v>
      </c>
      <c r="M350">
        <v>5134.3</v>
      </c>
      <c r="N350" t="s">
        <v>38</v>
      </c>
    </row>
    <row r="351" spans="1:14" x14ac:dyDescent="0.35">
      <c r="A351">
        <v>10350</v>
      </c>
      <c r="B351" s="1">
        <v>45811</v>
      </c>
      <c r="C351" t="s">
        <v>797</v>
      </c>
      <c r="D351" t="s">
        <v>28</v>
      </c>
      <c r="E351" t="s">
        <v>144</v>
      </c>
      <c r="F351" t="s">
        <v>75</v>
      </c>
      <c r="G351" t="s">
        <v>76</v>
      </c>
      <c r="H351" t="s">
        <v>798</v>
      </c>
      <c r="I351">
        <v>2</v>
      </c>
      <c r="J351">
        <v>20517</v>
      </c>
      <c r="K351">
        <v>20</v>
      </c>
      <c r="L351">
        <v>32827.199999999997</v>
      </c>
      <c r="M351">
        <v>5810.64</v>
      </c>
      <c r="N351" t="s">
        <v>33</v>
      </c>
    </row>
    <row r="352" spans="1:14" x14ac:dyDescent="0.35">
      <c r="A352">
        <v>10351</v>
      </c>
      <c r="B352" s="1">
        <v>45509</v>
      </c>
      <c r="C352" t="s">
        <v>799</v>
      </c>
      <c r="D352" t="s">
        <v>22</v>
      </c>
      <c r="E352" t="s">
        <v>167</v>
      </c>
      <c r="F352" t="s">
        <v>96</v>
      </c>
      <c r="G352" t="s">
        <v>214</v>
      </c>
      <c r="H352" t="s">
        <v>800</v>
      </c>
      <c r="I352">
        <v>2</v>
      </c>
      <c r="J352">
        <v>69618</v>
      </c>
      <c r="K352">
        <v>0</v>
      </c>
      <c r="L352">
        <v>139236</v>
      </c>
      <c r="M352">
        <v>30309.19</v>
      </c>
      <c r="N352" t="s">
        <v>72</v>
      </c>
    </row>
    <row r="353" spans="1:14" x14ac:dyDescent="0.35">
      <c r="A353">
        <v>10352</v>
      </c>
      <c r="B353" s="1">
        <v>45501</v>
      </c>
      <c r="C353" t="s">
        <v>801</v>
      </c>
      <c r="D353" t="s">
        <v>40</v>
      </c>
      <c r="E353" t="s">
        <v>50</v>
      </c>
      <c r="F353" t="s">
        <v>75</v>
      </c>
      <c r="G353" t="s">
        <v>240</v>
      </c>
      <c r="H353" t="s">
        <v>802</v>
      </c>
      <c r="I353">
        <v>2</v>
      </c>
      <c r="J353">
        <v>33205</v>
      </c>
      <c r="K353">
        <v>20</v>
      </c>
      <c r="L353">
        <v>53128</v>
      </c>
      <c r="M353">
        <v>12431.54</v>
      </c>
      <c r="N353" t="s">
        <v>33</v>
      </c>
    </row>
    <row r="354" spans="1:14" x14ac:dyDescent="0.35">
      <c r="A354">
        <v>10353</v>
      </c>
      <c r="B354" s="1">
        <v>45542</v>
      </c>
      <c r="C354" t="s">
        <v>803</v>
      </c>
      <c r="D354" t="s">
        <v>15</v>
      </c>
      <c r="E354" t="s">
        <v>93</v>
      </c>
      <c r="F354" t="s">
        <v>129</v>
      </c>
      <c r="G354" t="s">
        <v>164</v>
      </c>
      <c r="H354" t="s">
        <v>804</v>
      </c>
      <c r="I354">
        <v>4</v>
      </c>
      <c r="J354">
        <v>71919</v>
      </c>
      <c r="K354">
        <v>20</v>
      </c>
      <c r="L354">
        <v>230140.79999999999</v>
      </c>
      <c r="M354">
        <v>41478.589999999997</v>
      </c>
      <c r="N354" t="s">
        <v>38</v>
      </c>
    </row>
    <row r="355" spans="1:14" x14ac:dyDescent="0.35">
      <c r="A355">
        <v>10354</v>
      </c>
      <c r="B355" s="1">
        <v>45313</v>
      </c>
      <c r="C355" t="s">
        <v>805</v>
      </c>
      <c r="D355" t="s">
        <v>40</v>
      </c>
      <c r="E355" t="s">
        <v>41</v>
      </c>
      <c r="F355" t="s">
        <v>30</v>
      </c>
      <c r="G355" t="s">
        <v>322</v>
      </c>
      <c r="H355" t="s">
        <v>806</v>
      </c>
      <c r="I355">
        <v>1</v>
      </c>
      <c r="J355">
        <v>52774</v>
      </c>
      <c r="K355">
        <v>5</v>
      </c>
      <c r="L355">
        <v>50135.3</v>
      </c>
      <c r="M355">
        <v>3969.6</v>
      </c>
      <c r="N355" t="s">
        <v>83</v>
      </c>
    </row>
    <row r="356" spans="1:14" x14ac:dyDescent="0.35">
      <c r="A356">
        <v>10355</v>
      </c>
      <c r="B356" s="1">
        <v>45858</v>
      </c>
      <c r="C356" t="s">
        <v>807</v>
      </c>
      <c r="D356" t="s">
        <v>22</v>
      </c>
      <c r="E356" t="s">
        <v>23</v>
      </c>
      <c r="F356" t="s">
        <v>24</v>
      </c>
      <c r="G356" t="s">
        <v>36</v>
      </c>
      <c r="H356" t="s">
        <v>808</v>
      </c>
      <c r="I356">
        <v>4</v>
      </c>
      <c r="J356">
        <v>12610</v>
      </c>
      <c r="K356">
        <v>20</v>
      </c>
      <c r="L356">
        <v>40352</v>
      </c>
      <c r="M356">
        <v>7659.18</v>
      </c>
      <c r="N356" t="s">
        <v>83</v>
      </c>
    </row>
    <row r="357" spans="1:14" x14ac:dyDescent="0.35">
      <c r="A357">
        <v>10356</v>
      </c>
      <c r="B357" s="1">
        <v>45207</v>
      </c>
      <c r="C357" t="s">
        <v>809</v>
      </c>
      <c r="D357" t="s">
        <v>22</v>
      </c>
      <c r="E357" t="s">
        <v>167</v>
      </c>
      <c r="F357" t="s">
        <v>75</v>
      </c>
      <c r="G357" t="s">
        <v>240</v>
      </c>
      <c r="H357" t="s">
        <v>810</v>
      </c>
      <c r="I357">
        <v>1</v>
      </c>
      <c r="J357">
        <v>34831</v>
      </c>
      <c r="K357">
        <v>10</v>
      </c>
      <c r="L357">
        <v>31347.9</v>
      </c>
      <c r="M357">
        <v>4061.3</v>
      </c>
      <c r="N357" t="s">
        <v>38</v>
      </c>
    </row>
    <row r="358" spans="1:14" x14ac:dyDescent="0.35">
      <c r="A358">
        <v>10357</v>
      </c>
      <c r="B358" s="1">
        <v>45683</v>
      </c>
      <c r="C358" t="s">
        <v>811</v>
      </c>
      <c r="D358" t="s">
        <v>15</v>
      </c>
      <c r="E358" t="s">
        <v>93</v>
      </c>
      <c r="F358" t="s">
        <v>30</v>
      </c>
      <c r="G358" t="s">
        <v>65</v>
      </c>
      <c r="H358" t="s">
        <v>812</v>
      </c>
      <c r="I358">
        <v>4</v>
      </c>
      <c r="J358">
        <v>44710</v>
      </c>
      <c r="K358">
        <v>20</v>
      </c>
      <c r="L358">
        <v>143072</v>
      </c>
      <c r="M358">
        <v>19431.3</v>
      </c>
      <c r="N358" t="s">
        <v>72</v>
      </c>
    </row>
    <row r="359" spans="1:14" x14ac:dyDescent="0.35">
      <c r="A359">
        <v>10358</v>
      </c>
      <c r="B359" s="1">
        <v>45785</v>
      </c>
      <c r="C359" t="s">
        <v>813</v>
      </c>
      <c r="D359" t="s">
        <v>15</v>
      </c>
      <c r="E359" t="s">
        <v>16</v>
      </c>
      <c r="F359" t="s">
        <v>42</v>
      </c>
      <c r="G359" t="s">
        <v>188</v>
      </c>
      <c r="H359" t="s">
        <v>814</v>
      </c>
      <c r="I359">
        <v>3</v>
      </c>
      <c r="J359">
        <v>1260</v>
      </c>
      <c r="K359">
        <v>0</v>
      </c>
      <c r="L359">
        <v>3780</v>
      </c>
      <c r="M359">
        <v>362.71</v>
      </c>
      <c r="N359" t="s">
        <v>33</v>
      </c>
    </row>
    <row r="360" spans="1:14" x14ac:dyDescent="0.35">
      <c r="A360">
        <v>10359</v>
      </c>
      <c r="B360" s="1">
        <v>45305</v>
      </c>
      <c r="C360" t="s">
        <v>815</v>
      </c>
      <c r="D360" t="s">
        <v>28</v>
      </c>
      <c r="E360" t="s">
        <v>35</v>
      </c>
      <c r="F360" t="s">
        <v>30</v>
      </c>
      <c r="G360" t="s">
        <v>65</v>
      </c>
      <c r="H360" t="s">
        <v>816</v>
      </c>
      <c r="I360">
        <v>1</v>
      </c>
      <c r="J360">
        <v>17584</v>
      </c>
      <c r="K360">
        <v>10</v>
      </c>
      <c r="L360">
        <v>15825.6</v>
      </c>
      <c r="M360">
        <v>3032.16</v>
      </c>
      <c r="N360" t="s">
        <v>72</v>
      </c>
    </row>
    <row r="361" spans="1:14" x14ac:dyDescent="0.35">
      <c r="A361">
        <v>10360</v>
      </c>
      <c r="B361" s="1">
        <v>45501</v>
      </c>
      <c r="C361" t="s">
        <v>817</v>
      </c>
      <c r="D361" t="s">
        <v>28</v>
      </c>
      <c r="E361" t="s">
        <v>29</v>
      </c>
      <c r="F361" t="s">
        <v>17</v>
      </c>
      <c r="G361" t="s">
        <v>55</v>
      </c>
      <c r="H361" t="s">
        <v>818</v>
      </c>
      <c r="I361">
        <v>3</v>
      </c>
      <c r="J361">
        <v>31082</v>
      </c>
      <c r="K361">
        <v>10</v>
      </c>
      <c r="L361">
        <v>83921.4</v>
      </c>
      <c r="M361">
        <v>4318.57</v>
      </c>
      <c r="N361" t="s">
        <v>20</v>
      </c>
    </row>
    <row r="362" spans="1:14" x14ac:dyDescent="0.35">
      <c r="A362">
        <v>10361</v>
      </c>
      <c r="B362" s="1">
        <v>45775</v>
      </c>
      <c r="C362" t="s">
        <v>819</v>
      </c>
      <c r="D362" t="s">
        <v>40</v>
      </c>
      <c r="E362" t="s">
        <v>103</v>
      </c>
      <c r="F362" t="s">
        <v>75</v>
      </c>
      <c r="G362" t="s">
        <v>307</v>
      </c>
      <c r="H362" t="s">
        <v>820</v>
      </c>
      <c r="I362">
        <v>2</v>
      </c>
      <c r="J362">
        <v>35165</v>
      </c>
      <c r="K362">
        <v>15</v>
      </c>
      <c r="L362">
        <v>59780.5</v>
      </c>
      <c r="M362">
        <v>11479.28</v>
      </c>
      <c r="N362" t="s">
        <v>20</v>
      </c>
    </row>
    <row r="363" spans="1:14" x14ac:dyDescent="0.35">
      <c r="A363">
        <v>10362</v>
      </c>
      <c r="B363" s="1">
        <v>45610</v>
      </c>
      <c r="C363" t="s">
        <v>821</v>
      </c>
      <c r="D363" t="s">
        <v>40</v>
      </c>
      <c r="E363" t="s">
        <v>50</v>
      </c>
      <c r="F363" t="s">
        <v>42</v>
      </c>
      <c r="G363" t="s">
        <v>51</v>
      </c>
      <c r="H363" t="s">
        <v>822</v>
      </c>
      <c r="I363">
        <v>4</v>
      </c>
      <c r="J363">
        <v>67674</v>
      </c>
      <c r="K363">
        <v>5</v>
      </c>
      <c r="L363">
        <v>257161.2</v>
      </c>
      <c r="M363">
        <v>13974.84</v>
      </c>
      <c r="N363" t="s">
        <v>38</v>
      </c>
    </row>
    <row r="364" spans="1:14" x14ac:dyDescent="0.35">
      <c r="A364">
        <v>10363</v>
      </c>
      <c r="B364" s="1">
        <v>45585</v>
      </c>
      <c r="C364" t="s">
        <v>823</v>
      </c>
      <c r="D364" t="s">
        <v>40</v>
      </c>
      <c r="E364" t="s">
        <v>50</v>
      </c>
      <c r="F364" t="s">
        <v>69</v>
      </c>
      <c r="G364" t="s">
        <v>115</v>
      </c>
      <c r="H364" t="s">
        <v>824</v>
      </c>
      <c r="I364">
        <v>4</v>
      </c>
      <c r="J364">
        <v>67151</v>
      </c>
      <c r="K364">
        <v>5</v>
      </c>
      <c r="L364">
        <v>255173.8</v>
      </c>
      <c r="M364">
        <v>16707.86</v>
      </c>
      <c r="N364" t="s">
        <v>20</v>
      </c>
    </row>
    <row r="365" spans="1:14" x14ac:dyDescent="0.35">
      <c r="A365">
        <v>10364</v>
      </c>
      <c r="B365" s="1">
        <v>45249</v>
      </c>
      <c r="C365" t="s">
        <v>825</v>
      </c>
      <c r="D365" t="s">
        <v>15</v>
      </c>
      <c r="E365" t="s">
        <v>174</v>
      </c>
      <c r="F365" t="s">
        <v>42</v>
      </c>
      <c r="G365" t="s">
        <v>79</v>
      </c>
      <c r="H365" t="s">
        <v>826</v>
      </c>
      <c r="I365">
        <v>1</v>
      </c>
      <c r="J365">
        <v>7087</v>
      </c>
      <c r="K365">
        <v>0</v>
      </c>
      <c r="L365">
        <v>7087</v>
      </c>
      <c r="M365">
        <v>604.61</v>
      </c>
      <c r="N365" t="s">
        <v>72</v>
      </c>
    </row>
    <row r="366" spans="1:14" x14ac:dyDescent="0.35">
      <c r="A366">
        <v>10365</v>
      </c>
      <c r="B366" s="1">
        <v>45791</v>
      </c>
      <c r="C366" t="s">
        <v>827</v>
      </c>
      <c r="D366" t="s">
        <v>22</v>
      </c>
      <c r="E366" t="s">
        <v>58</v>
      </c>
      <c r="F366" t="s">
        <v>24</v>
      </c>
      <c r="G366" t="s">
        <v>107</v>
      </c>
      <c r="H366" t="s">
        <v>828</v>
      </c>
      <c r="I366">
        <v>3</v>
      </c>
      <c r="J366">
        <v>44103</v>
      </c>
      <c r="K366">
        <v>15</v>
      </c>
      <c r="L366">
        <v>112462.65</v>
      </c>
      <c r="M366">
        <v>21743.77</v>
      </c>
      <c r="N366" t="s">
        <v>38</v>
      </c>
    </row>
    <row r="367" spans="1:14" x14ac:dyDescent="0.35">
      <c r="A367">
        <v>10366</v>
      </c>
      <c r="B367" s="1">
        <v>45933</v>
      </c>
      <c r="C367" t="s">
        <v>829</v>
      </c>
      <c r="D367" t="s">
        <v>40</v>
      </c>
      <c r="E367" t="s">
        <v>110</v>
      </c>
      <c r="F367" t="s">
        <v>129</v>
      </c>
      <c r="G367" t="s">
        <v>148</v>
      </c>
      <c r="H367" t="s">
        <v>830</v>
      </c>
      <c r="I367">
        <v>1</v>
      </c>
      <c r="J367">
        <v>54671</v>
      </c>
      <c r="K367">
        <v>0</v>
      </c>
      <c r="L367">
        <v>54671</v>
      </c>
      <c r="M367">
        <v>12774.27</v>
      </c>
      <c r="N367" t="s">
        <v>38</v>
      </c>
    </row>
    <row r="368" spans="1:14" x14ac:dyDescent="0.35">
      <c r="A368">
        <v>10367</v>
      </c>
      <c r="B368" s="1">
        <v>45244</v>
      </c>
      <c r="C368" t="s">
        <v>831</v>
      </c>
      <c r="D368" t="s">
        <v>28</v>
      </c>
      <c r="E368" t="s">
        <v>29</v>
      </c>
      <c r="F368" t="s">
        <v>129</v>
      </c>
      <c r="G368" t="s">
        <v>130</v>
      </c>
      <c r="H368" t="s">
        <v>832</v>
      </c>
      <c r="I368">
        <v>1</v>
      </c>
      <c r="J368">
        <v>28783</v>
      </c>
      <c r="K368">
        <v>5</v>
      </c>
      <c r="L368">
        <v>27343.85</v>
      </c>
      <c r="M368">
        <v>6205</v>
      </c>
      <c r="N368" t="s">
        <v>38</v>
      </c>
    </row>
    <row r="369" spans="1:14" x14ac:dyDescent="0.35">
      <c r="A369">
        <v>10368</v>
      </c>
      <c r="B369" s="1">
        <v>45663</v>
      </c>
      <c r="C369" t="s">
        <v>833</v>
      </c>
      <c r="D369" t="s">
        <v>22</v>
      </c>
      <c r="E369" t="s">
        <v>54</v>
      </c>
      <c r="F369" t="s">
        <v>75</v>
      </c>
      <c r="G369" t="s">
        <v>409</v>
      </c>
      <c r="H369" t="s">
        <v>834</v>
      </c>
      <c r="I369">
        <v>5</v>
      </c>
      <c r="J369">
        <v>26170</v>
      </c>
      <c r="K369">
        <v>15</v>
      </c>
      <c r="L369">
        <v>111222.5</v>
      </c>
      <c r="M369">
        <v>9145.67</v>
      </c>
      <c r="N369" t="s">
        <v>38</v>
      </c>
    </row>
    <row r="370" spans="1:14" x14ac:dyDescent="0.35">
      <c r="A370">
        <v>10369</v>
      </c>
      <c r="B370" s="1">
        <v>45212</v>
      </c>
      <c r="C370" t="s">
        <v>835</v>
      </c>
      <c r="D370" t="s">
        <v>28</v>
      </c>
      <c r="E370" t="s">
        <v>29</v>
      </c>
      <c r="F370" t="s">
        <v>75</v>
      </c>
      <c r="G370" t="s">
        <v>409</v>
      </c>
      <c r="H370" t="s">
        <v>836</v>
      </c>
      <c r="I370">
        <v>2</v>
      </c>
      <c r="J370">
        <v>20101</v>
      </c>
      <c r="K370">
        <v>15</v>
      </c>
      <c r="L370">
        <v>34171.699999999997</v>
      </c>
      <c r="M370">
        <v>6720.07</v>
      </c>
      <c r="N370" t="s">
        <v>20</v>
      </c>
    </row>
    <row r="371" spans="1:14" x14ac:dyDescent="0.35">
      <c r="A371">
        <v>10370</v>
      </c>
      <c r="B371" s="1">
        <v>45390</v>
      </c>
      <c r="C371" t="s">
        <v>837</v>
      </c>
      <c r="D371" t="s">
        <v>40</v>
      </c>
      <c r="E371" t="s">
        <v>110</v>
      </c>
      <c r="F371" t="s">
        <v>96</v>
      </c>
      <c r="G371" t="s">
        <v>97</v>
      </c>
      <c r="H371" t="s">
        <v>838</v>
      </c>
      <c r="I371">
        <v>5</v>
      </c>
      <c r="J371">
        <v>41691</v>
      </c>
      <c r="K371">
        <v>20</v>
      </c>
      <c r="L371">
        <v>166764</v>
      </c>
      <c r="M371">
        <v>17579.02</v>
      </c>
      <c r="N371" t="s">
        <v>83</v>
      </c>
    </row>
    <row r="372" spans="1:14" x14ac:dyDescent="0.35">
      <c r="A372">
        <v>10371</v>
      </c>
      <c r="B372" s="1">
        <v>45407</v>
      </c>
      <c r="C372" t="s">
        <v>839</v>
      </c>
      <c r="D372" t="s">
        <v>40</v>
      </c>
      <c r="E372" t="s">
        <v>50</v>
      </c>
      <c r="F372" t="s">
        <v>46</v>
      </c>
      <c r="G372" t="s">
        <v>209</v>
      </c>
      <c r="H372" t="s">
        <v>840</v>
      </c>
      <c r="I372">
        <v>4</v>
      </c>
      <c r="J372">
        <v>51848</v>
      </c>
      <c r="K372">
        <v>0</v>
      </c>
      <c r="L372">
        <v>207392</v>
      </c>
      <c r="M372">
        <v>47871.61</v>
      </c>
      <c r="N372" t="s">
        <v>20</v>
      </c>
    </row>
    <row r="373" spans="1:14" x14ac:dyDescent="0.35">
      <c r="A373">
        <v>10372</v>
      </c>
      <c r="B373" s="1">
        <v>45836</v>
      </c>
      <c r="C373" t="s">
        <v>841</v>
      </c>
      <c r="D373" t="s">
        <v>22</v>
      </c>
      <c r="E373" t="s">
        <v>54</v>
      </c>
      <c r="F373" t="s">
        <v>86</v>
      </c>
      <c r="G373" t="s">
        <v>87</v>
      </c>
      <c r="H373" t="s">
        <v>842</v>
      </c>
      <c r="I373">
        <v>1</v>
      </c>
      <c r="J373">
        <v>14010</v>
      </c>
      <c r="K373">
        <v>20</v>
      </c>
      <c r="L373">
        <v>11208</v>
      </c>
      <c r="M373">
        <v>2672.37</v>
      </c>
      <c r="N373" t="s">
        <v>38</v>
      </c>
    </row>
    <row r="374" spans="1:14" x14ac:dyDescent="0.35">
      <c r="A374">
        <v>10373</v>
      </c>
      <c r="B374" s="1">
        <v>45590</v>
      </c>
      <c r="C374" t="s">
        <v>843</v>
      </c>
      <c r="D374" t="s">
        <v>15</v>
      </c>
      <c r="E374" t="s">
        <v>93</v>
      </c>
      <c r="F374" t="s">
        <v>42</v>
      </c>
      <c r="G374" t="s">
        <v>43</v>
      </c>
      <c r="H374" t="s">
        <v>275</v>
      </c>
      <c r="I374">
        <v>2</v>
      </c>
      <c r="J374">
        <v>78959</v>
      </c>
      <c r="K374">
        <v>10</v>
      </c>
      <c r="L374">
        <v>142126.20000000001</v>
      </c>
      <c r="M374">
        <v>11846.26</v>
      </c>
      <c r="N374" t="s">
        <v>20</v>
      </c>
    </row>
    <row r="375" spans="1:14" x14ac:dyDescent="0.35">
      <c r="A375">
        <v>10374</v>
      </c>
      <c r="B375" s="1">
        <v>45234</v>
      </c>
      <c r="C375" t="s">
        <v>844</v>
      </c>
      <c r="D375" t="s">
        <v>28</v>
      </c>
      <c r="E375" t="s">
        <v>114</v>
      </c>
      <c r="F375" t="s">
        <v>46</v>
      </c>
      <c r="G375" t="s">
        <v>126</v>
      </c>
      <c r="H375" t="s">
        <v>845</v>
      </c>
      <c r="I375">
        <v>3</v>
      </c>
      <c r="J375">
        <v>59052</v>
      </c>
      <c r="K375">
        <v>5</v>
      </c>
      <c r="L375">
        <v>168298.2</v>
      </c>
      <c r="M375">
        <v>12144.65</v>
      </c>
      <c r="N375" t="s">
        <v>20</v>
      </c>
    </row>
    <row r="376" spans="1:14" x14ac:dyDescent="0.35">
      <c r="A376">
        <v>10375</v>
      </c>
      <c r="B376" s="1">
        <v>45216</v>
      </c>
      <c r="C376" t="s">
        <v>846</v>
      </c>
      <c r="D376" t="s">
        <v>40</v>
      </c>
      <c r="E376" t="s">
        <v>110</v>
      </c>
      <c r="F376" t="s">
        <v>24</v>
      </c>
      <c r="G376" t="s">
        <v>107</v>
      </c>
      <c r="H376" t="s">
        <v>847</v>
      </c>
      <c r="I376">
        <v>1</v>
      </c>
      <c r="J376">
        <v>24888</v>
      </c>
      <c r="K376">
        <v>20</v>
      </c>
      <c r="L376">
        <v>19910.400000000001</v>
      </c>
      <c r="M376">
        <v>3164.1</v>
      </c>
      <c r="N376" t="s">
        <v>72</v>
      </c>
    </row>
    <row r="377" spans="1:14" x14ac:dyDescent="0.35">
      <c r="A377">
        <v>10376</v>
      </c>
      <c r="B377" s="1">
        <v>45923</v>
      </c>
      <c r="C377" t="s">
        <v>848</v>
      </c>
      <c r="D377" t="s">
        <v>15</v>
      </c>
      <c r="E377" t="s">
        <v>16</v>
      </c>
      <c r="F377" t="s">
        <v>69</v>
      </c>
      <c r="G377" t="s">
        <v>70</v>
      </c>
      <c r="H377" t="s">
        <v>849</v>
      </c>
      <c r="I377">
        <v>3</v>
      </c>
      <c r="J377">
        <v>34836</v>
      </c>
      <c r="K377">
        <v>0</v>
      </c>
      <c r="L377">
        <v>104508</v>
      </c>
      <c r="M377">
        <v>10965.21</v>
      </c>
      <c r="N377" t="s">
        <v>20</v>
      </c>
    </row>
    <row r="378" spans="1:14" x14ac:dyDescent="0.35">
      <c r="A378">
        <v>10377</v>
      </c>
      <c r="B378" s="1">
        <v>45568</v>
      </c>
      <c r="C378" t="s">
        <v>850</v>
      </c>
      <c r="D378" t="s">
        <v>15</v>
      </c>
      <c r="E378" t="s">
        <v>93</v>
      </c>
      <c r="F378" t="s">
        <v>30</v>
      </c>
      <c r="G378" t="s">
        <v>31</v>
      </c>
      <c r="H378" t="s">
        <v>851</v>
      </c>
      <c r="I378">
        <v>3</v>
      </c>
      <c r="J378">
        <v>76943</v>
      </c>
      <c r="K378">
        <v>0</v>
      </c>
      <c r="L378">
        <v>230829</v>
      </c>
      <c r="M378">
        <v>19570.599999999999</v>
      </c>
      <c r="N378" t="s">
        <v>20</v>
      </c>
    </row>
    <row r="379" spans="1:14" x14ac:dyDescent="0.35">
      <c r="A379">
        <v>10378</v>
      </c>
      <c r="B379" s="1">
        <v>45466</v>
      </c>
      <c r="C379" t="s">
        <v>852</v>
      </c>
      <c r="D379" t="s">
        <v>28</v>
      </c>
      <c r="E379" t="s">
        <v>29</v>
      </c>
      <c r="F379" t="s">
        <v>17</v>
      </c>
      <c r="G379" t="s">
        <v>100</v>
      </c>
      <c r="H379" t="s">
        <v>853</v>
      </c>
      <c r="I379">
        <v>4</v>
      </c>
      <c r="J379">
        <v>24517</v>
      </c>
      <c r="K379">
        <v>10</v>
      </c>
      <c r="L379">
        <v>88261.2</v>
      </c>
      <c r="M379">
        <v>20015.419999999998</v>
      </c>
      <c r="N379" t="s">
        <v>83</v>
      </c>
    </row>
    <row r="380" spans="1:14" x14ac:dyDescent="0.35">
      <c r="A380">
        <v>10379</v>
      </c>
      <c r="B380" s="1">
        <v>45687</v>
      </c>
      <c r="C380" t="s">
        <v>854</v>
      </c>
      <c r="D380" t="s">
        <v>40</v>
      </c>
      <c r="E380" t="s">
        <v>103</v>
      </c>
      <c r="F380" t="s">
        <v>96</v>
      </c>
      <c r="G380" t="s">
        <v>183</v>
      </c>
      <c r="H380" t="s">
        <v>855</v>
      </c>
      <c r="I380">
        <v>2</v>
      </c>
      <c r="J380">
        <v>10782</v>
      </c>
      <c r="K380">
        <v>5</v>
      </c>
      <c r="L380">
        <v>20485.8</v>
      </c>
      <c r="M380">
        <v>2609.1799999999998</v>
      </c>
      <c r="N380" t="s">
        <v>33</v>
      </c>
    </row>
    <row r="381" spans="1:14" x14ac:dyDescent="0.35">
      <c r="A381">
        <v>10380</v>
      </c>
      <c r="B381" s="1">
        <v>45897</v>
      </c>
      <c r="C381" t="s">
        <v>856</v>
      </c>
      <c r="D381" t="s">
        <v>22</v>
      </c>
      <c r="E381" t="s">
        <v>74</v>
      </c>
      <c r="F381" t="s">
        <v>69</v>
      </c>
      <c r="G381" t="s">
        <v>517</v>
      </c>
      <c r="H381" t="s">
        <v>857</v>
      </c>
      <c r="I381">
        <v>2</v>
      </c>
      <c r="J381">
        <v>64665</v>
      </c>
      <c r="K381">
        <v>20</v>
      </c>
      <c r="L381">
        <v>103464</v>
      </c>
      <c r="M381">
        <v>11392.29</v>
      </c>
      <c r="N381" t="s">
        <v>33</v>
      </c>
    </row>
    <row r="382" spans="1:14" x14ac:dyDescent="0.35">
      <c r="A382">
        <v>10381</v>
      </c>
      <c r="B382" s="1">
        <v>45711</v>
      </c>
      <c r="C382" t="s">
        <v>858</v>
      </c>
      <c r="D382" t="s">
        <v>22</v>
      </c>
      <c r="E382" t="s">
        <v>58</v>
      </c>
      <c r="F382" t="s">
        <v>46</v>
      </c>
      <c r="G382" t="s">
        <v>201</v>
      </c>
      <c r="H382" t="s">
        <v>859</v>
      </c>
      <c r="I382">
        <v>2</v>
      </c>
      <c r="J382">
        <v>22136</v>
      </c>
      <c r="K382">
        <v>5</v>
      </c>
      <c r="L382">
        <v>42058.400000000001</v>
      </c>
      <c r="M382">
        <v>7357.3</v>
      </c>
      <c r="N382" t="s">
        <v>83</v>
      </c>
    </row>
    <row r="383" spans="1:14" x14ac:dyDescent="0.35">
      <c r="A383">
        <v>10382</v>
      </c>
      <c r="B383" s="1">
        <v>45391</v>
      </c>
      <c r="C383" t="s">
        <v>860</v>
      </c>
      <c r="D383" t="s">
        <v>22</v>
      </c>
      <c r="E383" t="s">
        <v>74</v>
      </c>
      <c r="F383" t="s">
        <v>46</v>
      </c>
      <c r="G383" t="s">
        <v>201</v>
      </c>
      <c r="H383" t="s">
        <v>861</v>
      </c>
      <c r="I383">
        <v>1</v>
      </c>
      <c r="J383">
        <v>68628</v>
      </c>
      <c r="K383">
        <v>5</v>
      </c>
      <c r="L383">
        <v>65196.6</v>
      </c>
      <c r="M383">
        <v>7225.16</v>
      </c>
      <c r="N383" t="s">
        <v>33</v>
      </c>
    </row>
    <row r="384" spans="1:14" x14ac:dyDescent="0.35">
      <c r="A384">
        <v>10383</v>
      </c>
      <c r="B384" s="1">
        <v>45881</v>
      </c>
      <c r="C384" t="s">
        <v>862</v>
      </c>
      <c r="D384" t="s">
        <v>28</v>
      </c>
      <c r="E384" t="s">
        <v>114</v>
      </c>
      <c r="F384" t="s">
        <v>46</v>
      </c>
      <c r="G384" t="s">
        <v>141</v>
      </c>
      <c r="H384" t="s">
        <v>863</v>
      </c>
      <c r="I384">
        <v>5</v>
      </c>
      <c r="J384">
        <v>46409</v>
      </c>
      <c r="K384">
        <v>5</v>
      </c>
      <c r="L384">
        <v>220442.75</v>
      </c>
      <c r="M384">
        <v>50160.42</v>
      </c>
      <c r="N384" t="s">
        <v>72</v>
      </c>
    </row>
    <row r="385" spans="1:14" x14ac:dyDescent="0.35">
      <c r="A385">
        <v>10384</v>
      </c>
      <c r="B385" s="1">
        <v>45473</v>
      </c>
      <c r="C385" t="s">
        <v>864</v>
      </c>
      <c r="D385" t="s">
        <v>22</v>
      </c>
      <c r="E385" t="s">
        <v>74</v>
      </c>
      <c r="F385" t="s">
        <v>46</v>
      </c>
      <c r="G385" t="s">
        <v>201</v>
      </c>
      <c r="H385" t="s">
        <v>865</v>
      </c>
      <c r="I385">
        <v>4</v>
      </c>
      <c r="J385">
        <v>34390</v>
      </c>
      <c r="K385">
        <v>0</v>
      </c>
      <c r="L385">
        <v>137560</v>
      </c>
      <c r="M385">
        <v>18865.740000000002</v>
      </c>
      <c r="N385" t="s">
        <v>72</v>
      </c>
    </row>
    <row r="386" spans="1:14" x14ac:dyDescent="0.35">
      <c r="A386">
        <v>10385</v>
      </c>
      <c r="B386" s="1">
        <v>45895</v>
      </c>
      <c r="C386" t="s">
        <v>866</v>
      </c>
      <c r="D386" t="s">
        <v>22</v>
      </c>
      <c r="E386" t="s">
        <v>167</v>
      </c>
      <c r="F386" t="s">
        <v>96</v>
      </c>
      <c r="G386" t="s">
        <v>138</v>
      </c>
      <c r="H386" t="s">
        <v>867</v>
      </c>
      <c r="I386">
        <v>3</v>
      </c>
      <c r="J386">
        <v>38240</v>
      </c>
      <c r="K386">
        <v>20</v>
      </c>
      <c r="L386">
        <v>91776</v>
      </c>
      <c r="M386">
        <v>19045.63</v>
      </c>
      <c r="N386" t="s">
        <v>72</v>
      </c>
    </row>
    <row r="387" spans="1:14" x14ac:dyDescent="0.35">
      <c r="A387">
        <v>10386</v>
      </c>
      <c r="B387" s="1">
        <v>45619</v>
      </c>
      <c r="C387" t="s">
        <v>868</v>
      </c>
      <c r="D387" t="s">
        <v>15</v>
      </c>
      <c r="E387" t="s">
        <v>174</v>
      </c>
      <c r="F387" t="s">
        <v>129</v>
      </c>
      <c r="G387" t="s">
        <v>168</v>
      </c>
      <c r="H387" t="s">
        <v>869</v>
      </c>
      <c r="I387">
        <v>3</v>
      </c>
      <c r="J387">
        <v>18812</v>
      </c>
      <c r="K387">
        <v>20</v>
      </c>
      <c r="L387">
        <v>45148.800000000003</v>
      </c>
      <c r="M387">
        <v>2803.69</v>
      </c>
      <c r="N387" t="s">
        <v>20</v>
      </c>
    </row>
    <row r="388" spans="1:14" x14ac:dyDescent="0.35">
      <c r="A388">
        <v>10387</v>
      </c>
      <c r="B388" s="1">
        <v>45722</v>
      </c>
      <c r="C388" t="s">
        <v>870</v>
      </c>
      <c r="D388" t="s">
        <v>40</v>
      </c>
      <c r="E388" t="s">
        <v>50</v>
      </c>
      <c r="F388" t="s">
        <v>69</v>
      </c>
      <c r="G388" t="s">
        <v>151</v>
      </c>
      <c r="H388" t="s">
        <v>871</v>
      </c>
      <c r="I388">
        <v>3</v>
      </c>
      <c r="J388">
        <v>13633</v>
      </c>
      <c r="K388">
        <v>15</v>
      </c>
      <c r="L388">
        <v>34764.15</v>
      </c>
      <c r="M388">
        <v>8080.86</v>
      </c>
      <c r="N388" t="s">
        <v>38</v>
      </c>
    </row>
    <row r="389" spans="1:14" x14ac:dyDescent="0.35">
      <c r="A389">
        <v>10388</v>
      </c>
      <c r="B389" s="1">
        <v>45522</v>
      </c>
      <c r="C389" t="s">
        <v>872</v>
      </c>
      <c r="D389" t="s">
        <v>15</v>
      </c>
      <c r="E389" t="s">
        <v>147</v>
      </c>
      <c r="F389" t="s">
        <v>42</v>
      </c>
      <c r="G389" t="s">
        <v>51</v>
      </c>
      <c r="H389" t="s">
        <v>873</v>
      </c>
      <c r="I389">
        <v>2</v>
      </c>
      <c r="J389">
        <v>29494</v>
      </c>
      <c r="K389">
        <v>10</v>
      </c>
      <c r="L389">
        <v>53089.2</v>
      </c>
      <c r="M389">
        <v>10186.48</v>
      </c>
      <c r="N389" t="s">
        <v>83</v>
      </c>
    </row>
    <row r="390" spans="1:14" x14ac:dyDescent="0.35">
      <c r="A390">
        <v>10389</v>
      </c>
      <c r="B390" s="1">
        <v>45454</v>
      </c>
      <c r="C390" t="s">
        <v>874</v>
      </c>
      <c r="D390" t="s">
        <v>22</v>
      </c>
      <c r="E390" t="s">
        <v>167</v>
      </c>
      <c r="F390" t="s">
        <v>129</v>
      </c>
      <c r="G390" t="s">
        <v>164</v>
      </c>
      <c r="H390" t="s">
        <v>875</v>
      </c>
      <c r="I390">
        <v>1</v>
      </c>
      <c r="J390">
        <v>47491</v>
      </c>
      <c r="K390">
        <v>15</v>
      </c>
      <c r="L390">
        <v>40367.35</v>
      </c>
      <c r="M390">
        <v>7957.7</v>
      </c>
      <c r="N390" t="s">
        <v>20</v>
      </c>
    </row>
    <row r="391" spans="1:14" x14ac:dyDescent="0.35">
      <c r="A391">
        <v>10390</v>
      </c>
      <c r="B391" s="1">
        <v>45291</v>
      </c>
      <c r="C391" t="s">
        <v>876</v>
      </c>
      <c r="D391" t="s">
        <v>28</v>
      </c>
      <c r="E391" t="s">
        <v>85</v>
      </c>
      <c r="F391" t="s">
        <v>75</v>
      </c>
      <c r="G391" t="s">
        <v>307</v>
      </c>
      <c r="H391" t="s">
        <v>877</v>
      </c>
      <c r="I391">
        <v>4</v>
      </c>
      <c r="J391">
        <v>28562</v>
      </c>
      <c r="K391">
        <v>15</v>
      </c>
      <c r="L391">
        <v>97110.8</v>
      </c>
      <c r="M391">
        <v>14603.15</v>
      </c>
      <c r="N391" t="s">
        <v>38</v>
      </c>
    </row>
    <row r="392" spans="1:14" x14ac:dyDescent="0.35">
      <c r="A392">
        <v>10391</v>
      </c>
      <c r="B392" s="1">
        <v>45655</v>
      </c>
      <c r="C392" t="s">
        <v>878</v>
      </c>
      <c r="D392" t="s">
        <v>28</v>
      </c>
      <c r="E392" t="s">
        <v>35</v>
      </c>
      <c r="F392" t="s">
        <v>46</v>
      </c>
      <c r="G392" t="s">
        <v>126</v>
      </c>
      <c r="H392" t="s">
        <v>879</v>
      </c>
      <c r="I392">
        <v>4</v>
      </c>
      <c r="J392">
        <v>45176</v>
      </c>
      <c r="K392">
        <v>15</v>
      </c>
      <c r="L392">
        <v>153598.39999999999</v>
      </c>
      <c r="M392">
        <v>34231.1</v>
      </c>
      <c r="N392" t="s">
        <v>33</v>
      </c>
    </row>
    <row r="393" spans="1:14" x14ac:dyDescent="0.35">
      <c r="A393">
        <v>10392</v>
      </c>
      <c r="B393" s="1">
        <v>45659</v>
      </c>
      <c r="C393" t="s">
        <v>880</v>
      </c>
      <c r="D393" t="s">
        <v>15</v>
      </c>
      <c r="E393" t="s">
        <v>93</v>
      </c>
      <c r="F393" t="s">
        <v>69</v>
      </c>
      <c r="G393" t="s">
        <v>123</v>
      </c>
      <c r="H393" t="s">
        <v>881</v>
      </c>
      <c r="I393">
        <v>1</v>
      </c>
      <c r="J393">
        <v>62507</v>
      </c>
      <c r="K393">
        <v>0</v>
      </c>
      <c r="L393">
        <v>62507</v>
      </c>
      <c r="M393">
        <v>15215.42</v>
      </c>
      <c r="N393" t="s">
        <v>83</v>
      </c>
    </row>
    <row r="394" spans="1:14" x14ac:dyDescent="0.35">
      <c r="A394">
        <v>10393</v>
      </c>
      <c r="B394" s="1">
        <v>45524</v>
      </c>
      <c r="C394" t="s">
        <v>882</v>
      </c>
      <c r="D394" t="s">
        <v>28</v>
      </c>
      <c r="E394" t="s">
        <v>35</v>
      </c>
      <c r="F394" t="s">
        <v>96</v>
      </c>
      <c r="G394" t="s">
        <v>214</v>
      </c>
      <c r="H394" t="s">
        <v>883</v>
      </c>
      <c r="I394">
        <v>3</v>
      </c>
      <c r="J394">
        <v>54885</v>
      </c>
      <c r="K394">
        <v>15</v>
      </c>
      <c r="L394">
        <v>139956.75</v>
      </c>
      <c r="M394">
        <v>25632.639999999999</v>
      </c>
      <c r="N394" t="s">
        <v>33</v>
      </c>
    </row>
    <row r="395" spans="1:14" x14ac:dyDescent="0.35">
      <c r="A395">
        <v>10394</v>
      </c>
      <c r="B395" s="1">
        <v>45323</v>
      </c>
      <c r="C395" t="s">
        <v>884</v>
      </c>
      <c r="D395" t="s">
        <v>15</v>
      </c>
      <c r="E395" t="s">
        <v>68</v>
      </c>
      <c r="F395" t="s">
        <v>69</v>
      </c>
      <c r="G395" t="s">
        <v>123</v>
      </c>
      <c r="H395" t="s">
        <v>885</v>
      </c>
      <c r="I395">
        <v>2</v>
      </c>
      <c r="J395">
        <v>48780</v>
      </c>
      <c r="K395">
        <v>5</v>
      </c>
      <c r="L395">
        <v>92682</v>
      </c>
      <c r="M395">
        <v>7015.32</v>
      </c>
      <c r="N395" t="s">
        <v>72</v>
      </c>
    </row>
    <row r="396" spans="1:14" x14ac:dyDescent="0.35">
      <c r="A396">
        <v>10395</v>
      </c>
      <c r="B396" s="1">
        <v>45434</v>
      </c>
      <c r="C396" t="s">
        <v>886</v>
      </c>
      <c r="D396" t="s">
        <v>28</v>
      </c>
      <c r="E396" t="s">
        <v>85</v>
      </c>
      <c r="F396" t="s">
        <v>24</v>
      </c>
      <c r="G396" t="s">
        <v>36</v>
      </c>
      <c r="H396" t="s">
        <v>887</v>
      </c>
      <c r="I396">
        <v>5</v>
      </c>
      <c r="J396">
        <v>78992</v>
      </c>
      <c r="K396">
        <v>20</v>
      </c>
      <c r="L396">
        <v>315968</v>
      </c>
      <c r="M396">
        <v>58414.79</v>
      </c>
      <c r="N396" t="s">
        <v>38</v>
      </c>
    </row>
    <row r="397" spans="1:14" x14ac:dyDescent="0.35">
      <c r="A397">
        <v>10396</v>
      </c>
      <c r="B397" s="1">
        <v>45545</v>
      </c>
      <c r="C397" t="s">
        <v>888</v>
      </c>
      <c r="D397" t="s">
        <v>15</v>
      </c>
      <c r="E397" t="s">
        <v>68</v>
      </c>
      <c r="F397" t="s">
        <v>30</v>
      </c>
      <c r="G397" t="s">
        <v>31</v>
      </c>
      <c r="H397" t="s">
        <v>889</v>
      </c>
      <c r="I397">
        <v>2</v>
      </c>
      <c r="J397">
        <v>32994</v>
      </c>
      <c r="K397">
        <v>15</v>
      </c>
      <c r="L397">
        <v>56089.8</v>
      </c>
      <c r="M397">
        <v>9486.42</v>
      </c>
      <c r="N397" t="s">
        <v>20</v>
      </c>
    </row>
    <row r="398" spans="1:14" x14ac:dyDescent="0.35">
      <c r="A398">
        <v>10397</v>
      </c>
      <c r="B398" s="1">
        <v>45242</v>
      </c>
      <c r="C398" t="s">
        <v>890</v>
      </c>
      <c r="D398" t="s">
        <v>40</v>
      </c>
      <c r="E398" t="s">
        <v>110</v>
      </c>
      <c r="F398" t="s">
        <v>75</v>
      </c>
      <c r="G398" t="s">
        <v>76</v>
      </c>
      <c r="H398" t="s">
        <v>891</v>
      </c>
      <c r="I398">
        <v>2</v>
      </c>
      <c r="J398">
        <v>39486</v>
      </c>
      <c r="K398">
        <v>5</v>
      </c>
      <c r="L398">
        <v>75023.399999999994</v>
      </c>
      <c r="M398">
        <v>7928.62</v>
      </c>
      <c r="N398" t="s">
        <v>33</v>
      </c>
    </row>
    <row r="399" spans="1:14" x14ac:dyDescent="0.35">
      <c r="A399">
        <v>10398</v>
      </c>
      <c r="B399" s="1">
        <v>45791</v>
      </c>
      <c r="C399" t="s">
        <v>892</v>
      </c>
      <c r="D399" t="s">
        <v>28</v>
      </c>
      <c r="E399" t="s">
        <v>144</v>
      </c>
      <c r="F399" t="s">
        <v>86</v>
      </c>
      <c r="G399" t="s">
        <v>87</v>
      </c>
      <c r="H399" t="s">
        <v>893</v>
      </c>
      <c r="I399">
        <v>3</v>
      </c>
      <c r="J399">
        <v>78278</v>
      </c>
      <c r="K399">
        <v>15</v>
      </c>
      <c r="L399">
        <v>199608.9</v>
      </c>
      <c r="M399">
        <v>41771.64</v>
      </c>
      <c r="N399" t="s">
        <v>33</v>
      </c>
    </row>
    <row r="400" spans="1:14" x14ac:dyDescent="0.35">
      <c r="A400">
        <v>10399</v>
      </c>
      <c r="B400" s="1">
        <v>45722</v>
      </c>
      <c r="C400" t="s">
        <v>894</v>
      </c>
      <c r="D400" t="s">
        <v>15</v>
      </c>
      <c r="E400" t="s">
        <v>93</v>
      </c>
      <c r="F400" t="s">
        <v>96</v>
      </c>
      <c r="G400" t="s">
        <v>214</v>
      </c>
      <c r="H400" t="s">
        <v>895</v>
      </c>
      <c r="I400">
        <v>1</v>
      </c>
      <c r="J400">
        <v>35049</v>
      </c>
      <c r="K400">
        <v>15</v>
      </c>
      <c r="L400">
        <v>29791.65</v>
      </c>
      <c r="M400">
        <v>3805.26</v>
      </c>
      <c r="N400" t="s">
        <v>38</v>
      </c>
    </row>
    <row r="401" spans="1:14" x14ac:dyDescent="0.35">
      <c r="A401">
        <v>10400</v>
      </c>
      <c r="B401" s="1">
        <v>45487</v>
      </c>
      <c r="C401" t="s">
        <v>896</v>
      </c>
      <c r="D401" t="s">
        <v>28</v>
      </c>
      <c r="E401" t="s">
        <v>35</v>
      </c>
      <c r="F401" t="s">
        <v>17</v>
      </c>
      <c r="G401" t="s">
        <v>18</v>
      </c>
      <c r="H401" t="s">
        <v>897</v>
      </c>
      <c r="I401">
        <v>2</v>
      </c>
      <c r="J401">
        <v>67709</v>
      </c>
      <c r="K401">
        <v>10</v>
      </c>
      <c r="L401">
        <v>121876.2</v>
      </c>
      <c r="M401">
        <v>25358.5</v>
      </c>
      <c r="N401" t="s">
        <v>72</v>
      </c>
    </row>
    <row r="402" spans="1:14" x14ac:dyDescent="0.35">
      <c r="A402">
        <v>10401</v>
      </c>
      <c r="B402" s="1">
        <v>45434</v>
      </c>
      <c r="C402" t="s">
        <v>898</v>
      </c>
      <c r="D402" t="s">
        <v>15</v>
      </c>
      <c r="E402" t="s">
        <v>16</v>
      </c>
      <c r="F402" t="s">
        <v>46</v>
      </c>
      <c r="G402" t="s">
        <v>126</v>
      </c>
      <c r="H402" t="s">
        <v>899</v>
      </c>
      <c r="I402">
        <v>4</v>
      </c>
      <c r="J402">
        <v>63345</v>
      </c>
      <c r="K402">
        <v>10</v>
      </c>
      <c r="L402">
        <v>228042</v>
      </c>
      <c r="M402">
        <v>56417.79</v>
      </c>
      <c r="N402" t="s">
        <v>38</v>
      </c>
    </row>
    <row r="403" spans="1:14" x14ac:dyDescent="0.35">
      <c r="A403">
        <v>10402</v>
      </c>
      <c r="B403" s="1">
        <v>45457</v>
      </c>
      <c r="C403" t="s">
        <v>900</v>
      </c>
      <c r="D403" t="s">
        <v>15</v>
      </c>
      <c r="E403" t="s">
        <v>174</v>
      </c>
      <c r="F403" t="s">
        <v>30</v>
      </c>
      <c r="G403" t="s">
        <v>65</v>
      </c>
      <c r="H403" t="s">
        <v>901</v>
      </c>
      <c r="I403">
        <v>1</v>
      </c>
      <c r="J403">
        <v>66151</v>
      </c>
      <c r="K403">
        <v>10</v>
      </c>
      <c r="L403">
        <v>59535.9</v>
      </c>
      <c r="M403">
        <v>10175.19</v>
      </c>
      <c r="N403" t="s">
        <v>20</v>
      </c>
    </row>
    <row r="404" spans="1:14" x14ac:dyDescent="0.35">
      <c r="A404">
        <v>10403</v>
      </c>
      <c r="B404" s="1">
        <v>45324</v>
      </c>
      <c r="C404" t="s">
        <v>902</v>
      </c>
      <c r="D404" t="s">
        <v>15</v>
      </c>
      <c r="E404" t="s">
        <v>174</v>
      </c>
      <c r="F404" t="s">
        <v>30</v>
      </c>
      <c r="G404" t="s">
        <v>322</v>
      </c>
      <c r="H404" t="s">
        <v>903</v>
      </c>
      <c r="I404">
        <v>2</v>
      </c>
      <c r="J404">
        <v>58390</v>
      </c>
      <c r="K404">
        <v>5</v>
      </c>
      <c r="L404">
        <v>110941</v>
      </c>
      <c r="M404">
        <v>6648.65</v>
      </c>
      <c r="N404" t="s">
        <v>72</v>
      </c>
    </row>
    <row r="405" spans="1:14" x14ac:dyDescent="0.35">
      <c r="A405">
        <v>10404</v>
      </c>
      <c r="B405" s="1">
        <v>45461</v>
      </c>
      <c r="C405" t="s">
        <v>904</v>
      </c>
      <c r="D405" t="s">
        <v>40</v>
      </c>
      <c r="E405" t="s">
        <v>62</v>
      </c>
      <c r="F405" t="s">
        <v>129</v>
      </c>
      <c r="G405" t="s">
        <v>164</v>
      </c>
      <c r="H405" t="s">
        <v>905</v>
      </c>
      <c r="I405">
        <v>3</v>
      </c>
      <c r="J405">
        <v>34017</v>
      </c>
      <c r="K405">
        <v>20</v>
      </c>
      <c r="L405">
        <v>81640.800000000003</v>
      </c>
      <c r="M405">
        <v>7899.14</v>
      </c>
      <c r="N405" t="s">
        <v>33</v>
      </c>
    </row>
    <row r="406" spans="1:14" x14ac:dyDescent="0.35">
      <c r="A406">
        <v>10405</v>
      </c>
      <c r="B406" s="1">
        <v>45917</v>
      </c>
      <c r="C406" t="s">
        <v>906</v>
      </c>
      <c r="D406" t="s">
        <v>40</v>
      </c>
      <c r="E406" t="s">
        <v>110</v>
      </c>
      <c r="F406" t="s">
        <v>46</v>
      </c>
      <c r="G406" t="s">
        <v>141</v>
      </c>
      <c r="H406" t="s">
        <v>863</v>
      </c>
      <c r="I406">
        <v>2</v>
      </c>
      <c r="J406">
        <v>40744</v>
      </c>
      <c r="K406">
        <v>0</v>
      </c>
      <c r="L406">
        <v>81488</v>
      </c>
      <c r="M406">
        <v>17473.05</v>
      </c>
      <c r="N406" t="s">
        <v>20</v>
      </c>
    </row>
    <row r="407" spans="1:14" x14ac:dyDescent="0.35">
      <c r="A407">
        <v>10406</v>
      </c>
      <c r="B407" s="1">
        <v>45319</v>
      </c>
      <c r="C407" t="s">
        <v>907</v>
      </c>
      <c r="D407" t="s">
        <v>28</v>
      </c>
      <c r="E407" t="s">
        <v>29</v>
      </c>
      <c r="F407" t="s">
        <v>75</v>
      </c>
      <c r="G407" t="s">
        <v>307</v>
      </c>
      <c r="H407" t="s">
        <v>908</v>
      </c>
      <c r="I407">
        <v>2</v>
      </c>
      <c r="J407">
        <v>54055</v>
      </c>
      <c r="K407">
        <v>20</v>
      </c>
      <c r="L407">
        <v>86488</v>
      </c>
      <c r="M407">
        <v>10828.96</v>
      </c>
      <c r="N407" t="s">
        <v>38</v>
      </c>
    </row>
    <row r="408" spans="1:14" x14ac:dyDescent="0.35">
      <c r="A408">
        <v>10407</v>
      </c>
      <c r="B408" s="1">
        <v>45251</v>
      </c>
      <c r="C408" t="s">
        <v>909</v>
      </c>
      <c r="D408" t="s">
        <v>22</v>
      </c>
      <c r="E408" t="s">
        <v>74</v>
      </c>
      <c r="F408" t="s">
        <v>30</v>
      </c>
      <c r="G408" t="s">
        <v>104</v>
      </c>
      <c r="H408" t="s">
        <v>910</v>
      </c>
      <c r="I408">
        <v>1</v>
      </c>
      <c r="J408">
        <v>31617</v>
      </c>
      <c r="K408">
        <v>15</v>
      </c>
      <c r="L408">
        <v>26874.45</v>
      </c>
      <c r="M408">
        <v>1408.57</v>
      </c>
      <c r="N408" t="s">
        <v>20</v>
      </c>
    </row>
    <row r="409" spans="1:14" x14ac:dyDescent="0.35">
      <c r="A409">
        <v>10408</v>
      </c>
      <c r="B409" s="1">
        <v>45699</v>
      </c>
      <c r="C409" t="s">
        <v>911</v>
      </c>
      <c r="D409" t="s">
        <v>40</v>
      </c>
      <c r="E409" t="s">
        <v>41</v>
      </c>
      <c r="F409" t="s">
        <v>30</v>
      </c>
      <c r="G409" t="s">
        <v>31</v>
      </c>
      <c r="H409" t="s">
        <v>912</v>
      </c>
      <c r="I409">
        <v>4</v>
      </c>
      <c r="J409">
        <v>27630</v>
      </c>
      <c r="K409">
        <v>5</v>
      </c>
      <c r="L409">
        <v>104994</v>
      </c>
      <c r="M409">
        <v>21539.17</v>
      </c>
      <c r="N409" t="s">
        <v>20</v>
      </c>
    </row>
    <row r="410" spans="1:14" x14ac:dyDescent="0.35">
      <c r="A410">
        <v>10409</v>
      </c>
      <c r="B410" s="1">
        <v>45659</v>
      </c>
      <c r="C410" t="s">
        <v>913</v>
      </c>
      <c r="D410" t="s">
        <v>15</v>
      </c>
      <c r="E410" t="s">
        <v>16</v>
      </c>
      <c r="F410" t="s">
        <v>42</v>
      </c>
      <c r="G410" t="s">
        <v>43</v>
      </c>
      <c r="H410" t="s">
        <v>914</v>
      </c>
      <c r="I410">
        <v>2</v>
      </c>
      <c r="J410">
        <v>31337</v>
      </c>
      <c r="K410">
        <v>5</v>
      </c>
      <c r="L410">
        <v>59540.3</v>
      </c>
      <c r="M410">
        <v>3887.55</v>
      </c>
      <c r="N410" t="s">
        <v>38</v>
      </c>
    </row>
    <row r="411" spans="1:14" x14ac:dyDescent="0.35">
      <c r="A411">
        <v>10410</v>
      </c>
      <c r="B411" s="1">
        <v>45782</v>
      </c>
      <c r="C411" t="s">
        <v>915</v>
      </c>
      <c r="D411" t="s">
        <v>28</v>
      </c>
      <c r="E411" t="s">
        <v>35</v>
      </c>
      <c r="F411" t="s">
        <v>42</v>
      </c>
      <c r="G411" t="s">
        <v>51</v>
      </c>
      <c r="H411" t="s">
        <v>916</v>
      </c>
      <c r="I411">
        <v>2</v>
      </c>
      <c r="J411">
        <v>74144</v>
      </c>
      <c r="K411">
        <v>5</v>
      </c>
      <c r="L411">
        <v>140873.60000000001</v>
      </c>
      <c r="M411">
        <v>26268.05</v>
      </c>
      <c r="N411" t="s">
        <v>83</v>
      </c>
    </row>
    <row r="412" spans="1:14" x14ac:dyDescent="0.35">
      <c r="A412">
        <v>10411</v>
      </c>
      <c r="B412" s="1">
        <v>45485</v>
      </c>
      <c r="C412" t="s">
        <v>917</v>
      </c>
      <c r="D412" t="s">
        <v>15</v>
      </c>
      <c r="E412" t="s">
        <v>147</v>
      </c>
      <c r="F412" t="s">
        <v>129</v>
      </c>
      <c r="G412" t="s">
        <v>148</v>
      </c>
      <c r="H412" t="s">
        <v>918</v>
      </c>
      <c r="I412">
        <v>1</v>
      </c>
      <c r="J412">
        <v>12174</v>
      </c>
      <c r="K412">
        <v>5</v>
      </c>
      <c r="L412">
        <v>11565.3</v>
      </c>
      <c r="M412">
        <v>969.43</v>
      </c>
      <c r="N412" t="s">
        <v>33</v>
      </c>
    </row>
    <row r="413" spans="1:14" x14ac:dyDescent="0.35">
      <c r="A413">
        <v>10412</v>
      </c>
      <c r="B413" s="1">
        <v>45427</v>
      </c>
      <c r="C413" t="s">
        <v>919</v>
      </c>
      <c r="D413" t="s">
        <v>22</v>
      </c>
      <c r="E413" t="s">
        <v>167</v>
      </c>
      <c r="F413" t="s">
        <v>42</v>
      </c>
      <c r="G413" t="s">
        <v>43</v>
      </c>
      <c r="H413" t="s">
        <v>920</v>
      </c>
      <c r="I413">
        <v>5</v>
      </c>
      <c r="J413">
        <v>55124</v>
      </c>
      <c r="K413">
        <v>5</v>
      </c>
      <c r="L413">
        <v>261839</v>
      </c>
      <c r="M413">
        <v>41134.239999999998</v>
      </c>
      <c r="N413" t="s">
        <v>38</v>
      </c>
    </row>
    <row r="414" spans="1:14" x14ac:dyDescent="0.35">
      <c r="A414">
        <v>10413</v>
      </c>
      <c r="B414" s="1">
        <v>45365</v>
      </c>
      <c r="C414" t="s">
        <v>921</v>
      </c>
      <c r="D414" t="s">
        <v>15</v>
      </c>
      <c r="E414" t="s">
        <v>93</v>
      </c>
      <c r="F414" t="s">
        <v>30</v>
      </c>
      <c r="G414" t="s">
        <v>65</v>
      </c>
      <c r="H414" t="s">
        <v>922</v>
      </c>
      <c r="I414">
        <v>3</v>
      </c>
      <c r="J414">
        <v>68890</v>
      </c>
      <c r="K414">
        <v>20</v>
      </c>
      <c r="L414">
        <v>165336</v>
      </c>
      <c r="M414">
        <v>28997.73</v>
      </c>
      <c r="N414" t="s">
        <v>72</v>
      </c>
    </row>
    <row r="415" spans="1:14" x14ac:dyDescent="0.35">
      <c r="A415">
        <v>10414</v>
      </c>
      <c r="B415" s="1">
        <v>45358</v>
      </c>
      <c r="C415" t="s">
        <v>923</v>
      </c>
      <c r="D415" t="s">
        <v>15</v>
      </c>
      <c r="E415" t="s">
        <v>93</v>
      </c>
      <c r="F415" t="s">
        <v>42</v>
      </c>
      <c r="G415" t="s">
        <v>43</v>
      </c>
      <c r="H415" t="s">
        <v>924</v>
      </c>
      <c r="I415">
        <v>2</v>
      </c>
      <c r="J415">
        <v>34522</v>
      </c>
      <c r="K415">
        <v>15</v>
      </c>
      <c r="L415">
        <v>58687.4</v>
      </c>
      <c r="M415">
        <v>12643.62</v>
      </c>
      <c r="N415" t="s">
        <v>38</v>
      </c>
    </row>
    <row r="416" spans="1:14" x14ac:dyDescent="0.35">
      <c r="A416">
        <v>10415</v>
      </c>
      <c r="B416" s="1">
        <v>45329</v>
      </c>
      <c r="C416" t="s">
        <v>925</v>
      </c>
      <c r="D416" t="s">
        <v>28</v>
      </c>
      <c r="E416" t="s">
        <v>85</v>
      </c>
      <c r="F416" t="s">
        <v>24</v>
      </c>
      <c r="G416" t="s">
        <v>36</v>
      </c>
      <c r="H416" t="s">
        <v>926</v>
      </c>
      <c r="I416">
        <v>3</v>
      </c>
      <c r="J416">
        <v>15297</v>
      </c>
      <c r="K416">
        <v>10</v>
      </c>
      <c r="L416">
        <v>41301.9</v>
      </c>
      <c r="M416">
        <v>5876.6</v>
      </c>
      <c r="N416" t="s">
        <v>20</v>
      </c>
    </row>
    <row r="417" spans="1:14" x14ac:dyDescent="0.35">
      <c r="A417">
        <v>10416</v>
      </c>
      <c r="B417" s="1">
        <v>45932</v>
      </c>
      <c r="C417" t="s">
        <v>927</v>
      </c>
      <c r="D417" t="s">
        <v>22</v>
      </c>
      <c r="E417" t="s">
        <v>74</v>
      </c>
      <c r="F417" t="s">
        <v>17</v>
      </c>
      <c r="G417" t="s">
        <v>55</v>
      </c>
      <c r="H417" t="s">
        <v>928</v>
      </c>
      <c r="I417">
        <v>1</v>
      </c>
      <c r="J417">
        <v>74394</v>
      </c>
      <c r="K417">
        <v>5</v>
      </c>
      <c r="L417">
        <v>70674.3</v>
      </c>
      <c r="M417">
        <v>17235.759999999998</v>
      </c>
      <c r="N417" t="s">
        <v>20</v>
      </c>
    </row>
    <row r="418" spans="1:14" x14ac:dyDescent="0.35">
      <c r="A418">
        <v>10417</v>
      </c>
      <c r="B418" s="1">
        <v>45423</v>
      </c>
      <c r="C418" t="s">
        <v>929</v>
      </c>
      <c r="D418" t="s">
        <v>22</v>
      </c>
      <c r="E418" t="s">
        <v>167</v>
      </c>
      <c r="F418" t="s">
        <v>46</v>
      </c>
      <c r="G418" t="s">
        <v>209</v>
      </c>
      <c r="H418" t="s">
        <v>930</v>
      </c>
      <c r="I418">
        <v>3</v>
      </c>
      <c r="J418">
        <v>51264</v>
      </c>
      <c r="K418">
        <v>20</v>
      </c>
      <c r="L418">
        <v>123033.60000000001</v>
      </c>
      <c r="M418">
        <v>27145.18</v>
      </c>
      <c r="N418" t="s">
        <v>38</v>
      </c>
    </row>
    <row r="419" spans="1:14" x14ac:dyDescent="0.35">
      <c r="A419">
        <v>10418</v>
      </c>
      <c r="B419" s="1">
        <v>45666</v>
      </c>
      <c r="C419" t="s">
        <v>931</v>
      </c>
      <c r="D419" t="s">
        <v>15</v>
      </c>
      <c r="E419" t="s">
        <v>16</v>
      </c>
      <c r="F419" t="s">
        <v>42</v>
      </c>
      <c r="G419" t="s">
        <v>446</v>
      </c>
      <c r="H419" t="s">
        <v>932</v>
      </c>
      <c r="I419">
        <v>5</v>
      </c>
      <c r="J419">
        <v>71207</v>
      </c>
      <c r="K419">
        <v>10</v>
      </c>
      <c r="L419">
        <v>320431.5</v>
      </c>
      <c r="M419">
        <v>33894.31</v>
      </c>
      <c r="N419" t="s">
        <v>20</v>
      </c>
    </row>
    <row r="420" spans="1:14" x14ac:dyDescent="0.35">
      <c r="A420">
        <v>10419</v>
      </c>
      <c r="B420" s="1">
        <v>45504</v>
      </c>
      <c r="C420" t="s">
        <v>933</v>
      </c>
      <c r="D420" t="s">
        <v>22</v>
      </c>
      <c r="E420" t="s">
        <v>54</v>
      </c>
      <c r="F420" t="s">
        <v>42</v>
      </c>
      <c r="G420" t="s">
        <v>43</v>
      </c>
      <c r="H420" t="s">
        <v>934</v>
      </c>
      <c r="I420">
        <v>5</v>
      </c>
      <c r="J420">
        <v>59662</v>
      </c>
      <c r="K420">
        <v>5</v>
      </c>
      <c r="L420">
        <v>283394.5</v>
      </c>
      <c r="M420">
        <v>63463.71</v>
      </c>
      <c r="N420" t="s">
        <v>83</v>
      </c>
    </row>
    <row r="421" spans="1:14" x14ac:dyDescent="0.35">
      <c r="A421">
        <v>10420</v>
      </c>
      <c r="B421" s="1">
        <v>45558</v>
      </c>
      <c r="C421" t="s">
        <v>935</v>
      </c>
      <c r="D421" t="s">
        <v>15</v>
      </c>
      <c r="E421" t="s">
        <v>147</v>
      </c>
      <c r="F421" t="s">
        <v>129</v>
      </c>
      <c r="G421" t="s">
        <v>168</v>
      </c>
      <c r="H421" t="s">
        <v>936</v>
      </c>
      <c r="I421">
        <v>4</v>
      </c>
      <c r="J421">
        <v>75843</v>
      </c>
      <c r="K421">
        <v>5</v>
      </c>
      <c r="L421">
        <v>288203.40000000002</v>
      </c>
      <c r="M421">
        <v>38958.839999999997</v>
      </c>
      <c r="N421" t="s">
        <v>33</v>
      </c>
    </row>
    <row r="422" spans="1:14" x14ac:dyDescent="0.35">
      <c r="A422">
        <v>10421</v>
      </c>
      <c r="B422" s="1">
        <v>45841</v>
      </c>
      <c r="C422" t="s">
        <v>937</v>
      </c>
      <c r="D422" t="s">
        <v>40</v>
      </c>
      <c r="E422" t="s">
        <v>110</v>
      </c>
      <c r="F422" t="s">
        <v>86</v>
      </c>
      <c r="G422" t="s">
        <v>296</v>
      </c>
      <c r="H422" t="s">
        <v>938</v>
      </c>
      <c r="I422">
        <v>1</v>
      </c>
      <c r="J422">
        <v>47539</v>
      </c>
      <c r="K422">
        <v>10</v>
      </c>
      <c r="L422">
        <v>42785.1</v>
      </c>
      <c r="M422">
        <v>7439.24</v>
      </c>
      <c r="N422" t="s">
        <v>33</v>
      </c>
    </row>
    <row r="423" spans="1:14" x14ac:dyDescent="0.35">
      <c r="A423">
        <v>10422</v>
      </c>
      <c r="B423" s="1">
        <v>45599</v>
      </c>
      <c r="C423" t="s">
        <v>939</v>
      </c>
      <c r="D423" t="s">
        <v>15</v>
      </c>
      <c r="E423" t="s">
        <v>16</v>
      </c>
      <c r="F423" t="s">
        <v>96</v>
      </c>
      <c r="G423" t="s">
        <v>183</v>
      </c>
      <c r="H423" t="s">
        <v>940</v>
      </c>
      <c r="I423">
        <v>3</v>
      </c>
      <c r="J423">
        <v>78549</v>
      </c>
      <c r="K423">
        <v>5</v>
      </c>
      <c r="L423">
        <v>223864.65</v>
      </c>
      <c r="M423">
        <v>42668.77</v>
      </c>
      <c r="N423" t="s">
        <v>33</v>
      </c>
    </row>
    <row r="424" spans="1:14" x14ac:dyDescent="0.35">
      <c r="A424">
        <v>10423</v>
      </c>
      <c r="B424" s="1">
        <v>45300</v>
      </c>
      <c r="C424" t="s">
        <v>941</v>
      </c>
      <c r="D424" t="s">
        <v>15</v>
      </c>
      <c r="E424" t="s">
        <v>16</v>
      </c>
      <c r="F424" t="s">
        <v>75</v>
      </c>
      <c r="G424" t="s">
        <v>409</v>
      </c>
      <c r="H424" t="s">
        <v>942</v>
      </c>
      <c r="I424">
        <v>4</v>
      </c>
      <c r="J424">
        <v>34292</v>
      </c>
      <c r="K424">
        <v>0</v>
      </c>
      <c r="L424">
        <v>137168</v>
      </c>
      <c r="M424">
        <v>33083.870000000003</v>
      </c>
      <c r="N424" t="s">
        <v>83</v>
      </c>
    </row>
    <row r="425" spans="1:14" x14ac:dyDescent="0.35">
      <c r="A425">
        <v>10424</v>
      </c>
      <c r="B425" s="1">
        <v>45414</v>
      </c>
      <c r="C425" t="s">
        <v>943</v>
      </c>
      <c r="D425" t="s">
        <v>28</v>
      </c>
      <c r="E425" t="s">
        <v>29</v>
      </c>
      <c r="F425" t="s">
        <v>42</v>
      </c>
      <c r="G425" t="s">
        <v>51</v>
      </c>
      <c r="H425" t="s">
        <v>944</v>
      </c>
      <c r="I425">
        <v>2</v>
      </c>
      <c r="J425">
        <v>53535</v>
      </c>
      <c r="K425">
        <v>10</v>
      </c>
      <c r="L425">
        <v>96363</v>
      </c>
      <c r="M425">
        <v>8393.35</v>
      </c>
      <c r="N425" t="s">
        <v>38</v>
      </c>
    </row>
    <row r="426" spans="1:14" x14ac:dyDescent="0.35">
      <c r="A426">
        <v>10425</v>
      </c>
      <c r="B426" s="1">
        <v>45827</v>
      </c>
      <c r="C426" t="s">
        <v>945</v>
      </c>
      <c r="D426" t="s">
        <v>40</v>
      </c>
      <c r="E426" t="s">
        <v>62</v>
      </c>
      <c r="F426" t="s">
        <v>96</v>
      </c>
      <c r="G426" t="s">
        <v>138</v>
      </c>
      <c r="H426" t="s">
        <v>946</v>
      </c>
      <c r="I426">
        <v>1</v>
      </c>
      <c r="J426">
        <v>38686</v>
      </c>
      <c r="K426">
        <v>15</v>
      </c>
      <c r="L426">
        <v>32883.1</v>
      </c>
      <c r="M426">
        <v>6950.81</v>
      </c>
      <c r="N426" t="s">
        <v>33</v>
      </c>
    </row>
    <row r="427" spans="1:14" x14ac:dyDescent="0.35">
      <c r="A427">
        <v>10426</v>
      </c>
      <c r="B427" s="1">
        <v>45608</v>
      </c>
      <c r="C427" t="s">
        <v>947</v>
      </c>
      <c r="D427" t="s">
        <v>28</v>
      </c>
      <c r="E427" t="s">
        <v>35</v>
      </c>
      <c r="F427" t="s">
        <v>129</v>
      </c>
      <c r="G427" t="s">
        <v>148</v>
      </c>
      <c r="H427" t="s">
        <v>948</v>
      </c>
      <c r="I427">
        <v>5</v>
      </c>
      <c r="J427">
        <v>50771</v>
      </c>
      <c r="K427">
        <v>5</v>
      </c>
      <c r="L427">
        <v>241162.25</v>
      </c>
      <c r="M427">
        <v>41029.54</v>
      </c>
      <c r="N427" t="s">
        <v>20</v>
      </c>
    </row>
    <row r="428" spans="1:14" x14ac:dyDescent="0.35">
      <c r="A428">
        <v>10427</v>
      </c>
      <c r="B428" s="1">
        <v>45521</v>
      </c>
      <c r="C428" t="s">
        <v>949</v>
      </c>
      <c r="D428" t="s">
        <v>40</v>
      </c>
      <c r="E428" t="s">
        <v>103</v>
      </c>
      <c r="F428" t="s">
        <v>96</v>
      </c>
      <c r="G428" t="s">
        <v>156</v>
      </c>
      <c r="H428" t="s">
        <v>950</v>
      </c>
      <c r="I428">
        <v>2</v>
      </c>
      <c r="J428">
        <v>11405</v>
      </c>
      <c r="K428">
        <v>5</v>
      </c>
      <c r="L428">
        <v>21669.5</v>
      </c>
      <c r="M428">
        <v>2977.36</v>
      </c>
      <c r="N428" t="s">
        <v>33</v>
      </c>
    </row>
    <row r="429" spans="1:14" x14ac:dyDescent="0.35">
      <c r="A429">
        <v>10428</v>
      </c>
      <c r="B429" s="1">
        <v>45581</v>
      </c>
      <c r="C429" t="s">
        <v>951</v>
      </c>
      <c r="D429" t="s">
        <v>28</v>
      </c>
      <c r="E429" t="s">
        <v>114</v>
      </c>
      <c r="F429" t="s">
        <v>69</v>
      </c>
      <c r="G429" t="s">
        <v>123</v>
      </c>
      <c r="H429" t="s">
        <v>952</v>
      </c>
      <c r="I429">
        <v>2</v>
      </c>
      <c r="J429">
        <v>63889</v>
      </c>
      <c r="K429">
        <v>15</v>
      </c>
      <c r="L429">
        <v>108611.3</v>
      </c>
      <c r="M429">
        <v>20674.53</v>
      </c>
      <c r="N429" t="s">
        <v>38</v>
      </c>
    </row>
    <row r="430" spans="1:14" x14ac:dyDescent="0.35">
      <c r="A430">
        <v>10429</v>
      </c>
      <c r="B430" s="1">
        <v>45346</v>
      </c>
      <c r="C430" t="s">
        <v>953</v>
      </c>
      <c r="D430" t="s">
        <v>28</v>
      </c>
      <c r="E430" t="s">
        <v>29</v>
      </c>
      <c r="F430" t="s">
        <v>24</v>
      </c>
      <c r="G430" t="s">
        <v>25</v>
      </c>
      <c r="H430" t="s">
        <v>954</v>
      </c>
      <c r="I430">
        <v>5</v>
      </c>
      <c r="J430">
        <v>22292</v>
      </c>
      <c r="K430">
        <v>10</v>
      </c>
      <c r="L430">
        <v>100314</v>
      </c>
      <c r="M430">
        <v>9395.84</v>
      </c>
      <c r="N430" t="s">
        <v>38</v>
      </c>
    </row>
    <row r="431" spans="1:14" x14ac:dyDescent="0.35">
      <c r="A431">
        <v>10430</v>
      </c>
      <c r="B431" s="1">
        <v>45872</v>
      </c>
      <c r="C431" t="s">
        <v>955</v>
      </c>
      <c r="D431" t="s">
        <v>40</v>
      </c>
      <c r="E431" t="s">
        <v>50</v>
      </c>
      <c r="F431" t="s">
        <v>30</v>
      </c>
      <c r="G431" t="s">
        <v>227</v>
      </c>
      <c r="H431" t="s">
        <v>956</v>
      </c>
      <c r="I431">
        <v>2</v>
      </c>
      <c r="J431">
        <v>60140</v>
      </c>
      <c r="K431">
        <v>20</v>
      </c>
      <c r="L431">
        <v>96224</v>
      </c>
      <c r="M431">
        <v>14747.44</v>
      </c>
      <c r="N431" t="s">
        <v>33</v>
      </c>
    </row>
    <row r="432" spans="1:14" x14ac:dyDescent="0.35">
      <c r="A432">
        <v>10431</v>
      </c>
      <c r="B432" s="1">
        <v>45271</v>
      </c>
      <c r="C432" t="s">
        <v>957</v>
      </c>
      <c r="D432" t="s">
        <v>40</v>
      </c>
      <c r="E432" t="s">
        <v>103</v>
      </c>
      <c r="F432" t="s">
        <v>129</v>
      </c>
      <c r="G432" t="s">
        <v>148</v>
      </c>
      <c r="H432" t="s">
        <v>958</v>
      </c>
      <c r="I432">
        <v>2</v>
      </c>
      <c r="J432">
        <v>25502</v>
      </c>
      <c r="K432">
        <v>20</v>
      </c>
      <c r="L432">
        <v>40803.199999999997</v>
      </c>
      <c r="M432">
        <v>3958.24</v>
      </c>
      <c r="N432" t="s">
        <v>20</v>
      </c>
    </row>
    <row r="433" spans="1:14" x14ac:dyDescent="0.35">
      <c r="A433">
        <v>10432</v>
      </c>
      <c r="B433" s="1">
        <v>45398</v>
      </c>
      <c r="C433" t="s">
        <v>959</v>
      </c>
      <c r="D433" t="s">
        <v>28</v>
      </c>
      <c r="E433" t="s">
        <v>35</v>
      </c>
      <c r="F433" t="s">
        <v>24</v>
      </c>
      <c r="G433" t="s">
        <v>25</v>
      </c>
      <c r="H433" t="s">
        <v>960</v>
      </c>
      <c r="I433">
        <v>4</v>
      </c>
      <c r="J433">
        <v>42773</v>
      </c>
      <c r="K433">
        <v>20</v>
      </c>
      <c r="L433">
        <v>136873.60000000001</v>
      </c>
      <c r="M433">
        <v>20500.48</v>
      </c>
      <c r="N433" t="s">
        <v>38</v>
      </c>
    </row>
    <row r="434" spans="1:14" x14ac:dyDescent="0.35">
      <c r="A434">
        <v>10433</v>
      </c>
      <c r="B434" s="1">
        <v>45775</v>
      </c>
      <c r="C434" t="s">
        <v>961</v>
      </c>
      <c r="D434" t="s">
        <v>28</v>
      </c>
      <c r="E434" t="s">
        <v>35</v>
      </c>
      <c r="F434" t="s">
        <v>96</v>
      </c>
      <c r="G434" t="s">
        <v>138</v>
      </c>
      <c r="H434" t="s">
        <v>962</v>
      </c>
      <c r="I434">
        <v>5</v>
      </c>
      <c r="J434">
        <v>21146</v>
      </c>
      <c r="K434">
        <v>10</v>
      </c>
      <c r="L434">
        <v>95157</v>
      </c>
      <c r="M434">
        <v>20223.310000000001</v>
      </c>
      <c r="N434" t="s">
        <v>83</v>
      </c>
    </row>
    <row r="435" spans="1:14" x14ac:dyDescent="0.35">
      <c r="A435">
        <v>10434</v>
      </c>
      <c r="B435" s="1">
        <v>45705</v>
      </c>
      <c r="C435" t="s">
        <v>963</v>
      </c>
      <c r="D435" t="s">
        <v>22</v>
      </c>
      <c r="E435" t="s">
        <v>167</v>
      </c>
      <c r="F435" t="s">
        <v>96</v>
      </c>
      <c r="G435" t="s">
        <v>138</v>
      </c>
      <c r="H435" t="s">
        <v>964</v>
      </c>
      <c r="I435">
        <v>2</v>
      </c>
      <c r="J435">
        <v>79849</v>
      </c>
      <c r="K435">
        <v>0</v>
      </c>
      <c r="L435">
        <v>159698</v>
      </c>
      <c r="M435">
        <v>38482.39</v>
      </c>
      <c r="N435" t="s">
        <v>33</v>
      </c>
    </row>
    <row r="436" spans="1:14" x14ac:dyDescent="0.35">
      <c r="A436">
        <v>10435</v>
      </c>
      <c r="B436" s="1">
        <v>45920</v>
      </c>
      <c r="C436" t="s">
        <v>965</v>
      </c>
      <c r="D436" t="s">
        <v>22</v>
      </c>
      <c r="E436" t="s">
        <v>54</v>
      </c>
      <c r="F436" t="s">
        <v>42</v>
      </c>
      <c r="G436" t="s">
        <v>79</v>
      </c>
      <c r="H436" t="s">
        <v>966</v>
      </c>
      <c r="I436">
        <v>3</v>
      </c>
      <c r="J436">
        <v>41591</v>
      </c>
      <c r="K436">
        <v>10</v>
      </c>
      <c r="L436">
        <v>112295.7</v>
      </c>
      <c r="M436">
        <v>26273.46</v>
      </c>
      <c r="N436" t="s">
        <v>38</v>
      </c>
    </row>
    <row r="437" spans="1:14" x14ac:dyDescent="0.35">
      <c r="A437">
        <v>10436</v>
      </c>
      <c r="B437" s="1">
        <v>45490</v>
      </c>
      <c r="C437" t="s">
        <v>967</v>
      </c>
      <c r="D437" t="s">
        <v>22</v>
      </c>
      <c r="E437" t="s">
        <v>58</v>
      </c>
      <c r="F437" t="s">
        <v>129</v>
      </c>
      <c r="G437" t="s">
        <v>159</v>
      </c>
      <c r="H437" t="s">
        <v>968</v>
      </c>
      <c r="I437">
        <v>1</v>
      </c>
      <c r="J437">
        <v>17173</v>
      </c>
      <c r="K437">
        <v>10</v>
      </c>
      <c r="L437">
        <v>15455.7</v>
      </c>
      <c r="M437">
        <v>3606.43</v>
      </c>
      <c r="N437" t="s">
        <v>83</v>
      </c>
    </row>
    <row r="438" spans="1:14" x14ac:dyDescent="0.35">
      <c r="A438">
        <v>10437</v>
      </c>
      <c r="B438" s="1">
        <v>45802</v>
      </c>
      <c r="C438" t="s">
        <v>969</v>
      </c>
      <c r="D438" t="s">
        <v>40</v>
      </c>
      <c r="E438" t="s">
        <v>50</v>
      </c>
      <c r="F438" t="s">
        <v>24</v>
      </c>
      <c r="G438" t="s">
        <v>25</v>
      </c>
      <c r="H438" t="s">
        <v>970</v>
      </c>
      <c r="I438">
        <v>4</v>
      </c>
      <c r="J438">
        <v>8489</v>
      </c>
      <c r="K438">
        <v>10</v>
      </c>
      <c r="L438">
        <v>30560.400000000001</v>
      </c>
      <c r="M438">
        <v>1975.66</v>
      </c>
      <c r="N438" t="s">
        <v>72</v>
      </c>
    </row>
    <row r="439" spans="1:14" x14ac:dyDescent="0.35">
      <c r="A439">
        <v>10438</v>
      </c>
      <c r="B439" s="1">
        <v>45462</v>
      </c>
      <c r="C439" t="s">
        <v>971</v>
      </c>
      <c r="D439" t="s">
        <v>15</v>
      </c>
      <c r="E439" t="s">
        <v>174</v>
      </c>
      <c r="F439" t="s">
        <v>75</v>
      </c>
      <c r="G439" t="s">
        <v>76</v>
      </c>
      <c r="H439" t="s">
        <v>972</v>
      </c>
      <c r="I439">
        <v>4</v>
      </c>
      <c r="J439">
        <v>53664</v>
      </c>
      <c r="K439">
        <v>0</v>
      </c>
      <c r="L439">
        <v>214656</v>
      </c>
      <c r="M439">
        <v>51499.02</v>
      </c>
      <c r="N439" t="s">
        <v>83</v>
      </c>
    </row>
    <row r="440" spans="1:14" x14ac:dyDescent="0.35">
      <c r="A440">
        <v>10439</v>
      </c>
      <c r="B440" s="1">
        <v>45579</v>
      </c>
      <c r="C440" t="s">
        <v>973</v>
      </c>
      <c r="D440" t="s">
        <v>15</v>
      </c>
      <c r="E440" t="s">
        <v>174</v>
      </c>
      <c r="F440" t="s">
        <v>96</v>
      </c>
      <c r="G440" t="s">
        <v>183</v>
      </c>
      <c r="H440" t="s">
        <v>974</v>
      </c>
      <c r="I440">
        <v>1</v>
      </c>
      <c r="J440">
        <v>62470</v>
      </c>
      <c r="K440">
        <v>5</v>
      </c>
      <c r="L440">
        <v>59346.5</v>
      </c>
      <c r="M440">
        <v>13481.71</v>
      </c>
      <c r="N440" t="s">
        <v>33</v>
      </c>
    </row>
    <row r="441" spans="1:14" x14ac:dyDescent="0.35">
      <c r="A441">
        <v>10440</v>
      </c>
      <c r="B441" s="1">
        <v>45432</v>
      </c>
      <c r="C441" t="s">
        <v>975</v>
      </c>
      <c r="D441" t="s">
        <v>40</v>
      </c>
      <c r="E441" t="s">
        <v>41</v>
      </c>
      <c r="F441" t="s">
        <v>96</v>
      </c>
      <c r="G441" t="s">
        <v>97</v>
      </c>
      <c r="H441" t="s">
        <v>976</v>
      </c>
      <c r="I441">
        <v>5</v>
      </c>
      <c r="J441">
        <v>18345</v>
      </c>
      <c r="K441">
        <v>20</v>
      </c>
      <c r="L441">
        <v>73380</v>
      </c>
      <c r="M441">
        <v>13731.52</v>
      </c>
      <c r="N441" t="s">
        <v>33</v>
      </c>
    </row>
    <row r="442" spans="1:14" x14ac:dyDescent="0.35">
      <c r="A442">
        <v>10441</v>
      </c>
      <c r="B442" s="1">
        <v>45526</v>
      </c>
      <c r="C442" t="s">
        <v>977</v>
      </c>
      <c r="D442" t="s">
        <v>28</v>
      </c>
      <c r="E442" t="s">
        <v>85</v>
      </c>
      <c r="F442" t="s">
        <v>96</v>
      </c>
      <c r="G442" t="s">
        <v>214</v>
      </c>
      <c r="H442" t="s">
        <v>978</v>
      </c>
      <c r="I442">
        <v>1</v>
      </c>
      <c r="J442">
        <v>11787</v>
      </c>
      <c r="K442">
        <v>15</v>
      </c>
      <c r="L442">
        <v>10018.950000000001</v>
      </c>
      <c r="M442">
        <v>2342.42</v>
      </c>
      <c r="N442" t="s">
        <v>83</v>
      </c>
    </row>
    <row r="443" spans="1:14" x14ac:dyDescent="0.35">
      <c r="A443">
        <v>10442</v>
      </c>
      <c r="B443" s="1">
        <v>45210</v>
      </c>
      <c r="C443" t="s">
        <v>979</v>
      </c>
      <c r="D443" t="s">
        <v>15</v>
      </c>
      <c r="E443" t="s">
        <v>68</v>
      </c>
      <c r="F443" t="s">
        <v>24</v>
      </c>
      <c r="G443" t="s">
        <v>59</v>
      </c>
      <c r="H443" t="s">
        <v>980</v>
      </c>
      <c r="I443">
        <v>2</v>
      </c>
      <c r="J443">
        <v>14992</v>
      </c>
      <c r="K443">
        <v>20</v>
      </c>
      <c r="L443">
        <v>23987.200000000001</v>
      </c>
      <c r="M443">
        <v>3757.96</v>
      </c>
      <c r="N443" t="s">
        <v>38</v>
      </c>
    </row>
    <row r="444" spans="1:14" x14ac:dyDescent="0.35">
      <c r="A444">
        <v>10443</v>
      </c>
      <c r="B444" s="1">
        <v>45766</v>
      </c>
      <c r="C444" t="s">
        <v>981</v>
      </c>
      <c r="D444" t="s">
        <v>40</v>
      </c>
      <c r="E444" t="s">
        <v>103</v>
      </c>
      <c r="F444" t="s">
        <v>46</v>
      </c>
      <c r="G444" t="s">
        <v>141</v>
      </c>
      <c r="H444" t="s">
        <v>982</v>
      </c>
      <c r="I444">
        <v>2</v>
      </c>
      <c r="J444">
        <v>52604</v>
      </c>
      <c r="K444">
        <v>20</v>
      </c>
      <c r="L444">
        <v>84166.399999999994</v>
      </c>
      <c r="M444">
        <v>15279.28</v>
      </c>
      <c r="N444" t="s">
        <v>38</v>
      </c>
    </row>
    <row r="445" spans="1:14" x14ac:dyDescent="0.35">
      <c r="A445">
        <v>10444</v>
      </c>
      <c r="B445" s="1">
        <v>45332</v>
      </c>
      <c r="C445" t="s">
        <v>983</v>
      </c>
      <c r="D445" t="s">
        <v>22</v>
      </c>
      <c r="E445" t="s">
        <v>58</v>
      </c>
      <c r="F445" t="s">
        <v>96</v>
      </c>
      <c r="G445" t="s">
        <v>183</v>
      </c>
      <c r="H445" t="s">
        <v>984</v>
      </c>
      <c r="I445">
        <v>4</v>
      </c>
      <c r="J445">
        <v>48951</v>
      </c>
      <c r="K445">
        <v>15</v>
      </c>
      <c r="L445">
        <v>166433.4</v>
      </c>
      <c r="M445">
        <v>32499.26</v>
      </c>
      <c r="N445" t="s">
        <v>38</v>
      </c>
    </row>
    <row r="446" spans="1:14" x14ac:dyDescent="0.35">
      <c r="A446">
        <v>10445</v>
      </c>
      <c r="B446" s="1">
        <v>45697</v>
      </c>
      <c r="C446" t="s">
        <v>985</v>
      </c>
      <c r="D446" t="s">
        <v>28</v>
      </c>
      <c r="E446" t="s">
        <v>144</v>
      </c>
      <c r="F446" t="s">
        <v>17</v>
      </c>
      <c r="G446" t="s">
        <v>18</v>
      </c>
      <c r="H446" t="s">
        <v>986</v>
      </c>
      <c r="I446">
        <v>1</v>
      </c>
      <c r="J446">
        <v>62525</v>
      </c>
      <c r="K446">
        <v>0</v>
      </c>
      <c r="L446">
        <v>62525</v>
      </c>
      <c r="M446">
        <v>11292.2</v>
      </c>
      <c r="N446" t="s">
        <v>38</v>
      </c>
    </row>
    <row r="447" spans="1:14" x14ac:dyDescent="0.35">
      <c r="A447">
        <v>10446</v>
      </c>
      <c r="B447" s="1">
        <v>45762</v>
      </c>
      <c r="C447" t="s">
        <v>987</v>
      </c>
      <c r="D447" t="s">
        <v>40</v>
      </c>
      <c r="E447" t="s">
        <v>110</v>
      </c>
      <c r="F447" t="s">
        <v>129</v>
      </c>
      <c r="G447" t="s">
        <v>130</v>
      </c>
      <c r="H447" t="s">
        <v>988</v>
      </c>
      <c r="I447">
        <v>2</v>
      </c>
      <c r="J447">
        <v>72207</v>
      </c>
      <c r="K447">
        <v>5</v>
      </c>
      <c r="L447">
        <v>137193.29999999999</v>
      </c>
      <c r="M447">
        <v>20208.54</v>
      </c>
      <c r="N447" t="s">
        <v>72</v>
      </c>
    </row>
    <row r="448" spans="1:14" x14ac:dyDescent="0.35">
      <c r="A448">
        <v>10447</v>
      </c>
      <c r="B448" s="1">
        <v>45705</v>
      </c>
      <c r="C448" t="s">
        <v>989</v>
      </c>
      <c r="D448" t="s">
        <v>28</v>
      </c>
      <c r="E448" t="s">
        <v>114</v>
      </c>
      <c r="F448" t="s">
        <v>46</v>
      </c>
      <c r="G448" t="s">
        <v>47</v>
      </c>
      <c r="H448" t="s">
        <v>990</v>
      </c>
      <c r="I448">
        <v>2</v>
      </c>
      <c r="J448">
        <v>6537</v>
      </c>
      <c r="K448">
        <v>5</v>
      </c>
      <c r="L448">
        <v>12420.3</v>
      </c>
      <c r="M448">
        <v>667.01</v>
      </c>
      <c r="N448" t="s">
        <v>20</v>
      </c>
    </row>
    <row r="449" spans="1:14" x14ac:dyDescent="0.35">
      <c r="A449">
        <v>10448</v>
      </c>
      <c r="B449" s="1">
        <v>45570</v>
      </c>
      <c r="C449" t="s">
        <v>991</v>
      </c>
      <c r="D449" t="s">
        <v>28</v>
      </c>
      <c r="E449" t="s">
        <v>35</v>
      </c>
      <c r="F449" t="s">
        <v>42</v>
      </c>
      <c r="G449" t="s">
        <v>79</v>
      </c>
      <c r="H449" t="s">
        <v>992</v>
      </c>
      <c r="I449">
        <v>4</v>
      </c>
      <c r="J449">
        <v>12606</v>
      </c>
      <c r="K449">
        <v>5</v>
      </c>
      <c r="L449">
        <v>47902.8</v>
      </c>
      <c r="M449">
        <v>3219.93</v>
      </c>
      <c r="N449" t="s">
        <v>33</v>
      </c>
    </row>
    <row r="450" spans="1:14" x14ac:dyDescent="0.35">
      <c r="A450">
        <v>10449</v>
      </c>
      <c r="B450" s="1">
        <v>45886</v>
      </c>
      <c r="C450" t="s">
        <v>993</v>
      </c>
      <c r="D450" t="s">
        <v>15</v>
      </c>
      <c r="E450" t="s">
        <v>147</v>
      </c>
      <c r="F450" t="s">
        <v>46</v>
      </c>
      <c r="G450" t="s">
        <v>141</v>
      </c>
      <c r="H450" t="s">
        <v>994</v>
      </c>
      <c r="I450">
        <v>5</v>
      </c>
      <c r="J450">
        <v>21916</v>
      </c>
      <c r="K450">
        <v>0</v>
      </c>
      <c r="L450">
        <v>109580</v>
      </c>
      <c r="M450">
        <v>6333.31</v>
      </c>
      <c r="N450" t="s">
        <v>38</v>
      </c>
    </row>
    <row r="451" spans="1:14" x14ac:dyDescent="0.35">
      <c r="A451">
        <v>10450</v>
      </c>
      <c r="B451" s="1">
        <v>45817</v>
      </c>
      <c r="C451" t="s">
        <v>995</v>
      </c>
      <c r="D451" t="s">
        <v>28</v>
      </c>
      <c r="E451" t="s">
        <v>29</v>
      </c>
      <c r="F451" t="s">
        <v>129</v>
      </c>
      <c r="G451" t="s">
        <v>148</v>
      </c>
      <c r="H451" t="s">
        <v>996</v>
      </c>
      <c r="I451">
        <v>4</v>
      </c>
      <c r="J451">
        <v>33930</v>
      </c>
      <c r="K451">
        <v>5</v>
      </c>
      <c r="L451">
        <v>128934</v>
      </c>
      <c r="M451">
        <v>25079.01</v>
      </c>
      <c r="N451" t="s">
        <v>33</v>
      </c>
    </row>
    <row r="452" spans="1:14" x14ac:dyDescent="0.35">
      <c r="A452">
        <v>10451</v>
      </c>
      <c r="B452" s="1">
        <v>45625</v>
      </c>
      <c r="C452" t="s">
        <v>997</v>
      </c>
      <c r="D452" t="s">
        <v>40</v>
      </c>
      <c r="E452" t="s">
        <v>103</v>
      </c>
      <c r="F452" t="s">
        <v>42</v>
      </c>
      <c r="G452" t="s">
        <v>188</v>
      </c>
      <c r="H452" t="s">
        <v>998</v>
      </c>
      <c r="I452">
        <v>4</v>
      </c>
      <c r="J452">
        <v>31978</v>
      </c>
      <c r="K452">
        <v>10</v>
      </c>
      <c r="L452">
        <v>115120.8</v>
      </c>
      <c r="M452">
        <v>25070.07</v>
      </c>
      <c r="N452" t="s">
        <v>33</v>
      </c>
    </row>
    <row r="453" spans="1:14" x14ac:dyDescent="0.35">
      <c r="A453">
        <v>10452</v>
      </c>
      <c r="B453" s="1">
        <v>45712</v>
      </c>
      <c r="C453" t="s">
        <v>999</v>
      </c>
      <c r="D453" t="s">
        <v>22</v>
      </c>
      <c r="E453" t="s">
        <v>23</v>
      </c>
      <c r="F453" t="s">
        <v>96</v>
      </c>
      <c r="G453" t="s">
        <v>183</v>
      </c>
      <c r="H453" t="s">
        <v>1000</v>
      </c>
      <c r="I453">
        <v>4</v>
      </c>
      <c r="J453">
        <v>71504</v>
      </c>
      <c r="K453">
        <v>15</v>
      </c>
      <c r="L453">
        <v>243113.60000000001</v>
      </c>
      <c r="M453">
        <v>37085.57</v>
      </c>
      <c r="N453" t="s">
        <v>72</v>
      </c>
    </row>
    <row r="454" spans="1:14" x14ac:dyDescent="0.35">
      <c r="A454">
        <v>10453</v>
      </c>
      <c r="B454" s="1">
        <v>45929</v>
      </c>
      <c r="C454" t="s">
        <v>1001</v>
      </c>
      <c r="D454" t="s">
        <v>15</v>
      </c>
      <c r="E454" t="s">
        <v>16</v>
      </c>
      <c r="F454" t="s">
        <v>17</v>
      </c>
      <c r="G454" t="s">
        <v>100</v>
      </c>
      <c r="H454" t="s">
        <v>1002</v>
      </c>
      <c r="I454">
        <v>3</v>
      </c>
      <c r="J454">
        <v>6748</v>
      </c>
      <c r="K454">
        <v>5</v>
      </c>
      <c r="L454">
        <v>19231.8</v>
      </c>
      <c r="M454">
        <v>2133.85</v>
      </c>
      <c r="N454" t="s">
        <v>83</v>
      </c>
    </row>
    <row r="455" spans="1:14" x14ac:dyDescent="0.35">
      <c r="A455">
        <v>10454</v>
      </c>
      <c r="B455" s="1">
        <v>45899</v>
      </c>
      <c r="C455" t="s">
        <v>1003</v>
      </c>
      <c r="D455" t="s">
        <v>28</v>
      </c>
      <c r="E455" t="s">
        <v>35</v>
      </c>
      <c r="F455" t="s">
        <v>46</v>
      </c>
      <c r="G455" t="s">
        <v>201</v>
      </c>
      <c r="H455" t="s">
        <v>1004</v>
      </c>
      <c r="I455">
        <v>1</v>
      </c>
      <c r="J455">
        <v>27172</v>
      </c>
      <c r="K455">
        <v>20</v>
      </c>
      <c r="L455">
        <v>21737.599999999999</v>
      </c>
      <c r="M455">
        <v>4453.6000000000004</v>
      </c>
      <c r="N455" t="s">
        <v>83</v>
      </c>
    </row>
    <row r="456" spans="1:14" x14ac:dyDescent="0.35">
      <c r="A456">
        <v>10455</v>
      </c>
      <c r="B456" s="1">
        <v>45479</v>
      </c>
      <c r="C456" t="s">
        <v>1005</v>
      </c>
      <c r="D456" t="s">
        <v>22</v>
      </c>
      <c r="E456" t="s">
        <v>54</v>
      </c>
      <c r="F456" t="s">
        <v>96</v>
      </c>
      <c r="G456" t="s">
        <v>156</v>
      </c>
      <c r="H456" t="s">
        <v>1006</v>
      </c>
      <c r="I456">
        <v>2</v>
      </c>
      <c r="J456">
        <v>9422</v>
      </c>
      <c r="K456">
        <v>20</v>
      </c>
      <c r="L456">
        <v>15075.2</v>
      </c>
      <c r="M456">
        <v>2185.7199999999998</v>
      </c>
      <c r="N456" t="s">
        <v>72</v>
      </c>
    </row>
    <row r="457" spans="1:14" x14ac:dyDescent="0.35">
      <c r="A457">
        <v>10456</v>
      </c>
      <c r="B457" s="1">
        <v>45414</v>
      </c>
      <c r="C457" t="s">
        <v>1007</v>
      </c>
      <c r="D457" t="s">
        <v>28</v>
      </c>
      <c r="E457" t="s">
        <v>114</v>
      </c>
      <c r="F457" t="s">
        <v>42</v>
      </c>
      <c r="G457" t="s">
        <v>446</v>
      </c>
      <c r="H457" t="s">
        <v>1008</v>
      </c>
      <c r="I457">
        <v>3</v>
      </c>
      <c r="J457">
        <v>15194</v>
      </c>
      <c r="K457">
        <v>10</v>
      </c>
      <c r="L457">
        <v>41023.800000000003</v>
      </c>
      <c r="M457">
        <v>3097.88</v>
      </c>
      <c r="N457" t="s">
        <v>38</v>
      </c>
    </row>
    <row r="458" spans="1:14" x14ac:dyDescent="0.35">
      <c r="A458">
        <v>10457</v>
      </c>
      <c r="B458" s="1">
        <v>45748</v>
      </c>
      <c r="C458" t="s">
        <v>1009</v>
      </c>
      <c r="D458" t="s">
        <v>28</v>
      </c>
      <c r="E458" t="s">
        <v>114</v>
      </c>
      <c r="F458" t="s">
        <v>69</v>
      </c>
      <c r="G458" t="s">
        <v>70</v>
      </c>
      <c r="H458" t="s">
        <v>1010</v>
      </c>
      <c r="I458">
        <v>5</v>
      </c>
      <c r="J458">
        <v>27257</v>
      </c>
      <c r="K458">
        <v>5</v>
      </c>
      <c r="L458">
        <v>129470.75</v>
      </c>
      <c r="M458">
        <v>24295.16</v>
      </c>
      <c r="N458" t="s">
        <v>72</v>
      </c>
    </row>
    <row r="459" spans="1:14" x14ac:dyDescent="0.35">
      <c r="A459">
        <v>10458</v>
      </c>
      <c r="B459" s="1">
        <v>45568</v>
      </c>
      <c r="C459" t="s">
        <v>1011</v>
      </c>
      <c r="D459" t="s">
        <v>22</v>
      </c>
      <c r="E459" t="s">
        <v>58</v>
      </c>
      <c r="F459" t="s">
        <v>86</v>
      </c>
      <c r="G459" t="s">
        <v>296</v>
      </c>
      <c r="H459" t="s">
        <v>1012</v>
      </c>
      <c r="I459">
        <v>4</v>
      </c>
      <c r="J459">
        <v>35540</v>
      </c>
      <c r="K459">
        <v>10</v>
      </c>
      <c r="L459">
        <v>127944</v>
      </c>
      <c r="M459">
        <v>17284.96</v>
      </c>
      <c r="N459" t="s">
        <v>72</v>
      </c>
    </row>
    <row r="460" spans="1:14" x14ac:dyDescent="0.35">
      <c r="A460">
        <v>10459</v>
      </c>
      <c r="B460" s="1">
        <v>45715</v>
      </c>
      <c r="C460" t="s">
        <v>1013</v>
      </c>
      <c r="D460" t="s">
        <v>40</v>
      </c>
      <c r="E460" t="s">
        <v>103</v>
      </c>
      <c r="F460" t="s">
        <v>129</v>
      </c>
      <c r="G460" t="s">
        <v>159</v>
      </c>
      <c r="H460" t="s">
        <v>1014</v>
      </c>
      <c r="I460">
        <v>2</v>
      </c>
      <c r="J460">
        <v>19081</v>
      </c>
      <c r="K460">
        <v>0</v>
      </c>
      <c r="L460">
        <v>38162</v>
      </c>
      <c r="M460">
        <v>5166.01</v>
      </c>
      <c r="N460" t="s">
        <v>83</v>
      </c>
    </row>
    <row r="461" spans="1:14" x14ac:dyDescent="0.35">
      <c r="A461">
        <v>10460</v>
      </c>
      <c r="B461" s="1">
        <v>45674</v>
      </c>
      <c r="C461" t="s">
        <v>1015</v>
      </c>
      <c r="D461" t="s">
        <v>15</v>
      </c>
      <c r="E461" t="s">
        <v>68</v>
      </c>
      <c r="F461" t="s">
        <v>42</v>
      </c>
      <c r="G461" t="s">
        <v>446</v>
      </c>
      <c r="H461" t="s">
        <v>1016</v>
      </c>
      <c r="I461">
        <v>5</v>
      </c>
      <c r="J461">
        <v>7721</v>
      </c>
      <c r="K461">
        <v>0</v>
      </c>
      <c r="L461">
        <v>38605</v>
      </c>
      <c r="M461">
        <v>2916.53</v>
      </c>
      <c r="N461" t="s">
        <v>38</v>
      </c>
    </row>
    <row r="462" spans="1:14" x14ac:dyDescent="0.35">
      <c r="A462">
        <v>10461</v>
      </c>
      <c r="B462" s="1">
        <v>45481</v>
      </c>
      <c r="C462" t="s">
        <v>1017</v>
      </c>
      <c r="D462" t="s">
        <v>28</v>
      </c>
      <c r="E462" t="s">
        <v>35</v>
      </c>
      <c r="F462" t="s">
        <v>129</v>
      </c>
      <c r="G462" t="s">
        <v>148</v>
      </c>
      <c r="H462" t="s">
        <v>1018</v>
      </c>
      <c r="I462">
        <v>3</v>
      </c>
      <c r="J462">
        <v>5314</v>
      </c>
      <c r="K462">
        <v>10</v>
      </c>
      <c r="L462">
        <v>14347.8</v>
      </c>
      <c r="M462">
        <v>1830.28</v>
      </c>
      <c r="N462" t="s">
        <v>33</v>
      </c>
    </row>
    <row r="463" spans="1:14" x14ac:dyDescent="0.35">
      <c r="A463">
        <v>10462</v>
      </c>
      <c r="B463" s="1">
        <v>45287</v>
      </c>
      <c r="C463" t="s">
        <v>1019</v>
      </c>
      <c r="D463" t="s">
        <v>15</v>
      </c>
      <c r="E463" t="s">
        <v>147</v>
      </c>
      <c r="F463" t="s">
        <v>17</v>
      </c>
      <c r="G463" t="s">
        <v>100</v>
      </c>
      <c r="H463" t="s">
        <v>1020</v>
      </c>
      <c r="I463">
        <v>5</v>
      </c>
      <c r="J463">
        <v>33808</v>
      </c>
      <c r="K463">
        <v>15</v>
      </c>
      <c r="L463">
        <v>143684</v>
      </c>
      <c r="M463">
        <v>23355.51</v>
      </c>
      <c r="N463" t="s">
        <v>33</v>
      </c>
    </row>
    <row r="464" spans="1:14" x14ac:dyDescent="0.35">
      <c r="A464">
        <v>10463</v>
      </c>
      <c r="B464" s="1">
        <v>45756</v>
      </c>
      <c r="C464" t="s">
        <v>1021</v>
      </c>
      <c r="D464" t="s">
        <v>22</v>
      </c>
      <c r="E464" t="s">
        <v>58</v>
      </c>
      <c r="F464" t="s">
        <v>86</v>
      </c>
      <c r="G464" t="s">
        <v>296</v>
      </c>
      <c r="H464" t="s">
        <v>772</v>
      </c>
      <c r="I464">
        <v>5</v>
      </c>
      <c r="J464">
        <v>18349</v>
      </c>
      <c r="K464">
        <v>10</v>
      </c>
      <c r="L464">
        <v>82570.5</v>
      </c>
      <c r="M464">
        <v>15016.28</v>
      </c>
      <c r="N464" t="s">
        <v>72</v>
      </c>
    </row>
    <row r="465" spans="1:14" x14ac:dyDescent="0.35">
      <c r="A465">
        <v>10464</v>
      </c>
      <c r="B465" s="1">
        <v>45347</v>
      </c>
      <c r="C465" t="s">
        <v>1022</v>
      </c>
      <c r="D465" t="s">
        <v>28</v>
      </c>
      <c r="E465" t="s">
        <v>114</v>
      </c>
      <c r="F465" t="s">
        <v>42</v>
      </c>
      <c r="G465" t="s">
        <v>79</v>
      </c>
      <c r="H465" t="s">
        <v>1023</v>
      </c>
      <c r="I465">
        <v>3</v>
      </c>
      <c r="J465">
        <v>4938</v>
      </c>
      <c r="K465">
        <v>20</v>
      </c>
      <c r="L465">
        <v>11851.2</v>
      </c>
      <c r="M465">
        <v>654.08000000000004</v>
      </c>
      <c r="N465" t="s">
        <v>38</v>
      </c>
    </row>
    <row r="466" spans="1:14" x14ac:dyDescent="0.35">
      <c r="A466">
        <v>10465</v>
      </c>
      <c r="B466" s="1">
        <v>45720</v>
      </c>
      <c r="C466" t="s">
        <v>1024</v>
      </c>
      <c r="D466" t="s">
        <v>22</v>
      </c>
      <c r="E466" t="s">
        <v>74</v>
      </c>
      <c r="F466" t="s">
        <v>30</v>
      </c>
      <c r="G466" t="s">
        <v>65</v>
      </c>
      <c r="H466" t="s">
        <v>1025</v>
      </c>
      <c r="I466">
        <v>4</v>
      </c>
      <c r="J466">
        <v>22056</v>
      </c>
      <c r="K466">
        <v>20</v>
      </c>
      <c r="L466">
        <v>70579.199999999997</v>
      </c>
      <c r="M466">
        <v>8812.3799999999992</v>
      </c>
      <c r="N466" t="s">
        <v>20</v>
      </c>
    </row>
    <row r="467" spans="1:14" x14ac:dyDescent="0.35">
      <c r="A467">
        <v>10466</v>
      </c>
      <c r="B467" s="1">
        <v>45360</v>
      </c>
      <c r="C467" t="s">
        <v>1026</v>
      </c>
      <c r="D467" t="s">
        <v>15</v>
      </c>
      <c r="E467" t="s">
        <v>16</v>
      </c>
      <c r="F467" t="s">
        <v>42</v>
      </c>
      <c r="G467" t="s">
        <v>79</v>
      </c>
      <c r="H467" t="s">
        <v>1027</v>
      </c>
      <c r="I467">
        <v>2</v>
      </c>
      <c r="J467">
        <v>61626</v>
      </c>
      <c r="K467">
        <v>15</v>
      </c>
      <c r="L467">
        <v>104764.2</v>
      </c>
      <c r="M467">
        <v>7899.96</v>
      </c>
      <c r="N467" t="s">
        <v>72</v>
      </c>
    </row>
    <row r="468" spans="1:14" x14ac:dyDescent="0.35">
      <c r="A468">
        <v>10467</v>
      </c>
      <c r="B468" s="1">
        <v>45322</v>
      </c>
      <c r="C468" t="s">
        <v>1028</v>
      </c>
      <c r="D468" t="s">
        <v>22</v>
      </c>
      <c r="E468" t="s">
        <v>58</v>
      </c>
      <c r="F468" t="s">
        <v>24</v>
      </c>
      <c r="G468" t="s">
        <v>133</v>
      </c>
      <c r="H468" t="s">
        <v>1029</v>
      </c>
      <c r="I468">
        <v>4</v>
      </c>
      <c r="J468">
        <v>46513</v>
      </c>
      <c r="K468">
        <v>0</v>
      </c>
      <c r="L468">
        <v>186052</v>
      </c>
      <c r="M468">
        <v>21722.39</v>
      </c>
      <c r="N468" t="s">
        <v>38</v>
      </c>
    </row>
    <row r="469" spans="1:14" x14ac:dyDescent="0.35">
      <c r="A469">
        <v>10468</v>
      </c>
      <c r="B469" s="1">
        <v>45373</v>
      </c>
      <c r="C469" t="s">
        <v>1030</v>
      </c>
      <c r="D469" t="s">
        <v>22</v>
      </c>
      <c r="E469" t="s">
        <v>74</v>
      </c>
      <c r="F469" t="s">
        <v>86</v>
      </c>
      <c r="G469" t="s">
        <v>87</v>
      </c>
      <c r="H469" t="s">
        <v>1031</v>
      </c>
      <c r="I469">
        <v>3</v>
      </c>
      <c r="J469">
        <v>71994</v>
      </c>
      <c r="K469">
        <v>15</v>
      </c>
      <c r="L469">
        <v>183584.7</v>
      </c>
      <c r="M469">
        <v>12294.89</v>
      </c>
      <c r="N469" t="s">
        <v>72</v>
      </c>
    </row>
    <row r="470" spans="1:14" x14ac:dyDescent="0.35">
      <c r="A470">
        <v>10469</v>
      </c>
      <c r="B470" s="1">
        <v>45796</v>
      </c>
      <c r="C470" t="s">
        <v>1032</v>
      </c>
      <c r="D470" t="s">
        <v>28</v>
      </c>
      <c r="E470" t="s">
        <v>114</v>
      </c>
      <c r="F470" t="s">
        <v>86</v>
      </c>
      <c r="G470" t="s">
        <v>87</v>
      </c>
      <c r="H470" t="s">
        <v>1033</v>
      </c>
      <c r="I470">
        <v>1</v>
      </c>
      <c r="J470">
        <v>9724</v>
      </c>
      <c r="K470">
        <v>20</v>
      </c>
      <c r="L470">
        <v>7779.2</v>
      </c>
      <c r="M470">
        <v>1282.53</v>
      </c>
      <c r="N470" t="s">
        <v>83</v>
      </c>
    </row>
    <row r="471" spans="1:14" x14ac:dyDescent="0.35">
      <c r="A471">
        <v>10470</v>
      </c>
      <c r="B471" s="1">
        <v>45851</v>
      </c>
      <c r="C471" t="s">
        <v>1034</v>
      </c>
      <c r="D471" t="s">
        <v>22</v>
      </c>
      <c r="E471" t="s">
        <v>58</v>
      </c>
      <c r="F471" t="s">
        <v>42</v>
      </c>
      <c r="G471" t="s">
        <v>446</v>
      </c>
      <c r="H471" t="s">
        <v>1035</v>
      </c>
      <c r="I471">
        <v>5</v>
      </c>
      <c r="J471">
        <v>35560</v>
      </c>
      <c r="K471">
        <v>20</v>
      </c>
      <c r="L471">
        <v>142240</v>
      </c>
      <c r="M471">
        <v>33226.839999999997</v>
      </c>
      <c r="N471" t="s">
        <v>38</v>
      </c>
    </row>
    <row r="472" spans="1:14" x14ac:dyDescent="0.35">
      <c r="A472">
        <v>10471</v>
      </c>
      <c r="B472" s="1">
        <v>45566</v>
      </c>
      <c r="C472" t="s">
        <v>1036</v>
      </c>
      <c r="D472" t="s">
        <v>28</v>
      </c>
      <c r="E472" t="s">
        <v>144</v>
      </c>
      <c r="F472" t="s">
        <v>46</v>
      </c>
      <c r="G472" t="s">
        <v>141</v>
      </c>
      <c r="H472" t="s">
        <v>1037</v>
      </c>
      <c r="I472">
        <v>5</v>
      </c>
      <c r="J472">
        <v>26114</v>
      </c>
      <c r="K472">
        <v>15</v>
      </c>
      <c r="L472">
        <v>110984.5</v>
      </c>
      <c r="M472">
        <v>24940.13</v>
      </c>
      <c r="N472" t="s">
        <v>33</v>
      </c>
    </row>
    <row r="473" spans="1:14" x14ac:dyDescent="0.35">
      <c r="A473">
        <v>10472</v>
      </c>
      <c r="B473" s="1">
        <v>45899</v>
      </c>
      <c r="C473" t="s">
        <v>1038</v>
      </c>
      <c r="D473" t="s">
        <v>28</v>
      </c>
      <c r="E473" t="s">
        <v>35</v>
      </c>
      <c r="F473" t="s">
        <v>96</v>
      </c>
      <c r="G473" t="s">
        <v>183</v>
      </c>
      <c r="H473" t="s">
        <v>1039</v>
      </c>
      <c r="I473">
        <v>5</v>
      </c>
      <c r="J473">
        <v>59190</v>
      </c>
      <c r="K473">
        <v>0</v>
      </c>
      <c r="L473">
        <v>295950</v>
      </c>
      <c r="M473">
        <v>41811.64</v>
      </c>
      <c r="N473" t="s">
        <v>38</v>
      </c>
    </row>
    <row r="474" spans="1:14" x14ac:dyDescent="0.35">
      <c r="A474">
        <v>10473</v>
      </c>
      <c r="B474" s="1">
        <v>45622</v>
      </c>
      <c r="C474" t="s">
        <v>1040</v>
      </c>
      <c r="D474" t="s">
        <v>15</v>
      </c>
      <c r="E474" t="s">
        <v>16</v>
      </c>
      <c r="F474" t="s">
        <v>24</v>
      </c>
      <c r="G474" t="s">
        <v>133</v>
      </c>
      <c r="H474" t="s">
        <v>1041</v>
      </c>
      <c r="I474">
        <v>2</v>
      </c>
      <c r="J474">
        <v>21758</v>
      </c>
      <c r="K474">
        <v>0</v>
      </c>
      <c r="L474">
        <v>43516</v>
      </c>
      <c r="M474">
        <v>5432.05</v>
      </c>
      <c r="N474" t="s">
        <v>20</v>
      </c>
    </row>
    <row r="475" spans="1:14" x14ac:dyDescent="0.35">
      <c r="A475">
        <v>10474</v>
      </c>
      <c r="B475" s="1">
        <v>45584</v>
      </c>
      <c r="C475" t="s">
        <v>1042</v>
      </c>
      <c r="D475" t="s">
        <v>28</v>
      </c>
      <c r="E475" t="s">
        <v>114</v>
      </c>
      <c r="F475" t="s">
        <v>129</v>
      </c>
      <c r="G475" t="s">
        <v>164</v>
      </c>
      <c r="H475" t="s">
        <v>1043</v>
      </c>
      <c r="I475">
        <v>5</v>
      </c>
      <c r="J475">
        <v>11362</v>
      </c>
      <c r="K475">
        <v>5</v>
      </c>
      <c r="L475">
        <v>53969.5</v>
      </c>
      <c r="M475">
        <v>6503.05</v>
      </c>
      <c r="N475" t="s">
        <v>20</v>
      </c>
    </row>
    <row r="476" spans="1:14" x14ac:dyDescent="0.35">
      <c r="A476">
        <v>10475</v>
      </c>
      <c r="B476" s="1">
        <v>45461</v>
      </c>
      <c r="C476" t="s">
        <v>1044</v>
      </c>
      <c r="D476" t="s">
        <v>40</v>
      </c>
      <c r="E476" t="s">
        <v>110</v>
      </c>
      <c r="F476" t="s">
        <v>24</v>
      </c>
      <c r="G476" t="s">
        <v>36</v>
      </c>
      <c r="H476" t="s">
        <v>1045</v>
      </c>
      <c r="I476">
        <v>3</v>
      </c>
      <c r="J476">
        <v>4902</v>
      </c>
      <c r="K476">
        <v>5</v>
      </c>
      <c r="L476">
        <v>13970.7</v>
      </c>
      <c r="M476">
        <v>1271.72</v>
      </c>
      <c r="N476" t="s">
        <v>20</v>
      </c>
    </row>
    <row r="477" spans="1:14" x14ac:dyDescent="0.35">
      <c r="A477">
        <v>10476</v>
      </c>
      <c r="B477" s="1">
        <v>45713</v>
      </c>
      <c r="C477" t="s">
        <v>1046</v>
      </c>
      <c r="D477" t="s">
        <v>28</v>
      </c>
      <c r="E477" t="s">
        <v>29</v>
      </c>
      <c r="F477" t="s">
        <v>75</v>
      </c>
      <c r="G477" t="s">
        <v>240</v>
      </c>
      <c r="H477" t="s">
        <v>1047</v>
      </c>
      <c r="I477">
        <v>5</v>
      </c>
      <c r="J477">
        <v>35330</v>
      </c>
      <c r="K477">
        <v>0</v>
      </c>
      <c r="L477">
        <v>176650</v>
      </c>
      <c r="M477">
        <v>21281.71</v>
      </c>
      <c r="N477" t="s">
        <v>83</v>
      </c>
    </row>
    <row r="478" spans="1:14" x14ac:dyDescent="0.35">
      <c r="A478">
        <v>10477</v>
      </c>
      <c r="B478" s="1">
        <v>45523</v>
      </c>
      <c r="C478" t="s">
        <v>1048</v>
      </c>
      <c r="D478" t="s">
        <v>22</v>
      </c>
      <c r="E478" t="s">
        <v>58</v>
      </c>
      <c r="F478" t="s">
        <v>30</v>
      </c>
      <c r="G478" t="s">
        <v>322</v>
      </c>
      <c r="H478" t="s">
        <v>1049</v>
      </c>
      <c r="I478">
        <v>1</v>
      </c>
      <c r="J478">
        <v>60344</v>
      </c>
      <c r="K478">
        <v>0</v>
      </c>
      <c r="L478">
        <v>60344</v>
      </c>
      <c r="M478">
        <v>3392.64</v>
      </c>
      <c r="N478" t="s">
        <v>83</v>
      </c>
    </row>
    <row r="479" spans="1:14" x14ac:dyDescent="0.35">
      <c r="A479">
        <v>10478</v>
      </c>
      <c r="B479" s="1">
        <v>45700</v>
      </c>
      <c r="C479" t="s">
        <v>1050</v>
      </c>
      <c r="D479" t="s">
        <v>15</v>
      </c>
      <c r="E479" t="s">
        <v>16</v>
      </c>
      <c r="F479" t="s">
        <v>69</v>
      </c>
      <c r="G479" t="s">
        <v>70</v>
      </c>
      <c r="H479" t="s">
        <v>1051</v>
      </c>
      <c r="I479">
        <v>5</v>
      </c>
      <c r="J479">
        <v>65116</v>
      </c>
      <c r="K479">
        <v>0</v>
      </c>
      <c r="L479">
        <v>325580</v>
      </c>
      <c r="M479">
        <v>68224.67</v>
      </c>
      <c r="N479" t="s">
        <v>83</v>
      </c>
    </row>
    <row r="480" spans="1:14" x14ac:dyDescent="0.35">
      <c r="A480">
        <v>10479</v>
      </c>
      <c r="B480" s="1">
        <v>45432</v>
      </c>
      <c r="C480" t="s">
        <v>1052</v>
      </c>
      <c r="D480" t="s">
        <v>22</v>
      </c>
      <c r="E480" t="s">
        <v>23</v>
      </c>
      <c r="F480" t="s">
        <v>17</v>
      </c>
      <c r="G480" t="s">
        <v>55</v>
      </c>
      <c r="H480" t="s">
        <v>1053</v>
      </c>
      <c r="I480">
        <v>1</v>
      </c>
      <c r="J480">
        <v>51511</v>
      </c>
      <c r="K480">
        <v>15</v>
      </c>
      <c r="L480">
        <v>43784.35</v>
      </c>
      <c r="M480">
        <v>2675.16</v>
      </c>
      <c r="N480" t="s">
        <v>38</v>
      </c>
    </row>
    <row r="481" spans="1:14" x14ac:dyDescent="0.35">
      <c r="A481">
        <v>10480</v>
      </c>
      <c r="B481" s="1">
        <v>45518</v>
      </c>
      <c r="C481" t="s">
        <v>1054</v>
      </c>
      <c r="D481" t="s">
        <v>22</v>
      </c>
      <c r="E481" t="s">
        <v>167</v>
      </c>
      <c r="F481" t="s">
        <v>42</v>
      </c>
      <c r="G481" t="s">
        <v>51</v>
      </c>
      <c r="H481" t="s">
        <v>1055</v>
      </c>
      <c r="I481">
        <v>5</v>
      </c>
      <c r="J481">
        <v>74352</v>
      </c>
      <c r="K481">
        <v>5</v>
      </c>
      <c r="L481">
        <v>353172</v>
      </c>
      <c r="M481">
        <v>60835.67</v>
      </c>
      <c r="N481" t="s">
        <v>83</v>
      </c>
    </row>
    <row r="482" spans="1:14" x14ac:dyDescent="0.35">
      <c r="A482">
        <v>10481</v>
      </c>
      <c r="B482" s="1">
        <v>45348</v>
      </c>
      <c r="C482" t="s">
        <v>1056</v>
      </c>
      <c r="D482" t="s">
        <v>22</v>
      </c>
      <c r="E482" t="s">
        <v>58</v>
      </c>
      <c r="F482" t="s">
        <v>17</v>
      </c>
      <c r="G482" t="s">
        <v>18</v>
      </c>
      <c r="H482" t="s">
        <v>1057</v>
      </c>
      <c r="I482">
        <v>3</v>
      </c>
      <c r="J482">
        <v>34819</v>
      </c>
      <c r="K482">
        <v>15</v>
      </c>
      <c r="L482">
        <v>88788.45</v>
      </c>
      <c r="M482">
        <v>13087.72</v>
      </c>
      <c r="N482" t="s">
        <v>38</v>
      </c>
    </row>
    <row r="483" spans="1:14" x14ac:dyDescent="0.35">
      <c r="A483">
        <v>10482</v>
      </c>
      <c r="B483" s="1">
        <v>45420</v>
      </c>
      <c r="C483" t="s">
        <v>1058</v>
      </c>
      <c r="D483" t="s">
        <v>28</v>
      </c>
      <c r="E483" t="s">
        <v>114</v>
      </c>
      <c r="F483" t="s">
        <v>46</v>
      </c>
      <c r="G483" t="s">
        <v>126</v>
      </c>
      <c r="H483" t="s">
        <v>391</v>
      </c>
      <c r="I483">
        <v>3</v>
      </c>
      <c r="J483">
        <v>50549</v>
      </c>
      <c r="K483">
        <v>0</v>
      </c>
      <c r="L483">
        <v>151647</v>
      </c>
      <c r="M483">
        <v>15286.16</v>
      </c>
      <c r="N483" t="s">
        <v>38</v>
      </c>
    </row>
    <row r="484" spans="1:14" x14ac:dyDescent="0.35">
      <c r="A484">
        <v>10483</v>
      </c>
      <c r="B484" s="1">
        <v>45712</v>
      </c>
      <c r="C484" t="s">
        <v>1059</v>
      </c>
      <c r="D484" t="s">
        <v>22</v>
      </c>
      <c r="E484" t="s">
        <v>74</v>
      </c>
      <c r="F484" t="s">
        <v>17</v>
      </c>
      <c r="G484" t="s">
        <v>111</v>
      </c>
      <c r="H484" t="s">
        <v>1060</v>
      </c>
      <c r="I484">
        <v>2</v>
      </c>
      <c r="J484">
        <v>47370</v>
      </c>
      <c r="K484">
        <v>15</v>
      </c>
      <c r="L484">
        <v>80529</v>
      </c>
      <c r="M484">
        <v>6489.76</v>
      </c>
      <c r="N484" t="s">
        <v>72</v>
      </c>
    </row>
    <row r="485" spans="1:14" x14ac:dyDescent="0.35">
      <c r="A485">
        <v>10484</v>
      </c>
      <c r="B485" s="1">
        <v>45386</v>
      </c>
      <c r="C485" t="s">
        <v>1061</v>
      </c>
      <c r="D485" t="s">
        <v>40</v>
      </c>
      <c r="E485" t="s">
        <v>110</v>
      </c>
      <c r="F485" t="s">
        <v>46</v>
      </c>
      <c r="G485" t="s">
        <v>201</v>
      </c>
      <c r="H485" t="s">
        <v>1062</v>
      </c>
      <c r="I485">
        <v>4</v>
      </c>
      <c r="J485">
        <v>62566</v>
      </c>
      <c r="K485">
        <v>5</v>
      </c>
      <c r="L485">
        <v>237750.8</v>
      </c>
      <c r="M485">
        <v>37337.17</v>
      </c>
      <c r="N485" t="s">
        <v>72</v>
      </c>
    </row>
    <row r="486" spans="1:14" x14ac:dyDescent="0.35">
      <c r="A486">
        <v>10485</v>
      </c>
      <c r="B486" s="1">
        <v>45339</v>
      </c>
      <c r="C486" t="s">
        <v>1063</v>
      </c>
      <c r="D486" t="s">
        <v>15</v>
      </c>
      <c r="E486" t="s">
        <v>68</v>
      </c>
      <c r="F486" t="s">
        <v>86</v>
      </c>
      <c r="G486" t="s">
        <v>296</v>
      </c>
      <c r="H486" t="s">
        <v>1064</v>
      </c>
      <c r="I486">
        <v>4</v>
      </c>
      <c r="J486">
        <v>27771</v>
      </c>
      <c r="K486">
        <v>10</v>
      </c>
      <c r="L486">
        <v>99975.6</v>
      </c>
      <c r="M486">
        <v>20888.919999999998</v>
      </c>
      <c r="N486" t="s">
        <v>83</v>
      </c>
    </row>
    <row r="487" spans="1:14" x14ac:dyDescent="0.35">
      <c r="A487">
        <v>10486</v>
      </c>
      <c r="B487" s="1">
        <v>45840</v>
      </c>
      <c r="C487" t="s">
        <v>1065</v>
      </c>
      <c r="D487" t="s">
        <v>40</v>
      </c>
      <c r="E487" t="s">
        <v>103</v>
      </c>
      <c r="F487" t="s">
        <v>75</v>
      </c>
      <c r="G487" t="s">
        <v>76</v>
      </c>
      <c r="H487" t="s">
        <v>1066</v>
      </c>
      <c r="I487">
        <v>2</v>
      </c>
      <c r="J487">
        <v>20696</v>
      </c>
      <c r="K487">
        <v>15</v>
      </c>
      <c r="L487">
        <v>35183.199999999997</v>
      </c>
      <c r="M487">
        <v>6698.47</v>
      </c>
      <c r="N487" t="s">
        <v>38</v>
      </c>
    </row>
    <row r="488" spans="1:14" x14ac:dyDescent="0.35">
      <c r="A488">
        <v>10487</v>
      </c>
      <c r="B488" s="1">
        <v>45523</v>
      </c>
      <c r="C488" t="s">
        <v>1067</v>
      </c>
      <c r="D488" t="s">
        <v>22</v>
      </c>
      <c r="E488" t="s">
        <v>74</v>
      </c>
      <c r="F488" t="s">
        <v>17</v>
      </c>
      <c r="G488" t="s">
        <v>18</v>
      </c>
      <c r="H488" t="s">
        <v>1068</v>
      </c>
      <c r="I488">
        <v>4</v>
      </c>
      <c r="J488">
        <v>16614</v>
      </c>
      <c r="K488">
        <v>10</v>
      </c>
      <c r="L488">
        <v>59810.400000000001</v>
      </c>
      <c r="M488">
        <v>12464.49</v>
      </c>
      <c r="N488" t="s">
        <v>83</v>
      </c>
    </row>
    <row r="489" spans="1:14" x14ac:dyDescent="0.35">
      <c r="A489">
        <v>10488</v>
      </c>
      <c r="B489" s="1">
        <v>45295</v>
      </c>
      <c r="C489" t="s">
        <v>1069</v>
      </c>
      <c r="D489" t="s">
        <v>28</v>
      </c>
      <c r="E489" t="s">
        <v>35</v>
      </c>
      <c r="F489" t="s">
        <v>75</v>
      </c>
      <c r="G489" t="s">
        <v>307</v>
      </c>
      <c r="H489" t="s">
        <v>1070</v>
      </c>
      <c r="I489">
        <v>1</v>
      </c>
      <c r="J489">
        <v>52459</v>
      </c>
      <c r="K489">
        <v>0</v>
      </c>
      <c r="L489">
        <v>52459</v>
      </c>
      <c r="M489">
        <v>7058.33</v>
      </c>
      <c r="N489" t="s">
        <v>83</v>
      </c>
    </row>
    <row r="490" spans="1:14" x14ac:dyDescent="0.35">
      <c r="A490">
        <v>10489</v>
      </c>
      <c r="B490" s="1">
        <v>45256</v>
      </c>
      <c r="C490" t="s">
        <v>1071</v>
      </c>
      <c r="D490" t="s">
        <v>28</v>
      </c>
      <c r="E490" t="s">
        <v>144</v>
      </c>
      <c r="F490" t="s">
        <v>46</v>
      </c>
      <c r="G490" t="s">
        <v>47</v>
      </c>
      <c r="H490" t="s">
        <v>1072</v>
      </c>
      <c r="I490">
        <v>5</v>
      </c>
      <c r="J490">
        <v>37036</v>
      </c>
      <c r="K490">
        <v>15</v>
      </c>
      <c r="L490">
        <v>157403</v>
      </c>
      <c r="M490">
        <v>34631.43</v>
      </c>
      <c r="N490" t="s">
        <v>72</v>
      </c>
    </row>
    <row r="491" spans="1:14" x14ac:dyDescent="0.35">
      <c r="A491">
        <v>10490</v>
      </c>
      <c r="B491" s="1">
        <v>45772</v>
      </c>
      <c r="C491" t="s">
        <v>1073</v>
      </c>
      <c r="D491" t="s">
        <v>40</v>
      </c>
      <c r="E491" t="s">
        <v>41</v>
      </c>
      <c r="F491" t="s">
        <v>24</v>
      </c>
      <c r="G491" t="s">
        <v>36</v>
      </c>
      <c r="H491" t="s">
        <v>1074</v>
      </c>
      <c r="I491">
        <v>5</v>
      </c>
      <c r="J491">
        <v>12910</v>
      </c>
      <c r="K491">
        <v>20</v>
      </c>
      <c r="L491">
        <v>51640</v>
      </c>
      <c r="M491">
        <v>10631.27</v>
      </c>
      <c r="N491" t="s">
        <v>38</v>
      </c>
    </row>
    <row r="492" spans="1:14" x14ac:dyDescent="0.35">
      <c r="A492">
        <v>10491</v>
      </c>
      <c r="B492" s="1">
        <v>45215</v>
      </c>
      <c r="C492" t="s">
        <v>1075</v>
      </c>
      <c r="D492" t="s">
        <v>15</v>
      </c>
      <c r="E492" t="s">
        <v>93</v>
      </c>
      <c r="F492" t="s">
        <v>86</v>
      </c>
      <c r="G492" t="s">
        <v>90</v>
      </c>
      <c r="H492" t="s">
        <v>1076</v>
      </c>
      <c r="I492">
        <v>2</v>
      </c>
      <c r="J492">
        <v>25197</v>
      </c>
      <c r="K492">
        <v>5</v>
      </c>
      <c r="L492">
        <v>47874.3</v>
      </c>
      <c r="M492">
        <v>7675.19</v>
      </c>
      <c r="N492" t="s">
        <v>72</v>
      </c>
    </row>
    <row r="493" spans="1:14" x14ac:dyDescent="0.35">
      <c r="A493">
        <v>10492</v>
      </c>
      <c r="B493" s="1">
        <v>45321</v>
      </c>
      <c r="C493" t="s">
        <v>1077</v>
      </c>
      <c r="D493" t="s">
        <v>28</v>
      </c>
      <c r="E493" t="s">
        <v>85</v>
      </c>
      <c r="F493" t="s">
        <v>46</v>
      </c>
      <c r="G493" t="s">
        <v>126</v>
      </c>
      <c r="H493" t="s">
        <v>1078</v>
      </c>
      <c r="I493">
        <v>4</v>
      </c>
      <c r="J493">
        <v>13131</v>
      </c>
      <c r="K493">
        <v>5</v>
      </c>
      <c r="L493">
        <v>49897.8</v>
      </c>
      <c r="M493">
        <v>11710.24</v>
      </c>
      <c r="N493" t="s">
        <v>38</v>
      </c>
    </row>
    <row r="494" spans="1:14" x14ac:dyDescent="0.35">
      <c r="A494">
        <v>10493</v>
      </c>
      <c r="B494" s="1">
        <v>45649</v>
      </c>
      <c r="C494" t="s">
        <v>1079</v>
      </c>
      <c r="D494" t="s">
        <v>28</v>
      </c>
      <c r="E494" t="s">
        <v>114</v>
      </c>
      <c r="F494" t="s">
        <v>86</v>
      </c>
      <c r="G494" t="s">
        <v>90</v>
      </c>
      <c r="H494" t="s">
        <v>1080</v>
      </c>
      <c r="I494">
        <v>3</v>
      </c>
      <c r="J494">
        <v>42650</v>
      </c>
      <c r="K494">
        <v>5</v>
      </c>
      <c r="L494">
        <v>121552.5</v>
      </c>
      <c r="M494">
        <v>18972.93</v>
      </c>
      <c r="N494" t="s">
        <v>83</v>
      </c>
    </row>
    <row r="495" spans="1:14" x14ac:dyDescent="0.35">
      <c r="A495">
        <v>10494</v>
      </c>
      <c r="B495" s="1">
        <v>45296</v>
      </c>
      <c r="C495" t="s">
        <v>1081</v>
      </c>
      <c r="D495" t="s">
        <v>40</v>
      </c>
      <c r="E495" t="s">
        <v>41</v>
      </c>
      <c r="F495" t="s">
        <v>96</v>
      </c>
      <c r="G495" t="s">
        <v>156</v>
      </c>
      <c r="H495" t="s">
        <v>1082</v>
      </c>
      <c r="I495">
        <v>1</v>
      </c>
      <c r="J495">
        <v>9722</v>
      </c>
      <c r="K495">
        <v>0</v>
      </c>
      <c r="L495">
        <v>9722</v>
      </c>
      <c r="M495">
        <v>2292.4699999999998</v>
      </c>
      <c r="N495" t="s">
        <v>38</v>
      </c>
    </row>
    <row r="496" spans="1:14" x14ac:dyDescent="0.35">
      <c r="A496">
        <v>10495</v>
      </c>
      <c r="B496" s="1">
        <v>45417</v>
      </c>
      <c r="C496" t="s">
        <v>1083</v>
      </c>
      <c r="D496" t="s">
        <v>40</v>
      </c>
      <c r="E496" t="s">
        <v>103</v>
      </c>
      <c r="F496" t="s">
        <v>129</v>
      </c>
      <c r="G496" t="s">
        <v>168</v>
      </c>
      <c r="H496" t="s">
        <v>1084</v>
      </c>
      <c r="I496">
        <v>3</v>
      </c>
      <c r="J496">
        <v>52458</v>
      </c>
      <c r="K496">
        <v>15</v>
      </c>
      <c r="L496">
        <v>133767.9</v>
      </c>
      <c r="M496">
        <v>22537.56</v>
      </c>
      <c r="N496" t="s">
        <v>38</v>
      </c>
    </row>
    <row r="497" spans="1:14" x14ac:dyDescent="0.35">
      <c r="A497">
        <v>10496</v>
      </c>
      <c r="B497" s="1">
        <v>45798</v>
      </c>
      <c r="C497" t="s">
        <v>1085</v>
      </c>
      <c r="D497" t="s">
        <v>15</v>
      </c>
      <c r="E497" t="s">
        <v>16</v>
      </c>
      <c r="F497" t="s">
        <v>46</v>
      </c>
      <c r="G497" t="s">
        <v>141</v>
      </c>
      <c r="H497" t="s">
        <v>1086</v>
      </c>
      <c r="I497">
        <v>3</v>
      </c>
      <c r="J497">
        <v>37296</v>
      </c>
      <c r="K497">
        <v>0</v>
      </c>
      <c r="L497">
        <v>111888</v>
      </c>
      <c r="M497">
        <v>14864.2</v>
      </c>
      <c r="N497" t="s">
        <v>38</v>
      </c>
    </row>
    <row r="498" spans="1:14" x14ac:dyDescent="0.35">
      <c r="A498">
        <v>10497</v>
      </c>
      <c r="B498" s="1">
        <v>45480</v>
      </c>
      <c r="C498" t="s">
        <v>1087</v>
      </c>
      <c r="D498" t="s">
        <v>40</v>
      </c>
      <c r="E498" t="s">
        <v>41</v>
      </c>
      <c r="F498" t="s">
        <v>69</v>
      </c>
      <c r="G498" t="s">
        <v>115</v>
      </c>
      <c r="H498" t="s">
        <v>1088</v>
      </c>
      <c r="I498">
        <v>1</v>
      </c>
      <c r="J498">
        <v>26200</v>
      </c>
      <c r="K498">
        <v>20</v>
      </c>
      <c r="L498">
        <v>20960</v>
      </c>
      <c r="M498">
        <v>2875.86</v>
      </c>
      <c r="N498" t="s">
        <v>33</v>
      </c>
    </row>
    <row r="499" spans="1:14" x14ac:dyDescent="0.35">
      <c r="A499">
        <v>10498</v>
      </c>
      <c r="B499" s="1">
        <v>45465</v>
      </c>
      <c r="C499" t="s">
        <v>1089</v>
      </c>
      <c r="D499" t="s">
        <v>28</v>
      </c>
      <c r="E499" t="s">
        <v>85</v>
      </c>
      <c r="F499" t="s">
        <v>30</v>
      </c>
      <c r="G499" t="s">
        <v>104</v>
      </c>
      <c r="H499" t="s">
        <v>1090</v>
      </c>
      <c r="I499">
        <v>4</v>
      </c>
      <c r="J499">
        <v>63437</v>
      </c>
      <c r="K499">
        <v>0</v>
      </c>
      <c r="L499">
        <v>253748</v>
      </c>
      <c r="M499">
        <v>16868.36</v>
      </c>
      <c r="N499" t="s">
        <v>33</v>
      </c>
    </row>
    <row r="500" spans="1:14" x14ac:dyDescent="0.35">
      <c r="A500">
        <v>10499</v>
      </c>
      <c r="B500" s="1">
        <v>45337</v>
      </c>
      <c r="C500" t="s">
        <v>1091</v>
      </c>
      <c r="D500" t="s">
        <v>15</v>
      </c>
      <c r="E500" t="s">
        <v>174</v>
      </c>
      <c r="F500" t="s">
        <v>96</v>
      </c>
      <c r="G500" t="s">
        <v>138</v>
      </c>
      <c r="H500" t="s">
        <v>1092</v>
      </c>
      <c r="I500">
        <v>1</v>
      </c>
      <c r="J500">
        <v>21457</v>
      </c>
      <c r="K500">
        <v>15</v>
      </c>
      <c r="L500">
        <v>18238.45</v>
      </c>
      <c r="M500">
        <v>1272.49</v>
      </c>
      <c r="N500" t="s">
        <v>83</v>
      </c>
    </row>
    <row r="501" spans="1:14" x14ac:dyDescent="0.35">
      <c r="A501">
        <v>10500</v>
      </c>
      <c r="B501" s="1">
        <v>45576</v>
      </c>
      <c r="C501" t="s">
        <v>1093</v>
      </c>
      <c r="D501" t="s">
        <v>40</v>
      </c>
      <c r="E501" t="s">
        <v>110</v>
      </c>
      <c r="F501" t="s">
        <v>17</v>
      </c>
      <c r="G501" t="s">
        <v>18</v>
      </c>
      <c r="H501" t="s">
        <v>1094</v>
      </c>
      <c r="I501">
        <v>3</v>
      </c>
      <c r="J501">
        <v>43770</v>
      </c>
      <c r="K501">
        <v>15</v>
      </c>
      <c r="L501">
        <v>111613.5</v>
      </c>
      <c r="M501">
        <v>18435.46</v>
      </c>
      <c r="N501" t="s">
        <v>72</v>
      </c>
    </row>
    <row r="502" spans="1:14" x14ac:dyDescent="0.35">
      <c r="A502">
        <v>10501</v>
      </c>
      <c r="B502" s="1">
        <v>45533</v>
      </c>
      <c r="C502" t="s">
        <v>1095</v>
      </c>
      <c r="D502" t="s">
        <v>15</v>
      </c>
      <c r="E502" t="s">
        <v>93</v>
      </c>
      <c r="F502" t="s">
        <v>129</v>
      </c>
      <c r="G502" t="s">
        <v>130</v>
      </c>
      <c r="H502" t="s">
        <v>1096</v>
      </c>
      <c r="I502">
        <v>1</v>
      </c>
      <c r="J502">
        <v>66334</v>
      </c>
      <c r="K502">
        <v>15</v>
      </c>
      <c r="L502">
        <v>56383.9</v>
      </c>
      <c r="M502">
        <v>3173.68</v>
      </c>
      <c r="N502" t="s">
        <v>33</v>
      </c>
    </row>
    <row r="503" spans="1:14" x14ac:dyDescent="0.35">
      <c r="A503">
        <v>10502</v>
      </c>
      <c r="B503" s="1">
        <v>45311</v>
      </c>
      <c r="C503" t="s">
        <v>1097</v>
      </c>
      <c r="D503" t="s">
        <v>15</v>
      </c>
      <c r="E503" t="s">
        <v>147</v>
      </c>
      <c r="F503" t="s">
        <v>42</v>
      </c>
      <c r="G503" t="s">
        <v>188</v>
      </c>
      <c r="H503" t="s">
        <v>1098</v>
      </c>
      <c r="I503">
        <v>2</v>
      </c>
      <c r="J503">
        <v>15293</v>
      </c>
      <c r="K503">
        <v>0</v>
      </c>
      <c r="L503">
        <v>30586</v>
      </c>
      <c r="M503">
        <v>6365.59</v>
      </c>
      <c r="N503" t="s">
        <v>83</v>
      </c>
    </row>
    <row r="504" spans="1:14" x14ac:dyDescent="0.35">
      <c r="A504">
        <v>10503</v>
      </c>
      <c r="B504" s="1">
        <v>45229</v>
      </c>
      <c r="C504" t="s">
        <v>1099</v>
      </c>
      <c r="D504" t="s">
        <v>28</v>
      </c>
      <c r="E504" t="s">
        <v>35</v>
      </c>
      <c r="F504" t="s">
        <v>30</v>
      </c>
      <c r="G504" t="s">
        <v>65</v>
      </c>
      <c r="H504" t="s">
        <v>1100</v>
      </c>
      <c r="I504">
        <v>4</v>
      </c>
      <c r="J504">
        <v>8479</v>
      </c>
      <c r="K504">
        <v>5</v>
      </c>
      <c r="L504">
        <v>32220.2</v>
      </c>
      <c r="M504">
        <v>5866.21</v>
      </c>
      <c r="N504" t="s">
        <v>83</v>
      </c>
    </row>
    <row r="505" spans="1:14" x14ac:dyDescent="0.35">
      <c r="A505">
        <v>10504</v>
      </c>
      <c r="B505" s="1">
        <v>45406</v>
      </c>
      <c r="C505" t="s">
        <v>1101</v>
      </c>
      <c r="D505" t="s">
        <v>22</v>
      </c>
      <c r="E505" t="s">
        <v>167</v>
      </c>
      <c r="F505" t="s">
        <v>30</v>
      </c>
      <c r="G505" t="s">
        <v>104</v>
      </c>
      <c r="H505" t="s">
        <v>1102</v>
      </c>
      <c r="I505">
        <v>1</v>
      </c>
      <c r="J505">
        <v>71520</v>
      </c>
      <c r="K505">
        <v>0</v>
      </c>
      <c r="L505">
        <v>71520</v>
      </c>
      <c r="M505">
        <v>9228.81</v>
      </c>
      <c r="N505" t="s">
        <v>20</v>
      </c>
    </row>
    <row r="506" spans="1:14" x14ac:dyDescent="0.35">
      <c r="A506">
        <v>10505</v>
      </c>
      <c r="B506" s="1">
        <v>45484</v>
      </c>
      <c r="C506" t="s">
        <v>1103</v>
      </c>
      <c r="D506" t="s">
        <v>22</v>
      </c>
      <c r="E506" t="s">
        <v>23</v>
      </c>
      <c r="F506" t="s">
        <v>42</v>
      </c>
      <c r="G506" t="s">
        <v>43</v>
      </c>
      <c r="H506" t="s">
        <v>1104</v>
      </c>
      <c r="I506">
        <v>4</v>
      </c>
      <c r="J506">
        <v>67045</v>
      </c>
      <c r="K506">
        <v>10</v>
      </c>
      <c r="L506">
        <v>241362</v>
      </c>
      <c r="M506">
        <v>46924.56</v>
      </c>
      <c r="N506" t="s">
        <v>72</v>
      </c>
    </row>
    <row r="507" spans="1:14" x14ac:dyDescent="0.35">
      <c r="A507">
        <v>10506</v>
      </c>
      <c r="B507" s="1">
        <v>45353</v>
      </c>
      <c r="C507" t="s">
        <v>1105</v>
      </c>
      <c r="D507" t="s">
        <v>28</v>
      </c>
      <c r="E507" t="s">
        <v>85</v>
      </c>
      <c r="F507" t="s">
        <v>75</v>
      </c>
      <c r="G507" t="s">
        <v>409</v>
      </c>
      <c r="H507" t="s">
        <v>1106</v>
      </c>
      <c r="I507">
        <v>4</v>
      </c>
      <c r="J507">
        <v>5980</v>
      </c>
      <c r="K507">
        <v>10</v>
      </c>
      <c r="L507">
        <v>21528</v>
      </c>
      <c r="M507">
        <v>1168.1600000000001</v>
      </c>
      <c r="N507" t="s">
        <v>83</v>
      </c>
    </row>
    <row r="508" spans="1:14" x14ac:dyDescent="0.35">
      <c r="A508">
        <v>10507</v>
      </c>
      <c r="B508" s="1">
        <v>45492</v>
      </c>
      <c r="C508" t="s">
        <v>1107</v>
      </c>
      <c r="D508" t="s">
        <v>22</v>
      </c>
      <c r="E508" t="s">
        <v>167</v>
      </c>
      <c r="F508" t="s">
        <v>86</v>
      </c>
      <c r="G508" t="s">
        <v>296</v>
      </c>
      <c r="H508" t="s">
        <v>1108</v>
      </c>
      <c r="I508">
        <v>5</v>
      </c>
      <c r="J508">
        <v>55578</v>
      </c>
      <c r="K508">
        <v>10</v>
      </c>
      <c r="L508">
        <v>250101</v>
      </c>
      <c r="M508">
        <v>15998.66</v>
      </c>
      <c r="N508" t="s">
        <v>72</v>
      </c>
    </row>
    <row r="509" spans="1:14" x14ac:dyDescent="0.35">
      <c r="A509">
        <v>10508</v>
      </c>
      <c r="B509" s="1">
        <v>45932</v>
      </c>
      <c r="C509" t="s">
        <v>1109</v>
      </c>
      <c r="D509" t="s">
        <v>28</v>
      </c>
      <c r="E509" t="s">
        <v>144</v>
      </c>
      <c r="F509" t="s">
        <v>17</v>
      </c>
      <c r="G509" t="s">
        <v>100</v>
      </c>
      <c r="H509" t="s">
        <v>1110</v>
      </c>
      <c r="I509">
        <v>4</v>
      </c>
      <c r="J509">
        <v>5207</v>
      </c>
      <c r="K509">
        <v>10</v>
      </c>
      <c r="L509">
        <v>18745.2</v>
      </c>
      <c r="M509">
        <v>3954.92</v>
      </c>
      <c r="N509" t="s">
        <v>83</v>
      </c>
    </row>
    <row r="510" spans="1:14" x14ac:dyDescent="0.35">
      <c r="A510">
        <v>10509</v>
      </c>
      <c r="B510" s="1">
        <v>45498</v>
      </c>
      <c r="C510" t="s">
        <v>1111</v>
      </c>
      <c r="D510" t="s">
        <v>22</v>
      </c>
      <c r="E510" t="s">
        <v>74</v>
      </c>
      <c r="F510" t="s">
        <v>86</v>
      </c>
      <c r="G510" t="s">
        <v>171</v>
      </c>
      <c r="H510" t="s">
        <v>1112</v>
      </c>
      <c r="I510">
        <v>4</v>
      </c>
      <c r="J510">
        <v>18731</v>
      </c>
      <c r="K510">
        <v>0</v>
      </c>
      <c r="L510">
        <v>74924</v>
      </c>
      <c r="M510">
        <v>17324.150000000001</v>
      </c>
      <c r="N510" t="s">
        <v>33</v>
      </c>
    </row>
    <row r="511" spans="1:14" x14ac:dyDescent="0.35">
      <c r="A511">
        <v>10510</v>
      </c>
      <c r="B511" s="1">
        <v>45277</v>
      </c>
      <c r="C511" t="s">
        <v>1113</v>
      </c>
      <c r="D511" t="s">
        <v>15</v>
      </c>
      <c r="E511" t="s">
        <v>68</v>
      </c>
      <c r="F511" t="s">
        <v>75</v>
      </c>
      <c r="G511" t="s">
        <v>76</v>
      </c>
      <c r="H511" t="s">
        <v>1114</v>
      </c>
      <c r="I511">
        <v>2</v>
      </c>
      <c r="J511">
        <v>54308</v>
      </c>
      <c r="K511">
        <v>10</v>
      </c>
      <c r="L511">
        <v>97754.4</v>
      </c>
      <c r="M511">
        <v>4988.07</v>
      </c>
      <c r="N511" t="s">
        <v>33</v>
      </c>
    </row>
    <row r="512" spans="1:14" x14ac:dyDescent="0.35">
      <c r="A512">
        <v>10511</v>
      </c>
      <c r="B512" s="1">
        <v>45789</v>
      </c>
      <c r="C512" t="s">
        <v>1115</v>
      </c>
      <c r="D512" t="s">
        <v>28</v>
      </c>
      <c r="E512" t="s">
        <v>144</v>
      </c>
      <c r="F512" t="s">
        <v>17</v>
      </c>
      <c r="G512" t="s">
        <v>18</v>
      </c>
      <c r="H512" t="s">
        <v>1116</v>
      </c>
      <c r="I512">
        <v>1</v>
      </c>
      <c r="J512">
        <v>12977</v>
      </c>
      <c r="K512">
        <v>20</v>
      </c>
      <c r="L512">
        <v>10381.6</v>
      </c>
      <c r="M512">
        <v>1938.25</v>
      </c>
      <c r="N512" t="s">
        <v>83</v>
      </c>
    </row>
    <row r="513" spans="1:14" x14ac:dyDescent="0.35">
      <c r="A513">
        <v>10512</v>
      </c>
      <c r="B513" s="1">
        <v>45537</v>
      </c>
      <c r="C513" t="s">
        <v>1117</v>
      </c>
      <c r="D513" t="s">
        <v>40</v>
      </c>
      <c r="E513" t="s">
        <v>103</v>
      </c>
      <c r="F513" t="s">
        <v>69</v>
      </c>
      <c r="G513" t="s">
        <v>151</v>
      </c>
      <c r="H513" t="s">
        <v>1118</v>
      </c>
      <c r="I513">
        <v>2</v>
      </c>
      <c r="J513">
        <v>44567</v>
      </c>
      <c r="K513">
        <v>5</v>
      </c>
      <c r="L513">
        <v>84677.3</v>
      </c>
      <c r="M513">
        <v>19553.669999999998</v>
      </c>
      <c r="N513" t="s">
        <v>72</v>
      </c>
    </row>
    <row r="514" spans="1:14" x14ac:dyDescent="0.35">
      <c r="A514">
        <v>10513</v>
      </c>
      <c r="B514" s="1">
        <v>45668</v>
      </c>
      <c r="C514" t="s">
        <v>1119</v>
      </c>
      <c r="D514" t="s">
        <v>22</v>
      </c>
      <c r="E514" t="s">
        <v>23</v>
      </c>
      <c r="F514" t="s">
        <v>129</v>
      </c>
      <c r="G514" t="s">
        <v>130</v>
      </c>
      <c r="H514" t="s">
        <v>1120</v>
      </c>
      <c r="I514">
        <v>3</v>
      </c>
      <c r="J514">
        <v>65153</v>
      </c>
      <c r="K514">
        <v>20</v>
      </c>
      <c r="L514">
        <v>156367.20000000001</v>
      </c>
      <c r="M514">
        <v>11129.02</v>
      </c>
      <c r="N514" t="s">
        <v>20</v>
      </c>
    </row>
    <row r="515" spans="1:14" x14ac:dyDescent="0.35">
      <c r="A515">
        <v>10514</v>
      </c>
      <c r="B515" s="1">
        <v>45219</v>
      </c>
      <c r="C515" t="s">
        <v>1121</v>
      </c>
      <c r="D515" t="s">
        <v>15</v>
      </c>
      <c r="E515" t="s">
        <v>16</v>
      </c>
      <c r="F515" t="s">
        <v>69</v>
      </c>
      <c r="G515" t="s">
        <v>115</v>
      </c>
      <c r="H515" t="s">
        <v>1122</v>
      </c>
      <c r="I515">
        <v>3</v>
      </c>
      <c r="J515">
        <v>45532</v>
      </c>
      <c r="K515">
        <v>0</v>
      </c>
      <c r="L515">
        <v>136596</v>
      </c>
      <c r="M515">
        <v>17650.23</v>
      </c>
      <c r="N515" t="s">
        <v>33</v>
      </c>
    </row>
    <row r="516" spans="1:14" x14ac:dyDescent="0.35">
      <c r="A516">
        <v>10515</v>
      </c>
      <c r="B516" s="1">
        <v>45346</v>
      </c>
      <c r="C516" t="s">
        <v>1123</v>
      </c>
      <c r="D516" t="s">
        <v>15</v>
      </c>
      <c r="E516" t="s">
        <v>174</v>
      </c>
      <c r="F516" t="s">
        <v>69</v>
      </c>
      <c r="G516" t="s">
        <v>151</v>
      </c>
      <c r="H516" t="s">
        <v>1124</v>
      </c>
      <c r="I516">
        <v>4</v>
      </c>
      <c r="J516">
        <v>79338</v>
      </c>
      <c r="K516">
        <v>0</v>
      </c>
      <c r="L516">
        <v>317352</v>
      </c>
      <c r="M516">
        <v>24679.03</v>
      </c>
      <c r="N516" t="s">
        <v>83</v>
      </c>
    </row>
    <row r="517" spans="1:14" x14ac:dyDescent="0.35">
      <c r="A517">
        <v>10516</v>
      </c>
      <c r="B517" s="1">
        <v>45243</v>
      </c>
      <c r="C517" t="s">
        <v>1125</v>
      </c>
      <c r="D517" t="s">
        <v>40</v>
      </c>
      <c r="E517" t="s">
        <v>62</v>
      </c>
      <c r="F517" t="s">
        <v>75</v>
      </c>
      <c r="G517" t="s">
        <v>76</v>
      </c>
      <c r="H517" t="s">
        <v>1126</v>
      </c>
      <c r="I517">
        <v>1</v>
      </c>
      <c r="J517">
        <v>56926</v>
      </c>
      <c r="K517">
        <v>5</v>
      </c>
      <c r="L517">
        <v>54079.7</v>
      </c>
      <c r="M517">
        <v>12005.1</v>
      </c>
      <c r="N517" t="s">
        <v>83</v>
      </c>
    </row>
    <row r="518" spans="1:14" x14ac:dyDescent="0.35">
      <c r="A518">
        <v>10517</v>
      </c>
      <c r="B518" s="1">
        <v>45771</v>
      </c>
      <c r="C518" t="s">
        <v>1127</v>
      </c>
      <c r="D518" t="s">
        <v>15</v>
      </c>
      <c r="E518" t="s">
        <v>93</v>
      </c>
      <c r="F518" t="s">
        <v>86</v>
      </c>
      <c r="G518" t="s">
        <v>90</v>
      </c>
      <c r="H518" t="s">
        <v>1128</v>
      </c>
      <c r="I518">
        <v>5</v>
      </c>
      <c r="J518">
        <v>10963</v>
      </c>
      <c r="K518">
        <v>0</v>
      </c>
      <c r="L518">
        <v>54815</v>
      </c>
      <c r="M518">
        <v>8558.02</v>
      </c>
      <c r="N518" t="s">
        <v>20</v>
      </c>
    </row>
    <row r="519" spans="1:14" x14ac:dyDescent="0.35">
      <c r="A519">
        <v>10518</v>
      </c>
      <c r="B519" s="1">
        <v>45711</v>
      </c>
      <c r="C519" t="s">
        <v>1129</v>
      </c>
      <c r="D519" t="s">
        <v>40</v>
      </c>
      <c r="E519" t="s">
        <v>41</v>
      </c>
      <c r="F519" t="s">
        <v>46</v>
      </c>
      <c r="G519" t="s">
        <v>126</v>
      </c>
      <c r="H519" t="s">
        <v>1130</v>
      </c>
      <c r="I519">
        <v>1</v>
      </c>
      <c r="J519">
        <v>45870</v>
      </c>
      <c r="K519">
        <v>15</v>
      </c>
      <c r="L519">
        <v>38989.5</v>
      </c>
      <c r="M519">
        <v>5105.08</v>
      </c>
      <c r="N519" t="s">
        <v>72</v>
      </c>
    </row>
    <row r="520" spans="1:14" x14ac:dyDescent="0.35">
      <c r="A520">
        <v>10519</v>
      </c>
      <c r="B520" s="1">
        <v>45469</v>
      </c>
      <c r="C520" t="s">
        <v>1131</v>
      </c>
      <c r="D520" t="s">
        <v>40</v>
      </c>
      <c r="E520" t="s">
        <v>41</v>
      </c>
      <c r="F520" t="s">
        <v>24</v>
      </c>
      <c r="G520" t="s">
        <v>59</v>
      </c>
      <c r="H520" t="s">
        <v>1132</v>
      </c>
      <c r="I520">
        <v>4</v>
      </c>
      <c r="J520">
        <v>26461</v>
      </c>
      <c r="K520">
        <v>20</v>
      </c>
      <c r="L520">
        <v>84675.199999999997</v>
      </c>
      <c r="M520">
        <v>13612.85</v>
      </c>
      <c r="N520" t="s">
        <v>38</v>
      </c>
    </row>
    <row r="521" spans="1:14" x14ac:dyDescent="0.35">
      <c r="A521">
        <v>10520</v>
      </c>
      <c r="B521" s="1">
        <v>45531</v>
      </c>
      <c r="C521" t="s">
        <v>1133</v>
      </c>
      <c r="D521" t="s">
        <v>22</v>
      </c>
      <c r="E521" t="s">
        <v>23</v>
      </c>
      <c r="F521" t="s">
        <v>75</v>
      </c>
      <c r="G521" t="s">
        <v>409</v>
      </c>
      <c r="H521" t="s">
        <v>1134</v>
      </c>
      <c r="I521">
        <v>2</v>
      </c>
      <c r="J521">
        <v>32782</v>
      </c>
      <c r="K521">
        <v>10</v>
      </c>
      <c r="L521">
        <v>59007.6</v>
      </c>
      <c r="M521">
        <v>4037.99</v>
      </c>
      <c r="N521" t="s">
        <v>20</v>
      </c>
    </row>
    <row r="522" spans="1:14" x14ac:dyDescent="0.35">
      <c r="A522">
        <v>10521</v>
      </c>
      <c r="B522" s="1">
        <v>45498</v>
      </c>
      <c r="C522" t="s">
        <v>1135</v>
      </c>
      <c r="D522" t="s">
        <v>22</v>
      </c>
      <c r="E522" t="s">
        <v>74</v>
      </c>
      <c r="F522" t="s">
        <v>24</v>
      </c>
      <c r="G522" t="s">
        <v>107</v>
      </c>
      <c r="H522" t="s">
        <v>1136</v>
      </c>
      <c r="I522">
        <v>5</v>
      </c>
      <c r="J522">
        <v>20811</v>
      </c>
      <c r="K522">
        <v>20</v>
      </c>
      <c r="L522">
        <v>83244</v>
      </c>
      <c r="M522">
        <v>8272.34</v>
      </c>
      <c r="N522" t="s">
        <v>20</v>
      </c>
    </row>
    <row r="523" spans="1:14" x14ac:dyDescent="0.35">
      <c r="A523">
        <v>10522</v>
      </c>
      <c r="B523" s="1">
        <v>45879</v>
      </c>
      <c r="C523" t="s">
        <v>1137</v>
      </c>
      <c r="D523" t="s">
        <v>40</v>
      </c>
      <c r="E523" t="s">
        <v>41</v>
      </c>
      <c r="F523" t="s">
        <v>24</v>
      </c>
      <c r="G523" t="s">
        <v>25</v>
      </c>
      <c r="H523" t="s">
        <v>1138</v>
      </c>
      <c r="I523">
        <v>4</v>
      </c>
      <c r="J523">
        <v>53463</v>
      </c>
      <c r="K523">
        <v>5</v>
      </c>
      <c r="L523">
        <v>203159.4</v>
      </c>
      <c r="M523">
        <v>27827.34</v>
      </c>
      <c r="N523" t="s">
        <v>20</v>
      </c>
    </row>
    <row r="524" spans="1:14" x14ac:dyDescent="0.35">
      <c r="A524">
        <v>10523</v>
      </c>
      <c r="B524" s="1">
        <v>45405</v>
      </c>
      <c r="C524" t="s">
        <v>1139</v>
      </c>
      <c r="D524" t="s">
        <v>22</v>
      </c>
      <c r="E524" t="s">
        <v>58</v>
      </c>
      <c r="F524" t="s">
        <v>42</v>
      </c>
      <c r="G524" t="s">
        <v>43</v>
      </c>
      <c r="H524" t="s">
        <v>1140</v>
      </c>
      <c r="I524">
        <v>5</v>
      </c>
      <c r="J524">
        <v>40998</v>
      </c>
      <c r="K524">
        <v>10</v>
      </c>
      <c r="L524">
        <v>184491</v>
      </c>
      <c r="M524">
        <v>32778.89</v>
      </c>
      <c r="N524" t="s">
        <v>83</v>
      </c>
    </row>
    <row r="525" spans="1:14" x14ac:dyDescent="0.35">
      <c r="A525">
        <v>10524</v>
      </c>
      <c r="B525" s="1">
        <v>45549</v>
      </c>
      <c r="C525" t="s">
        <v>1141</v>
      </c>
      <c r="D525" t="s">
        <v>40</v>
      </c>
      <c r="E525" t="s">
        <v>110</v>
      </c>
      <c r="F525" t="s">
        <v>17</v>
      </c>
      <c r="G525" t="s">
        <v>18</v>
      </c>
      <c r="H525" t="s">
        <v>1142</v>
      </c>
      <c r="I525">
        <v>3</v>
      </c>
      <c r="J525">
        <v>67236</v>
      </c>
      <c r="K525">
        <v>0</v>
      </c>
      <c r="L525">
        <v>201708</v>
      </c>
      <c r="M525">
        <v>45297.599999999999</v>
      </c>
      <c r="N525" t="s">
        <v>33</v>
      </c>
    </row>
    <row r="526" spans="1:14" x14ac:dyDescent="0.35">
      <c r="A526">
        <v>10525</v>
      </c>
      <c r="B526" s="1">
        <v>45337</v>
      </c>
      <c r="C526" t="s">
        <v>1143</v>
      </c>
      <c r="D526" t="s">
        <v>22</v>
      </c>
      <c r="E526" t="s">
        <v>58</v>
      </c>
      <c r="F526" t="s">
        <v>42</v>
      </c>
      <c r="G526" t="s">
        <v>43</v>
      </c>
      <c r="H526" t="s">
        <v>1144</v>
      </c>
      <c r="I526">
        <v>2</v>
      </c>
      <c r="J526">
        <v>74055</v>
      </c>
      <c r="K526">
        <v>15</v>
      </c>
      <c r="L526">
        <v>125893.5</v>
      </c>
      <c r="M526">
        <v>12613.24</v>
      </c>
      <c r="N526" t="s">
        <v>33</v>
      </c>
    </row>
    <row r="527" spans="1:14" x14ac:dyDescent="0.35">
      <c r="A527">
        <v>10526</v>
      </c>
      <c r="B527" s="1">
        <v>45373</v>
      </c>
      <c r="C527" t="s">
        <v>1145</v>
      </c>
      <c r="D527" t="s">
        <v>22</v>
      </c>
      <c r="E527" t="s">
        <v>58</v>
      </c>
      <c r="F527" t="s">
        <v>96</v>
      </c>
      <c r="G527" t="s">
        <v>214</v>
      </c>
      <c r="H527" t="s">
        <v>1146</v>
      </c>
      <c r="I527">
        <v>4</v>
      </c>
      <c r="J527">
        <v>41803</v>
      </c>
      <c r="K527">
        <v>15</v>
      </c>
      <c r="L527">
        <v>142130.20000000001</v>
      </c>
      <c r="M527">
        <v>8563.2900000000009</v>
      </c>
      <c r="N527" t="s">
        <v>83</v>
      </c>
    </row>
    <row r="528" spans="1:14" x14ac:dyDescent="0.35">
      <c r="A528">
        <v>10527</v>
      </c>
      <c r="B528" s="1">
        <v>45726</v>
      </c>
      <c r="C528" t="s">
        <v>1147</v>
      </c>
      <c r="D528" t="s">
        <v>22</v>
      </c>
      <c r="E528" t="s">
        <v>23</v>
      </c>
      <c r="F528" t="s">
        <v>30</v>
      </c>
      <c r="G528" t="s">
        <v>104</v>
      </c>
      <c r="H528" t="s">
        <v>1148</v>
      </c>
      <c r="I528">
        <v>2</v>
      </c>
      <c r="J528">
        <v>59562</v>
      </c>
      <c r="K528">
        <v>0</v>
      </c>
      <c r="L528">
        <v>119124</v>
      </c>
      <c r="M528">
        <v>11694.87</v>
      </c>
      <c r="N528" t="s">
        <v>20</v>
      </c>
    </row>
    <row r="529" spans="1:14" x14ac:dyDescent="0.35">
      <c r="A529">
        <v>10528</v>
      </c>
      <c r="B529" s="1">
        <v>45212</v>
      </c>
      <c r="C529" t="s">
        <v>1149</v>
      </c>
      <c r="D529" t="s">
        <v>15</v>
      </c>
      <c r="E529" t="s">
        <v>93</v>
      </c>
      <c r="F529" t="s">
        <v>129</v>
      </c>
      <c r="G529" t="s">
        <v>148</v>
      </c>
      <c r="H529" t="s">
        <v>1150</v>
      </c>
      <c r="I529">
        <v>2</v>
      </c>
      <c r="J529">
        <v>17386</v>
      </c>
      <c r="K529">
        <v>20</v>
      </c>
      <c r="L529">
        <v>27817.599999999999</v>
      </c>
      <c r="M529">
        <v>6886.36</v>
      </c>
      <c r="N529" t="s">
        <v>33</v>
      </c>
    </row>
    <row r="530" spans="1:14" x14ac:dyDescent="0.35">
      <c r="A530">
        <v>10529</v>
      </c>
      <c r="B530" s="1">
        <v>45242</v>
      </c>
      <c r="C530" t="s">
        <v>1151</v>
      </c>
      <c r="D530" t="s">
        <v>40</v>
      </c>
      <c r="E530" t="s">
        <v>103</v>
      </c>
      <c r="F530" t="s">
        <v>30</v>
      </c>
      <c r="G530" t="s">
        <v>227</v>
      </c>
      <c r="H530" t="s">
        <v>1152</v>
      </c>
      <c r="I530">
        <v>5</v>
      </c>
      <c r="J530">
        <v>49633</v>
      </c>
      <c r="K530">
        <v>5</v>
      </c>
      <c r="L530">
        <v>235756.75</v>
      </c>
      <c r="M530">
        <v>32490.83</v>
      </c>
      <c r="N530" t="s">
        <v>72</v>
      </c>
    </row>
    <row r="531" spans="1:14" x14ac:dyDescent="0.35">
      <c r="A531">
        <v>10530</v>
      </c>
      <c r="B531" s="1">
        <v>45749</v>
      </c>
      <c r="C531" t="s">
        <v>1153</v>
      </c>
      <c r="D531" t="s">
        <v>22</v>
      </c>
      <c r="E531" t="s">
        <v>74</v>
      </c>
      <c r="F531" t="s">
        <v>30</v>
      </c>
      <c r="G531" t="s">
        <v>65</v>
      </c>
      <c r="H531" t="s">
        <v>1154</v>
      </c>
      <c r="I531">
        <v>1</v>
      </c>
      <c r="J531">
        <v>55908</v>
      </c>
      <c r="K531">
        <v>20</v>
      </c>
      <c r="L531">
        <v>44726.400000000001</v>
      </c>
      <c r="M531">
        <v>9396.33</v>
      </c>
      <c r="N531" t="s">
        <v>20</v>
      </c>
    </row>
    <row r="532" spans="1:14" x14ac:dyDescent="0.35">
      <c r="A532">
        <v>10531</v>
      </c>
      <c r="B532" s="1">
        <v>45523</v>
      </c>
      <c r="C532" t="s">
        <v>1155</v>
      </c>
      <c r="D532" t="s">
        <v>28</v>
      </c>
      <c r="E532" t="s">
        <v>85</v>
      </c>
      <c r="F532" t="s">
        <v>30</v>
      </c>
      <c r="G532" t="s">
        <v>65</v>
      </c>
      <c r="H532" t="s">
        <v>1156</v>
      </c>
      <c r="I532">
        <v>5</v>
      </c>
      <c r="J532">
        <v>24980</v>
      </c>
      <c r="K532">
        <v>15</v>
      </c>
      <c r="L532">
        <v>106165</v>
      </c>
      <c r="M532">
        <v>19708.64</v>
      </c>
      <c r="N532" t="s">
        <v>83</v>
      </c>
    </row>
    <row r="533" spans="1:14" x14ac:dyDescent="0.35">
      <c r="A533">
        <v>10532</v>
      </c>
      <c r="B533" s="1">
        <v>45680</v>
      </c>
      <c r="C533" t="s">
        <v>1157</v>
      </c>
      <c r="D533" t="s">
        <v>28</v>
      </c>
      <c r="E533" t="s">
        <v>85</v>
      </c>
      <c r="F533" t="s">
        <v>42</v>
      </c>
      <c r="G533" t="s">
        <v>188</v>
      </c>
      <c r="H533" t="s">
        <v>1158</v>
      </c>
      <c r="I533">
        <v>2</v>
      </c>
      <c r="J533">
        <v>38692</v>
      </c>
      <c r="K533">
        <v>10</v>
      </c>
      <c r="L533">
        <v>69645.600000000006</v>
      </c>
      <c r="M533">
        <v>12769.57</v>
      </c>
      <c r="N533" t="s">
        <v>20</v>
      </c>
    </row>
    <row r="534" spans="1:14" x14ac:dyDescent="0.35">
      <c r="A534">
        <v>10533</v>
      </c>
      <c r="B534" s="1">
        <v>45637</v>
      </c>
      <c r="C534" t="s">
        <v>1159</v>
      </c>
      <c r="D534" t="s">
        <v>28</v>
      </c>
      <c r="E534" t="s">
        <v>29</v>
      </c>
      <c r="F534" t="s">
        <v>17</v>
      </c>
      <c r="G534" t="s">
        <v>55</v>
      </c>
      <c r="H534" t="s">
        <v>1053</v>
      </c>
      <c r="I534">
        <v>1</v>
      </c>
      <c r="J534">
        <v>58312</v>
      </c>
      <c r="K534">
        <v>0</v>
      </c>
      <c r="L534">
        <v>58312</v>
      </c>
      <c r="M534">
        <v>11072.97</v>
      </c>
      <c r="N534" t="s">
        <v>33</v>
      </c>
    </row>
    <row r="535" spans="1:14" x14ac:dyDescent="0.35">
      <c r="A535">
        <v>10534</v>
      </c>
      <c r="B535" s="1">
        <v>45653</v>
      </c>
      <c r="C535" t="s">
        <v>1160</v>
      </c>
      <c r="D535" t="s">
        <v>40</v>
      </c>
      <c r="E535" t="s">
        <v>50</v>
      </c>
      <c r="F535" t="s">
        <v>69</v>
      </c>
      <c r="G535" t="s">
        <v>151</v>
      </c>
      <c r="H535" t="s">
        <v>1161</v>
      </c>
      <c r="I535">
        <v>3</v>
      </c>
      <c r="J535">
        <v>3838</v>
      </c>
      <c r="K535">
        <v>15</v>
      </c>
      <c r="L535">
        <v>9786.9</v>
      </c>
      <c r="M535">
        <v>2213.15</v>
      </c>
      <c r="N535" t="s">
        <v>83</v>
      </c>
    </row>
    <row r="536" spans="1:14" x14ac:dyDescent="0.35">
      <c r="A536">
        <v>10535</v>
      </c>
      <c r="B536" s="1">
        <v>45372</v>
      </c>
      <c r="C536" t="s">
        <v>1162</v>
      </c>
      <c r="D536" t="s">
        <v>22</v>
      </c>
      <c r="E536" t="s">
        <v>167</v>
      </c>
      <c r="F536" t="s">
        <v>42</v>
      </c>
      <c r="G536" t="s">
        <v>188</v>
      </c>
      <c r="H536" t="s">
        <v>1163</v>
      </c>
      <c r="I536">
        <v>5</v>
      </c>
      <c r="J536">
        <v>12918</v>
      </c>
      <c r="K536">
        <v>20</v>
      </c>
      <c r="L536">
        <v>51672</v>
      </c>
      <c r="M536">
        <v>11810.45</v>
      </c>
      <c r="N536" t="s">
        <v>72</v>
      </c>
    </row>
    <row r="537" spans="1:14" x14ac:dyDescent="0.35">
      <c r="A537">
        <v>10536</v>
      </c>
      <c r="B537" s="1">
        <v>45450</v>
      </c>
      <c r="C537" t="s">
        <v>1164</v>
      </c>
      <c r="D537" t="s">
        <v>28</v>
      </c>
      <c r="E537" t="s">
        <v>144</v>
      </c>
      <c r="F537" t="s">
        <v>46</v>
      </c>
      <c r="G537" t="s">
        <v>201</v>
      </c>
      <c r="H537" t="s">
        <v>1062</v>
      </c>
      <c r="I537">
        <v>2</v>
      </c>
      <c r="J537">
        <v>42366</v>
      </c>
      <c r="K537">
        <v>0</v>
      </c>
      <c r="L537">
        <v>84732</v>
      </c>
      <c r="M537">
        <v>5238.3900000000003</v>
      </c>
      <c r="N537" t="s">
        <v>38</v>
      </c>
    </row>
    <row r="538" spans="1:14" x14ac:dyDescent="0.35">
      <c r="A538">
        <v>10537</v>
      </c>
      <c r="B538" s="1">
        <v>45781</v>
      </c>
      <c r="C538" t="s">
        <v>1165</v>
      </c>
      <c r="D538" t="s">
        <v>15</v>
      </c>
      <c r="E538" t="s">
        <v>16</v>
      </c>
      <c r="F538" t="s">
        <v>24</v>
      </c>
      <c r="G538" t="s">
        <v>107</v>
      </c>
      <c r="H538" t="s">
        <v>1166</v>
      </c>
      <c r="I538">
        <v>3</v>
      </c>
      <c r="J538">
        <v>21031</v>
      </c>
      <c r="K538">
        <v>0</v>
      </c>
      <c r="L538">
        <v>63093</v>
      </c>
      <c r="M538">
        <v>8195.06</v>
      </c>
      <c r="N538" t="s">
        <v>33</v>
      </c>
    </row>
    <row r="539" spans="1:14" x14ac:dyDescent="0.35">
      <c r="A539">
        <v>10538</v>
      </c>
      <c r="B539" s="1">
        <v>45210</v>
      </c>
      <c r="C539" t="s">
        <v>1167</v>
      </c>
      <c r="D539" t="s">
        <v>28</v>
      </c>
      <c r="E539" t="s">
        <v>85</v>
      </c>
      <c r="F539" t="s">
        <v>129</v>
      </c>
      <c r="G539" t="s">
        <v>168</v>
      </c>
      <c r="H539" t="s">
        <v>1168</v>
      </c>
      <c r="I539">
        <v>2</v>
      </c>
      <c r="J539">
        <v>75125</v>
      </c>
      <c r="K539">
        <v>5</v>
      </c>
      <c r="L539">
        <v>142737.5</v>
      </c>
      <c r="M539">
        <v>11387.13</v>
      </c>
      <c r="N539" t="s">
        <v>72</v>
      </c>
    </row>
    <row r="540" spans="1:14" x14ac:dyDescent="0.35">
      <c r="A540">
        <v>10539</v>
      </c>
      <c r="B540" s="1">
        <v>45230</v>
      </c>
      <c r="C540" t="s">
        <v>1169</v>
      </c>
      <c r="D540" t="s">
        <v>15</v>
      </c>
      <c r="E540" t="s">
        <v>93</v>
      </c>
      <c r="F540" t="s">
        <v>46</v>
      </c>
      <c r="G540" t="s">
        <v>209</v>
      </c>
      <c r="H540" t="s">
        <v>1170</v>
      </c>
      <c r="I540">
        <v>4</v>
      </c>
      <c r="J540">
        <v>78412</v>
      </c>
      <c r="K540">
        <v>20</v>
      </c>
      <c r="L540">
        <v>250918.39999999999</v>
      </c>
      <c r="M540">
        <v>33576.83</v>
      </c>
      <c r="N540" t="s">
        <v>38</v>
      </c>
    </row>
    <row r="541" spans="1:14" x14ac:dyDescent="0.35">
      <c r="A541">
        <v>10540</v>
      </c>
      <c r="B541" s="1">
        <v>45389</v>
      </c>
      <c r="C541" t="s">
        <v>1171</v>
      </c>
      <c r="D541" t="s">
        <v>15</v>
      </c>
      <c r="E541" t="s">
        <v>93</v>
      </c>
      <c r="F541" t="s">
        <v>30</v>
      </c>
      <c r="G541" t="s">
        <v>31</v>
      </c>
      <c r="H541" t="s">
        <v>1172</v>
      </c>
      <c r="I541">
        <v>3</v>
      </c>
      <c r="J541">
        <v>43921</v>
      </c>
      <c r="K541">
        <v>10</v>
      </c>
      <c r="L541">
        <v>118586.7</v>
      </c>
      <c r="M541">
        <v>28062.77</v>
      </c>
      <c r="N541" t="s">
        <v>20</v>
      </c>
    </row>
    <row r="542" spans="1:14" x14ac:dyDescent="0.35">
      <c r="A542">
        <v>10541</v>
      </c>
      <c r="B542" s="1">
        <v>45618</v>
      </c>
      <c r="C542" t="s">
        <v>1173</v>
      </c>
      <c r="D542" t="s">
        <v>22</v>
      </c>
      <c r="E542" t="s">
        <v>23</v>
      </c>
      <c r="F542" t="s">
        <v>96</v>
      </c>
      <c r="G542" t="s">
        <v>214</v>
      </c>
      <c r="H542" t="s">
        <v>1174</v>
      </c>
      <c r="I542">
        <v>3</v>
      </c>
      <c r="J542">
        <v>59907</v>
      </c>
      <c r="K542">
        <v>0</v>
      </c>
      <c r="L542">
        <v>179721</v>
      </c>
      <c r="M542">
        <v>40380.730000000003</v>
      </c>
      <c r="N542" t="s">
        <v>33</v>
      </c>
    </row>
    <row r="543" spans="1:14" x14ac:dyDescent="0.35">
      <c r="A543">
        <v>10542</v>
      </c>
      <c r="B543" s="1">
        <v>45867</v>
      </c>
      <c r="C543" t="s">
        <v>1175</v>
      </c>
      <c r="D543" t="s">
        <v>28</v>
      </c>
      <c r="E543" t="s">
        <v>35</v>
      </c>
      <c r="F543" t="s">
        <v>86</v>
      </c>
      <c r="G543" t="s">
        <v>90</v>
      </c>
      <c r="H543" t="s">
        <v>1176</v>
      </c>
      <c r="I543">
        <v>1</v>
      </c>
      <c r="J543">
        <v>60217</v>
      </c>
      <c r="K543">
        <v>0</v>
      </c>
      <c r="L543">
        <v>60217</v>
      </c>
      <c r="M543">
        <v>4724.8599999999997</v>
      </c>
      <c r="N543" t="s">
        <v>33</v>
      </c>
    </row>
    <row r="544" spans="1:14" x14ac:dyDescent="0.35">
      <c r="A544">
        <v>10543</v>
      </c>
      <c r="B544" s="1">
        <v>45901</v>
      </c>
      <c r="C544" t="s">
        <v>1177</v>
      </c>
      <c r="D544" t="s">
        <v>28</v>
      </c>
      <c r="E544" t="s">
        <v>144</v>
      </c>
      <c r="F544" t="s">
        <v>46</v>
      </c>
      <c r="G544" t="s">
        <v>209</v>
      </c>
      <c r="H544" t="s">
        <v>1178</v>
      </c>
      <c r="I544">
        <v>1</v>
      </c>
      <c r="J544">
        <v>26901</v>
      </c>
      <c r="K544">
        <v>20</v>
      </c>
      <c r="L544">
        <v>21520.799999999999</v>
      </c>
      <c r="M544">
        <v>1786.22</v>
      </c>
      <c r="N544" t="s">
        <v>33</v>
      </c>
    </row>
    <row r="545" spans="1:14" x14ac:dyDescent="0.35">
      <c r="A545">
        <v>10544</v>
      </c>
      <c r="B545" s="1">
        <v>45623</v>
      </c>
      <c r="C545" t="s">
        <v>1179</v>
      </c>
      <c r="D545" t="s">
        <v>22</v>
      </c>
      <c r="E545" t="s">
        <v>23</v>
      </c>
      <c r="F545" t="s">
        <v>30</v>
      </c>
      <c r="G545" t="s">
        <v>65</v>
      </c>
      <c r="H545" t="s">
        <v>1180</v>
      </c>
      <c r="I545">
        <v>1</v>
      </c>
      <c r="J545">
        <v>38082</v>
      </c>
      <c r="K545">
        <v>10</v>
      </c>
      <c r="L545">
        <v>34273.800000000003</v>
      </c>
      <c r="M545">
        <v>2233.56</v>
      </c>
      <c r="N545" t="s">
        <v>72</v>
      </c>
    </row>
    <row r="546" spans="1:14" x14ac:dyDescent="0.35">
      <c r="A546">
        <v>10545</v>
      </c>
      <c r="B546" s="1">
        <v>45425</v>
      </c>
      <c r="C546" t="s">
        <v>1181</v>
      </c>
      <c r="D546" t="s">
        <v>15</v>
      </c>
      <c r="E546" t="s">
        <v>16</v>
      </c>
      <c r="F546" t="s">
        <v>69</v>
      </c>
      <c r="G546" t="s">
        <v>123</v>
      </c>
      <c r="H546" t="s">
        <v>1182</v>
      </c>
      <c r="I546">
        <v>3</v>
      </c>
      <c r="J546">
        <v>43323</v>
      </c>
      <c r="K546">
        <v>0</v>
      </c>
      <c r="L546">
        <v>129969</v>
      </c>
      <c r="M546">
        <v>13215.51</v>
      </c>
      <c r="N546" t="s">
        <v>83</v>
      </c>
    </row>
    <row r="547" spans="1:14" x14ac:dyDescent="0.35">
      <c r="A547">
        <v>10546</v>
      </c>
      <c r="B547" s="1">
        <v>45355</v>
      </c>
      <c r="C547" t="s">
        <v>1183</v>
      </c>
      <c r="D547" t="s">
        <v>15</v>
      </c>
      <c r="E547" t="s">
        <v>93</v>
      </c>
      <c r="F547" t="s">
        <v>30</v>
      </c>
      <c r="G547" t="s">
        <v>31</v>
      </c>
      <c r="H547" t="s">
        <v>1184</v>
      </c>
      <c r="I547">
        <v>5</v>
      </c>
      <c r="J547">
        <v>68608</v>
      </c>
      <c r="K547">
        <v>0</v>
      </c>
      <c r="L547">
        <v>343040</v>
      </c>
      <c r="M547">
        <v>77964.03</v>
      </c>
      <c r="N547" t="s">
        <v>72</v>
      </c>
    </row>
    <row r="548" spans="1:14" x14ac:dyDescent="0.35">
      <c r="A548">
        <v>10547</v>
      </c>
      <c r="B548" s="1">
        <v>45540</v>
      </c>
      <c r="C548" t="s">
        <v>1185</v>
      </c>
      <c r="D548" t="s">
        <v>15</v>
      </c>
      <c r="E548" t="s">
        <v>93</v>
      </c>
      <c r="F548" t="s">
        <v>17</v>
      </c>
      <c r="G548" t="s">
        <v>100</v>
      </c>
      <c r="H548" t="s">
        <v>1186</v>
      </c>
      <c r="I548">
        <v>1</v>
      </c>
      <c r="J548">
        <v>43488</v>
      </c>
      <c r="K548">
        <v>20</v>
      </c>
      <c r="L548">
        <v>34790.400000000001</v>
      </c>
      <c r="M548">
        <v>7099.43</v>
      </c>
      <c r="N548" t="s">
        <v>38</v>
      </c>
    </row>
    <row r="549" spans="1:14" x14ac:dyDescent="0.35">
      <c r="A549">
        <v>10548</v>
      </c>
      <c r="B549" s="1">
        <v>45675</v>
      </c>
      <c r="C549" t="s">
        <v>1187</v>
      </c>
      <c r="D549" t="s">
        <v>22</v>
      </c>
      <c r="E549" t="s">
        <v>54</v>
      </c>
      <c r="F549" t="s">
        <v>17</v>
      </c>
      <c r="G549" t="s">
        <v>291</v>
      </c>
      <c r="H549" t="s">
        <v>1188</v>
      </c>
      <c r="I549">
        <v>2</v>
      </c>
      <c r="J549">
        <v>48760</v>
      </c>
      <c r="K549">
        <v>15</v>
      </c>
      <c r="L549">
        <v>82892</v>
      </c>
      <c r="M549">
        <v>14454.55</v>
      </c>
      <c r="N549" t="s">
        <v>83</v>
      </c>
    </row>
    <row r="550" spans="1:14" x14ac:dyDescent="0.35">
      <c r="A550">
        <v>10549</v>
      </c>
      <c r="B550" s="1">
        <v>45674</v>
      </c>
      <c r="C550" t="s">
        <v>1189</v>
      </c>
      <c r="D550" t="s">
        <v>28</v>
      </c>
      <c r="E550" t="s">
        <v>85</v>
      </c>
      <c r="F550" t="s">
        <v>96</v>
      </c>
      <c r="G550" t="s">
        <v>97</v>
      </c>
      <c r="H550" t="s">
        <v>1190</v>
      </c>
      <c r="I550">
        <v>3</v>
      </c>
      <c r="J550">
        <v>50155</v>
      </c>
      <c r="K550">
        <v>10</v>
      </c>
      <c r="L550">
        <v>135418.5</v>
      </c>
      <c r="M550">
        <v>26701.56</v>
      </c>
      <c r="N550" t="s">
        <v>33</v>
      </c>
    </row>
    <row r="551" spans="1:14" x14ac:dyDescent="0.35">
      <c r="A551">
        <v>10550</v>
      </c>
      <c r="B551" s="1">
        <v>45929</v>
      </c>
      <c r="C551" t="s">
        <v>1191</v>
      </c>
      <c r="D551" t="s">
        <v>40</v>
      </c>
      <c r="E551" t="s">
        <v>41</v>
      </c>
      <c r="F551" t="s">
        <v>24</v>
      </c>
      <c r="G551" t="s">
        <v>36</v>
      </c>
      <c r="H551" t="s">
        <v>1192</v>
      </c>
      <c r="I551">
        <v>3</v>
      </c>
      <c r="J551">
        <v>52170</v>
      </c>
      <c r="K551">
        <v>20</v>
      </c>
      <c r="L551">
        <v>125208</v>
      </c>
      <c r="M551">
        <v>7746.81</v>
      </c>
      <c r="N551" t="s">
        <v>33</v>
      </c>
    </row>
    <row r="552" spans="1:14" x14ac:dyDescent="0.35">
      <c r="A552">
        <v>10551</v>
      </c>
      <c r="B552" s="1">
        <v>45222</v>
      </c>
      <c r="C552" t="s">
        <v>1193</v>
      </c>
      <c r="D552" t="s">
        <v>28</v>
      </c>
      <c r="E552" t="s">
        <v>29</v>
      </c>
      <c r="F552" t="s">
        <v>30</v>
      </c>
      <c r="G552" t="s">
        <v>31</v>
      </c>
      <c r="H552" t="s">
        <v>1194</v>
      </c>
      <c r="I552">
        <v>4</v>
      </c>
      <c r="J552">
        <v>75849</v>
      </c>
      <c r="K552">
        <v>15</v>
      </c>
      <c r="L552">
        <v>257886.6</v>
      </c>
      <c r="M552">
        <v>55318.94</v>
      </c>
      <c r="N552" t="s">
        <v>33</v>
      </c>
    </row>
    <row r="553" spans="1:14" x14ac:dyDescent="0.35">
      <c r="A553">
        <v>10552</v>
      </c>
      <c r="B553" s="1">
        <v>45870</v>
      </c>
      <c r="C553" t="s">
        <v>1195</v>
      </c>
      <c r="D553" t="s">
        <v>15</v>
      </c>
      <c r="E553" t="s">
        <v>16</v>
      </c>
      <c r="F553" t="s">
        <v>46</v>
      </c>
      <c r="G553" t="s">
        <v>126</v>
      </c>
      <c r="H553" t="s">
        <v>1196</v>
      </c>
      <c r="I553">
        <v>2</v>
      </c>
      <c r="J553">
        <v>31803</v>
      </c>
      <c r="K553">
        <v>20</v>
      </c>
      <c r="L553">
        <v>50884.800000000003</v>
      </c>
      <c r="M553">
        <v>4667.3100000000004</v>
      </c>
      <c r="N553" t="s">
        <v>33</v>
      </c>
    </row>
    <row r="554" spans="1:14" x14ac:dyDescent="0.35">
      <c r="A554">
        <v>10553</v>
      </c>
      <c r="B554" s="1">
        <v>45700</v>
      </c>
      <c r="C554" t="s">
        <v>1197</v>
      </c>
      <c r="D554" t="s">
        <v>28</v>
      </c>
      <c r="E554" t="s">
        <v>85</v>
      </c>
      <c r="F554" t="s">
        <v>86</v>
      </c>
      <c r="G554" t="s">
        <v>90</v>
      </c>
      <c r="H554" t="s">
        <v>1198</v>
      </c>
      <c r="I554">
        <v>4</v>
      </c>
      <c r="J554">
        <v>33238</v>
      </c>
      <c r="K554">
        <v>0</v>
      </c>
      <c r="L554">
        <v>132952</v>
      </c>
      <c r="M554">
        <v>10594.2</v>
      </c>
      <c r="N554" t="s">
        <v>83</v>
      </c>
    </row>
    <row r="555" spans="1:14" x14ac:dyDescent="0.35">
      <c r="A555">
        <v>10554</v>
      </c>
      <c r="B555" s="1">
        <v>45230</v>
      </c>
      <c r="C555" t="s">
        <v>1199</v>
      </c>
      <c r="D555" t="s">
        <v>22</v>
      </c>
      <c r="E555" t="s">
        <v>74</v>
      </c>
      <c r="F555" t="s">
        <v>30</v>
      </c>
      <c r="G555" t="s">
        <v>31</v>
      </c>
      <c r="H555" t="s">
        <v>1200</v>
      </c>
      <c r="I555">
        <v>3</v>
      </c>
      <c r="J555">
        <v>931</v>
      </c>
      <c r="K555">
        <v>10</v>
      </c>
      <c r="L555">
        <v>2513.6999999999998</v>
      </c>
      <c r="M555">
        <v>535.45000000000005</v>
      </c>
      <c r="N555" t="s">
        <v>33</v>
      </c>
    </row>
    <row r="556" spans="1:14" x14ac:dyDescent="0.35">
      <c r="A556">
        <v>10555</v>
      </c>
      <c r="B556" s="1">
        <v>45348</v>
      </c>
      <c r="C556" t="s">
        <v>1201</v>
      </c>
      <c r="D556" t="s">
        <v>15</v>
      </c>
      <c r="E556" t="s">
        <v>16</v>
      </c>
      <c r="F556" t="s">
        <v>129</v>
      </c>
      <c r="G556" t="s">
        <v>164</v>
      </c>
      <c r="H556" t="s">
        <v>1202</v>
      </c>
      <c r="I556">
        <v>3</v>
      </c>
      <c r="J556">
        <v>68870</v>
      </c>
      <c r="K556">
        <v>15</v>
      </c>
      <c r="L556">
        <v>175618.5</v>
      </c>
      <c r="M556">
        <v>30596.53</v>
      </c>
      <c r="N556" t="s">
        <v>83</v>
      </c>
    </row>
    <row r="557" spans="1:14" x14ac:dyDescent="0.35">
      <c r="A557">
        <v>10556</v>
      </c>
      <c r="B557" s="1">
        <v>45763</v>
      </c>
      <c r="C557" t="s">
        <v>1203</v>
      </c>
      <c r="D557" t="s">
        <v>22</v>
      </c>
      <c r="E557" t="s">
        <v>58</v>
      </c>
      <c r="F557" t="s">
        <v>24</v>
      </c>
      <c r="G557" t="s">
        <v>36</v>
      </c>
      <c r="H557" t="s">
        <v>1204</v>
      </c>
      <c r="I557">
        <v>4</v>
      </c>
      <c r="J557">
        <v>67896</v>
      </c>
      <c r="K557">
        <v>10</v>
      </c>
      <c r="L557">
        <v>244425.60000000001</v>
      </c>
      <c r="M557">
        <v>57853.1</v>
      </c>
      <c r="N557" t="s">
        <v>83</v>
      </c>
    </row>
    <row r="558" spans="1:14" x14ac:dyDescent="0.35">
      <c r="A558">
        <v>10557</v>
      </c>
      <c r="B558" s="1">
        <v>45752</v>
      </c>
      <c r="C558" t="s">
        <v>1205</v>
      </c>
      <c r="D558" t="s">
        <v>28</v>
      </c>
      <c r="E558" t="s">
        <v>29</v>
      </c>
      <c r="F558" t="s">
        <v>24</v>
      </c>
      <c r="G558" t="s">
        <v>25</v>
      </c>
      <c r="H558" t="s">
        <v>1206</v>
      </c>
      <c r="I558">
        <v>4</v>
      </c>
      <c r="J558">
        <v>50991</v>
      </c>
      <c r="K558">
        <v>0</v>
      </c>
      <c r="L558">
        <v>203964</v>
      </c>
      <c r="M558">
        <v>50850.65</v>
      </c>
      <c r="N558" t="s">
        <v>38</v>
      </c>
    </row>
    <row r="559" spans="1:14" x14ac:dyDescent="0.35">
      <c r="A559">
        <v>10558</v>
      </c>
      <c r="B559" s="1">
        <v>45313</v>
      </c>
      <c r="C559" t="s">
        <v>1207</v>
      </c>
      <c r="D559" t="s">
        <v>15</v>
      </c>
      <c r="E559" t="s">
        <v>68</v>
      </c>
      <c r="F559" t="s">
        <v>46</v>
      </c>
      <c r="G559" t="s">
        <v>47</v>
      </c>
      <c r="H559" t="s">
        <v>1208</v>
      </c>
      <c r="I559">
        <v>5</v>
      </c>
      <c r="J559">
        <v>33293</v>
      </c>
      <c r="K559">
        <v>20</v>
      </c>
      <c r="L559">
        <v>133172</v>
      </c>
      <c r="M559">
        <v>19316.3</v>
      </c>
      <c r="N559" t="s">
        <v>33</v>
      </c>
    </row>
    <row r="560" spans="1:14" x14ac:dyDescent="0.35">
      <c r="A560">
        <v>10559</v>
      </c>
      <c r="B560" s="1">
        <v>45330</v>
      </c>
      <c r="C560" t="s">
        <v>1209</v>
      </c>
      <c r="D560" t="s">
        <v>28</v>
      </c>
      <c r="E560" t="s">
        <v>35</v>
      </c>
      <c r="F560" t="s">
        <v>24</v>
      </c>
      <c r="G560" t="s">
        <v>25</v>
      </c>
      <c r="H560" t="s">
        <v>1210</v>
      </c>
      <c r="I560">
        <v>1</v>
      </c>
      <c r="J560">
        <v>24643</v>
      </c>
      <c r="K560">
        <v>20</v>
      </c>
      <c r="L560">
        <v>19714.400000000001</v>
      </c>
      <c r="M560">
        <v>3850.45</v>
      </c>
      <c r="N560" t="s">
        <v>72</v>
      </c>
    </row>
    <row r="561" spans="1:14" x14ac:dyDescent="0.35">
      <c r="A561">
        <v>10560</v>
      </c>
      <c r="B561" s="1">
        <v>45500</v>
      </c>
      <c r="C561" t="s">
        <v>1211</v>
      </c>
      <c r="D561" t="s">
        <v>15</v>
      </c>
      <c r="E561" t="s">
        <v>68</v>
      </c>
      <c r="F561" t="s">
        <v>17</v>
      </c>
      <c r="G561" t="s">
        <v>291</v>
      </c>
      <c r="H561" t="s">
        <v>1188</v>
      </c>
      <c r="I561">
        <v>3</v>
      </c>
      <c r="J561">
        <v>15699</v>
      </c>
      <c r="K561">
        <v>0</v>
      </c>
      <c r="L561">
        <v>47097</v>
      </c>
      <c r="M561">
        <v>11281.88</v>
      </c>
      <c r="N561" t="s">
        <v>33</v>
      </c>
    </row>
    <row r="562" spans="1:14" x14ac:dyDescent="0.35">
      <c r="A562">
        <v>10561</v>
      </c>
      <c r="B562" s="1">
        <v>45651</v>
      </c>
      <c r="C562" t="s">
        <v>1212</v>
      </c>
      <c r="D562" t="s">
        <v>15</v>
      </c>
      <c r="E562" t="s">
        <v>16</v>
      </c>
      <c r="F562" t="s">
        <v>46</v>
      </c>
      <c r="G562" t="s">
        <v>209</v>
      </c>
      <c r="H562" t="s">
        <v>1213</v>
      </c>
      <c r="I562">
        <v>4</v>
      </c>
      <c r="J562">
        <v>37952</v>
      </c>
      <c r="K562">
        <v>10</v>
      </c>
      <c r="L562">
        <v>136627.20000000001</v>
      </c>
      <c r="M562">
        <v>26816.31</v>
      </c>
      <c r="N562" t="s">
        <v>38</v>
      </c>
    </row>
    <row r="563" spans="1:14" x14ac:dyDescent="0.35">
      <c r="A563">
        <v>10562</v>
      </c>
      <c r="B563" s="1">
        <v>45558</v>
      </c>
      <c r="C563" t="s">
        <v>1214</v>
      </c>
      <c r="D563" t="s">
        <v>15</v>
      </c>
      <c r="E563" t="s">
        <v>16</v>
      </c>
      <c r="F563" t="s">
        <v>46</v>
      </c>
      <c r="G563" t="s">
        <v>47</v>
      </c>
      <c r="H563" t="s">
        <v>1215</v>
      </c>
      <c r="I563">
        <v>4</v>
      </c>
      <c r="J563">
        <v>37379</v>
      </c>
      <c r="K563">
        <v>20</v>
      </c>
      <c r="L563">
        <v>119612.8</v>
      </c>
      <c r="M563">
        <v>14358.68</v>
      </c>
      <c r="N563" t="s">
        <v>33</v>
      </c>
    </row>
    <row r="564" spans="1:14" x14ac:dyDescent="0.35">
      <c r="A564">
        <v>10563</v>
      </c>
      <c r="B564" s="1">
        <v>45246</v>
      </c>
      <c r="C564" t="s">
        <v>1216</v>
      </c>
      <c r="D564" t="s">
        <v>40</v>
      </c>
      <c r="E564" t="s">
        <v>41</v>
      </c>
      <c r="F564" t="s">
        <v>86</v>
      </c>
      <c r="G564" t="s">
        <v>171</v>
      </c>
      <c r="H564" t="s">
        <v>1217</v>
      </c>
      <c r="I564">
        <v>5</v>
      </c>
      <c r="J564">
        <v>24751</v>
      </c>
      <c r="K564">
        <v>10</v>
      </c>
      <c r="L564">
        <v>111379.5</v>
      </c>
      <c r="M564">
        <v>16793.71</v>
      </c>
      <c r="N564" t="s">
        <v>20</v>
      </c>
    </row>
    <row r="565" spans="1:14" x14ac:dyDescent="0.35">
      <c r="A565">
        <v>10564</v>
      </c>
      <c r="B565" s="1">
        <v>45250</v>
      </c>
      <c r="C565" t="s">
        <v>1218</v>
      </c>
      <c r="D565" t="s">
        <v>28</v>
      </c>
      <c r="E565" t="s">
        <v>35</v>
      </c>
      <c r="F565" t="s">
        <v>75</v>
      </c>
      <c r="G565" t="s">
        <v>76</v>
      </c>
      <c r="H565" t="s">
        <v>1219</v>
      </c>
      <c r="I565">
        <v>3</v>
      </c>
      <c r="J565">
        <v>44679</v>
      </c>
      <c r="K565">
        <v>0</v>
      </c>
      <c r="L565">
        <v>134037</v>
      </c>
      <c r="M565">
        <v>13699.19</v>
      </c>
      <c r="N565" t="s">
        <v>83</v>
      </c>
    </row>
    <row r="566" spans="1:14" x14ac:dyDescent="0.35">
      <c r="A566">
        <v>10565</v>
      </c>
      <c r="B566" s="1">
        <v>45501</v>
      </c>
      <c r="C566" t="s">
        <v>1220</v>
      </c>
      <c r="D566" t="s">
        <v>15</v>
      </c>
      <c r="E566" t="s">
        <v>16</v>
      </c>
      <c r="F566" t="s">
        <v>75</v>
      </c>
      <c r="G566" t="s">
        <v>307</v>
      </c>
      <c r="H566" t="s">
        <v>1221</v>
      </c>
      <c r="I566">
        <v>5</v>
      </c>
      <c r="J566">
        <v>74779</v>
      </c>
      <c r="K566">
        <v>20</v>
      </c>
      <c r="L566">
        <v>299116</v>
      </c>
      <c r="M566">
        <v>25440.68</v>
      </c>
      <c r="N566" t="s">
        <v>72</v>
      </c>
    </row>
    <row r="567" spans="1:14" x14ac:dyDescent="0.35">
      <c r="A567">
        <v>10566</v>
      </c>
      <c r="B567" s="1">
        <v>45294</v>
      </c>
      <c r="C567" t="s">
        <v>1222</v>
      </c>
      <c r="D567" t="s">
        <v>15</v>
      </c>
      <c r="E567" t="s">
        <v>68</v>
      </c>
      <c r="F567" t="s">
        <v>75</v>
      </c>
      <c r="G567" t="s">
        <v>76</v>
      </c>
      <c r="H567" t="s">
        <v>1223</v>
      </c>
      <c r="I567">
        <v>4</v>
      </c>
      <c r="J567">
        <v>18763</v>
      </c>
      <c r="K567">
        <v>5</v>
      </c>
      <c r="L567">
        <v>71299.399999999994</v>
      </c>
      <c r="M567">
        <v>10868.48</v>
      </c>
      <c r="N567" t="s">
        <v>33</v>
      </c>
    </row>
    <row r="568" spans="1:14" x14ac:dyDescent="0.35">
      <c r="A568">
        <v>10567</v>
      </c>
      <c r="B568" s="1">
        <v>45695</v>
      </c>
      <c r="C568" t="s">
        <v>1224</v>
      </c>
      <c r="D568" t="s">
        <v>28</v>
      </c>
      <c r="E568" t="s">
        <v>85</v>
      </c>
      <c r="F568" t="s">
        <v>17</v>
      </c>
      <c r="G568" t="s">
        <v>18</v>
      </c>
      <c r="H568" t="s">
        <v>1225</v>
      </c>
      <c r="I568">
        <v>2</v>
      </c>
      <c r="J568">
        <v>51862</v>
      </c>
      <c r="K568">
        <v>0</v>
      </c>
      <c r="L568">
        <v>103724</v>
      </c>
      <c r="M568">
        <v>23260.05</v>
      </c>
      <c r="N568" t="s">
        <v>20</v>
      </c>
    </row>
    <row r="569" spans="1:14" x14ac:dyDescent="0.35">
      <c r="A569">
        <v>10568</v>
      </c>
      <c r="B569" s="1">
        <v>45604</v>
      </c>
      <c r="C569" t="s">
        <v>1226</v>
      </c>
      <c r="D569" t="s">
        <v>40</v>
      </c>
      <c r="E569" t="s">
        <v>103</v>
      </c>
      <c r="F569" t="s">
        <v>30</v>
      </c>
      <c r="G569" t="s">
        <v>65</v>
      </c>
      <c r="H569" t="s">
        <v>1227</v>
      </c>
      <c r="I569">
        <v>1</v>
      </c>
      <c r="J569">
        <v>51596</v>
      </c>
      <c r="K569">
        <v>5</v>
      </c>
      <c r="L569">
        <v>49016.2</v>
      </c>
      <c r="M569">
        <v>10826.52</v>
      </c>
      <c r="N569" t="s">
        <v>83</v>
      </c>
    </row>
    <row r="570" spans="1:14" x14ac:dyDescent="0.35">
      <c r="A570">
        <v>10569</v>
      </c>
      <c r="B570" s="1">
        <v>45693</v>
      </c>
      <c r="C570" t="s">
        <v>190</v>
      </c>
      <c r="D570" t="s">
        <v>22</v>
      </c>
      <c r="E570" t="s">
        <v>54</v>
      </c>
      <c r="F570" t="s">
        <v>129</v>
      </c>
      <c r="G570" t="s">
        <v>164</v>
      </c>
      <c r="H570" t="s">
        <v>1228</v>
      </c>
      <c r="I570">
        <v>1</v>
      </c>
      <c r="J570">
        <v>75253</v>
      </c>
      <c r="K570">
        <v>10</v>
      </c>
      <c r="L570">
        <v>67727.7</v>
      </c>
      <c r="M570">
        <v>8682.4</v>
      </c>
      <c r="N570" t="s">
        <v>33</v>
      </c>
    </row>
    <row r="571" spans="1:14" x14ac:dyDescent="0.35">
      <c r="A571">
        <v>10570</v>
      </c>
      <c r="B571" s="1">
        <v>45327</v>
      </c>
      <c r="C571" t="s">
        <v>1229</v>
      </c>
      <c r="D571" t="s">
        <v>15</v>
      </c>
      <c r="E571" t="s">
        <v>93</v>
      </c>
      <c r="F571" t="s">
        <v>96</v>
      </c>
      <c r="G571" t="s">
        <v>156</v>
      </c>
      <c r="H571" t="s">
        <v>1230</v>
      </c>
      <c r="I571">
        <v>5</v>
      </c>
      <c r="J571">
        <v>24211</v>
      </c>
      <c r="K571">
        <v>20</v>
      </c>
      <c r="L571">
        <v>96844</v>
      </c>
      <c r="M571">
        <v>20978.59</v>
      </c>
      <c r="N571" t="s">
        <v>33</v>
      </c>
    </row>
    <row r="572" spans="1:14" x14ac:dyDescent="0.35">
      <c r="A572">
        <v>10571</v>
      </c>
      <c r="B572" s="1">
        <v>45492</v>
      </c>
      <c r="C572" t="s">
        <v>1231</v>
      </c>
      <c r="D572" t="s">
        <v>15</v>
      </c>
      <c r="E572" t="s">
        <v>93</v>
      </c>
      <c r="F572" t="s">
        <v>17</v>
      </c>
      <c r="G572" t="s">
        <v>18</v>
      </c>
      <c r="H572" t="s">
        <v>1232</v>
      </c>
      <c r="I572">
        <v>1</v>
      </c>
      <c r="J572">
        <v>48566</v>
      </c>
      <c r="K572">
        <v>15</v>
      </c>
      <c r="L572">
        <v>41281.1</v>
      </c>
      <c r="M572">
        <v>5691.51</v>
      </c>
      <c r="N572" t="s">
        <v>38</v>
      </c>
    </row>
    <row r="573" spans="1:14" x14ac:dyDescent="0.35">
      <c r="A573">
        <v>10572</v>
      </c>
      <c r="B573" s="1">
        <v>45804</v>
      </c>
      <c r="C573" t="s">
        <v>1233</v>
      </c>
      <c r="D573" t="s">
        <v>22</v>
      </c>
      <c r="E573" t="s">
        <v>54</v>
      </c>
      <c r="F573" t="s">
        <v>30</v>
      </c>
      <c r="G573" t="s">
        <v>227</v>
      </c>
      <c r="H573" t="s">
        <v>1234</v>
      </c>
      <c r="I573">
        <v>5</v>
      </c>
      <c r="J573">
        <v>2378</v>
      </c>
      <c r="K573">
        <v>15</v>
      </c>
      <c r="L573">
        <v>10106.5</v>
      </c>
      <c r="M573">
        <v>2266.8200000000002</v>
      </c>
      <c r="N573" t="s">
        <v>72</v>
      </c>
    </row>
    <row r="574" spans="1:14" x14ac:dyDescent="0.35">
      <c r="A574">
        <v>10573</v>
      </c>
      <c r="B574" s="1">
        <v>45213</v>
      </c>
      <c r="C574" t="s">
        <v>1235</v>
      </c>
      <c r="D574" t="s">
        <v>22</v>
      </c>
      <c r="E574" t="s">
        <v>23</v>
      </c>
      <c r="F574" t="s">
        <v>17</v>
      </c>
      <c r="G574" t="s">
        <v>291</v>
      </c>
      <c r="H574" t="s">
        <v>1236</v>
      </c>
      <c r="I574">
        <v>3</v>
      </c>
      <c r="J574">
        <v>43593</v>
      </c>
      <c r="K574">
        <v>0</v>
      </c>
      <c r="L574">
        <v>130779</v>
      </c>
      <c r="M574">
        <v>24348.15</v>
      </c>
      <c r="N574" t="s">
        <v>38</v>
      </c>
    </row>
    <row r="575" spans="1:14" x14ac:dyDescent="0.35">
      <c r="A575">
        <v>10574</v>
      </c>
      <c r="B575" s="1">
        <v>45474</v>
      </c>
      <c r="C575" t="s">
        <v>1237</v>
      </c>
      <c r="D575" t="s">
        <v>40</v>
      </c>
      <c r="E575" t="s">
        <v>41</v>
      </c>
      <c r="F575" t="s">
        <v>30</v>
      </c>
      <c r="G575" t="s">
        <v>322</v>
      </c>
      <c r="H575" t="s">
        <v>1238</v>
      </c>
      <c r="I575">
        <v>5</v>
      </c>
      <c r="J575">
        <v>13873</v>
      </c>
      <c r="K575">
        <v>5</v>
      </c>
      <c r="L575">
        <v>65896.75</v>
      </c>
      <c r="M575">
        <v>6173.95</v>
      </c>
      <c r="N575" t="s">
        <v>20</v>
      </c>
    </row>
    <row r="576" spans="1:14" x14ac:dyDescent="0.35">
      <c r="A576">
        <v>10575</v>
      </c>
      <c r="B576" s="1">
        <v>45706</v>
      </c>
      <c r="C576" t="s">
        <v>1239</v>
      </c>
      <c r="D576" t="s">
        <v>28</v>
      </c>
      <c r="E576" t="s">
        <v>29</v>
      </c>
      <c r="F576" t="s">
        <v>129</v>
      </c>
      <c r="G576" t="s">
        <v>130</v>
      </c>
      <c r="H576" t="s">
        <v>1240</v>
      </c>
      <c r="I576">
        <v>3</v>
      </c>
      <c r="J576">
        <v>60446</v>
      </c>
      <c r="K576">
        <v>10</v>
      </c>
      <c r="L576">
        <v>163204.20000000001</v>
      </c>
      <c r="M576">
        <v>26150.1</v>
      </c>
      <c r="N576" t="s">
        <v>83</v>
      </c>
    </row>
    <row r="577" spans="1:14" x14ac:dyDescent="0.35">
      <c r="A577">
        <v>10576</v>
      </c>
      <c r="B577" s="1">
        <v>45865</v>
      </c>
      <c r="C577" t="s">
        <v>1241</v>
      </c>
      <c r="D577" t="s">
        <v>40</v>
      </c>
      <c r="E577" t="s">
        <v>50</v>
      </c>
      <c r="F577" t="s">
        <v>30</v>
      </c>
      <c r="G577" t="s">
        <v>227</v>
      </c>
      <c r="H577" t="s">
        <v>1242</v>
      </c>
      <c r="I577">
        <v>2</v>
      </c>
      <c r="J577">
        <v>20211</v>
      </c>
      <c r="K577">
        <v>15</v>
      </c>
      <c r="L577">
        <v>34358.699999999997</v>
      </c>
      <c r="M577">
        <v>4217.07</v>
      </c>
      <c r="N577" t="s">
        <v>33</v>
      </c>
    </row>
    <row r="578" spans="1:14" x14ac:dyDescent="0.35">
      <c r="A578">
        <v>10577</v>
      </c>
      <c r="B578" s="1">
        <v>45263</v>
      </c>
      <c r="C578" t="s">
        <v>1243</v>
      </c>
      <c r="D578" t="s">
        <v>22</v>
      </c>
      <c r="E578" t="s">
        <v>74</v>
      </c>
      <c r="F578" t="s">
        <v>46</v>
      </c>
      <c r="G578" t="s">
        <v>126</v>
      </c>
      <c r="H578" t="s">
        <v>1244</v>
      </c>
      <c r="I578">
        <v>2</v>
      </c>
      <c r="J578">
        <v>69027</v>
      </c>
      <c r="K578">
        <v>5</v>
      </c>
      <c r="L578">
        <v>131151.29999999999</v>
      </c>
      <c r="M578">
        <v>8562.5300000000007</v>
      </c>
      <c r="N578" t="s">
        <v>20</v>
      </c>
    </row>
    <row r="579" spans="1:14" x14ac:dyDescent="0.35">
      <c r="A579">
        <v>10578</v>
      </c>
      <c r="B579" s="1">
        <v>45720</v>
      </c>
      <c r="C579" t="s">
        <v>1245</v>
      </c>
      <c r="D579" t="s">
        <v>28</v>
      </c>
      <c r="E579" t="s">
        <v>114</v>
      </c>
      <c r="F579" t="s">
        <v>17</v>
      </c>
      <c r="G579" t="s">
        <v>55</v>
      </c>
      <c r="H579" t="s">
        <v>1246</v>
      </c>
      <c r="I579">
        <v>2</v>
      </c>
      <c r="J579">
        <v>43919</v>
      </c>
      <c r="K579">
        <v>15</v>
      </c>
      <c r="L579">
        <v>74662.3</v>
      </c>
      <c r="M579">
        <v>14278.04</v>
      </c>
      <c r="N579" t="s">
        <v>20</v>
      </c>
    </row>
    <row r="580" spans="1:14" x14ac:dyDescent="0.35">
      <c r="A580">
        <v>10579</v>
      </c>
      <c r="B580" s="1">
        <v>45346</v>
      </c>
      <c r="C580" t="s">
        <v>1247</v>
      </c>
      <c r="D580" t="s">
        <v>40</v>
      </c>
      <c r="E580" t="s">
        <v>41</v>
      </c>
      <c r="F580" t="s">
        <v>129</v>
      </c>
      <c r="G580" t="s">
        <v>148</v>
      </c>
      <c r="H580" t="s">
        <v>1248</v>
      </c>
      <c r="I580">
        <v>5</v>
      </c>
      <c r="J580">
        <v>41431</v>
      </c>
      <c r="K580">
        <v>20</v>
      </c>
      <c r="L580">
        <v>165724</v>
      </c>
      <c r="M580">
        <v>23182.29</v>
      </c>
      <c r="N580" t="s">
        <v>38</v>
      </c>
    </row>
    <row r="581" spans="1:14" x14ac:dyDescent="0.35">
      <c r="A581">
        <v>10580</v>
      </c>
      <c r="B581" s="1">
        <v>45669</v>
      </c>
      <c r="C581" t="s">
        <v>1249</v>
      </c>
      <c r="D581" t="s">
        <v>22</v>
      </c>
      <c r="E581" t="s">
        <v>54</v>
      </c>
      <c r="F581" t="s">
        <v>17</v>
      </c>
      <c r="G581" t="s">
        <v>100</v>
      </c>
      <c r="H581" t="s">
        <v>1250</v>
      </c>
      <c r="I581">
        <v>4</v>
      </c>
      <c r="J581">
        <v>78377</v>
      </c>
      <c r="K581">
        <v>0</v>
      </c>
      <c r="L581">
        <v>313508</v>
      </c>
      <c r="M581">
        <v>31018.89</v>
      </c>
      <c r="N581" t="s">
        <v>38</v>
      </c>
    </row>
    <row r="582" spans="1:14" x14ac:dyDescent="0.35">
      <c r="A582">
        <v>10581</v>
      </c>
      <c r="B582" s="1">
        <v>45469</v>
      </c>
      <c r="C582" t="s">
        <v>1251</v>
      </c>
      <c r="D582" t="s">
        <v>40</v>
      </c>
      <c r="E582" t="s">
        <v>50</v>
      </c>
      <c r="F582" t="s">
        <v>75</v>
      </c>
      <c r="G582" t="s">
        <v>409</v>
      </c>
      <c r="H582" t="s">
        <v>1252</v>
      </c>
      <c r="I582">
        <v>3</v>
      </c>
      <c r="J582">
        <v>18772</v>
      </c>
      <c r="K582">
        <v>5</v>
      </c>
      <c r="L582">
        <v>53500.2</v>
      </c>
      <c r="M582">
        <v>11704.02</v>
      </c>
      <c r="N582" t="s">
        <v>83</v>
      </c>
    </row>
    <row r="583" spans="1:14" x14ac:dyDescent="0.35">
      <c r="A583">
        <v>10582</v>
      </c>
      <c r="B583" s="1">
        <v>45399</v>
      </c>
      <c r="C583" t="s">
        <v>1253</v>
      </c>
      <c r="D583" t="s">
        <v>28</v>
      </c>
      <c r="E583" t="s">
        <v>29</v>
      </c>
      <c r="F583" t="s">
        <v>75</v>
      </c>
      <c r="G583" t="s">
        <v>240</v>
      </c>
      <c r="H583" t="s">
        <v>1254</v>
      </c>
      <c r="I583">
        <v>5</v>
      </c>
      <c r="J583">
        <v>68153</v>
      </c>
      <c r="K583">
        <v>0</v>
      </c>
      <c r="L583">
        <v>340765</v>
      </c>
      <c r="M583">
        <v>26430.68</v>
      </c>
      <c r="N583" t="s">
        <v>33</v>
      </c>
    </row>
    <row r="584" spans="1:14" x14ac:dyDescent="0.35">
      <c r="A584">
        <v>10583</v>
      </c>
      <c r="B584" s="1">
        <v>45219</v>
      </c>
      <c r="C584" t="s">
        <v>1255</v>
      </c>
      <c r="D584" t="s">
        <v>15</v>
      </c>
      <c r="E584" t="s">
        <v>68</v>
      </c>
      <c r="F584" t="s">
        <v>86</v>
      </c>
      <c r="G584" t="s">
        <v>296</v>
      </c>
      <c r="H584" t="s">
        <v>1256</v>
      </c>
      <c r="I584">
        <v>5</v>
      </c>
      <c r="J584">
        <v>71988</v>
      </c>
      <c r="K584">
        <v>20</v>
      </c>
      <c r="L584">
        <v>287952</v>
      </c>
      <c r="M584">
        <v>45956.11</v>
      </c>
      <c r="N584" t="s">
        <v>72</v>
      </c>
    </row>
    <row r="585" spans="1:14" x14ac:dyDescent="0.35">
      <c r="A585">
        <v>10584</v>
      </c>
      <c r="B585" s="1">
        <v>45482</v>
      </c>
      <c r="C585" t="s">
        <v>1257</v>
      </c>
      <c r="D585" t="s">
        <v>28</v>
      </c>
      <c r="E585" t="s">
        <v>29</v>
      </c>
      <c r="F585" t="s">
        <v>129</v>
      </c>
      <c r="G585" t="s">
        <v>148</v>
      </c>
      <c r="H585" t="s">
        <v>1258</v>
      </c>
      <c r="I585">
        <v>5</v>
      </c>
      <c r="J585">
        <v>50927</v>
      </c>
      <c r="K585">
        <v>0</v>
      </c>
      <c r="L585">
        <v>254635</v>
      </c>
      <c r="M585">
        <v>53139.54</v>
      </c>
      <c r="N585" t="s">
        <v>33</v>
      </c>
    </row>
    <row r="586" spans="1:14" x14ac:dyDescent="0.35">
      <c r="A586">
        <v>10585</v>
      </c>
      <c r="B586" s="1">
        <v>45765</v>
      </c>
      <c r="C586" t="s">
        <v>1259</v>
      </c>
      <c r="D586" t="s">
        <v>22</v>
      </c>
      <c r="E586" t="s">
        <v>167</v>
      </c>
      <c r="F586" t="s">
        <v>46</v>
      </c>
      <c r="G586" t="s">
        <v>209</v>
      </c>
      <c r="H586" t="s">
        <v>1260</v>
      </c>
      <c r="I586">
        <v>2</v>
      </c>
      <c r="J586">
        <v>6450</v>
      </c>
      <c r="K586">
        <v>15</v>
      </c>
      <c r="L586">
        <v>10965</v>
      </c>
      <c r="M586">
        <v>1855.69</v>
      </c>
      <c r="N586" t="s">
        <v>33</v>
      </c>
    </row>
    <row r="587" spans="1:14" x14ac:dyDescent="0.35">
      <c r="A587">
        <v>10586</v>
      </c>
      <c r="B587" s="1">
        <v>45763</v>
      </c>
      <c r="C587" t="s">
        <v>1261</v>
      </c>
      <c r="D587" t="s">
        <v>22</v>
      </c>
      <c r="E587" t="s">
        <v>167</v>
      </c>
      <c r="F587" t="s">
        <v>96</v>
      </c>
      <c r="G587" t="s">
        <v>97</v>
      </c>
      <c r="H587" t="s">
        <v>976</v>
      </c>
      <c r="I587">
        <v>3</v>
      </c>
      <c r="J587">
        <v>28399</v>
      </c>
      <c r="K587">
        <v>10</v>
      </c>
      <c r="L587">
        <v>76677.3</v>
      </c>
      <c r="M587">
        <v>15749.79</v>
      </c>
      <c r="N587" t="s">
        <v>83</v>
      </c>
    </row>
    <row r="588" spans="1:14" x14ac:dyDescent="0.35">
      <c r="A588">
        <v>10587</v>
      </c>
      <c r="B588" s="1">
        <v>45451</v>
      </c>
      <c r="C588" t="s">
        <v>1262</v>
      </c>
      <c r="D588" t="s">
        <v>15</v>
      </c>
      <c r="E588" t="s">
        <v>174</v>
      </c>
      <c r="F588" t="s">
        <v>17</v>
      </c>
      <c r="G588" t="s">
        <v>55</v>
      </c>
      <c r="H588" t="s">
        <v>1263</v>
      </c>
      <c r="I588">
        <v>4</v>
      </c>
      <c r="J588">
        <v>30828</v>
      </c>
      <c r="K588">
        <v>20</v>
      </c>
      <c r="L588">
        <v>98649.600000000006</v>
      </c>
      <c r="M588">
        <v>15472.82</v>
      </c>
      <c r="N588" t="s">
        <v>38</v>
      </c>
    </row>
    <row r="589" spans="1:14" x14ac:dyDescent="0.35">
      <c r="A589">
        <v>10588</v>
      </c>
      <c r="B589" s="1">
        <v>45460</v>
      </c>
      <c r="C589" t="s">
        <v>1264</v>
      </c>
      <c r="D589" t="s">
        <v>22</v>
      </c>
      <c r="E589" t="s">
        <v>58</v>
      </c>
      <c r="F589" t="s">
        <v>17</v>
      </c>
      <c r="G589" t="s">
        <v>100</v>
      </c>
      <c r="H589" t="s">
        <v>1265</v>
      </c>
      <c r="I589">
        <v>2</v>
      </c>
      <c r="J589">
        <v>50829</v>
      </c>
      <c r="K589">
        <v>5</v>
      </c>
      <c r="L589">
        <v>96575.1</v>
      </c>
      <c r="M589">
        <v>6508.16</v>
      </c>
      <c r="N589" t="s">
        <v>83</v>
      </c>
    </row>
    <row r="590" spans="1:14" x14ac:dyDescent="0.35">
      <c r="A590">
        <v>10589</v>
      </c>
      <c r="B590" s="1">
        <v>45649</v>
      </c>
      <c r="C590" t="s">
        <v>1266</v>
      </c>
      <c r="D590" t="s">
        <v>15</v>
      </c>
      <c r="E590" t="s">
        <v>93</v>
      </c>
      <c r="F590" t="s">
        <v>86</v>
      </c>
      <c r="G590" t="s">
        <v>171</v>
      </c>
      <c r="H590" t="s">
        <v>1267</v>
      </c>
      <c r="I590">
        <v>5</v>
      </c>
      <c r="J590">
        <v>74570</v>
      </c>
      <c r="K590">
        <v>10</v>
      </c>
      <c r="L590">
        <v>335565</v>
      </c>
      <c r="M590">
        <v>56792.28</v>
      </c>
      <c r="N590" t="s">
        <v>38</v>
      </c>
    </row>
    <row r="591" spans="1:14" x14ac:dyDescent="0.35">
      <c r="A591">
        <v>10590</v>
      </c>
      <c r="B591" s="1">
        <v>45313</v>
      </c>
      <c r="C591" t="s">
        <v>1268</v>
      </c>
      <c r="D591" t="s">
        <v>28</v>
      </c>
      <c r="E591" t="s">
        <v>29</v>
      </c>
      <c r="F591" t="s">
        <v>17</v>
      </c>
      <c r="G591" t="s">
        <v>111</v>
      </c>
      <c r="H591" t="s">
        <v>778</v>
      </c>
      <c r="I591">
        <v>1</v>
      </c>
      <c r="J591">
        <v>54162</v>
      </c>
      <c r="K591">
        <v>15</v>
      </c>
      <c r="L591">
        <v>46037.7</v>
      </c>
      <c r="M591">
        <v>7591.8</v>
      </c>
      <c r="N591" t="s">
        <v>38</v>
      </c>
    </row>
    <row r="592" spans="1:14" x14ac:dyDescent="0.35">
      <c r="A592">
        <v>10591</v>
      </c>
      <c r="B592" s="1">
        <v>45297</v>
      </c>
      <c r="C592" t="s">
        <v>1269</v>
      </c>
      <c r="D592" t="s">
        <v>15</v>
      </c>
      <c r="E592" t="s">
        <v>68</v>
      </c>
      <c r="F592" t="s">
        <v>42</v>
      </c>
      <c r="G592" t="s">
        <v>79</v>
      </c>
      <c r="H592" t="s">
        <v>1270</v>
      </c>
      <c r="I592">
        <v>3</v>
      </c>
      <c r="J592">
        <v>48740</v>
      </c>
      <c r="K592">
        <v>0</v>
      </c>
      <c r="L592">
        <v>146220</v>
      </c>
      <c r="M592">
        <v>26677.62</v>
      </c>
      <c r="N592" t="s">
        <v>38</v>
      </c>
    </row>
    <row r="593" spans="1:14" x14ac:dyDescent="0.35">
      <c r="A593">
        <v>10592</v>
      </c>
      <c r="B593" s="1">
        <v>45340</v>
      </c>
      <c r="C593" t="s">
        <v>1271</v>
      </c>
      <c r="D593" t="s">
        <v>40</v>
      </c>
      <c r="E593" t="s">
        <v>62</v>
      </c>
      <c r="F593" t="s">
        <v>42</v>
      </c>
      <c r="G593" t="s">
        <v>51</v>
      </c>
      <c r="H593" t="s">
        <v>1272</v>
      </c>
      <c r="I593">
        <v>1</v>
      </c>
      <c r="J593">
        <v>14717</v>
      </c>
      <c r="K593">
        <v>15</v>
      </c>
      <c r="L593">
        <v>12509.45</v>
      </c>
      <c r="M593">
        <v>2311.81</v>
      </c>
      <c r="N593" t="s">
        <v>38</v>
      </c>
    </row>
    <row r="594" spans="1:14" x14ac:dyDescent="0.35">
      <c r="A594">
        <v>10593</v>
      </c>
      <c r="B594" s="1">
        <v>45440</v>
      </c>
      <c r="C594" t="s">
        <v>1273</v>
      </c>
      <c r="D594" t="s">
        <v>22</v>
      </c>
      <c r="E594" t="s">
        <v>23</v>
      </c>
      <c r="F594" t="s">
        <v>86</v>
      </c>
      <c r="G594" t="s">
        <v>87</v>
      </c>
      <c r="H594" t="s">
        <v>1274</v>
      </c>
      <c r="I594">
        <v>3</v>
      </c>
      <c r="J594">
        <v>8775</v>
      </c>
      <c r="K594">
        <v>0</v>
      </c>
      <c r="L594">
        <v>26325</v>
      </c>
      <c r="M594">
        <v>5599.31</v>
      </c>
      <c r="N594" t="s">
        <v>83</v>
      </c>
    </row>
    <row r="595" spans="1:14" x14ac:dyDescent="0.35">
      <c r="A595">
        <v>10594</v>
      </c>
      <c r="B595" s="1">
        <v>45635</v>
      </c>
      <c r="C595" t="s">
        <v>1275</v>
      </c>
      <c r="D595" t="s">
        <v>15</v>
      </c>
      <c r="E595" t="s">
        <v>147</v>
      </c>
      <c r="F595" t="s">
        <v>129</v>
      </c>
      <c r="G595" t="s">
        <v>168</v>
      </c>
      <c r="H595" t="s">
        <v>869</v>
      </c>
      <c r="I595">
        <v>4</v>
      </c>
      <c r="J595">
        <v>6022</v>
      </c>
      <c r="K595">
        <v>5</v>
      </c>
      <c r="L595">
        <v>22883.599999999999</v>
      </c>
      <c r="M595">
        <v>5031.0200000000004</v>
      </c>
      <c r="N595" t="s">
        <v>33</v>
      </c>
    </row>
    <row r="596" spans="1:14" x14ac:dyDescent="0.35">
      <c r="A596">
        <v>10595</v>
      </c>
      <c r="B596" s="1">
        <v>45705</v>
      </c>
      <c r="C596" t="s">
        <v>1276</v>
      </c>
      <c r="D596" t="s">
        <v>28</v>
      </c>
      <c r="E596" t="s">
        <v>144</v>
      </c>
      <c r="F596" t="s">
        <v>75</v>
      </c>
      <c r="G596" t="s">
        <v>204</v>
      </c>
      <c r="H596" t="s">
        <v>1277</v>
      </c>
      <c r="I596">
        <v>3</v>
      </c>
      <c r="J596">
        <v>67998</v>
      </c>
      <c r="K596">
        <v>15</v>
      </c>
      <c r="L596">
        <v>173394.9</v>
      </c>
      <c r="M596">
        <v>26088.47</v>
      </c>
      <c r="N596" t="s">
        <v>72</v>
      </c>
    </row>
    <row r="597" spans="1:14" x14ac:dyDescent="0.35">
      <c r="A597">
        <v>10596</v>
      </c>
      <c r="B597" s="1">
        <v>45225</v>
      </c>
      <c r="C597" t="s">
        <v>1278</v>
      </c>
      <c r="D597" t="s">
        <v>15</v>
      </c>
      <c r="E597" t="s">
        <v>16</v>
      </c>
      <c r="F597" t="s">
        <v>17</v>
      </c>
      <c r="G597" t="s">
        <v>18</v>
      </c>
      <c r="H597" t="s">
        <v>1279</v>
      </c>
      <c r="I597">
        <v>1</v>
      </c>
      <c r="J597">
        <v>31356</v>
      </c>
      <c r="K597">
        <v>15</v>
      </c>
      <c r="L597">
        <v>26652.6</v>
      </c>
      <c r="M597">
        <v>4348.45</v>
      </c>
      <c r="N597" t="s">
        <v>38</v>
      </c>
    </row>
    <row r="598" spans="1:14" x14ac:dyDescent="0.35">
      <c r="A598">
        <v>10597</v>
      </c>
      <c r="B598" s="1">
        <v>45289</v>
      </c>
      <c r="C598" t="s">
        <v>1280</v>
      </c>
      <c r="D598" t="s">
        <v>22</v>
      </c>
      <c r="E598" t="s">
        <v>58</v>
      </c>
      <c r="F598" t="s">
        <v>42</v>
      </c>
      <c r="G598" t="s">
        <v>446</v>
      </c>
      <c r="H598" t="s">
        <v>1281</v>
      </c>
      <c r="I598">
        <v>4</v>
      </c>
      <c r="J598">
        <v>24884</v>
      </c>
      <c r="K598">
        <v>5</v>
      </c>
      <c r="L598">
        <v>94559.2</v>
      </c>
      <c r="M598">
        <v>8199.84</v>
      </c>
      <c r="N598" t="s">
        <v>72</v>
      </c>
    </row>
    <row r="599" spans="1:14" x14ac:dyDescent="0.35">
      <c r="A599">
        <v>10598</v>
      </c>
      <c r="B599" s="1">
        <v>45873</v>
      </c>
      <c r="C599" t="s">
        <v>1282</v>
      </c>
      <c r="D599" t="s">
        <v>28</v>
      </c>
      <c r="E599" t="s">
        <v>144</v>
      </c>
      <c r="F599" t="s">
        <v>46</v>
      </c>
      <c r="G599" t="s">
        <v>141</v>
      </c>
      <c r="H599" t="s">
        <v>1283</v>
      </c>
      <c r="I599">
        <v>5</v>
      </c>
      <c r="J599">
        <v>10789</v>
      </c>
      <c r="K599">
        <v>5</v>
      </c>
      <c r="L599">
        <v>51247.75</v>
      </c>
      <c r="M599">
        <v>9805.98</v>
      </c>
      <c r="N599" t="s">
        <v>20</v>
      </c>
    </row>
    <row r="600" spans="1:14" x14ac:dyDescent="0.35">
      <c r="A600">
        <v>10599</v>
      </c>
      <c r="B600" s="1">
        <v>45335</v>
      </c>
      <c r="C600" t="s">
        <v>1284</v>
      </c>
      <c r="D600" t="s">
        <v>22</v>
      </c>
      <c r="E600" t="s">
        <v>58</v>
      </c>
      <c r="F600" t="s">
        <v>75</v>
      </c>
      <c r="G600" t="s">
        <v>307</v>
      </c>
      <c r="H600" t="s">
        <v>1285</v>
      </c>
      <c r="I600">
        <v>2</v>
      </c>
      <c r="J600">
        <v>53243</v>
      </c>
      <c r="K600">
        <v>5</v>
      </c>
      <c r="L600">
        <v>101161.7</v>
      </c>
      <c r="M600">
        <v>8121.41</v>
      </c>
      <c r="N600" t="s">
        <v>20</v>
      </c>
    </row>
    <row r="601" spans="1:14" x14ac:dyDescent="0.35">
      <c r="A601">
        <v>10600</v>
      </c>
      <c r="B601" s="1">
        <v>45864</v>
      </c>
      <c r="C601" t="s">
        <v>1286</v>
      </c>
      <c r="D601" t="s">
        <v>22</v>
      </c>
      <c r="E601" t="s">
        <v>58</v>
      </c>
      <c r="F601" t="s">
        <v>30</v>
      </c>
      <c r="G601" t="s">
        <v>65</v>
      </c>
      <c r="H601" t="s">
        <v>1287</v>
      </c>
      <c r="I601">
        <v>5</v>
      </c>
      <c r="J601">
        <v>57074</v>
      </c>
      <c r="K601">
        <v>15</v>
      </c>
      <c r="L601">
        <v>242564.5</v>
      </c>
      <c r="M601">
        <v>17022.509999999998</v>
      </c>
      <c r="N601" t="s">
        <v>38</v>
      </c>
    </row>
    <row r="602" spans="1:14" x14ac:dyDescent="0.35">
      <c r="A602">
        <v>10601</v>
      </c>
      <c r="B602" s="1">
        <v>45925</v>
      </c>
      <c r="C602" t="s">
        <v>1288</v>
      </c>
      <c r="D602" t="s">
        <v>15</v>
      </c>
      <c r="E602" t="s">
        <v>16</v>
      </c>
      <c r="F602" t="s">
        <v>17</v>
      </c>
      <c r="G602" t="s">
        <v>18</v>
      </c>
      <c r="H602" t="s">
        <v>1289</v>
      </c>
      <c r="I602">
        <v>1</v>
      </c>
      <c r="J602">
        <v>16702</v>
      </c>
      <c r="K602">
        <v>20</v>
      </c>
      <c r="L602">
        <v>13361.6</v>
      </c>
      <c r="M602">
        <v>2754.76</v>
      </c>
      <c r="N602" t="s">
        <v>20</v>
      </c>
    </row>
    <row r="603" spans="1:14" x14ac:dyDescent="0.35">
      <c r="A603">
        <v>10602</v>
      </c>
      <c r="B603" s="1">
        <v>45662</v>
      </c>
      <c r="C603" t="s">
        <v>1290</v>
      </c>
      <c r="D603" t="s">
        <v>22</v>
      </c>
      <c r="E603" t="s">
        <v>167</v>
      </c>
      <c r="F603" t="s">
        <v>46</v>
      </c>
      <c r="G603" t="s">
        <v>47</v>
      </c>
      <c r="H603" t="s">
        <v>48</v>
      </c>
      <c r="I603">
        <v>4</v>
      </c>
      <c r="J603">
        <v>30279</v>
      </c>
      <c r="K603">
        <v>20</v>
      </c>
      <c r="L603">
        <v>96892.800000000003</v>
      </c>
      <c r="M603">
        <v>14303.18</v>
      </c>
      <c r="N603" t="s">
        <v>83</v>
      </c>
    </row>
    <row r="604" spans="1:14" x14ac:dyDescent="0.35">
      <c r="A604">
        <v>10603</v>
      </c>
      <c r="B604" s="1">
        <v>45929</v>
      </c>
      <c r="C604" t="s">
        <v>1291</v>
      </c>
      <c r="D604" t="s">
        <v>22</v>
      </c>
      <c r="E604" t="s">
        <v>54</v>
      </c>
      <c r="F604" t="s">
        <v>86</v>
      </c>
      <c r="G604" t="s">
        <v>171</v>
      </c>
      <c r="H604" t="s">
        <v>1292</v>
      </c>
      <c r="I604">
        <v>5</v>
      </c>
      <c r="J604">
        <v>18169</v>
      </c>
      <c r="K604">
        <v>5</v>
      </c>
      <c r="L604">
        <v>86302.75</v>
      </c>
      <c r="M604">
        <v>16364.98</v>
      </c>
      <c r="N604" t="s">
        <v>72</v>
      </c>
    </row>
    <row r="605" spans="1:14" x14ac:dyDescent="0.35">
      <c r="A605">
        <v>10604</v>
      </c>
      <c r="B605" s="1">
        <v>45712</v>
      </c>
      <c r="C605" t="s">
        <v>1293</v>
      </c>
      <c r="D605" t="s">
        <v>15</v>
      </c>
      <c r="E605" t="s">
        <v>147</v>
      </c>
      <c r="F605" t="s">
        <v>96</v>
      </c>
      <c r="G605" t="s">
        <v>183</v>
      </c>
      <c r="H605" t="s">
        <v>1294</v>
      </c>
      <c r="I605">
        <v>1</v>
      </c>
      <c r="J605">
        <v>47332</v>
      </c>
      <c r="K605">
        <v>5</v>
      </c>
      <c r="L605">
        <v>44965.4</v>
      </c>
      <c r="M605">
        <v>10363.14</v>
      </c>
      <c r="N605" t="s">
        <v>33</v>
      </c>
    </row>
    <row r="606" spans="1:14" x14ac:dyDescent="0.35">
      <c r="A606">
        <v>10605</v>
      </c>
      <c r="B606" s="1">
        <v>45402</v>
      </c>
      <c r="C606" t="s">
        <v>1295</v>
      </c>
      <c r="D606" t="s">
        <v>40</v>
      </c>
      <c r="E606" t="s">
        <v>103</v>
      </c>
      <c r="F606" t="s">
        <v>17</v>
      </c>
      <c r="G606" t="s">
        <v>55</v>
      </c>
      <c r="H606" t="s">
        <v>1296</v>
      </c>
      <c r="I606">
        <v>1</v>
      </c>
      <c r="J606">
        <v>78056</v>
      </c>
      <c r="K606">
        <v>20</v>
      </c>
      <c r="L606">
        <v>62444.800000000003</v>
      </c>
      <c r="M606">
        <v>7677.58</v>
      </c>
      <c r="N606" t="s">
        <v>33</v>
      </c>
    </row>
    <row r="607" spans="1:14" x14ac:dyDescent="0.35">
      <c r="A607">
        <v>10606</v>
      </c>
      <c r="B607" s="1">
        <v>45745</v>
      </c>
      <c r="C607" t="s">
        <v>1297</v>
      </c>
      <c r="D607" t="s">
        <v>40</v>
      </c>
      <c r="E607" t="s">
        <v>62</v>
      </c>
      <c r="F607" t="s">
        <v>17</v>
      </c>
      <c r="G607" t="s">
        <v>18</v>
      </c>
      <c r="H607" t="s">
        <v>1298</v>
      </c>
      <c r="I607">
        <v>3</v>
      </c>
      <c r="J607">
        <v>9734</v>
      </c>
      <c r="K607">
        <v>15</v>
      </c>
      <c r="L607">
        <v>24821.7</v>
      </c>
      <c r="M607">
        <v>3183.42</v>
      </c>
      <c r="N607" t="s">
        <v>33</v>
      </c>
    </row>
    <row r="608" spans="1:14" x14ac:dyDescent="0.35">
      <c r="A608">
        <v>10607</v>
      </c>
      <c r="B608" s="1">
        <v>45282</v>
      </c>
      <c r="C608" t="s">
        <v>1299</v>
      </c>
      <c r="D608" t="s">
        <v>22</v>
      </c>
      <c r="E608" t="s">
        <v>23</v>
      </c>
      <c r="F608" t="s">
        <v>129</v>
      </c>
      <c r="G608" t="s">
        <v>148</v>
      </c>
      <c r="H608" t="s">
        <v>1300</v>
      </c>
      <c r="I608">
        <v>5</v>
      </c>
      <c r="J608">
        <v>23521</v>
      </c>
      <c r="K608">
        <v>0</v>
      </c>
      <c r="L608">
        <v>117605</v>
      </c>
      <c r="M608">
        <v>22118.89</v>
      </c>
      <c r="N608" t="s">
        <v>72</v>
      </c>
    </row>
    <row r="609" spans="1:14" x14ac:dyDescent="0.35">
      <c r="A609">
        <v>10608</v>
      </c>
      <c r="B609" s="1">
        <v>45459</v>
      </c>
      <c r="C609" t="s">
        <v>1301</v>
      </c>
      <c r="D609" t="s">
        <v>40</v>
      </c>
      <c r="E609" t="s">
        <v>41</v>
      </c>
      <c r="F609" t="s">
        <v>42</v>
      </c>
      <c r="G609" t="s">
        <v>446</v>
      </c>
      <c r="H609" t="s">
        <v>1302</v>
      </c>
      <c r="I609">
        <v>3</v>
      </c>
      <c r="J609">
        <v>55690</v>
      </c>
      <c r="K609">
        <v>20</v>
      </c>
      <c r="L609">
        <v>133656</v>
      </c>
      <c r="M609">
        <v>30876.49</v>
      </c>
      <c r="N609" t="s">
        <v>20</v>
      </c>
    </row>
    <row r="610" spans="1:14" x14ac:dyDescent="0.35">
      <c r="A610">
        <v>10609</v>
      </c>
      <c r="B610" s="1">
        <v>45489</v>
      </c>
      <c r="C610" t="s">
        <v>1303</v>
      </c>
      <c r="D610" t="s">
        <v>40</v>
      </c>
      <c r="E610" t="s">
        <v>62</v>
      </c>
      <c r="F610" t="s">
        <v>86</v>
      </c>
      <c r="G610" t="s">
        <v>171</v>
      </c>
      <c r="H610" t="s">
        <v>1304</v>
      </c>
      <c r="I610">
        <v>2</v>
      </c>
      <c r="J610">
        <v>57107</v>
      </c>
      <c r="K610">
        <v>10</v>
      </c>
      <c r="L610">
        <v>102792.6</v>
      </c>
      <c r="M610">
        <v>9117.52</v>
      </c>
      <c r="N610" t="s">
        <v>38</v>
      </c>
    </row>
    <row r="611" spans="1:14" x14ac:dyDescent="0.35">
      <c r="A611">
        <v>10610</v>
      </c>
      <c r="B611" s="1">
        <v>45879</v>
      </c>
      <c r="C611" t="s">
        <v>1305</v>
      </c>
      <c r="D611" t="s">
        <v>22</v>
      </c>
      <c r="E611" t="s">
        <v>23</v>
      </c>
      <c r="F611" t="s">
        <v>46</v>
      </c>
      <c r="G611" t="s">
        <v>209</v>
      </c>
      <c r="H611" t="s">
        <v>1306</v>
      </c>
      <c r="I611">
        <v>5</v>
      </c>
      <c r="J611">
        <v>47580</v>
      </c>
      <c r="K611">
        <v>10</v>
      </c>
      <c r="L611">
        <v>214110</v>
      </c>
      <c r="M611">
        <v>52461.29</v>
      </c>
      <c r="N611" t="s">
        <v>38</v>
      </c>
    </row>
    <row r="612" spans="1:14" x14ac:dyDescent="0.35">
      <c r="A612">
        <v>10611</v>
      </c>
      <c r="B612" s="1">
        <v>45478</v>
      </c>
      <c r="C612" t="s">
        <v>1307</v>
      </c>
      <c r="D612" t="s">
        <v>15</v>
      </c>
      <c r="E612" t="s">
        <v>16</v>
      </c>
      <c r="F612" t="s">
        <v>96</v>
      </c>
      <c r="G612" t="s">
        <v>183</v>
      </c>
      <c r="H612" t="s">
        <v>1308</v>
      </c>
      <c r="I612">
        <v>4</v>
      </c>
      <c r="J612">
        <v>24758</v>
      </c>
      <c r="K612">
        <v>10</v>
      </c>
      <c r="L612">
        <v>89128.8</v>
      </c>
      <c r="M612">
        <v>17633.75</v>
      </c>
      <c r="N612" t="s">
        <v>20</v>
      </c>
    </row>
    <row r="613" spans="1:14" x14ac:dyDescent="0.35">
      <c r="A613">
        <v>10612</v>
      </c>
      <c r="B613" s="1">
        <v>45399</v>
      </c>
      <c r="C613" t="s">
        <v>1309</v>
      </c>
      <c r="D613" t="s">
        <v>22</v>
      </c>
      <c r="E613" t="s">
        <v>167</v>
      </c>
      <c r="F613" t="s">
        <v>24</v>
      </c>
      <c r="G613" t="s">
        <v>36</v>
      </c>
      <c r="H613" t="s">
        <v>1310</v>
      </c>
      <c r="I613">
        <v>5</v>
      </c>
      <c r="J613">
        <v>61341</v>
      </c>
      <c r="K613">
        <v>0</v>
      </c>
      <c r="L613">
        <v>306705</v>
      </c>
      <c r="M613">
        <v>54809.56</v>
      </c>
      <c r="N613" t="s">
        <v>83</v>
      </c>
    </row>
    <row r="614" spans="1:14" x14ac:dyDescent="0.35">
      <c r="A614">
        <v>10613</v>
      </c>
      <c r="B614" s="1">
        <v>45313</v>
      </c>
      <c r="C614" t="s">
        <v>1311</v>
      </c>
      <c r="D614" t="s">
        <v>28</v>
      </c>
      <c r="E614" t="s">
        <v>144</v>
      </c>
      <c r="F614" t="s">
        <v>30</v>
      </c>
      <c r="G614" t="s">
        <v>31</v>
      </c>
      <c r="H614" t="s">
        <v>1312</v>
      </c>
      <c r="I614">
        <v>1</v>
      </c>
      <c r="J614">
        <v>48742</v>
      </c>
      <c r="K614">
        <v>20</v>
      </c>
      <c r="L614">
        <v>38993.599999999999</v>
      </c>
      <c r="M614">
        <v>2500.7800000000002</v>
      </c>
      <c r="N614" t="s">
        <v>38</v>
      </c>
    </row>
    <row r="615" spans="1:14" x14ac:dyDescent="0.35">
      <c r="A615">
        <v>10614</v>
      </c>
      <c r="B615" s="1">
        <v>45339</v>
      </c>
      <c r="C615" t="s">
        <v>1313</v>
      </c>
      <c r="D615" t="s">
        <v>22</v>
      </c>
      <c r="E615" t="s">
        <v>74</v>
      </c>
      <c r="F615" t="s">
        <v>30</v>
      </c>
      <c r="G615" t="s">
        <v>104</v>
      </c>
      <c r="H615" t="s">
        <v>1314</v>
      </c>
      <c r="I615">
        <v>1</v>
      </c>
      <c r="J615">
        <v>70950</v>
      </c>
      <c r="K615">
        <v>15</v>
      </c>
      <c r="L615">
        <v>60307.5</v>
      </c>
      <c r="M615">
        <v>3766.9</v>
      </c>
      <c r="N615" t="s">
        <v>72</v>
      </c>
    </row>
    <row r="616" spans="1:14" x14ac:dyDescent="0.35">
      <c r="A616">
        <v>10615</v>
      </c>
      <c r="B616" s="1">
        <v>45898</v>
      </c>
      <c r="C616" t="s">
        <v>1315</v>
      </c>
      <c r="D616" t="s">
        <v>15</v>
      </c>
      <c r="E616" t="s">
        <v>147</v>
      </c>
      <c r="F616" t="s">
        <v>30</v>
      </c>
      <c r="G616" t="s">
        <v>227</v>
      </c>
      <c r="H616" t="s">
        <v>1316</v>
      </c>
      <c r="I616">
        <v>2</v>
      </c>
      <c r="J616">
        <v>20177</v>
      </c>
      <c r="K616">
        <v>0</v>
      </c>
      <c r="L616">
        <v>40354</v>
      </c>
      <c r="M616">
        <v>7568.53</v>
      </c>
      <c r="N616" t="s">
        <v>83</v>
      </c>
    </row>
    <row r="617" spans="1:14" x14ac:dyDescent="0.35">
      <c r="A617">
        <v>10616</v>
      </c>
      <c r="B617" s="1">
        <v>45721</v>
      </c>
      <c r="C617" t="s">
        <v>1317</v>
      </c>
      <c r="D617" t="s">
        <v>40</v>
      </c>
      <c r="E617" t="s">
        <v>62</v>
      </c>
      <c r="F617" t="s">
        <v>129</v>
      </c>
      <c r="G617" t="s">
        <v>159</v>
      </c>
      <c r="H617" t="s">
        <v>1318</v>
      </c>
      <c r="I617">
        <v>2</v>
      </c>
      <c r="J617">
        <v>43083</v>
      </c>
      <c r="K617">
        <v>10</v>
      </c>
      <c r="L617">
        <v>77549.399999999994</v>
      </c>
      <c r="M617">
        <v>9064.67</v>
      </c>
      <c r="N617" t="s">
        <v>72</v>
      </c>
    </row>
    <row r="618" spans="1:14" x14ac:dyDescent="0.35">
      <c r="A618">
        <v>10617</v>
      </c>
      <c r="B618" s="1">
        <v>45623</v>
      </c>
      <c r="C618" t="s">
        <v>1319</v>
      </c>
      <c r="D618" t="s">
        <v>28</v>
      </c>
      <c r="E618" t="s">
        <v>114</v>
      </c>
      <c r="F618" t="s">
        <v>69</v>
      </c>
      <c r="G618" t="s">
        <v>151</v>
      </c>
      <c r="H618" t="s">
        <v>1320</v>
      </c>
      <c r="I618">
        <v>4</v>
      </c>
      <c r="J618">
        <v>42939</v>
      </c>
      <c r="K618">
        <v>15</v>
      </c>
      <c r="L618">
        <v>145992.6</v>
      </c>
      <c r="M618">
        <v>26081.05</v>
      </c>
      <c r="N618" t="s">
        <v>33</v>
      </c>
    </row>
    <row r="619" spans="1:14" x14ac:dyDescent="0.35">
      <c r="A619">
        <v>10618</v>
      </c>
      <c r="B619" s="1">
        <v>45360</v>
      </c>
      <c r="C619" t="s">
        <v>1321</v>
      </c>
      <c r="D619" t="s">
        <v>40</v>
      </c>
      <c r="E619" t="s">
        <v>62</v>
      </c>
      <c r="F619" t="s">
        <v>69</v>
      </c>
      <c r="G619" t="s">
        <v>115</v>
      </c>
      <c r="H619" t="s">
        <v>1322</v>
      </c>
      <c r="I619">
        <v>5</v>
      </c>
      <c r="J619">
        <v>4438</v>
      </c>
      <c r="K619">
        <v>15</v>
      </c>
      <c r="L619">
        <v>18861.5</v>
      </c>
      <c r="M619">
        <v>3782.64</v>
      </c>
      <c r="N619" t="s">
        <v>72</v>
      </c>
    </row>
    <row r="620" spans="1:14" x14ac:dyDescent="0.35">
      <c r="A620">
        <v>10619</v>
      </c>
      <c r="B620" s="1">
        <v>45591</v>
      </c>
      <c r="C620" t="s">
        <v>1323</v>
      </c>
      <c r="D620" t="s">
        <v>22</v>
      </c>
      <c r="E620" t="s">
        <v>23</v>
      </c>
      <c r="F620" t="s">
        <v>46</v>
      </c>
      <c r="G620" t="s">
        <v>201</v>
      </c>
      <c r="H620" t="s">
        <v>1324</v>
      </c>
      <c r="I620">
        <v>1</v>
      </c>
      <c r="J620">
        <v>9310</v>
      </c>
      <c r="K620">
        <v>5</v>
      </c>
      <c r="L620">
        <v>8844.5</v>
      </c>
      <c r="M620">
        <v>502.84</v>
      </c>
      <c r="N620" t="s">
        <v>33</v>
      </c>
    </row>
    <row r="621" spans="1:14" x14ac:dyDescent="0.35">
      <c r="A621">
        <v>10620</v>
      </c>
      <c r="B621" s="1">
        <v>45487</v>
      </c>
      <c r="C621" t="s">
        <v>1325</v>
      </c>
      <c r="D621" t="s">
        <v>28</v>
      </c>
      <c r="E621" t="s">
        <v>35</v>
      </c>
      <c r="F621" t="s">
        <v>30</v>
      </c>
      <c r="G621" t="s">
        <v>322</v>
      </c>
      <c r="H621" t="s">
        <v>1326</v>
      </c>
      <c r="I621">
        <v>2</v>
      </c>
      <c r="J621">
        <v>59992</v>
      </c>
      <c r="K621">
        <v>20</v>
      </c>
      <c r="L621">
        <v>95987.199999999997</v>
      </c>
      <c r="M621">
        <v>23975.87</v>
      </c>
      <c r="N621" t="s">
        <v>38</v>
      </c>
    </row>
    <row r="622" spans="1:14" x14ac:dyDescent="0.35">
      <c r="A622">
        <v>10621</v>
      </c>
      <c r="B622" s="1">
        <v>45451</v>
      </c>
      <c r="C622" t="s">
        <v>1327</v>
      </c>
      <c r="D622" t="s">
        <v>15</v>
      </c>
      <c r="E622" t="s">
        <v>147</v>
      </c>
      <c r="F622" t="s">
        <v>46</v>
      </c>
      <c r="G622" t="s">
        <v>201</v>
      </c>
      <c r="H622" t="s">
        <v>1328</v>
      </c>
      <c r="I622">
        <v>5</v>
      </c>
      <c r="J622">
        <v>3356</v>
      </c>
      <c r="K622">
        <v>15</v>
      </c>
      <c r="L622">
        <v>14263</v>
      </c>
      <c r="M622">
        <v>2970.9</v>
      </c>
      <c r="N622" t="s">
        <v>72</v>
      </c>
    </row>
    <row r="623" spans="1:14" x14ac:dyDescent="0.35">
      <c r="A623">
        <v>10622</v>
      </c>
      <c r="B623" s="1">
        <v>45507</v>
      </c>
      <c r="C623" t="s">
        <v>1329</v>
      </c>
      <c r="D623" t="s">
        <v>28</v>
      </c>
      <c r="E623" t="s">
        <v>144</v>
      </c>
      <c r="F623" t="s">
        <v>42</v>
      </c>
      <c r="G623" t="s">
        <v>79</v>
      </c>
      <c r="H623" t="s">
        <v>1330</v>
      </c>
      <c r="I623">
        <v>3</v>
      </c>
      <c r="J623">
        <v>61043</v>
      </c>
      <c r="K623">
        <v>5</v>
      </c>
      <c r="L623">
        <v>173972.55</v>
      </c>
      <c r="M623">
        <v>38352.019999999997</v>
      </c>
      <c r="N623" t="s">
        <v>72</v>
      </c>
    </row>
    <row r="624" spans="1:14" x14ac:dyDescent="0.35">
      <c r="A624">
        <v>10623</v>
      </c>
      <c r="B624" s="1">
        <v>45361</v>
      </c>
      <c r="C624" t="s">
        <v>1331</v>
      </c>
      <c r="D624" t="s">
        <v>15</v>
      </c>
      <c r="E624" t="s">
        <v>147</v>
      </c>
      <c r="F624" t="s">
        <v>129</v>
      </c>
      <c r="G624" t="s">
        <v>159</v>
      </c>
      <c r="H624" t="s">
        <v>1332</v>
      </c>
      <c r="I624">
        <v>2</v>
      </c>
      <c r="J624">
        <v>52113</v>
      </c>
      <c r="K624">
        <v>5</v>
      </c>
      <c r="L624">
        <v>99014.7</v>
      </c>
      <c r="M624">
        <v>8488.74</v>
      </c>
      <c r="N624" t="s">
        <v>72</v>
      </c>
    </row>
    <row r="625" spans="1:14" x14ac:dyDescent="0.35">
      <c r="A625">
        <v>10624</v>
      </c>
      <c r="B625" s="1">
        <v>45297</v>
      </c>
      <c r="C625" t="s">
        <v>1333</v>
      </c>
      <c r="D625" t="s">
        <v>22</v>
      </c>
      <c r="E625" t="s">
        <v>58</v>
      </c>
      <c r="F625" t="s">
        <v>24</v>
      </c>
      <c r="G625" t="s">
        <v>59</v>
      </c>
      <c r="H625" t="s">
        <v>1334</v>
      </c>
      <c r="I625">
        <v>1</v>
      </c>
      <c r="J625">
        <v>39768</v>
      </c>
      <c r="K625">
        <v>0</v>
      </c>
      <c r="L625">
        <v>39768</v>
      </c>
      <c r="M625">
        <v>5767.62</v>
      </c>
      <c r="N625" t="s">
        <v>33</v>
      </c>
    </row>
    <row r="626" spans="1:14" x14ac:dyDescent="0.35">
      <c r="A626">
        <v>10625</v>
      </c>
      <c r="B626" s="1">
        <v>45595</v>
      </c>
      <c r="C626" t="s">
        <v>1335</v>
      </c>
      <c r="D626" t="s">
        <v>40</v>
      </c>
      <c r="E626" t="s">
        <v>62</v>
      </c>
      <c r="F626" t="s">
        <v>86</v>
      </c>
      <c r="G626" t="s">
        <v>87</v>
      </c>
      <c r="H626" t="s">
        <v>1336</v>
      </c>
      <c r="I626">
        <v>5</v>
      </c>
      <c r="J626">
        <v>71640</v>
      </c>
      <c r="K626">
        <v>0</v>
      </c>
      <c r="L626">
        <v>358200</v>
      </c>
      <c r="M626">
        <v>58879.57</v>
      </c>
      <c r="N626" t="s">
        <v>72</v>
      </c>
    </row>
    <row r="627" spans="1:14" x14ac:dyDescent="0.35">
      <c r="A627">
        <v>10626</v>
      </c>
      <c r="B627" s="1">
        <v>45274</v>
      </c>
      <c r="C627" t="s">
        <v>1337</v>
      </c>
      <c r="D627" t="s">
        <v>40</v>
      </c>
      <c r="E627" t="s">
        <v>62</v>
      </c>
      <c r="F627" t="s">
        <v>69</v>
      </c>
      <c r="G627" t="s">
        <v>151</v>
      </c>
      <c r="H627" t="s">
        <v>1338</v>
      </c>
      <c r="I627">
        <v>3</v>
      </c>
      <c r="J627">
        <v>50003</v>
      </c>
      <c r="K627">
        <v>5</v>
      </c>
      <c r="L627">
        <v>142508.54999999999</v>
      </c>
      <c r="M627">
        <v>16379.77</v>
      </c>
      <c r="N627" t="s">
        <v>20</v>
      </c>
    </row>
    <row r="628" spans="1:14" x14ac:dyDescent="0.35">
      <c r="A628">
        <v>10627</v>
      </c>
      <c r="B628" s="1">
        <v>45600</v>
      </c>
      <c r="C628" t="s">
        <v>1339</v>
      </c>
      <c r="D628" t="s">
        <v>15</v>
      </c>
      <c r="E628" t="s">
        <v>68</v>
      </c>
      <c r="F628" t="s">
        <v>46</v>
      </c>
      <c r="G628" t="s">
        <v>141</v>
      </c>
      <c r="H628" t="s">
        <v>1340</v>
      </c>
      <c r="I628">
        <v>5</v>
      </c>
      <c r="J628">
        <v>55331</v>
      </c>
      <c r="K628">
        <v>10</v>
      </c>
      <c r="L628">
        <v>248989.5</v>
      </c>
      <c r="M628">
        <v>16310.2</v>
      </c>
      <c r="N628" t="s">
        <v>20</v>
      </c>
    </row>
    <row r="629" spans="1:14" x14ac:dyDescent="0.35">
      <c r="A629">
        <v>10628</v>
      </c>
      <c r="B629" s="1">
        <v>45476</v>
      </c>
      <c r="C629" t="s">
        <v>1341</v>
      </c>
      <c r="D629" t="s">
        <v>28</v>
      </c>
      <c r="E629" t="s">
        <v>144</v>
      </c>
      <c r="F629" t="s">
        <v>86</v>
      </c>
      <c r="G629" t="s">
        <v>296</v>
      </c>
      <c r="H629" t="s">
        <v>1342</v>
      </c>
      <c r="I629">
        <v>3</v>
      </c>
      <c r="J629">
        <v>64330</v>
      </c>
      <c r="K629">
        <v>20</v>
      </c>
      <c r="L629">
        <v>154392</v>
      </c>
      <c r="M629">
        <v>12756.4</v>
      </c>
      <c r="N629" t="s">
        <v>33</v>
      </c>
    </row>
    <row r="630" spans="1:14" x14ac:dyDescent="0.35">
      <c r="A630">
        <v>10629</v>
      </c>
      <c r="B630" s="1">
        <v>45369</v>
      </c>
      <c r="C630" t="s">
        <v>1343</v>
      </c>
      <c r="D630" t="s">
        <v>22</v>
      </c>
      <c r="E630" t="s">
        <v>54</v>
      </c>
      <c r="F630" t="s">
        <v>46</v>
      </c>
      <c r="G630" t="s">
        <v>201</v>
      </c>
      <c r="H630" t="s">
        <v>1344</v>
      </c>
      <c r="I630">
        <v>1</v>
      </c>
      <c r="J630">
        <v>2233</v>
      </c>
      <c r="K630">
        <v>15</v>
      </c>
      <c r="L630">
        <v>1898.05</v>
      </c>
      <c r="M630">
        <v>439.4</v>
      </c>
      <c r="N630" t="s">
        <v>38</v>
      </c>
    </row>
    <row r="631" spans="1:14" x14ac:dyDescent="0.35">
      <c r="A631">
        <v>10630</v>
      </c>
      <c r="B631" s="1">
        <v>45827</v>
      </c>
      <c r="C631" t="s">
        <v>1345</v>
      </c>
      <c r="D631" t="s">
        <v>15</v>
      </c>
      <c r="E631" t="s">
        <v>16</v>
      </c>
      <c r="F631" t="s">
        <v>17</v>
      </c>
      <c r="G631" t="s">
        <v>111</v>
      </c>
      <c r="H631" t="s">
        <v>1346</v>
      </c>
      <c r="I631">
        <v>2</v>
      </c>
      <c r="J631">
        <v>69355</v>
      </c>
      <c r="K631">
        <v>10</v>
      </c>
      <c r="L631">
        <v>124839</v>
      </c>
      <c r="M631">
        <v>12058.92</v>
      </c>
      <c r="N631" t="s">
        <v>83</v>
      </c>
    </row>
    <row r="632" spans="1:14" x14ac:dyDescent="0.35">
      <c r="A632">
        <v>10631</v>
      </c>
      <c r="B632" s="1">
        <v>45572</v>
      </c>
      <c r="C632" t="s">
        <v>1347</v>
      </c>
      <c r="D632" t="s">
        <v>28</v>
      </c>
      <c r="E632" t="s">
        <v>29</v>
      </c>
      <c r="F632" t="s">
        <v>69</v>
      </c>
      <c r="G632" t="s">
        <v>115</v>
      </c>
      <c r="H632" t="s">
        <v>1348</v>
      </c>
      <c r="I632">
        <v>1</v>
      </c>
      <c r="J632">
        <v>38873</v>
      </c>
      <c r="K632">
        <v>20</v>
      </c>
      <c r="L632">
        <v>31098.400000000001</v>
      </c>
      <c r="M632">
        <v>2237.46</v>
      </c>
      <c r="N632" t="s">
        <v>33</v>
      </c>
    </row>
    <row r="633" spans="1:14" x14ac:dyDescent="0.35">
      <c r="A633">
        <v>10632</v>
      </c>
      <c r="B633" s="1">
        <v>45217</v>
      </c>
      <c r="C633" t="s">
        <v>1349</v>
      </c>
      <c r="D633" t="s">
        <v>40</v>
      </c>
      <c r="E633" t="s">
        <v>62</v>
      </c>
      <c r="F633" t="s">
        <v>30</v>
      </c>
      <c r="G633" t="s">
        <v>322</v>
      </c>
      <c r="H633" t="s">
        <v>1350</v>
      </c>
      <c r="I633">
        <v>2</v>
      </c>
      <c r="J633">
        <v>54696</v>
      </c>
      <c r="K633">
        <v>20</v>
      </c>
      <c r="L633">
        <v>87513.600000000006</v>
      </c>
      <c r="M633">
        <v>18437.080000000002</v>
      </c>
      <c r="N633" t="s">
        <v>83</v>
      </c>
    </row>
    <row r="634" spans="1:14" x14ac:dyDescent="0.35">
      <c r="A634">
        <v>10633</v>
      </c>
      <c r="B634" s="1">
        <v>45238</v>
      </c>
      <c r="C634" t="s">
        <v>1351</v>
      </c>
      <c r="D634" t="s">
        <v>22</v>
      </c>
      <c r="E634" t="s">
        <v>74</v>
      </c>
      <c r="F634" t="s">
        <v>96</v>
      </c>
      <c r="G634" t="s">
        <v>138</v>
      </c>
      <c r="H634" t="s">
        <v>1352</v>
      </c>
      <c r="I634">
        <v>4</v>
      </c>
      <c r="J634">
        <v>35062</v>
      </c>
      <c r="K634">
        <v>5</v>
      </c>
      <c r="L634">
        <v>133235.6</v>
      </c>
      <c r="M634">
        <v>32120.29</v>
      </c>
      <c r="N634" t="s">
        <v>38</v>
      </c>
    </row>
    <row r="635" spans="1:14" x14ac:dyDescent="0.35">
      <c r="A635">
        <v>10634</v>
      </c>
      <c r="B635" s="1">
        <v>45743</v>
      </c>
      <c r="C635" t="s">
        <v>1353</v>
      </c>
      <c r="D635" t="s">
        <v>40</v>
      </c>
      <c r="E635" t="s">
        <v>41</v>
      </c>
      <c r="F635" t="s">
        <v>17</v>
      </c>
      <c r="G635" t="s">
        <v>100</v>
      </c>
      <c r="H635" t="s">
        <v>1354</v>
      </c>
      <c r="I635">
        <v>2</v>
      </c>
      <c r="J635">
        <v>3935</v>
      </c>
      <c r="K635">
        <v>0</v>
      </c>
      <c r="L635">
        <v>7870</v>
      </c>
      <c r="M635">
        <v>844.48</v>
      </c>
      <c r="N635" t="s">
        <v>20</v>
      </c>
    </row>
    <row r="636" spans="1:14" x14ac:dyDescent="0.35">
      <c r="A636">
        <v>10635</v>
      </c>
      <c r="B636" s="1">
        <v>45365</v>
      </c>
      <c r="C636" t="s">
        <v>1355</v>
      </c>
      <c r="D636" t="s">
        <v>15</v>
      </c>
      <c r="E636" t="s">
        <v>147</v>
      </c>
      <c r="F636" t="s">
        <v>17</v>
      </c>
      <c r="G636" t="s">
        <v>18</v>
      </c>
      <c r="H636" t="s">
        <v>1356</v>
      </c>
      <c r="I636">
        <v>5</v>
      </c>
      <c r="J636">
        <v>57996</v>
      </c>
      <c r="K636">
        <v>0</v>
      </c>
      <c r="L636">
        <v>289980</v>
      </c>
      <c r="M636">
        <v>60817.43</v>
      </c>
      <c r="N636" t="s">
        <v>83</v>
      </c>
    </row>
    <row r="637" spans="1:14" x14ac:dyDescent="0.35">
      <c r="A637">
        <v>10636</v>
      </c>
      <c r="B637" s="1">
        <v>45785</v>
      </c>
      <c r="C637" t="s">
        <v>1357</v>
      </c>
      <c r="D637" t="s">
        <v>40</v>
      </c>
      <c r="E637" t="s">
        <v>50</v>
      </c>
      <c r="F637" t="s">
        <v>129</v>
      </c>
      <c r="G637" t="s">
        <v>159</v>
      </c>
      <c r="H637" t="s">
        <v>1358</v>
      </c>
      <c r="I637">
        <v>1</v>
      </c>
      <c r="J637">
        <v>74462</v>
      </c>
      <c r="K637">
        <v>20</v>
      </c>
      <c r="L637">
        <v>59569.599999999999</v>
      </c>
      <c r="M637">
        <v>4505.47</v>
      </c>
      <c r="N637" t="s">
        <v>33</v>
      </c>
    </row>
    <row r="638" spans="1:14" x14ac:dyDescent="0.35">
      <c r="A638">
        <v>10637</v>
      </c>
      <c r="B638" s="1">
        <v>45315</v>
      </c>
      <c r="C638" t="s">
        <v>1359</v>
      </c>
      <c r="D638" t="s">
        <v>40</v>
      </c>
      <c r="E638" t="s">
        <v>110</v>
      </c>
      <c r="F638" t="s">
        <v>42</v>
      </c>
      <c r="G638" t="s">
        <v>188</v>
      </c>
      <c r="H638" t="s">
        <v>1360</v>
      </c>
      <c r="I638">
        <v>2</v>
      </c>
      <c r="J638">
        <v>32039</v>
      </c>
      <c r="K638">
        <v>20</v>
      </c>
      <c r="L638">
        <v>51262.400000000001</v>
      </c>
      <c r="M638">
        <v>5086.3</v>
      </c>
      <c r="N638" t="s">
        <v>33</v>
      </c>
    </row>
    <row r="639" spans="1:14" x14ac:dyDescent="0.35">
      <c r="A639">
        <v>10638</v>
      </c>
      <c r="B639" s="1">
        <v>45894</v>
      </c>
      <c r="C639" t="s">
        <v>1361</v>
      </c>
      <c r="D639" t="s">
        <v>28</v>
      </c>
      <c r="E639" t="s">
        <v>114</v>
      </c>
      <c r="F639" t="s">
        <v>42</v>
      </c>
      <c r="G639" t="s">
        <v>188</v>
      </c>
      <c r="H639" t="s">
        <v>1362</v>
      </c>
      <c r="I639">
        <v>1</v>
      </c>
      <c r="J639">
        <v>55302</v>
      </c>
      <c r="K639">
        <v>15</v>
      </c>
      <c r="L639">
        <v>47006.7</v>
      </c>
      <c r="M639">
        <v>10277.790000000001</v>
      </c>
      <c r="N639" t="s">
        <v>20</v>
      </c>
    </row>
    <row r="640" spans="1:14" x14ac:dyDescent="0.35">
      <c r="A640">
        <v>10639</v>
      </c>
      <c r="B640" s="1">
        <v>45585</v>
      </c>
      <c r="C640" t="s">
        <v>1363</v>
      </c>
      <c r="D640" t="s">
        <v>40</v>
      </c>
      <c r="E640" t="s">
        <v>103</v>
      </c>
      <c r="F640" t="s">
        <v>24</v>
      </c>
      <c r="G640" t="s">
        <v>59</v>
      </c>
      <c r="H640" t="s">
        <v>1364</v>
      </c>
      <c r="I640">
        <v>3</v>
      </c>
      <c r="J640">
        <v>60596</v>
      </c>
      <c r="K640">
        <v>15</v>
      </c>
      <c r="L640">
        <v>154519.79999999999</v>
      </c>
      <c r="M640">
        <v>30780.09</v>
      </c>
      <c r="N640" t="s">
        <v>33</v>
      </c>
    </row>
    <row r="641" spans="1:14" x14ac:dyDescent="0.35">
      <c r="A641">
        <v>10640</v>
      </c>
      <c r="B641" s="1">
        <v>45350</v>
      </c>
      <c r="C641" t="s">
        <v>1365</v>
      </c>
      <c r="D641" t="s">
        <v>40</v>
      </c>
      <c r="E641" t="s">
        <v>110</v>
      </c>
      <c r="F641" t="s">
        <v>129</v>
      </c>
      <c r="G641" t="s">
        <v>159</v>
      </c>
      <c r="H641" t="s">
        <v>1366</v>
      </c>
      <c r="I641">
        <v>3</v>
      </c>
      <c r="J641">
        <v>63987</v>
      </c>
      <c r="K641">
        <v>15</v>
      </c>
      <c r="L641">
        <v>163166.85</v>
      </c>
      <c r="M641">
        <v>34853.879999999997</v>
      </c>
      <c r="N641" t="s">
        <v>72</v>
      </c>
    </row>
    <row r="642" spans="1:14" x14ac:dyDescent="0.35">
      <c r="A642">
        <v>10641</v>
      </c>
      <c r="B642" s="1">
        <v>45863</v>
      </c>
      <c r="C642" t="s">
        <v>1367</v>
      </c>
      <c r="D642" t="s">
        <v>28</v>
      </c>
      <c r="E642" t="s">
        <v>35</v>
      </c>
      <c r="F642" t="s">
        <v>17</v>
      </c>
      <c r="G642" t="s">
        <v>55</v>
      </c>
      <c r="H642" t="s">
        <v>1368</v>
      </c>
      <c r="I642">
        <v>2</v>
      </c>
      <c r="J642">
        <v>2216</v>
      </c>
      <c r="K642">
        <v>0</v>
      </c>
      <c r="L642">
        <v>4432</v>
      </c>
      <c r="M642">
        <v>1076.22</v>
      </c>
      <c r="N642" t="s">
        <v>72</v>
      </c>
    </row>
    <row r="643" spans="1:14" x14ac:dyDescent="0.35">
      <c r="A643">
        <v>10642</v>
      </c>
      <c r="B643" s="1">
        <v>45439</v>
      </c>
      <c r="C643" t="s">
        <v>1369</v>
      </c>
      <c r="D643" t="s">
        <v>28</v>
      </c>
      <c r="E643" t="s">
        <v>144</v>
      </c>
      <c r="F643" t="s">
        <v>30</v>
      </c>
      <c r="G643" t="s">
        <v>31</v>
      </c>
      <c r="H643" t="s">
        <v>1370</v>
      </c>
      <c r="I643">
        <v>1</v>
      </c>
      <c r="J643">
        <v>62090</v>
      </c>
      <c r="K643">
        <v>5</v>
      </c>
      <c r="L643">
        <v>58985.5</v>
      </c>
      <c r="M643">
        <v>7879.2</v>
      </c>
      <c r="N643" t="s">
        <v>38</v>
      </c>
    </row>
    <row r="644" spans="1:14" x14ac:dyDescent="0.35">
      <c r="A644">
        <v>10643</v>
      </c>
      <c r="B644" s="1">
        <v>45236</v>
      </c>
      <c r="C644" t="s">
        <v>1371</v>
      </c>
      <c r="D644" t="s">
        <v>22</v>
      </c>
      <c r="E644" t="s">
        <v>74</v>
      </c>
      <c r="F644" t="s">
        <v>129</v>
      </c>
      <c r="G644" t="s">
        <v>130</v>
      </c>
      <c r="H644" t="s">
        <v>1372</v>
      </c>
      <c r="I644">
        <v>1</v>
      </c>
      <c r="J644">
        <v>6142</v>
      </c>
      <c r="K644">
        <v>10</v>
      </c>
      <c r="L644">
        <v>5527.8</v>
      </c>
      <c r="M644">
        <v>923.99</v>
      </c>
      <c r="N644" t="s">
        <v>33</v>
      </c>
    </row>
    <row r="645" spans="1:14" x14ac:dyDescent="0.35">
      <c r="A645">
        <v>10644</v>
      </c>
      <c r="B645" s="1">
        <v>45419</v>
      </c>
      <c r="C645" t="s">
        <v>1373</v>
      </c>
      <c r="D645" t="s">
        <v>22</v>
      </c>
      <c r="E645" t="s">
        <v>74</v>
      </c>
      <c r="F645" t="s">
        <v>42</v>
      </c>
      <c r="G645" t="s">
        <v>51</v>
      </c>
      <c r="H645" t="s">
        <v>1374</v>
      </c>
      <c r="I645">
        <v>5</v>
      </c>
      <c r="J645">
        <v>73310</v>
      </c>
      <c r="K645">
        <v>5</v>
      </c>
      <c r="L645">
        <v>348222.5</v>
      </c>
      <c r="M645">
        <v>24671.88</v>
      </c>
      <c r="N645" t="s">
        <v>33</v>
      </c>
    </row>
    <row r="646" spans="1:14" x14ac:dyDescent="0.35">
      <c r="A646">
        <v>10645</v>
      </c>
      <c r="B646" s="1">
        <v>45903</v>
      </c>
      <c r="C646" t="s">
        <v>1375</v>
      </c>
      <c r="D646" t="s">
        <v>15</v>
      </c>
      <c r="E646" t="s">
        <v>147</v>
      </c>
      <c r="F646" t="s">
        <v>17</v>
      </c>
      <c r="G646" t="s">
        <v>111</v>
      </c>
      <c r="H646" t="s">
        <v>1376</v>
      </c>
      <c r="I646">
        <v>1</v>
      </c>
      <c r="J646">
        <v>29735</v>
      </c>
      <c r="K646">
        <v>10</v>
      </c>
      <c r="L646">
        <v>26761.5</v>
      </c>
      <c r="M646">
        <v>4030.7</v>
      </c>
      <c r="N646" t="s">
        <v>72</v>
      </c>
    </row>
    <row r="647" spans="1:14" x14ac:dyDescent="0.35">
      <c r="A647">
        <v>10646</v>
      </c>
      <c r="B647" s="1">
        <v>45718</v>
      </c>
      <c r="C647" t="s">
        <v>1377</v>
      </c>
      <c r="D647" t="s">
        <v>15</v>
      </c>
      <c r="E647" t="s">
        <v>174</v>
      </c>
      <c r="F647" t="s">
        <v>42</v>
      </c>
      <c r="G647" t="s">
        <v>188</v>
      </c>
      <c r="H647" t="s">
        <v>1378</v>
      </c>
      <c r="I647">
        <v>1</v>
      </c>
      <c r="J647">
        <v>13768</v>
      </c>
      <c r="K647">
        <v>0</v>
      </c>
      <c r="L647">
        <v>13768</v>
      </c>
      <c r="M647">
        <v>1659.48</v>
      </c>
      <c r="N647" t="s">
        <v>20</v>
      </c>
    </row>
    <row r="648" spans="1:14" x14ac:dyDescent="0.35">
      <c r="A648">
        <v>10647</v>
      </c>
      <c r="B648" s="1">
        <v>45629</v>
      </c>
      <c r="C648" t="s">
        <v>1379</v>
      </c>
      <c r="D648" t="s">
        <v>22</v>
      </c>
      <c r="E648" t="s">
        <v>58</v>
      </c>
      <c r="F648" t="s">
        <v>129</v>
      </c>
      <c r="G648" t="s">
        <v>148</v>
      </c>
      <c r="H648" t="s">
        <v>1380</v>
      </c>
      <c r="I648">
        <v>5</v>
      </c>
      <c r="J648">
        <v>64144</v>
      </c>
      <c r="K648">
        <v>15</v>
      </c>
      <c r="L648">
        <v>272612</v>
      </c>
      <c r="M648">
        <v>18472.82</v>
      </c>
      <c r="N648" t="s">
        <v>83</v>
      </c>
    </row>
    <row r="649" spans="1:14" x14ac:dyDescent="0.35">
      <c r="A649">
        <v>10648</v>
      </c>
      <c r="B649" s="1">
        <v>45212</v>
      </c>
      <c r="C649" t="s">
        <v>1381</v>
      </c>
      <c r="D649" t="s">
        <v>22</v>
      </c>
      <c r="E649" t="s">
        <v>54</v>
      </c>
      <c r="F649" t="s">
        <v>17</v>
      </c>
      <c r="G649" t="s">
        <v>291</v>
      </c>
      <c r="H649" t="s">
        <v>1382</v>
      </c>
      <c r="I649">
        <v>5</v>
      </c>
      <c r="J649">
        <v>23990</v>
      </c>
      <c r="K649">
        <v>15</v>
      </c>
      <c r="L649">
        <v>101957.5</v>
      </c>
      <c r="M649">
        <v>5116.45</v>
      </c>
      <c r="N649" t="s">
        <v>33</v>
      </c>
    </row>
    <row r="650" spans="1:14" x14ac:dyDescent="0.35">
      <c r="A650">
        <v>10649</v>
      </c>
      <c r="B650" s="1">
        <v>45594</v>
      </c>
      <c r="C650" t="s">
        <v>1383</v>
      </c>
      <c r="D650" t="s">
        <v>28</v>
      </c>
      <c r="E650" t="s">
        <v>29</v>
      </c>
      <c r="F650" t="s">
        <v>24</v>
      </c>
      <c r="G650" t="s">
        <v>59</v>
      </c>
      <c r="H650" t="s">
        <v>1384</v>
      </c>
      <c r="I650">
        <v>4</v>
      </c>
      <c r="J650">
        <v>23799</v>
      </c>
      <c r="K650">
        <v>20</v>
      </c>
      <c r="L650">
        <v>76156.800000000003</v>
      </c>
      <c r="M650">
        <v>9593.1200000000008</v>
      </c>
      <c r="N650" t="s">
        <v>38</v>
      </c>
    </row>
    <row r="651" spans="1:14" x14ac:dyDescent="0.35">
      <c r="A651">
        <v>10650</v>
      </c>
      <c r="B651" s="1">
        <v>45416</v>
      </c>
      <c r="C651" t="s">
        <v>1385</v>
      </c>
      <c r="D651" t="s">
        <v>15</v>
      </c>
      <c r="E651" t="s">
        <v>68</v>
      </c>
      <c r="F651" t="s">
        <v>17</v>
      </c>
      <c r="G651" t="s">
        <v>111</v>
      </c>
      <c r="H651" t="s">
        <v>1386</v>
      </c>
      <c r="I651">
        <v>3</v>
      </c>
      <c r="J651">
        <v>45036</v>
      </c>
      <c r="K651">
        <v>20</v>
      </c>
      <c r="L651">
        <v>108086.39999999999</v>
      </c>
      <c r="M651">
        <v>23167.57</v>
      </c>
      <c r="N651" t="s">
        <v>72</v>
      </c>
    </row>
    <row r="652" spans="1:14" x14ac:dyDescent="0.35">
      <c r="A652">
        <v>10651</v>
      </c>
      <c r="B652" s="1">
        <v>45610</v>
      </c>
      <c r="C652" t="s">
        <v>1387</v>
      </c>
      <c r="D652" t="s">
        <v>40</v>
      </c>
      <c r="E652" t="s">
        <v>62</v>
      </c>
      <c r="F652" t="s">
        <v>24</v>
      </c>
      <c r="G652" t="s">
        <v>36</v>
      </c>
      <c r="H652" t="s">
        <v>1388</v>
      </c>
      <c r="I652">
        <v>2</v>
      </c>
      <c r="J652">
        <v>15732</v>
      </c>
      <c r="K652">
        <v>10</v>
      </c>
      <c r="L652">
        <v>28317.599999999999</v>
      </c>
      <c r="M652">
        <v>6101.14</v>
      </c>
      <c r="N652" t="s">
        <v>38</v>
      </c>
    </row>
    <row r="653" spans="1:14" x14ac:dyDescent="0.35">
      <c r="A653">
        <v>10652</v>
      </c>
      <c r="B653" s="1">
        <v>45535</v>
      </c>
      <c r="C653" t="s">
        <v>1389</v>
      </c>
      <c r="D653" t="s">
        <v>22</v>
      </c>
      <c r="E653" t="s">
        <v>23</v>
      </c>
      <c r="F653" t="s">
        <v>129</v>
      </c>
      <c r="G653" t="s">
        <v>168</v>
      </c>
      <c r="H653" t="s">
        <v>1390</v>
      </c>
      <c r="I653">
        <v>4</v>
      </c>
      <c r="J653">
        <v>33639</v>
      </c>
      <c r="K653">
        <v>5</v>
      </c>
      <c r="L653">
        <v>127828.2</v>
      </c>
      <c r="M653">
        <v>22607.99</v>
      </c>
      <c r="N653" t="s">
        <v>33</v>
      </c>
    </row>
    <row r="654" spans="1:14" x14ac:dyDescent="0.35">
      <c r="A654">
        <v>10653</v>
      </c>
      <c r="B654" s="1">
        <v>45582</v>
      </c>
      <c r="C654" t="s">
        <v>1391</v>
      </c>
      <c r="D654" t="s">
        <v>28</v>
      </c>
      <c r="E654" t="s">
        <v>35</v>
      </c>
      <c r="F654" t="s">
        <v>30</v>
      </c>
      <c r="G654" t="s">
        <v>104</v>
      </c>
      <c r="H654" t="s">
        <v>1392</v>
      </c>
      <c r="I654">
        <v>1</v>
      </c>
      <c r="J654">
        <v>40338</v>
      </c>
      <c r="K654">
        <v>10</v>
      </c>
      <c r="L654">
        <v>36304.199999999997</v>
      </c>
      <c r="M654">
        <v>5994.44</v>
      </c>
      <c r="N654" t="s">
        <v>20</v>
      </c>
    </row>
    <row r="655" spans="1:14" x14ac:dyDescent="0.35">
      <c r="A655">
        <v>10654</v>
      </c>
      <c r="B655" s="1">
        <v>45529</v>
      </c>
      <c r="C655" t="s">
        <v>1393</v>
      </c>
      <c r="D655" t="s">
        <v>28</v>
      </c>
      <c r="E655" t="s">
        <v>29</v>
      </c>
      <c r="F655" t="s">
        <v>96</v>
      </c>
      <c r="G655" t="s">
        <v>97</v>
      </c>
      <c r="H655" t="s">
        <v>976</v>
      </c>
      <c r="I655">
        <v>2</v>
      </c>
      <c r="J655">
        <v>8873</v>
      </c>
      <c r="K655">
        <v>5</v>
      </c>
      <c r="L655">
        <v>16858.7</v>
      </c>
      <c r="M655">
        <v>2506.08</v>
      </c>
      <c r="N655" t="s">
        <v>83</v>
      </c>
    </row>
    <row r="656" spans="1:14" x14ac:dyDescent="0.35">
      <c r="A656">
        <v>10655</v>
      </c>
      <c r="B656" s="1">
        <v>45823</v>
      </c>
      <c r="C656" t="s">
        <v>1394</v>
      </c>
      <c r="D656" t="s">
        <v>28</v>
      </c>
      <c r="E656" t="s">
        <v>35</v>
      </c>
      <c r="F656" t="s">
        <v>96</v>
      </c>
      <c r="G656" t="s">
        <v>156</v>
      </c>
      <c r="H656" t="s">
        <v>1395</v>
      </c>
      <c r="I656">
        <v>4</v>
      </c>
      <c r="J656">
        <v>47066</v>
      </c>
      <c r="K656">
        <v>15</v>
      </c>
      <c r="L656">
        <v>160024.4</v>
      </c>
      <c r="M656">
        <v>25992.03</v>
      </c>
      <c r="N656" t="s">
        <v>72</v>
      </c>
    </row>
    <row r="657" spans="1:14" x14ac:dyDescent="0.35">
      <c r="A657">
        <v>10656</v>
      </c>
      <c r="B657" s="1">
        <v>45841</v>
      </c>
      <c r="C657" t="s">
        <v>1396</v>
      </c>
      <c r="D657" t="s">
        <v>22</v>
      </c>
      <c r="E657" t="s">
        <v>58</v>
      </c>
      <c r="F657" t="s">
        <v>86</v>
      </c>
      <c r="G657" t="s">
        <v>171</v>
      </c>
      <c r="H657" t="s">
        <v>1397</v>
      </c>
      <c r="I657">
        <v>5</v>
      </c>
      <c r="J657">
        <v>60803</v>
      </c>
      <c r="K657">
        <v>20</v>
      </c>
      <c r="L657">
        <v>243212</v>
      </c>
      <c r="M657">
        <v>48161.52</v>
      </c>
      <c r="N657" t="s">
        <v>33</v>
      </c>
    </row>
    <row r="658" spans="1:14" x14ac:dyDescent="0.35">
      <c r="A658">
        <v>10657</v>
      </c>
      <c r="B658" s="1">
        <v>45749</v>
      </c>
      <c r="C658" t="s">
        <v>1398</v>
      </c>
      <c r="D658" t="s">
        <v>22</v>
      </c>
      <c r="E658" t="s">
        <v>54</v>
      </c>
      <c r="F658" t="s">
        <v>46</v>
      </c>
      <c r="G658" t="s">
        <v>201</v>
      </c>
      <c r="H658" t="s">
        <v>1399</v>
      </c>
      <c r="I658">
        <v>5</v>
      </c>
      <c r="J658">
        <v>15239</v>
      </c>
      <c r="K658">
        <v>15</v>
      </c>
      <c r="L658">
        <v>64765.75</v>
      </c>
      <c r="M658">
        <v>6005.61</v>
      </c>
      <c r="N658" t="s">
        <v>38</v>
      </c>
    </row>
    <row r="659" spans="1:14" x14ac:dyDescent="0.35">
      <c r="A659">
        <v>10658</v>
      </c>
      <c r="B659" s="1">
        <v>45608</v>
      </c>
      <c r="C659" t="s">
        <v>1400</v>
      </c>
      <c r="D659" t="s">
        <v>22</v>
      </c>
      <c r="E659" t="s">
        <v>54</v>
      </c>
      <c r="F659" t="s">
        <v>86</v>
      </c>
      <c r="G659" t="s">
        <v>296</v>
      </c>
      <c r="H659" t="s">
        <v>1401</v>
      </c>
      <c r="I659">
        <v>5</v>
      </c>
      <c r="J659">
        <v>23494</v>
      </c>
      <c r="K659">
        <v>15</v>
      </c>
      <c r="L659">
        <v>99849.5</v>
      </c>
      <c r="M659">
        <v>11088.18</v>
      </c>
      <c r="N659" t="s">
        <v>72</v>
      </c>
    </row>
    <row r="660" spans="1:14" x14ac:dyDescent="0.35">
      <c r="A660">
        <v>10659</v>
      </c>
      <c r="B660" s="1">
        <v>45880</v>
      </c>
      <c r="C660" t="s">
        <v>1402</v>
      </c>
      <c r="D660" t="s">
        <v>28</v>
      </c>
      <c r="E660" t="s">
        <v>144</v>
      </c>
      <c r="F660" t="s">
        <v>96</v>
      </c>
      <c r="G660" t="s">
        <v>156</v>
      </c>
      <c r="H660" t="s">
        <v>1403</v>
      </c>
      <c r="I660">
        <v>4</v>
      </c>
      <c r="J660">
        <v>54966</v>
      </c>
      <c r="K660">
        <v>20</v>
      </c>
      <c r="L660">
        <v>175891.20000000001</v>
      </c>
      <c r="M660">
        <v>34105.839999999997</v>
      </c>
      <c r="N660" t="s">
        <v>38</v>
      </c>
    </row>
    <row r="661" spans="1:14" x14ac:dyDescent="0.35">
      <c r="A661">
        <v>10660</v>
      </c>
      <c r="B661" s="1">
        <v>45525</v>
      </c>
      <c r="C661" t="s">
        <v>1404</v>
      </c>
      <c r="D661" t="s">
        <v>22</v>
      </c>
      <c r="E661" t="s">
        <v>167</v>
      </c>
      <c r="F661" t="s">
        <v>69</v>
      </c>
      <c r="G661" t="s">
        <v>123</v>
      </c>
      <c r="H661" t="s">
        <v>1405</v>
      </c>
      <c r="I661">
        <v>4</v>
      </c>
      <c r="J661">
        <v>53502</v>
      </c>
      <c r="K661">
        <v>10</v>
      </c>
      <c r="L661">
        <v>192607.2</v>
      </c>
      <c r="M661">
        <v>44323.62</v>
      </c>
      <c r="N661" t="s">
        <v>38</v>
      </c>
    </row>
    <row r="662" spans="1:14" x14ac:dyDescent="0.35">
      <c r="A662">
        <v>10661</v>
      </c>
      <c r="B662" s="1">
        <v>45546</v>
      </c>
      <c r="C662" t="s">
        <v>1406</v>
      </c>
      <c r="D662" t="s">
        <v>15</v>
      </c>
      <c r="E662" t="s">
        <v>147</v>
      </c>
      <c r="F662" t="s">
        <v>42</v>
      </c>
      <c r="G662" t="s">
        <v>51</v>
      </c>
      <c r="H662" t="s">
        <v>1407</v>
      </c>
      <c r="I662">
        <v>2</v>
      </c>
      <c r="J662">
        <v>50880</v>
      </c>
      <c r="K662">
        <v>15</v>
      </c>
      <c r="L662">
        <v>86496</v>
      </c>
      <c r="M662">
        <v>11193.8</v>
      </c>
      <c r="N662" t="s">
        <v>38</v>
      </c>
    </row>
    <row r="663" spans="1:14" x14ac:dyDescent="0.35">
      <c r="A663">
        <v>10662</v>
      </c>
      <c r="B663" s="1">
        <v>45485</v>
      </c>
      <c r="C663" t="s">
        <v>1408</v>
      </c>
      <c r="D663" t="s">
        <v>15</v>
      </c>
      <c r="E663" t="s">
        <v>93</v>
      </c>
      <c r="F663" t="s">
        <v>17</v>
      </c>
      <c r="G663" t="s">
        <v>291</v>
      </c>
      <c r="H663" t="s">
        <v>1409</v>
      </c>
      <c r="I663">
        <v>3</v>
      </c>
      <c r="J663">
        <v>2983</v>
      </c>
      <c r="K663">
        <v>5</v>
      </c>
      <c r="L663">
        <v>8501.5499999999993</v>
      </c>
      <c r="M663">
        <v>1069.73</v>
      </c>
      <c r="N663" t="s">
        <v>83</v>
      </c>
    </row>
    <row r="664" spans="1:14" x14ac:dyDescent="0.35">
      <c r="A664">
        <v>10663</v>
      </c>
      <c r="B664" s="1">
        <v>45814</v>
      </c>
      <c r="C664" t="s">
        <v>1410</v>
      </c>
      <c r="D664" t="s">
        <v>40</v>
      </c>
      <c r="E664" t="s">
        <v>50</v>
      </c>
      <c r="F664" t="s">
        <v>75</v>
      </c>
      <c r="G664" t="s">
        <v>76</v>
      </c>
      <c r="H664" t="s">
        <v>1066</v>
      </c>
      <c r="I664">
        <v>1</v>
      </c>
      <c r="J664">
        <v>76363</v>
      </c>
      <c r="K664">
        <v>0</v>
      </c>
      <c r="L664">
        <v>76363</v>
      </c>
      <c r="M664">
        <v>18403.02</v>
      </c>
      <c r="N664" t="s">
        <v>38</v>
      </c>
    </row>
    <row r="665" spans="1:14" x14ac:dyDescent="0.35">
      <c r="A665">
        <v>10664</v>
      </c>
      <c r="B665" s="1">
        <v>45453</v>
      </c>
      <c r="C665" t="s">
        <v>1411</v>
      </c>
      <c r="D665" t="s">
        <v>22</v>
      </c>
      <c r="E665" t="s">
        <v>58</v>
      </c>
      <c r="F665" t="s">
        <v>42</v>
      </c>
      <c r="G665" t="s">
        <v>188</v>
      </c>
      <c r="H665" t="s">
        <v>1412</v>
      </c>
      <c r="I665">
        <v>4</v>
      </c>
      <c r="J665">
        <v>47929</v>
      </c>
      <c r="K665">
        <v>5</v>
      </c>
      <c r="L665">
        <v>182130.2</v>
      </c>
      <c r="M665">
        <v>30387.53</v>
      </c>
      <c r="N665" t="s">
        <v>72</v>
      </c>
    </row>
    <row r="666" spans="1:14" x14ac:dyDescent="0.35">
      <c r="A666">
        <v>10665</v>
      </c>
      <c r="B666" s="1">
        <v>45660</v>
      </c>
      <c r="C666" t="s">
        <v>1413</v>
      </c>
      <c r="D666" t="s">
        <v>28</v>
      </c>
      <c r="E666" t="s">
        <v>85</v>
      </c>
      <c r="F666" t="s">
        <v>86</v>
      </c>
      <c r="G666" t="s">
        <v>87</v>
      </c>
      <c r="H666" t="s">
        <v>1414</v>
      </c>
      <c r="I666">
        <v>4</v>
      </c>
      <c r="J666">
        <v>54039</v>
      </c>
      <c r="K666">
        <v>5</v>
      </c>
      <c r="L666">
        <v>205348.2</v>
      </c>
      <c r="M666">
        <v>35865.22</v>
      </c>
      <c r="N666" t="s">
        <v>20</v>
      </c>
    </row>
    <row r="667" spans="1:14" x14ac:dyDescent="0.35">
      <c r="A667">
        <v>10666</v>
      </c>
      <c r="B667" s="1">
        <v>45304</v>
      </c>
      <c r="C667" t="s">
        <v>1415</v>
      </c>
      <c r="D667" t="s">
        <v>22</v>
      </c>
      <c r="E667" t="s">
        <v>74</v>
      </c>
      <c r="F667" t="s">
        <v>17</v>
      </c>
      <c r="G667" t="s">
        <v>291</v>
      </c>
      <c r="H667" t="s">
        <v>1416</v>
      </c>
      <c r="I667">
        <v>3</v>
      </c>
      <c r="J667">
        <v>10688</v>
      </c>
      <c r="K667">
        <v>10</v>
      </c>
      <c r="L667">
        <v>28857.599999999999</v>
      </c>
      <c r="M667">
        <v>4466.6400000000003</v>
      </c>
      <c r="N667" t="s">
        <v>38</v>
      </c>
    </row>
    <row r="668" spans="1:14" x14ac:dyDescent="0.35">
      <c r="A668">
        <v>10667</v>
      </c>
      <c r="B668" s="1">
        <v>45360</v>
      </c>
      <c r="C668" t="s">
        <v>1417</v>
      </c>
      <c r="D668" t="s">
        <v>28</v>
      </c>
      <c r="E668" t="s">
        <v>144</v>
      </c>
      <c r="F668" t="s">
        <v>17</v>
      </c>
      <c r="G668" t="s">
        <v>18</v>
      </c>
      <c r="H668" t="s">
        <v>1418</v>
      </c>
      <c r="I668">
        <v>2</v>
      </c>
      <c r="J668">
        <v>68843</v>
      </c>
      <c r="K668">
        <v>5</v>
      </c>
      <c r="L668">
        <v>130801.7</v>
      </c>
      <c r="M668">
        <v>31514.33</v>
      </c>
      <c r="N668" t="s">
        <v>72</v>
      </c>
    </row>
    <row r="669" spans="1:14" x14ac:dyDescent="0.35">
      <c r="A669">
        <v>10668</v>
      </c>
      <c r="B669" s="1">
        <v>45726</v>
      </c>
      <c r="C669" t="s">
        <v>1419</v>
      </c>
      <c r="D669" t="s">
        <v>28</v>
      </c>
      <c r="E669" t="s">
        <v>114</v>
      </c>
      <c r="F669" t="s">
        <v>69</v>
      </c>
      <c r="G669" t="s">
        <v>123</v>
      </c>
      <c r="H669" t="s">
        <v>1420</v>
      </c>
      <c r="I669">
        <v>5</v>
      </c>
      <c r="J669">
        <v>35211</v>
      </c>
      <c r="K669">
        <v>10</v>
      </c>
      <c r="L669">
        <v>158449.5</v>
      </c>
      <c r="M669">
        <v>14340.06</v>
      </c>
      <c r="N669" t="s">
        <v>38</v>
      </c>
    </row>
    <row r="670" spans="1:14" x14ac:dyDescent="0.35">
      <c r="A670">
        <v>10669</v>
      </c>
      <c r="B670" s="1">
        <v>45359</v>
      </c>
      <c r="C670" t="s">
        <v>1421</v>
      </c>
      <c r="D670" t="s">
        <v>22</v>
      </c>
      <c r="E670" t="s">
        <v>167</v>
      </c>
      <c r="F670" t="s">
        <v>24</v>
      </c>
      <c r="G670" t="s">
        <v>25</v>
      </c>
      <c r="H670" t="s">
        <v>1422</v>
      </c>
      <c r="I670">
        <v>4</v>
      </c>
      <c r="J670">
        <v>62276</v>
      </c>
      <c r="K670">
        <v>5</v>
      </c>
      <c r="L670">
        <v>236648.8</v>
      </c>
      <c r="M670">
        <v>13046.37</v>
      </c>
      <c r="N670" t="s">
        <v>33</v>
      </c>
    </row>
    <row r="671" spans="1:14" x14ac:dyDescent="0.35">
      <c r="A671">
        <v>10670</v>
      </c>
      <c r="B671" s="1">
        <v>45715</v>
      </c>
      <c r="C671" t="s">
        <v>1423</v>
      </c>
      <c r="D671" t="s">
        <v>22</v>
      </c>
      <c r="E671" t="s">
        <v>54</v>
      </c>
      <c r="F671" t="s">
        <v>86</v>
      </c>
      <c r="G671" t="s">
        <v>171</v>
      </c>
      <c r="H671" t="s">
        <v>1424</v>
      </c>
      <c r="I671">
        <v>3</v>
      </c>
      <c r="J671">
        <v>27587</v>
      </c>
      <c r="K671">
        <v>5</v>
      </c>
      <c r="L671">
        <v>78622.95</v>
      </c>
      <c r="M671">
        <v>19128.29</v>
      </c>
      <c r="N671" t="s">
        <v>33</v>
      </c>
    </row>
    <row r="672" spans="1:14" x14ac:dyDescent="0.35">
      <c r="A672">
        <v>10671</v>
      </c>
      <c r="B672" s="1">
        <v>45263</v>
      </c>
      <c r="C672" t="s">
        <v>1425</v>
      </c>
      <c r="D672" t="s">
        <v>40</v>
      </c>
      <c r="E672" t="s">
        <v>41</v>
      </c>
      <c r="F672" t="s">
        <v>96</v>
      </c>
      <c r="G672" t="s">
        <v>97</v>
      </c>
      <c r="H672" t="s">
        <v>1426</v>
      </c>
      <c r="I672">
        <v>4</v>
      </c>
      <c r="J672">
        <v>12694</v>
      </c>
      <c r="K672">
        <v>5</v>
      </c>
      <c r="L672">
        <v>48237.2</v>
      </c>
      <c r="M672">
        <v>7333.18</v>
      </c>
      <c r="N672" t="s">
        <v>20</v>
      </c>
    </row>
    <row r="673" spans="1:14" x14ac:dyDescent="0.35">
      <c r="A673">
        <v>10672</v>
      </c>
      <c r="B673" s="1">
        <v>45710</v>
      </c>
      <c r="C673" t="s">
        <v>1427</v>
      </c>
      <c r="D673" t="s">
        <v>28</v>
      </c>
      <c r="E673" t="s">
        <v>144</v>
      </c>
      <c r="F673" t="s">
        <v>96</v>
      </c>
      <c r="G673" t="s">
        <v>156</v>
      </c>
      <c r="H673" t="s">
        <v>1428</v>
      </c>
      <c r="I673">
        <v>1</v>
      </c>
      <c r="J673">
        <v>35030</v>
      </c>
      <c r="K673">
        <v>15</v>
      </c>
      <c r="L673">
        <v>29775.5</v>
      </c>
      <c r="M673">
        <v>3839.4</v>
      </c>
      <c r="N673" t="s">
        <v>83</v>
      </c>
    </row>
    <row r="674" spans="1:14" x14ac:dyDescent="0.35">
      <c r="A674">
        <v>10673</v>
      </c>
      <c r="B674" s="1">
        <v>45446</v>
      </c>
      <c r="C674" t="s">
        <v>1429</v>
      </c>
      <c r="D674" t="s">
        <v>28</v>
      </c>
      <c r="E674" t="s">
        <v>29</v>
      </c>
      <c r="F674" t="s">
        <v>17</v>
      </c>
      <c r="G674" t="s">
        <v>111</v>
      </c>
      <c r="H674" t="s">
        <v>1430</v>
      </c>
      <c r="I674">
        <v>5</v>
      </c>
      <c r="J674">
        <v>27224</v>
      </c>
      <c r="K674">
        <v>20</v>
      </c>
      <c r="L674">
        <v>108896</v>
      </c>
      <c r="M674">
        <v>11664.45</v>
      </c>
      <c r="N674" t="s">
        <v>20</v>
      </c>
    </row>
    <row r="675" spans="1:14" x14ac:dyDescent="0.35">
      <c r="A675">
        <v>10674</v>
      </c>
      <c r="B675" s="1">
        <v>45490</v>
      </c>
      <c r="C675" t="s">
        <v>1431</v>
      </c>
      <c r="D675" t="s">
        <v>15</v>
      </c>
      <c r="E675" t="s">
        <v>174</v>
      </c>
      <c r="F675" t="s">
        <v>129</v>
      </c>
      <c r="G675" t="s">
        <v>164</v>
      </c>
      <c r="H675" t="s">
        <v>1432</v>
      </c>
      <c r="I675">
        <v>3</v>
      </c>
      <c r="J675">
        <v>46101</v>
      </c>
      <c r="K675">
        <v>5</v>
      </c>
      <c r="L675">
        <v>131387.85</v>
      </c>
      <c r="M675">
        <v>30694.75</v>
      </c>
      <c r="N675" t="s">
        <v>38</v>
      </c>
    </row>
    <row r="676" spans="1:14" x14ac:dyDescent="0.35">
      <c r="A676">
        <v>10675</v>
      </c>
      <c r="B676" s="1">
        <v>45687</v>
      </c>
      <c r="C676" t="s">
        <v>1433</v>
      </c>
      <c r="D676" t="s">
        <v>28</v>
      </c>
      <c r="E676" t="s">
        <v>29</v>
      </c>
      <c r="F676" t="s">
        <v>46</v>
      </c>
      <c r="G676" t="s">
        <v>47</v>
      </c>
      <c r="H676" t="s">
        <v>1434</v>
      </c>
      <c r="I676">
        <v>5</v>
      </c>
      <c r="J676">
        <v>70838</v>
      </c>
      <c r="K676">
        <v>20</v>
      </c>
      <c r="L676">
        <v>283352</v>
      </c>
      <c r="M676">
        <v>59929.82</v>
      </c>
      <c r="N676" t="s">
        <v>38</v>
      </c>
    </row>
    <row r="677" spans="1:14" x14ac:dyDescent="0.35">
      <c r="A677">
        <v>10676</v>
      </c>
      <c r="B677" s="1">
        <v>45894</v>
      </c>
      <c r="C677" t="s">
        <v>1435</v>
      </c>
      <c r="D677" t="s">
        <v>15</v>
      </c>
      <c r="E677" t="s">
        <v>147</v>
      </c>
      <c r="F677" t="s">
        <v>46</v>
      </c>
      <c r="G677" t="s">
        <v>126</v>
      </c>
      <c r="H677" t="s">
        <v>325</v>
      </c>
      <c r="I677">
        <v>2</v>
      </c>
      <c r="J677">
        <v>74289</v>
      </c>
      <c r="K677">
        <v>5</v>
      </c>
      <c r="L677">
        <v>141149.1</v>
      </c>
      <c r="M677">
        <v>10114.549999999999</v>
      </c>
      <c r="N677" t="s">
        <v>83</v>
      </c>
    </row>
    <row r="678" spans="1:14" x14ac:dyDescent="0.35">
      <c r="A678">
        <v>10677</v>
      </c>
      <c r="B678" s="1">
        <v>45309</v>
      </c>
      <c r="C678" t="s">
        <v>1436</v>
      </c>
      <c r="D678" t="s">
        <v>40</v>
      </c>
      <c r="E678" t="s">
        <v>103</v>
      </c>
      <c r="F678" t="s">
        <v>17</v>
      </c>
      <c r="G678" t="s">
        <v>55</v>
      </c>
      <c r="H678" t="s">
        <v>1437</v>
      </c>
      <c r="I678">
        <v>1</v>
      </c>
      <c r="J678">
        <v>43058</v>
      </c>
      <c r="K678">
        <v>10</v>
      </c>
      <c r="L678">
        <v>38752.199999999997</v>
      </c>
      <c r="M678">
        <v>3808.71</v>
      </c>
      <c r="N678" t="s">
        <v>33</v>
      </c>
    </row>
    <row r="679" spans="1:14" x14ac:dyDescent="0.35">
      <c r="A679">
        <v>10678</v>
      </c>
      <c r="B679" s="1">
        <v>45463</v>
      </c>
      <c r="C679" t="s">
        <v>1438</v>
      </c>
      <c r="D679" t="s">
        <v>22</v>
      </c>
      <c r="E679" t="s">
        <v>54</v>
      </c>
      <c r="F679" t="s">
        <v>24</v>
      </c>
      <c r="G679" t="s">
        <v>59</v>
      </c>
      <c r="H679" t="s">
        <v>1439</v>
      </c>
      <c r="I679">
        <v>3</v>
      </c>
      <c r="J679">
        <v>58209</v>
      </c>
      <c r="K679">
        <v>0</v>
      </c>
      <c r="L679">
        <v>174627</v>
      </c>
      <c r="M679">
        <v>29134.83</v>
      </c>
      <c r="N679" t="s">
        <v>20</v>
      </c>
    </row>
    <row r="680" spans="1:14" x14ac:dyDescent="0.35">
      <c r="A680">
        <v>10679</v>
      </c>
      <c r="B680" s="1">
        <v>45911</v>
      </c>
      <c r="C680" t="s">
        <v>1440</v>
      </c>
      <c r="D680" t="s">
        <v>28</v>
      </c>
      <c r="E680" t="s">
        <v>29</v>
      </c>
      <c r="F680" t="s">
        <v>69</v>
      </c>
      <c r="G680" t="s">
        <v>517</v>
      </c>
      <c r="H680" t="s">
        <v>1441</v>
      </c>
      <c r="I680">
        <v>3</v>
      </c>
      <c r="J680">
        <v>21822</v>
      </c>
      <c r="K680">
        <v>5</v>
      </c>
      <c r="L680">
        <v>62192.7</v>
      </c>
      <c r="M680">
        <v>4352.3599999999997</v>
      </c>
      <c r="N680" t="s">
        <v>33</v>
      </c>
    </row>
    <row r="681" spans="1:14" x14ac:dyDescent="0.35">
      <c r="A681">
        <v>10680</v>
      </c>
      <c r="B681" s="1">
        <v>45793</v>
      </c>
      <c r="C681" t="s">
        <v>1442</v>
      </c>
      <c r="D681" t="s">
        <v>22</v>
      </c>
      <c r="E681" t="s">
        <v>54</v>
      </c>
      <c r="F681" t="s">
        <v>46</v>
      </c>
      <c r="G681" t="s">
        <v>47</v>
      </c>
      <c r="H681" t="s">
        <v>1443</v>
      </c>
      <c r="I681">
        <v>2</v>
      </c>
      <c r="J681">
        <v>76866</v>
      </c>
      <c r="K681">
        <v>10</v>
      </c>
      <c r="L681">
        <v>138358.79999999999</v>
      </c>
      <c r="M681">
        <v>30204</v>
      </c>
      <c r="N681" t="s">
        <v>20</v>
      </c>
    </row>
    <row r="682" spans="1:14" x14ac:dyDescent="0.35">
      <c r="A682">
        <v>10681</v>
      </c>
      <c r="B682" s="1">
        <v>45849</v>
      </c>
      <c r="C682" t="s">
        <v>1444</v>
      </c>
      <c r="D682" t="s">
        <v>22</v>
      </c>
      <c r="E682" t="s">
        <v>58</v>
      </c>
      <c r="F682" t="s">
        <v>17</v>
      </c>
      <c r="G682" t="s">
        <v>111</v>
      </c>
      <c r="H682" t="s">
        <v>1445</v>
      </c>
      <c r="I682">
        <v>2</v>
      </c>
      <c r="J682">
        <v>61896</v>
      </c>
      <c r="K682">
        <v>10</v>
      </c>
      <c r="L682">
        <v>111412.8</v>
      </c>
      <c r="M682">
        <v>22664.98</v>
      </c>
      <c r="N682" t="s">
        <v>72</v>
      </c>
    </row>
    <row r="683" spans="1:14" x14ac:dyDescent="0.35">
      <c r="A683">
        <v>10682</v>
      </c>
      <c r="B683" s="1">
        <v>45667</v>
      </c>
      <c r="C683" t="s">
        <v>1446</v>
      </c>
      <c r="D683" t="s">
        <v>15</v>
      </c>
      <c r="E683" t="s">
        <v>93</v>
      </c>
      <c r="F683" t="s">
        <v>46</v>
      </c>
      <c r="G683" t="s">
        <v>47</v>
      </c>
      <c r="H683" t="s">
        <v>1447</v>
      </c>
      <c r="I683">
        <v>1</v>
      </c>
      <c r="J683">
        <v>34958</v>
      </c>
      <c r="K683">
        <v>15</v>
      </c>
      <c r="L683">
        <v>29714.3</v>
      </c>
      <c r="M683">
        <v>5847.67</v>
      </c>
      <c r="N683" t="s">
        <v>33</v>
      </c>
    </row>
    <row r="684" spans="1:14" x14ac:dyDescent="0.35">
      <c r="A684">
        <v>10683</v>
      </c>
      <c r="B684" s="1">
        <v>45402</v>
      </c>
      <c r="C684" t="s">
        <v>1448</v>
      </c>
      <c r="D684" t="s">
        <v>28</v>
      </c>
      <c r="E684" t="s">
        <v>35</v>
      </c>
      <c r="F684" t="s">
        <v>86</v>
      </c>
      <c r="G684" t="s">
        <v>90</v>
      </c>
      <c r="H684" t="s">
        <v>1449</v>
      </c>
      <c r="I684">
        <v>2</v>
      </c>
      <c r="J684">
        <v>66419</v>
      </c>
      <c r="K684">
        <v>5</v>
      </c>
      <c r="L684">
        <v>126196.1</v>
      </c>
      <c r="M684">
        <v>26301.68</v>
      </c>
      <c r="N684" t="s">
        <v>72</v>
      </c>
    </row>
    <row r="685" spans="1:14" x14ac:dyDescent="0.35">
      <c r="A685">
        <v>10684</v>
      </c>
      <c r="B685" s="1">
        <v>45465</v>
      </c>
      <c r="C685" t="s">
        <v>1450</v>
      </c>
      <c r="D685" t="s">
        <v>28</v>
      </c>
      <c r="E685" t="s">
        <v>85</v>
      </c>
      <c r="F685" t="s">
        <v>42</v>
      </c>
      <c r="G685" t="s">
        <v>79</v>
      </c>
      <c r="H685" t="s">
        <v>1451</v>
      </c>
      <c r="I685">
        <v>3</v>
      </c>
      <c r="J685">
        <v>12189</v>
      </c>
      <c r="K685">
        <v>20</v>
      </c>
      <c r="L685">
        <v>29253.599999999999</v>
      </c>
      <c r="M685">
        <v>3541.45</v>
      </c>
      <c r="N685" t="s">
        <v>33</v>
      </c>
    </row>
    <row r="686" spans="1:14" x14ac:dyDescent="0.35">
      <c r="A686">
        <v>10685</v>
      </c>
      <c r="B686" s="1">
        <v>45264</v>
      </c>
      <c r="C686" t="s">
        <v>1452</v>
      </c>
      <c r="D686" t="s">
        <v>40</v>
      </c>
      <c r="E686" t="s">
        <v>50</v>
      </c>
      <c r="F686" t="s">
        <v>96</v>
      </c>
      <c r="G686" t="s">
        <v>214</v>
      </c>
      <c r="H686" t="s">
        <v>1453</v>
      </c>
      <c r="I686">
        <v>2</v>
      </c>
      <c r="J686">
        <v>16471</v>
      </c>
      <c r="K686">
        <v>5</v>
      </c>
      <c r="L686">
        <v>31294.9</v>
      </c>
      <c r="M686">
        <v>3532.93</v>
      </c>
      <c r="N686" t="s">
        <v>33</v>
      </c>
    </row>
    <row r="687" spans="1:14" x14ac:dyDescent="0.35">
      <c r="A687">
        <v>10686</v>
      </c>
      <c r="B687" s="1">
        <v>45696</v>
      </c>
      <c r="C687" t="s">
        <v>1454</v>
      </c>
      <c r="D687" t="s">
        <v>22</v>
      </c>
      <c r="E687" t="s">
        <v>54</v>
      </c>
      <c r="F687" t="s">
        <v>69</v>
      </c>
      <c r="G687" t="s">
        <v>517</v>
      </c>
      <c r="H687" t="s">
        <v>1455</v>
      </c>
      <c r="I687">
        <v>5</v>
      </c>
      <c r="J687">
        <v>63227</v>
      </c>
      <c r="K687">
        <v>20</v>
      </c>
      <c r="L687">
        <v>252908</v>
      </c>
      <c r="M687">
        <v>19686.13</v>
      </c>
      <c r="N687" t="s">
        <v>72</v>
      </c>
    </row>
    <row r="688" spans="1:14" x14ac:dyDescent="0.35">
      <c r="A688">
        <v>10687</v>
      </c>
      <c r="B688" s="1">
        <v>45716</v>
      </c>
      <c r="C688" t="s">
        <v>1456</v>
      </c>
      <c r="D688" t="s">
        <v>15</v>
      </c>
      <c r="E688" t="s">
        <v>93</v>
      </c>
      <c r="F688" t="s">
        <v>129</v>
      </c>
      <c r="G688" t="s">
        <v>130</v>
      </c>
      <c r="H688" t="s">
        <v>1457</v>
      </c>
      <c r="I688">
        <v>5</v>
      </c>
      <c r="J688">
        <v>30855</v>
      </c>
      <c r="K688">
        <v>0</v>
      </c>
      <c r="L688">
        <v>154275</v>
      </c>
      <c r="M688">
        <v>38388.1</v>
      </c>
      <c r="N688" t="s">
        <v>83</v>
      </c>
    </row>
    <row r="689" spans="1:14" x14ac:dyDescent="0.35">
      <c r="A689">
        <v>10688</v>
      </c>
      <c r="B689" s="1">
        <v>45544</v>
      </c>
      <c r="C689" t="s">
        <v>1458</v>
      </c>
      <c r="D689" t="s">
        <v>22</v>
      </c>
      <c r="E689" t="s">
        <v>58</v>
      </c>
      <c r="F689" t="s">
        <v>42</v>
      </c>
      <c r="G689" t="s">
        <v>79</v>
      </c>
      <c r="H689" t="s">
        <v>1459</v>
      </c>
      <c r="I689">
        <v>4</v>
      </c>
      <c r="J689">
        <v>56628</v>
      </c>
      <c r="K689">
        <v>5</v>
      </c>
      <c r="L689">
        <v>215186.4</v>
      </c>
      <c r="M689">
        <v>40621.43</v>
      </c>
      <c r="N689" t="s">
        <v>33</v>
      </c>
    </row>
    <row r="690" spans="1:14" x14ac:dyDescent="0.35">
      <c r="A690">
        <v>10689</v>
      </c>
      <c r="B690" s="1">
        <v>45345</v>
      </c>
      <c r="C690" t="s">
        <v>1460</v>
      </c>
      <c r="D690" t="s">
        <v>28</v>
      </c>
      <c r="E690" t="s">
        <v>144</v>
      </c>
      <c r="F690" t="s">
        <v>96</v>
      </c>
      <c r="G690" t="s">
        <v>214</v>
      </c>
      <c r="H690" t="s">
        <v>1461</v>
      </c>
      <c r="I690">
        <v>3</v>
      </c>
      <c r="J690">
        <v>62910</v>
      </c>
      <c r="K690">
        <v>10</v>
      </c>
      <c r="L690">
        <v>169857</v>
      </c>
      <c r="M690">
        <v>12285.11</v>
      </c>
      <c r="N690" t="s">
        <v>83</v>
      </c>
    </row>
    <row r="691" spans="1:14" x14ac:dyDescent="0.35">
      <c r="A691">
        <v>10690</v>
      </c>
      <c r="B691" s="1">
        <v>45556</v>
      </c>
      <c r="C691" t="s">
        <v>1462</v>
      </c>
      <c r="D691" t="s">
        <v>15</v>
      </c>
      <c r="E691" t="s">
        <v>147</v>
      </c>
      <c r="F691" t="s">
        <v>30</v>
      </c>
      <c r="G691" t="s">
        <v>322</v>
      </c>
      <c r="H691" t="s">
        <v>1463</v>
      </c>
      <c r="I691">
        <v>5</v>
      </c>
      <c r="J691">
        <v>32237</v>
      </c>
      <c r="K691">
        <v>10</v>
      </c>
      <c r="L691">
        <v>145066.5</v>
      </c>
      <c r="M691">
        <v>34640.69</v>
      </c>
      <c r="N691" t="s">
        <v>33</v>
      </c>
    </row>
    <row r="692" spans="1:14" x14ac:dyDescent="0.35">
      <c r="A692">
        <v>10691</v>
      </c>
      <c r="B692" s="1">
        <v>45929</v>
      </c>
      <c r="C692" t="s">
        <v>1464</v>
      </c>
      <c r="D692" t="s">
        <v>28</v>
      </c>
      <c r="E692" t="s">
        <v>144</v>
      </c>
      <c r="F692" t="s">
        <v>46</v>
      </c>
      <c r="G692" t="s">
        <v>201</v>
      </c>
      <c r="H692" t="s">
        <v>1465</v>
      </c>
      <c r="I692">
        <v>2</v>
      </c>
      <c r="J692">
        <v>5427</v>
      </c>
      <c r="K692">
        <v>5</v>
      </c>
      <c r="L692">
        <v>10311.299999999999</v>
      </c>
      <c r="M692">
        <v>1231.23</v>
      </c>
      <c r="N692" t="s">
        <v>20</v>
      </c>
    </row>
    <row r="693" spans="1:14" x14ac:dyDescent="0.35">
      <c r="A693">
        <v>10692</v>
      </c>
      <c r="B693" s="1">
        <v>45806</v>
      </c>
      <c r="C693" t="s">
        <v>1466</v>
      </c>
      <c r="D693" t="s">
        <v>15</v>
      </c>
      <c r="E693" t="s">
        <v>93</v>
      </c>
      <c r="F693" t="s">
        <v>42</v>
      </c>
      <c r="G693" t="s">
        <v>446</v>
      </c>
      <c r="H693" t="s">
        <v>1467</v>
      </c>
      <c r="I693">
        <v>2</v>
      </c>
      <c r="J693">
        <v>31734</v>
      </c>
      <c r="K693">
        <v>0</v>
      </c>
      <c r="L693">
        <v>63468</v>
      </c>
      <c r="M693">
        <v>4890.1400000000003</v>
      </c>
      <c r="N693" t="s">
        <v>20</v>
      </c>
    </row>
    <row r="694" spans="1:14" x14ac:dyDescent="0.35">
      <c r="A694">
        <v>10693</v>
      </c>
      <c r="B694" s="1">
        <v>45541</v>
      </c>
      <c r="C694" t="s">
        <v>1468</v>
      </c>
      <c r="D694" t="s">
        <v>22</v>
      </c>
      <c r="E694" t="s">
        <v>54</v>
      </c>
      <c r="F694" t="s">
        <v>129</v>
      </c>
      <c r="G694" t="s">
        <v>159</v>
      </c>
      <c r="H694" t="s">
        <v>1469</v>
      </c>
      <c r="I694">
        <v>5</v>
      </c>
      <c r="J694">
        <v>45728</v>
      </c>
      <c r="K694">
        <v>10</v>
      </c>
      <c r="L694">
        <v>205776</v>
      </c>
      <c r="M694">
        <v>38038.660000000003</v>
      </c>
      <c r="N694" t="s">
        <v>33</v>
      </c>
    </row>
    <row r="695" spans="1:14" x14ac:dyDescent="0.35">
      <c r="A695">
        <v>10694</v>
      </c>
      <c r="B695" s="1">
        <v>45437</v>
      </c>
      <c r="C695" t="s">
        <v>1470</v>
      </c>
      <c r="D695" t="s">
        <v>15</v>
      </c>
      <c r="E695" t="s">
        <v>68</v>
      </c>
      <c r="F695" t="s">
        <v>30</v>
      </c>
      <c r="G695" t="s">
        <v>31</v>
      </c>
      <c r="H695" t="s">
        <v>1471</v>
      </c>
      <c r="I695">
        <v>5</v>
      </c>
      <c r="J695">
        <v>22831</v>
      </c>
      <c r="K695">
        <v>20</v>
      </c>
      <c r="L695">
        <v>91324</v>
      </c>
      <c r="M695">
        <v>9776.2199999999993</v>
      </c>
      <c r="N695" t="s">
        <v>72</v>
      </c>
    </row>
    <row r="696" spans="1:14" x14ac:dyDescent="0.35">
      <c r="A696">
        <v>10695</v>
      </c>
      <c r="B696" s="1">
        <v>45760</v>
      </c>
      <c r="C696" t="s">
        <v>1472</v>
      </c>
      <c r="D696" t="s">
        <v>22</v>
      </c>
      <c r="E696" t="s">
        <v>23</v>
      </c>
      <c r="F696" t="s">
        <v>30</v>
      </c>
      <c r="G696" t="s">
        <v>65</v>
      </c>
      <c r="H696" t="s">
        <v>1473</v>
      </c>
      <c r="I696">
        <v>2</v>
      </c>
      <c r="J696">
        <v>64629</v>
      </c>
      <c r="K696">
        <v>20</v>
      </c>
      <c r="L696">
        <v>103406.39999999999</v>
      </c>
      <c r="M696">
        <v>7841.37</v>
      </c>
      <c r="N696" t="s">
        <v>20</v>
      </c>
    </row>
    <row r="697" spans="1:14" x14ac:dyDescent="0.35">
      <c r="A697">
        <v>10696</v>
      </c>
      <c r="B697" s="1">
        <v>45260</v>
      </c>
      <c r="C697" t="s">
        <v>1474</v>
      </c>
      <c r="D697" t="s">
        <v>22</v>
      </c>
      <c r="E697" t="s">
        <v>167</v>
      </c>
      <c r="F697" t="s">
        <v>17</v>
      </c>
      <c r="G697" t="s">
        <v>18</v>
      </c>
      <c r="H697" t="s">
        <v>1475</v>
      </c>
      <c r="I697">
        <v>2</v>
      </c>
      <c r="J697">
        <v>71911</v>
      </c>
      <c r="K697">
        <v>5</v>
      </c>
      <c r="L697">
        <v>136630.9</v>
      </c>
      <c r="M697">
        <v>26339.48</v>
      </c>
      <c r="N697" t="s">
        <v>20</v>
      </c>
    </row>
    <row r="698" spans="1:14" x14ac:dyDescent="0.35">
      <c r="A698">
        <v>10697</v>
      </c>
      <c r="B698" s="1">
        <v>45482</v>
      </c>
      <c r="C698" t="s">
        <v>1476</v>
      </c>
      <c r="D698" t="s">
        <v>28</v>
      </c>
      <c r="E698" t="s">
        <v>35</v>
      </c>
      <c r="F698" t="s">
        <v>24</v>
      </c>
      <c r="G698" t="s">
        <v>107</v>
      </c>
      <c r="H698" t="s">
        <v>1477</v>
      </c>
      <c r="I698">
        <v>1</v>
      </c>
      <c r="J698">
        <v>64669</v>
      </c>
      <c r="K698">
        <v>0</v>
      </c>
      <c r="L698">
        <v>64669</v>
      </c>
      <c r="M698">
        <v>5061.88</v>
      </c>
      <c r="N698" t="s">
        <v>72</v>
      </c>
    </row>
    <row r="699" spans="1:14" x14ac:dyDescent="0.35">
      <c r="A699">
        <v>10698</v>
      </c>
      <c r="B699" s="1">
        <v>45501</v>
      </c>
      <c r="C699" t="s">
        <v>1478</v>
      </c>
      <c r="D699" t="s">
        <v>28</v>
      </c>
      <c r="E699" t="s">
        <v>144</v>
      </c>
      <c r="F699" t="s">
        <v>17</v>
      </c>
      <c r="G699" t="s">
        <v>18</v>
      </c>
      <c r="H699" t="s">
        <v>1479</v>
      </c>
      <c r="I699">
        <v>4</v>
      </c>
      <c r="J699">
        <v>60046</v>
      </c>
      <c r="K699">
        <v>10</v>
      </c>
      <c r="L699">
        <v>216165.6</v>
      </c>
      <c r="M699">
        <v>27200.45</v>
      </c>
      <c r="N699" t="s">
        <v>83</v>
      </c>
    </row>
    <row r="700" spans="1:14" x14ac:dyDescent="0.35">
      <c r="A700">
        <v>10699</v>
      </c>
      <c r="B700" s="1">
        <v>45669</v>
      </c>
      <c r="C700" t="s">
        <v>1480</v>
      </c>
      <c r="D700" t="s">
        <v>28</v>
      </c>
      <c r="E700" t="s">
        <v>144</v>
      </c>
      <c r="F700" t="s">
        <v>46</v>
      </c>
      <c r="G700" t="s">
        <v>209</v>
      </c>
      <c r="H700" t="s">
        <v>1481</v>
      </c>
      <c r="I700">
        <v>5</v>
      </c>
      <c r="J700">
        <v>13334</v>
      </c>
      <c r="K700">
        <v>0</v>
      </c>
      <c r="L700">
        <v>66670</v>
      </c>
      <c r="M700">
        <v>3371.66</v>
      </c>
      <c r="N700" t="s">
        <v>83</v>
      </c>
    </row>
    <row r="701" spans="1:14" x14ac:dyDescent="0.35">
      <c r="A701">
        <v>10700</v>
      </c>
      <c r="B701" s="1">
        <v>45641</v>
      </c>
      <c r="C701" t="s">
        <v>1482</v>
      </c>
      <c r="D701" t="s">
        <v>28</v>
      </c>
      <c r="E701" t="s">
        <v>35</v>
      </c>
      <c r="F701" t="s">
        <v>17</v>
      </c>
      <c r="G701" t="s">
        <v>291</v>
      </c>
      <c r="H701" t="s">
        <v>1483</v>
      </c>
      <c r="I701">
        <v>1</v>
      </c>
      <c r="J701">
        <v>22975</v>
      </c>
      <c r="K701">
        <v>0</v>
      </c>
      <c r="L701">
        <v>22975</v>
      </c>
      <c r="M701">
        <v>3383.11</v>
      </c>
      <c r="N701" t="s">
        <v>38</v>
      </c>
    </row>
    <row r="702" spans="1:14" x14ac:dyDescent="0.35">
      <c r="A702">
        <v>10701</v>
      </c>
      <c r="B702" s="1">
        <v>45764</v>
      </c>
      <c r="C702" t="s">
        <v>1484</v>
      </c>
      <c r="D702" t="s">
        <v>28</v>
      </c>
      <c r="E702" t="s">
        <v>144</v>
      </c>
      <c r="F702" t="s">
        <v>75</v>
      </c>
      <c r="G702" t="s">
        <v>240</v>
      </c>
      <c r="H702" t="s">
        <v>1485</v>
      </c>
      <c r="I702">
        <v>3</v>
      </c>
      <c r="J702">
        <v>63216</v>
      </c>
      <c r="K702">
        <v>5</v>
      </c>
      <c r="L702">
        <v>180165.6</v>
      </c>
      <c r="M702">
        <v>33139.42</v>
      </c>
      <c r="N702" t="s">
        <v>33</v>
      </c>
    </row>
    <row r="703" spans="1:14" x14ac:dyDescent="0.35">
      <c r="A703">
        <v>10702</v>
      </c>
      <c r="B703" s="1">
        <v>45740</v>
      </c>
      <c r="C703" t="s">
        <v>1486</v>
      </c>
      <c r="D703" t="s">
        <v>40</v>
      </c>
      <c r="E703" t="s">
        <v>103</v>
      </c>
      <c r="F703" t="s">
        <v>17</v>
      </c>
      <c r="G703" t="s">
        <v>55</v>
      </c>
      <c r="H703" t="s">
        <v>1487</v>
      </c>
      <c r="I703">
        <v>5</v>
      </c>
      <c r="J703">
        <v>4261</v>
      </c>
      <c r="K703">
        <v>10</v>
      </c>
      <c r="L703">
        <v>19174.5</v>
      </c>
      <c r="M703">
        <v>1273.76</v>
      </c>
      <c r="N703" t="s">
        <v>38</v>
      </c>
    </row>
    <row r="704" spans="1:14" x14ac:dyDescent="0.35">
      <c r="A704">
        <v>10703</v>
      </c>
      <c r="B704" s="1">
        <v>45808</v>
      </c>
      <c r="C704" t="s">
        <v>1488</v>
      </c>
      <c r="D704" t="s">
        <v>40</v>
      </c>
      <c r="E704" t="s">
        <v>103</v>
      </c>
      <c r="F704" t="s">
        <v>17</v>
      </c>
      <c r="G704" t="s">
        <v>55</v>
      </c>
      <c r="H704" t="s">
        <v>1489</v>
      </c>
      <c r="I704">
        <v>2</v>
      </c>
      <c r="J704">
        <v>56170</v>
      </c>
      <c r="K704">
        <v>0</v>
      </c>
      <c r="L704">
        <v>112340</v>
      </c>
      <c r="M704">
        <v>18601.12</v>
      </c>
      <c r="N704" t="s">
        <v>83</v>
      </c>
    </row>
    <row r="705" spans="1:14" x14ac:dyDescent="0.35">
      <c r="A705">
        <v>10704</v>
      </c>
      <c r="B705" s="1">
        <v>45627</v>
      </c>
      <c r="C705" t="s">
        <v>1490</v>
      </c>
      <c r="D705" t="s">
        <v>40</v>
      </c>
      <c r="E705" t="s">
        <v>103</v>
      </c>
      <c r="F705" t="s">
        <v>30</v>
      </c>
      <c r="G705" t="s">
        <v>227</v>
      </c>
      <c r="H705" t="s">
        <v>1491</v>
      </c>
      <c r="I705">
        <v>3</v>
      </c>
      <c r="J705">
        <v>45035</v>
      </c>
      <c r="K705">
        <v>15</v>
      </c>
      <c r="L705">
        <v>114839.25</v>
      </c>
      <c r="M705">
        <v>12451.44</v>
      </c>
      <c r="N705" t="s">
        <v>38</v>
      </c>
    </row>
    <row r="706" spans="1:14" x14ac:dyDescent="0.35">
      <c r="A706">
        <v>10705</v>
      </c>
      <c r="B706" s="1">
        <v>45805</v>
      </c>
      <c r="C706" t="s">
        <v>1492</v>
      </c>
      <c r="D706" t="s">
        <v>22</v>
      </c>
      <c r="E706" t="s">
        <v>54</v>
      </c>
      <c r="F706" t="s">
        <v>75</v>
      </c>
      <c r="G706" t="s">
        <v>204</v>
      </c>
      <c r="H706" t="s">
        <v>1493</v>
      </c>
      <c r="I706">
        <v>3</v>
      </c>
      <c r="J706">
        <v>7724</v>
      </c>
      <c r="K706">
        <v>10</v>
      </c>
      <c r="L706">
        <v>20854.8</v>
      </c>
      <c r="M706">
        <v>3448.12</v>
      </c>
      <c r="N706" t="s">
        <v>72</v>
      </c>
    </row>
    <row r="707" spans="1:14" x14ac:dyDescent="0.35">
      <c r="A707">
        <v>10706</v>
      </c>
      <c r="B707" s="1">
        <v>45276</v>
      </c>
      <c r="C707" t="s">
        <v>1494</v>
      </c>
      <c r="D707" t="s">
        <v>28</v>
      </c>
      <c r="E707" t="s">
        <v>114</v>
      </c>
      <c r="F707" t="s">
        <v>17</v>
      </c>
      <c r="G707" t="s">
        <v>291</v>
      </c>
      <c r="H707" t="s">
        <v>1495</v>
      </c>
      <c r="I707">
        <v>5</v>
      </c>
      <c r="J707">
        <v>58809</v>
      </c>
      <c r="K707">
        <v>20</v>
      </c>
      <c r="L707">
        <v>235236</v>
      </c>
      <c r="M707">
        <v>53954.65</v>
      </c>
      <c r="N707" t="s">
        <v>72</v>
      </c>
    </row>
    <row r="708" spans="1:14" x14ac:dyDescent="0.35">
      <c r="A708">
        <v>10707</v>
      </c>
      <c r="B708" s="1">
        <v>45868</v>
      </c>
      <c r="C708" t="s">
        <v>1496</v>
      </c>
      <c r="D708" t="s">
        <v>40</v>
      </c>
      <c r="E708" t="s">
        <v>62</v>
      </c>
      <c r="F708" t="s">
        <v>129</v>
      </c>
      <c r="G708" t="s">
        <v>148</v>
      </c>
      <c r="H708" t="s">
        <v>1497</v>
      </c>
      <c r="I708">
        <v>1</v>
      </c>
      <c r="J708">
        <v>1182</v>
      </c>
      <c r="K708">
        <v>10</v>
      </c>
      <c r="L708">
        <v>1063.8</v>
      </c>
      <c r="M708">
        <v>124.23</v>
      </c>
      <c r="N708" t="s">
        <v>72</v>
      </c>
    </row>
    <row r="709" spans="1:14" x14ac:dyDescent="0.35">
      <c r="A709">
        <v>10708</v>
      </c>
      <c r="B709" s="1">
        <v>45747</v>
      </c>
      <c r="C709" t="s">
        <v>1498</v>
      </c>
      <c r="D709" t="s">
        <v>40</v>
      </c>
      <c r="E709" t="s">
        <v>62</v>
      </c>
      <c r="F709" t="s">
        <v>46</v>
      </c>
      <c r="G709" t="s">
        <v>47</v>
      </c>
      <c r="H709" t="s">
        <v>1499</v>
      </c>
      <c r="I709">
        <v>5</v>
      </c>
      <c r="J709">
        <v>78096</v>
      </c>
      <c r="K709">
        <v>5</v>
      </c>
      <c r="L709">
        <v>370956</v>
      </c>
      <c r="M709">
        <v>80162.41</v>
      </c>
      <c r="N709" t="s">
        <v>72</v>
      </c>
    </row>
    <row r="710" spans="1:14" x14ac:dyDescent="0.35">
      <c r="A710">
        <v>10709</v>
      </c>
      <c r="B710" s="1">
        <v>45258</v>
      </c>
      <c r="C710" t="s">
        <v>1500</v>
      </c>
      <c r="D710" t="s">
        <v>15</v>
      </c>
      <c r="E710" t="s">
        <v>93</v>
      </c>
      <c r="F710" t="s">
        <v>24</v>
      </c>
      <c r="G710" t="s">
        <v>133</v>
      </c>
      <c r="H710" t="s">
        <v>1501</v>
      </c>
      <c r="I710">
        <v>1</v>
      </c>
      <c r="J710">
        <v>19369</v>
      </c>
      <c r="K710">
        <v>0</v>
      </c>
      <c r="L710">
        <v>19369</v>
      </c>
      <c r="M710">
        <v>1170.51</v>
      </c>
      <c r="N710" t="s">
        <v>38</v>
      </c>
    </row>
    <row r="711" spans="1:14" x14ac:dyDescent="0.35">
      <c r="A711">
        <v>10710</v>
      </c>
      <c r="B711" s="1">
        <v>45557</v>
      </c>
      <c r="C711" t="s">
        <v>1502</v>
      </c>
      <c r="D711" t="s">
        <v>28</v>
      </c>
      <c r="E711" t="s">
        <v>114</v>
      </c>
      <c r="F711" t="s">
        <v>30</v>
      </c>
      <c r="G711" t="s">
        <v>104</v>
      </c>
      <c r="H711" t="s">
        <v>1503</v>
      </c>
      <c r="I711">
        <v>3</v>
      </c>
      <c r="J711">
        <v>10570</v>
      </c>
      <c r="K711">
        <v>10</v>
      </c>
      <c r="L711">
        <v>28539</v>
      </c>
      <c r="M711">
        <v>2622.42</v>
      </c>
      <c r="N711" t="s">
        <v>72</v>
      </c>
    </row>
    <row r="712" spans="1:14" x14ac:dyDescent="0.35">
      <c r="A712">
        <v>10711</v>
      </c>
      <c r="B712" s="1">
        <v>45726</v>
      </c>
      <c r="C712" t="s">
        <v>1504</v>
      </c>
      <c r="D712" t="s">
        <v>22</v>
      </c>
      <c r="E712" t="s">
        <v>54</v>
      </c>
      <c r="F712" t="s">
        <v>96</v>
      </c>
      <c r="G712" t="s">
        <v>183</v>
      </c>
      <c r="H712" t="s">
        <v>1505</v>
      </c>
      <c r="I712">
        <v>3</v>
      </c>
      <c r="J712">
        <v>19794</v>
      </c>
      <c r="K712">
        <v>10</v>
      </c>
      <c r="L712">
        <v>53443.8</v>
      </c>
      <c r="M712">
        <v>8011.06</v>
      </c>
      <c r="N712" t="s">
        <v>38</v>
      </c>
    </row>
    <row r="713" spans="1:14" x14ac:dyDescent="0.35">
      <c r="A713">
        <v>10712</v>
      </c>
      <c r="B713" s="1">
        <v>45239</v>
      </c>
      <c r="C713" t="s">
        <v>1506</v>
      </c>
      <c r="D713" t="s">
        <v>40</v>
      </c>
      <c r="E713" t="s">
        <v>41</v>
      </c>
      <c r="F713" t="s">
        <v>96</v>
      </c>
      <c r="G713" t="s">
        <v>214</v>
      </c>
      <c r="H713" t="s">
        <v>1507</v>
      </c>
      <c r="I713">
        <v>3</v>
      </c>
      <c r="J713">
        <v>45473</v>
      </c>
      <c r="K713">
        <v>5</v>
      </c>
      <c r="L713">
        <v>129598.05</v>
      </c>
      <c r="M713">
        <v>24022.94</v>
      </c>
      <c r="N713" t="s">
        <v>33</v>
      </c>
    </row>
    <row r="714" spans="1:14" x14ac:dyDescent="0.35">
      <c r="A714">
        <v>10713</v>
      </c>
      <c r="B714" s="1">
        <v>45241</v>
      </c>
      <c r="C714" t="s">
        <v>1508</v>
      </c>
      <c r="D714" t="s">
        <v>22</v>
      </c>
      <c r="E714" t="s">
        <v>74</v>
      </c>
      <c r="F714" t="s">
        <v>69</v>
      </c>
      <c r="G714" t="s">
        <v>115</v>
      </c>
      <c r="H714" t="s">
        <v>1509</v>
      </c>
      <c r="I714">
        <v>5</v>
      </c>
      <c r="J714">
        <v>19763</v>
      </c>
      <c r="K714">
        <v>10</v>
      </c>
      <c r="L714">
        <v>88933.5</v>
      </c>
      <c r="M714">
        <v>9232.0499999999993</v>
      </c>
      <c r="N714" t="s">
        <v>72</v>
      </c>
    </row>
    <row r="715" spans="1:14" x14ac:dyDescent="0.35">
      <c r="A715">
        <v>10714</v>
      </c>
      <c r="B715" s="1">
        <v>45347</v>
      </c>
      <c r="C715" t="s">
        <v>1510</v>
      </c>
      <c r="D715" t="s">
        <v>28</v>
      </c>
      <c r="E715" t="s">
        <v>85</v>
      </c>
      <c r="F715" t="s">
        <v>30</v>
      </c>
      <c r="G715" t="s">
        <v>104</v>
      </c>
      <c r="H715" t="s">
        <v>1511</v>
      </c>
      <c r="I715">
        <v>5</v>
      </c>
      <c r="J715">
        <v>66615</v>
      </c>
      <c r="K715">
        <v>20</v>
      </c>
      <c r="L715">
        <v>266460</v>
      </c>
      <c r="M715">
        <v>22429.77</v>
      </c>
      <c r="N715" t="s">
        <v>83</v>
      </c>
    </row>
    <row r="716" spans="1:14" x14ac:dyDescent="0.35">
      <c r="A716">
        <v>10715</v>
      </c>
      <c r="B716" s="1">
        <v>45358</v>
      </c>
      <c r="C716" t="s">
        <v>1512</v>
      </c>
      <c r="D716" t="s">
        <v>22</v>
      </c>
      <c r="E716" t="s">
        <v>167</v>
      </c>
      <c r="F716" t="s">
        <v>69</v>
      </c>
      <c r="G716" t="s">
        <v>151</v>
      </c>
      <c r="H716" t="s">
        <v>1513</v>
      </c>
      <c r="I716">
        <v>1</v>
      </c>
      <c r="J716">
        <v>23198</v>
      </c>
      <c r="K716">
        <v>20</v>
      </c>
      <c r="L716">
        <v>18558.400000000001</v>
      </c>
      <c r="M716">
        <v>2110.66</v>
      </c>
      <c r="N716" t="s">
        <v>20</v>
      </c>
    </row>
    <row r="717" spans="1:14" x14ac:dyDescent="0.35">
      <c r="A717">
        <v>10716</v>
      </c>
      <c r="B717" s="1">
        <v>45823</v>
      </c>
      <c r="C717" t="s">
        <v>1514</v>
      </c>
      <c r="D717" t="s">
        <v>28</v>
      </c>
      <c r="E717" t="s">
        <v>35</v>
      </c>
      <c r="F717" t="s">
        <v>30</v>
      </c>
      <c r="G717" t="s">
        <v>322</v>
      </c>
      <c r="H717" t="s">
        <v>1515</v>
      </c>
      <c r="I717">
        <v>4</v>
      </c>
      <c r="J717">
        <v>28275</v>
      </c>
      <c r="K717">
        <v>15</v>
      </c>
      <c r="L717">
        <v>96135</v>
      </c>
      <c r="M717">
        <v>5210.63</v>
      </c>
      <c r="N717" t="s">
        <v>38</v>
      </c>
    </row>
    <row r="718" spans="1:14" x14ac:dyDescent="0.35">
      <c r="A718">
        <v>10717</v>
      </c>
      <c r="B718" s="1">
        <v>45408</v>
      </c>
      <c r="C718" t="s">
        <v>1516</v>
      </c>
      <c r="D718" t="s">
        <v>15</v>
      </c>
      <c r="E718" t="s">
        <v>147</v>
      </c>
      <c r="F718" t="s">
        <v>96</v>
      </c>
      <c r="G718" t="s">
        <v>183</v>
      </c>
      <c r="H718" t="s">
        <v>1517</v>
      </c>
      <c r="I718">
        <v>3</v>
      </c>
      <c r="J718">
        <v>47650</v>
      </c>
      <c r="K718">
        <v>20</v>
      </c>
      <c r="L718">
        <v>114360</v>
      </c>
      <c r="M718">
        <v>8034.97</v>
      </c>
      <c r="N718" t="s">
        <v>20</v>
      </c>
    </row>
    <row r="719" spans="1:14" x14ac:dyDescent="0.35">
      <c r="A719">
        <v>10718</v>
      </c>
      <c r="B719" s="1">
        <v>45547</v>
      </c>
      <c r="C719" t="s">
        <v>1518</v>
      </c>
      <c r="D719" t="s">
        <v>28</v>
      </c>
      <c r="E719" t="s">
        <v>35</v>
      </c>
      <c r="F719" t="s">
        <v>46</v>
      </c>
      <c r="G719" t="s">
        <v>126</v>
      </c>
      <c r="H719" t="s">
        <v>1519</v>
      </c>
      <c r="I719">
        <v>1</v>
      </c>
      <c r="J719">
        <v>21886</v>
      </c>
      <c r="K719">
        <v>5</v>
      </c>
      <c r="L719">
        <v>20791.7</v>
      </c>
      <c r="M719">
        <v>5177.42</v>
      </c>
      <c r="N719" t="s">
        <v>38</v>
      </c>
    </row>
    <row r="720" spans="1:14" x14ac:dyDescent="0.35">
      <c r="A720">
        <v>10719</v>
      </c>
      <c r="B720" s="1">
        <v>45333</v>
      </c>
      <c r="C720" t="s">
        <v>1520</v>
      </c>
      <c r="D720" t="s">
        <v>15</v>
      </c>
      <c r="E720" t="s">
        <v>93</v>
      </c>
      <c r="F720" t="s">
        <v>30</v>
      </c>
      <c r="G720" t="s">
        <v>227</v>
      </c>
      <c r="H720" t="s">
        <v>1521</v>
      </c>
      <c r="I720">
        <v>2</v>
      </c>
      <c r="J720">
        <v>77543</v>
      </c>
      <c r="K720">
        <v>0</v>
      </c>
      <c r="L720">
        <v>155086</v>
      </c>
      <c r="M720">
        <v>30092.080000000002</v>
      </c>
      <c r="N720" t="s">
        <v>38</v>
      </c>
    </row>
    <row r="721" spans="1:14" x14ac:dyDescent="0.35">
      <c r="A721">
        <v>10720</v>
      </c>
      <c r="B721" s="1">
        <v>45248</v>
      </c>
      <c r="C721" t="s">
        <v>1522</v>
      </c>
      <c r="D721" t="s">
        <v>15</v>
      </c>
      <c r="E721" t="s">
        <v>174</v>
      </c>
      <c r="F721" t="s">
        <v>42</v>
      </c>
      <c r="G721" t="s">
        <v>188</v>
      </c>
      <c r="H721" t="s">
        <v>1523</v>
      </c>
      <c r="I721">
        <v>2</v>
      </c>
      <c r="J721">
        <v>1165</v>
      </c>
      <c r="K721">
        <v>20</v>
      </c>
      <c r="L721">
        <v>1864</v>
      </c>
      <c r="M721">
        <v>182.05</v>
      </c>
      <c r="N721" t="s">
        <v>20</v>
      </c>
    </row>
    <row r="722" spans="1:14" x14ac:dyDescent="0.35">
      <c r="A722">
        <v>10721</v>
      </c>
      <c r="B722" s="1">
        <v>45786</v>
      </c>
      <c r="C722" t="s">
        <v>1524</v>
      </c>
      <c r="D722" t="s">
        <v>28</v>
      </c>
      <c r="E722" t="s">
        <v>114</v>
      </c>
      <c r="F722" t="s">
        <v>30</v>
      </c>
      <c r="G722" t="s">
        <v>322</v>
      </c>
      <c r="H722" t="s">
        <v>1525</v>
      </c>
      <c r="I722">
        <v>2</v>
      </c>
      <c r="J722">
        <v>9308</v>
      </c>
      <c r="K722">
        <v>5</v>
      </c>
      <c r="L722">
        <v>17685.2</v>
      </c>
      <c r="M722">
        <v>4267.22</v>
      </c>
      <c r="N722" t="s">
        <v>38</v>
      </c>
    </row>
    <row r="723" spans="1:14" x14ac:dyDescent="0.35">
      <c r="A723">
        <v>10722</v>
      </c>
      <c r="B723" s="1">
        <v>45509</v>
      </c>
      <c r="C723" t="s">
        <v>1526</v>
      </c>
      <c r="D723" t="s">
        <v>15</v>
      </c>
      <c r="E723" t="s">
        <v>147</v>
      </c>
      <c r="F723" t="s">
        <v>42</v>
      </c>
      <c r="G723" t="s">
        <v>79</v>
      </c>
      <c r="H723" t="s">
        <v>1527</v>
      </c>
      <c r="I723">
        <v>2</v>
      </c>
      <c r="J723">
        <v>26026</v>
      </c>
      <c r="K723">
        <v>5</v>
      </c>
      <c r="L723">
        <v>49449.4</v>
      </c>
      <c r="M723">
        <v>8415.25</v>
      </c>
      <c r="N723" t="s">
        <v>83</v>
      </c>
    </row>
    <row r="724" spans="1:14" x14ac:dyDescent="0.35">
      <c r="A724">
        <v>10723</v>
      </c>
      <c r="B724" s="1">
        <v>45322</v>
      </c>
      <c r="C724" t="s">
        <v>1528</v>
      </c>
      <c r="D724" t="s">
        <v>22</v>
      </c>
      <c r="E724" t="s">
        <v>58</v>
      </c>
      <c r="F724" t="s">
        <v>46</v>
      </c>
      <c r="G724" t="s">
        <v>201</v>
      </c>
      <c r="H724" t="s">
        <v>1529</v>
      </c>
      <c r="I724">
        <v>5</v>
      </c>
      <c r="J724">
        <v>48983</v>
      </c>
      <c r="K724">
        <v>5</v>
      </c>
      <c r="L724">
        <v>232669.25</v>
      </c>
      <c r="M724">
        <v>52172.98</v>
      </c>
      <c r="N724" t="s">
        <v>20</v>
      </c>
    </row>
    <row r="725" spans="1:14" x14ac:dyDescent="0.35">
      <c r="A725">
        <v>10724</v>
      </c>
      <c r="B725" s="1">
        <v>45208</v>
      </c>
      <c r="C725" t="s">
        <v>1530</v>
      </c>
      <c r="D725" t="s">
        <v>40</v>
      </c>
      <c r="E725" t="s">
        <v>62</v>
      </c>
      <c r="F725" t="s">
        <v>30</v>
      </c>
      <c r="G725" t="s">
        <v>322</v>
      </c>
      <c r="H725" t="s">
        <v>1531</v>
      </c>
      <c r="I725">
        <v>2</v>
      </c>
      <c r="J725">
        <v>79005</v>
      </c>
      <c r="K725">
        <v>10</v>
      </c>
      <c r="L725">
        <v>142209</v>
      </c>
      <c r="M725">
        <v>14090.31</v>
      </c>
      <c r="N725" t="s">
        <v>38</v>
      </c>
    </row>
    <row r="726" spans="1:14" x14ac:dyDescent="0.35">
      <c r="A726">
        <v>10725</v>
      </c>
      <c r="B726" s="1">
        <v>45924</v>
      </c>
      <c r="C726" t="s">
        <v>1532</v>
      </c>
      <c r="D726" t="s">
        <v>15</v>
      </c>
      <c r="E726" t="s">
        <v>174</v>
      </c>
      <c r="F726" t="s">
        <v>96</v>
      </c>
      <c r="G726" t="s">
        <v>214</v>
      </c>
      <c r="H726" t="s">
        <v>1533</v>
      </c>
      <c r="I726">
        <v>3</v>
      </c>
      <c r="J726">
        <v>16462</v>
      </c>
      <c r="K726">
        <v>20</v>
      </c>
      <c r="L726">
        <v>39508.800000000003</v>
      </c>
      <c r="M726">
        <v>5277.87</v>
      </c>
      <c r="N726" t="s">
        <v>20</v>
      </c>
    </row>
    <row r="727" spans="1:14" x14ac:dyDescent="0.35">
      <c r="A727">
        <v>10726</v>
      </c>
      <c r="B727" s="1">
        <v>45690</v>
      </c>
      <c r="C727" t="s">
        <v>1534</v>
      </c>
      <c r="D727" t="s">
        <v>28</v>
      </c>
      <c r="E727" t="s">
        <v>35</v>
      </c>
      <c r="F727" t="s">
        <v>75</v>
      </c>
      <c r="G727" t="s">
        <v>307</v>
      </c>
      <c r="H727" t="s">
        <v>1535</v>
      </c>
      <c r="I727">
        <v>2</v>
      </c>
      <c r="J727">
        <v>69920</v>
      </c>
      <c r="K727">
        <v>15</v>
      </c>
      <c r="L727">
        <v>118864</v>
      </c>
      <c r="M727">
        <v>7041.44</v>
      </c>
      <c r="N727" t="s">
        <v>72</v>
      </c>
    </row>
    <row r="728" spans="1:14" x14ac:dyDescent="0.35">
      <c r="A728">
        <v>10727</v>
      </c>
      <c r="B728" s="1">
        <v>45451</v>
      </c>
      <c r="C728" t="s">
        <v>1536</v>
      </c>
      <c r="D728" t="s">
        <v>22</v>
      </c>
      <c r="E728" t="s">
        <v>54</v>
      </c>
      <c r="F728" t="s">
        <v>86</v>
      </c>
      <c r="G728" t="s">
        <v>171</v>
      </c>
      <c r="H728" t="s">
        <v>1537</v>
      </c>
      <c r="I728">
        <v>1</v>
      </c>
      <c r="J728">
        <v>46696</v>
      </c>
      <c r="K728">
        <v>20</v>
      </c>
      <c r="L728">
        <v>37356.800000000003</v>
      </c>
      <c r="M728">
        <v>9098.4500000000007</v>
      </c>
      <c r="N728" t="s">
        <v>38</v>
      </c>
    </row>
    <row r="729" spans="1:14" x14ac:dyDescent="0.35">
      <c r="A729">
        <v>10728</v>
      </c>
      <c r="B729" s="1">
        <v>45623</v>
      </c>
      <c r="C729" t="s">
        <v>1538</v>
      </c>
      <c r="D729" t="s">
        <v>22</v>
      </c>
      <c r="E729" t="s">
        <v>74</v>
      </c>
      <c r="F729" t="s">
        <v>69</v>
      </c>
      <c r="G729" t="s">
        <v>517</v>
      </c>
      <c r="H729" t="s">
        <v>1539</v>
      </c>
      <c r="I729">
        <v>1</v>
      </c>
      <c r="J729">
        <v>35624</v>
      </c>
      <c r="K729">
        <v>5</v>
      </c>
      <c r="L729">
        <v>33842.800000000003</v>
      </c>
      <c r="M729">
        <v>2891.98</v>
      </c>
      <c r="N729" t="s">
        <v>72</v>
      </c>
    </row>
    <row r="730" spans="1:14" x14ac:dyDescent="0.35">
      <c r="A730">
        <v>10729</v>
      </c>
      <c r="B730" s="1">
        <v>45919</v>
      </c>
      <c r="C730" t="s">
        <v>1540</v>
      </c>
      <c r="D730" t="s">
        <v>28</v>
      </c>
      <c r="E730" t="s">
        <v>35</v>
      </c>
      <c r="F730" t="s">
        <v>46</v>
      </c>
      <c r="G730" t="s">
        <v>47</v>
      </c>
      <c r="H730" t="s">
        <v>1541</v>
      </c>
      <c r="I730">
        <v>2</v>
      </c>
      <c r="J730">
        <v>13901</v>
      </c>
      <c r="K730">
        <v>5</v>
      </c>
      <c r="L730">
        <v>26411.9</v>
      </c>
      <c r="M730">
        <v>3768.47</v>
      </c>
      <c r="N730" t="s">
        <v>20</v>
      </c>
    </row>
    <row r="731" spans="1:14" x14ac:dyDescent="0.35">
      <c r="A731">
        <v>10730</v>
      </c>
      <c r="B731" s="1">
        <v>45635</v>
      </c>
      <c r="C731" t="s">
        <v>1542</v>
      </c>
      <c r="D731" t="s">
        <v>15</v>
      </c>
      <c r="E731" t="s">
        <v>147</v>
      </c>
      <c r="F731" t="s">
        <v>129</v>
      </c>
      <c r="G731" t="s">
        <v>159</v>
      </c>
      <c r="H731" t="s">
        <v>1543</v>
      </c>
      <c r="I731">
        <v>2</v>
      </c>
      <c r="J731">
        <v>49460</v>
      </c>
      <c r="K731">
        <v>15</v>
      </c>
      <c r="L731">
        <v>84082</v>
      </c>
      <c r="M731">
        <v>13906.55</v>
      </c>
      <c r="N731" t="s">
        <v>38</v>
      </c>
    </row>
    <row r="732" spans="1:14" x14ac:dyDescent="0.35">
      <c r="A732">
        <v>10731</v>
      </c>
      <c r="B732" s="1">
        <v>45794</v>
      </c>
      <c r="C732" t="s">
        <v>1544</v>
      </c>
      <c r="D732" t="s">
        <v>22</v>
      </c>
      <c r="E732" t="s">
        <v>23</v>
      </c>
      <c r="F732" t="s">
        <v>69</v>
      </c>
      <c r="G732" t="s">
        <v>517</v>
      </c>
      <c r="H732" t="s">
        <v>1545</v>
      </c>
      <c r="I732">
        <v>3</v>
      </c>
      <c r="J732">
        <v>22818</v>
      </c>
      <c r="K732">
        <v>15</v>
      </c>
      <c r="L732">
        <v>58185.9</v>
      </c>
      <c r="M732">
        <v>9037.4500000000007</v>
      </c>
      <c r="N732" t="s">
        <v>38</v>
      </c>
    </row>
    <row r="733" spans="1:14" x14ac:dyDescent="0.35">
      <c r="A733">
        <v>10732</v>
      </c>
      <c r="B733" s="1">
        <v>45406</v>
      </c>
      <c r="C733" t="s">
        <v>1546</v>
      </c>
      <c r="D733" t="s">
        <v>40</v>
      </c>
      <c r="E733" t="s">
        <v>50</v>
      </c>
      <c r="F733" t="s">
        <v>86</v>
      </c>
      <c r="G733" t="s">
        <v>118</v>
      </c>
      <c r="H733" t="s">
        <v>1547</v>
      </c>
      <c r="I733">
        <v>2</v>
      </c>
      <c r="J733">
        <v>20108</v>
      </c>
      <c r="K733">
        <v>20</v>
      </c>
      <c r="L733">
        <v>32172.799999999999</v>
      </c>
      <c r="M733">
        <v>2338.6799999999998</v>
      </c>
      <c r="N733" t="s">
        <v>83</v>
      </c>
    </row>
    <row r="734" spans="1:14" x14ac:dyDescent="0.35">
      <c r="A734">
        <v>10733</v>
      </c>
      <c r="B734" s="1">
        <v>45727</v>
      </c>
      <c r="C734" t="s">
        <v>1548</v>
      </c>
      <c r="D734" t="s">
        <v>22</v>
      </c>
      <c r="E734" t="s">
        <v>58</v>
      </c>
      <c r="F734" t="s">
        <v>42</v>
      </c>
      <c r="G734" t="s">
        <v>79</v>
      </c>
      <c r="H734" t="s">
        <v>581</v>
      </c>
      <c r="I734">
        <v>1</v>
      </c>
      <c r="J734">
        <v>75979</v>
      </c>
      <c r="K734">
        <v>5</v>
      </c>
      <c r="L734">
        <v>72180.05</v>
      </c>
      <c r="M734">
        <v>12083.51</v>
      </c>
      <c r="N734" t="s">
        <v>38</v>
      </c>
    </row>
    <row r="735" spans="1:14" x14ac:dyDescent="0.35">
      <c r="A735">
        <v>10734</v>
      </c>
      <c r="B735" s="1">
        <v>45890</v>
      </c>
      <c r="C735" t="s">
        <v>1549</v>
      </c>
      <c r="D735" t="s">
        <v>28</v>
      </c>
      <c r="E735" t="s">
        <v>144</v>
      </c>
      <c r="F735" t="s">
        <v>96</v>
      </c>
      <c r="G735" t="s">
        <v>214</v>
      </c>
      <c r="H735" t="s">
        <v>1550</v>
      </c>
      <c r="I735">
        <v>3</v>
      </c>
      <c r="J735">
        <v>60638</v>
      </c>
      <c r="K735">
        <v>15</v>
      </c>
      <c r="L735">
        <v>154626.9</v>
      </c>
      <c r="M735">
        <v>7902.21</v>
      </c>
      <c r="N735" t="s">
        <v>38</v>
      </c>
    </row>
    <row r="736" spans="1:14" x14ac:dyDescent="0.35">
      <c r="A736">
        <v>10735</v>
      </c>
      <c r="B736" s="1">
        <v>45285</v>
      </c>
      <c r="C736" t="s">
        <v>1551</v>
      </c>
      <c r="D736" t="s">
        <v>22</v>
      </c>
      <c r="E736" t="s">
        <v>74</v>
      </c>
      <c r="F736" t="s">
        <v>17</v>
      </c>
      <c r="G736" t="s">
        <v>18</v>
      </c>
      <c r="H736" t="s">
        <v>1289</v>
      </c>
      <c r="I736">
        <v>2</v>
      </c>
      <c r="J736">
        <v>25459</v>
      </c>
      <c r="K736">
        <v>20</v>
      </c>
      <c r="L736">
        <v>40734.400000000001</v>
      </c>
      <c r="M736">
        <v>3772.6</v>
      </c>
      <c r="N736" t="s">
        <v>33</v>
      </c>
    </row>
    <row r="737" spans="1:14" x14ac:dyDescent="0.35">
      <c r="A737">
        <v>10736</v>
      </c>
      <c r="B737" s="1">
        <v>45658</v>
      </c>
      <c r="C737" t="s">
        <v>1552</v>
      </c>
      <c r="D737" t="s">
        <v>22</v>
      </c>
      <c r="E737" t="s">
        <v>54</v>
      </c>
      <c r="F737" t="s">
        <v>24</v>
      </c>
      <c r="G737" t="s">
        <v>107</v>
      </c>
      <c r="H737" t="s">
        <v>1553</v>
      </c>
      <c r="I737">
        <v>1</v>
      </c>
      <c r="J737">
        <v>56827</v>
      </c>
      <c r="K737">
        <v>5</v>
      </c>
      <c r="L737">
        <v>53985.65</v>
      </c>
      <c r="M737">
        <v>8783.57</v>
      </c>
      <c r="N737" t="s">
        <v>83</v>
      </c>
    </row>
    <row r="738" spans="1:14" x14ac:dyDescent="0.35">
      <c r="A738">
        <v>10737</v>
      </c>
      <c r="B738" s="1">
        <v>45531</v>
      </c>
      <c r="C738" t="s">
        <v>1554</v>
      </c>
      <c r="D738" t="s">
        <v>22</v>
      </c>
      <c r="E738" t="s">
        <v>54</v>
      </c>
      <c r="F738" t="s">
        <v>24</v>
      </c>
      <c r="G738" t="s">
        <v>133</v>
      </c>
      <c r="H738" t="s">
        <v>1555</v>
      </c>
      <c r="I738">
        <v>4</v>
      </c>
      <c r="J738">
        <v>56017</v>
      </c>
      <c r="K738">
        <v>20</v>
      </c>
      <c r="L738">
        <v>179254.39999999999</v>
      </c>
      <c r="M738">
        <v>18805.72</v>
      </c>
      <c r="N738" t="s">
        <v>83</v>
      </c>
    </row>
    <row r="739" spans="1:14" x14ac:dyDescent="0.35">
      <c r="A739">
        <v>10738</v>
      </c>
      <c r="B739" s="1">
        <v>45755</v>
      </c>
      <c r="C739" t="s">
        <v>1556</v>
      </c>
      <c r="D739" t="s">
        <v>15</v>
      </c>
      <c r="E739" t="s">
        <v>174</v>
      </c>
      <c r="F739" t="s">
        <v>75</v>
      </c>
      <c r="G739" t="s">
        <v>307</v>
      </c>
      <c r="H739" t="s">
        <v>1557</v>
      </c>
      <c r="I739">
        <v>3</v>
      </c>
      <c r="J739">
        <v>60927</v>
      </c>
      <c r="K739">
        <v>5</v>
      </c>
      <c r="L739">
        <v>173641.95</v>
      </c>
      <c r="M739">
        <v>22959.61</v>
      </c>
      <c r="N739" t="s">
        <v>20</v>
      </c>
    </row>
    <row r="740" spans="1:14" x14ac:dyDescent="0.35">
      <c r="A740">
        <v>10739</v>
      </c>
      <c r="B740" s="1">
        <v>45212</v>
      </c>
      <c r="C740" t="s">
        <v>1558</v>
      </c>
      <c r="D740" t="s">
        <v>28</v>
      </c>
      <c r="E740" t="s">
        <v>144</v>
      </c>
      <c r="F740" t="s">
        <v>46</v>
      </c>
      <c r="G740" t="s">
        <v>47</v>
      </c>
      <c r="H740" t="s">
        <v>1559</v>
      </c>
      <c r="I740">
        <v>2</v>
      </c>
      <c r="J740">
        <v>76678</v>
      </c>
      <c r="K740">
        <v>5</v>
      </c>
      <c r="L740">
        <v>145688.20000000001</v>
      </c>
      <c r="M740">
        <v>19981.669999999998</v>
      </c>
      <c r="N740" t="s">
        <v>20</v>
      </c>
    </row>
    <row r="741" spans="1:14" x14ac:dyDescent="0.35">
      <c r="A741">
        <v>10740</v>
      </c>
      <c r="B741" s="1">
        <v>45324</v>
      </c>
      <c r="C741" t="s">
        <v>1560</v>
      </c>
      <c r="D741" t="s">
        <v>28</v>
      </c>
      <c r="E741" t="s">
        <v>114</v>
      </c>
      <c r="F741" t="s">
        <v>24</v>
      </c>
      <c r="G741" t="s">
        <v>36</v>
      </c>
      <c r="H741" t="s">
        <v>1561</v>
      </c>
      <c r="I741">
        <v>5</v>
      </c>
      <c r="J741">
        <v>228</v>
      </c>
      <c r="K741">
        <v>20</v>
      </c>
      <c r="L741">
        <v>912</v>
      </c>
      <c r="M741">
        <v>169.99</v>
      </c>
      <c r="N741" t="s">
        <v>38</v>
      </c>
    </row>
    <row r="742" spans="1:14" x14ac:dyDescent="0.35">
      <c r="A742">
        <v>10741</v>
      </c>
      <c r="B742" s="1">
        <v>45376</v>
      </c>
      <c r="C742" t="s">
        <v>1562</v>
      </c>
      <c r="D742" t="s">
        <v>28</v>
      </c>
      <c r="E742" t="s">
        <v>29</v>
      </c>
      <c r="F742" t="s">
        <v>96</v>
      </c>
      <c r="G742" t="s">
        <v>156</v>
      </c>
      <c r="H742" t="s">
        <v>1563</v>
      </c>
      <c r="I742">
        <v>1</v>
      </c>
      <c r="J742">
        <v>49429</v>
      </c>
      <c r="K742">
        <v>0</v>
      </c>
      <c r="L742">
        <v>49429</v>
      </c>
      <c r="M742">
        <v>8414.39</v>
      </c>
      <c r="N742" t="s">
        <v>20</v>
      </c>
    </row>
    <row r="743" spans="1:14" x14ac:dyDescent="0.35">
      <c r="A743">
        <v>10742</v>
      </c>
      <c r="B743" s="1">
        <v>45661</v>
      </c>
      <c r="C743" t="s">
        <v>1564</v>
      </c>
      <c r="D743" t="s">
        <v>40</v>
      </c>
      <c r="E743" t="s">
        <v>103</v>
      </c>
      <c r="F743" t="s">
        <v>96</v>
      </c>
      <c r="G743" t="s">
        <v>214</v>
      </c>
      <c r="H743" t="s">
        <v>1565</v>
      </c>
      <c r="I743">
        <v>1</v>
      </c>
      <c r="J743">
        <v>30752</v>
      </c>
      <c r="K743">
        <v>0</v>
      </c>
      <c r="L743">
        <v>30752</v>
      </c>
      <c r="M743">
        <v>1662.75</v>
      </c>
      <c r="N743" t="s">
        <v>33</v>
      </c>
    </row>
    <row r="744" spans="1:14" x14ac:dyDescent="0.35">
      <c r="A744">
        <v>10743</v>
      </c>
      <c r="B744" s="1">
        <v>45249</v>
      </c>
      <c r="C744" t="s">
        <v>1566</v>
      </c>
      <c r="D744" t="s">
        <v>22</v>
      </c>
      <c r="E744" t="s">
        <v>58</v>
      </c>
      <c r="F744" t="s">
        <v>17</v>
      </c>
      <c r="G744" t="s">
        <v>55</v>
      </c>
      <c r="H744" t="s">
        <v>1567</v>
      </c>
      <c r="I744">
        <v>5</v>
      </c>
      <c r="J744">
        <v>21089</v>
      </c>
      <c r="K744">
        <v>10</v>
      </c>
      <c r="L744">
        <v>94900.5</v>
      </c>
      <c r="M744">
        <v>11152.81</v>
      </c>
      <c r="N744" t="s">
        <v>38</v>
      </c>
    </row>
    <row r="745" spans="1:14" x14ac:dyDescent="0.35">
      <c r="A745">
        <v>10744</v>
      </c>
      <c r="B745" s="1">
        <v>45548</v>
      </c>
      <c r="C745" t="s">
        <v>1568</v>
      </c>
      <c r="D745" t="s">
        <v>22</v>
      </c>
      <c r="E745" t="s">
        <v>54</v>
      </c>
      <c r="F745" t="s">
        <v>69</v>
      </c>
      <c r="G745" t="s">
        <v>151</v>
      </c>
      <c r="H745" t="s">
        <v>1569</v>
      </c>
      <c r="I745">
        <v>1</v>
      </c>
      <c r="J745">
        <v>53116</v>
      </c>
      <c r="K745">
        <v>0</v>
      </c>
      <c r="L745">
        <v>53116</v>
      </c>
      <c r="M745">
        <v>8171.34</v>
      </c>
      <c r="N745" t="s">
        <v>38</v>
      </c>
    </row>
    <row r="746" spans="1:14" x14ac:dyDescent="0.35">
      <c r="A746">
        <v>10745</v>
      </c>
      <c r="B746" s="1">
        <v>45492</v>
      </c>
      <c r="C746" t="s">
        <v>1570</v>
      </c>
      <c r="D746" t="s">
        <v>28</v>
      </c>
      <c r="E746" t="s">
        <v>114</v>
      </c>
      <c r="F746" t="s">
        <v>17</v>
      </c>
      <c r="G746" t="s">
        <v>100</v>
      </c>
      <c r="H746" t="s">
        <v>1571</v>
      </c>
      <c r="I746">
        <v>5</v>
      </c>
      <c r="J746">
        <v>52781</v>
      </c>
      <c r="K746">
        <v>5</v>
      </c>
      <c r="L746">
        <v>250709.75</v>
      </c>
      <c r="M746">
        <v>43391.7</v>
      </c>
      <c r="N746" t="s">
        <v>38</v>
      </c>
    </row>
    <row r="747" spans="1:14" x14ac:dyDescent="0.35">
      <c r="A747">
        <v>10746</v>
      </c>
      <c r="B747" s="1">
        <v>45508</v>
      </c>
      <c r="C747" t="s">
        <v>1572</v>
      </c>
      <c r="D747" t="s">
        <v>28</v>
      </c>
      <c r="E747" t="s">
        <v>85</v>
      </c>
      <c r="F747" t="s">
        <v>75</v>
      </c>
      <c r="G747" t="s">
        <v>204</v>
      </c>
      <c r="H747" t="s">
        <v>1573</v>
      </c>
      <c r="I747">
        <v>2</v>
      </c>
      <c r="J747">
        <v>22183</v>
      </c>
      <c r="K747">
        <v>20</v>
      </c>
      <c r="L747">
        <v>35492.800000000003</v>
      </c>
      <c r="M747">
        <v>2737.71</v>
      </c>
      <c r="N747" t="s">
        <v>83</v>
      </c>
    </row>
    <row r="748" spans="1:14" x14ac:dyDescent="0.35">
      <c r="A748">
        <v>10747</v>
      </c>
      <c r="B748" s="1">
        <v>45563</v>
      </c>
      <c r="C748" t="s">
        <v>1574</v>
      </c>
      <c r="D748" t="s">
        <v>40</v>
      </c>
      <c r="E748" t="s">
        <v>62</v>
      </c>
      <c r="F748" t="s">
        <v>96</v>
      </c>
      <c r="G748" t="s">
        <v>97</v>
      </c>
      <c r="H748" t="s">
        <v>1575</v>
      </c>
      <c r="I748">
        <v>2</v>
      </c>
      <c r="J748">
        <v>16621</v>
      </c>
      <c r="K748">
        <v>10</v>
      </c>
      <c r="L748">
        <v>29917.8</v>
      </c>
      <c r="M748">
        <v>3077.07</v>
      </c>
      <c r="N748" t="s">
        <v>38</v>
      </c>
    </row>
    <row r="749" spans="1:14" x14ac:dyDescent="0.35">
      <c r="A749">
        <v>10748</v>
      </c>
      <c r="B749" s="1">
        <v>45723</v>
      </c>
      <c r="C749" t="s">
        <v>1576</v>
      </c>
      <c r="D749" t="s">
        <v>22</v>
      </c>
      <c r="E749" t="s">
        <v>74</v>
      </c>
      <c r="F749" t="s">
        <v>24</v>
      </c>
      <c r="G749" t="s">
        <v>107</v>
      </c>
      <c r="H749" t="s">
        <v>1577</v>
      </c>
      <c r="I749">
        <v>3</v>
      </c>
      <c r="J749">
        <v>72610</v>
      </c>
      <c r="K749">
        <v>20</v>
      </c>
      <c r="L749">
        <v>174264</v>
      </c>
      <c r="M749">
        <v>16186.32</v>
      </c>
      <c r="N749" t="s">
        <v>33</v>
      </c>
    </row>
    <row r="750" spans="1:14" x14ac:dyDescent="0.35">
      <c r="A750">
        <v>10749</v>
      </c>
      <c r="B750" s="1">
        <v>45495</v>
      </c>
      <c r="C750" t="s">
        <v>1578</v>
      </c>
      <c r="D750" t="s">
        <v>40</v>
      </c>
      <c r="E750" t="s">
        <v>62</v>
      </c>
      <c r="F750" t="s">
        <v>96</v>
      </c>
      <c r="G750" t="s">
        <v>156</v>
      </c>
      <c r="H750" t="s">
        <v>1579</v>
      </c>
      <c r="I750">
        <v>2</v>
      </c>
      <c r="J750">
        <v>44904</v>
      </c>
      <c r="K750">
        <v>0</v>
      </c>
      <c r="L750">
        <v>89808</v>
      </c>
      <c r="M750">
        <v>11164.25</v>
      </c>
      <c r="N750" t="s">
        <v>38</v>
      </c>
    </row>
    <row r="751" spans="1:14" x14ac:dyDescent="0.35">
      <c r="A751">
        <v>10750</v>
      </c>
      <c r="B751" s="1">
        <v>45733</v>
      </c>
      <c r="C751" t="s">
        <v>1580</v>
      </c>
      <c r="D751" t="s">
        <v>28</v>
      </c>
      <c r="E751" t="s">
        <v>29</v>
      </c>
      <c r="F751" t="s">
        <v>24</v>
      </c>
      <c r="G751" t="s">
        <v>36</v>
      </c>
      <c r="H751" t="s">
        <v>1581</v>
      </c>
      <c r="I751">
        <v>1</v>
      </c>
      <c r="J751">
        <v>28313</v>
      </c>
      <c r="K751">
        <v>0</v>
      </c>
      <c r="L751">
        <v>28313</v>
      </c>
      <c r="M751">
        <v>4569.04</v>
      </c>
      <c r="N751" t="s">
        <v>20</v>
      </c>
    </row>
    <row r="752" spans="1:14" x14ac:dyDescent="0.35">
      <c r="A752">
        <v>10751</v>
      </c>
      <c r="B752" s="1">
        <v>45219</v>
      </c>
      <c r="C752" t="s">
        <v>1582</v>
      </c>
      <c r="D752" t="s">
        <v>22</v>
      </c>
      <c r="E752" t="s">
        <v>54</v>
      </c>
      <c r="F752" t="s">
        <v>42</v>
      </c>
      <c r="G752" t="s">
        <v>43</v>
      </c>
      <c r="H752" t="s">
        <v>1583</v>
      </c>
      <c r="I752">
        <v>5</v>
      </c>
      <c r="J752">
        <v>69000</v>
      </c>
      <c r="K752">
        <v>0</v>
      </c>
      <c r="L752">
        <v>345000</v>
      </c>
      <c r="M752">
        <v>35733.599999999999</v>
      </c>
      <c r="N752" t="s">
        <v>72</v>
      </c>
    </row>
    <row r="753" spans="1:14" x14ac:dyDescent="0.35">
      <c r="A753">
        <v>10752</v>
      </c>
      <c r="B753" s="1">
        <v>45443</v>
      </c>
      <c r="C753" t="s">
        <v>1584</v>
      </c>
      <c r="D753" t="s">
        <v>28</v>
      </c>
      <c r="E753" t="s">
        <v>144</v>
      </c>
      <c r="F753" t="s">
        <v>75</v>
      </c>
      <c r="G753" t="s">
        <v>409</v>
      </c>
      <c r="H753" t="s">
        <v>1585</v>
      </c>
      <c r="I753">
        <v>2</v>
      </c>
      <c r="J753">
        <v>590</v>
      </c>
      <c r="K753">
        <v>15</v>
      </c>
      <c r="L753">
        <v>1003</v>
      </c>
      <c r="M753">
        <v>53.43</v>
      </c>
      <c r="N753" t="s">
        <v>72</v>
      </c>
    </row>
    <row r="754" spans="1:14" x14ac:dyDescent="0.35">
      <c r="A754">
        <v>10753</v>
      </c>
      <c r="B754" s="1">
        <v>45559</v>
      </c>
      <c r="C754" t="s">
        <v>1586</v>
      </c>
      <c r="D754" t="s">
        <v>28</v>
      </c>
      <c r="E754" t="s">
        <v>29</v>
      </c>
      <c r="F754" t="s">
        <v>17</v>
      </c>
      <c r="G754" t="s">
        <v>55</v>
      </c>
      <c r="H754" t="s">
        <v>1587</v>
      </c>
      <c r="I754">
        <v>1</v>
      </c>
      <c r="J754">
        <v>9723</v>
      </c>
      <c r="K754">
        <v>20</v>
      </c>
      <c r="L754">
        <v>7778.4</v>
      </c>
      <c r="M754">
        <v>1211.27</v>
      </c>
      <c r="N754" t="s">
        <v>33</v>
      </c>
    </row>
    <row r="755" spans="1:14" x14ac:dyDescent="0.35">
      <c r="A755">
        <v>10754</v>
      </c>
      <c r="B755" s="1">
        <v>45780</v>
      </c>
      <c r="C755" t="s">
        <v>1588</v>
      </c>
      <c r="D755" t="s">
        <v>28</v>
      </c>
      <c r="E755" t="s">
        <v>29</v>
      </c>
      <c r="F755" t="s">
        <v>96</v>
      </c>
      <c r="G755" t="s">
        <v>156</v>
      </c>
      <c r="H755" t="s">
        <v>1589</v>
      </c>
      <c r="I755">
        <v>5</v>
      </c>
      <c r="J755">
        <v>70459</v>
      </c>
      <c r="K755">
        <v>20</v>
      </c>
      <c r="L755">
        <v>281836</v>
      </c>
      <c r="M755">
        <v>40119.35</v>
      </c>
      <c r="N755" t="s">
        <v>20</v>
      </c>
    </row>
    <row r="756" spans="1:14" x14ac:dyDescent="0.35">
      <c r="A756">
        <v>10755</v>
      </c>
      <c r="B756" s="1">
        <v>45319</v>
      </c>
      <c r="C756" t="s">
        <v>1590</v>
      </c>
      <c r="D756" t="s">
        <v>15</v>
      </c>
      <c r="E756" t="s">
        <v>147</v>
      </c>
      <c r="F756" t="s">
        <v>86</v>
      </c>
      <c r="G756" t="s">
        <v>90</v>
      </c>
      <c r="H756" t="s">
        <v>91</v>
      </c>
      <c r="I756">
        <v>4</v>
      </c>
      <c r="J756">
        <v>40744</v>
      </c>
      <c r="K756">
        <v>15</v>
      </c>
      <c r="L756">
        <v>138529.60000000001</v>
      </c>
      <c r="M756">
        <v>21892.54</v>
      </c>
      <c r="N756" t="s">
        <v>83</v>
      </c>
    </row>
    <row r="757" spans="1:14" x14ac:dyDescent="0.35">
      <c r="A757">
        <v>10756</v>
      </c>
      <c r="B757" s="1">
        <v>45691</v>
      </c>
      <c r="C757" t="s">
        <v>1591</v>
      </c>
      <c r="D757" t="s">
        <v>15</v>
      </c>
      <c r="E757" t="s">
        <v>16</v>
      </c>
      <c r="F757" t="s">
        <v>17</v>
      </c>
      <c r="G757" t="s">
        <v>18</v>
      </c>
      <c r="H757" t="s">
        <v>1592</v>
      </c>
      <c r="I757">
        <v>4</v>
      </c>
      <c r="J757">
        <v>60446</v>
      </c>
      <c r="K757">
        <v>0</v>
      </c>
      <c r="L757">
        <v>241784</v>
      </c>
      <c r="M757">
        <v>38188.94</v>
      </c>
      <c r="N757" t="s">
        <v>20</v>
      </c>
    </row>
    <row r="758" spans="1:14" x14ac:dyDescent="0.35">
      <c r="A758">
        <v>10757</v>
      </c>
      <c r="B758" s="1">
        <v>45413</v>
      </c>
      <c r="C758" t="s">
        <v>1593</v>
      </c>
      <c r="D758" t="s">
        <v>28</v>
      </c>
      <c r="E758" t="s">
        <v>114</v>
      </c>
      <c r="F758" t="s">
        <v>30</v>
      </c>
      <c r="G758" t="s">
        <v>227</v>
      </c>
      <c r="H758" t="s">
        <v>1594</v>
      </c>
      <c r="I758">
        <v>3</v>
      </c>
      <c r="J758">
        <v>46911</v>
      </c>
      <c r="K758">
        <v>5</v>
      </c>
      <c r="L758">
        <v>133696.35</v>
      </c>
      <c r="M758">
        <v>10081.540000000001</v>
      </c>
      <c r="N758" t="s">
        <v>33</v>
      </c>
    </row>
    <row r="759" spans="1:14" x14ac:dyDescent="0.35">
      <c r="A759">
        <v>10758</v>
      </c>
      <c r="B759" s="1">
        <v>45452</v>
      </c>
      <c r="C759" t="s">
        <v>1595</v>
      </c>
      <c r="D759" t="s">
        <v>15</v>
      </c>
      <c r="E759" t="s">
        <v>16</v>
      </c>
      <c r="F759" t="s">
        <v>17</v>
      </c>
      <c r="G759" t="s">
        <v>55</v>
      </c>
      <c r="H759" t="s">
        <v>1368</v>
      </c>
      <c r="I759">
        <v>2</v>
      </c>
      <c r="J759">
        <v>50156</v>
      </c>
      <c r="K759">
        <v>0</v>
      </c>
      <c r="L759">
        <v>100312</v>
      </c>
      <c r="M759">
        <v>8300.6</v>
      </c>
      <c r="N759" t="s">
        <v>20</v>
      </c>
    </row>
    <row r="760" spans="1:14" x14ac:dyDescent="0.35">
      <c r="A760">
        <v>10759</v>
      </c>
      <c r="B760" s="1">
        <v>45395</v>
      </c>
      <c r="C760" t="s">
        <v>1596</v>
      </c>
      <c r="D760" t="s">
        <v>15</v>
      </c>
      <c r="E760" t="s">
        <v>174</v>
      </c>
      <c r="F760" t="s">
        <v>69</v>
      </c>
      <c r="G760" t="s">
        <v>115</v>
      </c>
      <c r="H760" t="s">
        <v>1597</v>
      </c>
      <c r="I760">
        <v>1</v>
      </c>
      <c r="J760">
        <v>13217</v>
      </c>
      <c r="K760">
        <v>5</v>
      </c>
      <c r="L760">
        <v>12556.15</v>
      </c>
      <c r="M760">
        <v>3052.31</v>
      </c>
      <c r="N760" t="s">
        <v>38</v>
      </c>
    </row>
    <row r="761" spans="1:14" x14ac:dyDescent="0.35">
      <c r="A761">
        <v>10760</v>
      </c>
      <c r="B761" s="1">
        <v>45318</v>
      </c>
      <c r="C761" t="s">
        <v>1598</v>
      </c>
      <c r="D761" t="s">
        <v>15</v>
      </c>
      <c r="E761" t="s">
        <v>147</v>
      </c>
      <c r="F761" t="s">
        <v>24</v>
      </c>
      <c r="G761" t="s">
        <v>25</v>
      </c>
      <c r="H761" t="s">
        <v>26</v>
      </c>
      <c r="I761">
        <v>2</v>
      </c>
      <c r="J761">
        <v>27437</v>
      </c>
      <c r="K761">
        <v>15</v>
      </c>
      <c r="L761">
        <v>46642.9</v>
      </c>
      <c r="M761">
        <v>7201.41</v>
      </c>
      <c r="N761" t="s">
        <v>83</v>
      </c>
    </row>
    <row r="762" spans="1:14" x14ac:dyDescent="0.35">
      <c r="A762">
        <v>10761</v>
      </c>
      <c r="B762" s="1">
        <v>45753</v>
      </c>
      <c r="C762" t="s">
        <v>1599</v>
      </c>
      <c r="D762" t="s">
        <v>15</v>
      </c>
      <c r="E762" t="s">
        <v>93</v>
      </c>
      <c r="F762" t="s">
        <v>24</v>
      </c>
      <c r="G762" t="s">
        <v>59</v>
      </c>
      <c r="H762" t="s">
        <v>1600</v>
      </c>
      <c r="I762">
        <v>4</v>
      </c>
      <c r="J762">
        <v>26898</v>
      </c>
      <c r="K762">
        <v>20</v>
      </c>
      <c r="L762">
        <v>86073.600000000006</v>
      </c>
      <c r="M762">
        <v>21351.96</v>
      </c>
      <c r="N762" t="s">
        <v>33</v>
      </c>
    </row>
    <row r="763" spans="1:14" x14ac:dyDescent="0.35">
      <c r="A763">
        <v>10762</v>
      </c>
      <c r="B763" s="1">
        <v>45227</v>
      </c>
      <c r="C763" t="s">
        <v>1601</v>
      </c>
      <c r="D763" t="s">
        <v>40</v>
      </c>
      <c r="E763" t="s">
        <v>110</v>
      </c>
      <c r="F763" t="s">
        <v>129</v>
      </c>
      <c r="G763" t="s">
        <v>148</v>
      </c>
      <c r="H763" t="s">
        <v>1602</v>
      </c>
      <c r="I763">
        <v>2</v>
      </c>
      <c r="J763">
        <v>77387</v>
      </c>
      <c r="K763">
        <v>0</v>
      </c>
      <c r="L763">
        <v>154774</v>
      </c>
      <c r="M763">
        <v>30950.31</v>
      </c>
      <c r="N763" t="s">
        <v>72</v>
      </c>
    </row>
    <row r="764" spans="1:14" x14ac:dyDescent="0.35">
      <c r="A764">
        <v>10763</v>
      </c>
      <c r="B764" s="1">
        <v>45210</v>
      </c>
      <c r="C764" t="s">
        <v>1603</v>
      </c>
      <c r="D764" t="s">
        <v>15</v>
      </c>
      <c r="E764" t="s">
        <v>68</v>
      </c>
      <c r="F764" t="s">
        <v>129</v>
      </c>
      <c r="G764" t="s">
        <v>130</v>
      </c>
      <c r="H764" t="s">
        <v>1604</v>
      </c>
      <c r="I764">
        <v>4</v>
      </c>
      <c r="J764">
        <v>58437</v>
      </c>
      <c r="K764">
        <v>15</v>
      </c>
      <c r="L764">
        <v>198685.8</v>
      </c>
      <c r="M764">
        <v>37416.449999999997</v>
      </c>
      <c r="N764" t="s">
        <v>33</v>
      </c>
    </row>
    <row r="765" spans="1:14" x14ac:dyDescent="0.35">
      <c r="A765">
        <v>10764</v>
      </c>
      <c r="B765" s="1">
        <v>45749</v>
      </c>
      <c r="C765" t="s">
        <v>1605</v>
      </c>
      <c r="D765" t="s">
        <v>22</v>
      </c>
      <c r="E765" t="s">
        <v>23</v>
      </c>
      <c r="F765" t="s">
        <v>42</v>
      </c>
      <c r="G765" t="s">
        <v>446</v>
      </c>
      <c r="H765" t="s">
        <v>1606</v>
      </c>
      <c r="I765">
        <v>3</v>
      </c>
      <c r="J765">
        <v>57776</v>
      </c>
      <c r="K765">
        <v>20</v>
      </c>
      <c r="L765">
        <v>138662.39999999999</v>
      </c>
      <c r="M765">
        <v>9147.61</v>
      </c>
      <c r="N765" t="s">
        <v>83</v>
      </c>
    </row>
    <row r="766" spans="1:14" x14ac:dyDescent="0.35">
      <c r="A766">
        <v>10765</v>
      </c>
      <c r="B766" s="1">
        <v>45794</v>
      </c>
      <c r="C766" t="s">
        <v>1607</v>
      </c>
      <c r="D766" t="s">
        <v>15</v>
      </c>
      <c r="E766" t="s">
        <v>93</v>
      </c>
      <c r="F766" t="s">
        <v>30</v>
      </c>
      <c r="G766" t="s">
        <v>104</v>
      </c>
      <c r="H766" t="s">
        <v>1608</v>
      </c>
      <c r="I766">
        <v>4</v>
      </c>
      <c r="J766">
        <v>14232</v>
      </c>
      <c r="K766">
        <v>15</v>
      </c>
      <c r="L766">
        <v>48388.800000000003</v>
      </c>
      <c r="M766">
        <v>10859.04</v>
      </c>
      <c r="N766" t="s">
        <v>20</v>
      </c>
    </row>
    <row r="767" spans="1:14" x14ac:dyDescent="0.35">
      <c r="A767">
        <v>10766</v>
      </c>
      <c r="B767" s="1">
        <v>45895</v>
      </c>
      <c r="C767" t="s">
        <v>1444</v>
      </c>
      <c r="D767" t="s">
        <v>15</v>
      </c>
      <c r="E767" t="s">
        <v>93</v>
      </c>
      <c r="F767" t="s">
        <v>69</v>
      </c>
      <c r="G767" t="s">
        <v>517</v>
      </c>
      <c r="H767" t="s">
        <v>1609</v>
      </c>
      <c r="I767">
        <v>1</v>
      </c>
      <c r="J767">
        <v>15160</v>
      </c>
      <c r="K767">
        <v>5</v>
      </c>
      <c r="L767">
        <v>14402</v>
      </c>
      <c r="M767">
        <v>3536.12</v>
      </c>
      <c r="N767" t="s">
        <v>38</v>
      </c>
    </row>
    <row r="768" spans="1:14" x14ac:dyDescent="0.35">
      <c r="A768">
        <v>10767</v>
      </c>
      <c r="B768" s="1">
        <v>45785</v>
      </c>
      <c r="C768" t="s">
        <v>1610</v>
      </c>
      <c r="D768" t="s">
        <v>22</v>
      </c>
      <c r="E768" t="s">
        <v>58</v>
      </c>
      <c r="F768" t="s">
        <v>42</v>
      </c>
      <c r="G768" t="s">
        <v>446</v>
      </c>
      <c r="H768" t="s">
        <v>1008</v>
      </c>
      <c r="I768">
        <v>3</v>
      </c>
      <c r="J768">
        <v>4437</v>
      </c>
      <c r="K768">
        <v>20</v>
      </c>
      <c r="L768">
        <v>10648.8</v>
      </c>
      <c r="M768">
        <v>1935.99</v>
      </c>
      <c r="N768" t="s">
        <v>72</v>
      </c>
    </row>
    <row r="769" spans="1:14" x14ac:dyDescent="0.35">
      <c r="A769">
        <v>10768</v>
      </c>
      <c r="B769" s="1">
        <v>45615</v>
      </c>
      <c r="C769" t="s">
        <v>1611</v>
      </c>
      <c r="D769" t="s">
        <v>15</v>
      </c>
      <c r="E769" t="s">
        <v>147</v>
      </c>
      <c r="F769" t="s">
        <v>30</v>
      </c>
      <c r="G769" t="s">
        <v>31</v>
      </c>
      <c r="H769" t="s">
        <v>1612</v>
      </c>
      <c r="I769">
        <v>5</v>
      </c>
      <c r="J769">
        <v>60556</v>
      </c>
      <c r="K769">
        <v>15</v>
      </c>
      <c r="L769">
        <v>257363</v>
      </c>
      <c r="M769">
        <v>20849.71</v>
      </c>
      <c r="N769" t="s">
        <v>33</v>
      </c>
    </row>
    <row r="770" spans="1:14" x14ac:dyDescent="0.35">
      <c r="A770">
        <v>10769</v>
      </c>
      <c r="B770" s="1">
        <v>45360</v>
      </c>
      <c r="C770" t="s">
        <v>1613</v>
      </c>
      <c r="D770" t="s">
        <v>40</v>
      </c>
      <c r="E770" t="s">
        <v>103</v>
      </c>
      <c r="F770" t="s">
        <v>42</v>
      </c>
      <c r="G770" t="s">
        <v>446</v>
      </c>
      <c r="H770" t="s">
        <v>1614</v>
      </c>
      <c r="I770">
        <v>1</v>
      </c>
      <c r="J770">
        <v>4799</v>
      </c>
      <c r="K770">
        <v>20</v>
      </c>
      <c r="L770">
        <v>3839.2</v>
      </c>
      <c r="M770">
        <v>835.12</v>
      </c>
      <c r="N770" t="s">
        <v>20</v>
      </c>
    </row>
    <row r="771" spans="1:14" x14ac:dyDescent="0.35">
      <c r="A771">
        <v>10770</v>
      </c>
      <c r="B771" s="1">
        <v>45786</v>
      </c>
      <c r="C771" t="s">
        <v>1615</v>
      </c>
      <c r="D771" t="s">
        <v>28</v>
      </c>
      <c r="E771" t="s">
        <v>144</v>
      </c>
      <c r="F771" t="s">
        <v>129</v>
      </c>
      <c r="G771" t="s">
        <v>164</v>
      </c>
      <c r="H771" t="s">
        <v>1616</v>
      </c>
      <c r="I771">
        <v>3</v>
      </c>
      <c r="J771">
        <v>48644</v>
      </c>
      <c r="K771">
        <v>20</v>
      </c>
      <c r="L771">
        <v>116745.60000000001</v>
      </c>
      <c r="M771">
        <v>12534.2</v>
      </c>
      <c r="N771" t="s">
        <v>83</v>
      </c>
    </row>
    <row r="772" spans="1:14" x14ac:dyDescent="0.35">
      <c r="A772">
        <v>10771</v>
      </c>
      <c r="B772" s="1">
        <v>45250</v>
      </c>
      <c r="C772" t="s">
        <v>1617</v>
      </c>
      <c r="D772" t="s">
        <v>40</v>
      </c>
      <c r="E772" t="s">
        <v>110</v>
      </c>
      <c r="F772" t="s">
        <v>86</v>
      </c>
      <c r="G772" t="s">
        <v>118</v>
      </c>
      <c r="H772" t="s">
        <v>1618</v>
      </c>
      <c r="I772">
        <v>1</v>
      </c>
      <c r="J772">
        <v>77435</v>
      </c>
      <c r="K772">
        <v>20</v>
      </c>
      <c r="L772">
        <v>61948</v>
      </c>
      <c r="M772">
        <v>14141.39</v>
      </c>
      <c r="N772" t="s">
        <v>38</v>
      </c>
    </row>
    <row r="773" spans="1:14" x14ac:dyDescent="0.35">
      <c r="A773">
        <v>10772</v>
      </c>
      <c r="B773" s="1">
        <v>45832</v>
      </c>
      <c r="C773" t="s">
        <v>1619</v>
      </c>
      <c r="D773" t="s">
        <v>15</v>
      </c>
      <c r="E773" t="s">
        <v>174</v>
      </c>
      <c r="F773" t="s">
        <v>129</v>
      </c>
      <c r="G773" t="s">
        <v>130</v>
      </c>
      <c r="H773" t="s">
        <v>1620</v>
      </c>
      <c r="I773">
        <v>5</v>
      </c>
      <c r="J773">
        <v>5769</v>
      </c>
      <c r="K773">
        <v>0</v>
      </c>
      <c r="L773">
        <v>28845</v>
      </c>
      <c r="M773">
        <v>2964.69</v>
      </c>
      <c r="N773" t="s">
        <v>38</v>
      </c>
    </row>
    <row r="774" spans="1:14" x14ac:dyDescent="0.35">
      <c r="A774">
        <v>10773</v>
      </c>
      <c r="B774" s="1">
        <v>45472</v>
      </c>
      <c r="C774" t="s">
        <v>1621</v>
      </c>
      <c r="D774" t="s">
        <v>22</v>
      </c>
      <c r="E774" t="s">
        <v>167</v>
      </c>
      <c r="F774" t="s">
        <v>69</v>
      </c>
      <c r="G774" t="s">
        <v>151</v>
      </c>
      <c r="H774" t="s">
        <v>1622</v>
      </c>
      <c r="I774">
        <v>5</v>
      </c>
      <c r="J774">
        <v>1866</v>
      </c>
      <c r="K774">
        <v>5</v>
      </c>
      <c r="L774">
        <v>8863.5</v>
      </c>
      <c r="M774">
        <v>919.86</v>
      </c>
      <c r="N774" t="s">
        <v>38</v>
      </c>
    </row>
    <row r="775" spans="1:14" x14ac:dyDescent="0.35">
      <c r="A775">
        <v>10774</v>
      </c>
      <c r="B775" s="1">
        <v>45811</v>
      </c>
      <c r="C775" t="s">
        <v>1623</v>
      </c>
      <c r="D775" t="s">
        <v>22</v>
      </c>
      <c r="E775" t="s">
        <v>74</v>
      </c>
      <c r="F775" t="s">
        <v>96</v>
      </c>
      <c r="G775" t="s">
        <v>156</v>
      </c>
      <c r="H775" t="s">
        <v>1624</v>
      </c>
      <c r="I775">
        <v>4</v>
      </c>
      <c r="J775">
        <v>62167</v>
      </c>
      <c r="K775">
        <v>20</v>
      </c>
      <c r="L775">
        <v>198934.39999999999</v>
      </c>
      <c r="M775">
        <v>32045.97</v>
      </c>
      <c r="N775" t="s">
        <v>33</v>
      </c>
    </row>
    <row r="776" spans="1:14" x14ac:dyDescent="0.35">
      <c r="A776">
        <v>10775</v>
      </c>
      <c r="B776" s="1">
        <v>45326</v>
      </c>
      <c r="C776" t="s">
        <v>1625</v>
      </c>
      <c r="D776" t="s">
        <v>22</v>
      </c>
      <c r="E776" t="s">
        <v>167</v>
      </c>
      <c r="F776" t="s">
        <v>42</v>
      </c>
      <c r="G776" t="s">
        <v>79</v>
      </c>
      <c r="H776" t="s">
        <v>1451</v>
      </c>
      <c r="I776">
        <v>3</v>
      </c>
      <c r="J776">
        <v>25356</v>
      </c>
      <c r="K776">
        <v>20</v>
      </c>
      <c r="L776">
        <v>60854.400000000001</v>
      </c>
      <c r="M776">
        <v>5830.96</v>
      </c>
      <c r="N776" t="s">
        <v>33</v>
      </c>
    </row>
    <row r="777" spans="1:14" x14ac:dyDescent="0.35">
      <c r="A777">
        <v>10776</v>
      </c>
      <c r="B777" s="1">
        <v>45868</v>
      </c>
      <c r="C777" t="s">
        <v>1626</v>
      </c>
      <c r="D777" t="s">
        <v>22</v>
      </c>
      <c r="E777" t="s">
        <v>74</v>
      </c>
      <c r="F777" t="s">
        <v>75</v>
      </c>
      <c r="G777" t="s">
        <v>409</v>
      </c>
      <c r="H777" t="s">
        <v>1627</v>
      </c>
      <c r="I777">
        <v>4</v>
      </c>
      <c r="J777">
        <v>66772</v>
      </c>
      <c r="K777">
        <v>20</v>
      </c>
      <c r="L777">
        <v>213670.39999999999</v>
      </c>
      <c r="M777">
        <v>21770.49</v>
      </c>
      <c r="N777" t="s">
        <v>33</v>
      </c>
    </row>
    <row r="778" spans="1:14" x14ac:dyDescent="0.35">
      <c r="A778">
        <v>10777</v>
      </c>
      <c r="B778" s="1">
        <v>45474</v>
      </c>
      <c r="C778" t="s">
        <v>1628</v>
      </c>
      <c r="D778" t="s">
        <v>15</v>
      </c>
      <c r="E778" t="s">
        <v>174</v>
      </c>
      <c r="F778" t="s">
        <v>46</v>
      </c>
      <c r="G778" t="s">
        <v>201</v>
      </c>
      <c r="H778" t="s">
        <v>1629</v>
      </c>
      <c r="I778">
        <v>3</v>
      </c>
      <c r="J778">
        <v>50528</v>
      </c>
      <c r="K778">
        <v>10</v>
      </c>
      <c r="L778">
        <v>136425.60000000001</v>
      </c>
      <c r="M778">
        <v>27424.62</v>
      </c>
      <c r="N778" t="s">
        <v>72</v>
      </c>
    </row>
    <row r="779" spans="1:14" x14ac:dyDescent="0.35">
      <c r="A779">
        <v>10778</v>
      </c>
      <c r="B779" s="1">
        <v>45926</v>
      </c>
      <c r="C779" t="s">
        <v>1630</v>
      </c>
      <c r="D779" t="s">
        <v>22</v>
      </c>
      <c r="E779" t="s">
        <v>74</v>
      </c>
      <c r="F779" t="s">
        <v>24</v>
      </c>
      <c r="G779" t="s">
        <v>25</v>
      </c>
      <c r="H779" t="s">
        <v>1631</v>
      </c>
      <c r="I779">
        <v>4</v>
      </c>
      <c r="J779">
        <v>41266</v>
      </c>
      <c r="K779">
        <v>5</v>
      </c>
      <c r="L779">
        <v>156810.79999999999</v>
      </c>
      <c r="M779">
        <v>34043.449999999997</v>
      </c>
      <c r="N779" t="s">
        <v>83</v>
      </c>
    </row>
    <row r="780" spans="1:14" x14ac:dyDescent="0.35">
      <c r="A780">
        <v>10779</v>
      </c>
      <c r="B780" s="1">
        <v>45821</v>
      </c>
      <c r="C780" t="s">
        <v>1632</v>
      </c>
      <c r="D780" t="s">
        <v>15</v>
      </c>
      <c r="E780" t="s">
        <v>147</v>
      </c>
      <c r="F780" t="s">
        <v>42</v>
      </c>
      <c r="G780" t="s">
        <v>446</v>
      </c>
      <c r="H780" t="s">
        <v>1633</v>
      </c>
      <c r="I780">
        <v>2</v>
      </c>
      <c r="J780">
        <v>5457</v>
      </c>
      <c r="K780">
        <v>20</v>
      </c>
      <c r="L780">
        <v>8731.2000000000007</v>
      </c>
      <c r="M780">
        <v>1345.23</v>
      </c>
      <c r="N780" t="s">
        <v>33</v>
      </c>
    </row>
    <row r="781" spans="1:14" x14ac:dyDescent="0.35">
      <c r="A781">
        <v>10780</v>
      </c>
      <c r="B781" s="1">
        <v>45710</v>
      </c>
      <c r="C781" t="s">
        <v>1634</v>
      </c>
      <c r="D781" t="s">
        <v>22</v>
      </c>
      <c r="E781" t="s">
        <v>167</v>
      </c>
      <c r="F781" t="s">
        <v>75</v>
      </c>
      <c r="G781" t="s">
        <v>204</v>
      </c>
      <c r="H781" t="s">
        <v>1635</v>
      </c>
      <c r="I781">
        <v>5</v>
      </c>
      <c r="J781">
        <v>16369</v>
      </c>
      <c r="K781">
        <v>10</v>
      </c>
      <c r="L781">
        <v>73660.5</v>
      </c>
      <c r="M781">
        <v>14686.84</v>
      </c>
      <c r="N781" t="s">
        <v>83</v>
      </c>
    </row>
    <row r="782" spans="1:14" x14ac:dyDescent="0.35">
      <c r="A782">
        <v>10781</v>
      </c>
      <c r="B782" s="1">
        <v>45441</v>
      </c>
      <c r="C782" t="s">
        <v>1636</v>
      </c>
      <c r="D782" t="s">
        <v>15</v>
      </c>
      <c r="E782" t="s">
        <v>93</v>
      </c>
      <c r="F782" t="s">
        <v>30</v>
      </c>
      <c r="G782" t="s">
        <v>65</v>
      </c>
      <c r="H782" t="s">
        <v>1637</v>
      </c>
      <c r="I782">
        <v>5</v>
      </c>
      <c r="J782">
        <v>53854</v>
      </c>
      <c r="K782">
        <v>5</v>
      </c>
      <c r="L782">
        <v>255806.5</v>
      </c>
      <c r="M782">
        <v>27845.18</v>
      </c>
      <c r="N782" t="s">
        <v>72</v>
      </c>
    </row>
    <row r="783" spans="1:14" x14ac:dyDescent="0.35">
      <c r="A783">
        <v>10782</v>
      </c>
      <c r="B783" s="1">
        <v>45901</v>
      </c>
      <c r="C783" t="s">
        <v>1638</v>
      </c>
      <c r="D783" t="s">
        <v>40</v>
      </c>
      <c r="E783" t="s">
        <v>62</v>
      </c>
      <c r="F783" t="s">
        <v>69</v>
      </c>
      <c r="G783" t="s">
        <v>70</v>
      </c>
      <c r="H783" t="s">
        <v>1639</v>
      </c>
      <c r="I783">
        <v>4</v>
      </c>
      <c r="J783">
        <v>36664</v>
      </c>
      <c r="K783">
        <v>15</v>
      </c>
      <c r="L783">
        <v>124657.60000000001</v>
      </c>
      <c r="M783">
        <v>10899.63</v>
      </c>
      <c r="N783" t="s">
        <v>83</v>
      </c>
    </row>
    <row r="784" spans="1:14" x14ac:dyDescent="0.35">
      <c r="A784">
        <v>10783</v>
      </c>
      <c r="B784" s="1">
        <v>45668</v>
      </c>
      <c r="C784" t="s">
        <v>1640</v>
      </c>
      <c r="D784" t="s">
        <v>40</v>
      </c>
      <c r="E784" t="s">
        <v>50</v>
      </c>
      <c r="F784" t="s">
        <v>30</v>
      </c>
      <c r="G784" t="s">
        <v>104</v>
      </c>
      <c r="H784" t="s">
        <v>1641</v>
      </c>
      <c r="I784">
        <v>5</v>
      </c>
      <c r="J784">
        <v>16724</v>
      </c>
      <c r="K784">
        <v>15</v>
      </c>
      <c r="L784">
        <v>71077</v>
      </c>
      <c r="M784">
        <v>13264.25</v>
      </c>
      <c r="N784" t="s">
        <v>83</v>
      </c>
    </row>
    <row r="785" spans="1:14" x14ac:dyDescent="0.35">
      <c r="A785">
        <v>10784</v>
      </c>
      <c r="B785" s="1">
        <v>45660</v>
      </c>
      <c r="C785" t="s">
        <v>1642</v>
      </c>
      <c r="D785" t="s">
        <v>22</v>
      </c>
      <c r="E785" t="s">
        <v>167</v>
      </c>
      <c r="F785" t="s">
        <v>24</v>
      </c>
      <c r="G785" t="s">
        <v>36</v>
      </c>
      <c r="H785" t="s">
        <v>1643</v>
      </c>
      <c r="I785">
        <v>1</v>
      </c>
      <c r="J785">
        <v>25365</v>
      </c>
      <c r="K785">
        <v>20</v>
      </c>
      <c r="L785">
        <v>20292</v>
      </c>
      <c r="M785">
        <v>3546.66</v>
      </c>
      <c r="N785" t="s">
        <v>83</v>
      </c>
    </row>
    <row r="786" spans="1:14" x14ac:dyDescent="0.35">
      <c r="A786">
        <v>10785</v>
      </c>
      <c r="B786" s="1">
        <v>45720</v>
      </c>
      <c r="C786" t="s">
        <v>1644</v>
      </c>
      <c r="D786" t="s">
        <v>28</v>
      </c>
      <c r="E786" t="s">
        <v>114</v>
      </c>
      <c r="F786" t="s">
        <v>30</v>
      </c>
      <c r="G786" t="s">
        <v>322</v>
      </c>
      <c r="H786" t="s">
        <v>1645</v>
      </c>
      <c r="I786">
        <v>1</v>
      </c>
      <c r="J786">
        <v>62333</v>
      </c>
      <c r="K786">
        <v>20</v>
      </c>
      <c r="L786">
        <v>49866.400000000001</v>
      </c>
      <c r="M786">
        <v>11233.97</v>
      </c>
      <c r="N786" t="s">
        <v>72</v>
      </c>
    </row>
    <row r="787" spans="1:14" x14ac:dyDescent="0.35">
      <c r="A787">
        <v>10786</v>
      </c>
      <c r="B787" s="1">
        <v>45918</v>
      </c>
      <c r="C787" t="s">
        <v>1646</v>
      </c>
      <c r="D787" t="s">
        <v>28</v>
      </c>
      <c r="E787" t="s">
        <v>85</v>
      </c>
      <c r="F787" t="s">
        <v>96</v>
      </c>
      <c r="G787" t="s">
        <v>214</v>
      </c>
      <c r="H787" t="s">
        <v>1647</v>
      </c>
      <c r="I787">
        <v>2</v>
      </c>
      <c r="J787">
        <v>61600</v>
      </c>
      <c r="K787">
        <v>20</v>
      </c>
      <c r="L787">
        <v>98560</v>
      </c>
      <c r="M787">
        <v>24062.95</v>
      </c>
      <c r="N787" t="s">
        <v>33</v>
      </c>
    </row>
    <row r="788" spans="1:14" x14ac:dyDescent="0.35">
      <c r="A788">
        <v>10787</v>
      </c>
      <c r="B788" s="1">
        <v>45838</v>
      </c>
      <c r="C788" t="s">
        <v>1648</v>
      </c>
      <c r="D788" t="s">
        <v>40</v>
      </c>
      <c r="E788" t="s">
        <v>50</v>
      </c>
      <c r="F788" t="s">
        <v>17</v>
      </c>
      <c r="G788" t="s">
        <v>100</v>
      </c>
      <c r="H788" t="s">
        <v>1649</v>
      </c>
      <c r="I788">
        <v>2</v>
      </c>
      <c r="J788">
        <v>27684</v>
      </c>
      <c r="K788">
        <v>0</v>
      </c>
      <c r="L788">
        <v>55368</v>
      </c>
      <c r="M788">
        <v>4212.59</v>
      </c>
      <c r="N788" t="s">
        <v>33</v>
      </c>
    </row>
    <row r="789" spans="1:14" x14ac:dyDescent="0.35">
      <c r="A789">
        <v>10788</v>
      </c>
      <c r="B789" s="1">
        <v>45634</v>
      </c>
      <c r="C789" t="s">
        <v>1650</v>
      </c>
      <c r="D789" t="s">
        <v>28</v>
      </c>
      <c r="E789" t="s">
        <v>85</v>
      </c>
      <c r="F789" t="s">
        <v>129</v>
      </c>
      <c r="G789" t="s">
        <v>164</v>
      </c>
      <c r="H789" t="s">
        <v>1651</v>
      </c>
      <c r="I789">
        <v>5</v>
      </c>
      <c r="J789">
        <v>17214</v>
      </c>
      <c r="K789">
        <v>10</v>
      </c>
      <c r="L789">
        <v>77463</v>
      </c>
      <c r="M789">
        <v>9961.65</v>
      </c>
      <c r="N789" t="s">
        <v>33</v>
      </c>
    </row>
    <row r="790" spans="1:14" x14ac:dyDescent="0.35">
      <c r="A790">
        <v>10789</v>
      </c>
      <c r="B790" s="1">
        <v>45731</v>
      </c>
      <c r="C790" t="s">
        <v>1652</v>
      </c>
      <c r="D790" t="s">
        <v>15</v>
      </c>
      <c r="E790" t="s">
        <v>93</v>
      </c>
      <c r="F790" t="s">
        <v>24</v>
      </c>
      <c r="G790" t="s">
        <v>107</v>
      </c>
      <c r="H790" t="s">
        <v>1653</v>
      </c>
      <c r="I790">
        <v>4</v>
      </c>
      <c r="J790">
        <v>22504</v>
      </c>
      <c r="K790">
        <v>15</v>
      </c>
      <c r="L790">
        <v>76513.600000000006</v>
      </c>
      <c r="M790">
        <v>5446.86</v>
      </c>
      <c r="N790" t="s">
        <v>20</v>
      </c>
    </row>
    <row r="791" spans="1:14" x14ac:dyDescent="0.35">
      <c r="A791">
        <v>10790</v>
      </c>
      <c r="B791" s="1">
        <v>45735</v>
      </c>
      <c r="C791" t="s">
        <v>1654</v>
      </c>
      <c r="D791" t="s">
        <v>15</v>
      </c>
      <c r="E791" t="s">
        <v>174</v>
      </c>
      <c r="F791" t="s">
        <v>86</v>
      </c>
      <c r="G791" t="s">
        <v>90</v>
      </c>
      <c r="H791" t="s">
        <v>1655</v>
      </c>
      <c r="I791">
        <v>4</v>
      </c>
      <c r="J791">
        <v>45288</v>
      </c>
      <c r="K791">
        <v>20</v>
      </c>
      <c r="L791">
        <v>144921.60000000001</v>
      </c>
      <c r="M791">
        <v>10207.76</v>
      </c>
      <c r="N791" t="s">
        <v>20</v>
      </c>
    </row>
    <row r="792" spans="1:14" x14ac:dyDescent="0.35">
      <c r="A792">
        <v>10791</v>
      </c>
      <c r="B792" s="1">
        <v>45304</v>
      </c>
      <c r="C792" t="s">
        <v>1656</v>
      </c>
      <c r="D792" t="s">
        <v>22</v>
      </c>
      <c r="E792" t="s">
        <v>167</v>
      </c>
      <c r="F792" t="s">
        <v>69</v>
      </c>
      <c r="G792" t="s">
        <v>151</v>
      </c>
      <c r="H792" t="s">
        <v>1657</v>
      </c>
      <c r="I792">
        <v>1</v>
      </c>
      <c r="J792">
        <v>70887</v>
      </c>
      <c r="K792">
        <v>15</v>
      </c>
      <c r="L792">
        <v>60253.95</v>
      </c>
      <c r="M792">
        <v>8228.4599999999991</v>
      </c>
      <c r="N792" t="s">
        <v>83</v>
      </c>
    </row>
    <row r="793" spans="1:14" x14ac:dyDescent="0.35">
      <c r="A793">
        <v>10792</v>
      </c>
      <c r="B793" s="1">
        <v>45384</v>
      </c>
      <c r="C793" t="s">
        <v>1658</v>
      </c>
      <c r="D793" t="s">
        <v>28</v>
      </c>
      <c r="E793" t="s">
        <v>85</v>
      </c>
      <c r="F793" t="s">
        <v>17</v>
      </c>
      <c r="G793" t="s">
        <v>55</v>
      </c>
      <c r="H793" t="s">
        <v>1659</v>
      </c>
      <c r="I793">
        <v>2</v>
      </c>
      <c r="J793">
        <v>2456</v>
      </c>
      <c r="K793">
        <v>10</v>
      </c>
      <c r="L793">
        <v>4420.8</v>
      </c>
      <c r="M793">
        <v>365.65</v>
      </c>
      <c r="N793" t="s">
        <v>33</v>
      </c>
    </row>
    <row r="794" spans="1:14" x14ac:dyDescent="0.35">
      <c r="A794">
        <v>10793</v>
      </c>
      <c r="B794" s="1">
        <v>45388</v>
      </c>
      <c r="C794" t="s">
        <v>1660</v>
      </c>
      <c r="D794" t="s">
        <v>40</v>
      </c>
      <c r="E794" t="s">
        <v>103</v>
      </c>
      <c r="F794" t="s">
        <v>24</v>
      </c>
      <c r="G794" t="s">
        <v>36</v>
      </c>
      <c r="H794" t="s">
        <v>1661</v>
      </c>
      <c r="I794">
        <v>1</v>
      </c>
      <c r="J794">
        <v>13488</v>
      </c>
      <c r="K794">
        <v>5</v>
      </c>
      <c r="L794">
        <v>12813.6</v>
      </c>
      <c r="M794">
        <v>2570.9</v>
      </c>
      <c r="N794" t="s">
        <v>38</v>
      </c>
    </row>
    <row r="795" spans="1:14" x14ac:dyDescent="0.35">
      <c r="A795">
        <v>10794</v>
      </c>
      <c r="B795" s="1">
        <v>45289</v>
      </c>
      <c r="C795" t="s">
        <v>1662</v>
      </c>
      <c r="D795" t="s">
        <v>28</v>
      </c>
      <c r="E795" t="s">
        <v>29</v>
      </c>
      <c r="F795" t="s">
        <v>24</v>
      </c>
      <c r="G795" t="s">
        <v>59</v>
      </c>
      <c r="H795" t="s">
        <v>1663</v>
      </c>
      <c r="I795">
        <v>5</v>
      </c>
      <c r="J795">
        <v>69140</v>
      </c>
      <c r="K795">
        <v>15</v>
      </c>
      <c r="L795">
        <v>293845</v>
      </c>
      <c r="M795">
        <v>26123.24</v>
      </c>
      <c r="N795" t="s">
        <v>72</v>
      </c>
    </row>
    <row r="796" spans="1:14" x14ac:dyDescent="0.35">
      <c r="A796">
        <v>10795</v>
      </c>
      <c r="B796" s="1">
        <v>45839</v>
      </c>
      <c r="C796" t="s">
        <v>1664</v>
      </c>
      <c r="D796" t="s">
        <v>28</v>
      </c>
      <c r="E796" t="s">
        <v>35</v>
      </c>
      <c r="F796" t="s">
        <v>86</v>
      </c>
      <c r="G796" t="s">
        <v>171</v>
      </c>
      <c r="H796" t="s">
        <v>1665</v>
      </c>
      <c r="I796">
        <v>5</v>
      </c>
      <c r="J796">
        <v>36087</v>
      </c>
      <c r="K796">
        <v>20</v>
      </c>
      <c r="L796">
        <v>144348</v>
      </c>
      <c r="M796">
        <v>26313.19</v>
      </c>
      <c r="N796" t="s">
        <v>83</v>
      </c>
    </row>
    <row r="797" spans="1:14" x14ac:dyDescent="0.35">
      <c r="A797">
        <v>10796</v>
      </c>
      <c r="B797" s="1">
        <v>45637</v>
      </c>
      <c r="C797" t="s">
        <v>1666</v>
      </c>
      <c r="D797" t="s">
        <v>22</v>
      </c>
      <c r="E797" t="s">
        <v>74</v>
      </c>
      <c r="F797" t="s">
        <v>46</v>
      </c>
      <c r="G797" t="s">
        <v>141</v>
      </c>
      <c r="H797" t="s">
        <v>142</v>
      </c>
      <c r="I797">
        <v>1</v>
      </c>
      <c r="J797">
        <v>7505</v>
      </c>
      <c r="K797">
        <v>15</v>
      </c>
      <c r="L797">
        <v>6379.25</v>
      </c>
      <c r="M797">
        <v>1079.1400000000001</v>
      </c>
      <c r="N797" t="s">
        <v>33</v>
      </c>
    </row>
    <row r="798" spans="1:14" x14ac:dyDescent="0.35">
      <c r="A798">
        <v>10797</v>
      </c>
      <c r="B798" s="1">
        <v>45800</v>
      </c>
      <c r="C798" t="s">
        <v>178</v>
      </c>
      <c r="D798" t="s">
        <v>28</v>
      </c>
      <c r="E798" t="s">
        <v>114</v>
      </c>
      <c r="F798" t="s">
        <v>42</v>
      </c>
      <c r="G798" t="s">
        <v>43</v>
      </c>
      <c r="H798" t="s">
        <v>1667</v>
      </c>
      <c r="I798">
        <v>4</v>
      </c>
      <c r="J798">
        <v>73876</v>
      </c>
      <c r="K798">
        <v>5</v>
      </c>
      <c r="L798">
        <v>280728.8</v>
      </c>
      <c r="M798">
        <v>64667.96</v>
      </c>
      <c r="N798" t="s">
        <v>72</v>
      </c>
    </row>
    <row r="799" spans="1:14" x14ac:dyDescent="0.35">
      <c r="A799">
        <v>10798</v>
      </c>
      <c r="B799" s="1">
        <v>45577</v>
      </c>
      <c r="C799" t="s">
        <v>1668</v>
      </c>
      <c r="D799" t="s">
        <v>22</v>
      </c>
      <c r="E799" t="s">
        <v>54</v>
      </c>
      <c r="F799" t="s">
        <v>42</v>
      </c>
      <c r="G799" t="s">
        <v>43</v>
      </c>
      <c r="H799" t="s">
        <v>1669</v>
      </c>
      <c r="I799">
        <v>1</v>
      </c>
      <c r="J799">
        <v>9548</v>
      </c>
      <c r="K799">
        <v>15</v>
      </c>
      <c r="L799">
        <v>8115.8</v>
      </c>
      <c r="M799">
        <v>773.53</v>
      </c>
      <c r="N799" t="s">
        <v>20</v>
      </c>
    </row>
    <row r="800" spans="1:14" x14ac:dyDescent="0.35">
      <c r="A800">
        <v>10799</v>
      </c>
      <c r="B800" s="1">
        <v>45816</v>
      </c>
      <c r="C800" t="s">
        <v>1670</v>
      </c>
      <c r="D800" t="s">
        <v>15</v>
      </c>
      <c r="E800" t="s">
        <v>174</v>
      </c>
      <c r="F800" t="s">
        <v>86</v>
      </c>
      <c r="G800" t="s">
        <v>87</v>
      </c>
      <c r="H800" t="s">
        <v>1671</v>
      </c>
      <c r="I800">
        <v>5</v>
      </c>
      <c r="J800">
        <v>67027</v>
      </c>
      <c r="K800">
        <v>0</v>
      </c>
      <c r="L800">
        <v>335135</v>
      </c>
      <c r="M800">
        <v>54837.31</v>
      </c>
      <c r="N800" t="s">
        <v>33</v>
      </c>
    </row>
    <row r="801" spans="1:14" x14ac:dyDescent="0.35">
      <c r="A801">
        <v>10800</v>
      </c>
      <c r="B801" s="1">
        <v>45915</v>
      </c>
      <c r="C801" t="s">
        <v>1672</v>
      </c>
      <c r="D801" t="s">
        <v>28</v>
      </c>
      <c r="E801" t="s">
        <v>35</v>
      </c>
      <c r="F801" t="s">
        <v>86</v>
      </c>
      <c r="G801" t="s">
        <v>90</v>
      </c>
      <c r="H801" t="s">
        <v>1673</v>
      </c>
      <c r="I801">
        <v>2</v>
      </c>
      <c r="J801">
        <v>28093</v>
      </c>
      <c r="K801">
        <v>0</v>
      </c>
      <c r="L801">
        <v>56186</v>
      </c>
      <c r="M801">
        <v>12413.3</v>
      </c>
      <c r="N801" t="s">
        <v>38</v>
      </c>
    </row>
    <row r="802" spans="1:14" x14ac:dyDescent="0.35">
      <c r="A802">
        <v>10801</v>
      </c>
      <c r="B802" s="1">
        <v>45641</v>
      </c>
      <c r="C802" t="s">
        <v>1674</v>
      </c>
      <c r="D802" t="s">
        <v>40</v>
      </c>
      <c r="E802" t="s">
        <v>110</v>
      </c>
      <c r="F802" t="s">
        <v>86</v>
      </c>
      <c r="G802" t="s">
        <v>90</v>
      </c>
      <c r="H802" t="s">
        <v>1675</v>
      </c>
      <c r="I802">
        <v>3</v>
      </c>
      <c r="J802">
        <v>75371</v>
      </c>
      <c r="K802">
        <v>5</v>
      </c>
      <c r="L802">
        <v>214807.35</v>
      </c>
      <c r="M802">
        <v>15456.11</v>
      </c>
      <c r="N802" t="s">
        <v>72</v>
      </c>
    </row>
    <row r="803" spans="1:14" x14ac:dyDescent="0.35">
      <c r="A803">
        <v>10802</v>
      </c>
      <c r="B803" s="1">
        <v>45828</v>
      </c>
      <c r="C803" t="s">
        <v>1676</v>
      </c>
      <c r="D803" t="s">
        <v>40</v>
      </c>
      <c r="E803" t="s">
        <v>110</v>
      </c>
      <c r="F803" t="s">
        <v>129</v>
      </c>
      <c r="G803" t="s">
        <v>168</v>
      </c>
      <c r="H803" t="s">
        <v>1677</v>
      </c>
      <c r="I803">
        <v>5</v>
      </c>
      <c r="J803">
        <v>36207</v>
      </c>
      <c r="K803">
        <v>5</v>
      </c>
      <c r="L803">
        <v>171983.25</v>
      </c>
      <c r="M803">
        <v>23013.48</v>
      </c>
      <c r="N803" t="s">
        <v>72</v>
      </c>
    </row>
    <row r="804" spans="1:14" x14ac:dyDescent="0.35">
      <c r="A804">
        <v>10803</v>
      </c>
      <c r="B804" s="1">
        <v>45787</v>
      </c>
      <c r="C804" t="s">
        <v>1678</v>
      </c>
      <c r="D804" t="s">
        <v>22</v>
      </c>
      <c r="E804" t="s">
        <v>167</v>
      </c>
      <c r="F804" t="s">
        <v>69</v>
      </c>
      <c r="G804" t="s">
        <v>151</v>
      </c>
      <c r="H804" t="s">
        <v>1679</v>
      </c>
      <c r="I804">
        <v>4</v>
      </c>
      <c r="J804">
        <v>61344</v>
      </c>
      <c r="K804">
        <v>5</v>
      </c>
      <c r="L804">
        <v>233107.20000000001</v>
      </c>
      <c r="M804">
        <v>55240.36</v>
      </c>
      <c r="N804" t="s">
        <v>72</v>
      </c>
    </row>
    <row r="805" spans="1:14" x14ac:dyDescent="0.35">
      <c r="A805">
        <v>10804</v>
      </c>
      <c r="B805" s="1">
        <v>45754</v>
      </c>
      <c r="C805" t="s">
        <v>1680</v>
      </c>
      <c r="D805" t="s">
        <v>40</v>
      </c>
      <c r="E805" t="s">
        <v>62</v>
      </c>
      <c r="F805" t="s">
        <v>42</v>
      </c>
      <c r="G805" t="s">
        <v>188</v>
      </c>
      <c r="H805" t="s">
        <v>1681</v>
      </c>
      <c r="I805">
        <v>1</v>
      </c>
      <c r="J805">
        <v>3838</v>
      </c>
      <c r="K805">
        <v>10</v>
      </c>
      <c r="L805">
        <v>3454.2</v>
      </c>
      <c r="M805">
        <v>503.7</v>
      </c>
      <c r="N805" t="s">
        <v>38</v>
      </c>
    </row>
    <row r="806" spans="1:14" x14ac:dyDescent="0.35">
      <c r="A806">
        <v>10805</v>
      </c>
      <c r="B806" s="1">
        <v>45889</v>
      </c>
      <c r="C806" t="s">
        <v>1682</v>
      </c>
      <c r="D806" t="s">
        <v>40</v>
      </c>
      <c r="E806" t="s">
        <v>62</v>
      </c>
      <c r="F806" t="s">
        <v>17</v>
      </c>
      <c r="G806" t="s">
        <v>100</v>
      </c>
      <c r="H806" t="s">
        <v>1683</v>
      </c>
      <c r="I806">
        <v>5</v>
      </c>
      <c r="J806">
        <v>8582</v>
      </c>
      <c r="K806">
        <v>0</v>
      </c>
      <c r="L806">
        <v>42910</v>
      </c>
      <c r="M806">
        <v>8443.73</v>
      </c>
      <c r="N806" t="s">
        <v>72</v>
      </c>
    </row>
    <row r="807" spans="1:14" x14ac:dyDescent="0.35">
      <c r="A807">
        <v>10806</v>
      </c>
      <c r="B807" s="1">
        <v>45309</v>
      </c>
      <c r="C807" t="s">
        <v>1684</v>
      </c>
      <c r="D807" t="s">
        <v>15</v>
      </c>
      <c r="E807" t="s">
        <v>68</v>
      </c>
      <c r="F807" t="s">
        <v>75</v>
      </c>
      <c r="G807" t="s">
        <v>307</v>
      </c>
      <c r="H807" t="s">
        <v>1685</v>
      </c>
      <c r="I807">
        <v>3</v>
      </c>
      <c r="J807">
        <v>57887</v>
      </c>
      <c r="K807">
        <v>15</v>
      </c>
      <c r="L807">
        <v>147611.85</v>
      </c>
      <c r="M807">
        <v>19762.84</v>
      </c>
      <c r="N807" t="s">
        <v>20</v>
      </c>
    </row>
    <row r="808" spans="1:14" x14ac:dyDescent="0.35">
      <c r="A808">
        <v>10807</v>
      </c>
      <c r="B808" s="1">
        <v>45567</v>
      </c>
      <c r="C808" t="s">
        <v>1686</v>
      </c>
      <c r="D808" t="s">
        <v>22</v>
      </c>
      <c r="E808" t="s">
        <v>54</v>
      </c>
      <c r="F808" t="s">
        <v>86</v>
      </c>
      <c r="G808" t="s">
        <v>90</v>
      </c>
      <c r="H808" t="s">
        <v>1687</v>
      </c>
      <c r="I808">
        <v>1</v>
      </c>
      <c r="J808">
        <v>48982</v>
      </c>
      <c r="K808">
        <v>5</v>
      </c>
      <c r="L808">
        <v>46532.9</v>
      </c>
      <c r="M808">
        <v>5585.85</v>
      </c>
      <c r="N808" t="s">
        <v>83</v>
      </c>
    </row>
    <row r="809" spans="1:14" x14ac:dyDescent="0.35">
      <c r="A809">
        <v>10808</v>
      </c>
      <c r="B809" s="1">
        <v>45419</v>
      </c>
      <c r="C809" t="s">
        <v>1688</v>
      </c>
      <c r="D809" t="s">
        <v>22</v>
      </c>
      <c r="E809" t="s">
        <v>54</v>
      </c>
      <c r="F809" t="s">
        <v>96</v>
      </c>
      <c r="G809" t="s">
        <v>214</v>
      </c>
      <c r="H809" t="s">
        <v>782</v>
      </c>
      <c r="I809">
        <v>1</v>
      </c>
      <c r="J809">
        <v>8982</v>
      </c>
      <c r="K809">
        <v>15</v>
      </c>
      <c r="L809">
        <v>7634.7</v>
      </c>
      <c r="M809">
        <v>1420.66</v>
      </c>
      <c r="N809" t="s">
        <v>72</v>
      </c>
    </row>
    <row r="810" spans="1:14" x14ac:dyDescent="0.35">
      <c r="A810">
        <v>10809</v>
      </c>
      <c r="B810" s="1">
        <v>45675</v>
      </c>
      <c r="C810" t="s">
        <v>1689</v>
      </c>
      <c r="D810" t="s">
        <v>40</v>
      </c>
      <c r="E810" t="s">
        <v>50</v>
      </c>
      <c r="F810" t="s">
        <v>46</v>
      </c>
      <c r="G810" t="s">
        <v>201</v>
      </c>
      <c r="H810" t="s">
        <v>1690</v>
      </c>
      <c r="I810">
        <v>2</v>
      </c>
      <c r="J810">
        <v>47566</v>
      </c>
      <c r="K810">
        <v>10</v>
      </c>
      <c r="L810">
        <v>85618.8</v>
      </c>
      <c r="M810">
        <v>10020.43</v>
      </c>
      <c r="N810" t="s">
        <v>72</v>
      </c>
    </row>
    <row r="811" spans="1:14" x14ac:dyDescent="0.35">
      <c r="A811">
        <v>10810</v>
      </c>
      <c r="B811" s="1">
        <v>45476</v>
      </c>
      <c r="C811" t="s">
        <v>1691</v>
      </c>
      <c r="D811" t="s">
        <v>22</v>
      </c>
      <c r="E811" t="s">
        <v>167</v>
      </c>
      <c r="F811" t="s">
        <v>24</v>
      </c>
      <c r="G811" t="s">
        <v>25</v>
      </c>
      <c r="H811" t="s">
        <v>1692</v>
      </c>
      <c r="I811">
        <v>5</v>
      </c>
      <c r="J811">
        <v>20859</v>
      </c>
      <c r="K811">
        <v>5</v>
      </c>
      <c r="L811">
        <v>99080.25</v>
      </c>
      <c r="M811">
        <v>24755.56</v>
      </c>
      <c r="N811" t="s">
        <v>83</v>
      </c>
    </row>
    <row r="812" spans="1:14" x14ac:dyDescent="0.35">
      <c r="A812">
        <v>10811</v>
      </c>
      <c r="B812" s="1">
        <v>45380</v>
      </c>
      <c r="C812" t="s">
        <v>1693</v>
      </c>
      <c r="D812" t="s">
        <v>40</v>
      </c>
      <c r="E812" t="s">
        <v>110</v>
      </c>
      <c r="F812" t="s">
        <v>86</v>
      </c>
      <c r="G812" t="s">
        <v>90</v>
      </c>
      <c r="H812" t="s">
        <v>1694</v>
      </c>
      <c r="I812">
        <v>2</v>
      </c>
      <c r="J812">
        <v>51972</v>
      </c>
      <c r="K812">
        <v>0</v>
      </c>
      <c r="L812">
        <v>103944</v>
      </c>
      <c r="M812">
        <v>15594.83</v>
      </c>
      <c r="N812" t="s">
        <v>38</v>
      </c>
    </row>
    <row r="813" spans="1:14" x14ac:dyDescent="0.35">
      <c r="A813">
        <v>10812</v>
      </c>
      <c r="B813" s="1">
        <v>45905</v>
      </c>
      <c r="C813" t="s">
        <v>1695</v>
      </c>
      <c r="D813" t="s">
        <v>28</v>
      </c>
      <c r="E813" t="s">
        <v>114</v>
      </c>
      <c r="F813" t="s">
        <v>30</v>
      </c>
      <c r="G813" t="s">
        <v>227</v>
      </c>
      <c r="H813" t="s">
        <v>792</v>
      </c>
      <c r="I813">
        <v>5</v>
      </c>
      <c r="J813">
        <v>77166</v>
      </c>
      <c r="K813">
        <v>15</v>
      </c>
      <c r="L813">
        <v>327955.5</v>
      </c>
      <c r="M813">
        <v>45670.48</v>
      </c>
      <c r="N813" t="s">
        <v>33</v>
      </c>
    </row>
    <row r="814" spans="1:14" x14ac:dyDescent="0.35">
      <c r="A814">
        <v>10813</v>
      </c>
      <c r="B814" s="1">
        <v>45409</v>
      </c>
      <c r="C814" t="s">
        <v>1696</v>
      </c>
      <c r="D814" t="s">
        <v>22</v>
      </c>
      <c r="E814" t="s">
        <v>74</v>
      </c>
      <c r="F814" t="s">
        <v>86</v>
      </c>
      <c r="G814" t="s">
        <v>171</v>
      </c>
      <c r="H814" t="s">
        <v>1697</v>
      </c>
      <c r="I814">
        <v>3</v>
      </c>
      <c r="J814">
        <v>10757</v>
      </c>
      <c r="K814">
        <v>10</v>
      </c>
      <c r="L814">
        <v>29043.9</v>
      </c>
      <c r="M814">
        <v>4511.66</v>
      </c>
      <c r="N814" t="s">
        <v>72</v>
      </c>
    </row>
    <row r="815" spans="1:14" x14ac:dyDescent="0.35">
      <c r="A815">
        <v>10814</v>
      </c>
      <c r="B815" s="1">
        <v>45533</v>
      </c>
      <c r="C815" t="s">
        <v>1698</v>
      </c>
      <c r="D815" t="s">
        <v>40</v>
      </c>
      <c r="E815" t="s">
        <v>62</v>
      </c>
      <c r="F815" t="s">
        <v>17</v>
      </c>
      <c r="G815" t="s">
        <v>111</v>
      </c>
      <c r="H815" t="s">
        <v>1699</v>
      </c>
      <c r="I815">
        <v>4</v>
      </c>
      <c r="J815">
        <v>10293</v>
      </c>
      <c r="K815">
        <v>15</v>
      </c>
      <c r="L815">
        <v>34996.199999999997</v>
      </c>
      <c r="M815">
        <v>8622.7000000000007</v>
      </c>
      <c r="N815" t="s">
        <v>83</v>
      </c>
    </row>
    <row r="816" spans="1:14" x14ac:dyDescent="0.35">
      <c r="A816">
        <v>10815</v>
      </c>
      <c r="B816" s="1">
        <v>45917</v>
      </c>
      <c r="C816" t="s">
        <v>1700</v>
      </c>
      <c r="D816" t="s">
        <v>40</v>
      </c>
      <c r="E816" t="s">
        <v>41</v>
      </c>
      <c r="F816" t="s">
        <v>46</v>
      </c>
      <c r="G816" t="s">
        <v>126</v>
      </c>
      <c r="H816" t="s">
        <v>1701</v>
      </c>
      <c r="I816">
        <v>1</v>
      </c>
      <c r="J816">
        <v>21445</v>
      </c>
      <c r="K816">
        <v>20</v>
      </c>
      <c r="L816">
        <v>17156</v>
      </c>
      <c r="M816">
        <v>2423.59</v>
      </c>
      <c r="N816" t="s">
        <v>72</v>
      </c>
    </row>
    <row r="817" spans="1:14" x14ac:dyDescent="0.35">
      <c r="A817">
        <v>10816</v>
      </c>
      <c r="B817" s="1">
        <v>45271</v>
      </c>
      <c r="C817" t="s">
        <v>1702</v>
      </c>
      <c r="D817" t="s">
        <v>15</v>
      </c>
      <c r="E817" t="s">
        <v>16</v>
      </c>
      <c r="F817" t="s">
        <v>30</v>
      </c>
      <c r="G817" t="s">
        <v>31</v>
      </c>
      <c r="H817" t="s">
        <v>1703</v>
      </c>
      <c r="I817">
        <v>5</v>
      </c>
      <c r="J817">
        <v>4062</v>
      </c>
      <c r="K817">
        <v>20</v>
      </c>
      <c r="L817">
        <v>16248</v>
      </c>
      <c r="M817">
        <v>3057.16</v>
      </c>
      <c r="N817" t="s">
        <v>33</v>
      </c>
    </row>
    <row r="818" spans="1:14" x14ac:dyDescent="0.35">
      <c r="A818">
        <v>10817</v>
      </c>
      <c r="B818" s="1">
        <v>45593</v>
      </c>
      <c r="C818" t="s">
        <v>1704</v>
      </c>
      <c r="D818" t="s">
        <v>40</v>
      </c>
      <c r="E818" t="s">
        <v>62</v>
      </c>
      <c r="F818" t="s">
        <v>30</v>
      </c>
      <c r="G818" t="s">
        <v>322</v>
      </c>
      <c r="H818" t="s">
        <v>1705</v>
      </c>
      <c r="I818">
        <v>3</v>
      </c>
      <c r="J818">
        <v>15222</v>
      </c>
      <c r="K818">
        <v>10</v>
      </c>
      <c r="L818">
        <v>41099.4</v>
      </c>
      <c r="M818">
        <v>6307.49</v>
      </c>
      <c r="N818" t="s">
        <v>72</v>
      </c>
    </row>
    <row r="819" spans="1:14" x14ac:dyDescent="0.35">
      <c r="A819">
        <v>10818</v>
      </c>
      <c r="B819" s="1">
        <v>45511</v>
      </c>
      <c r="C819" t="s">
        <v>1706</v>
      </c>
      <c r="D819" t="s">
        <v>15</v>
      </c>
      <c r="E819" t="s">
        <v>16</v>
      </c>
      <c r="F819" t="s">
        <v>46</v>
      </c>
      <c r="G819" t="s">
        <v>47</v>
      </c>
      <c r="H819" t="s">
        <v>1707</v>
      </c>
      <c r="I819">
        <v>3</v>
      </c>
      <c r="J819">
        <v>72550</v>
      </c>
      <c r="K819">
        <v>10</v>
      </c>
      <c r="L819">
        <v>195885</v>
      </c>
      <c r="M819">
        <v>23292.560000000001</v>
      </c>
      <c r="N819" t="s">
        <v>38</v>
      </c>
    </row>
    <row r="820" spans="1:14" x14ac:dyDescent="0.35">
      <c r="A820">
        <v>10819</v>
      </c>
      <c r="B820" s="1">
        <v>45376</v>
      </c>
      <c r="C820" t="s">
        <v>1708</v>
      </c>
      <c r="D820" t="s">
        <v>28</v>
      </c>
      <c r="E820" t="s">
        <v>85</v>
      </c>
      <c r="F820" t="s">
        <v>24</v>
      </c>
      <c r="G820" t="s">
        <v>133</v>
      </c>
      <c r="H820" t="s">
        <v>1709</v>
      </c>
      <c r="I820">
        <v>3</v>
      </c>
      <c r="J820">
        <v>76876</v>
      </c>
      <c r="K820">
        <v>5</v>
      </c>
      <c r="L820">
        <v>219096.6</v>
      </c>
      <c r="M820">
        <v>16650.66</v>
      </c>
      <c r="N820" t="s">
        <v>33</v>
      </c>
    </row>
    <row r="821" spans="1:14" x14ac:dyDescent="0.35">
      <c r="A821">
        <v>10820</v>
      </c>
      <c r="B821" s="1">
        <v>45876</v>
      </c>
      <c r="C821" t="s">
        <v>1710</v>
      </c>
      <c r="D821" t="s">
        <v>28</v>
      </c>
      <c r="E821" t="s">
        <v>114</v>
      </c>
      <c r="F821" t="s">
        <v>129</v>
      </c>
      <c r="G821" t="s">
        <v>159</v>
      </c>
      <c r="H821" t="s">
        <v>1711</v>
      </c>
      <c r="I821">
        <v>2</v>
      </c>
      <c r="J821">
        <v>65184</v>
      </c>
      <c r="K821">
        <v>20</v>
      </c>
      <c r="L821">
        <v>104294.39999999999</v>
      </c>
      <c r="M821">
        <v>9182.7999999999993</v>
      </c>
      <c r="N821" t="s">
        <v>38</v>
      </c>
    </row>
    <row r="822" spans="1:14" x14ac:dyDescent="0.35">
      <c r="A822">
        <v>10821</v>
      </c>
      <c r="B822" s="1">
        <v>45907</v>
      </c>
      <c r="C822" t="s">
        <v>1712</v>
      </c>
      <c r="D822" t="s">
        <v>40</v>
      </c>
      <c r="E822" t="s">
        <v>103</v>
      </c>
      <c r="F822" t="s">
        <v>69</v>
      </c>
      <c r="G822" t="s">
        <v>123</v>
      </c>
      <c r="H822" t="s">
        <v>1713</v>
      </c>
      <c r="I822">
        <v>4</v>
      </c>
      <c r="J822">
        <v>76718</v>
      </c>
      <c r="K822">
        <v>10</v>
      </c>
      <c r="L822">
        <v>276184.8</v>
      </c>
      <c r="M822">
        <v>32995.21</v>
      </c>
      <c r="N822" t="s">
        <v>20</v>
      </c>
    </row>
    <row r="823" spans="1:14" x14ac:dyDescent="0.35">
      <c r="A823">
        <v>10822</v>
      </c>
      <c r="B823" s="1">
        <v>45813</v>
      </c>
      <c r="C823" t="s">
        <v>1714</v>
      </c>
      <c r="D823" t="s">
        <v>22</v>
      </c>
      <c r="E823" t="s">
        <v>74</v>
      </c>
      <c r="F823" t="s">
        <v>46</v>
      </c>
      <c r="G823" t="s">
        <v>47</v>
      </c>
      <c r="H823" t="s">
        <v>1715</v>
      </c>
      <c r="I823">
        <v>3</v>
      </c>
      <c r="J823">
        <v>68989</v>
      </c>
      <c r="K823">
        <v>10</v>
      </c>
      <c r="L823">
        <v>186270.3</v>
      </c>
      <c r="M823">
        <v>33629.15</v>
      </c>
      <c r="N823" t="s">
        <v>33</v>
      </c>
    </row>
    <row r="824" spans="1:14" x14ac:dyDescent="0.35">
      <c r="A824">
        <v>10823</v>
      </c>
      <c r="B824" s="1">
        <v>45631</v>
      </c>
      <c r="C824" t="s">
        <v>1716</v>
      </c>
      <c r="D824" t="s">
        <v>22</v>
      </c>
      <c r="E824" t="s">
        <v>74</v>
      </c>
      <c r="F824" t="s">
        <v>96</v>
      </c>
      <c r="G824" t="s">
        <v>156</v>
      </c>
      <c r="H824" t="s">
        <v>1717</v>
      </c>
      <c r="I824">
        <v>2</v>
      </c>
      <c r="J824">
        <v>31386</v>
      </c>
      <c r="K824">
        <v>0</v>
      </c>
      <c r="L824">
        <v>62772</v>
      </c>
      <c r="M824">
        <v>13881.9</v>
      </c>
      <c r="N824" t="s">
        <v>38</v>
      </c>
    </row>
    <row r="825" spans="1:14" x14ac:dyDescent="0.35">
      <c r="A825">
        <v>10824</v>
      </c>
      <c r="B825" s="1">
        <v>45451</v>
      </c>
      <c r="C825" t="s">
        <v>1718</v>
      </c>
      <c r="D825" t="s">
        <v>15</v>
      </c>
      <c r="E825" t="s">
        <v>147</v>
      </c>
      <c r="F825" t="s">
        <v>129</v>
      </c>
      <c r="G825" t="s">
        <v>168</v>
      </c>
      <c r="H825" t="s">
        <v>1719</v>
      </c>
      <c r="I825">
        <v>3</v>
      </c>
      <c r="J825">
        <v>26072</v>
      </c>
      <c r="K825">
        <v>15</v>
      </c>
      <c r="L825">
        <v>66483.600000000006</v>
      </c>
      <c r="M825">
        <v>10902.63</v>
      </c>
      <c r="N825" t="s">
        <v>38</v>
      </c>
    </row>
    <row r="826" spans="1:14" x14ac:dyDescent="0.35">
      <c r="A826">
        <v>10825</v>
      </c>
      <c r="B826" s="1">
        <v>45696</v>
      </c>
      <c r="C826" t="s">
        <v>1720</v>
      </c>
      <c r="D826" t="s">
        <v>40</v>
      </c>
      <c r="E826" t="s">
        <v>103</v>
      </c>
      <c r="F826" t="s">
        <v>46</v>
      </c>
      <c r="G826" t="s">
        <v>209</v>
      </c>
      <c r="H826" t="s">
        <v>1721</v>
      </c>
      <c r="I826">
        <v>3</v>
      </c>
      <c r="J826">
        <v>24116</v>
      </c>
      <c r="K826">
        <v>15</v>
      </c>
      <c r="L826">
        <v>61495.8</v>
      </c>
      <c r="M826">
        <v>5465.63</v>
      </c>
      <c r="N826" t="s">
        <v>83</v>
      </c>
    </row>
    <row r="827" spans="1:14" x14ac:dyDescent="0.35">
      <c r="A827">
        <v>10826</v>
      </c>
      <c r="B827" s="1">
        <v>45635</v>
      </c>
      <c r="C827" t="s">
        <v>1722</v>
      </c>
      <c r="D827" t="s">
        <v>15</v>
      </c>
      <c r="E827" t="s">
        <v>16</v>
      </c>
      <c r="F827" t="s">
        <v>30</v>
      </c>
      <c r="G827" t="s">
        <v>322</v>
      </c>
      <c r="H827" t="s">
        <v>1723</v>
      </c>
      <c r="I827">
        <v>3</v>
      </c>
      <c r="J827">
        <v>49198</v>
      </c>
      <c r="K827">
        <v>5</v>
      </c>
      <c r="L827">
        <v>140214.29999999999</v>
      </c>
      <c r="M827">
        <v>21191.11</v>
      </c>
      <c r="N827" t="s">
        <v>20</v>
      </c>
    </row>
    <row r="828" spans="1:14" x14ac:dyDescent="0.35">
      <c r="A828">
        <v>10827</v>
      </c>
      <c r="B828" s="1">
        <v>45411</v>
      </c>
      <c r="C828" t="s">
        <v>1724</v>
      </c>
      <c r="D828" t="s">
        <v>15</v>
      </c>
      <c r="E828" t="s">
        <v>68</v>
      </c>
      <c r="F828" t="s">
        <v>75</v>
      </c>
      <c r="G828" t="s">
        <v>204</v>
      </c>
      <c r="H828" t="s">
        <v>1725</v>
      </c>
      <c r="I828">
        <v>3</v>
      </c>
      <c r="J828">
        <v>12181</v>
      </c>
      <c r="K828">
        <v>10</v>
      </c>
      <c r="L828">
        <v>32888.699999999997</v>
      </c>
      <c r="M828">
        <v>7503.84</v>
      </c>
      <c r="N828" t="s">
        <v>33</v>
      </c>
    </row>
    <row r="829" spans="1:14" x14ac:dyDescent="0.35">
      <c r="A829">
        <v>10828</v>
      </c>
      <c r="B829" s="1">
        <v>45761</v>
      </c>
      <c r="C829" t="s">
        <v>1726</v>
      </c>
      <c r="D829" t="s">
        <v>28</v>
      </c>
      <c r="E829" t="s">
        <v>144</v>
      </c>
      <c r="F829" t="s">
        <v>69</v>
      </c>
      <c r="G829" t="s">
        <v>123</v>
      </c>
      <c r="H829" t="s">
        <v>1727</v>
      </c>
      <c r="I829">
        <v>5</v>
      </c>
      <c r="J829">
        <v>25345</v>
      </c>
      <c r="K829">
        <v>10</v>
      </c>
      <c r="L829">
        <v>114052.5</v>
      </c>
      <c r="M829">
        <v>16829.36</v>
      </c>
      <c r="N829" t="s">
        <v>72</v>
      </c>
    </row>
    <row r="830" spans="1:14" x14ac:dyDescent="0.35">
      <c r="A830">
        <v>10829</v>
      </c>
      <c r="B830" s="1">
        <v>45361</v>
      </c>
      <c r="C830" t="s">
        <v>1728</v>
      </c>
      <c r="D830" t="s">
        <v>28</v>
      </c>
      <c r="E830" t="s">
        <v>114</v>
      </c>
      <c r="F830" t="s">
        <v>42</v>
      </c>
      <c r="G830" t="s">
        <v>51</v>
      </c>
      <c r="H830" t="s">
        <v>1729</v>
      </c>
      <c r="I830">
        <v>1</v>
      </c>
      <c r="J830">
        <v>10808</v>
      </c>
      <c r="K830">
        <v>0</v>
      </c>
      <c r="L830">
        <v>10808</v>
      </c>
      <c r="M830">
        <v>2068.08</v>
      </c>
      <c r="N830" t="s">
        <v>72</v>
      </c>
    </row>
    <row r="831" spans="1:14" x14ac:dyDescent="0.35">
      <c r="A831">
        <v>10830</v>
      </c>
      <c r="B831" s="1">
        <v>45653</v>
      </c>
      <c r="C831" t="s">
        <v>1730</v>
      </c>
      <c r="D831" t="s">
        <v>22</v>
      </c>
      <c r="E831" t="s">
        <v>54</v>
      </c>
      <c r="F831" t="s">
        <v>69</v>
      </c>
      <c r="G831" t="s">
        <v>123</v>
      </c>
      <c r="H831" t="s">
        <v>1731</v>
      </c>
      <c r="I831">
        <v>3</v>
      </c>
      <c r="J831">
        <v>75739</v>
      </c>
      <c r="K831">
        <v>20</v>
      </c>
      <c r="L831">
        <v>181773.6</v>
      </c>
      <c r="M831">
        <v>43910.080000000002</v>
      </c>
      <c r="N831" t="s">
        <v>72</v>
      </c>
    </row>
    <row r="832" spans="1:14" x14ac:dyDescent="0.35">
      <c r="A832">
        <v>10831</v>
      </c>
      <c r="B832" s="1">
        <v>45853</v>
      </c>
      <c r="C832" t="s">
        <v>1732</v>
      </c>
      <c r="D832" t="s">
        <v>40</v>
      </c>
      <c r="E832" t="s">
        <v>50</v>
      </c>
      <c r="F832" t="s">
        <v>129</v>
      </c>
      <c r="G832" t="s">
        <v>130</v>
      </c>
      <c r="H832" t="s">
        <v>634</v>
      </c>
      <c r="I832">
        <v>2</v>
      </c>
      <c r="J832">
        <v>71489</v>
      </c>
      <c r="K832">
        <v>20</v>
      </c>
      <c r="L832">
        <v>114382.39999999999</v>
      </c>
      <c r="M832">
        <v>16225.67</v>
      </c>
      <c r="N832" t="s">
        <v>33</v>
      </c>
    </row>
    <row r="833" spans="1:14" x14ac:dyDescent="0.35">
      <c r="A833">
        <v>10832</v>
      </c>
      <c r="B833" s="1">
        <v>45529</v>
      </c>
      <c r="C833" t="s">
        <v>1733</v>
      </c>
      <c r="D833" t="s">
        <v>40</v>
      </c>
      <c r="E833" t="s">
        <v>110</v>
      </c>
      <c r="F833" t="s">
        <v>86</v>
      </c>
      <c r="G833" t="s">
        <v>171</v>
      </c>
      <c r="H833" t="s">
        <v>1734</v>
      </c>
      <c r="I833">
        <v>2</v>
      </c>
      <c r="J833">
        <v>52250</v>
      </c>
      <c r="K833">
        <v>0</v>
      </c>
      <c r="L833">
        <v>104500</v>
      </c>
      <c r="M833">
        <v>21594.84</v>
      </c>
      <c r="N833" t="s">
        <v>33</v>
      </c>
    </row>
    <row r="834" spans="1:14" x14ac:dyDescent="0.35">
      <c r="A834">
        <v>10833</v>
      </c>
      <c r="B834" s="1">
        <v>45658</v>
      </c>
      <c r="C834" t="s">
        <v>1735</v>
      </c>
      <c r="D834" t="s">
        <v>28</v>
      </c>
      <c r="E834" t="s">
        <v>29</v>
      </c>
      <c r="F834" t="s">
        <v>96</v>
      </c>
      <c r="G834" t="s">
        <v>214</v>
      </c>
      <c r="H834" t="s">
        <v>1736</v>
      </c>
      <c r="I834">
        <v>5</v>
      </c>
      <c r="J834">
        <v>20293</v>
      </c>
      <c r="K834">
        <v>10</v>
      </c>
      <c r="L834">
        <v>91318.5</v>
      </c>
      <c r="M834">
        <v>8856.08</v>
      </c>
      <c r="N834" t="s">
        <v>38</v>
      </c>
    </row>
    <row r="835" spans="1:14" x14ac:dyDescent="0.35">
      <c r="A835">
        <v>10834</v>
      </c>
      <c r="B835" s="1">
        <v>45212</v>
      </c>
      <c r="C835" t="s">
        <v>1737</v>
      </c>
      <c r="D835" t="s">
        <v>15</v>
      </c>
      <c r="E835" t="s">
        <v>174</v>
      </c>
      <c r="F835" t="s">
        <v>30</v>
      </c>
      <c r="G835" t="s">
        <v>104</v>
      </c>
      <c r="H835" t="s">
        <v>1738</v>
      </c>
      <c r="I835">
        <v>1</v>
      </c>
      <c r="J835">
        <v>37067</v>
      </c>
      <c r="K835">
        <v>15</v>
      </c>
      <c r="L835">
        <v>31506.95</v>
      </c>
      <c r="M835">
        <v>2576.16</v>
      </c>
      <c r="N835" t="s">
        <v>33</v>
      </c>
    </row>
    <row r="836" spans="1:14" x14ac:dyDescent="0.35">
      <c r="A836">
        <v>10835</v>
      </c>
      <c r="B836" s="1">
        <v>45424</v>
      </c>
      <c r="C836" t="s">
        <v>1739</v>
      </c>
      <c r="D836" t="s">
        <v>22</v>
      </c>
      <c r="E836" t="s">
        <v>58</v>
      </c>
      <c r="F836" t="s">
        <v>129</v>
      </c>
      <c r="G836" t="s">
        <v>148</v>
      </c>
      <c r="H836" t="s">
        <v>1740</v>
      </c>
      <c r="I836">
        <v>5</v>
      </c>
      <c r="J836">
        <v>44189</v>
      </c>
      <c r="K836">
        <v>5</v>
      </c>
      <c r="L836">
        <v>209897.75</v>
      </c>
      <c r="M836">
        <v>33204.58</v>
      </c>
      <c r="N836" t="s">
        <v>20</v>
      </c>
    </row>
    <row r="837" spans="1:14" x14ac:dyDescent="0.35">
      <c r="A837">
        <v>10836</v>
      </c>
      <c r="B837" s="1">
        <v>45373</v>
      </c>
      <c r="C837" t="s">
        <v>1741</v>
      </c>
      <c r="D837" t="s">
        <v>28</v>
      </c>
      <c r="E837" t="s">
        <v>114</v>
      </c>
      <c r="F837" t="s">
        <v>46</v>
      </c>
      <c r="G837" t="s">
        <v>126</v>
      </c>
      <c r="H837" t="s">
        <v>1742</v>
      </c>
      <c r="I837">
        <v>5</v>
      </c>
      <c r="J837">
        <v>29514</v>
      </c>
      <c r="K837">
        <v>0</v>
      </c>
      <c r="L837">
        <v>147570</v>
      </c>
      <c r="M837">
        <v>34950.93</v>
      </c>
      <c r="N837" t="s">
        <v>72</v>
      </c>
    </row>
    <row r="838" spans="1:14" x14ac:dyDescent="0.35">
      <c r="A838">
        <v>10837</v>
      </c>
      <c r="B838" s="1">
        <v>45880</v>
      </c>
      <c r="C838" t="s">
        <v>1743</v>
      </c>
      <c r="D838" t="s">
        <v>28</v>
      </c>
      <c r="E838" t="s">
        <v>35</v>
      </c>
      <c r="F838" t="s">
        <v>46</v>
      </c>
      <c r="G838" t="s">
        <v>201</v>
      </c>
      <c r="H838" t="s">
        <v>1324</v>
      </c>
      <c r="I838">
        <v>3</v>
      </c>
      <c r="J838">
        <v>76291</v>
      </c>
      <c r="K838">
        <v>5</v>
      </c>
      <c r="L838">
        <v>217429.35</v>
      </c>
      <c r="M838">
        <v>45944.7</v>
      </c>
      <c r="N838" t="s">
        <v>38</v>
      </c>
    </row>
    <row r="839" spans="1:14" x14ac:dyDescent="0.35">
      <c r="A839">
        <v>10838</v>
      </c>
      <c r="B839" s="1">
        <v>45426</v>
      </c>
      <c r="C839" t="s">
        <v>1744</v>
      </c>
      <c r="D839" t="s">
        <v>40</v>
      </c>
      <c r="E839" t="s">
        <v>62</v>
      </c>
      <c r="F839" t="s">
        <v>24</v>
      </c>
      <c r="G839" t="s">
        <v>25</v>
      </c>
      <c r="H839" t="s">
        <v>1745</v>
      </c>
      <c r="I839">
        <v>1</v>
      </c>
      <c r="J839">
        <v>79856</v>
      </c>
      <c r="K839">
        <v>20</v>
      </c>
      <c r="L839">
        <v>63884.800000000003</v>
      </c>
      <c r="M839">
        <v>10892.13</v>
      </c>
      <c r="N839" t="s">
        <v>33</v>
      </c>
    </row>
    <row r="840" spans="1:14" x14ac:dyDescent="0.35">
      <c r="A840">
        <v>10839</v>
      </c>
      <c r="B840" s="1">
        <v>45458</v>
      </c>
      <c r="C840" t="s">
        <v>1746</v>
      </c>
      <c r="D840" t="s">
        <v>28</v>
      </c>
      <c r="E840" t="s">
        <v>85</v>
      </c>
      <c r="F840" t="s">
        <v>96</v>
      </c>
      <c r="G840" t="s">
        <v>156</v>
      </c>
      <c r="H840" t="s">
        <v>1747</v>
      </c>
      <c r="I840">
        <v>3</v>
      </c>
      <c r="J840">
        <v>46328</v>
      </c>
      <c r="K840">
        <v>0</v>
      </c>
      <c r="L840">
        <v>138984</v>
      </c>
      <c r="M840">
        <v>13131.13</v>
      </c>
      <c r="N840" t="s">
        <v>72</v>
      </c>
    </row>
    <row r="841" spans="1:14" x14ac:dyDescent="0.35">
      <c r="A841">
        <v>10840</v>
      </c>
      <c r="B841" s="1">
        <v>45772</v>
      </c>
      <c r="C841" t="s">
        <v>1748</v>
      </c>
      <c r="D841" t="s">
        <v>15</v>
      </c>
      <c r="E841" t="s">
        <v>174</v>
      </c>
      <c r="F841" t="s">
        <v>30</v>
      </c>
      <c r="G841" t="s">
        <v>104</v>
      </c>
      <c r="H841" t="s">
        <v>1749</v>
      </c>
      <c r="I841">
        <v>2</v>
      </c>
      <c r="J841">
        <v>64873</v>
      </c>
      <c r="K841">
        <v>0</v>
      </c>
      <c r="L841">
        <v>129746</v>
      </c>
      <c r="M841">
        <v>9933.6</v>
      </c>
      <c r="N841" t="s">
        <v>83</v>
      </c>
    </row>
    <row r="842" spans="1:14" x14ac:dyDescent="0.35">
      <c r="A842">
        <v>10841</v>
      </c>
      <c r="B842" s="1">
        <v>45673</v>
      </c>
      <c r="C842" t="s">
        <v>1750</v>
      </c>
      <c r="D842" t="s">
        <v>40</v>
      </c>
      <c r="E842" t="s">
        <v>50</v>
      </c>
      <c r="F842" t="s">
        <v>24</v>
      </c>
      <c r="G842" t="s">
        <v>25</v>
      </c>
      <c r="H842" t="s">
        <v>1751</v>
      </c>
      <c r="I842">
        <v>2</v>
      </c>
      <c r="J842">
        <v>39562</v>
      </c>
      <c r="K842">
        <v>20</v>
      </c>
      <c r="L842">
        <v>63299.199999999997</v>
      </c>
      <c r="M842">
        <v>11971.03</v>
      </c>
      <c r="N842" t="s">
        <v>83</v>
      </c>
    </row>
    <row r="843" spans="1:14" x14ac:dyDescent="0.35">
      <c r="A843">
        <v>10842</v>
      </c>
      <c r="B843" s="1">
        <v>45451</v>
      </c>
      <c r="C843" t="s">
        <v>1752</v>
      </c>
      <c r="D843" t="s">
        <v>28</v>
      </c>
      <c r="E843" t="s">
        <v>85</v>
      </c>
      <c r="F843" t="s">
        <v>42</v>
      </c>
      <c r="G843" t="s">
        <v>188</v>
      </c>
      <c r="H843" t="s">
        <v>1753</v>
      </c>
      <c r="I843">
        <v>1</v>
      </c>
      <c r="J843">
        <v>26720</v>
      </c>
      <c r="K843">
        <v>15</v>
      </c>
      <c r="L843">
        <v>22712</v>
      </c>
      <c r="M843">
        <v>2991.34</v>
      </c>
      <c r="N843" t="s">
        <v>20</v>
      </c>
    </row>
    <row r="844" spans="1:14" x14ac:dyDescent="0.35">
      <c r="A844">
        <v>10843</v>
      </c>
      <c r="B844" s="1">
        <v>45249</v>
      </c>
      <c r="C844" t="s">
        <v>1754</v>
      </c>
      <c r="D844" t="s">
        <v>22</v>
      </c>
      <c r="E844" t="s">
        <v>54</v>
      </c>
      <c r="F844" t="s">
        <v>24</v>
      </c>
      <c r="G844" t="s">
        <v>133</v>
      </c>
      <c r="H844" t="s">
        <v>1755</v>
      </c>
      <c r="I844">
        <v>5</v>
      </c>
      <c r="J844">
        <v>59759</v>
      </c>
      <c r="K844">
        <v>5</v>
      </c>
      <c r="L844">
        <v>283855.25</v>
      </c>
      <c r="M844">
        <v>64522.53</v>
      </c>
      <c r="N844" t="s">
        <v>38</v>
      </c>
    </row>
    <row r="845" spans="1:14" x14ac:dyDescent="0.35">
      <c r="A845">
        <v>10844</v>
      </c>
      <c r="B845" s="1">
        <v>45761</v>
      </c>
      <c r="C845" t="s">
        <v>1756</v>
      </c>
      <c r="D845" t="s">
        <v>40</v>
      </c>
      <c r="E845" t="s">
        <v>50</v>
      </c>
      <c r="F845" t="s">
        <v>96</v>
      </c>
      <c r="G845" t="s">
        <v>97</v>
      </c>
      <c r="H845" t="s">
        <v>1757</v>
      </c>
      <c r="I845">
        <v>1</v>
      </c>
      <c r="J845">
        <v>54511</v>
      </c>
      <c r="K845">
        <v>10</v>
      </c>
      <c r="L845">
        <v>49059.9</v>
      </c>
      <c r="M845">
        <v>4058.03</v>
      </c>
      <c r="N845" t="s">
        <v>72</v>
      </c>
    </row>
    <row r="846" spans="1:14" x14ac:dyDescent="0.35">
      <c r="A846">
        <v>10845</v>
      </c>
      <c r="B846" s="1">
        <v>45680</v>
      </c>
      <c r="C846" t="s">
        <v>1758</v>
      </c>
      <c r="D846" t="s">
        <v>28</v>
      </c>
      <c r="E846" t="s">
        <v>29</v>
      </c>
      <c r="F846" t="s">
        <v>129</v>
      </c>
      <c r="G846" t="s">
        <v>130</v>
      </c>
      <c r="H846" t="s">
        <v>1759</v>
      </c>
      <c r="I846">
        <v>4</v>
      </c>
      <c r="J846">
        <v>42995</v>
      </c>
      <c r="K846">
        <v>5</v>
      </c>
      <c r="L846">
        <v>163381</v>
      </c>
      <c r="M846">
        <v>15829.2</v>
      </c>
      <c r="N846" t="s">
        <v>83</v>
      </c>
    </row>
    <row r="847" spans="1:14" x14ac:dyDescent="0.35">
      <c r="A847">
        <v>10846</v>
      </c>
      <c r="B847" s="1">
        <v>45435</v>
      </c>
      <c r="C847" t="s">
        <v>1760</v>
      </c>
      <c r="D847" t="s">
        <v>15</v>
      </c>
      <c r="E847" t="s">
        <v>147</v>
      </c>
      <c r="F847" t="s">
        <v>42</v>
      </c>
      <c r="G847" t="s">
        <v>188</v>
      </c>
      <c r="H847" t="s">
        <v>1761</v>
      </c>
      <c r="I847">
        <v>4</v>
      </c>
      <c r="J847">
        <v>5352</v>
      </c>
      <c r="K847">
        <v>20</v>
      </c>
      <c r="L847">
        <v>17126.400000000001</v>
      </c>
      <c r="M847">
        <v>1853.44</v>
      </c>
      <c r="N847" t="s">
        <v>83</v>
      </c>
    </row>
    <row r="848" spans="1:14" x14ac:dyDescent="0.35">
      <c r="A848">
        <v>10847</v>
      </c>
      <c r="B848" s="1">
        <v>45460</v>
      </c>
      <c r="C848" t="s">
        <v>1762</v>
      </c>
      <c r="D848" t="s">
        <v>15</v>
      </c>
      <c r="E848" t="s">
        <v>174</v>
      </c>
      <c r="F848" t="s">
        <v>75</v>
      </c>
      <c r="G848" t="s">
        <v>76</v>
      </c>
      <c r="H848" t="s">
        <v>1223</v>
      </c>
      <c r="I848">
        <v>3</v>
      </c>
      <c r="J848">
        <v>25522</v>
      </c>
      <c r="K848">
        <v>15</v>
      </c>
      <c r="L848">
        <v>65081.1</v>
      </c>
      <c r="M848">
        <v>12032.58</v>
      </c>
      <c r="N848" t="s">
        <v>20</v>
      </c>
    </row>
    <row r="849" spans="1:14" x14ac:dyDescent="0.35">
      <c r="A849">
        <v>10848</v>
      </c>
      <c r="B849" s="1">
        <v>45204</v>
      </c>
      <c r="C849" t="s">
        <v>1763</v>
      </c>
      <c r="D849" t="s">
        <v>22</v>
      </c>
      <c r="E849" t="s">
        <v>23</v>
      </c>
      <c r="F849" t="s">
        <v>96</v>
      </c>
      <c r="G849" t="s">
        <v>183</v>
      </c>
      <c r="H849" t="s">
        <v>1764</v>
      </c>
      <c r="I849">
        <v>2</v>
      </c>
      <c r="J849">
        <v>71438</v>
      </c>
      <c r="K849">
        <v>15</v>
      </c>
      <c r="L849">
        <v>121444.6</v>
      </c>
      <c r="M849">
        <v>26940.85</v>
      </c>
      <c r="N849" t="s">
        <v>83</v>
      </c>
    </row>
    <row r="850" spans="1:14" x14ac:dyDescent="0.35">
      <c r="A850">
        <v>10849</v>
      </c>
      <c r="B850" s="1">
        <v>45798</v>
      </c>
      <c r="C850" t="s">
        <v>1765</v>
      </c>
      <c r="D850" t="s">
        <v>22</v>
      </c>
      <c r="E850" t="s">
        <v>23</v>
      </c>
      <c r="F850" t="s">
        <v>75</v>
      </c>
      <c r="G850" t="s">
        <v>204</v>
      </c>
      <c r="H850" t="s">
        <v>1766</v>
      </c>
      <c r="I850">
        <v>3</v>
      </c>
      <c r="J850">
        <v>42864</v>
      </c>
      <c r="K850">
        <v>0</v>
      </c>
      <c r="L850">
        <v>128592</v>
      </c>
      <c r="M850">
        <v>25750.65</v>
      </c>
      <c r="N850" t="s">
        <v>38</v>
      </c>
    </row>
    <row r="851" spans="1:14" x14ac:dyDescent="0.35">
      <c r="A851">
        <v>10850</v>
      </c>
      <c r="B851" s="1">
        <v>45669</v>
      </c>
      <c r="C851" t="s">
        <v>1767</v>
      </c>
      <c r="D851" t="s">
        <v>28</v>
      </c>
      <c r="E851" t="s">
        <v>35</v>
      </c>
      <c r="F851" t="s">
        <v>17</v>
      </c>
      <c r="G851" t="s">
        <v>291</v>
      </c>
      <c r="H851" t="s">
        <v>1768</v>
      </c>
      <c r="I851">
        <v>5</v>
      </c>
      <c r="J851">
        <v>61772</v>
      </c>
      <c r="K851">
        <v>0</v>
      </c>
      <c r="L851">
        <v>308860</v>
      </c>
      <c r="M851">
        <v>29593.58</v>
      </c>
      <c r="N851" t="s">
        <v>38</v>
      </c>
    </row>
    <row r="852" spans="1:14" x14ac:dyDescent="0.35">
      <c r="A852">
        <v>10851</v>
      </c>
      <c r="B852" s="1">
        <v>45810</v>
      </c>
      <c r="C852" t="s">
        <v>1769</v>
      </c>
      <c r="D852" t="s">
        <v>15</v>
      </c>
      <c r="E852" t="s">
        <v>93</v>
      </c>
      <c r="F852" t="s">
        <v>17</v>
      </c>
      <c r="G852" t="s">
        <v>55</v>
      </c>
      <c r="H852" t="s">
        <v>1770</v>
      </c>
      <c r="I852">
        <v>5</v>
      </c>
      <c r="J852">
        <v>29929</v>
      </c>
      <c r="K852">
        <v>0</v>
      </c>
      <c r="L852">
        <v>149645</v>
      </c>
      <c r="M852">
        <v>17538.36</v>
      </c>
      <c r="N852" t="s">
        <v>38</v>
      </c>
    </row>
    <row r="853" spans="1:14" x14ac:dyDescent="0.35">
      <c r="A853">
        <v>10852</v>
      </c>
      <c r="B853" s="1">
        <v>45863</v>
      </c>
      <c r="C853" t="s">
        <v>1771</v>
      </c>
      <c r="D853" t="s">
        <v>40</v>
      </c>
      <c r="E853" t="s">
        <v>50</v>
      </c>
      <c r="F853" t="s">
        <v>46</v>
      </c>
      <c r="G853" t="s">
        <v>141</v>
      </c>
      <c r="H853" t="s">
        <v>1772</v>
      </c>
      <c r="I853">
        <v>4</v>
      </c>
      <c r="J853">
        <v>21854</v>
      </c>
      <c r="K853">
        <v>10</v>
      </c>
      <c r="L853">
        <v>78674.399999999994</v>
      </c>
      <c r="M853">
        <v>15118</v>
      </c>
      <c r="N853" t="s">
        <v>33</v>
      </c>
    </row>
    <row r="854" spans="1:14" x14ac:dyDescent="0.35">
      <c r="A854">
        <v>10853</v>
      </c>
      <c r="B854" s="1">
        <v>45598</v>
      </c>
      <c r="C854" t="s">
        <v>1773</v>
      </c>
      <c r="D854" t="s">
        <v>15</v>
      </c>
      <c r="E854" t="s">
        <v>93</v>
      </c>
      <c r="F854" t="s">
        <v>30</v>
      </c>
      <c r="G854" t="s">
        <v>104</v>
      </c>
      <c r="H854" t="s">
        <v>1774</v>
      </c>
      <c r="I854">
        <v>2</v>
      </c>
      <c r="J854">
        <v>712</v>
      </c>
      <c r="K854">
        <v>20</v>
      </c>
      <c r="L854">
        <v>1139.2</v>
      </c>
      <c r="M854">
        <v>269.16000000000003</v>
      </c>
      <c r="N854" t="s">
        <v>72</v>
      </c>
    </row>
    <row r="855" spans="1:14" x14ac:dyDescent="0.35">
      <c r="A855">
        <v>10854</v>
      </c>
      <c r="B855" s="1">
        <v>45757</v>
      </c>
      <c r="C855" t="s">
        <v>1775</v>
      </c>
      <c r="D855" t="s">
        <v>40</v>
      </c>
      <c r="E855" t="s">
        <v>62</v>
      </c>
      <c r="F855" t="s">
        <v>69</v>
      </c>
      <c r="G855" t="s">
        <v>115</v>
      </c>
      <c r="H855" t="s">
        <v>1776</v>
      </c>
      <c r="I855">
        <v>3</v>
      </c>
      <c r="J855">
        <v>36710</v>
      </c>
      <c r="K855">
        <v>0</v>
      </c>
      <c r="L855">
        <v>110130</v>
      </c>
      <c r="M855">
        <v>11996.75</v>
      </c>
      <c r="N855" t="s">
        <v>38</v>
      </c>
    </row>
    <row r="856" spans="1:14" x14ac:dyDescent="0.35">
      <c r="A856">
        <v>10855</v>
      </c>
      <c r="B856" s="1">
        <v>45580</v>
      </c>
      <c r="C856" t="s">
        <v>1777</v>
      </c>
      <c r="D856" t="s">
        <v>28</v>
      </c>
      <c r="E856" t="s">
        <v>144</v>
      </c>
      <c r="F856" t="s">
        <v>17</v>
      </c>
      <c r="G856" t="s">
        <v>291</v>
      </c>
      <c r="H856" t="s">
        <v>1778</v>
      </c>
      <c r="I856">
        <v>4</v>
      </c>
      <c r="J856">
        <v>62439</v>
      </c>
      <c r="K856">
        <v>20</v>
      </c>
      <c r="L856">
        <v>199804.79999999999</v>
      </c>
      <c r="M856">
        <v>37461.85</v>
      </c>
      <c r="N856" t="s">
        <v>83</v>
      </c>
    </row>
    <row r="857" spans="1:14" x14ac:dyDescent="0.35">
      <c r="A857">
        <v>10856</v>
      </c>
      <c r="B857" s="1">
        <v>45660</v>
      </c>
      <c r="C857" t="s">
        <v>1779</v>
      </c>
      <c r="D857" t="s">
        <v>40</v>
      </c>
      <c r="E857" t="s">
        <v>103</v>
      </c>
      <c r="F857" t="s">
        <v>75</v>
      </c>
      <c r="G857" t="s">
        <v>204</v>
      </c>
      <c r="H857" t="s">
        <v>1780</v>
      </c>
      <c r="I857">
        <v>3</v>
      </c>
      <c r="J857">
        <v>56731</v>
      </c>
      <c r="K857">
        <v>5</v>
      </c>
      <c r="L857">
        <v>161683.35</v>
      </c>
      <c r="M857">
        <v>31500.94</v>
      </c>
      <c r="N857" t="s">
        <v>20</v>
      </c>
    </row>
    <row r="858" spans="1:14" x14ac:dyDescent="0.35">
      <c r="A858">
        <v>10857</v>
      </c>
      <c r="B858" s="1">
        <v>45346</v>
      </c>
      <c r="C858" t="s">
        <v>1781</v>
      </c>
      <c r="D858" t="s">
        <v>15</v>
      </c>
      <c r="E858" t="s">
        <v>174</v>
      </c>
      <c r="F858" t="s">
        <v>75</v>
      </c>
      <c r="G858" t="s">
        <v>76</v>
      </c>
      <c r="H858" t="s">
        <v>1782</v>
      </c>
      <c r="I858">
        <v>2</v>
      </c>
      <c r="J858">
        <v>3438</v>
      </c>
      <c r="K858">
        <v>0</v>
      </c>
      <c r="L858">
        <v>6876</v>
      </c>
      <c r="M858">
        <v>407.36</v>
      </c>
      <c r="N858" t="s">
        <v>72</v>
      </c>
    </row>
    <row r="859" spans="1:14" x14ac:dyDescent="0.35">
      <c r="A859">
        <v>10858</v>
      </c>
      <c r="B859" s="1">
        <v>45452</v>
      </c>
      <c r="C859" t="s">
        <v>1783</v>
      </c>
      <c r="D859" t="s">
        <v>15</v>
      </c>
      <c r="E859" t="s">
        <v>16</v>
      </c>
      <c r="F859" t="s">
        <v>86</v>
      </c>
      <c r="G859" t="s">
        <v>118</v>
      </c>
      <c r="H859" t="s">
        <v>1784</v>
      </c>
      <c r="I859">
        <v>4</v>
      </c>
      <c r="J859">
        <v>25172</v>
      </c>
      <c r="K859">
        <v>15</v>
      </c>
      <c r="L859">
        <v>85584.8</v>
      </c>
      <c r="M859">
        <v>19249.240000000002</v>
      </c>
      <c r="N859" t="s">
        <v>72</v>
      </c>
    </row>
    <row r="860" spans="1:14" x14ac:dyDescent="0.35">
      <c r="A860">
        <v>10859</v>
      </c>
      <c r="B860" s="1">
        <v>45495</v>
      </c>
      <c r="C860" t="s">
        <v>1785</v>
      </c>
      <c r="D860" t="s">
        <v>22</v>
      </c>
      <c r="E860" t="s">
        <v>58</v>
      </c>
      <c r="F860" t="s">
        <v>75</v>
      </c>
      <c r="G860" t="s">
        <v>307</v>
      </c>
      <c r="H860" t="s">
        <v>1786</v>
      </c>
      <c r="I860">
        <v>5</v>
      </c>
      <c r="J860">
        <v>74116</v>
      </c>
      <c r="K860">
        <v>5</v>
      </c>
      <c r="L860">
        <v>352051</v>
      </c>
      <c r="M860">
        <v>41927.760000000002</v>
      </c>
      <c r="N860" t="s">
        <v>20</v>
      </c>
    </row>
    <row r="861" spans="1:14" x14ac:dyDescent="0.35">
      <c r="A861">
        <v>10860</v>
      </c>
      <c r="B861" s="1">
        <v>45706</v>
      </c>
      <c r="C861" t="s">
        <v>1787</v>
      </c>
      <c r="D861" t="s">
        <v>40</v>
      </c>
      <c r="E861" t="s">
        <v>103</v>
      </c>
      <c r="F861" t="s">
        <v>86</v>
      </c>
      <c r="G861" t="s">
        <v>87</v>
      </c>
      <c r="H861" t="s">
        <v>1788</v>
      </c>
      <c r="I861">
        <v>1</v>
      </c>
      <c r="J861">
        <v>45790</v>
      </c>
      <c r="K861">
        <v>20</v>
      </c>
      <c r="L861">
        <v>36632</v>
      </c>
      <c r="M861">
        <v>6295.03</v>
      </c>
      <c r="N861" t="s">
        <v>20</v>
      </c>
    </row>
    <row r="862" spans="1:14" x14ac:dyDescent="0.35">
      <c r="A862">
        <v>10861</v>
      </c>
      <c r="B862" s="1">
        <v>45337</v>
      </c>
      <c r="C862" t="s">
        <v>1789</v>
      </c>
      <c r="D862" t="s">
        <v>40</v>
      </c>
      <c r="E862" t="s">
        <v>110</v>
      </c>
      <c r="F862" t="s">
        <v>96</v>
      </c>
      <c r="G862" t="s">
        <v>138</v>
      </c>
      <c r="H862" t="s">
        <v>1790</v>
      </c>
      <c r="I862">
        <v>4</v>
      </c>
      <c r="J862">
        <v>13162</v>
      </c>
      <c r="K862">
        <v>20</v>
      </c>
      <c r="L862">
        <v>42118.400000000001</v>
      </c>
      <c r="M862">
        <v>4400.09</v>
      </c>
      <c r="N862" t="s">
        <v>83</v>
      </c>
    </row>
    <row r="863" spans="1:14" x14ac:dyDescent="0.35">
      <c r="A863">
        <v>10862</v>
      </c>
      <c r="B863" s="1">
        <v>45604</v>
      </c>
      <c r="C863" t="s">
        <v>1791</v>
      </c>
      <c r="D863" t="s">
        <v>28</v>
      </c>
      <c r="E863" t="s">
        <v>35</v>
      </c>
      <c r="F863" t="s">
        <v>46</v>
      </c>
      <c r="G863" t="s">
        <v>126</v>
      </c>
      <c r="H863" t="s">
        <v>1792</v>
      </c>
      <c r="I863">
        <v>3</v>
      </c>
      <c r="J863">
        <v>11327</v>
      </c>
      <c r="K863">
        <v>20</v>
      </c>
      <c r="L863">
        <v>27184.799999999999</v>
      </c>
      <c r="M863">
        <v>5963.27</v>
      </c>
      <c r="N863" t="s">
        <v>72</v>
      </c>
    </row>
    <row r="864" spans="1:14" x14ac:dyDescent="0.35">
      <c r="A864">
        <v>10863</v>
      </c>
      <c r="B864" s="1">
        <v>45444</v>
      </c>
      <c r="C864" t="s">
        <v>1793</v>
      </c>
      <c r="D864" t="s">
        <v>22</v>
      </c>
      <c r="E864" t="s">
        <v>58</v>
      </c>
      <c r="F864" t="s">
        <v>96</v>
      </c>
      <c r="G864" t="s">
        <v>214</v>
      </c>
      <c r="H864" t="s">
        <v>1794</v>
      </c>
      <c r="I864">
        <v>1</v>
      </c>
      <c r="J864">
        <v>35971</v>
      </c>
      <c r="K864">
        <v>10</v>
      </c>
      <c r="L864">
        <v>32373.9</v>
      </c>
      <c r="M864">
        <v>2879.74</v>
      </c>
      <c r="N864" t="s">
        <v>33</v>
      </c>
    </row>
    <row r="865" spans="1:14" x14ac:dyDescent="0.35">
      <c r="A865">
        <v>10864</v>
      </c>
      <c r="B865" s="1">
        <v>45203</v>
      </c>
      <c r="C865" t="s">
        <v>1795</v>
      </c>
      <c r="D865" t="s">
        <v>22</v>
      </c>
      <c r="E865" t="s">
        <v>54</v>
      </c>
      <c r="F865" t="s">
        <v>96</v>
      </c>
      <c r="G865" t="s">
        <v>156</v>
      </c>
      <c r="H865" t="s">
        <v>1796</v>
      </c>
      <c r="I865">
        <v>1</v>
      </c>
      <c r="J865">
        <v>7176</v>
      </c>
      <c r="K865">
        <v>10</v>
      </c>
      <c r="L865">
        <v>6458.4</v>
      </c>
      <c r="M865">
        <v>724.54</v>
      </c>
      <c r="N865" t="s">
        <v>20</v>
      </c>
    </row>
    <row r="866" spans="1:14" x14ac:dyDescent="0.35">
      <c r="A866">
        <v>10865</v>
      </c>
      <c r="B866" s="1">
        <v>45627</v>
      </c>
      <c r="C866" t="s">
        <v>1797</v>
      </c>
      <c r="D866" t="s">
        <v>28</v>
      </c>
      <c r="E866" t="s">
        <v>29</v>
      </c>
      <c r="F866" t="s">
        <v>30</v>
      </c>
      <c r="G866" t="s">
        <v>104</v>
      </c>
      <c r="H866" t="s">
        <v>1798</v>
      </c>
      <c r="I866">
        <v>1</v>
      </c>
      <c r="J866">
        <v>48244</v>
      </c>
      <c r="K866">
        <v>20</v>
      </c>
      <c r="L866">
        <v>38595.199999999997</v>
      </c>
      <c r="M866">
        <v>2284.8000000000002</v>
      </c>
      <c r="N866" t="s">
        <v>38</v>
      </c>
    </row>
    <row r="867" spans="1:14" x14ac:dyDescent="0.35">
      <c r="A867">
        <v>10866</v>
      </c>
      <c r="B867" s="1">
        <v>45807</v>
      </c>
      <c r="C867" t="s">
        <v>1799</v>
      </c>
      <c r="D867" t="s">
        <v>15</v>
      </c>
      <c r="E867" t="s">
        <v>147</v>
      </c>
      <c r="F867" t="s">
        <v>17</v>
      </c>
      <c r="G867" t="s">
        <v>100</v>
      </c>
      <c r="H867" t="s">
        <v>1800</v>
      </c>
      <c r="I867">
        <v>3</v>
      </c>
      <c r="J867">
        <v>43938</v>
      </c>
      <c r="K867">
        <v>0</v>
      </c>
      <c r="L867">
        <v>131814</v>
      </c>
      <c r="M867">
        <v>22925.81</v>
      </c>
      <c r="N867" t="s">
        <v>38</v>
      </c>
    </row>
    <row r="868" spans="1:14" x14ac:dyDescent="0.35">
      <c r="A868">
        <v>10867</v>
      </c>
      <c r="B868" s="1">
        <v>45220</v>
      </c>
      <c r="C868" t="s">
        <v>1801</v>
      </c>
      <c r="D868" t="s">
        <v>28</v>
      </c>
      <c r="E868" t="s">
        <v>29</v>
      </c>
      <c r="F868" t="s">
        <v>75</v>
      </c>
      <c r="G868" t="s">
        <v>409</v>
      </c>
      <c r="H868" t="s">
        <v>1802</v>
      </c>
      <c r="I868">
        <v>3</v>
      </c>
      <c r="J868">
        <v>36244</v>
      </c>
      <c r="K868">
        <v>20</v>
      </c>
      <c r="L868">
        <v>86985.600000000006</v>
      </c>
      <c r="M868">
        <v>20603.82</v>
      </c>
      <c r="N868" t="s">
        <v>83</v>
      </c>
    </row>
    <row r="869" spans="1:14" x14ac:dyDescent="0.35">
      <c r="A869">
        <v>10868</v>
      </c>
      <c r="B869" s="1">
        <v>45806</v>
      </c>
      <c r="C869" t="s">
        <v>1803</v>
      </c>
      <c r="D869" t="s">
        <v>28</v>
      </c>
      <c r="E869" t="s">
        <v>85</v>
      </c>
      <c r="F869" t="s">
        <v>30</v>
      </c>
      <c r="G869" t="s">
        <v>227</v>
      </c>
      <c r="H869" t="s">
        <v>1804</v>
      </c>
      <c r="I869">
        <v>3</v>
      </c>
      <c r="J869">
        <v>48711</v>
      </c>
      <c r="K869">
        <v>15</v>
      </c>
      <c r="L869">
        <v>124213.05</v>
      </c>
      <c r="M869">
        <v>30220.19</v>
      </c>
      <c r="N869" t="s">
        <v>72</v>
      </c>
    </row>
    <row r="870" spans="1:14" x14ac:dyDescent="0.35">
      <c r="A870">
        <v>10869</v>
      </c>
      <c r="B870" s="1">
        <v>45645</v>
      </c>
      <c r="C870" t="s">
        <v>1805</v>
      </c>
      <c r="D870" t="s">
        <v>22</v>
      </c>
      <c r="E870" t="s">
        <v>74</v>
      </c>
      <c r="F870" t="s">
        <v>17</v>
      </c>
      <c r="G870" t="s">
        <v>55</v>
      </c>
      <c r="H870" t="s">
        <v>1806</v>
      </c>
      <c r="I870">
        <v>4</v>
      </c>
      <c r="J870">
        <v>26860</v>
      </c>
      <c r="K870">
        <v>10</v>
      </c>
      <c r="L870">
        <v>96696</v>
      </c>
      <c r="M870">
        <v>6498.8</v>
      </c>
      <c r="N870" t="s">
        <v>38</v>
      </c>
    </row>
    <row r="871" spans="1:14" x14ac:dyDescent="0.35">
      <c r="A871">
        <v>10870</v>
      </c>
      <c r="B871" s="1">
        <v>45783</v>
      </c>
      <c r="C871" t="s">
        <v>1807</v>
      </c>
      <c r="D871" t="s">
        <v>40</v>
      </c>
      <c r="E871" t="s">
        <v>41</v>
      </c>
      <c r="F871" t="s">
        <v>46</v>
      </c>
      <c r="G871" t="s">
        <v>126</v>
      </c>
      <c r="H871" t="s">
        <v>1808</v>
      </c>
      <c r="I871">
        <v>5</v>
      </c>
      <c r="J871">
        <v>4499</v>
      </c>
      <c r="K871">
        <v>5</v>
      </c>
      <c r="L871">
        <v>21370.25</v>
      </c>
      <c r="M871">
        <v>4191.3</v>
      </c>
      <c r="N871" t="s">
        <v>20</v>
      </c>
    </row>
    <row r="872" spans="1:14" x14ac:dyDescent="0.35">
      <c r="A872">
        <v>10871</v>
      </c>
      <c r="B872" s="1">
        <v>45319</v>
      </c>
      <c r="C872" t="s">
        <v>1809</v>
      </c>
      <c r="D872" t="s">
        <v>40</v>
      </c>
      <c r="E872" t="s">
        <v>62</v>
      </c>
      <c r="F872" t="s">
        <v>30</v>
      </c>
      <c r="G872" t="s">
        <v>227</v>
      </c>
      <c r="H872" t="s">
        <v>1810</v>
      </c>
      <c r="I872">
        <v>1</v>
      </c>
      <c r="J872">
        <v>69530</v>
      </c>
      <c r="K872">
        <v>0</v>
      </c>
      <c r="L872">
        <v>69530</v>
      </c>
      <c r="M872">
        <v>10563.19</v>
      </c>
      <c r="N872" t="s">
        <v>33</v>
      </c>
    </row>
    <row r="873" spans="1:14" x14ac:dyDescent="0.35">
      <c r="A873">
        <v>10872</v>
      </c>
      <c r="B873" s="1">
        <v>45668</v>
      </c>
      <c r="C873" t="s">
        <v>1811</v>
      </c>
      <c r="D873" t="s">
        <v>28</v>
      </c>
      <c r="E873" t="s">
        <v>85</v>
      </c>
      <c r="F873" t="s">
        <v>46</v>
      </c>
      <c r="G873" t="s">
        <v>209</v>
      </c>
      <c r="H873" t="s">
        <v>1260</v>
      </c>
      <c r="I873">
        <v>3</v>
      </c>
      <c r="J873">
        <v>42821</v>
      </c>
      <c r="K873">
        <v>20</v>
      </c>
      <c r="L873">
        <v>102770.4</v>
      </c>
      <c r="M873">
        <v>16063.07</v>
      </c>
      <c r="N873" t="s">
        <v>20</v>
      </c>
    </row>
    <row r="874" spans="1:14" x14ac:dyDescent="0.35">
      <c r="A874">
        <v>10873</v>
      </c>
      <c r="B874" s="1">
        <v>45828</v>
      </c>
      <c r="C874" t="s">
        <v>1812</v>
      </c>
      <c r="D874" t="s">
        <v>15</v>
      </c>
      <c r="E874" t="s">
        <v>16</v>
      </c>
      <c r="F874" t="s">
        <v>46</v>
      </c>
      <c r="G874" t="s">
        <v>141</v>
      </c>
      <c r="H874" t="s">
        <v>1813</v>
      </c>
      <c r="I874">
        <v>2</v>
      </c>
      <c r="J874">
        <v>49734</v>
      </c>
      <c r="K874">
        <v>20</v>
      </c>
      <c r="L874">
        <v>79574.399999999994</v>
      </c>
      <c r="M874">
        <v>6280.86</v>
      </c>
      <c r="N874" t="s">
        <v>33</v>
      </c>
    </row>
    <row r="875" spans="1:14" x14ac:dyDescent="0.35">
      <c r="A875">
        <v>10874</v>
      </c>
      <c r="B875" s="1">
        <v>45259</v>
      </c>
      <c r="C875" t="s">
        <v>1814</v>
      </c>
      <c r="D875" t="s">
        <v>40</v>
      </c>
      <c r="E875" t="s">
        <v>41</v>
      </c>
      <c r="F875" t="s">
        <v>17</v>
      </c>
      <c r="G875" t="s">
        <v>291</v>
      </c>
      <c r="H875" t="s">
        <v>1815</v>
      </c>
      <c r="I875">
        <v>3</v>
      </c>
      <c r="J875">
        <v>23767</v>
      </c>
      <c r="K875">
        <v>0</v>
      </c>
      <c r="L875">
        <v>71301</v>
      </c>
      <c r="M875">
        <v>17209.990000000002</v>
      </c>
      <c r="N875" t="s">
        <v>33</v>
      </c>
    </row>
    <row r="876" spans="1:14" x14ac:dyDescent="0.35">
      <c r="A876">
        <v>10875</v>
      </c>
      <c r="B876" s="1">
        <v>45401</v>
      </c>
      <c r="C876" t="s">
        <v>1816</v>
      </c>
      <c r="D876" t="s">
        <v>22</v>
      </c>
      <c r="E876" t="s">
        <v>54</v>
      </c>
      <c r="F876" t="s">
        <v>24</v>
      </c>
      <c r="G876" t="s">
        <v>59</v>
      </c>
      <c r="H876" t="s">
        <v>1817</v>
      </c>
      <c r="I876">
        <v>4</v>
      </c>
      <c r="J876">
        <v>29484</v>
      </c>
      <c r="K876">
        <v>5</v>
      </c>
      <c r="L876">
        <v>112039.2</v>
      </c>
      <c r="M876">
        <v>22202.54</v>
      </c>
      <c r="N876" t="s">
        <v>20</v>
      </c>
    </row>
    <row r="877" spans="1:14" x14ac:dyDescent="0.35">
      <c r="A877">
        <v>10876</v>
      </c>
      <c r="B877" s="1">
        <v>45288</v>
      </c>
      <c r="C877" t="s">
        <v>1818</v>
      </c>
      <c r="D877" t="s">
        <v>22</v>
      </c>
      <c r="E877" t="s">
        <v>54</v>
      </c>
      <c r="F877" t="s">
        <v>129</v>
      </c>
      <c r="G877" t="s">
        <v>159</v>
      </c>
      <c r="H877" t="s">
        <v>1819</v>
      </c>
      <c r="I877">
        <v>1</v>
      </c>
      <c r="J877">
        <v>24131</v>
      </c>
      <c r="K877">
        <v>5</v>
      </c>
      <c r="L877">
        <v>22924.45</v>
      </c>
      <c r="M877">
        <v>4044.19</v>
      </c>
      <c r="N877" t="s">
        <v>33</v>
      </c>
    </row>
    <row r="878" spans="1:14" x14ac:dyDescent="0.35">
      <c r="A878">
        <v>10877</v>
      </c>
      <c r="B878" s="1">
        <v>45739</v>
      </c>
      <c r="C878" t="s">
        <v>1820</v>
      </c>
      <c r="D878" t="s">
        <v>40</v>
      </c>
      <c r="E878" t="s">
        <v>110</v>
      </c>
      <c r="F878" t="s">
        <v>24</v>
      </c>
      <c r="G878" t="s">
        <v>107</v>
      </c>
      <c r="H878" t="s">
        <v>1821</v>
      </c>
      <c r="I878">
        <v>5</v>
      </c>
      <c r="J878">
        <v>72158</v>
      </c>
      <c r="K878">
        <v>20</v>
      </c>
      <c r="L878">
        <v>288632</v>
      </c>
      <c r="M878">
        <v>67741.600000000006</v>
      </c>
      <c r="N878" t="s">
        <v>38</v>
      </c>
    </row>
    <row r="879" spans="1:14" x14ac:dyDescent="0.35">
      <c r="A879">
        <v>10878</v>
      </c>
      <c r="B879" s="1">
        <v>45422</v>
      </c>
      <c r="C879" t="s">
        <v>1822</v>
      </c>
      <c r="D879" t="s">
        <v>22</v>
      </c>
      <c r="E879" t="s">
        <v>167</v>
      </c>
      <c r="F879" t="s">
        <v>24</v>
      </c>
      <c r="G879" t="s">
        <v>25</v>
      </c>
      <c r="H879" t="s">
        <v>1823</v>
      </c>
      <c r="I879">
        <v>5</v>
      </c>
      <c r="J879">
        <v>78382</v>
      </c>
      <c r="K879">
        <v>0</v>
      </c>
      <c r="L879">
        <v>391910</v>
      </c>
      <c r="M879">
        <v>34000.6</v>
      </c>
      <c r="N879" t="s">
        <v>20</v>
      </c>
    </row>
    <row r="880" spans="1:14" x14ac:dyDescent="0.35">
      <c r="A880">
        <v>10879</v>
      </c>
      <c r="B880" s="1">
        <v>45650</v>
      </c>
      <c r="C880" t="s">
        <v>1824</v>
      </c>
      <c r="D880" t="s">
        <v>15</v>
      </c>
      <c r="E880" t="s">
        <v>147</v>
      </c>
      <c r="F880" t="s">
        <v>69</v>
      </c>
      <c r="G880" t="s">
        <v>115</v>
      </c>
      <c r="H880" t="s">
        <v>1825</v>
      </c>
      <c r="I880">
        <v>2</v>
      </c>
      <c r="J880">
        <v>15328</v>
      </c>
      <c r="K880">
        <v>10</v>
      </c>
      <c r="L880">
        <v>27590.400000000001</v>
      </c>
      <c r="M880">
        <v>3553.54</v>
      </c>
      <c r="N880" t="s">
        <v>33</v>
      </c>
    </row>
    <row r="881" spans="1:14" x14ac:dyDescent="0.35">
      <c r="A881">
        <v>10880</v>
      </c>
      <c r="B881" s="1">
        <v>45713</v>
      </c>
      <c r="C881" t="s">
        <v>1826</v>
      </c>
      <c r="D881" t="s">
        <v>22</v>
      </c>
      <c r="E881" t="s">
        <v>58</v>
      </c>
      <c r="F881" t="s">
        <v>46</v>
      </c>
      <c r="G881" t="s">
        <v>126</v>
      </c>
      <c r="H881" t="s">
        <v>1827</v>
      </c>
      <c r="I881">
        <v>1</v>
      </c>
      <c r="J881">
        <v>21650</v>
      </c>
      <c r="K881">
        <v>0</v>
      </c>
      <c r="L881">
        <v>21650</v>
      </c>
      <c r="M881">
        <v>1194.52</v>
      </c>
      <c r="N881" t="s">
        <v>33</v>
      </c>
    </row>
    <row r="882" spans="1:14" x14ac:dyDescent="0.35">
      <c r="A882">
        <v>10881</v>
      </c>
      <c r="B882" s="1">
        <v>45873</v>
      </c>
      <c r="C882" t="s">
        <v>1828</v>
      </c>
      <c r="D882" t="s">
        <v>22</v>
      </c>
      <c r="E882" t="s">
        <v>167</v>
      </c>
      <c r="F882" t="s">
        <v>86</v>
      </c>
      <c r="G882" t="s">
        <v>87</v>
      </c>
      <c r="H882" t="s">
        <v>88</v>
      </c>
      <c r="I882">
        <v>5</v>
      </c>
      <c r="J882">
        <v>3982</v>
      </c>
      <c r="K882">
        <v>15</v>
      </c>
      <c r="L882">
        <v>16923.5</v>
      </c>
      <c r="M882">
        <v>2826.72</v>
      </c>
      <c r="N882" t="s">
        <v>20</v>
      </c>
    </row>
    <row r="883" spans="1:14" x14ac:dyDescent="0.35">
      <c r="A883">
        <v>10882</v>
      </c>
      <c r="B883" s="1">
        <v>45830</v>
      </c>
      <c r="C883" t="s">
        <v>1829</v>
      </c>
      <c r="D883" t="s">
        <v>40</v>
      </c>
      <c r="E883" t="s">
        <v>103</v>
      </c>
      <c r="F883" t="s">
        <v>24</v>
      </c>
      <c r="G883" t="s">
        <v>36</v>
      </c>
      <c r="H883" t="s">
        <v>1830</v>
      </c>
      <c r="I883">
        <v>4</v>
      </c>
      <c r="J883">
        <v>36442</v>
      </c>
      <c r="K883">
        <v>20</v>
      </c>
      <c r="L883">
        <v>116614.39999999999</v>
      </c>
      <c r="M883">
        <v>22352.77</v>
      </c>
      <c r="N883" t="s">
        <v>20</v>
      </c>
    </row>
    <row r="884" spans="1:14" x14ac:dyDescent="0.35">
      <c r="A884">
        <v>10883</v>
      </c>
      <c r="B884" s="1">
        <v>45424</v>
      </c>
      <c r="C884" t="s">
        <v>1831</v>
      </c>
      <c r="D884" t="s">
        <v>15</v>
      </c>
      <c r="E884" t="s">
        <v>16</v>
      </c>
      <c r="F884" t="s">
        <v>17</v>
      </c>
      <c r="G884" t="s">
        <v>18</v>
      </c>
      <c r="H884" t="s">
        <v>1832</v>
      </c>
      <c r="I884">
        <v>3</v>
      </c>
      <c r="J884">
        <v>65177</v>
      </c>
      <c r="K884">
        <v>0</v>
      </c>
      <c r="L884">
        <v>195531</v>
      </c>
      <c r="M884">
        <v>40405.96</v>
      </c>
      <c r="N884" t="s">
        <v>20</v>
      </c>
    </row>
    <row r="885" spans="1:14" x14ac:dyDescent="0.35">
      <c r="A885">
        <v>10884</v>
      </c>
      <c r="B885" s="1">
        <v>45541</v>
      </c>
      <c r="C885" t="s">
        <v>1833</v>
      </c>
      <c r="D885" t="s">
        <v>22</v>
      </c>
      <c r="E885" t="s">
        <v>23</v>
      </c>
      <c r="F885" t="s">
        <v>46</v>
      </c>
      <c r="G885" t="s">
        <v>126</v>
      </c>
      <c r="H885" t="s">
        <v>1834</v>
      </c>
      <c r="I885">
        <v>2</v>
      </c>
      <c r="J885">
        <v>38532</v>
      </c>
      <c r="K885">
        <v>0</v>
      </c>
      <c r="L885">
        <v>77064</v>
      </c>
      <c r="M885">
        <v>15432.77</v>
      </c>
      <c r="N885" t="s">
        <v>33</v>
      </c>
    </row>
    <row r="886" spans="1:14" x14ac:dyDescent="0.35">
      <c r="A886">
        <v>10885</v>
      </c>
      <c r="B886" s="1">
        <v>45601</v>
      </c>
      <c r="C886" t="s">
        <v>1835</v>
      </c>
      <c r="D886" t="s">
        <v>28</v>
      </c>
      <c r="E886" t="s">
        <v>114</v>
      </c>
      <c r="F886" t="s">
        <v>129</v>
      </c>
      <c r="G886" t="s">
        <v>130</v>
      </c>
      <c r="H886" t="s">
        <v>1836</v>
      </c>
      <c r="I886">
        <v>2</v>
      </c>
      <c r="J886">
        <v>61447</v>
      </c>
      <c r="K886">
        <v>0</v>
      </c>
      <c r="L886">
        <v>122894</v>
      </c>
      <c r="M886">
        <v>24583.439999999999</v>
      </c>
      <c r="N886" t="s">
        <v>20</v>
      </c>
    </row>
    <row r="887" spans="1:14" x14ac:dyDescent="0.35">
      <c r="A887">
        <v>10886</v>
      </c>
      <c r="B887" s="1">
        <v>45470</v>
      </c>
      <c r="C887" t="s">
        <v>1837</v>
      </c>
      <c r="D887" t="s">
        <v>22</v>
      </c>
      <c r="E887" t="s">
        <v>74</v>
      </c>
      <c r="F887" t="s">
        <v>96</v>
      </c>
      <c r="G887" t="s">
        <v>97</v>
      </c>
      <c r="H887" t="s">
        <v>1838</v>
      </c>
      <c r="I887">
        <v>2</v>
      </c>
      <c r="J887">
        <v>24144</v>
      </c>
      <c r="K887">
        <v>5</v>
      </c>
      <c r="L887">
        <v>45873.599999999999</v>
      </c>
      <c r="M887">
        <v>7741.13</v>
      </c>
      <c r="N887" t="s">
        <v>33</v>
      </c>
    </row>
    <row r="888" spans="1:14" x14ac:dyDescent="0.35">
      <c r="A888">
        <v>10887</v>
      </c>
      <c r="B888" s="1">
        <v>45599</v>
      </c>
      <c r="C888" t="s">
        <v>1839</v>
      </c>
      <c r="D888" t="s">
        <v>40</v>
      </c>
      <c r="E888" t="s">
        <v>41</v>
      </c>
      <c r="F888" t="s">
        <v>129</v>
      </c>
      <c r="G888" t="s">
        <v>168</v>
      </c>
      <c r="H888" t="s">
        <v>1840</v>
      </c>
      <c r="I888">
        <v>4</v>
      </c>
      <c r="J888">
        <v>39637</v>
      </c>
      <c r="K888">
        <v>15</v>
      </c>
      <c r="L888">
        <v>134765.79999999999</v>
      </c>
      <c r="M888">
        <v>31634.91</v>
      </c>
      <c r="N888" t="s">
        <v>38</v>
      </c>
    </row>
    <row r="889" spans="1:14" x14ac:dyDescent="0.35">
      <c r="A889">
        <v>10888</v>
      </c>
      <c r="B889" s="1">
        <v>45291</v>
      </c>
      <c r="C889" t="s">
        <v>1841</v>
      </c>
      <c r="D889" t="s">
        <v>28</v>
      </c>
      <c r="E889" t="s">
        <v>85</v>
      </c>
      <c r="F889" t="s">
        <v>24</v>
      </c>
      <c r="G889" t="s">
        <v>25</v>
      </c>
      <c r="H889" t="s">
        <v>1842</v>
      </c>
      <c r="I889">
        <v>3</v>
      </c>
      <c r="J889">
        <v>52303</v>
      </c>
      <c r="K889">
        <v>0</v>
      </c>
      <c r="L889">
        <v>156909</v>
      </c>
      <c r="M889">
        <v>15346.43</v>
      </c>
      <c r="N889" t="s">
        <v>20</v>
      </c>
    </row>
    <row r="890" spans="1:14" x14ac:dyDescent="0.35">
      <c r="A890">
        <v>10889</v>
      </c>
      <c r="B890" s="1">
        <v>45289</v>
      </c>
      <c r="C890" t="s">
        <v>1843</v>
      </c>
      <c r="D890" t="s">
        <v>22</v>
      </c>
      <c r="E890" t="s">
        <v>74</v>
      </c>
      <c r="F890" t="s">
        <v>96</v>
      </c>
      <c r="G890" t="s">
        <v>183</v>
      </c>
      <c r="H890" t="s">
        <v>1844</v>
      </c>
      <c r="I890">
        <v>3</v>
      </c>
      <c r="J890">
        <v>15965</v>
      </c>
      <c r="K890">
        <v>20</v>
      </c>
      <c r="L890">
        <v>38316</v>
      </c>
      <c r="M890">
        <v>8371.34</v>
      </c>
      <c r="N890" t="s">
        <v>83</v>
      </c>
    </row>
    <row r="891" spans="1:14" x14ac:dyDescent="0.35">
      <c r="A891">
        <v>10890</v>
      </c>
      <c r="B891" s="1">
        <v>45827</v>
      </c>
      <c r="C891" t="s">
        <v>1845</v>
      </c>
      <c r="D891" t="s">
        <v>28</v>
      </c>
      <c r="E891" t="s">
        <v>144</v>
      </c>
      <c r="F891" t="s">
        <v>17</v>
      </c>
      <c r="G891" t="s">
        <v>111</v>
      </c>
      <c r="H891" t="s">
        <v>1846</v>
      </c>
      <c r="I891">
        <v>3</v>
      </c>
      <c r="J891">
        <v>34245</v>
      </c>
      <c r="K891">
        <v>20</v>
      </c>
      <c r="L891">
        <v>82188</v>
      </c>
      <c r="M891">
        <v>6456.39</v>
      </c>
      <c r="N891" t="s">
        <v>33</v>
      </c>
    </row>
    <row r="892" spans="1:14" x14ac:dyDescent="0.35">
      <c r="A892">
        <v>10891</v>
      </c>
      <c r="B892" s="1">
        <v>45687</v>
      </c>
      <c r="C892" t="s">
        <v>1847</v>
      </c>
      <c r="D892" t="s">
        <v>40</v>
      </c>
      <c r="E892" t="s">
        <v>103</v>
      </c>
      <c r="F892" t="s">
        <v>69</v>
      </c>
      <c r="G892" t="s">
        <v>115</v>
      </c>
      <c r="H892" t="s">
        <v>1848</v>
      </c>
      <c r="I892">
        <v>2</v>
      </c>
      <c r="J892">
        <v>27956</v>
      </c>
      <c r="K892">
        <v>20</v>
      </c>
      <c r="L892">
        <v>44729.599999999999</v>
      </c>
      <c r="M892">
        <v>4589.92</v>
      </c>
      <c r="N892" t="s">
        <v>83</v>
      </c>
    </row>
    <row r="893" spans="1:14" x14ac:dyDescent="0.35">
      <c r="A893">
        <v>10892</v>
      </c>
      <c r="B893" s="1">
        <v>45892</v>
      </c>
      <c r="C893" t="s">
        <v>1849</v>
      </c>
      <c r="D893" t="s">
        <v>15</v>
      </c>
      <c r="E893" t="s">
        <v>16</v>
      </c>
      <c r="F893" t="s">
        <v>46</v>
      </c>
      <c r="G893" t="s">
        <v>47</v>
      </c>
      <c r="H893" t="s">
        <v>1850</v>
      </c>
      <c r="I893">
        <v>4</v>
      </c>
      <c r="J893">
        <v>53754</v>
      </c>
      <c r="K893">
        <v>15</v>
      </c>
      <c r="L893">
        <v>182763.6</v>
      </c>
      <c r="M893">
        <v>16630.87</v>
      </c>
      <c r="N893" t="s">
        <v>83</v>
      </c>
    </row>
    <row r="894" spans="1:14" x14ac:dyDescent="0.35">
      <c r="A894">
        <v>10893</v>
      </c>
      <c r="B894" s="1">
        <v>45721</v>
      </c>
      <c r="C894" t="s">
        <v>1851</v>
      </c>
      <c r="D894" t="s">
        <v>15</v>
      </c>
      <c r="E894" t="s">
        <v>93</v>
      </c>
      <c r="F894" t="s">
        <v>69</v>
      </c>
      <c r="G894" t="s">
        <v>115</v>
      </c>
      <c r="H894" t="s">
        <v>1852</v>
      </c>
      <c r="I894">
        <v>4</v>
      </c>
      <c r="J894">
        <v>64233</v>
      </c>
      <c r="K894">
        <v>5</v>
      </c>
      <c r="L894">
        <v>244085.4</v>
      </c>
      <c r="M894">
        <v>33740.639999999999</v>
      </c>
      <c r="N894" t="s">
        <v>72</v>
      </c>
    </row>
    <row r="895" spans="1:14" x14ac:dyDescent="0.35">
      <c r="A895">
        <v>10894</v>
      </c>
      <c r="B895" s="1">
        <v>45730</v>
      </c>
      <c r="C895" t="s">
        <v>1853</v>
      </c>
      <c r="D895" t="s">
        <v>40</v>
      </c>
      <c r="E895" t="s">
        <v>62</v>
      </c>
      <c r="F895" t="s">
        <v>24</v>
      </c>
      <c r="G895" t="s">
        <v>59</v>
      </c>
      <c r="H895" t="s">
        <v>1854</v>
      </c>
      <c r="I895">
        <v>1</v>
      </c>
      <c r="J895">
        <v>35267</v>
      </c>
      <c r="K895">
        <v>5</v>
      </c>
      <c r="L895">
        <v>33503.65</v>
      </c>
      <c r="M895">
        <v>1998.5</v>
      </c>
      <c r="N895" t="s">
        <v>83</v>
      </c>
    </row>
    <row r="896" spans="1:14" x14ac:dyDescent="0.35">
      <c r="A896">
        <v>10895</v>
      </c>
      <c r="B896" s="1">
        <v>45264</v>
      </c>
      <c r="C896" t="s">
        <v>1855</v>
      </c>
      <c r="D896" t="s">
        <v>40</v>
      </c>
      <c r="E896" t="s">
        <v>110</v>
      </c>
      <c r="F896" t="s">
        <v>17</v>
      </c>
      <c r="G896" t="s">
        <v>100</v>
      </c>
      <c r="H896" t="s">
        <v>1856</v>
      </c>
      <c r="I896">
        <v>4</v>
      </c>
      <c r="J896">
        <v>66741</v>
      </c>
      <c r="K896">
        <v>10</v>
      </c>
      <c r="L896">
        <v>240267.6</v>
      </c>
      <c r="M896">
        <v>47396.38</v>
      </c>
      <c r="N896" t="s">
        <v>38</v>
      </c>
    </row>
    <row r="897" spans="1:14" x14ac:dyDescent="0.35">
      <c r="A897">
        <v>10896</v>
      </c>
      <c r="B897" s="1">
        <v>45792</v>
      </c>
      <c r="C897" t="s">
        <v>1857</v>
      </c>
      <c r="D897" t="s">
        <v>40</v>
      </c>
      <c r="E897" t="s">
        <v>62</v>
      </c>
      <c r="F897" t="s">
        <v>86</v>
      </c>
      <c r="G897" t="s">
        <v>296</v>
      </c>
      <c r="H897" t="s">
        <v>1858</v>
      </c>
      <c r="I897">
        <v>5</v>
      </c>
      <c r="J897">
        <v>53730</v>
      </c>
      <c r="K897">
        <v>0</v>
      </c>
      <c r="L897">
        <v>268650</v>
      </c>
      <c r="M897">
        <v>37731.64</v>
      </c>
      <c r="N897" t="s">
        <v>72</v>
      </c>
    </row>
    <row r="898" spans="1:14" x14ac:dyDescent="0.35">
      <c r="A898">
        <v>10897</v>
      </c>
      <c r="B898" s="1">
        <v>45601</v>
      </c>
      <c r="C898" t="s">
        <v>1859</v>
      </c>
      <c r="D898" t="s">
        <v>15</v>
      </c>
      <c r="E898" t="s">
        <v>16</v>
      </c>
      <c r="F898" t="s">
        <v>75</v>
      </c>
      <c r="G898" t="s">
        <v>76</v>
      </c>
      <c r="H898" t="s">
        <v>1860</v>
      </c>
      <c r="I898">
        <v>1</v>
      </c>
      <c r="J898">
        <v>77774</v>
      </c>
      <c r="K898">
        <v>10</v>
      </c>
      <c r="L898">
        <v>69996.600000000006</v>
      </c>
      <c r="M898">
        <v>9559.86</v>
      </c>
      <c r="N898" t="s">
        <v>72</v>
      </c>
    </row>
    <row r="899" spans="1:14" x14ac:dyDescent="0.35">
      <c r="A899">
        <v>10898</v>
      </c>
      <c r="B899" s="1">
        <v>45875</v>
      </c>
      <c r="C899" t="s">
        <v>1861</v>
      </c>
      <c r="D899" t="s">
        <v>22</v>
      </c>
      <c r="E899" t="s">
        <v>74</v>
      </c>
      <c r="F899" t="s">
        <v>75</v>
      </c>
      <c r="G899" t="s">
        <v>307</v>
      </c>
      <c r="H899" t="s">
        <v>1070</v>
      </c>
      <c r="I899">
        <v>1</v>
      </c>
      <c r="J899">
        <v>46963</v>
      </c>
      <c r="K899">
        <v>5</v>
      </c>
      <c r="L899">
        <v>44614.85</v>
      </c>
      <c r="M899">
        <v>3061.39</v>
      </c>
      <c r="N899" t="s">
        <v>33</v>
      </c>
    </row>
    <row r="900" spans="1:14" x14ac:dyDescent="0.35">
      <c r="A900">
        <v>10899</v>
      </c>
      <c r="B900" s="1">
        <v>45539</v>
      </c>
      <c r="C900" t="s">
        <v>1862</v>
      </c>
      <c r="D900" t="s">
        <v>15</v>
      </c>
      <c r="E900" t="s">
        <v>174</v>
      </c>
      <c r="F900" t="s">
        <v>75</v>
      </c>
      <c r="G900" t="s">
        <v>204</v>
      </c>
      <c r="H900" t="s">
        <v>1863</v>
      </c>
      <c r="I900">
        <v>5</v>
      </c>
      <c r="J900">
        <v>19167</v>
      </c>
      <c r="K900">
        <v>15</v>
      </c>
      <c r="L900">
        <v>81459.75</v>
      </c>
      <c r="M900">
        <v>5976.36</v>
      </c>
      <c r="N900" t="s">
        <v>83</v>
      </c>
    </row>
    <row r="901" spans="1:14" x14ac:dyDescent="0.35">
      <c r="A901">
        <v>10900</v>
      </c>
      <c r="B901" s="1">
        <v>45256</v>
      </c>
      <c r="C901" t="s">
        <v>1864</v>
      </c>
      <c r="D901" t="s">
        <v>28</v>
      </c>
      <c r="E901" t="s">
        <v>85</v>
      </c>
      <c r="F901" t="s">
        <v>17</v>
      </c>
      <c r="G901" t="s">
        <v>55</v>
      </c>
      <c r="H901" t="s">
        <v>1865</v>
      </c>
      <c r="I901">
        <v>5</v>
      </c>
      <c r="J901">
        <v>44635</v>
      </c>
      <c r="K901">
        <v>20</v>
      </c>
      <c r="L901">
        <v>178540</v>
      </c>
      <c r="M901">
        <v>43517.31</v>
      </c>
      <c r="N901" t="s">
        <v>20</v>
      </c>
    </row>
    <row r="902" spans="1:14" x14ac:dyDescent="0.35">
      <c r="A902">
        <v>10901</v>
      </c>
      <c r="B902" s="1">
        <v>45296</v>
      </c>
      <c r="C902" t="s">
        <v>1866</v>
      </c>
      <c r="D902" t="s">
        <v>15</v>
      </c>
      <c r="E902" t="s">
        <v>147</v>
      </c>
      <c r="F902" t="s">
        <v>17</v>
      </c>
      <c r="G902" t="s">
        <v>111</v>
      </c>
      <c r="H902" t="s">
        <v>1867</v>
      </c>
      <c r="I902">
        <v>4</v>
      </c>
      <c r="J902">
        <v>28307</v>
      </c>
      <c r="K902">
        <v>20</v>
      </c>
      <c r="L902">
        <v>90582.399999999994</v>
      </c>
      <c r="M902">
        <v>18514.419999999998</v>
      </c>
      <c r="N902" t="s">
        <v>33</v>
      </c>
    </row>
    <row r="903" spans="1:14" x14ac:dyDescent="0.35">
      <c r="A903">
        <v>10902</v>
      </c>
      <c r="B903" s="1">
        <v>45439</v>
      </c>
      <c r="C903" t="s">
        <v>1868</v>
      </c>
      <c r="D903" t="s">
        <v>15</v>
      </c>
      <c r="E903" t="s">
        <v>147</v>
      </c>
      <c r="F903" t="s">
        <v>17</v>
      </c>
      <c r="G903" t="s">
        <v>100</v>
      </c>
      <c r="H903" t="s">
        <v>1869</v>
      </c>
      <c r="I903">
        <v>2</v>
      </c>
      <c r="J903">
        <v>53120</v>
      </c>
      <c r="K903">
        <v>5</v>
      </c>
      <c r="L903">
        <v>100928</v>
      </c>
      <c r="M903">
        <v>23331.27</v>
      </c>
      <c r="N903" t="s">
        <v>83</v>
      </c>
    </row>
    <row r="904" spans="1:14" x14ac:dyDescent="0.35">
      <c r="A904">
        <v>10903</v>
      </c>
      <c r="B904" s="1">
        <v>45448</v>
      </c>
      <c r="C904" t="s">
        <v>1870</v>
      </c>
      <c r="D904" t="s">
        <v>15</v>
      </c>
      <c r="E904" t="s">
        <v>147</v>
      </c>
      <c r="F904" t="s">
        <v>30</v>
      </c>
      <c r="G904" t="s">
        <v>104</v>
      </c>
      <c r="H904" t="s">
        <v>1871</v>
      </c>
      <c r="I904">
        <v>2</v>
      </c>
      <c r="J904">
        <v>64209</v>
      </c>
      <c r="K904">
        <v>10</v>
      </c>
      <c r="L904">
        <v>115576.2</v>
      </c>
      <c r="M904">
        <v>15642.85</v>
      </c>
      <c r="N904" t="s">
        <v>83</v>
      </c>
    </row>
    <row r="905" spans="1:14" x14ac:dyDescent="0.35">
      <c r="A905">
        <v>10904</v>
      </c>
      <c r="B905" s="1">
        <v>45899</v>
      </c>
      <c r="C905" t="s">
        <v>1872</v>
      </c>
      <c r="D905" t="s">
        <v>40</v>
      </c>
      <c r="E905" t="s">
        <v>110</v>
      </c>
      <c r="F905" t="s">
        <v>42</v>
      </c>
      <c r="G905" t="s">
        <v>51</v>
      </c>
      <c r="H905" t="s">
        <v>1873</v>
      </c>
      <c r="I905">
        <v>3</v>
      </c>
      <c r="J905">
        <v>36891</v>
      </c>
      <c r="K905">
        <v>0</v>
      </c>
      <c r="L905">
        <v>110673</v>
      </c>
      <c r="M905">
        <v>27609.5</v>
      </c>
      <c r="N905" t="s">
        <v>33</v>
      </c>
    </row>
    <row r="906" spans="1:14" x14ac:dyDescent="0.35">
      <c r="A906">
        <v>10905</v>
      </c>
      <c r="B906" s="1">
        <v>45340</v>
      </c>
      <c r="C906" t="s">
        <v>1874</v>
      </c>
      <c r="D906" t="s">
        <v>40</v>
      </c>
      <c r="E906" t="s">
        <v>103</v>
      </c>
      <c r="F906" t="s">
        <v>86</v>
      </c>
      <c r="G906" t="s">
        <v>90</v>
      </c>
      <c r="H906" t="s">
        <v>1875</v>
      </c>
      <c r="I906">
        <v>5</v>
      </c>
      <c r="J906">
        <v>64401</v>
      </c>
      <c r="K906">
        <v>10</v>
      </c>
      <c r="L906">
        <v>289804.5</v>
      </c>
      <c r="M906">
        <v>38368.67</v>
      </c>
      <c r="N906" t="s">
        <v>20</v>
      </c>
    </row>
    <row r="907" spans="1:14" x14ac:dyDescent="0.35">
      <c r="A907">
        <v>10906</v>
      </c>
      <c r="B907" s="1">
        <v>45252</v>
      </c>
      <c r="C907" t="s">
        <v>584</v>
      </c>
      <c r="D907" t="s">
        <v>15</v>
      </c>
      <c r="E907" t="s">
        <v>68</v>
      </c>
      <c r="F907" t="s">
        <v>46</v>
      </c>
      <c r="G907" t="s">
        <v>141</v>
      </c>
      <c r="H907" t="s">
        <v>1876</v>
      </c>
      <c r="I907">
        <v>5</v>
      </c>
      <c r="J907">
        <v>46147</v>
      </c>
      <c r="K907">
        <v>0</v>
      </c>
      <c r="L907">
        <v>230735</v>
      </c>
      <c r="M907">
        <v>24814.54</v>
      </c>
      <c r="N907" t="s">
        <v>38</v>
      </c>
    </row>
    <row r="908" spans="1:14" x14ac:dyDescent="0.35">
      <c r="A908">
        <v>10907</v>
      </c>
      <c r="B908" s="1">
        <v>45495</v>
      </c>
      <c r="C908" t="s">
        <v>1877</v>
      </c>
      <c r="D908" t="s">
        <v>40</v>
      </c>
      <c r="E908" t="s">
        <v>103</v>
      </c>
      <c r="F908" t="s">
        <v>17</v>
      </c>
      <c r="G908" t="s">
        <v>18</v>
      </c>
      <c r="H908" t="s">
        <v>1878</v>
      </c>
      <c r="I908">
        <v>4</v>
      </c>
      <c r="J908">
        <v>72703</v>
      </c>
      <c r="K908">
        <v>20</v>
      </c>
      <c r="L908">
        <v>232649.60000000001</v>
      </c>
      <c r="M908">
        <v>20110.21</v>
      </c>
      <c r="N908" t="s">
        <v>83</v>
      </c>
    </row>
    <row r="909" spans="1:14" x14ac:dyDescent="0.35">
      <c r="A909">
        <v>10908</v>
      </c>
      <c r="B909" s="1">
        <v>45439</v>
      </c>
      <c r="C909" t="s">
        <v>1879</v>
      </c>
      <c r="D909" t="s">
        <v>40</v>
      </c>
      <c r="E909" t="s">
        <v>103</v>
      </c>
      <c r="F909" t="s">
        <v>86</v>
      </c>
      <c r="G909" t="s">
        <v>296</v>
      </c>
      <c r="H909" t="s">
        <v>1880</v>
      </c>
      <c r="I909">
        <v>2</v>
      </c>
      <c r="J909">
        <v>56884</v>
      </c>
      <c r="K909">
        <v>0</v>
      </c>
      <c r="L909">
        <v>113768</v>
      </c>
      <c r="M909">
        <v>18563.22</v>
      </c>
      <c r="N909" t="s">
        <v>20</v>
      </c>
    </row>
    <row r="910" spans="1:14" x14ac:dyDescent="0.35">
      <c r="A910">
        <v>10909</v>
      </c>
      <c r="B910" s="1">
        <v>45595</v>
      </c>
      <c r="C910" t="s">
        <v>1881</v>
      </c>
      <c r="D910" t="s">
        <v>15</v>
      </c>
      <c r="E910" t="s">
        <v>147</v>
      </c>
      <c r="F910" t="s">
        <v>69</v>
      </c>
      <c r="G910" t="s">
        <v>517</v>
      </c>
      <c r="H910" t="s">
        <v>1882</v>
      </c>
      <c r="I910">
        <v>1</v>
      </c>
      <c r="J910">
        <v>7059</v>
      </c>
      <c r="K910">
        <v>20</v>
      </c>
      <c r="L910">
        <v>5647.2</v>
      </c>
      <c r="M910">
        <v>1409.46</v>
      </c>
      <c r="N910" t="s">
        <v>38</v>
      </c>
    </row>
    <row r="911" spans="1:14" x14ac:dyDescent="0.35">
      <c r="A911">
        <v>10910</v>
      </c>
      <c r="B911" s="1">
        <v>45376</v>
      </c>
      <c r="C911" t="s">
        <v>1883</v>
      </c>
      <c r="D911" t="s">
        <v>22</v>
      </c>
      <c r="E911" t="s">
        <v>54</v>
      </c>
      <c r="F911" t="s">
        <v>86</v>
      </c>
      <c r="G911" t="s">
        <v>171</v>
      </c>
      <c r="H911" t="s">
        <v>1884</v>
      </c>
      <c r="I911">
        <v>5</v>
      </c>
      <c r="J911">
        <v>76437</v>
      </c>
      <c r="K911">
        <v>0</v>
      </c>
      <c r="L911">
        <v>382185</v>
      </c>
      <c r="M911">
        <v>20628.52</v>
      </c>
      <c r="N911" t="s">
        <v>38</v>
      </c>
    </row>
    <row r="912" spans="1:14" x14ac:dyDescent="0.35">
      <c r="A912">
        <v>10911</v>
      </c>
      <c r="B912" s="1">
        <v>45915</v>
      </c>
      <c r="C912" t="s">
        <v>1885</v>
      </c>
      <c r="D912" t="s">
        <v>22</v>
      </c>
      <c r="E912" t="s">
        <v>58</v>
      </c>
      <c r="F912" t="s">
        <v>96</v>
      </c>
      <c r="G912" t="s">
        <v>183</v>
      </c>
      <c r="H912" t="s">
        <v>1886</v>
      </c>
      <c r="I912">
        <v>3</v>
      </c>
      <c r="J912">
        <v>8547</v>
      </c>
      <c r="K912">
        <v>0</v>
      </c>
      <c r="L912">
        <v>25641</v>
      </c>
      <c r="M912">
        <v>3075.2</v>
      </c>
      <c r="N912" t="s">
        <v>38</v>
      </c>
    </row>
    <row r="913" spans="1:14" x14ac:dyDescent="0.35">
      <c r="A913">
        <v>10912</v>
      </c>
      <c r="B913" s="1">
        <v>45277</v>
      </c>
      <c r="C913" t="s">
        <v>1887</v>
      </c>
      <c r="D913" t="s">
        <v>40</v>
      </c>
      <c r="E913" t="s">
        <v>103</v>
      </c>
      <c r="F913" t="s">
        <v>96</v>
      </c>
      <c r="G913" t="s">
        <v>97</v>
      </c>
      <c r="H913" t="s">
        <v>1190</v>
      </c>
      <c r="I913">
        <v>1</v>
      </c>
      <c r="J913">
        <v>17575</v>
      </c>
      <c r="K913">
        <v>5</v>
      </c>
      <c r="L913">
        <v>16696.25</v>
      </c>
      <c r="M913">
        <v>1664.8</v>
      </c>
      <c r="N913" t="s">
        <v>83</v>
      </c>
    </row>
    <row r="914" spans="1:14" x14ac:dyDescent="0.35">
      <c r="A914">
        <v>10913</v>
      </c>
      <c r="B914" s="1">
        <v>45564</v>
      </c>
      <c r="C914" t="s">
        <v>1888</v>
      </c>
      <c r="D914" t="s">
        <v>28</v>
      </c>
      <c r="E914" t="s">
        <v>29</v>
      </c>
      <c r="F914" t="s">
        <v>86</v>
      </c>
      <c r="G914" t="s">
        <v>90</v>
      </c>
      <c r="H914" t="s">
        <v>1889</v>
      </c>
      <c r="I914">
        <v>2</v>
      </c>
      <c r="J914">
        <v>40709</v>
      </c>
      <c r="K914">
        <v>10</v>
      </c>
      <c r="L914">
        <v>73276.2</v>
      </c>
      <c r="M914">
        <v>14441.79</v>
      </c>
      <c r="N914" t="s">
        <v>83</v>
      </c>
    </row>
    <row r="915" spans="1:14" x14ac:dyDescent="0.35">
      <c r="A915">
        <v>10914</v>
      </c>
      <c r="B915" s="1">
        <v>45451</v>
      </c>
      <c r="C915" t="s">
        <v>1890</v>
      </c>
      <c r="D915" t="s">
        <v>15</v>
      </c>
      <c r="E915" t="s">
        <v>93</v>
      </c>
      <c r="F915" t="s">
        <v>17</v>
      </c>
      <c r="G915" t="s">
        <v>111</v>
      </c>
      <c r="H915" t="s">
        <v>1891</v>
      </c>
      <c r="I915">
        <v>4</v>
      </c>
      <c r="J915">
        <v>69766</v>
      </c>
      <c r="K915">
        <v>0</v>
      </c>
      <c r="L915">
        <v>279064</v>
      </c>
      <c r="M915">
        <v>36617.589999999997</v>
      </c>
      <c r="N915" t="s">
        <v>83</v>
      </c>
    </row>
    <row r="916" spans="1:14" x14ac:dyDescent="0.35">
      <c r="A916">
        <v>10915</v>
      </c>
      <c r="B916" s="1">
        <v>45620</v>
      </c>
      <c r="C916" t="s">
        <v>1892</v>
      </c>
      <c r="D916" t="s">
        <v>28</v>
      </c>
      <c r="E916" t="s">
        <v>85</v>
      </c>
      <c r="F916" t="s">
        <v>42</v>
      </c>
      <c r="G916" t="s">
        <v>79</v>
      </c>
      <c r="H916" t="s">
        <v>1893</v>
      </c>
      <c r="I916">
        <v>1</v>
      </c>
      <c r="J916">
        <v>26961</v>
      </c>
      <c r="K916">
        <v>0</v>
      </c>
      <c r="L916">
        <v>26961</v>
      </c>
      <c r="M916">
        <v>2534.59</v>
      </c>
      <c r="N916" t="s">
        <v>38</v>
      </c>
    </row>
    <row r="917" spans="1:14" x14ac:dyDescent="0.35">
      <c r="A917">
        <v>10916</v>
      </c>
      <c r="B917" s="1">
        <v>45844</v>
      </c>
      <c r="C917" t="s">
        <v>1894</v>
      </c>
      <c r="D917" t="s">
        <v>22</v>
      </c>
      <c r="E917" t="s">
        <v>167</v>
      </c>
      <c r="F917" t="s">
        <v>30</v>
      </c>
      <c r="G917" t="s">
        <v>227</v>
      </c>
      <c r="H917" t="s">
        <v>1895</v>
      </c>
      <c r="I917">
        <v>1</v>
      </c>
      <c r="J917">
        <v>72134</v>
      </c>
      <c r="K917">
        <v>5</v>
      </c>
      <c r="L917">
        <v>68527.3</v>
      </c>
      <c r="M917">
        <v>4229.2299999999996</v>
      </c>
      <c r="N917" t="s">
        <v>83</v>
      </c>
    </row>
    <row r="918" spans="1:14" x14ac:dyDescent="0.35">
      <c r="A918">
        <v>10917</v>
      </c>
      <c r="B918" s="1">
        <v>45359</v>
      </c>
      <c r="C918" t="s">
        <v>1896</v>
      </c>
      <c r="D918" t="s">
        <v>28</v>
      </c>
      <c r="E918" t="s">
        <v>35</v>
      </c>
      <c r="F918" t="s">
        <v>24</v>
      </c>
      <c r="G918" t="s">
        <v>59</v>
      </c>
      <c r="H918" t="s">
        <v>1334</v>
      </c>
      <c r="I918">
        <v>2</v>
      </c>
      <c r="J918">
        <v>8492</v>
      </c>
      <c r="K918">
        <v>5</v>
      </c>
      <c r="L918">
        <v>16134.8</v>
      </c>
      <c r="M918">
        <v>3039.15</v>
      </c>
      <c r="N918" t="s">
        <v>83</v>
      </c>
    </row>
    <row r="919" spans="1:14" x14ac:dyDescent="0.35">
      <c r="A919">
        <v>10918</v>
      </c>
      <c r="B919" s="1">
        <v>45287</v>
      </c>
      <c r="C919" t="s">
        <v>1897</v>
      </c>
      <c r="D919" t="s">
        <v>40</v>
      </c>
      <c r="E919" t="s">
        <v>62</v>
      </c>
      <c r="F919" t="s">
        <v>46</v>
      </c>
      <c r="G919" t="s">
        <v>209</v>
      </c>
      <c r="H919" t="s">
        <v>1898</v>
      </c>
      <c r="I919">
        <v>3</v>
      </c>
      <c r="J919">
        <v>2591</v>
      </c>
      <c r="K919">
        <v>0</v>
      </c>
      <c r="L919">
        <v>7773</v>
      </c>
      <c r="M919">
        <v>1805.64</v>
      </c>
      <c r="N919" t="s">
        <v>83</v>
      </c>
    </row>
    <row r="920" spans="1:14" x14ac:dyDescent="0.35">
      <c r="A920">
        <v>10919</v>
      </c>
      <c r="B920" s="1">
        <v>45535</v>
      </c>
      <c r="C920" t="s">
        <v>1899</v>
      </c>
      <c r="D920" t="s">
        <v>40</v>
      </c>
      <c r="E920" t="s">
        <v>103</v>
      </c>
      <c r="F920" t="s">
        <v>96</v>
      </c>
      <c r="G920" t="s">
        <v>138</v>
      </c>
      <c r="H920" t="s">
        <v>1900</v>
      </c>
      <c r="I920">
        <v>5</v>
      </c>
      <c r="J920">
        <v>28751</v>
      </c>
      <c r="K920">
        <v>20</v>
      </c>
      <c r="L920">
        <v>115004</v>
      </c>
      <c r="M920">
        <v>9548.0400000000009</v>
      </c>
      <c r="N920" t="s">
        <v>20</v>
      </c>
    </row>
    <row r="921" spans="1:14" x14ac:dyDescent="0.35">
      <c r="A921">
        <v>10920</v>
      </c>
      <c r="B921" s="1">
        <v>45888</v>
      </c>
      <c r="C921" t="s">
        <v>1901</v>
      </c>
      <c r="D921" t="s">
        <v>28</v>
      </c>
      <c r="E921" t="s">
        <v>29</v>
      </c>
      <c r="F921" t="s">
        <v>17</v>
      </c>
      <c r="G921" t="s">
        <v>55</v>
      </c>
      <c r="H921" t="s">
        <v>1902</v>
      </c>
      <c r="I921">
        <v>2</v>
      </c>
      <c r="J921">
        <v>60999</v>
      </c>
      <c r="K921">
        <v>20</v>
      </c>
      <c r="L921">
        <v>97598.399999999994</v>
      </c>
      <c r="M921">
        <v>20702.55</v>
      </c>
      <c r="N921" t="s">
        <v>83</v>
      </c>
    </row>
    <row r="922" spans="1:14" x14ac:dyDescent="0.35">
      <c r="A922">
        <v>10921</v>
      </c>
      <c r="B922" s="1">
        <v>45663</v>
      </c>
      <c r="C922" t="s">
        <v>1903</v>
      </c>
      <c r="D922" t="s">
        <v>28</v>
      </c>
      <c r="E922" t="s">
        <v>144</v>
      </c>
      <c r="F922" t="s">
        <v>69</v>
      </c>
      <c r="G922" t="s">
        <v>151</v>
      </c>
      <c r="H922" t="s">
        <v>1904</v>
      </c>
      <c r="I922">
        <v>4</v>
      </c>
      <c r="J922">
        <v>24570</v>
      </c>
      <c r="K922">
        <v>0</v>
      </c>
      <c r="L922">
        <v>98280</v>
      </c>
      <c r="M922">
        <v>7433.84</v>
      </c>
      <c r="N922" t="s">
        <v>72</v>
      </c>
    </row>
    <row r="923" spans="1:14" x14ac:dyDescent="0.35">
      <c r="A923">
        <v>10922</v>
      </c>
      <c r="B923" s="1">
        <v>45901</v>
      </c>
      <c r="C923" t="s">
        <v>1905</v>
      </c>
      <c r="D923" t="s">
        <v>15</v>
      </c>
      <c r="E923" t="s">
        <v>68</v>
      </c>
      <c r="F923" t="s">
        <v>75</v>
      </c>
      <c r="G923" t="s">
        <v>204</v>
      </c>
      <c r="H923" t="s">
        <v>1906</v>
      </c>
      <c r="I923">
        <v>5</v>
      </c>
      <c r="J923">
        <v>5260</v>
      </c>
      <c r="K923">
        <v>10</v>
      </c>
      <c r="L923">
        <v>23670</v>
      </c>
      <c r="M923">
        <v>4727.76</v>
      </c>
      <c r="N923" t="s">
        <v>33</v>
      </c>
    </row>
    <row r="924" spans="1:14" x14ac:dyDescent="0.35">
      <c r="A924">
        <v>10923</v>
      </c>
      <c r="B924" s="1">
        <v>45464</v>
      </c>
      <c r="C924" t="s">
        <v>1907</v>
      </c>
      <c r="D924" t="s">
        <v>22</v>
      </c>
      <c r="E924" t="s">
        <v>23</v>
      </c>
      <c r="F924" t="s">
        <v>46</v>
      </c>
      <c r="G924" t="s">
        <v>201</v>
      </c>
      <c r="H924" t="s">
        <v>1908</v>
      </c>
      <c r="I924">
        <v>1</v>
      </c>
      <c r="J924">
        <v>71109</v>
      </c>
      <c r="K924">
        <v>10</v>
      </c>
      <c r="L924">
        <v>63998.1</v>
      </c>
      <c r="M924">
        <v>4593.0200000000004</v>
      </c>
      <c r="N924" t="s">
        <v>20</v>
      </c>
    </row>
    <row r="925" spans="1:14" x14ac:dyDescent="0.35">
      <c r="A925">
        <v>10924</v>
      </c>
      <c r="B925" s="1">
        <v>45803</v>
      </c>
      <c r="C925" t="s">
        <v>1909</v>
      </c>
      <c r="D925" t="s">
        <v>40</v>
      </c>
      <c r="E925" t="s">
        <v>110</v>
      </c>
      <c r="F925" t="s">
        <v>42</v>
      </c>
      <c r="G925" t="s">
        <v>51</v>
      </c>
      <c r="H925" t="s">
        <v>1910</v>
      </c>
      <c r="I925">
        <v>4</v>
      </c>
      <c r="J925">
        <v>8185</v>
      </c>
      <c r="K925">
        <v>10</v>
      </c>
      <c r="L925">
        <v>29466</v>
      </c>
      <c r="M925">
        <v>2215.8000000000002</v>
      </c>
      <c r="N925" t="s">
        <v>20</v>
      </c>
    </row>
    <row r="926" spans="1:14" x14ac:dyDescent="0.35">
      <c r="A926">
        <v>10925</v>
      </c>
      <c r="B926" s="1">
        <v>45656</v>
      </c>
      <c r="C926" t="s">
        <v>1911</v>
      </c>
      <c r="D926" t="s">
        <v>15</v>
      </c>
      <c r="E926" t="s">
        <v>147</v>
      </c>
      <c r="F926" t="s">
        <v>30</v>
      </c>
      <c r="G926" t="s">
        <v>31</v>
      </c>
      <c r="H926" t="s">
        <v>225</v>
      </c>
      <c r="I926">
        <v>5</v>
      </c>
      <c r="J926">
        <v>46434</v>
      </c>
      <c r="K926">
        <v>5</v>
      </c>
      <c r="L926">
        <v>220561.5</v>
      </c>
      <c r="M926">
        <v>48660.78</v>
      </c>
      <c r="N926" t="s">
        <v>72</v>
      </c>
    </row>
    <row r="927" spans="1:14" x14ac:dyDescent="0.35">
      <c r="A927">
        <v>10926</v>
      </c>
      <c r="B927" s="1">
        <v>45743</v>
      </c>
      <c r="C927" t="s">
        <v>1912</v>
      </c>
      <c r="D927" t="s">
        <v>22</v>
      </c>
      <c r="E927" t="s">
        <v>58</v>
      </c>
      <c r="F927" t="s">
        <v>24</v>
      </c>
      <c r="G927" t="s">
        <v>133</v>
      </c>
      <c r="H927" t="s">
        <v>1913</v>
      </c>
      <c r="I927">
        <v>1</v>
      </c>
      <c r="J927">
        <v>33125</v>
      </c>
      <c r="K927">
        <v>0</v>
      </c>
      <c r="L927">
        <v>33125</v>
      </c>
      <c r="M927">
        <v>6898.31</v>
      </c>
      <c r="N927" t="s">
        <v>38</v>
      </c>
    </row>
    <row r="928" spans="1:14" x14ac:dyDescent="0.35">
      <c r="A928">
        <v>10927</v>
      </c>
      <c r="B928" s="1">
        <v>45911</v>
      </c>
      <c r="C928" t="s">
        <v>1914</v>
      </c>
      <c r="D928" t="s">
        <v>40</v>
      </c>
      <c r="E928" t="s">
        <v>62</v>
      </c>
      <c r="F928" t="s">
        <v>46</v>
      </c>
      <c r="G928" t="s">
        <v>209</v>
      </c>
      <c r="H928" t="s">
        <v>1915</v>
      </c>
      <c r="I928">
        <v>1</v>
      </c>
      <c r="J928">
        <v>17599</v>
      </c>
      <c r="K928">
        <v>0</v>
      </c>
      <c r="L928">
        <v>17599</v>
      </c>
      <c r="M928">
        <v>1392.83</v>
      </c>
      <c r="N928" t="s">
        <v>38</v>
      </c>
    </row>
    <row r="929" spans="1:14" x14ac:dyDescent="0.35">
      <c r="A929">
        <v>10928</v>
      </c>
      <c r="B929" s="1">
        <v>45702</v>
      </c>
      <c r="C929" t="s">
        <v>1916</v>
      </c>
      <c r="D929" t="s">
        <v>22</v>
      </c>
      <c r="E929" t="s">
        <v>54</v>
      </c>
      <c r="F929" t="s">
        <v>30</v>
      </c>
      <c r="G929" t="s">
        <v>31</v>
      </c>
      <c r="H929" t="s">
        <v>1917</v>
      </c>
      <c r="I929">
        <v>5</v>
      </c>
      <c r="J929">
        <v>46729</v>
      </c>
      <c r="K929">
        <v>10</v>
      </c>
      <c r="L929">
        <v>210280.5</v>
      </c>
      <c r="M929">
        <v>42654.73</v>
      </c>
      <c r="N929" t="s">
        <v>83</v>
      </c>
    </row>
    <row r="930" spans="1:14" x14ac:dyDescent="0.35">
      <c r="A930">
        <v>10929</v>
      </c>
      <c r="B930" s="1">
        <v>45226</v>
      </c>
      <c r="C930" t="s">
        <v>1918</v>
      </c>
      <c r="D930" t="s">
        <v>22</v>
      </c>
      <c r="E930" t="s">
        <v>54</v>
      </c>
      <c r="F930" t="s">
        <v>46</v>
      </c>
      <c r="G930" t="s">
        <v>141</v>
      </c>
      <c r="H930" t="s">
        <v>1919</v>
      </c>
      <c r="I930">
        <v>5</v>
      </c>
      <c r="J930">
        <v>23052</v>
      </c>
      <c r="K930">
        <v>5</v>
      </c>
      <c r="L930">
        <v>109497</v>
      </c>
      <c r="M930">
        <v>12674.21</v>
      </c>
      <c r="N930" t="s">
        <v>83</v>
      </c>
    </row>
    <row r="931" spans="1:14" x14ac:dyDescent="0.35">
      <c r="A931">
        <v>10930</v>
      </c>
      <c r="B931" s="1">
        <v>45460</v>
      </c>
      <c r="C931" t="s">
        <v>1920</v>
      </c>
      <c r="D931" t="s">
        <v>40</v>
      </c>
      <c r="E931" t="s">
        <v>50</v>
      </c>
      <c r="F931" t="s">
        <v>30</v>
      </c>
      <c r="G931" t="s">
        <v>31</v>
      </c>
      <c r="H931" t="s">
        <v>1921</v>
      </c>
      <c r="I931">
        <v>5</v>
      </c>
      <c r="J931">
        <v>27728</v>
      </c>
      <c r="K931">
        <v>20</v>
      </c>
      <c r="L931">
        <v>110912</v>
      </c>
      <c r="M931">
        <v>9667.7199999999993</v>
      </c>
      <c r="N931" t="s">
        <v>83</v>
      </c>
    </row>
    <row r="932" spans="1:14" x14ac:dyDescent="0.35">
      <c r="A932">
        <v>10931</v>
      </c>
      <c r="B932" s="1">
        <v>45402</v>
      </c>
      <c r="C932" t="s">
        <v>1922</v>
      </c>
      <c r="D932" t="s">
        <v>28</v>
      </c>
      <c r="E932" t="s">
        <v>35</v>
      </c>
      <c r="F932" t="s">
        <v>86</v>
      </c>
      <c r="G932" t="s">
        <v>90</v>
      </c>
      <c r="H932" t="s">
        <v>1923</v>
      </c>
      <c r="I932">
        <v>4</v>
      </c>
      <c r="J932">
        <v>37863</v>
      </c>
      <c r="K932">
        <v>5</v>
      </c>
      <c r="L932">
        <v>143879.4</v>
      </c>
      <c r="M932">
        <v>27406.720000000001</v>
      </c>
      <c r="N932" t="s">
        <v>33</v>
      </c>
    </row>
    <row r="933" spans="1:14" x14ac:dyDescent="0.35">
      <c r="A933">
        <v>10932</v>
      </c>
      <c r="B933" s="1">
        <v>45898</v>
      </c>
      <c r="C933" t="s">
        <v>1924</v>
      </c>
      <c r="D933" t="s">
        <v>40</v>
      </c>
      <c r="E933" t="s">
        <v>41</v>
      </c>
      <c r="F933" t="s">
        <v>86</v>
      </c>
      <c r="G933" t="s">
        <v>171</v>
      </c>
      <c r="H933" t="s">
        <v>1925</v>
      </c>
      <c r="I933">
        <v>3</v>
      </c>
      <c r="J933">
        <v>49016</v>
      </c>
      <c r="K933">
        <v>0</v>
      </c>
      <c r="L933">
        <v>147048</v>
      </c>
      <c r="M933">
        <v>31514.86</v>
      </c>
      <c r="N933" t="s">
        <v>38</v>
      </c>
    </row>
    <row r="934" spans="1:14" x14ac:dyDescent="0.35">
      <c r="A934">
        <v>10933</v>
      </c>
      <c r="B934" s="1">
        <v>45356</v>
      </c>
      <c r="C934" t="s">
        <v>1926</v>
      </c>
      <c r="D934" t="s">
        <v>15</v>
      </c>
      <c r="E934" t="s">
        <v>93</v>
      </c>
      <c r="F934" t="s">
        <v>86</v>
      </c>
      <c r="G934" t="s">
        <v>118</v>
      </c>
      <c r="H934" t="s">
        <v>1927</v>
      </c>
      <c r="I934">
        <v>5</v>
      </c>
      <c r="J934">
        <v>590</v>
      </c>
      <c r="K934">
        <v>20</v>
      </c>
      <c r="L934">
        <v>2360</v>
      </c>
      <c r="M934">
        <v>380.11</v>
      </c>
      <c r="N934" t="s">
        <v>20</v>
      </c>
    </row>
    <row r="935" spans="1:14" x14ac:dyDescent="0.35">
      <c r="A935">
        <v>10934</v>
      </c>
      <c r="B935" s="1">
        <v>45268</v>
      </c>
      <c r="C935" t="s">
        <v>1928</v>
      </c>
      <c r="D935" t="s">
        <v>22</v>
      </c>
      <c r="E935" t="s">
        <v>23</v>
      </c>
      <c r="F935" t="s">
        <v>30</v>
      </c>
      <c r="G935" t="s">
        <v>65</v>
      </c>
      <c r="H935" t="s">
        <v>1929</v>
      </c>
      <c r="I935">
        <v>4</v>
      </c>
      <c r="J935">
        <v>28798</v>
      </c>
      <c r="K935">
        <v>15</v>
      </c>
      <c r="L935">
        <v>97913.2</v>
      </c>
      <c r="M935">
        <v>19892.34</v>
      </c>
      <c r="N935" t="s">
        <v>38</v>
      </c>
    </row>
    <row r="936" spans="1:14" x14ac:dyDescent="0.35">
      <c r="A936">
        <v>10935</v>
      </c>
      <c r="B936" s="1">
        <v>45802</v>
      </c>
      <c r="C936" t="s">
        <v>1930</v>
      </c>
      <c r="D936" t="s">
        <v>28</v>
      </c>
      <c r="E936" t="s">
        <v>29</v>
      </c>
      <c r="F936" t="s">
        <v>30</v>
      </c>
      <c r="G936" t="s">
        <v>322</v>
      </c>
      <c r="H936" t="s">
        <v>1931</v>
      </c>
      <c r="I936">
        <v>5</v>
      </c>
      <c r="J936">
        <v>28787</v>
      </c>
      <c r="K936">
        <v>5</v>
      </c>
      <c r="L936">
        <v>136738.25</v>
      </c>
      <c r="M936">
        <v>26610.04</v>
      </c>
      <c r="N936" t="s">
        <v>38</v>
      </c>
    </row>
    <row r="937" spans="1:14" x14ac:dyDescent="0.35">
      <c r="A937">
        <v>10936</v>
      </c>
      <c r="B937" s="1">
        <v>45900</v>
      </c>
      <c r="C937" t="s">
        <v>1932</v>
      </c>
      <c r="D937" t="s">
        <v>28</v>
      </c>
      <c r="E937" t="s">
        <v>29</v>
      </c>
      <c r="F937" t="s">
        <v>24</v>
      </c>
      <c r="G937" t="s">
        <v>25</v>
      </c>
      <c r="H937" t="s">
        <v>1933</v>
      </c>
      <c r="I937">
        <v>2</v>
      </c>
      <c r="J937">
        <v>67125</v>
      </c>
      <c r="K937">
        <v>0</v>
      </c>
      <c r="L937">
        <v>134250</v>
      </c>
      <c r="M937">
        <v>22469.48</v>
      </c>
      <c r="N937" t="s">
        <v>33</v>
      </c>
    </row>
    <row r="938" spans="1:14" x14ac:dyDescent="0.35">
      <c r="A938">
        <v>10937</v>
      </c>
      <c r="B938" s="1">
        <v>45332</v>
      </c>
      <c r="C938" t="s">
        <v>1934</v>
      </c>
      <c r="D938" t="s">
        <v>40</v>
      </c>
      <c r="E938" t="s">
        <v>50</v>
      </c>
      <c r="F938" t="s">
        <v>17</v>
      </c>
      <c r="G938" t="s">
        <v>55</v>
      </c>
      <c r="H938" t="s">
        <v>1935</v>
      </c>
      <c r="I938">
        <v>5</v>
      </c>
      <c r="J938">
        <v>41701</v>
      </c>
      <c r="K938">
        <v>15</v>
      </c>
      <c r="L938">
        <v>177229.25</v>
      </c>
      <c r="M938">
        <v>36719.199999999997</v>
      </c>
      <c r="N938" t="s">
        <v>72</v>
      </c>
    </row>
    <row r="939" spans="1:14" x14ac:dyDescent="0.35">
      <c r="A939">
        <v>10938</v>
      </c>
      <c r="B939" s="1">
        <v>45590</v>
      </c>
      <c r="C939" t="s">
        <v>1936</v>
      </c>
      <c r="D939" t="s">
        <v>22</v>
      </c>
      <c r="E939" t="s">
        <v>167</v>
      </c>
      <c r="F939" t="s">
        <v>75</v>
      </c>
      <c r="G939" t="s">
        <v>76</v>
      </c>
      <c r="H939" t="s">
        <v>1937</v>
      </c>
      <c r="I939">
        <v>1</v>
      </c>
      <c r="J939">
        <v>35822</v>
      </c>
      <c r="K939">
        <v>20</v>
      </c>
      <c r="L939">
        <v>28657.599999999999</v>
      </c>
      <c r="M939">
        <v>1832.41</v>
      </c>
      <c r="N939" t="s">
        <v>33</v>
      </c>
    </row>
    <row r="940" spans="1:14" x14ac:dyDescent="0.35">
      <c r="A940">
        <v>10939</v>
      </c>
      <c r="B940" s="1">
        <v>45751</v>
      </c>
      <c r="C940" t="s">
        <v>1938</v>
      </c>
      <c r="D940" t="s">
        <v>22</v>
      </c>
      <c r="E940" t="s">
        <v>58</v>
      </c>
      <c r="F940" t="s">
        <v>24</v>
      </c>
      <c r="G940" t="s">
        <v>36</v>
      </c>
      <c r="H940" t="s">
        <v>1939</v>
      </c>
      <c r="I940">
        <v>3</v>
      </c>
      <c r="J940">
        <v>67696</v>
      </c>
      <c r="K940">
        <v>15</v>
      </c>
      <c r="L940">
        <v>172624.8</v>
      </c>
      <c r="M940">
        <v>20223.28</v>
      </c>
      <c r="N940" t="s">
        <v>38</v>
      </c>
    </row>
    <row r="941" spans="1:14" x14ac:dyDescent="0.35">
      <c r="A941">
        <v>10940</v>
      </c>
      <c r="B941" s="1">
        <v>45513</v>
      </c>
      <c r="C941" t="s">
        <v>1940</v>
      </c>
      <c r="D941" t="s">
        <v>22</v>
      </c>
      <c r="E941" t="s">
        <v>54</v>
      </c>
      <c r="F941" t="s">
        <v>42</v>
      </c>
      <c r="G941" t="s">
        <v>188</v>
      </c>
      <c r="H941" t="s">
        <v>1941</v>
      </c>
      <c r="I941">
        <v>3</v>
      </c>
      <c r="J941">
        <v>35108</v>
      </c>
      <c r="K941">
        <v>5</v>
      </c>
      <c r="L941">
        <v>100057.8</v>
      </c>
      <c r="M941">
        <v>18468.25</v>
      </c>
      <c r="N941" t="s">
        <v>33</v>
      </c>
    </row>
    <row r="942" spans="1:14" x14ac:dyDescent="0.35">
      <c r="A942">
        <v>10941</v>
      </c>
      <c r="B942" s="1">
        <v>45292</v>
      </c>
      <c r="C942" t="s">
        <v>1942</v>
      </c>
      <c r="D942" t="s">
        <v>15</v>
      </c>
      <c r="E942" t="s">
        <v>174</v>
      </c>
      <c r="F942" t="s">
        <v>96</v>
      </c>
      <c r="G942" t="s">
        <v>138</v>
      </c>
      <c r="H942" t="s">
        <v>1943</v>
      </c>
      <c r="I942">
        <v>3</v>
      </c>
      <c r="J942">
        <v>15767</v>
      </c>
      <c r="K942">
        <v>20</v>
      </c>
      <c r="L942">
        <v>37840.800000000003</v>
      </c>
      <c r="M942">
        <v>8626.75</v>
      </c>
      <c r="N942" t="s">
        <v>72</v>
      </c>
    </row>
    <row r="943" spans="1:14" x14ac:dyDescent="0.35">
      <c r="A943">
        <v>10942</v>
      </c>
      <c r="B943" s="1">
        <v>45440</v>
      </c>
      <c r="C943" t="s">
        <v>1944</v>
      </c>
      <c r="D943" t="s">
        <v>15</v>
      </c>
      <c r="E943" t="s">
        <v>68</v>
      </c>
      <c r="F943" t="s">
        <v>75</v>
      </c>
      <c r="G943" t="s">
        <v>204</v>
      </c>
      <c r="H943" t="s">
        <v>1493</v>
      </c>
      <c r="I943">
        <v>5</v>
      </c>
      <c r="J943">
        <v>47154</v>
      </c>
      <c r="K943">
        <v>15</v>
      </c>
      <c r="L943">
        <v>200404.5</v>
      </c>
      <c r="M943">
        <v>47036.01</v>
      </c>
      <c r="N943" t="s">
        <v>83</v>
      </c>
    </row>
    <row r="944" spans="1:14" x14ac:dyDescent="0.35">
      <c r="A944">
        <v>10943</v>
      </c>
      <c r="B944" s="1">
        <v>45914</v>
      </c>
      <c r="C944" t="s">
        <v>1945</v>
      </c>
      <c r="D944" t="s">
        <v>28</v>
      </c>
      <c r="E944" t="s">
        <v>85</v>
      </c>
      <c r="F944" t="s">
        <v>69</v>
      </c>
      <c r="G944" t="s">
        <v>151</v>
      </c>
      <c r="H944" t="s">
        <v>1161</v>
      </c>
      <c r="I944">
        <v>2</v>
      </c>
      <c r="J944">
        <v>38993</v>
      </c>
      <c r="K944">
        <v>10</v>
      </c>
      <c r="L944">
        <v>70187.399999999994</v>
      </c>
      <c r="M944">
        <v>8192.39</v>
      </c>
      <c r="N944" t="s">
        <v>38</v>
      </c>
    </row>
    <row r="945" spans="1:14" x14ac:dyDescent="0.35">
      <c r="A945">
        <v>10944</v>
      </c>
      <c r="B945" s="1">
        <v>45866</v>
      </c>
      <c r="C945" t="s">
        <v>1946</v>
      </c>
      <c r="D945" t="s">
        <v>15</v>
      </c>
      <c r="E945" t="s">
        <v>93</v>
      </c>
      <c r="F945" t="s">
        <v>129</v>
      </c>
      <c r="G945" t="s">
        <v>159</v>
      </c>
      <c r="H945" t="s">
        <v>1947</v>
      </c>
      <c r="I945">
        <v>5</v>
      </c>
      <c r="J945">
        <v>32264</v>
      </c>
      <c r="K945">
        <v>20</v>
      </c>
      <c r="L945">
        <v>129056</v>
      </c>
      <c r="M945">
        <v>28396.22</v>
      </c>
      <c r="N945" t="s">
        <v>33</v>
      </c>
    </row>
    <row r="946" spans="1:14" x14ac:dyDescent="0.35">
      <c r="A946">
        <v>10945</v>
      </c>
      <c r="B946" s="1">
        <v>45588</v>
      </c>
      <c r="C946" t="s">
        <v>1948</v>
      </c>
      <c r="D946" t="s">
        <v>28</v>
      </c>
      <c r="E946" t="s">
        <v>144</v>
      </c>
      <c r="F946" t="s">
        <v>69</v>
      </c>
      <c r="G946" t="s">
        <v>70</v>
      </c>
      <c r="H946" t="s">
        <v>1949</v>
      </c>
      <c r="I946">
        <v>3</v>
      </c>
      <c r="J946">
        <v>25698</v>
      </c>
      <c r="K946">
        <v>20</v>
      </c>
      <c r="L946">
        <v>61675.199999999997</v>
      </c>
      <c r="M946">
        <v>10994.61</v>
      </c>
      <c r="N946" t="s">
        <v>33</v>
      </c>
    </row>
    <row r="947" spans="1:14" x14ac:dyDescent="0.35">
      <c r="A947">
        <v>10946</v>
      </c>
      <c r="B947" s="1">
        <v>45293</v>
      </c>
      <c r="C947" t="s">
        <v>1950</v>
      </c>
      <c r="D947" t="s">
        <v>15</v>
      </c>
      <c r="E947" t="s">
        <v>16</v>
      </c>
      <c r="F947" t="s">
        <v>24</v>
      </c>
      <c r="G947" t="s">
        <v>133</v>
      </c>
      <c r="H947" t="s">
        <v>1951</v>
      </c>
      <c r="I947">
        <v>3</v>
      </c>
      <c r="J947">
        <v>43427</v>
      </c>
      <c r="K947">
        <v>0</v>
      </c>
      <c r="L947">
        <v>130281</v>
      </c>
      <c r="M947">
        <v>7739.61</v>
      </c>
      <c r="N947" t="s">
        <v>72</v>
      </c>
    </row>
    <row r="948" spans="1:14" x14ac:dyDescent="0.35">
      <c r="A948">
        <v>10947</v>
      </c>
      <c r="B948" s="1">
        <v>45386</v>
      </c>
      <c r="C948" t="s">
        <v>1952</v>
      </c>
      <c r="D948" t="s">
        <v>40</v>
      </c>
      <c r="E948" t="s">
        <v>50</v>
      </c>
      <c r="F948" t="s">
        <v>129</v>
      </c>
      <c r="G948" t="s">
        <v>159</v>
      </c>
      <c r="H948" t="s">
        <v>1953</v>
      </c>
      <c r="I948">
        <v>1</v>
      </c>
      <c r="J948">
        <v>8403</v>
      </c>
      <c r="K948">
        <v>20</v>
      </c>
      <c r="L948">
        <v>6722.4</v>
      </c>
      <c r="M948">
        <v>1422.03</v>
      </c>
      <c r="N948" t="s">
        <v>33</v>
      </c>
    </row>
    <row r="949" spans="1:14" x14ac:dyDescent="0.35">
      <c r="A949">
        <v>10948</v>
      </c>
      <c r="B949" s="1">
        <v>45616</v>
      </c>
      <c r="C949" t="s">
        <v>1954</v>
      </c>
      <c r="D949" t="s">
        <v>40</v>
      </c>
      <c r="E949" t="s">
        <v>41</v>
      </c>
      <c r="F949" t="s">
        <v>129</v>
      </c>
      <c r="G949" t="s">
        <v>130</v>
      </c>
      <c r="H949" t="s">
        <v>1955</v>
      </c>
      <c r="I949">
        <v>5</v>
      </c>
      <c r="J949">
        <v>56992</v>
      </c>
      <c r="K949">
        <v>15</v>
      </c>
      <c r="L949">
        <v>242216</v>
      </c>
      <c r="M949">
        <v>51974.15</v>
      </c>
      <c r="N949" t="s">
        <v>20</v>
      </c>
    </row>
    <row r="950" spans="1:14" x14ac:dyDescent="0.35">
      <c r="A950">
        <v>10949</v>
      </c>
      <c r="B950" s="1">
        <v>45247</v>
      </c>
      <c r="C950" t="s">
        <v>1956</v>
      </c>
      <c r="D950" t="s">
        <v>22</v>
      </c>
      <c r="E950" t="s">
        <v>58</v>
      </c>
      <c r="F950" t="s">
        <v>24</v>
      </c>
      <c r="G950" t="s">
        <v>59</v>
      </c>
      <c r="H950" t="s">
        <v>1957</v>
      </c>
      <c r="I950">
        <v>2</v>
      </c>
      <c r="J950">
        <v>40833</v>
      </c>
      <c r="K950">
        <v>15</v>
      </c>
      <c r="L950">
        <v>69416.100000000006</v>
      </c>
      <c r="M950">
        <v>10821.74</v>
      </c>
      <c r="N950" t="s">
        <v>20</v>
      </c>
    </row>
    <row r="951" spans="1:14" x14ac:dyDescent="0.35">
      <c r="A951">
        <v>10950</v>
      </c>
      <c r="B951" s="1">
        <v>45851</v>
      </c>
      <c r="C951" t="s">
        <v>1958</v>
      </c>
      <c r="D951" t="s">
        <v>15</v>
      </c>
      <c r="E951" t="s">
        <v>16</v>
      </c>
      <c r="F951" t="s">
        <v>42</v>
      </c>
      <c r="G951" t="s">
        <v>79</v>
      </c>
      <c r="H951" t="s">
        <v>80</v>
      </c>
      <c r="I951">
        <v>5</v>
      </c>
      <c r="J951">
        <v>1794</v>
      </c>
      <c r="K951">
        <v>5</v>
      </c>
      <c r="L951">
        <v>8521.5</v>
      </c>
      <c r="M951">
        <v>1574.14</v>
      </c>
      <c r="N951" t="s">
        <v>38</v>
      </c>
    </row>
    <row r="952" spans="1:14" x14ac:dyDescent="0.35">
      <c r="A952">
        <v>10951</v>
      </c>
      <c r="B952" s="1">
        <v>45399</v>
      </c>
      <c r="C952" t="s">
        <v>1959</v>
      </c>
      <c r="D952" t="s">
        <v>22</v>
      </c>
      <c r="E952" t="s">
        <v>167</v>
      </c>
      <c r="F952" t="s">
        <v>75</v>
      </c>
      <c r="G952" t="s">
        <v>204</v>
      </c>
      <c r="H952" t="s">
        <v>1960</v>
      </c>
      <c r="I952">
        <v>4</v>
      </c>
      <c r="J952">
        <v>30707</v>
      </c>
      <c r="K952">
        <v>5</v>
      </c>
      <c r="L952">
        <v>116686.6</v>
      </c>
      <c r="M952">
        <v>23786.99</v>
      </c>
      <c r="N952" t="s">
        <v>83</v>
      </c>
    </row>
    <row r="953" spans="1:14" x14ac:dyDescent="0.35">
      <c r="A953">
        <v>10952</v>
      </c>
      <c r="B953" s="1">
        <v>45905</v>
      </c>
      <c r="C953" t="s">
        <v>1961</v>
      </c>
      <c r="D953" t="s">
        <v>40</v>
      </c>
      <c r="E953" t="s">
        <v>110</v>
      </c>
      <c r="F953" t="s">
        <v>30</v>
      </c>
      <c r="G953" t="s">
        <v>227</v>
      </c>
      <c r="H953" t="s">
        <v>1962</v>
      </c>
      <c r="I953">
        <v>2</v>
      </c>
      <c r="J953">
        <v>39583</v>
      </c>
      <c r="K953">
        <v>0</v>
      </c>
      <c r="L953">
        <v>79166</v>
      </c>
      <c r="M953">
        <v>16368.63</v>
      </c>
      <c r="N953" t="s">
        <v>38</v>
      </c>
    </row>
    <row r="954" spans="1:14" x14ac:dyDescent="0.35">
      <c r="A954">
        <v>10953</v>
      </c>
      <c r="B954" s="1">
        <v>45916</v>
      </c>
      <c r="C954" t="s">
        <v>1963</v>
      </c>
      <c r="D954" t="s">
        <v>15</v>
      </c>
      <c r="E954" t="s">
        <v>68</v>
      </c>
      <c r="F954" t="s">
        <v>24</v>
      </c>
      <c r="G954" t="s">
        <v>133</v>
      </c>
      <c r="H954" t="s">
        <v>1964</v>
      </c>
      <c r="I954">
        <v>3</v>
      </c>
      <c r="J954">
        <v>64683</v>
      </c>
      <c r="K954">
        <v>5</v>
      </c>
      <c r="L954">
        <v>184346.55</v>
      </c>
      <c r="M954">
        <v>27785.759999999998</v>
      </c>
      <c r="N954" t="s">
        <v>38</v>
      </c>
    </row>
    <row r="955" spans="1:14" x14ac:dyDescent="0.35">
      <c r="A955">
        <v>10954</v>
      </c>
      <c r="B955" s="1">
        <v>45580</v>
      </c>
      <c r="C955" t="s">
        <v>1965</v>
      </c>
      <c r="D955" t="s">
        <v>40</v>
      </c>
      <c r="E955" t="s">
        <v>50</v>
      </c>
      <c r="F955" t="s">
        <v>75</v>
      </c>
      <c r="G955" t="s">
        <v>307</v>
      </c>
      <c r="H955" t="s">
        <v>1966</v>
      </c>
      <c r="I955">
        <v>4</v>
      </c>
      <c r="J955">
        <v>46303</v>
      </c>
      <c r="K955">
        <v>0</v>
      </c>
      <c r="L955">
        <v>185212</v>
      </c>
      <c r="M955">
        <v>45900.32</v>
      </c>
      <c r="N955" t="s">
        <v>83</v>
      </c>
    </row>
    <row r="956" spans="1:14" x14ac:dyDescent="0.35">
      <c r="A956">
        <v>10955</v>
      </c>
      <c r="B956" s="1">
        <v>45306</v>
      </c>
      <c r="C956" t="s">
        <v>1967</v>
      </c>
      <c r="D956" t="s">
        <v>40</v>
      </c>
      <c r="E956" t="s">
        <v>41</v>
      </c>
      <c r="F956" t="s">
        <v>42</v>
      </c>
      <c r="G956" t="s">
        <v>43</v>
      </c>
      <c r="H956" t="s">
        <v>1968</v>
      </c>
      <c r="I956">
        <v>5</v>
      </c>
      <c r="J956">
        <v>51908</v>
      </c>
      <c r="K956">
        <v>15</v>
      </c>
      <c r="L956">
        <v>220609</v>
      </c>
      <c r="M956">
        <v>29884.880000000001</v>
      </c>
      <c r="N956" t="s">
        <v>20</v>
      </c>
    </row>
    <row r="957" spans="1:14" x14ac:dyDescent="0.35">
      <c r="A957">
        <v>10956</v>
      </c>
      <c r="B957" s="1">
        <v>45607</v>
      </c>
      <c r="C957" t="s">
        <v>1969</v>
      </c>
      <c r="D957" t="s">
        <v>40</v>
      </c>
      <c r="E957" t="s">
        <v>103</v>
      </c>
      <c r="F957" t="s">
        <v>46</v>
      </c>
      <c r="G957" t="s">
        <v>141</v>
      </c>
      <c r="H957" t="s">
        <v>1086</v>
      </c>
      <c r="I957">
        <v>3</v>
      </c>
      <c r="J957">
        <v>42898</v>
      </c>
      <c r="K957">
        <v>10</v>
      </c>
      <c r="L957">
        <v>115824.6</v>
      </c>
      <c r="M957">
        <v>23231.599999999999</v>
      </c>
      <c r="N957" t="s">
        <v>83</v>
      </c>
    </row>
    <row r="958" spans="1:14" x14ac:dyDescent="0.35">
      <c r="A958">
        <v>10957</v>
      </c>
      <c r="B958" s="1">
        <v>45363</v>
      </c>
      <c r="C958" t="s">
        <v>1970</v>
      </c>
      <c r="D958" t="s">
        <v>22</v>
      </c>
      <c r="E958" t="s">
        <v>54</v>
      </c>
      <c r="F958" t="s">
        <v>17</v>
      </c>
      <c r="G958" t="s">
        <v>291</v>
      </c>
      <c r="H958" t="s">
        <v>1971</v>
      </c>
      <c r="I958">
        <v>3</v>
      </c>
      <c r="J958">
        <v>22522</v>
      </c>
      <c r="K958">
        <v>20</v>
      </c>
      <c r="L958">
        <v>54052.800000000003</v>
      </c>
      <c r="M958">
        <v>3842.98</v>
      </c>
      <c r="N958" t="s">
        <v>33</v>
      </c>
    </row>
    <row r="959" spans="1:14" x14ac:dyDescent="0.35">
      <c r="A959">
        <v>10958</v>
      </c>
      <c r="B959" s="1">
        <v>45338</v>
      </c>
      <c r="C959" t="s">
        <v>1972</v>
      </c>
      <c r="D959" t="s">
        <v>15</v>
      </c>
      <c r="E959" t="s">
        <v>16</v>
      </c>
      <c r="F959" t="s">
        <v>46</v>
      </c>
      <c r="G959" t="s">
        <v>201</v>
      </c>
      <c r="H959" t="s">
        <v>1973</v>
      </c>
      <c r="I959">
        <v>3</v>
      </c>
      <c r="J959">
        <v>48529</v>
      </c>
      <c r="K959">
        <v>15</v>
      </c>
      <c r="L959">
        <v>123748.95</v>
      </c>
      <c r="M959">
        <v>9391.17</v>
      </c>
      <c r="N959" t="s">
        <v>83</v>
      </c>
    </row>
    <row r="960" spans="1:14" x14ac:dyDescent="0.35">
      <c r="A960">
        <v>10959</v>
      </c>
      <c r="B960" s="1">
        <v>45397</v>
      </c>
      <c r="C960" t="s">
        <v>1974</v>
      </c>
      <c r="D960" t="s">
        <v>28</v>
      </c>
      <c r="E960" t="s">
        <v>144</v>
      </c>
      <c r="F960" t="s">
        <v>17</v>
      </c>
      <c r="G960" t="s">
        <v>55</v>
      </c>
      <c r="H960" t="s">
        <v>1975</v>
      </c>
      <c r="I960">
        <v>1</v>
      </c>
      <c r="J960">
        <v>62920</v>
      </c>
      <c r="K960">
        <v>15</v>
      </c>
      <c r="L960">
        <v>53482</v>
      </c>
      <c r="M960">
        <v>4786.7</v>
      </c>
      <c r="N960" t="s">
        <v>33</v>
      </c>
    </row>
    <row r="961" spans="1:14" x14ac:dyDescent="0.35">
      <c r="A961">
        <v>10960</v>
      </c>
      <c r="B961" s="1">
        <v>45524</v>
      </c>
      <c r="C961" t="s">
        <v>1976</v>
      </c>
      <c r="D961" t="s">
        <v>22</v>
      </c>
      <c r="E961" t="s">
        <v>58</v>
      </c>
      <c r="F961" t="s">
        <v>30</v>
      </c>
      <c r="G961" t="s">
        <v>104</v>
      </c>
      <c r="H961" t="s">
        <v>1977</v>
      </c>
      <c r="I961">
        <v>5</v>
      </c>
      <c r="J961">
        <v>19156</v>
      </c>
      <c r="K961">
        <v>10</v>
      </c>
      <c r="L961">
        <v>86202</v>
      </c>
      <c r="M961">
        <v>6240.3</v>
      </c>
      <c r="N961" t="s">
        <v>38</v>
      </c>
    </row>
    <row r="962" spans="1:14" x14ac:dyDescent="0.35">
      <c r="A962">
        <v>10961</v>
      </c>
      <c r="B962" s="1">
        <v>45717</v>
      </c>
      <c r="C962" t="s">
        <v>1978</v>
      </c>
      <c r="D962" t="s">
        <v>15</v>
      </c>
      <c r="E962" t="s">
        <v>147</v>
      </c>
      <c r="F962" t="s">
        <v>129</v>
      </c>
      <c r="G962" t="s">
        <v>159</v>
      </c>
      <c r="H962" t="s">
        <v>1979</v>
      </c>
      <c r="I962">
        <v>2</v>
      </c>
      <c r="J962">
        <v>11858</v>
      </c>
      <c r="K962">
        <v>0</v>
      </c>
      <c r="L962">
        <v>23716</v>
      </c>
      <c r="M962">
        <v>1920.82</v>
      </c>
      <c r="N962" t="s">
        <v>83</v>
      </c>
    </row>
    <row r="963" spans="1:14" x14ac:dyDescent="0.35">
      <c r="A963">
        <v>10962</v>
      </c>
      <c r="B963" s="1">
        <v>45709</v>
      </c>
      <c r="C963" t="s">
        <v>1980</v>
      </c>
      <c r="D963" t="s">
        <v>28</v>
      </c>
      <c r="E963" t="s">
        <v>29</v>
      </c>
      <c r="F963" t="s">
        <v>30</v>
      </c>
      <c r="G963" t="s">
        <v>227</v>
      </c>
      <c r="H963" t="s">
        <v>1981</v>
      </c>
      <c r="I963">
        <v>2</v>
      </c>
      <c r="J963">
        <v>21444</v>
      </c>
      <c r="K963">
        <v>10</v>
      </c>
      <c r="L963">
        <v>38599.199999999997</v>
      </c>
      <c r="M963">
        <v>6237.98</v>
      </c>
      <c r="N963" t="s">
        <v>83</v>
      </c>
    </row>
    <row r="964" spans="1:14" x14ac:dyDescent="0.35">
      <c r="A964">
        <v>10963</v>
      </c>
      <c r="B964" s="1">
        <v>45460</v>
      </c>
      <c r="C964" t="s">
        <v>1982</v>
      </c>
      <c r="D964" t="s">
        <v>15</v>
      </c>
      <c r="E964" t="s">
        <v>93</v>
      </c>
      <c r="F964" t="s">
        <v>46</v>
      </c>
      <c r="G964" t="s">
        <v>141</v>
      </c>
      <c r="H964" t="s">
        <v>714</v>
      </c>
      <c r="I964">
        <v>1</v>
      </c>
      <c r="J964">
        <v>23826</v>
      </c>
      <c r="K964">
        <v>0</v>
      </c>
      <c r="L964">
        <v>23826</v>
      </c>
      <c r="M964">
        <v>5582.01</v>
      </c>
      <c r="N964" t="s">
        <v>83</v>
      </c>
    </row>
    <row r="965" spans="1:14" x14ac:dyDescent="0.35">
      <c r="A965">
        <v>10964</v>
      </c>
      <c r="B965" s="1">
        <v>45583</v>
      </c>
      <c r="C965" t="s">
        <v>1983</v>
      </c>
      <c r="D965" t="s">
        <v>28</v>
      </c>
      <c r="E965" t="s">
        <v>85</v>
      </c>
      <c r="F965" t="s">
        <v>96</v>
      </c>
      <c r="G965" t="s">
        <v>97</v>
      </c>
      <c r="H965" t="s">
        <v>1984</v>
      </c>
      <c r="I965">
        <v>2</v>
      </c>
      <c r="J965">
        <v>63728</v>
      </c>
      <c r="K965">
        <v>20</v>
      </c>
      <c r="L965">
        <v>101964.8</v>
      </c>
      <c r="M965">
        <v>18543.849999999999</v>
      </c>
      <c r="N965" t="s">
        <v>38</v>
      </c>
    </row>
    <row r="966" spans="1:14" x14ac:dyDescent="0.35">
      <c r="A966">
        <v>10965</v>
      </c>
      <c r="B966" s="1">
        <v>45458</v>
      </c>
      <c r="C966" t="s">
        <v>1985</v>
      </c>
      <c r="D966" t="s">
        <v>28</v>
      </c>
      <c r="E966" t="s">
        <v>85</v>
      </c>
      <c r="F966" t="s">
        <v>129</v>
      </c>
      <c r="G966" t="s">
        <v>148</v>
      </c>
      <c r="H966" t="s">
        <v>732</v>
      </c>
      <c r="I966">
        <v>4</v>
      </c>
      <c r="J966">
        <v>52831</v>
      </c>
      <c r="K966">
        <v>20</v>
      </c>
      <c r="L966">
        <v>169059.20000000001</v>
      </c>
      <c r="M966">
        <v>27423.41</v>
      </c>
      <c r="N966" t="s">
        <v>20</v>
      </c>
    </row>
    <row r="967" spans="1:14" x14ac:dyDescent="0.35">
      <c r="A967">
        <v>10966</v>
      </c>
      <c r="B967" s="1">
        <v>45779</v>
      </c>
      <c r="C967" t="s">
        <v>1986</v>
      </c>
      <c r="D967" t="s">
        <v>40</v>
      </c>
      <c r="E967" t="s">
        <v>50</v>
      </c>
      <c r="F967" t="s">
        <v>17</v>
      </c>
      <c r="G967" t="s">
        <v>111</v>
      </c>
      <c r="H967" t="s">
        <v>1987</v>
      </c>
      <c r="I967">
        <v>2</v>
      </c>
      <c r="J967">
        <v>3692</v>
      </c>
      <c r="K967">
        <v>10</v>
      </c>
      <c r="L967">
        <v>6645.6</v>
      </c>
      <c r="M967">
        <v>916.28</v>
      </c>
      <c r="N967" t="s">
        <v>33</v>
      </c>
    </row>
    <row r="968" spans="1:14" x14ac:dyDescent="0.35">
      <c r="A968">
        <v>10967</v>
      </c>
      <c r="B968" s="1">
        <v>45680</v>
      </c>
      <c r="C968" t="s">
        <v>1988</v>
      </c>
      <c r="D968" t="s">
        <v>15</v>
      </c>
      <c r="E968" t="s">
        <v>16</v>
      </c>
      <c r="F968" t="s">
        <v>69</v>
      </c>
      <c r="G968" t="s">
        <v>70</v>
      </c>
      <c r="H968" t="s">
        <v>1989</v>
      </c>
      <c r="I968">
        <v>2</v>
      </c>
      <c r="J968">
        <v>23824</v>
      </c>
      <c r="K968">
        <v>0</v>
      </c>
      <c r="L968">
        <v>47648</v>
      </c>
      <c r="M968">
        <v>4557.0600000000004</v>
      </c>
      <c r="N968" t="s">
        <v>38</v>
      </c>
    </row>
    <row r="969" spans="1:14" x14ac:dyDescent="0.35">
      <c r="A969">
        <v>10968</v>
      </c>
      <c r="B969" s="1">
        <v>45239</v>
      </c>
      <c r="C969" t="s">
        <v>1990</v>
      </c>
      <c r="D969" t="s">
        <v>22</v>
      </c>
      <c r="E969" t="s">
        <v>167</v>
      </c>
      <c r="F969" t="s">
        <v>96</v>
      </c>
      <c r="G969" t="s">
        <v>156</v>
      </c>
      <c r="H969" t="s">
        <v>1082</v>
      </c>
      <c r="I969">
        <v>2</v>
      </c>
      <c r="J969">
        <v>64141</v>
      </c>
      <c r="K969">
        <v>0</v>
      </c>
      <c r="L969">
        <v>128282</v>
      </c>
      <c r="M969">
        <v>19421.47</v>
      </c>
      <c r="N969" t="s">
        <v>72</v>
      </c>
    </row>
    <row r="970" spans="1:14" x14ac:dyDescent="0.35">
      <c r="A970">
        <v>10969</v>
      </c>
      <c r="B970" s="1">
        <v>45319</v>
      </c>
      <c r="C970" t="s">
        <v>1991</v>
      </c>
      <c r="D970" t="s">
        <v>40</v>
      </c>
      <c r="E970" t="s">
        <v>41</v>
      </c>
      <c r="F970" t="s">
        <v>30</v>
      </c>
      <c r="G970" t="s">
        <v>31</v>
      </c>
      <c r="H970" t="s">
        <v>1992</v>
      </c>
      <c r="I970">
        <v>3</v>
      </c>
      <c r="J970">
        <v>57675</v>
      </c>
      <c r="K970">
        <v>15</v>
      </c>
      <c r="L970">
        <v>147071.25</v>
      </c>
      <c r="M970">
        <v>29649.75</v>
      </c>
      <c r="N970" t="s">
        <v>38</v>
      </c>
    </row>
    <row r="971" spans="1:14" x14ac:dyDescent="0.35">
      <c r="A971">
        <v>10970</v>
      </c>
      <c r="B971" s="1">
        <v>45623</v>
      </c>
      <c r="C971" t="s">
        <v>1993</v>
      </c>
      <c r="D971" t="s">
        <v>15</v>
      </c>
      <c r="E971" t="s">
        <v>174</v>
      </c>
      <c r="F971" t="s">
        <v>96</v>
      </c>
      <c r="G971" t="s">
        <v>214</v>
      </c>
      <c r="H971" t="s">
        <v>1994</v>
      </c>
      <c r="I971">
        <v>1</v>
      </c>
      <c r="J971">
        <v>67999</v>
      </c>
      <c r="K971">
        <v>10</v>
      </c>
      <c r="L971">
        <v>61199.1</v>
      </c>
      <c r="M971">
        <v>12278.12</v>
      </c>
      <c r="N971" t="s">
        <v>38</v>
      </c>
    </row>
    <row r="972" spans="1:14" x14ac:dyDescent="0.35">
      <c r="A972">
        <v>10971</v>
      </c>
      <c r="B972" s="1">
        <v>45922</v>
      </c>
      <c r="C972" t="s">
        <v>1995</v>
      </c>
      <c r="D972" t="s">
        <v>40</v>
      </c>
      <c r="E972" t="s">
        <v>103</v>
      </c>
      <c r="F972" t="s">
        <v>24</v>
      </c>
      <c r="G972" t="s">
        <v>25</v>
      </c>
      <c r="H972" t="s">
        <v>1996</v>
      </c>
      <c r="I972">
        <v>5</v>
      </c>
      <c r="J972">
        <v>46134</v>
      </c>
      <c r="K972">
        <v>15</v>
      </c>
      <c r="L972">
        <v>196069.5</v>
      </c>
      <c r="M972">
        <v>24398.52</v>
      </c>
      <c r="N972" t="s">
        <v>72</v>
      </c>
    </row>
    <row r="973" spans="1:14" x14ac:dyDescent="0.35">
      <c r="A973">
        <v>10972</v>
      </c>
      <c r="B973" s="1">
        <v>45654</v>
      </c>
      <c r="C973" t="s">
        <v>1997</v>
      </c>
      <c r="D973" t="s">
        <v>15</v>
      </c>
      <c r="E973" t="s">
        <v>93</v>
      </c>
      <c r="F973" t="s">
        <v>30</v>
      </c>
      <c r="G973" t="s">
        <v>104</v>
      </c>
      <c r="H973" t="s">
        <v>1998</v>
      </c>
      <c r="I973">
        <v>1</v>
      </c>
      <c r="J973">
        <v>42919</v>
      </c>
      <c r="K973">
        <v>15</v>
      </c>
      <c r="L973">
        <v>36481.15</v>
      </c>
      <c r="M973">
        <v>3113.28</v>
      </c>
      <c r="N973" t="s">
        <v>72</v>
      </c>
    </row>
    <row r="974" spans="1:14" x14ac:dyDescent="0.35">
      <c r="A974">
        <v>10973</v>
      </c>
      <c r="B974" s="1">
        <v>45264</v>
      </c>
      <c r="C974" t="s">
        <v>1999</v>
      </c>
      <c r="D974" t="s">
        <v>40</v>
      </c>
      <c r="E974" t="s">
        <v>103</v>
      </c>
      <c r="F974" t="s">
        <v>75</v>
      </c>
      <c r="G974" t="s">
        <v>76</v>
      </c>
      <c r="H974" t="s">
        <v>2000</v>
      </c>
      <c r="I974">
        <v>4</v>
      </c>
      <c r="J974">
        <v>5565</v>
      </c>
      <c r="K974">
        <v>0</v>
      </c>
      <c r="L974">
        <v>22260</v>
      </c>
      <c r="M974">
        <v>3227.59</v>
      </c>
      <c r="N974" t="s">
        <v>33</v>
      </c>
    </row>
    <row r="975" spans="1:14" x14ac:dyDescent="0.35">
      <c r="A975">
        <v>10974</v>
      </c>
      <c r="B975" s="1">
        <v>45297</v>
      </c>
      <c r="C975" t="s">
        <v>2001</v>
      </c>
      <c r="D975" t="s">
        <v>40</v>
      </c>
      <c r="E975" t="s">
        <v>41</v>
      </c>
      <c r="F975" t="s">
        <v>75</v>
      </c>
      <c r="G975" t="s">
        <v>204</v>
      </c>
      <c r="H975" t="s">
        <v>1635</v>
      </c>
      <c r="I975">
        <v>2</v>
      </c>
      <c r="J975">
        <v>12508</v>
      </c>
      <c r="K975">
        <v>5</v>
      </c>
      <c r="L975">
        <v>23765.200000000001</v>
      </c>
      <c r="M975">
        <v>1926.46</v>
      </c>
      <c r="N975" t="s">
        <v>83</v>
      </c>
    </row>
    <row r="976" spans="1:14" x14ac:dyDescent="0.35">
      <c r="A976">
        <v>10975</v>
      </c>
      <c r="B976" s="1">
        <v>45619</v>
      </c>
      <c r="C976" t="s">
        <v>2002</v>
      </c>
      <c r="D976" t="s">
        <v>40</v>
      </c>
      <c r="E976" t="s">
        <v>62</v>
      </c>
      <c r="F976" t="s">
        <v>30</v>
      </c>
      <c r="G976" t="s">
        <v>65</v>
      </c>
      <c r="H976" t="s">
        <v>812</v>
      </c>
      <c r="I976">
        <v>4</v>
      </c>
      <c r="J976">
        <v>37919</v>
      </c>
      <c r="K976">
        <v>20</v>
      </c>
      <c r="L976">
        <v>121340.8</v>
      </c>
      <c r="M976">
        <v>11472.37</v>
      </c>
      <c r="N976" t="s">
        <v>83</v>
      </c>
    </row>
    <row r="977" spans="1:14" x14ac:dyDescent="0.35">
      <c r="A977">
        <v>10976</v>
      </c>
      <c r="B977" s="1">
        <v>45788</v>
      </c>
      <c r="C977" t="s">
        <v>2003</v>
      </c>
      <c r="D977" t="s">
        <v>22</v>
      </c>
      <c r="E977" t="s">
        <v>74</v>
      </c>
      <c r="F977" t="s">
        <v>46</v>
      </c>
      <c r="G977" t="s">
        <v>201</v>
      </c>
      <c r="H977" t="s">
        <v>2004</v>
      </c>
      <c r="I977">
        <v>2</v>
      </c>
      <c r="J977">
        <v>65319</v>
      </c>
      <c r="K977">
        <v>15</v>
      </c>
      <c r="L977">
        <v>111042.3</v>
      </c>
      <c r="M977">
        <v>13068.28</v>
      </c>
      <c r="N977" t="s">
        <v>72</v>
      </c>
    </row>
    <row r="978" spans="1:14" x14ac:dyDescent="0.35">
      <c r="A978">
        <v>10977</v>
      </c>
      <c r="B978" s="1">
        <v>45357</v>
      </c>
      <c r="C978" t="s">
        <v>2005</v>
      </c>
      <c r="D978" t="s">
        <v>28</v>
      </c>
      <c r="E978" t="s">
        <v>85</v>
      </c>
      <c r="F978" t="s">
        <v>86</v>
      </c>
      <c r="G978" t="s">
        <v>118</v>
      </c>
      <c r="H978" t="s">
        <v>2006</v>
      </c>
      <c r="I978">
        <v>4</v>
      </c>
      <c r="J978">
        <v>74837</v>
      </c>
      <c r="K978">
        <v>10</v>
      </c>
      <c r="L978">
        <v>269413.2</v>
      </c>
      <c r="M978">
        <v>47063.23</v>
      </c>
      <c r="N978" t="s">
        <v>72</v>
      </c>
    </row>
    <row r="979" spans="1:14" x14ac:dyDescent="0.35">
      <c r="A979">
        <v>10978</v>
      </c>
      <c r="B979" s="1">
        <v>45668</v>
      </c>
      <c r="C979" t="s">
        <v>2007</v>
      </c>
      <c r="D979" t="s">
        <v>40</v>
      </c>
      <c r="E979" t="s">
        <v>41</v>
      </c>
      <c r="F979" t="s">
        <v>46</v>
      </c>
      <c r="G979" t="s">
        <v>47</v>
      </c>
      <c r="H979" t="s">
        <v>2008</v>
      </c>
      <c r="I979">
        <v>1</v>
      </c>
      <c r="J979">
        <v>20353</v>
      </c>
      <c r="K979">
        <v>15</v>
      </c>
      <c r="L979">
        <v>17300.05</v>
      </c>
      <c r="M979">
        <v>1476.21</v>
      </c>
      <c r="N979" t="s">
        <v>38</v>
      </c>
    </row>
    <row r="980" spans="1:14" x14ac:dyDescent="0.35">
      <c r="A980">
        <v>10979</v>
      </c>
      <c r="B980" s="1">
        <v>45876</v>
      </c>
      <c r="C980" t="s">
        <v>2009</v>
      </c>
      <c r="D980" t="s">
        <v>22</v>
      </c>
      <c r="E980" t="s">
        <v>74</v>
      </c>
      <c r="F980" t="s">
        <v>96</v>
      </c>
      <c r="G980" t="s">
        <v>214</v>
      </c>
      <c r="H980" t="s">
        <v>2010</v>
      </c>
      <c r="I980">
        <v>4</v>
      </c>
      <c r="J980">
        <v>46114</v>
      </c>
      <c r="K980">
        <v>20</v>
      </c>
      <c r="L980">
        <v>147564.79999999999</v>
      </c>
      <c r="M980">
        <v>11329.56</v>
      </c>
      <c r="N980" t="s">
        <v>83</v>
      </c>
    </row>
    <row r="981" spans="1:14" x14ac:dyDescent="0.35">
      <c r="A981">
        <v>10980</v>
      </c>
      <c r="B981" s="1">
        <v>45784</v>
      </c>
      <c r="C981" t="s">
        <v>2011</v>
      </c>
      <c r="D981" t="s">
        <v>15</v>
      </c>
      <c r="E981" t="s">
        <v>93</v>
      </c>
      <c r="F981" t="s">
        <v>30</v>
      </c>
      <c r="G981" t="s">
        <v>65</v>
      </c>
      <c r="H981" t="s">
        <v>2012</v>
      </c>
      <c r="I981">
        <v>5</v>
      </c>
      <c r="J981">
        <v>19536</v>
      </c>
      <c r="K981">
        <v>5</v>
      </c>
      <c r="L981">
        <v>92796</v>
      </c>
      <c r="M981">
        <v>10050.59</v>
      </c>
      <c r="N981" t="s">
        <v>83</v>
      </c>
    </row>
    <row r="982" spans="1:14" x14ac:dyDescent="0.35">
      <c r="A982">
        <v>10981</v>
      </c>
      <c r="B982" s="1">
        <v>45297</v>
      </c>
      <c r="C982" t="s">
        <v>2013</v>
      </c>
      <c r="D982" t="s">
        <v>40</v>
      </c>
      <c r="E982" t="s">
        <v>103</v>
      </c>
      <c r="F982" t="s">
        <v>96</v>
      </c>
      <c r="G982" t="s">
        <v>183</v>
      </c>
      <c r="H982" t="s">
        <v>2014</v>
      </c>
      <c r="I982">
        <v>3</v>
      </c>
      <c r="J982">
        <v>71574</v>
      </c>
      <c r="K982">
        <v>10</v>
      </c>
      <c r="L982">
        <v>193249.8</v>
      </c>
      <c r="M982">
        <v>37738.28</v>
      </c>
      <c r="N982" t="s">
        <v>83</v>
      </c>
    </row>
    <row r="983" spans="1:14" x14ac:dyDescent="0.35">
      <c r="A983">
        <v>10982</v>
      </c>
      <c r="B983" s="1">
        <v>45402</v>
      </c>
      <c r="C983" t="s">
        <v>2015</v>
      </c>
      <c r="D983" t="s">
        <v>15</v>
      </c>
      <c r="E983" t="s">
        <v>93</v>
      </c>
      <c r="F983" t="s">
        <v>30</v>
      </c>
      <c r="G983" t="s">
        <v>227</v>
      </c>
      <c r="H983" t="s">
        <v>2016</v>
      </c>
      <c r="I983">
        <v>2</v>
      </c>
      <c r="J983">
        <v>73647</v>
      </c>
      <c r="K983">
        <v>15</v>
      </c>
      <c r="L983">
        <v>125199.9</v>
      </c>
      <c r="M983">
        <v>8827</v>
      </c>
      <c r="N983" t="s">
        <v>20</v>
      </c>
    </row>
    <row r="984" spans="1:14" x14ac:dyDescent="0.35">
      <c r="A984">
        <v>10983</v>
      </c>
      <c r="B984" s="1">
        <v>45636</v>
      </c>
      <c r="C984" t="s">
        <v>2017</v>
      </c>
      <c r="D984" t="s">
        <v>15</v>
      </c>
      <c r="E984" t="s">
        <v>68</v>
      </c>
      <c r="F984" t="s">
        <v>129</v>
      </c>
      <c r="G984" t="s">
        <v>159</v>
      </c>
      <c r="H984" t="s">
        <v>2018</v>
      </c>
      <c r="I984">
        <v>3</v>
      </c>
      <c r="J984">
        <v>23933</v>
      </c>
      <c r="K984">
        <v>10</v>
      </c>
      <c r="L984">
        <v>64619.1</v>
      </c>
      <c r="M984">
        <v>13758.87</v>
      </c>
      <c r="N984" t="s">
        <v>72</v>
      </c>
    </row>
    <row r="985" spans="1:14" x14ac:dyDescent="0.35">
      <c r="A985">
        <v>10984</v>
      </c>
      <c r="B985" s="1">
        <v>45712</v>
      </c>
      <c r="C985" t="s">
        <v>2019</v>
      </c>
      <c r="D985" t="s">
        <v>40</v>
      </c>
      <c r="E985" t="s">
        <v>103</v>
      </c>
      <c r="F985" t="s">
        <v>17</v>
      </c>
      <c r="G985" t="s">
        <v>18</v>
      </c>
      <c r="H985" t="s">
        <v>2020</v>
      </c>
      <c r="I985">
        <v>2</v>
      </c>
      <c r="J985">
        <v>55950</v>
      </c>
      <c r="K985">
        <v>20</v>
      </c>
      <c r="L985">
        <v>89520</v>
      </c>
      <c r="M985">
        <v>11391.53</v>
      </c>
      <c r="N985" t="s">
        <v>20</v>
      </c>
    </row>
    <row r="986" spans="1:14" x14ac:dyDescent="0.35">
      <c r="A986">
        <v>10985</v>
      </c>
      <c r="B986" s="1">
        <v>45317</v>
      </c>
      <c r="C986" t="s">
        <v>2021</v>
      </c>
      <c r="D986" t="s">
        <v>40</v>
      </c>
      <c r="E986" t="s">
        <v>50</v>
      </c>
      <c r="F986" t="s">
        <v>24</v>
      </c>
      <c r="G986" t="s">
        <v>107</v>
      </c>
      <c r="H986" t="s">
        <v>2022</v>
      </c>
      <c r="I986">
        <v>4</v>
      </c>
      <c r="J986">
        <v>28177</v>
      </c>
      <c r="K986">
        <v>15</v>
      </c>
      <c r="L986">
        <v>95801.8</v>
      </c>
      <c r="M986">
        <v>11204.61</v>
      </c>
      <c r="N986" t="s">
        <v>38</v>
      </c>
    </row>
    <row r="987" spans="1:14" x14ac:dyDescent="0.35">
      <c r="A987">
        <v>10986</v>
      </c>
      <c r="B987" s="1">
        <v>45922</v>
      </c>
      <c r="C987" t="s">
        <v>2023</v>
      </c>
      <c r="D987" t="s">
        <v>15</v>
      </c>
      <c r="E987" t="s">
        <v>147</v>
      </c>
      <c r="F987" t="s">
        <v>69</v>
      </c>
      <c r="G987" t="s">
        <v>123</v>
      </c>
      <c r="H987" t="s">
        <v>2024</v>
      </c>
      <c r="I987">
        <v>2</v>
      </c>
      <c r="J987">
        <v>10700</v>
      </c>
      <c r="K987">
        <v>20</v>
      </c>
      <c r="L987">
        <v>17120</v>
      </c>
      <c r="M987">
        <v>1933.29</v>
      </c>
      <c r="N987" t="s">
        <v>33</v>
      </c>
    </row>
    <row r="988" spans="1:14" x14ac:dyDescent="0.35">
      <c r="A988">
        <v>10987</v>
      </c>
      <c r="B988" s="1">
        <v>45765</v>
      </c>
      <c r="C988" t="s">
        <v>2025</v>
      </c>
      <c r="D988" t="s">
        <v>15</v>
      </c>
      <c r="E988" t="s">
        <v>93</v>
      </c>
      <c r="F988" t="s">
        <v>17</v>
      </c>
      <c r="G988" t="s">
        <v>18</v>
      </c>
      <c r="H988" t="s">
        <v>2026</v>
      </c>
      <c r="I988">
        <v>1</v>
      </c>
      <c r="J988">
        <v>20838</v>
      </c>
      <c r="K988">
        <v>0</v>
      </c>
      <c r="L988">
        <v>20838</v>
      </c>
      <c r="M988">
        <v>5084.45</v>
      </c>
      <c r="N988" t="s">
        <v>72</v>
      </c>
    </row>
    <row r="989" spans="1:14" x14ac:dyDescent="0.35">
      <c r="A989">
        <v>10988</v>
      </c>
      <c r="B989" s="1">
        <v>45340</v>
      </c>
      <c r="C989" t="s">
        <v>2027</v>
      </c>
      <c r="D989" t="s">
        <v>28</v>
      </c>
      <c r="E989" t="s">
        <v>144</v>
      </c>
      <c r="F989" t="s">
        <v>42</v>
      </c>
      <c r="G989" t="s">
        <v>51</v>
      </c>
      <c r="H989" t="s">
        <v>2028</v>
      </c>
      <c r="I989">
        <v>4</v>
      </c>
      <c r="J989">
        <v>31324</v>
      </c>
      <c r="K989">
        <v>5</v>
      </c>
      <c r="L989">
        <v>119031.2</v>
      </c>
      <c r="M989">
        <v>22802.84</v>
      </c>
      <c r="N989" t="s">
        <v>33</v>
      </c>
    </row>
    <row r="990" spans="1:14" x14ac:dyDescent="0.35">
      <c r="A990">
        <v>10989</v>
      </c>
      <c r="B990" s="1">
        <v>45861</v>
      </c>
      <c r="C990" t="s">
        <v>2029</v>
      </c>
      <c r="D990" t="s">
        <v>22</v>
      </c>
      <c r="E990" t="s">
        <v>54</v>
      </c>
      <c r="F990" t="s">
        <v>46</v>
      </c>
      <c r="G990" t="s">
        <v>201</v>
      </c>
      <c r="H990" t="s">
        <v>2030</v>
      </c>
      <c r="I990">
        <v>4</v>
      </c>
      <c r="J990">
        <v>2521</v>
      </c>
      <c r="K990">
        <v>10</v>
      </c>
      <c r="L990">
        <v>9075.6</v>
      </c>
      <c r="M990">
        <v>1480.11</v>
      </c>
      <c r="N990" t="s">
        <v>38</v>
      </c>
    </row>
    <row r="991" spans="1:14" x14ac:dyDescent="0.35">
      <c r="A991">
        <v>10990</v>
      </c>
      <c r="B991" s="1">
        <v>45514</v>
      </c>
      <c r="C991" t="s">
        <v>2031</v>
      </c>
      <c r="D991" t="s">
        <v>28</v>
      </c>
      <c r="E991" t="s">
        <v>85</v>
      </c>
      <c r="F991" t="s">
        <v>129</v>
      </c>
      <c r="G991" t="s">
        <v>159</v>
      </c>
      <c r="H991" t="s">
        <v>2032</v>
      </c>
      <c r="I991">
        <v>2</v>
      </c>
      <c r="J991">
        <v>55051</v>
      </c>
      <c r="K991">
        <v>15</v>
      </c>
      <c r="L991">
        <v>93586.7</v>
      </c>
      <c r="M991">
        <v>20925.310000000001</v>
      </c>
      <c r="N991" t="s">
        <v>33</v>
      </c>
    </row>
    <row r="992" spans="1:14" x14ac:dyDescent="0.35">
      <c r="A992">
        <v>10991</v>
      </c>
      <c r="B992" s="1">
        <v>45295</v>
      </c>
      <c r="C992" t="s">
        <v>2033</v>
      </c>
      <c r="D992" t="s">
        <v>28</v>
      </c>
      <c r="E992" t="s">
        <v>85</v>
      </c>
      <c r="F992" t="s">
        <v>17</v>
      </c>
      <c r="G992" t="s">
        <v>291</v>
      </c>
      <c r="H992" t="s">
        <v>2034</v>
      </c>
      <c r="I992">
        <v>4</v>
      </c>
      <c r="J992">
        <v>73288</v>
      </c>
      <c r="K992">
        <v>10</v>
      </c>
      <c r="L992">
        <v>263836.79999999999</v>
      </c>
      <c r="M992">
        <v>56203.35</v>
      </c>
      <c r="N992" t="s">
        <v>20</v>
      </c>
    </row>
    <row r="993" spans="1:14" x14ac:dyDescent="0.35">
      <c r="A993">
        <v>10992</v>
      </c>
      <c r="B993" s="1">
        <v>45632</v>
      </c>
      <c r="C993" t="s">
        <v>2035</v>
      </c>
      <c r="D993" t="s">
        <v>28</v>
      </c>
      <c r="E993" t="s">
        <v>144</v>
      </c>
      <c r="F993" t="s">
        <v>24</v>
      </c>
      <c r="G993" t="s">
        <v>36</v>
      </c>
      <c r="H993" t="s">
        <v>2036</v>
      </c>
      <c r="I993">
        <v>4</v>
      </c>
      <c r="J993">
        <v>29212</v>
      </c>
      <c r="K993">
        <v>20</v>
      </c>
      <c r="L993">
        <v>93478.399999999994</v>
      </c>
      <c r="M993">
        <v>10820.44</v>
      </c>
      <c r="N993" t="s">
        <v>33</v>
      </c>
    </row>
    <row r="994" spans="1:14" x14ac:dyDescent="0.35">
      <c r="A994">
        <v>10993</v>
      </c>
      <c r="B994" s="1">
        <v>45813</v>
      </c>
      <c r="C994" t="s">
        <v>2037</v>
      </c>
      <c r="D994" t="s">
        <v>40</v>
      </c>
      <c r="E994" t="s">
        <v>110</v>
      </c>
      <c r="F994" t="s">
        <v>24</v>
      </c>
      <c r="G994" t="s">
        <v>133</v>
      </c>
      <c r="H994" t="s">
        <v>2038</v>
      </c>
      <c r="I994">
        <v>5</v>
      </c>
      <c r="J994">
        <v>47142</v>
      </c>
      <c r="K994">
        <v>5</v>
      </c>
      <c r="L994">
        <v>223924.5</v>
      </c>
      <c r="M994">
        <v>13670.89</v>
      </c>
      <c r="N994" t="s">
        <v>33</v>
      </c>
    </row>
    <row r="995" spans="1:14" x14ac:dyDescent="0.35">
      <c r="A995">
        <v>10994</v>
      </c>
      <c r="B995" s="1">
        <v>45220</v>
      </c>
      <c r="C995" t="s">
        <v>2039</v>
      </c>
      <c r="D995" t="s">
        <v>28</v>
      </c>
      <c r="E995" t="s">
        <v>85</v>
      </c>
      <c r="F995" t="s">
        <v>129</v>
      </c>
      <c r="G995" t="s">
        <v>164</v>
      </c>
      <c r="H995" t="s">
        <v>2040</v>
      </c>
      <c r="I995">
        <v>5</v>
      </c>
      <c r="J995">
        <v>42907</v>
      </c>
      <c r="K995">
        <v>10</v>
      </c>
      <c r="L995">
        <v>193081.5</v>
      </c>
      <c r="M995">
        <v>16436.259999999998</v>
      </c>
      <c r="N995" t="s">
        <v>72</v>
      </c>
    </row>
    <row r="996" spans="1:14" x14ac:dyDescent="0.35">
      <c r="A996">
        <v>10995</v>
      </c>
      <c r="B996" s="1">
        <v>45549</v>
      </c>
      <c r="C996" t="s">
        <v>2041</v>
      </c>
      <c r="D996" t="s">
        <v>40</v>
      </c>
      <c r="E996" t="s">
        <v>50</v>
      </c>
      <c r="F996" t="s">
        <v>17</v>
      </c>
      <c r="G996" t="s">
        <v>55</v>
      </c>
      <c r="H996" t="s">
        <v>2042</v>
      </c>
      <c r="I996">
        <v>1</v>
      </c>
      <c r="J996">
        <v>28656</v>
      </c>
      <c r="K996">
        <v>5</v>
      </c>
      <c r="L996">
        <v>27223.200000000001</v>
      </c>
      <c r="M996">
        <v>5327.56</v>
      </c>
      <c r="N996" t="s">
        <v>20</v>
      </c>
    </row>
    <row r="997" spans="1:14" x14ac:dyDescent="0.35">
      <c r="A997">
        <v>10996</v>
      </c>
      <c r="B997" s="1">
        <v>45441</v>
      </c>
      <c r="C997" t="s">
        <v>2043</v>
      </c>
      <c r="D997" t="s">
        <v>22</v>
      </c>
      <c r="E997" t="s">
        <v>167</v>
      </c>
      <c r="F997" t="s">
        <v>129</v>
      </c>
      <c r="G997" t="s">
        <v>130</v>
      </c>
      <c r="H997" t="s">
        <v>2044</v>
      </c>
      <c r="I997">
        <v>2</v>
      </c>
      <c r="J997">
        <v>11948</v>
      </c>
      <c r="K997">
        <v>5</v>
      </c>
      <c r="L997">
        <v>22701.200000000001</v>
      </c>
      <c r="M997">
        <v>5387.57</v>
      </c>
      <c r="N997" t="s">
        <v>83</v>
      </c>
    </row>
    <row r="998" spans="1:14" x14ac:dyDescent="0.35">
      <c r="A998">
        <v>10997</v>
      </c>
      <c r="B998" s="1">
        <v>45784</v>
      </c>
      <c r="C998" t="s">
        <v>2045</v>
      </c>
      <c r="D998" t="s">
        <v>15</v>
      </c>
      <c r="E998" t="s">
        <v>93</v>
      </c>
      <c r="F998" t="s">
        <v>30</v>
      </c>
      <c r="G998" t="s">
        <v>65</v>
      </c>
      <c r="H998" t="s">
        <v>2046</v>
      </c>
      <c r="I998">
        <v>3</v>
      </c>
      <c r="J998">
        <v>8530</v>
      </c>
      <c r="K998">
        <v>15</v>
      </c>
      <c r="L998">
        <v>21751.5</v>
      </c>
      <c r="M998">
        <v>3356.24</v>
      </c>
      <c r="N998" t="s">
        <v>38</v>
      </c>
    </row>
    <row r="999" spans="1:14" x14ac:dyDescent="0.35">
      <c r="A999">
        <v>10998</v>
      </c>
      <c r="B999" s="1">
        <v>45513</v>
      </c>
      <c r="C999" t="s">
        <v>2047</v>
      </c>
      <c r="D999" t="s">
        <v>22</v>
      </c>
      <c r="E999" t="s">
        <v>74</v>
      </c>
      <c r="F999" t="s">
        <v>42</v>
      </c>
      <c r="G999" t="s">
        <v>43</v>
      </c>
      <c r="H999" t="s">
        <v>2048</v>
      </c>
      <c r="I999">
        <v>2</v>
      </c>
      <c r="J999">
        <v>35370</v>
      </c>
      <c r="K999">
        <v>15</v>
      </c>
      <c r="L999">
        <v>60129</v>
      </c>
      <c r="M999">
        <v>7808.18</v>
      </c>
      <c r="N999" t="s">
        <v>83</v>
      </c>
    </row>
    <row r="1000" spans="1:14" x14ac:dyDescent="0.35">
      <c r="A1000">
        <v>10999</v>
      </c>
      <c r="B1000" s="1">
        <v>45845</v>
      </c>
      <c r="C1000" t="s">
        <v>2049</v>
      </c>
      <c r="D1000" t="s">
        <v>15</v>
      </c>
      <c r="E1000" t="s">
        <v>174</v>
      </c>
      <c r="F1000" t="s">
        <v>24</v>
      </c>
      <c r="G1000" t="s">
        <v>133</v>
      </c>
      <c r="H1000" t="s">
        <v>2050</v>
      </c>
      <c r="I1000">
        <v>5</v>
      </c>
      <c r="J1000">
        <v>1101</v>
      </c>
      <c r="K1000">
        <v>10</v>
      </c>
      <c r="L1000">
        <v>4954.5</v>
      </c>
      <c r="M1000">
        <v>683.19</v>
      </c>
      <c r="N1000" t="s">
        <v>38</v>
      </c>
    </row>
    <row r="1001" spans="1:14" x14ac:dyDescent="0.35">
      <c r="A1001">
        <v>11000</v>
      </c>
      <c r="B1001" s="1">
        <v>45787</v>
      </c>
      <c r="C1001" t="s">
        <v>2051</v>
      </c>
      <c r="D1001" t="s">
        <v>15</v>
      </c>
      <c r="E1001" t="s">
        <v>16</v>
      </c>
      <c r="F1001" t="s">
        <v>17</v>
      </c>
      <c r="G1001" t="s">
        <v>291</v>
      </c>
      <c r="H1001" t="s">
        <v>2052</v>
      </c>
      <c r="I1001">
        <v>3</v>
      </c>
      <c r="J1001">
        <v>78111</v>
      </c>
      <c r="K1001">
        <v>5</v>
      </c>
      <c r="L1001">
        <v>222616.35</v>
      </c>
      <c r="M1001">
        <v>11985.08</v>
      </c>
      <c r="N1001" t="s">
        <v>38</v>
      </c>
    </row>
    <row r="1002" spans="1:14" x14ac:dyDescent="0.35">
      <c r="A1002">
        <v>11001</v>
      </c>
      <c r="B1002" s="1">
        <v>45326</v>
      </c>
      <c r="C1002" t="s">
        <v>2053</v>
      </c>
      <c r="D1002" t="s">
        <v>15</v>
      </c>
      <c r="E1002" t="s">
        <v>174</v>
      </c>
      <c r="F1002" t="s">
        <v>24</v>
      </c>
      <c r="G1002" t="s">
        <v>107</v>
      </c>
      <c r="H1002" t="s">
        <v>2054</v>
      </c>
      <c r="I1002">
        <v>1</v>
      </c>
      <c r="J1002">
        <v>21585</v>
      </c>
      <c r="K1002">
        <v>15</v>
      </c>
      <c r="L1002">
        <v>18347.25</v>
      </c>
      <c r="M1002">
        <v>2938.7</v>
      </c>
      <c r="N1002" t="s">
        <v>38</v>
      </c>
    </row>
    <row r="1003" spans="1:14" x14ac:dyDescent="0.35">
      <c r="A1003">
        <v>11002</v>
      </c>
      <c r="B1003" s="1">
        <v>45257</v>
      </c>
      <c r="C1003" t="s">
        <v>2055</v>
      </c>
      <c r="D1003" t="s">
        <v>22</v>
      </c>
      <c r="E1003" t="s">
        <v>54</v>
      </c>
      <c r="F1003" t="s">
        <v>24</v>
      </c>
      <c r="G1003" t="s">
        <v>59</v>
      </c>
      <c r="H1003" t="s">
        <v>1663</v>
      </c>
      <c r="I1003">
        <v>1</v>
      </c>
      <c r="J1003">
        <v>75335</v>
      </c>
      <c r="K1003">
        <v>15</v>
      </c>
      <c r="L1003">
        <v>64034.75</v>
      </c>
      <c r="M1003">
        <v>13472.26</v>
      </c>
      <c r="N1003" t="s">
        <v>20</v>
      </c>
    </row>
    <row r="1004" spans="1:14" x14ac:dyDescent="0.35">
      <c r="A1004">
        <v>11003</v>
      </c>
      <c r="B1004" s="1">
        <v>45338</v>
      </c>
      <c r="C1004" t="s">
        <v>2056</v>
      </c>
      <c r="D1004" t="s">
        <v>22</v>
      </c>
      <c r="E1004" t="s">
        <v>58</v>
      </c>
      <c r="F1004" t="s">
        <v>69</v>
      </c>
      <c r="G1004" t="s">
        <v>151</v>
      </c>
      <c r="H1004" t="s">
        <v>2057</v>
      </c>
      <c r="I1004">
        <v>2</v>
      </c>
      <c r="J1004">
        <v>51288</v>
      </c>
      <c r="K1004">
        <v>20</v>
      </c>
      <c r="L1004">
        <v>82060.800000000003</v>
      </c>
      <c r="M1004">
        <v>7654.7</v>
      </c>
      <c r="N1004" t="s">
        <v>20</v>
      </c>
    </row>
    <row r="1005" spans="1:14" x14ac:dyDescent="0.35">
      <c r="A1005">
        <v>11004</v>
      </c>
      <c r="B1005" s="1">
        <v>45320</v>
      </c>
      <c r="C1005" t="s">
        <v>2058</v>
      </c>
      <c r="D1005" t="s">
        <v>22</v>
      </c>
      <c r="E1005" t="s">
        <v>74</v>
      </c>
      <c r="F1005" t="s">
        <v>17</v>
      </c>
      <c r="G1005" t="s">
        <v>111</v>
      </c>
      <c r="H1005" t="s">
        <v>2059</v>
      </c>
      <c r="I1005">
        <v>2</v>
      </c>
      <c r="J1005">
        <v>38765</v>
      </c>
      <c r="K1005">
        <v>10</v>
      </c>
      <c r="L1005">
        <v>69777</v>
      </c>
      <c r="M1005">
        <v>5260.27</v>
      </c>
      <c r="N1005" t="s">
        <v>33</v>
      </c>
    </row>
    <row r="1006" spans="1:14" x14ac:dyDescent="0.35">
      <c r="A1006">
        <v>11005</v>
      </c>
      <c r="B1006" s="1">
        <v>45646</v>
      </c>
      <c r="C1006" t="s">
        <v>2060</v>
      </c>
      <c r="D1006" t="s">
        <v>40</v>
      </c>
      <c r="E1006" t="s">
        <v>110</v>
      </c>
      <c r="F1006" t="s">
        <v>86</v>
      </c>
      <c r="G1006" t="s">
        <v>171</v>
      </c>
      <c r="H1006" t="s">
        <v>2061</v>
      </c>
      <c r="I1006">
        <v>2</v>
      </c>
      <c r="J1006">
        <v>79251</v>
      </c>
      <c r="K1006">
        <v>5</v>
      </c>
      <c r="L1006">
        <v>150576.9</v>
      </c>
      <c r="M1006">
        <v>18926.240000000002</v>
      </c>
      <c r="N1006" t="s">
        <v>83</v>
      </c>
    </row>
    <row r="1007" spans="1:14" x14ac:dyDescent="0.35">
      <c r="A1007">
        <v>11006</v>
      </c>
      <c r="B1007" s="1">
        <v>45428</v>
      </c>
      <c r="C1007" t="s">
        <v>2062</v>
      </c>
      <c r="D1007" t="s">
        <v>40</v>
      </c>
      <c r="E1007" t="s">
        <v>62</v>
      </c>
      <c r="F1007" t="s">
        <v>42</v>
      </c>
      <c r="G1007" t="s">
        <v>188</v>
      </c>
      <c r="H1007" t="s">
        <v>2063</v>
      </c>
      <c r="I1007">
        <v>4</v>
      </c>
      <c r="J1007">
        <v>13384</v>
      </c>
      <c r="K1007">
        <v>15</v>
      </c>
      <c r="L1007">
        <v>45505.599999999999</v>
      </c>
      <c r="M1007">
        <v>5533.46</v>
      </c>
      <c r="N1007" t="s">
        <v>33</v>
      </c>
    </row>
    <row r="1008" spans="1:14" x14ac:dyDescent="0.35">
      <c r="A1008">
        <v>11007</v>
      </c>
      <c r="B1008" s="1">
        <v>45634</v>
      </c>
      <c r="C1008" t="s">
        <v>2064</v>
      </c>
      <c r="D1008" t="s">
        <v>15</v>
      </c>
      <c r="E1008" t="s">
        <v>147</v>
      </c>
      <c r="F1008" t="s">
        <v>24</v>
      </c>
      <c r="G1008" t="s">
        <v>107</v>
      </c>
      <c r="H1008" t="s">
        <v>2065</v>
      </c>
      <c r="I1008">
        <v>3</v>
      </c>
      <c r="J1008">
        <v>66276</v>
      </c>
      <c r="K1008">
        <v>5</v>
      </c>
      <c r="L1008">
        <v>188886.6</v>
      </c>
      <c r="M1008">
        <v>17971.48</v>
      </c>
      <c r="N1008" t="s">
        <v>33</v>
      </c>
    </row>
    <row r="1009" spans="1:14" x14ac:dyDescent="0.35">
      <c r="A1009">
        <v>11008</v>
      </c>
      <c r="B1009" s="1">
        <v>45361</v>
      </c>
      <c r="C1009" t="s">
        <v>2066</v>
      </c>
      <c r="D1009" t="s">
        <v>40</v>
      </c>
      <c r="E1009" t="s">
        <v>103</v>
      </c>
      <c r="F1009" t="s">
        <v>129</v>
      </c>
      <c r="G1009" t="s">
        <v>168</v>
      </c>
      <c r="H1009" t="s">
        <v>2067</v>
      </c>
      <c r="I1009">
        <v>3</v>
      </c>
      <c r="J1009">
        <v>58549</v>
      </c>
      <c r="K1009">
        <v>20</v>
      </c>
      <c r="L1009">
        <v>140517.6</v>
      </c>
      <c r="M1009">
        <v>7625.21</v>
      </c>
      <c r="N1009" t="s">
        <v>72</v>
      </c>
    </row>
    <row r="1010" spans="1:14" x14ac:dyDescent="0.35">
      <c r="A1010">
        <v>11009</v>
      </c>
      <c r="B1010" s="1">
        <v>45239</v>
      </c>
      <c r="C1010" t="s">
        <v>2068</v>
      </c>
      <c r="D1010" t="s">
        <v>28</v>
      </c>
      <c r="E1010" t="s">
        <v>85</v>
      </c>
      <c r="F1010" t="s">
        <v>96</v>
      </c>
      <c r="G1010" t="s">
        <v>156</v>
      </c>
      <c r="H1010" t="s">
        <v>2069</v>
      </c>
      <c r="I1010">
        <v>5</v>
      </c>
      <c r="J1010">
        <v>57314</v>
      </c>
      <c r="K1010">
        <v>15</v>
      </c>
      <c r="L1010">
        <v>243584.5</v>
      </c>
      <c r="M1010">
        <v>33129.89</v>
      </c>
      <c r="N1010" t="s">
        <v>72</v>
      </c>
    </row>
    <row r="1011" spans="1:14" x14ac:dyDescent="0.35">
      <c r="A1011">
        <v>11010</v>
      </c>
      <c r="B1011" s="1">
        <v>45465</v>
      </c>
      <c r="C1011" t="s">
        <v>2070</v>
      </c>
      <c r="D1011" t="s">
        <v>28</v>
      </c>
      <c r="E1011" t="s">
        <v>144</v>
      </c>
      <c r="F1011" t="s">
        <v>46</v>
      </c>
      <c r="G1011" t="s">
        <v>201</v>
      </c>
      <c r="H1011" t="s">
        <v>2071</v>
      </c>
      <c r="I1011">
        <v>1</v>
      </c>
      <c r="J1011">
        <v>64511</v>
      </c>
      <c r="K1011">
        <v>15</v>
      </c>
      <c r="L1011">
        <v>54834.35</v>
      </c>
      <c r="M1011">
        <v>7152.58</v>
      </c>
      <c r="N1011" t="s">
        <v>20</v>
      </c>
    </row>
    <row r="1012" spans="1:14" x14ac:dyDescent="0.35">
      <c r="A1012">
        <v>11011</v>
      </c>
      <c r="B1012" s="1">
        <v>45823</v>
      </c>
      <c r="C1012" t="s">
        <v>902</v>
      </c>
      <c r="D1012" t="s">
        <v>22</v>
      </c>
      <c r="E1012" t="s">
        <v>58</v>
      </c>
      <c r="F1012" t="s">
        <v>75</v>
      </c>
      <c r="G1012" t="s">
        <v>76</v>
      </c>
      <c r="H1012" t="s">
        <v>2072</v>
      </c>
      <c r="I1012">
        <v>2</v>
      </c>
      <c r="J1012">
        <v>9742</v>
      </c>
      <c r="K1012">
        <v>15</v>
      </c>
      <c r="L1012">
        <v>16561.400000000001</v>
      </c>
      <c r="M1012">
        <v>3249.54</v>
      </c>
      <c r="N1012" t="s">
        <v>38</v>
      </c>
    </row>
    <row r="1013" spans="1:14" x14ac:dyDescent="0.35">
      <c r="A1013">
        <v>11012</v>
      </c>
      <c r="B1013" s="1">
        <v>45325</v>
      </c>
      <c r="C1013" t="s">
        <v>2073</v>
      </c>
      <c r="D1013" t="s">
        <v>40</v>
      </c>
      <c r="E1013" t="s">
        <v>62</v>
      </c>
      <c r="F1013" t="s">
        <v>96</v>
      </c>
      <c r="G1013" t="s">
        <v>156</v>
      </c>
      <c r="H1013" t="s">
        <v>2074</v>
      </c>
      <c r="I1013">
        <v>3</v>
      </c>
      <c r="J1013">
        <v>9940</v>
      </c>
      <c r="K1013">
        <v>20</v>
      </c>
      <c r="L1013">
        <v>23856</v>
      </c>
      <c r="M1013">
        <v>1667.57</v>
      </c>
      <c r="N1013" t="s">
        <v>33</v>
      </c>
    </row>
    <row r="1014" spans="1:14" x14ac:dyDescent="0.35">
      <c r="A1014">
        <v>11013</v>
      </c>
      <c r="B1014" s="1">
        <v>45213</v>
      </c>
      <c r="C1014" t="s">
        <v>2075</v>
      </c>
      <c r="D1014" t="s">
        <v>15</v>
      </c>
      <c r="E1014" t="s">
        <v>16</v>
      </c>
      <c r="F1014" t="s">
        <v>75</v>
      </c>
      <c r="G1014" t="s">
        <v>76</v>
      </c>
      <c r="H1014" t="s">
        <v>2076</v>
      </c>
      <c r="I1014">
        <v>3</v>
      </c>
      <c r="J1014">
        <v>21730</v>
      </c>
      <c r="K1014">
        <v>5</v>
      </c>
      <c r="L1014">
        <v>61930.5</v>
      </c>
      <c r="M1014">
        <v>12070.69</v>
      </c>
      <c r="N1014" t="s">
        <v>83</v>
      </c>
    </row>
    <row r="1015" spans="1:14" x14ac:dyDescent="0.35">
      <c r="A1015">
        <v>11014</v>
      </c>
      <c r="B1015" s="1">
        <v>45336</v>
      </c>
      <c r="C1015" t="s">
        <v>2077</v>
      </c>
      <c r="D1015" t="s">
        <v>15</v>
      </c>
      <c r="E1015" t="s">
        <v>174</v>
      </c>
      <c r="F1015" t="s">
        <v>24</v>
      </c>
      <c r="G1015" t="s">
        <v>133</v>
      </c>
      <c r="H1015" t="s">
        <v>2078</v>
      </c>
      <c r="I1015">
        <v>1</v>
      </c>
      <c r="J1015">
        <v>28841</v>
      </c>
      <c r="K1015">
        <v>10</v>
      </c>
      <c r="L1015">
        <v>25956.9</v>
      </c>
      <c r="M1015">
        <v>2731.44</v>
      </c>
      <c r="N1015" t="s">
        <v>72</v>
      </c>
    </row>
    <row r="1016" spans="1:14" x14ac:dyDescent="0.35">
      <c r="A1016">
        <v>11015</v>
      </c>
      <c r="B1016" s="1">
        <v>45566</v>
      </c>
      <c r="C1016" t="s">
        <v>2079</v>
      </c>
      <c r="D1016" t="s">
        <v>22</v>
      </c>
      <c r="E1016" t="s">
        <v>167</v>
      </c>
      <c r="F1016" t="s">
        <v>30</v>
      </c>
      <c r="G1016" t="s">
        <v>65</v>
      </c>
      <c r="H1016" t="s">
        <v>901</v>
      </c>
      <c r="I1016">
        <v>4</v>
      </c>
      <c r="J1016">
        <v>64221</v>
      </c>
      <c r="K1016">
        <v>15</v>
      </c>
      <c r="L1016">
        <v>218351.4</v>
      </c>
      <c r="M1016">
        <v>27349.58</v>
      </c>
      <c r="N1016" t="s">
        <v>38</v>
      </c>
    </row>
    <row r="1017" spans="1:14" x14ac:dyDescent="0.35">
      <c r="A1017">
        <v>11016</v>
      </c>
      <c r="B1017" s="1">
        <v>45276</v>
      </c>
      <c r="C1017" t="s">
        <v>2080</v>
      </c>
      <c r="D1017" t="s">
        <v>28</v>
      </c>
      <c r="E1017" t="s">
        <v>144</v>
      </c>
      <c r="F1017" t="s">
        <v>129</v>
      </c>
      <c r="G1017" t="s">
        <v>130</v>
      </c>
      <c r="H1017" t="s">
        <v>2081</v>
      </c>
      <c r="I1017">
        <v>3</v>
      </c>
      <c r="J1017">
        <v>46947</v>
      </c>
      <c r="K1017">
        <v>15</v>
      </c>
      <c r="L1017">
        <v>119714.85</v>
      </c>
      <c r="M1017">
        <v>10320.870000000001</v>
      </c>
      <c r="N1017" t="s">
        <v>83</v>
      </c>
    </row>
    <row r="1018" spans="1:14" x14ac:dyDescent="0.35">
      <c r="A1018">
        <v>11017</v>
      </c>
      <c r="B1018" s="1">
        <v>45902</v>
      </c>
      <c r="C1018" t="s">
        <v>2082</v>
      </c>
      <c r="D1018" t="s">
        <v>22</v>
      </c>
      <c r="E1018" t="s">
        <v>167</v>
      </c>
      <c r="F1018" t="s">
        <v>17</v>
      </c>
      <c r="G1018" t="s">
        <v>111</v>
      </c>
      <c r="H1018" t="s">
        <v>2083</v>
      </c>
      <c r="I1018">
        <v>3</v>
      </c>
      <c r="J1018">
        <v>68003</v>
      </c>
      <c r="K1018">
        <v>5</v>
      </c>
      <c r="L1018">
        <v>193808.55</v>
      </c>
      <c r="M1018">
        <v>22075.599999999999</v>
      </c>
      <c r="N1018" t="s">
        <v>72</v>
      </c>
    </row>
    <row r="1019" spans="1:14" x14ac:dyDescent="0.35">
      <c r="A1019">
        <v>11018</v>
      </c>
      <c r="B1019" s="1">
        <v>45544</v>
      </c>
      <c r="C1019" t="s">
        <v>2084</v>
      </c>
      <c r="D1019" t="s">
        <v>40</v>
      </c>
      <c r="E1019" t="s">
        <v>50</v>
      </c>
      <c r="F1019" t="s">
        <v>46</v>
      </c>
      <c r="G1019" t="s">
        <v>201</v>
      </c>
      <c r="H1019" t="s">
        <v>2085</v>
      </c>
      <c r="I1019">
        <v>3</v>
      </c>
      <c r="J1019">
        <v>54327</v>
      </c>
      <c r="K1019">
        <v>10</v>
      </c>
      <c r="L1019">
        <v>146682.9</v>
      </c>
      <c r="M1019">
        <v>24928.05</v>
      </c>
      <c r="N1019" t="s">
        <v>33</v>
      </c>
    </row>
    <row r="1020" spans="1:14" x14ac:dyDescent="0.35">
      <c r="A1020">
        <v>11019</v>
      </c>
      <c r="B1020" s="1">
        <v>45412</v>
      </c>
      <c r="C1020" t="s">
        <v>2086</v>
      </c>
      <c r="D1020" t="s">
        <v>22</v>
      </c>
      <c r="E1020" t="s">
        <v>74</v>
      </c>
      <c r="F1020" t="s">
        <v>69</v>
      </c>
      <c r="G1020" t="s">
        <v>115</v>
      </c>
      <c r="H1020" t="s">
        <v>2087</v>
      </c>
      <c r="I1020">
        <v>5</v>
      </c>
      <c r="J1020">
        <v>36812</v>
      </c>
      <c r="K1020">
        <v>20</v>
      </c>
      <c r="L1020">
        <v>147248</v>
      </c>
      <c r="M1020">
        <v>11285.43</v>
      </c>
      <c r="N1020" t="s">
        <v>38</v>
      </c>
    </row>
    <row r="1021" spans="1:14" x14ac:dyDescent="0.35">
      <c r="A1021">
        <v>11020</v>
      </c>
      <c r="B1021" s="1">
        <v>45629</v>
      </c>
      <c r="C1021" t="s">
        <v>2088</v>
      </c>
      <c r="D1021" t="s">
        <v>28</v>
      </c>
      <c r="E1021" t="s">
        <v>35</v>
      </c>
      <c r="F1021" t="s">
        <v>42</v>
      </c>
      <c r="G1021" t="s">
        <v>188</v>
      </c>
      <c r="H1021" t="s">
        <v>2089</v>
      </c>
      <c r="I1021">
        <v>3</v>
      </c>
      <c r="J1021">
        <v>53353</v>
      </c>
      <c r="K1021">
        <v>5</v>
      </c>
      <c r="L1021">
        <v>152056.04999999999</v>
      </c>
      <c r="M1021">
        <v>28118.74</v>
      </c>
      <c r="N1021" t="s">
        <v>20</v>
      </c>
    </row>
    <row r="1022" spans="1:14" x14ac:dyDescent="0.35">
      <c r="A1022">
        <v>11021</v>
      </c>
      <c r="B1022" s="1">
        <v>45419</v>
      </c>
      <c r="C1022" t="s">
        <v>2090</v>
      </c>
      <c r="D1022" t="s">
        <v>40</v>
      </c>
      <c r="E1022" t="s">
        <v>62</v>
      </c>
      <c r="F1022" t="s">
        <v>75</v>
      </c>
      <c r="G1022" t="s">
        <v>307</v>
      </c>
      <c r="H1022" t="s">
        <v>2091</v>
      </c>
      <c r="I1022">
        <v>2</v>
      </c>
      <c r="J1022">
        <v>69395</v>
      </c>
      <c r="K1022">
        <v>20</v>
      </c>
      <c r="L1022">
        <v>111032</v>
      </c>
      <c r="M1022">
        <v>27244.71</v>
      </c>
      <c r="N1022" t="s">
        <v>33</v>
      </c>
    </row>
    <row r="1023" spans="1:14" x14ac:dyDescent="0.35">
      <c r="A1023">
        <v>11022</v>
      </c>
      <c r="B1023" s="1">
        <v>45473</v>
      </c>
      <c r="C1023" t="s">
        <v>2092</v>
      </c>
      <c r="D1023" t="s">
        <v>22</v>
      </c>
      <c r="E1023" t="s">
        <v>58</v>
      </c>
      <c r="F1023" t="s">
        <v>30</v>
      </c>
      <c r="G1023" t="s">
        <v>322</v>
      </c>
      <c r="H1023" t="s">
        <v>2093</v>
      </c>
      <c r="I1023">
        <v>5</v>
      </c>
      <c r="J1023">
        <v>34804</v>
      </c>
      <c r="K1023">
        <v>10</v>
      </c>
      <c r="L1023">
        <v>156618</v>
      </c>
      <c r="M1023">
        <v>36975.33</v>
      </c>
      <c r="N1023" t="s">
        <v>38</v>
      </c>
    </row>
    <row r="1024" spans="1:14" x14ac:dyDescent="0.35">
      <c r="A1024">
        <v>11023</v>
      </c>
      <c r="B1024" s="1">
        <v>45227</v>
      </c>
      <c r="C1024" t="s">
        <v>2094</v>
      </c>
      <c r="D1024" t="s">
        <v>40</v>
      </c>
      <c r="E1024" t="s">
        <v>110</v>
      </c>
      <c r="F1024" t="s">
        <v>46</v>
      </c>
      <c r="G1024" t="s">
        <v>47</v>
      </c>
      <c r="H1024" t="s">
        <v>2095</v>
      </c>
      <c r="I1024">
        <v>4</v>
      </c>
      <c r="J1024">
        <v>28446</v>
      </c>
      <c r="K1024">
        <v>20</v>
      </c>
      <c r="L1024">
        <v>91027.199999999997</v>
      </c>
      <c r="M1024">
        <v>20804.21</v>
      </c>
      <c r="N1024" t="s">
        <v>38</v>
      </c>
    </row>
    <row r="1025" spans="1:14" x14ac:dyDescent="0.35">
      <c r="A1025">
        <v>11024</v>
      </c>
      <c r="B1025" s="1">
        <v>45891</v>
      </c>
      <c r="C1025" t="s">
        <v>2096</v>
      </c>
      <c r="D1025" t="s">
        <v>28</v>
      </c>
      <c r="E1025" t="s">
        <v>29</v>
      </c>
      <c r="F1025" t="s">
        <v>69</v>
      </c>
      <c r="G1025" t="s">
        <v>123</v>
      </c>
      <c r="H1025" t="s">
        <v>2097</v>
      </c>
      <c r="I1025">
        <v>5</v>
      </c>
      <c r="J1025">
        <v>33373</v>
      </c>
      <c r="K1025">
        <v>5</v>
      </c>
      <c r="L1025">
        <v>158521.75</v>
      </c>
      <c r="M1025">
        <v>33381.870000000003</v>
      </c>
      <c r="N1025" t="s">
        <v>83</v>
      </c>
    </row>
    <row r="1026" spans="1:14" x14ac:dyDescent="0.35">
      <c r="A1026">
        <v>11025</v>
      </c>
      <c r="B1026" s="1">
        <v>45342</v>
      </c>
      <c r="C1026" t="s">
        <v>2098</v>
      </c>
      <c r="D1026" t="s">
        <v>15</v>
      </c>
      <c r="E1026" t="s">
        <v>147</v>
      </c>
      <c r="F1026" t="s">
        <v>129</v>
      </c>
      <c r="G1026" t="s">
        <v>168</v>
      </c>
      <c r="H1026" t="s">
        <v>2099</v>
      </c>
      <c r="I1026">
        <v>3</v>
      </c>
      <c r="J1026">
        <v>5586</v>
      </c>
      <c r="K1026">
        <v>20</v>
      </c>
      <c r="L1026">
        <v>13406.4</v>
      </c>
      <c r="M1026">
        <v>3144.07</v>
      </c>
      <c r="N1026" t="s">
        <v>72</v>
      </c>
    </row>
    <row r="1027" spans="1:14" x14ac:dyDescent="0.35">
      <c r="A1027">
        <v>11026</v>
      </c>
      <c r="B1027" s="1">
        <v>45737</v>
      </c>
      <c r="C1027" t="s">
        <v>2100</v>
      </c>
      <c r="D1027" t="s">
        <v>15</v>
      </c>
      <c r="E1027" t="s">
        <v>93</v>
      </c>
      <c r="F1027" t="s">
        <v>129</v>
      </c>
      <c r="G1027" t="s">
        <v>168</v>
      </c>
      <c r="H1027" t="s">
        <v>1677</v>
      </c>
      <c r="I1027">
        <v>4</v>
      </c>
      <c r="J1027">
        <v>76233</v>
      </c>
      <c r="K1027">
        <v>0</v>
      </c>
      <c r="L1027">
        <v>304932</v>
      </c>
      <c r="M1027">
        <v>36668.089999999997</v>
      </c>
      <c r="N1027" t="s">
        <v>38</v>
      </c>
    </row>
    <row r="1028" spans="1:14" x14ac:dyDescent="0.35">
      <c r="A1028">
        <v>11027</v>
      </c>
      <c r="B1028" s="1">
        <v>45637</v>
      </c>
      <c r="C1028" t="s">
        <v>2101</v>
      </c>
      <c r="D1028" t="s">
        <v>28</v>
      </c>
      <c r="E1028" t="s">
        <v>144</v>
      </c>
      <c r="F1028" t="s">
        <v>86</v>
      </c>
      <c r="G1028" t="s">
        <v>118</v>
      </c>
      <c r="H1028" t="s">
        <v>2102</v>
      </c>
      <c r="I1028">
        <v>1</v>
      </c>
      <c r="J1028">
        <v>46679</v>
      </c>
      <c r="K1028">
        <v>15</v>
      </c>
      <c r="L1028">
        <v>39677.15</v>
      </c>
      <c r="M1028">
        <v>9112.81</v>
      </c>
      <c r="N1028" t="s">
        <v>83</v>
      </c>
    </row>
    <row r="1029" spans="1:14" x14ac:dyDescent="0.35">
      <c r="A1029">
        <v>11028</v>
      </c>
      <c r="B1029" s="1">
        <v>45363</v>
      </c>
      <c r="C1029" t="s">
        <v>2103</v>
      </c>
      <c r="D1029" t="s">
        <v>15</v>
      </c>
      <c r="E1029" t="s">
        <v>93</v>
      </c>
      <c r="F1029" t="s">
        <v>86</v>
      </c>
      <c r="G1029" t="s">
        <v>296</v>
      </c>
      <c r="H1029" t="s">
        <v>2104</v>
      </c>
      <c r="I1029">
        <v>3</v>
      </c>
      <c r="J1029">
        <v>28359</v>
      </c>
      <c r="K1029">
        <v>5</v>
      </c>
      <c r="L1029">
        <v>80823.149999999994</v>
      </c>
      <c r="M1029">
        <v>7678.45</v>
      </c>
      <c r="N1029" t="s">
        <v>38</v>
      </c>
    </row>
    <row r="1030" spans="1:14" x14ac:dyDescent="0.35">
      <c r="A1030">
        <v>11029</v>
      </c>
      <c r="B1030" s="1">
        <v>45754</v>
      </c>
      <c r="C1030" t="s">
        <v>2105</v>
      </c>
      <c r="D1030" t="s">
        <v>28</v>
      </c>
      <c r="E1030" t="s">
        <v>85</v>
      </c>
      <c r="F1030" t="s">
        <v>96</v>
      </c>
      <c r="G1030" t="s">
        <v>183</v>
      </c>
      <c r="H1030" t="s">
        <v>2106</v>
      </c>
      <c r="I1030">
        <v>4</v>
      </c>
      <c r="J1030">
        <v>41906</v>
      </c>
      <c r="K1030">
        <v>20</v>
      </c>
      <c r="L1030">
        <v>134099.20000000001</v>
      </c>
      <c r="M1030">
        <v>22270.89</v>
      </c>
      <c r="N1030" t="s">
        <v>72</v>
      </c>
    </row>
    <row r="1031" spans="1:14" x14ac:dyDescent="0.35">
      <c r="A1031">
        <v>11030</v>
      </c>
      <c r="B1031" s="1">
        <v>45501</v>
      </c>
      <c r="C1031" t="s">
        <v>2107</v>
      </c>
      <c r="D1031" t="s">
        <v>40</v>
      </c>
      <c r="E1031" t="s">
        <v>110</v>
      </c>
      <c r="F1031" t="s">
        <v>17</v>
      </c>
      <c r="G1031" t="s">
        <v>55</v>
      </c>
      <c r="H1031" t="s">
        <v>2108</v>
      </c>
      <c r="I1031">
        <v>5</v>
      </c>
      <c r="J1031">
        <v>7394</v>
      </c>
      <c r="K1031">
        <v>0</v>
      </c>
      <c r="L1031">
        <v>36970</v>
      </c>
      <c r="M1031">
        <v>4223.29</v>
      </c>
      <c r="N1031" t="s">
        <v>20</v>
      </c>
    </row>
    <row r="1032" spans="1:14" x14ac:dyDescent="0.35">
      <c r="A1032">
        <v>11031</v>
      </c>
      <c r="B1032" s="1">
        <v>45665</v>
      </c>
      <c r="C1032" t="s">
        <v>2109</v>
      </c>
      <c r="D1032" t="s">
        <v>22</v>
      </c>
      <c r="E1032" t="s">
        <v>167</v>
      </c>
      <c r="F1032" t="s">
        <v>42</v>
      </c>
      <c r="G1032" t="s">
        <v>51</v>
      </c>
      <c r="H1032" t="s">
        <v>1055</v>
      </c>
      <c r="I1032">
        <v>2</v>
      </c>
      <c r="J1032">
        <v>66329</v>
      </c>
      <c r="K1032">
        <v>15</v>
      </c>
      <c r="L1032">
        <v>112759.3</v>
      </c>
      <c r="M1032">
        <v>16441.900000000001</v>
      </c>
      <c r="N1032" t="s">
        <v>20</v>
      </c>
    </row>
    <row r="1033" spans="1:14" x14ac:dyDescent="0.35">
      <c r="A1033">
        <v>11032</v>
      </c>
      <c r="B1033" s="1">
        <v>45797</v>
      </c>
      <c r="C1033" t="s">
        <v>2110</v>
      </c>
      <c r="D1033" t="s">
        <v>40</v>
      </c>
      <c r="E1033" t="s">
        <v>103</v>
      </c>
      <c r="F1033" t="s">
        <v>42</v>
      </c>
      <c r="G1033" t="s">
        <v>43</v>
      </c>
      <c r="H1033" t="s">
        <v>934</v>
      </c>
      <c r="I1033">
        <v>5</v>
      </c>
      <c r="J1033">
        <v>33747</v>
      </c>
      <c r="K1033">
        <v>10</v>
      </c>
      <c r="L1033">
        <v>151861.5</v>
      </c>
      <c r="M1033">
        <v>26812.07</v>
      </c>
      <c r="N1033" t="s">
        <v>72</v>
      </c>
    </row>
    <row r="1034" spans="1:14" x14ac:dyDescent="0.35">
      <c r="A1034">
        <v>11033</v>
      </c>
      <c r="B1034" s="1">
        <v>45228</v>
      </c>
      <c r="C1034" t="s">
        <v>2111</v>
      </c>
      <c r="D1034" t="s">
        <v>22</v>
      </c>
      <c r="E1034" t="s">
        <v>54</v>
      </c>
      <c r="F1034" t="s">
        <v>129</v>
      </c>
      <c r="G1034" t="s">
        <v>148</v>
      </c>
      <c r="H1034" t="s">
        <v>2112</v>
      </c>
      <c r="I1034">
        <v>2</v>
      </c>
      <c r="J1034">
        <v>731</v>
      </c>
      <c r="K1034">
        <v>15</v>
      </c>
      <c r="L1034">
        <v>1242.7</v>
      </c>
      <c r="M1034">
        <v>114.31</v>
      </c>
      <c r="N1034" t="s">
        <v>33</v>
      </c>
    </row>
    <row r="1035" spans="1:14" x14ac:dyDescent="0.35">
      <c r="A1035">
        <v>11034</v>
      </c>
      <c r="B1035" s="1">
        <v>45812</v>
      </c>
      <c r="C1035" t="s">
        <v>2113</v>
      </c>
      <c r="D1035" t="s">
        <v>40</v>
      </c>
      <c r="E1035" t="s">
        <v>110</v>
      </c>
      <c r="F1035" t="s">
        <v>42</v>
      </c>
      <c r="G1035" t="s">
        <v>43</v>
      </c>
      <c r="H1035" t="s">
        <v>2114</v>
      </c>
      <c r="I1035">
        <v>4</v>
      </c>
      <c r="J1035">
        <v>37118</v>
      </c>
      <c r="K1035">
        <v>5</v>
      </c>
      <c r="L1035">
        <v>141048.4</v>
      </c>
      <c r="M1035">
        <v>13478.66</v>
      </c>
      <c r="N1035" t="s">
        <v>83</v>
      </c>
    </row>
    <row r="1036" spans="1:14" x14ac:dyDescent="0.35">
      <c r="A1036">
        <v>11035</v>
      </c>
      <c r="B1036" s="1">
        <v>45681</v>
      </c>
      <c r="C1036" t="s">
        <v>2115</v>
      </c>
      <c r="D1036" t="s">
        <v>28</v>
      </c>
      <c r="E1036" t="s">
        <v>144</v>
      </c>
      <c r="F1036" t="s">
        <v>75</v>
      </c>
      <c r="G1036" t="s">
        <v>409</v>
      </c>
      <c r="H1036" t="s">
        <v>2116</v>
      </c>
      <c r="I1036">
        <v>3</v>
      </c>
      <c r="J1036">
        <v>29284</v>
      </c>
      <c r="K1036">
        <v>20</v>
      </c>
      <c r="L1036">
        <v>70281.600000000006</v>
      </c>
      <c r="M1036">
        <v>15372.19</v>
      </c>
      <c r="N1036" t="s">
        <v>20</v>
      </c>
    </row>
    <row r="1037" spans="1:14" x14ac:dyDescent="0.35">
      <c r="A1037">
        <v>11036</v>
      </c>
      <c r="B1037" s="1">
        <v>45544</v>
      </c>
      <c r="C1037" t="s">
        <v>2117</v>
      </c>
      <c r="D1037" t="s">
        <v>28</v>
      </c>
      <c r="E1037" t="s">
        <v>35</v>
      </c>
      <c r="F1037" t="s">
        <v>75</v>
      </c>
      <c r="G1037" t="s">
        <v>409</v>
      </c>
      <c r="H1037" t="s">
        <v>2118</v>
      </c>
      <c r="I1037">
        <v>1</v>
      </c>
      <c r="J1037">
        <v>15109</v>
      </c>
      <c r="K1037">
        <v>10</v>
      </c>
      <c r="L1037">
        <v>13598.1</v>
      </c>
      <c r="M1037">
        <v>2934.86</v>
      </c>
      <c r="N1037" t="s">
        <v>72</v>
      </c>
    </row>
    <row r="1038" spans="1:14" x14ac:dyDescent="0.35">
      <c r="A1038">
        <v>11037</v>
      </c>
      <c r="B1038" s="1">
        <v>45328</v>
      </c>
      <c r="C1038" t="s">
        <v>2119</v>
      </c>
      <c r="D1038" t="s">
        <v>28</v>
      </c>
      <c r="E1038" t="s">
        <v>85</v>
      </c>
      <c r="F1038" t="s">
        <v>69</v>
      </c>
      <c r="G1038" t="s">
        <v>123</v>
      </c>
      <c r="H1038" t="s">
        <v>2120</v>
      </c>
      <c r="I1038">
        <v>1</v>
      </c>
      <c r="J1038">
        <v>19290</v>
      </c>
      <c r="K1038">
        <v>5</v>
      </c>
      <c r="L1038">
        <v>18325.5</v>
      </c>
      <c r="M1038">
        <v>2830.27</v>
      </c>
      <c r="N1038" t="s">
        <v>38</v>
      </c>
    </row>
    <row r="1039" spans="1:14" x14ac:dyDescent="0.35">
      <c r="A1039">
        <v>11038</v>
      </c>
      <c r="B1039" s="1">
        <v>45533</v>
      </c>
      <c r="C1039" t="s">
        <v>2121</v>
      </c>
      <c r="D1039" t="s">
        <v>28</v>
      </c>
      <c r="E1039" t="s">
        <v>144</v>
      </c>
      <c r="F1039" t="s">
        <v>69</v>
      </c>
      <c r="G1039" t="s">
        <v>115</v>
      </c>
      <c r="H1039" t="s">
        <v>2122</v>
      </c>
      <c r="I1039">
        <v>4</v>
      </c>
      <c r="J1039">
        <v>54082</v>
      </c>
      <c r="K1039">
        <v>20</v>
      </c>
      <c r="L1039">
        <v>173062.39999999999</v>
      </c>
      <c r="M1039">
        <v>31705.38</v>
      </c>
      <c r="N1039" t="s">
        <v>72</v>
      </c>
    </row>
    <row r="1040" spans="1:14" x14ac:dyDescent="0.35">
      <c r="A1040">
        <v>11039</v>
      </c>
      <c r="B1040" s="1">
        <v>45712</v>
      </c>
      <c r="C1040" t="s">
        <v>2123</v>
      </c>
      <c r="D1040" t="s">
        <v>15</v>
      </c>
      <c r="E1040" t="s">
        <v>93</v>
      </c>
      <c r="F1040" t="s">
        <v>69</v>
      </c>
      <c r="G1040" t="s">
        <v>151</v>
      </c>
      <c r="H1040" t="s">
        <v>871</v>
      </c>
      <c r="I1040">
        <v>2</v>
      </c>
      <c r="J1040">
        <v>16234</v>
      </c>
      <c r="K1040">
        <v>5</v>
      </c>
      <c r="L1040">
        <v>30844.6</v>
      </c>
      <c r="M1040">
        <v>6972.64</v>
      </c>
      <c r="N1040" t="s">
        <v>33</v>
      </c>
    </row>
    <row r="1041" spans="1:14" x14ac:dyDescent="0.35">
      <c r="A1041">
        <v>11040</v>
      </c>
      <c r="B1041" s="1">
        <v>45541</v>
      </c>
      <c r="C1041" t="s">
        <v>2124</v>
      </c>
      <c r="D1041" t="s">
        <v>22</v>
      </c>
      <c r="E1041" t="s">
        <v>74</v>
      </c>
      <c r="F1041" t="s">
        <v>96</v>
      </c>
      <c r="G1041" t="s">
        <v>138</v>
      </c>
      <c r="H1041" t="s">
        <v>2125</v>
      </c>
      <c r="I1041">
        <v>1</v>
      </c>
      <c r="J1041">
        <v>44624</v>
      </c>
      <c r="K1041">
        <v>20</v>
      </c>
      <c r="L1041">
        <v>35699.199999999997</v>
      </c>
      <c r="M1041">
        <v>4378.3900000000003</v>
      </c>
      <c r="N1041" t="s">
        <v>72</v>
      </c>
    </row>
    <row r="1042" spans="1:14" x14ac:dyDescent="0.35">
      <c r="A1042">
        <v>11041</v>
      </c>
      <c r="B1042" s="1">
        <v>45739</v>
      </c>
      <c r="C1042" t="s">
        <v>2126</v>
      </c>
      <c r="D1042" t="s">
        <v>15</v>
      </c>
      <c r="E1042" t="s">
        <v>93</v>
      </c>
      <c r="F1042" t="s">
        <v>75</v>
      </c>
      <c r="G1042" t="s">
        <v>307</v>
      </c>
      <c r="H1042" t="s">
        <v>1966</v>
      </c>
      <c r="I1042">
        <v>3</v>
      </c>
      <c r="J1042">
        <v>20681</v>
      </c>
      <c r="K1042">
        <v>0</v>
      </c>
      <c r="L1042">
        <v>62043</v>
      </c>
      <c r="M1042">
        <v>10538.83</v>
      </c>
      <c r="N1042" t="s">
        <v>33</v>
      </c>
    </row>
    <row r="1043" spans="1:14" x14ac:dyDescent="0.35">
      <c r="A1043">
        <v>11042</v>
      </c>
      <c r="B1043" s="1">
        <v>45225</v>
      </c>
      <c r="C1043" t="s">
        <v>2127</v>
      </c>
      <c r="D1043" t="s">
        <v>40</v>
      </c>
      <c r="E1043" t="s">
        <v>41</v>
      </c>
      <c r="F1043" t="s">
        <v>42</v>
      </c>
      <c r="G1043" t="s">
        <v>79</v>
      </c>
      <c r="H1043" t="s">
        <v>1893</v>
      </c>
      <c r="I1043">
        <v>1</v>
      </c>
      <c r="J1043">
        <v>1071</v>
      </c>
      <c r="K1043">
        <v>5</v>
      </c>
      <c r="L1043">
        <v>1017.45</v>
      </c>
      <c r="M1043">
        <v>146.99</v>
      </c>
      <c r="N1043" t="s">
        <v>20</v>
      </c>
    </row>
    <row r="1044" spans="1:14" x14ac:dyDescent="0.35">
      <c r="A1044">
        <v>11043</v>
      </c>
      <c r="B1044" s="1">
        <v>45206</v>
      </c>
      <c r="C1044" t="s">
        <v>2128</v>
      </c>
      <c r="D1044" t="s">
        <v>40</v>
      </c>
      <c r="E1044" t="s">
        <v>103</v>
      </c>
      <c r="F1044" t="s">
        <v>96</v>
      </c>
      <c r="G1044" t="s">
        <v>97</v>
      </c>
      <c r="H1044" t="s">
        <v>2129</v>
      </c>
      <c r="I1044">
        <v>1</v>
      </c>
      <c r="J1044">
        <v>10248</v>
      </c>
      <c r="K1044">
        <v>10</v>
      </c>
      <c r="L1044">
        <v>9223.2000000000007</v>
      </c>
      <c r="M1044">
        <v>789.51</v>
      </c>
      <c r="N1044" t="s">
        <v>72</v>
      </c>
    </row>
    <row r="1045" spans="1:14" x14ac:dyDescent="0.35">
      <c r="A1045">
        <v>11044</v>
      </c>
      <c r="B1045" s="1">
        <v>45456</v>
      </c>
      <c r="C1045" t="s">
        <v>2130</v>
      </c>
      <c r="D1045" t="s">
        <v>40</v>
      </c>
      <c r="E1045" t="s">
        <v>103</v>
      </c>
      <c r="F1045" t="s">
        <v>30</v>
      </c>
      <c r="G1045" t="s">
        <v>65</v>
      </c>
      <c r="H1045" t="s">
        <v>2131</v>
      </c>
      <c r="I1045">
        <v>3</v>
      </c>
      <c r="J1045">
        <v>30343</v>
      </c>
      <c r="K1045">
        <v>5</v>
      </c>
      <c r="L1045">
        <v>86477.55</v>
      </c>
      <c r="M1045">
        <v>14191.99</v>
      </c>
      <c r="N1045" t="s">
        <v>72</v>
      </c>
    </row>
    <row r="1046" spans="1:14" x14ac:dyDescent="0.35">
      <c r="A1046">
        <v>11045</v>
      </c>
      <c r="B1046" s="1">
        <v>45870</v>
      </c>
      <c r="C1046" t="s">
        <v>2132</v>
      </c>
      <c r="D1046" t="s">
        <v>40</v>
      </c>
      <c r="E1046" t="s">
        <v>103</v>
      </c>
      <c r="F1046" t="s">
        <v>24</v>
      </c>
      <c r="G1046" t="s">
        <v>59</v>
      </c>
      <c r="H1046" t="s">
        <v>2133</v>
      </c>
      <c r="I1046">
        <v>4</v>
      </c>
      <c r="J1046">
        <v>68181</v>
      </c>
      <c r="K1046">
        <v>0</v>
      </c>
      <c r="L1046">
        <v>272724</v>
      </c>
      <c r="M1046">
        <v>47541.58</v>
      </c>
      <c r="N1046" t="s">
        <v>33</v>
      </c>
    </row>
    <row r="1047" spans="1:14" x14ac:dyDescent="0.35">
      <c r="A1047">
        <v>11046</v>
      </c>
      <c r="B1047" s="1">
        <v>45913</v>
      </c>
      <c r="C1047" t="s">
        <v>2134</v>
      </c>
      <c r="D1047" t="s">
        <v>15</v>
      </c>
      <c r="E1047" t="s">
        <v>93</v>
      </c>
      <c r="F1047" t="s">
        <v>86</v>
      </c>
      <c r="G1047" t="s">
        <v>118</v>
      </c>
      <c r="H1047" t="s">
        <v>2135</v>
      </c>
      <c r="I1047">
        <v>3</v>
      </c>
      <c r="J1047">
        <v>44804</v>
      </c>
      <c r="K1047">
        <v>0</v>
      </c>
      <c r="L1047">
        <v>134412</v>
      </c>
      <c r="M1047">
        <v>16686.39</v>
      </c>
      <c r="N1047" t="s">
        <v>20</v>
      </c>
    </row>
    <row r="1048" spans="1:14" x14ac:dyDescent="0.35">
      <c r="A1048">
        <v>11047</v>
      </c>
      <c r="B1048" s="1">
        <v>45366</v>
      </c>
      <c r="C1048" t="s">
        <v>2136</v>
      </c>
      <c r="D1048" t="s">
        <v>40</v>
      </c>
      <c r="E1048" t="s">
        <v>103</v>
      </c>
      <c r="F1048" t="s">
        <v>75</v>
      </c>
      <c r="G1048" t="s">
        <v>76</v>
      </c>
      <c r="H1048" t="s">
        <v>2137</v>
      </c>
      <c r="I1048">
        <v>5</v>
      </c>
      <c r="J1048">
        <v>65619</v>
      </c>
      <c r="K1048">
        <v>5</v>
      </c>
      <c r="L1048">
        <v>311690.25</v>
      </c>
      <c r="M1048">
        <v>67820.740000000005</v>
      </c>
      <c r="N1048" t="s">
        <v>72</v>
      </c>
    </row>
    <row r="1049" spans="1:14" x14ac:dyDescent="0.35">
      <c r="A1049">
        <v>11048</v>
      </c>
      <c r="B1049" s="1">
        <v>45424</v>
      </c>
      <c r="C1049" t="s">
        <v>2138</v>
      </c>
      <c r="D1049" t="s">
        <v>15</v>
      </c>
      <c r="E1049" t="s">
        <v>174</v>
      </c>
      <c r="F1049" t="s">
        <v>17</v>
      </c>
      <c r="G1049" t="s">
        <v>18</v>
      </c>
      <c r="H1049" t="s">
        <v>2139</v>
      </c>
      <c r="I1049">
        <v>2</v>
      </c>
      <c r="J1049">
        <v>67113</v>
      </c>
      <c r="K1049">
        <v>5</v>
      </c>
      <c r="L1049">
        <v>127514.7</v>
      </c>
      <c r="M1049">
        <v>19052.36</v>
      </c>
      <c r="N1049" t="s">
        <v>72</v>
      </c>
    </row>
    <row r="1050" spans="1:14" x14ac:dyDescent="0.35">
      <c r="A1050">
        <v>11049</v>
      </c>
      <c r="B1050" s="1">
        <v>45781</v>
      </c>
      <c r="C1050" t="s">
        <v>2140</v>
      </c>
      <c r="D1050" t="s">
        <v>40</v>
      </c>
      <c r="E1050" t="s">
        <v>41</v>
      </c>
      <c r="F1050" t="s">
        <v>17</v>
      </c>
      <c r="G1050" t="s">
        <v>55</v>
      </c>
      <c r="H1050" t="s">
        <v>461</v>
      </c>
      <c r="I1050">
        <v>2</v>
      </c>
      <c r="J1050">
        <v>20114</v>
      </c>
      <c r="K1050">
        <v>15</v>
      </c>
      <c r="L1050">
        <v>34193.800000000003</v>
      </c>
      <c r="M1050">
        <v>7109.46</v>
      </c>
      <c r="N1050" t="s">
        <v>38</v>
      </c>
    </row>
    <row r="1051" spans="1:14" x14ac:dyDescent="0.35">
      <c r="A1051">
        <v>11050</v>
      </c>
      <c r="B1051" s="1">
        <v>45227</v>
      </c>
      <c r="C1051" t="s">
        <v>2134</v>
      </c>
      <c r="D1051" t="s">
        <v>40</v>
      </c>
      <c r="E1051" t="s">
        <v>50</v>
      </c>
      <c r="F1051" t="s">
        <v>75</v>
      </c>
      <c r="G1051" t="s">
        <v>307</v>
      </c>
      <c r="H1051" t="s">
        <v>2141</v>
      </c>
      <c r="I1051">
        <v>2</v>
      </c>
      <c r="J1051">
        <v>10531</v>
      </c>
      <c r="K1051">
        <v>5</v>
      </c>
      <c r="L1051">
        <v>20008.900000000001</v>
      </c>
      <c r="M1051">
        <v>1003.16</v>
      </c>
      <c r="N1051" t="s">
        <v>83</v>
      </c>
    </row>
    <row r="1052" spans="1:14" x14ac:dyDescent="0.35">
      <c r="A1052">
        <v>11051</v>
      </c>
      <c r="B1052" s="1">
        <v>45685</v>
      </c>
      <c r="C1052" t="s">
        <v>2142</v>
      </c>
      <c r="D1052" t="s">
        <v>40</v>
      </c>
      <c r="E1052" t="s">
        <v>110</v>
      </c>
      <c r="F1052" t="s">
        <v>17</v>
      </c>
      <c r="G1052" t="s">
        <v>55</v>
      </c>
      <c r="H1052" t="s">
        <v>2143</v>
      </c>
      <c r="I1052">
        <v>1</v>
      </c>
      <c r="J1052">
        <v>46017</v>
      </c>
      <c r="K1052">
        <v>0</v>
      </c>
      <c r="L1052">
        <v>46017</v>
      </c>
      <c r="M1052">
        <v>11480.17</v>
      </c>
      <c r="N1052" t="s">
        <v>83</v>
      </c>
    </row>
    <row r="1053" spans="1:14" x14ac:dyDescent="0.35">
      <c r="A1053">
        <v>11052</v>
      </c>
      <c r="B1053" s="1">
        <v>45607</v>
      </c>
      <c r="C1053" t="s">
        <v>2144</v>
      </c>
      <c r="D1053" t="s">
        <v>28</v>
      </c>
      <c r="E1053" t="s">
        <v>29</v>
      </c>
      <c r="F1053" t="s">
        <v>69</v>
      </c>
      <c r="G1053" t="s">
        <v>115</v>
      </c>
      <c r="H1053" t="s">
        <v>2145</v>
      </c>
      <c r="I1053">
        <v>5</v>
      </c>
      <c r="J1053">
        <v>34608</v>
      </c>
      <c r="K1053">
        <v>20</v>
      </c>
      <c r="L1053">
        <v>138432</v>
      </c>
      <c r="M1053">
        <v>13386.86</v>
      </c>
      <c r="N1053" t="s">
        <v>38</v>
      </c>
    </row>
    <row r="1054" spans="1:14" x14ac:dyDescent="0.35">
      <c r="A1054">
        <v>11053</v>
      </c>
      <c r="B1054" s="1">
        <v>45903</v>
      </c>
      <c r="C1054" t="s">
        <v>2146</v>
      </c>
      <c r="D1054" t="s">
        <v>28</v>
      </c>
      <c r="E1054" t="s">
        <v>144</v>
      </c>
      <c r="F1054" t="s">
        <v>75</v>
      </c>
      <c r="G1054" t="s">
        <v>240</v>
      </c>
      <c r="H1054" t="s">
        <v>2147</v>
      </c>
      <c r="I1054">
        <v>5</v>
      </c>
      <c r="J1054">
        <v>23060</v>
      </c>
      <c r="K1054">
        <v>10</v>
      </c>
      <c r="L1054">
        <v>103770</v>
      </c>
      <c r="M1054">
        <v>18282.64</v>
      </c>
      <c r="N1054" t="s">
        <v>20</v>
      </c>
    </row>
    <row r="1055" spans="1:14" x14ac:dyDescent="0.35">
      <c r="A1055">
        <v>11054</v>
      </c>
      <c r="B1055" s="1">
        <v>45350</v>
      </c>
      <c r="C1055" t="s">
        <v>2148</v>
      </c>
      <c r="D1055" t="s">
        <v>22</v>
      </c>
      <c r="E1055" t="s">
        <v>167</v>
      </c>
      <c r="F1055" t="s">
        <v>69</v>
      </c>
      <c r="G1055" t="s">
        <v>70</v>
      </c>
      <c r="H1055" t="s">
        <v>2149</v>
      </c>
      <c r="I1055">
        <v>4</v>
      </c>
      <c r="J1055">
        <v>53624</v>
      </c>
      <c r="K1055">
        <v>0</v>
      </c>
      <c r="L1055">
        <v>214496</v>
      </c>
      <c r="M1055">
        <v>13543.77</v>
      </c>
      <c r="N1055" t="s">
        <v>72</v>
      </c>
    </row>
    <row r="1056" spans="1:14" x14ac:dyDescent="0.35">
      <c r="A1056">
        <v>11055</v>
      </c>
      <c r="B1056" s="1">
        <v>45567</v>
      </c>
      <c r="C1056" t="s">
        <v>2150</v>
      </c>
      <c r="D1056" t="s">
        <v>15</v>
      </c>
      <c r="E1056" t="s">
        <v>147</v>
      </c>
      <c r="F1056" t="s">
        <v>24</v>
      </c>
      <c r="G1056" t="s">
        <v>36</v>
      </c>
      <c r="H1056" t="s">
        <v>2151</v>
      </c>
      <c r="I1056">
        <v>5</v>
      </c>
      <c r="J1056">
        <v>53156</v>
      </c>
      <c r="K1056">
        <v>0</v>
      </c>
      <c r="L1056">
        <v>265780</v>
      </c>
      <c r="M1056">
        <v>45958.29</v>
      </c>
      <c r="N1056" t="s">
        <v>33</v>
      </c>
    </row>
    <row r="1057" spans="1:14" x14ac:dyDescent="0.35">
      <c r="A1057">
        <v>11056</v>
      </c>
      <c r="B1057" s="1">
        <v>45395</v>
      </c>
      <c r="C1057" t="s">
        <v>2152</v>
      </c>
      <c r="D1057" t="s">
        <v>22</v>
      </c>
      <c r="E1057" t="s">
        <v>58</v>
      </c>
      <c r="F1057" t="s">
        <v>129</v>
      </c>
      <c r="G1057" t="s">
        <v>130</v>
      </c>
      <c r="H1057" t="s">
        <v>2153</v>
      </c>
      <c r="I1057">
        <v>4</v>
      </c>
      <c r="J1057">
        <v>69925</v>
      </c>
      <c r="K1057">
        <v>20</v>
      </c>
      <c r="L1057">
        <v>223760</v>
      </c>
      <c r="M1057">
        <v>18817.060000000001</v>
      </c>
      <c r="N1057" t="s">
        <v>20</v>
      </c>
    </row>
    <row r="1058" spans="1:14" x14ac:dyDescent="0.35">
      <c r="A1058">
        <v>11057</v>
      </c>
      <c r="B1058" s="1">
        <v>45637</v>
      </c>
      <c r="C1058" t="s">
        <v>2154</v>
      </c>
      <c r="D1058" t="s">
        <v>40</v>
      </c>
      <c r="E1058" t="s">
        <v>50</v>
      </c>
      <c r="F1058" t="s">
        <v>129</v>
      </c>
      <c r="G1058" t="s">
        <v>159</v>
      </c>
      <c r="H1058" t="s">
        <v>2155</v>
      </c>
      <c r="I1058">
        <v>5</v>
      </c>
      <c r="J1058">
        <v>28450</v>
      </c>
      <c r="K1058">
        <v>5</v>
      </c>
      <c r="L1058">
        <v>135137.5</v>
      </c>
      <c r="M1058">
        <v>8543.18</v>
      </c>
      <c r="N1058" t="s">
        <v>83</v>
      </c>
    </row>
    <row r="1059" spans="1:14" x14ac:dyDescent="0.35">
      <c r="A1059">
        <v>11058</v>
      </c>
      <c r="B1059" s="1">
        <v>45808</v>
      </c>
      <c r="C1059" t="s">
        <v>2156</v>
      </c>
      <c r="D1059" t="s">
        <v>40</v>
      </c>
      <c r="E1059" t="s">
        <v>110</v>
      </c>
      <c r="F1059" t="s">
        <v>96</v>
      </c>
      <c r="G1059" t="s">
        <v>156</v>
      </c>
      <c r="H1059" t="s">
        <v>2157</v>
      </c>
      <c r="I1059">
        <v>5</v>
      </c>
      <c r="J1059">
        <v>61981</v>
      </c>
      <c r="K1059">
        <v>10</v>
      </c>
      <c r="L1059">
        <v>278914.5</v>
      </c>
      <c r="M1059">
        <v>30971.48</v>
      </c>
      <c r="N1059" t="s">
        <v>38</v>
      </c>
    </row>
    <row r="1060" spans="1:14" x14ac:dyDescent="0.35">
      <c r="A1060">
        <v>11059</v>
      </c>
      <c r="B1060" s="1">
        <v>45902</v>
      </c>
      <c r="C1060" t="s">
        <v>2158</v>
      </c>
      <c r="D1060" t="s">
        <v>15</v>
      </c>
      <c r="E1060" t="s">
        <v>16</v>
      </c>
      <c r="F1060" t="s">
        <v>75</v>
      </c>
      <c r="G1060" t="s">
        <v>409</v>
      </c>
      <c r="H1060" t="s">
        <v>2159</v>
      </c>
      <c r="I1060">
        <v>4</v>
      </c>
      <c r="J1060">
        <v>46217</v>
      </c>
      <c r="K1060">
        <v>10</v>
      </c>
      <c r="L1060">
        <v>166381.20000000001</v>
      </c>
      <c r="M1060">
        <v>18545.21</v>
      </c>
      <c r="N1060" t="s">
        <v>38</v>
      </c>
    </row>
    <row r="1061" spans="1:14" x14ac:dyDescent="0.35">
      <c r="A1061">
        <v>11060</v>
      </c>
      <c r="B1061" s="1">
        <v>45497</v>
      </c>
      <c r="C1061" t="s">
        <v>2160</v>
      </c>
      <c r="D1061" t="s">
        <v>40</v>
      </c>
      <c r="E1061" t="s">
        <v>62</v>
      </c>
      <c r="F1061" t="s">
        <v>30</v>
      </c>
      <c r="G1061" t="s">
        <v>322</v>
      </c>
      <c r="H1061" t="s">
        <v>2161</v>
      </c>
      <c r="I1061">
        <v>5</v>
      </c>
      <c r="J1061">
        <v>26290</v>
      </c>
      <c r="K1061">
        <v>15</v>
      </c>
      <c r="L1061">
        <v>111732.5</v>
      </c>
      <c r="M1061">
        <v>17413.740000000002</v>
      </c>
      <c r="N1061" t="s">
        <v>83</v>
      </c>
    </row>
    <row r="1062" spans="1:14" x14ac:dyDescent="0.35">
      <c r="A1062">
        <v>11061</v>
      </c>
      <c r="B1062" s="1">
        <v>45689</v>
      </c>
      <c r="C1062" t="s">
        <v>2162</v>
      </c>
      <c r="D1062" t="s">
        <v>40</v>
      </c>
      <c r="E1062" t="s">
        <v>103</v>
      </c>
      <c r="F1062" t="s">
        <v>24</v>
      </c>
      <c r="G1062" t="s">
        <v>36</v>
      </c>
      <c r="H1062" t="s">
        <v>2163</v>
      </c>
      <c r="I1062">
        <v>4</v>
      </c>
      <c r="J1062">
        <v>4679</v>
      </c>
      <c r="K1062">
        <v>20</v>
      </c>
      <c r="L1062">
        <v>14972.8</v>
      </c>
      <c r="M1062">
        <v>3146.42</v>
      </c>
      <c r="N1062" t="s">
        <v>83</v>
      </c>
    </row>
    <row r="1063" spans="1:14" x14ac:dyDescent="0.35">
      <c r="A1063">
        <v>11062</v>
      </c>
      <c r="B1063" s="1">
        <v>45794</v>
      </c>
      <c r="C1063" t="s">
        <v>2164</v>
      </c>
      <c r="D1063" t="s">
        <v>22</v>
      </c>
      <c r="E1063" t="s">
        <v>74</v>
      </c>
      <c r="F1063" t="s">
        <v>129</v>
      </c>
      <c r="G1063" t="s">
        <v>159</v>
      </c>
      <c r="H1063" t="s">
        <v>2165</v>
      </c>
      <c r="I1063">
        <v>4</v>
      </c>
      <c r="J1063">
        <v>614</v>
      </c>
      <c r="K1063">
        <v>0</v>
      </c>
      <c r="L1063">
        <v>2456</v>
      </c>
      <c r="M1063">
        <v>458.44</v>
      </c>
      <c r="N1063" t="s">
        <v>33</v>
      </c>
    </row>
    <row r="1064" spans="1:14" x14ac:dyDescent="0.35">
      <c r="A1064">
        <v>11063</v>
      </c>
      <c r="B1064" s="1">
        <v>45620</v>
      </c>
      <c r="C1064" t="s">
        <v>2166</v>
      </c>
      <c r="D1064" t="s">
        <v>15</v>
      </c>
      <c r="E1064" t="s">
        <v>147</v>
      </c>
      <c r="F1064" t="s">
        <v>46</v>
      </c>
      <c r="G1064" t="s">
        <v>126</v>
      </c>
      <c r="H1064" t="s">
        <v>1244</v>
      </c>
      <c r="I1064">
        <v>1</v>
      </c>
      <c r="J1064">
        <v>11858</v>
      </c>
      <c r="K1064">
        <v>5</v>
      </c>
      <c r="L1064">
        <v>11265.1</v>
      </c>
      <c r="M1064">
        <v>670.04</v>
      </c>
      <c r="N1064" t="s">
        <v>33</v>
      </c>
    </row>
    <row r="1065" spans="1:14" x14ac:dyDescent="0.35">
      <c r="A1065">
        <v>11064</v>
      </c>
      <c r="B1065" s="1">
        <v>45632</v>
      </c>
      <c r="C1065" t="s">
        <v>2167</v>
      </c>
      <c r="D1065" t="s">
        <v>28</v>
      </c>
      <c r="E1065" t="s">
        <v>35</v>
      </c>
      <c r="F1065" t="s">
        <v>17</v>
      </c>
      <c r="G1065" t="s">
        <v>100</v>
      </c>
      <c r="H1065" t="s">
        <v>2168</v>
      </c>
      <c r="I1065">
        <v>3</v>
      </c>
      <c r="J1065">
        <v>66303</v>
      </c>
      <c r="K1065">
        <v>0</v>
      </c>
      <c r="L1065">
        <v>198909</v>
      </c>
      <c r="M1065">
        <v>45906.61</v>
      </c>
      <c r="N1065" t="s">
        <v>83</v>
      </c>
    </row>
    <row r="1066" spans="1:14" x14ac:dyDescent="0.35">
      <c r="A1066">
        <v>11065</v>
      </c>
      <c r="B1066" s="1">
        <v>45210</v>
      </c>
      <c r="C1066" t="s">
        <v>2169</v>
      </c>
      <c r="D1066" t="s">
        <v>28</v>
      </c>
      <c r="E1066" t="s">
        <v>114</v>
      </c>
      <c r="F1066" t="s">
        <v>17</v>
      </c>
      <c r="G1066" t="s">
        <v>100</v>
      </c>
      <c r="H1066" t="s">
        <v>2170</v>
      </c>
      <c r="I1066">
        <v>3</v>
      </c>
      <c r="J1066">
        <v>56549</v>
      </c>
      <c r="K1066">
        <v>20</v>
      </c>
      <c r="L1066">
        <v>135717.6</v>
      </c>
      <c r="M1066">
        <v>9387.1299999999992</v>
      </c>
      <c r="N1066" t="s">
        <v>20</v>
      </c>
    </row>
    <row r="1067" spans="1:14" x14ac:dyDescent="0.35">
      <c r="A1067">
        <v>11066</v>
      </c>
      <c r="B1067" s="1">
        <v>45787</v>
      </c>
      <c r="C1067" t="s">
        <v>2171</v>
      </c>
      <c r="D1067" t="s">
        <v>40</v>
      </c>
      <c r="E1067" t="s">
        <v>50</v>
      </c>
      <c r="F1067" t="s">
        <v>86</v>
      </c>
      <c r="G1067" t="s">
        <v>90</v>
      </c>
      <c r="H1067" t="s">
        <v>2172</v>
      </c>
      <c r="I1067">
        <v>1</v>
      </c>
      <c r="J1067">
        <v>38853</v>
      </c>
      <c r="K1067">
        <v>20</v>
      </c>
      <c r="L1067">
        <v>31082.400000000001</v>
      </c>
      <c r="M1067">
        <v>4063.2</v>
      </c>
      <c r="N1067" t="s">
        <v>20</v>
      </c>
    </row>
    <row r="1068" spans="1:14" x14ac:dyDescent="0.35">
      <c r="A1068">
        <v>11067</v>
      </c>
      <c r="B1068" s="1">
        <v>45906</v>
      </c>
      <c r="C1068" t="s">
        <v>2173</v>
      </c>
      <c r="D1068" t="s">
        <v>15</v>
      </c>
      <c r="E1068" t="s">
        <v>93</v>
      </c>
      <c r="F1068" t="s">
        <v>75</v>
      </c>
      <c r="G1068" t="s">
        <v>307</v>
      </c>
      <c r="H1068" t="s">
        <v>2174</v>
      </c>
      <c r="I1068">
        <v>4</v>
      </c>
      <c r="J1068">
        <v>20842</v>
      </c>
      <c r="K1068">
        <v>0</v>
      </c>
      <c r="L1068">
        <v>83368</v>
      </c>
      <c r="M1068">
        <v>8546.61</v>
      </c>
      <c r="N1068" t="s">
        <v>33</v>
      </c>
    </row>
    <row r="1069" spans="1:14" x14ac:dyDescent="0.35">
      <c r="A1069">
        <v>11068</v>
      </c>
      <c r="B1069" s="1">
        <v>45580</v>
      </c>
      <c r="C1069" t="s">
        <v>2175</v>
      </c>
      <c r="D1069" t="s">
        <v>15</v>
      </c>
      <c r="E1069" t="s">
        <v>174</v>
      </c>
      <c r="F1069" t="s">
        <v>69</v>
      </c>
      <c r="G1069" t="s">
        <v>115</v>
      </c>
      <c r="H1069" t="s">
        <v>2176</v>
      </c>
      <c r="I1069">
        <v>4</v>
      </c>
      <c r="J1069">
        <v>5016</v>
      </c>
      <c r="K1069">
        <v>15</v>
      </c>
      <c r="L1069">
        <v>17054.400000000001</v>
      </c>
      <c r="M1069">
        <v>2561.6799999999998</v>
      </c>
      <c r="N1069" t="s">
        <v>20</v>
      </c>
    </row>
    <row r="1070" spans="1:14" x14ac:dyDescent="0.35">
      <c r="A1070">
        <v>11069</v>
      </c>
      <c r="B1070" s="1">
        <v>45850</v>
      </c>
      <c r="C1070" t="s">
        <v>2177</v>
      </c>
      <c r="D1070" t="s">
        <v>40</v>
      </c>
      <c r="E1070" t="s">
        <v>50</v>
      </c>
      <c r="F1070" t="s">
        <v>96</v>
      </c>
      <c r="G1070" t="s">
        <v>138</v>
      </c>
      <c r="H1070" t="s">
        <v>2178</v>
      </c>
      <c r="I1070">
        <v>2</v>
      </c>
      <c r="J1070">
        <v>41608</v>
      </c>
      <c r="K1070">
        <v>0</v>
      </c>
      <c r="L1070">
        <v>83216</v>
      </c>
      <c r="M1070">
        <v>6068.01</v>
      </c>
      <c r="N1070" t="s">
        <v>72</v>
      </c>
    </row>
    <row r="1071" spans="1:14" x14ac:dyDescent="0.35">
      <c r="A1071">
        <v>11070</v>
      </c>
      <c r="B1071" s="1">
        <v>45342</v>
      </c>
      <c r="C1071" t="s">
        <v>2179</v>
      </c>
      <c r="D1071" t="s">
        <v>40</v>
      </c>
      <c r="E1071" t="s">
        <v>110</v>
      </c>
      <c r="F1071" t="s">
        <v>30</v>
      </c>
      <c r="G1071" t="s">
        <v>227</v>
      </c>
      <c r="H1071" t="s">
        <v>2180</v>
      </c>
      <c r="I1071">
        <v>5</v>
      </c>
      <c r="J1071">
        <v>35132</v>
      </c>
      <c r="K1071">
        <v>10</v>
      </c>
      <c r="L1071">
        <v>158094</v>
      </c>
      <c r="M1071">
        <v>32036.26</v>
      </c>
      <c r="N1071" t="s">
        <v>38</v>
      </c>
    </row>
    <row r="1072" spans="1:14" x14ac:dyDescent="0.35">
      <c r="A1072">
        <v>11071</v>
      </c>
      <c r="B1072" s="1">
        <v>45698</v>
      </c>
      <c r="C1072" t="s">
        <v>2181</v>
      </c>
      <c r="D1072" t="s">
        <v>15</v>
      </c>
      <c r="E1072" t="s">
        <v>16</v>
      </c>
      <c r="F1072" t="s">
        <v>86</v>
      </c>
      <c r="G1072" t="s">
        <v>87</v>
      </c>
      <c r="H1072" t="s">
        <v>2182</v>
      </c>
      <c r="I1072">
        <v>3</v>
      </c>
      <c r="J1072">
        <v>23559</v>
      </c>
      <c r="K1072">
        <v>20</v>
      </c>
      <c r="L1072">
        <v>56541.599999999999</v>
      </c>
      <c r="M1072">
        <v>5767.1</v>
      </c>
      <c r="N1072" t="s">
        <v>20</v>
      </c>
    </row>
    <row r="1073" spans="1:14" x14ac:dyDescent="0.35">
      <c r="A1073">
        <v>11072</v>
      </c>
      <c r="B1073" s="1">
        <v>45903</v>
      </c>
      <c r="C1073" t="s">
        <v>2183</v>
      </c>
      <c r="D1073" t="s">
        <v>15</v>
      </c>
      <c r="E1073" t="s">
        <v>68</v>
      </c>
      <c r="F1073" t="s">
        <v>42</v>
      </c>
      <c r="G1073" t="s">
        <v>79</v>
      </c>
      <c r="H1073" t="s">
        <v>2184</v>
      </c>
      <c r="I1073">
        <v>2</v>
      </c>
      <c r="J1073">
        <v>72402</v>
      </c>
      <c r="K1073">
        <v>20</v>
      </c>
      <c r="L1073">
        <v>115843.2</v>
      </c>
      <c r="M1073">
        <v>27905.64</v>
      </c>
      <c r="N1073" t="s">
        <v>83</v>
      </c>
    </row>
    <row r="1074" spans="1:14" x14ac:dyDescent="0.35">
      <c r="A1074">
        <v>11073</v>
      </c>
      <c r="B1074" s="1">
        <v>45362</v>
      </c>
      <c r="C1074" t="s">
        <v>2185</v>
      </c>
      <c r="D1074" t="s">
        <v>40</v>
      </c>
      <c r="E1074" t="s">
        <v>50</v>
      </c>
      <c r="F1074" t="s">
        <v>46</v>
      </c>
      <c r="G1074" t="s">
        <v>209</v>
      </c>
      <c r="H1074" t="s">
        <v>2186</v>
      </c>
      <c r="I1074">
        <v>5</v>
      </c>
      <c r="J1074">
        <v>12315</v>
      </c>
      <c r="K1074">
        <v>20</v>
      </c>
      <c r="L1074">
        <v>49260</v>
      </c>
      <c r="M1074">
        <v>10532.59</v>
      </c>
      <c r="N1074" t="s">
        <v>20</v>
      </c>
    </row>
    <row r="1075" spans="1:14" x14ac:dyDescent="0.35">
      <c r="A1075">
        <v>11074</v>
      </c>
      <c r="B1075" s="1">
        <v>45513</v>
      </c>
      <c r="C1075" t="s">
        <v>2187</v>
      </c>
      <c r="D1075" t="s">
        <v>22</v>
      </c>
      <c r="E1075" t="s">
        <v>23</v>
      </c>
      <c r="F1075" t="s">
        <v>24</v>
      </c>
      <c r="G1075" t="s">
        <v>133</v>
      </c>
      <c r="H1075" t="s">
        <v>2188</v>
      </c>
      <c r="I1075">
        <v>4</v>
      </c>
      <c r="J1075">
        <v>1299</v>
      </c>
      <c r="K1075">
        <v>20</v>
      </c>
      <c r="L1075">
        <v>4156.8</v>
      </c>
      <c r="M1075">
        <v>431.16</v>
      </c>
      <c r="N1075" t="s">
        <v>33</v>
      </c>
    </row>
    <row r="1076" spans="1:14" x14ac:dyDescent="0.35">
      <c r="A1076">
        <v>11075</v>
      </c>
      <c r="B1076" s="1">
        <v>45535</v>
      </c>
      <c r="C1076" t="s">
        <v>2189</v>
      </c>
      <c r="D1076" t="s">
        <v>22</v>
      </c>
      <c r="E1076" t="s">
        <v>54</v>
      </c>
      <c r="F1076" t="s">
        <v>17</v>
      </c>
      <c r="G1076" t="s">
        <v>100</v>
      </c>
      <c r="H1076" t="s">
        <v>2190</v>
      </c>
      <c r="I1076">
        <v>1</v>
      </c>
      <c r="J1076">
        <v>1548</v>
      </c>
      <c r="K1076">
        <v>20</v>
      </c>
      <c r="L1076">
        <v>1238.4000000000001</v>
      </c>
      <c r="M1076">
        <v>283.82</v>
      </c>
      <c r="N1076" t="s">
        <v>38</v>
      </c>
    </row>
    <row r="1077" spans="1:14" x14ac:dyDescent="0.35">
      <c r="A1077">
        <v>11076</v>
      </c>
      <c r="B1077" s="1">
        <v>45538</v>
      </c>
      <c r="C1077" t="s">
        <v>2191</v>
      </c>
      <c r="D1077" t="s">
        <v>22</v>
      </c>
      <c r="E1077" t="s">
        <v>167</v>
      </c>
      <c r="F1077" t="s">
        <v>129</v>
      </c>
      <c r="G1077" t="s">
        <v>148</v>
      </c>
      <c r="H1077" t="s">
        <v>2192</v>
      </c>
      <c r="I1077">
        <v>1</v>
      </c>
      <c r="J1077">
        <v>28645</v>
      </c>
      <c r="K1077">
        <v>20</v>
      </c>
      <c r="L1077">
        <v>22916</v>
      </c>
      <c r="M1077">
        <v>1924.59</v>
      </c>
      <c r="N1077" t="s">
        <v>38</v>
      </c>
    </row>
    <row r="1078" spans="1:14" x14ac:dyDescent="0.35">
      <c r="A1078">
        <v>11077</v>
      </c>
      <c r="B1078" s="1">
        <v>45923</v>
      </c>
      <c r="C1078" t="s">
        <v>2193</v>
      </c>
      <c r="D1078" t="s">
        <v>28</v>
      </c>
      <c r="E1078" t="s">
        <v>29</v>
      </c>
      <c r="F1078" t="s">
        <v>69</v>
      </c>
      <c r="G1078" t="s">
        <v>123</v>
      </c>
      <c r="H1078" t="s">
        <v>2194</v>
      </c>
      <c r="I1078">
        <v>2</v>
      </c>
      <c r="J1078">
        <v>7000</v>
      </c>
      <c r="K1078">
        <v>20</v>
      </c>
      <c r="L1078">
        <v>11200</v>
      </c>
      <c r="M1078">
        <v>1427.14</v>
      </c>
      <c r="N1078" t="s">
        <v>33</v>
      </c>
    </row>
    <row r="1079" spans="1:14" x14ac:dyDescent="0.35">
      <c r="A1079">
        <v>11078</v>
      </c>
      <c r="B1079" s="1">
        <v>45671</v>
      </c>
      <c r="C1079" t="s">
        <v>2195</v>
      </c>
      <c r="D1079" t="s">
        <v>22</v>
      </c>
      <c r="E1079" t="s">
        <v>58</v>
      </c>
      <c r="F1079" t="s">
        <v>96</v>
      </c>
      <c r="G1079" t="s">
        <v>138</v>
      </c>
      <c r="H1079" t="s">
        <v>2178</v>
      </c>
      <c r="I1079">
        <v>3</v>
      </c>
      <c r="J1079">
        <v>12289</v>
      </c>
      <c r="K1079">
        <v>10</v>
      </c>
      <c r="L1079">
        <v>33180.300000000003</v>
      </c>
      <c r="M1079">
        <v>3695.39</v>
      </c>
      <c r="N1079" t="s">
        <v>83</v>
      </c>
    </row>
    <row r="1080" spans="1:14" x14ac:dyDescent="0.35">
      <c r="A1080">
        <v>11079</v>
      </c>
      <c r="B1080" s="1">
        <v>45420</v>
      </c>
      <c r="C1080" t="s">
        <v>2196</v>
      </c>
      <c r="D1080" t="s">
        <v>28</v>
      </c>
      <c r="E1080" t="s">
        <v>144</v>
      </c>
      <c r="F1080" t="s">
        <v>86</v>
      </c>
      <c r="G1080" t="s">
        <v>296</v>
      </c>
      <c r="H1080" t="s">
        <v>2197</v>
      </c>
      <c r="I1080">
        <v>1</v>
      </c>
      <c r="J1080">
        <v>13336</v>
      </c>
      <c r="K1080">
        <v>15</v>
      </c>
      <c r="L1080">
        <v>11335.6</v>
      </c>
      <c r="M1080">
        <v>2562.19</v>
      </c>
      <c r="N1080" t="s">
        <v>33</v>
      </c>
    </row>
    <row r="1081" spans="1:14" x14ac:dyDescent="0.35">
      <c r="A1081">
        <v>11080</v>
      </c>
      <c r="B1081" s="1">
        <v>45336</v>
      </c>
      <c r="C1081" t="s">
        <v>2198</v>
      </c>
      <c r="D1081" t="s">
        <v>15</v>
      </c>
      <c r="E1081" t="s">
        <v>174</v>
      </c>
      <c r="F1081" t="s">
        <v>24</v>
      </c>
      <c r="G1081" t="s">
        <v>36</v>
      </c>
      <c r="H1081" t="s">
        <v>2199</v>
      </c>
      <c r="I1081">
        <v>1</v>
      </c>
      <c r="J1081">
        <v>17376</v>
      </c>
      <c r="K1081">
        <v>10</v>
      </c>
      <c r="L1081">
        <v>15638.4</v>
      </c>
      <c r="M1081">
        <v>1947.58</v>
      </c>
      <c r="N1081" t="s">
        <v>83</v>
      </c>
    </row>
    <row r="1082" spans="1:14" x14ac:dyDescent="0.35">
      <c r="A1082">
        <v>11081</v>
      </c>
      <c r="B1082" s="1">
        <v>45535</v>
      </c>
      <c r="C1082" t="s">
        <v>2200</v>
      </c>
      <c r="D1082" t="s">
        <v>28</v>
      </c>
      <c r="E1082" t="s">
        <v>144</v>
      </c>
      <c r="F1082" t="s">
        <v>24</v>
      </c>
      <c r="G1082" t="s">
        <v>59</v>
      </c>
      <c r="H1082" t="s">
        <v>2201</v>
      </c>
      <c r="I1082">
        <v>5</v>
      </c>
      <c r="J1082">
        <v>52647</v>
      </c>
      <c r="K1082">
        <v>15</v>
      </c>
      <c r="L1082">
        <v>223749.75</v>
      </c>
      <c r="M1082">
        <v>47403.62</v>
      </c>
      <c r="N1082" t="s">
        <v>33</v>
      </c>
    </row>
    <row r="1083" spans="1:14" x14ac:dyDescent="0.35">
      <c r="A1083">
        <v>11082</v>
      </c>
      <c r="B1083" s="1">
        <v>45540</v>
      </c>
      <c r="C1083" t="s">
        <v>2202</v>
      </c>
      <c r="D1083" t="s">
        <v>28</v>
      </c>
      <c r="E1083" t="s">
        <v>144</v>
      </c>
      <c r="F1083" t="s">
        <v>30</v>
      </c>
      <c r="G1083" t="s">
        <v>104</v>
      </c>
      <c r="H1083" t="s">
        <v>2203</v>
      </c>
      <c r="I1083">
        <v>5</v>
      </c>
      <c r="J1083">
        <v>37492</v>
      </c>
      <c r="K1083">
        <v>10</v>
      </c>
      <c r="L1083">
        <v>168714</v>
      </c>
      <c r="M1083">
        <v>13616.72</v>
      </c>
      <c r="N1083" t="s">
        <v>72</v>
      </c>
    </row>
    <row r="1084" spans="1:14" x14ac:dyDescent="0.35">
      <c r="A1084">
        <v>11083</v>
      </c>
      <c r="B1084" s="1">
        <v>45687</v>
      </c>
      <c r="C1084" t="s">
        <v>2204</v>
      </c>
      <c r="D1084" t="s">
        <v>22</v>
      </c>
      <c r="E1084" t="s">
        <v>167</v>
      </c>
      <c r="F1084" t="s">
        <v>17</v>
      </c>
      <c r="G1084" t="s">
        <v>100</v>
      </c>
      <c r="H1084" t="s">
        <v>1354</v>
      </c>
      <c r="I1084">
        <v>1</v>
      </c>
      <c r="J1084">
        <v>56680</v>
      </c>
      <c r="K1084">
        <v>15</v>
      </c>
      <c r="L1084">
        <v>48178</v>
      </c>
      <c r="M1084">
        <v>7140.03</v>
      </c>
      <c r="N1084" t="s">
        <v>20</v>
      </c>
    </row>
    <row r="1085" spans="1:14" x14ac:dyDescent="0.35">
      <c r="A1085">
        <v>11084</v>
      </c>
      <c r="B1085" s="1">
        <v>45364</v>
      </c>
      <c r="C1085" t="s">
        <v>2205</v>
      </c>
      <c r="D1085" t="s">
        <v>40</v>
      </c>
      <c r="E1085" t="s">
        <v>50</v>
      </c>
      <c r="F1085" t="s">
        <v>86</v>
      </c>
      <c r="G1085" t="s">
        <v>87</v>
      </c>
      <c r="H1085" t="s">
        <v>2206</v>
      </c>
      <c r="I1085">
        <v>2</v>
      </c>
      <c r="J1085">
        <v>69931</v>
      </c>
      <c r="K1085">
        <v>0</v>
      </c>
      <c r="L1085">
        <v>139862</v>
      </c>
      <c r="M1085">
        <v>27076.75</v>
      </c>
      <c r="N1085" t="s">
        <v>83</v>
      </c>
    </row>
    <row r="1086" spans="1:14" x14ac:dyDescent="0.35">
      <c r="A1086">
        <v>11085</v>
      </c>
      <c r="B1086" s="1">
        <v>45224</v>
      </c>
      <c r="C1086" t="s">
        <v>2207</v>
      </c>
      <c r="D1086" t="s">
        <v>15</v>
      </c>
      <c r="E1086" t="s">
        <v>68</v>
      </c>
      <c r="F1086" t="s">
        <v>86</v>
      </c>
      <c r="G1086" t="s">
        <v>171</v>
      </c>
      <c r="H1086" t="s">
        <v>2208</v>
      </c>
      <c r="I1086">
        <v>1</v>
      </c>
      <c r="J1086">
        <v>64881</v>
      </c>
      <c r="K1086">
        <v>10</v>
      </c>
      <c r="L1086">
        <v>58392.9</v>
      </c>
      <c r="M1086">
        <v>3188.26</v>
      </c>
      <c r="N1086" t="s">
        <v>83</v>
      </c>
    </row>
    <row r="1087" spans="1:14" x14ac:dyDescent="0.35">
      <c r="A1087">
        <v>11086</v>
      </c>
      <c r="B1087" s="1">
        <v>45284</v>
      </c>
      <c r="C1087" t="s">
        <v>2209</v>
      </c>
      <c r="D1087" t="s">
        <v>40</v>
      </c>
      <c r="E1087" t="s">
        <v>62</v>
      </c>
      <c r="F1087" t="s">
        <v>75</v>
      </c>
      <c r="G1087" t="s">
        <v>409</v>
      </c>
      <c r="H1087" t="s">
        <v>2210</v>
      </c>
      <c r="I1087">
        <v>4</v>
      </c>
      <c r="J1087">
        <v>54187</v>
      </c>
      <c r="K1087">
        <v>20</v>
      </c>
      <c r="L1087">
        <v>173398.39999999999</v>
      </c>
      <c r="M1087">
        <v>17229.79</v>
      </c>
      <c r="N1087" t="s">
        <v>83</v>
      </c>
    </row>
    <row r="1088" spans="1:14" x14ac:dyDescent="0.35">
      <c r="A1088">
        <v>11087</v>
      </c>
      <c r="B1088" s="1">
        <v>45932</v>
      </c>
      <c r="C1088" t="s">
        <v>2211</v>
      </c>
      <c r="D1088" t="s">
        <v>22</v>
      </c>
      <c r="E1088" t="s">
        <v>23</v>
      </c>
      <c r="F1088" t="s">
        <v>75</v>
      </c>
      <c r="G1088" t="s">
        <v>76</v>
      </c>
      <c r="H1088" t="s">
        <v>2212</v>
      </c>
      <c r="I1088">
        <v>5</v>
      </c>
      <c r="J1088">
        <v>1445</v>
      </c>
      <c r="K1088">
        <v>5</v>
      </c>
      <c r="L1088">
        <v>6863.75</v>
      </c>
      <c r="M1088">
        <v>1180.7</v>
      </c>
      <c r="N1088" t="s">
        <v>33</v>
      </c>
    </row>
    <row r="1089" spans="1:14" x14ac:dyDescent="0.35">
      <c r="A1089">
        <v>11088</v>
      </c>
      <c r="B1089" s="1">
        <v>45777</v>
      </c>
      <c r="C1089" t="s">
        <v>2213</v>
      </c>
      <c r="D1089" t="s">
        <v>22</v>
      </c>
      <c r="E1089" t="s">
        <v>167</v>
      </c>
      <c r="F1089" t="s">
        <v>86</v>
      </c>
      <c r="G1089" t="s">
        <v>296</v>
      </c>
      <c r="H1089" t="s">
        <v>2214</v>
      </c>
      <c r="I1089">
        <v>4</v>
      </c>
      <c r="J1089">
        <v>76442</v>
      </c>
      <c r="K1089">
        <v>20</v>
      </c>
      <c r="L1089">
        <v>244614.39999999999</v>
      </c>
      <c r="M1089">
        <v>19458.47</v>
      </c>
      <c r="N1089" t="s">
        <v>83</v>
      </c>
    </row>
    <row r="1090" spans="1:14" x14ac:dyDescent="0.35">
      <c r="A1090">
        <v>11089</v>
      </c>
      <c r="B1090" s="1">
        <v>45741</v>
      </c>
      <c r="C1090" t="s">
        <v>2215</v>
      </c>
      <c r="D1090" t="s">
        <v>15</v>
      </c>
      <c r="E1090" t="s">
        <v>174</v>
      </c>
      <c r="F1090" t="s">
        <v>42</v>
      </c>
      <c r="G1090" t="s">
        <v>79</v>
      </c>
      <c r="H1090" t="s">
        <v>2216</v>
      </c>
      <c r="I1090">
        <v>3</v>
      </c>
      <c r="J1090">
        <v>14127</v>
      </c>
      <c r="K1090">
        <v>10</v>
      </c>
      <c r="L1090">
        <v>38142.9</v>
      </c>
      <c r="M1090">
        <v>5554.72</v>
      </c>
      <c r="N1090" t="s">
        <v>20</v>
      </c>
    </row>
    <row r="1091" spans="1:14" x14ac:dyDescent="0.35">
      <c r="A1091">
        <v>11090</v>
      </c>
      <c r="B1091" s="1">
        <v>45644</v>
      </c>
      <c r="C1091" t="s">
        <v>2217</v>
      </c>
      <c r="D1091" t="s">
        <v>22</v>
      </c>
      <c r="E1091" t="s">
        <v>58</v>
      </c>
      <c r="F1091" t="s">
        <v>46</v>
      </c>
      <c r="G1091" t="s">
        <v>141</v>
      </c>
      <c r="H1091" t="s">
        <v>2218</v>
      </c>
      <c r="I1091">
        <v>3</v>
      </c>
      <c r="J1091">
        <v>58577</v>
      </c>
      <c r="K1091">
        <v>10</v>
      </c>
      <c r="L1091">
        <v>158157.9</v>
      </c>
      <c r="M1091">
        <v>25712.93</v>
      </c>
      <c r="N1091" t="s">
        <v>83</v>
      </c>
    </row>
    <row r="1092" spans="1:14" x14ac:dyDescent="0.35">
      <c r="A1092">
        <v>11091</v>
      </c>
      <c r="B1092" s="1">
        <v>45381</v>
      </c>
      <c r="C1092" t="s">
        <v>2219</v>
      </c>
      <c r="D1092" t="s">
        <v>40</v>
      </c>
      <c r="E1092" t="s">
        <v>50</v>
      </c>
      <c r="F1092" t="s">
        <v>24</v>
      </c>
      <c r="G1092" t="s">
        <v>59</v>
      </c>
      <c r="H1092" t="s">
        <v>2220</v>
      </c>
      <c r="I1092">
        <v>4</v>
      </c>
      <c r="J1092">
        <v>51102</v>
      </c>
      <c r="K1092">
        <v>5</v>
      </c>
      <c r="L1092">
        <v>194187.6</v>
      </c>
      <c r="M1092">
        <v>37261.47</v>
      </c>
      <c r="N1092" t="s">
        <v>72</v>
      </c>
    </row>
    <row r="1093" spans="1:14" x14ac:dyDescent="0.35">
      <c r="A1093">
        <v>11092</v>
      </c>
      <c r="B1093" s="1">
        <v>45495</v>
      </c>
      <c r="C1093" t="s">
        <v>2221</v>
      </c>
      <c r="D1093" t="s">
        <v>15</v>
      </c>
      <c r="E1093" t="s">
        <v>147</v>
      </c>
      <c r="F1093" t="s">
        <v>69</v>
      </c>
      <c r="G1093" t="s">
        <v>123</v>
      </c>
      <c r="H1093" t="s">
        <v>2222</v>
      </c>
      <c r="I1093">
        <v>3</v>
      </c>
      <c r="J1093">
        <v>46500</v>
      </c>
      <c r="K1093">
        <v>20</v>
      </c>
      <c r="L1093">
        <v>111600</v>
      </c>
      <c r="M1093">
        <v>16186.35</v>
      </c>
      <c r="N1093" t="s">
        <v>33</v>
      </c>
    </row>
    <row r="1094" spans="1:14" x14ac:dyDescent="0.35">
      <c r="A1094">
        <v>11093</v>
      </c>
      <c r="B1094" s="1">
        <v>45540</v>
      </c>
      <c r="C1094" t="s">
        <v>2223</v>
      </c>
      <c r="D1094" t="s">
        <v>15</v>
      </c>
      <c r="E1094" t="s">
        <v>174</v>
      </c>
      <c r="F1094" t="s">
        <v>86</v>
      </c>
      <c r="G1094" t="s">
        <v>296</v>
      </c>
      <c r="H1094" t="s">
        <v>2224</v>
      </c>
      <c r="I1094">
        <v>1</v>
      </c>
      <c r="J1094">
        <v>22580</v>
      </c>
      <c r="K1094">
        <v>15</v>
      </c>
      <c r="L1094">
        <v>19193</v>
      </c>
      <c r="M1094">
        <v>1298.1600000000001</v>
      </c>
      <c r="N1094" t="s">
        <v>72</v>
      </c>
    </row>
    <row r="1095" spans="1:14" x14ac:dyDescent="0.35">
      <c r="A1095">
        <v>11094</v>
      </c>
      <c r="B1095" s="1">
        <v>45844</v>
      </c>
      <c r="C1095" t="s">
        <v>2225</v>
      </c>
      <c r="D1095" t="s">
        <v>15</v>
      </c>
      <c r="E1095" t="s">
        <v>174</v>
      </c>
      <c r="F1095" t="s">
        <v>86</v>
      </c>
      <c r="G1095" t="s">
        <v>171</v>
      </c>
      <c r="H1095" t="s">
        <v>279</v>
      </c>
      <c r="I1095">
        <v>1</v>
      </c>
      <c r="J1095">
        <v>29931</v>
      </c>
      <c r="K1095">
        <v>15</v>
      </c>
      <c r="L1095">
        <v>25441.35</v>
      </c>
      <c r="M1095">
        <v>1419.79</v>
      </c>
      <c r="N1095" t="s">
        <v>33</v>
      </c>
    </row>
    <row r="1096" spans="1:14" x14ac:dyDescent="0.35">
      <c r="A1096">
        <v>11095</v>
      </c>
      <c r="B1096" s="1">
        <v>45801</v>
      </c>
      <c r="C1096" t="s">
        <v>2226</v>
      </c>
      <c r="D1096" t="s">
        <v>22</v>
      </c>
      <c r="E1096" t="s">
        <v>54</v>
      </c>
      <c r="F1096" t="s">
        <v>86</v>
      </c>
      <c r="G1096" t="s">
        <v>296</v>
      </c>
      <c r="H1096" t="s">
        <v>2227</v>
      </c>
      <c r="I1096">
        <v>2</v>
      </c>
      <c r="J1096">
        <v>72878</v>
      </c>
      <c r="K1096">
        <v>15</v>
      </c>
      <c r="L1096">
        <v>123892.6</v>
      </c>
      <c r="M1096">
        <v>7564.37</v>
      </c>
      <c r="N1096" t="s">
        <v>20</v>
      </c>
    </row>
    <row r="1097" spans="1:14" x14ac:dyDescent="0.35">
      <c r="A1097">
        <v>11096</v>
      </c>
      <c r="B1097" s="1">
        <v>45534</v>
      </c>
      <c r="C1097" t="s">
        <v>2228</v>
      </c>
      <c r="D1097" t="s">
        <v>28</v>
      </c>
      <c r="E1097" t="s">
        <v>35</v>
      </c>
      <c r="F1097" t="s">
        <v>129</v>
      </c>
      <c r="G1097" t="s">
        <v>164</v>
      </c>
      <c r="H1097" t="s">
        <v>2229</v>
      </c>
      <c r="I1097">
        <v>2</v>
      </c>
      <c r="J1097">
        <v>49224</v>
      </c>
      <c r="K1097">
        <v>0</v>
      </c>
      <c r="L1097">
        <v>98448</v>
      </c>
      <c r="M1097">
        <v>18681.259999999998</v>
      </c>
      <c r="N1097" t="s">
        <v>83</v>
      </c>
    </row>
    <row r="1098" spans="1:14" x14ac:dyDescent="0.35">
      <c r="A1098">
        <v>11097</v>
      </c>
      <c r="B1098" s="1">
        <v>45230</v>
      </c>
      <c r="C1098" t="s">
        <v>2230</v>
      </c>
      <c r="D1098" t="s">
        <v>40</v>
      </c>
      <c r="E1098" t="s">
        <v>110</v>
      </c>
      <c r="F1098" t="s">
        <v>17</v>
      </c>
      <c r="G1098" t="s">
        <v>291</v>
      </c>
      <c r="H1098" t="s">
        <v>2231</v>
      </c>
      <c r="I1098">
        <v>3</v>
      </c>
      <c r="J1098">
        <v>9931</v>
      </c>
      <c r="K1098">
        <v>5</v>
      </c>
      <c r="L1098">
        <v>28303.35</v>
      </c>
      <c r="M1098">
        <v>5063.38</v>
      </c>
      <c r="N1098" t="s">
        <v>20</v>
      </c>
    </row>
    <row r="1099" spans="1:14" x14ac:dyDescent="0.35">
      <c r="A1099">
        <v>11098</v>
      </c>
      <c r="B1099" s="1">
        <v>45278</v>
      </c>
      <c r="C1099" t="s">
        <v>2232</v>
      </c>
      <c r="D1099" t="s">
        <v>15</v>
      </c>
      <c r="E1099" t="s">
        <v>147</v>
      </c>
      <c r="F1099" t="s">
        <v>17</v>
      </c>
      <c r="G1099" t="s">
        <v>111</v>
      </c>
      <c r="H1099" t="s">
        <v>2233</v>
      </c>
      <c r="I1099">
        <v>3</v>
      </c>
      <c r="J1099">
        <v>26535</v>
      </c>
      <c r="K1099">
        <v>10</v>
      </c>
      <c r="L1099">
        <v>71644.5</v>
      </c>
      <c r="M1099">
        <v>16298.24</v>
      </c>
      <c r="N1099" t="s">
        <v>83</v>
      </c>
    </row>
    <row r="1100" spans="1:14" x14ac:dyDescent="0.35">
      <c r="A1100">
        <v>11099</v>
      </c>
      <c r="B1100" s="1">
        <v>45859</v>
      </c>
      <c r="C1100" t="s">
        <v>2234</v>
      </c>
      <c r="D1100" t="s">
        <v>15</v>
      </c>
      <c r="E1100" t="s">
        <v>174</v>
      </c>
      <c r="F1100" t="s">
        <v>96</v>
      </c>
      <c r="G1100" t="s">
        <v>214</v>
      </c>
      <c r="H1100" t="s">
        <v>2235</v>
      </c>
      <c r="I1100">
        <v>2</v>
      </c>
      <c r="J1100">
        <v>74485</v>
      </c>
      <c r="K1100">
        <v>10</v>
      </c>
      <c r="L1100">
        <v>134073</v>
      </c>
      <c r="M1100">
        <v>15987.45</v>
      </c>
      <c r="N1100" t="s">
        <v>20</v>
      </c>
    </row>
    <row r="1101" spans="1:14" x14ac:dyDescent="0.35">
      <c r="A1101">
        <v>11100</v>
      </c>
      <c r="B1101" s="1">
        <v>45258</v>
      </c>
      <c r="C1101" t="s">
        <v>2236</v>
      </c>
      <c r="D1101" t="s">
        <v>28</v>
      </c>
      <c r="E1101" t="s">
        <v>85</v>
      </c>
      <c r="F1101" t="s">
        <v>17</v>
      </c>
      <c r="G1101" t="s">
        <v>18</v>
      </c>
      <c r="H1101" t="s">
        <v>2237</v>
      </c>
      <c r="I1101">
        <v>2</v>
      </c>
      <c r="J1101">
        <v>57097</v>
      </c>
      <c r="K1101">
        <v>0</v>
      </c>
      <c r="L1101">
        <v>114194</v>
      </c>
      <c r="M1101">
        <v>17565.400000000001</v>
      </c>
      <c r="N1101" t="s">
        <v>83</v>
      </c>
    </row>
    <row r="1102" spans="1:14" x14ac:dyDescent="0.35">
      <c r="A1102">
        <v>11101</v>
      </c>
      <c r="B1102" s="1">
        <v>45277</v>
      </c>
      <c r="C1102" t="s">
        <v>2238</v>
      </c>
      <c r="D1102" t="s">
        <v>22</v>
      </c>
      <c r="E1102" t="s">
        <v>74</v>
      </c>
      <c r="F1102" t="s">
        <v>86</v>
      </c>
      <c r="G1102" t="s">
        <v>90</v>
      </c>
      <c r="H1102" t="s">
        <v>2239</v>
      </c>
      <c r="I1102">
        <v>2</v>
      </c>
      <c r="J1102">
        <v>59268</v>
      </c>
      <c r="K1102">
        <v>15</v>
      </c>
      <c r="L1102">
        <v>100755.6</v>
      </c>
      <c r="M1102">
        <v>20731.39</v>
      </c>
      <c r="N1102" t="s">
        <v>72</v>
      </c>
    </row>
    <row r="1103" spans="1:14" x14ac:dyDescent="0.35">
      <c r="A1103">
        <v>11102</v>
      </c>
      <c r="B1103" s="1">
        <v>45836</v>
      </c>
      <c r="C1103" t="s">
        <v>2240</v>
      </c>
      <c r="D1103" t="s">
        <v>22</v>
      </c>
      <c r="E1103" t="s">
        <v>167</v>
      </c>
      <c r="F1103" t="s">
        <v>24</v>
      </c>
      <c r="G1103" t="s">
        <v>25</v>
      </c>
      <c r="H1103" t="s">
        <v>2241</v>
      </c>
      <c r="I1103">
        <v>4</v>
      </c>
      <c r="J1103">
        <v>76727</v>
      </c>
      <c r="K1103">
        <v>0</v>
      </c>
      <c r="L1103">
        <v>306908</v>
      </c>
      <c r="M1103">
        <v>43168.59</v>
      </c>
      <c r="N1103" t="s">
        <v>33</v>
      </c>
    </row>
    <row r="1104" spans="1:14" x14ac:dyDescent="0.35">
      <c r="A1104">
        <v>11103</v>
      </c>
      <c r="B1104" s="1">
        <v>45916</v>
      </c>
      <c r="C1104" t="s">
        <v>2242</v>
      </c>
      <c r="D1104" t="s">
        <v>40</v>
      </c>
      <c r="E1104" t="s">
        <v>62</v>
      </c>
      <c r="F1104" t="s">
        <v>42</v>
      </c>
      <c r="G1104" t="s">
        <v>43</v>
      </c>
      <c r="H1104" t="s">
        <v>513</v>
      </c>
      <c r="I1104">
        <v>3</v>
      </c>
      <c r="J1104">
        <v>25199</v>
      </c>
      <c r="K1104">
        <v>15</v>
      </c>
      <c r="L1104">
        <v>64257.45</v>
      </c>
      <c r="M1104">
        <v>13075.53</v>
      </c>
      <c r="N1104" t="s">
        <v>38</v>
      </c>
    </row>
    <row r="1105" spans="1:14" x14ac:dyDescent="0.35">
      <c r="A1105">
        <v>11104</v>
      </c>
      <c r="B1105" s="1">
        <v>45755</v>
      </c>
      <c r="C1105" t="s">
        <v>2243</v>
      </c>
      <c r="D1105" t="s">
        <v>15</v>
      </c>
      <c r="E1105" t="s">
        <v>147</v>
      </c>
      <c r="F1105" t="s">
        <v>86</v>
      </c>
      <c r="G1105" t="s">
        <v>171</v>
      </c>
      <c r="H1105" t="s">
        <v>2244</v>
      </c>
      <c r="I1105">
        <v>4</v>
      </c>
      <c r="J1105">
        <v>64353</v>
      </c>
      <c r="K1105">
        <v>20</v>
      </c>
      <c r="L1105">
        <v>205929.60000000001</v>
      </c>
      <c r="M1105">
        <v>14098.48</v>
      </c>
      <c r="N1105" t="s">
        <v>83</v>
      </c>
    </row>
    <row r="1106" spans="1:14" x14ac:dyDescent="0.35">
      <c r="A1106">
        <v>11105</v>
      </c>
      <c r="B1106" s="1">
        <v>45640</v>
      </c>
      <c r="C1106" t="s">
        <v>2245</v>
      </c>
      <c r="D1106" t="s">
        <v>15</v>
      </c>
      <c r="E1106" t="s">
        <v>93</v>
      </c>
      <c r="F1106" t="s">
        <v>129</v>
      </c>
      <c r="G1106" t="s">
        <v>168</v>
      </c>
      <c r="H1106" t="s">
        <v>507</v>
      </c>
      <c r="I1106">
        <v>5</v>
      </c>
      <c r="J1106">
        <v>55326</v>
      </c>
      <c r="K1106">
        <v>10</v>
      </c>
      <c r="L1106">
        <v>248967</v>
      </c>
      <c r="M1106">
        <v>60565.21</v>
      </c>
      <c r="N1106" t="s">
        <v>83</v>
      </c>
    </row>
    <row r="1107" spans="1:14" x14ac:dyDescent="0.35">
      <c r="A1107">
        <v>11106</v>
      </c>
      <c r="B1107" s="1">
        <v>45441</v>
      </c>
      <c r="C1107" t="s">
        <v>2246</v>
      </c>
      <c r="D1107" t="s">
        <v>40</v>
      </c>
      <c r="E1107" t="s">
        <v>41</v>
      </c>
      <c r="F1107" t="s">
        <v>75</v>
      </c>
      <c r="G1107" t="s">
        <v>76</v>
      </c>
      <c r="H1107" t="s">
        <v>2247</v>
      </c>
      <c r="I1107">
        <v>3</v>
      </c>
      <c r="J1107">
        <v>72688</v>
      </c>
      <c r="K1107">
        <v>5</v>
      </c>
      <c r="L1107">
        <v>207160.8</v>
      </c>
      <c r="M1107">
        <v>47984.08</v>
      </c>
      <c r="N1107" t="s">
        <v>33</v>
      </c>
    </row>
    <row r="1108" spans="1:14" x14ac:dyDescent="0.35">
      <c r="A1108">
        <v>11107</v>
      </c>
      <c r="B1108" s="1">
        <v>45377</v>
      </c>
      <c r="C1108" t="s">
        <v>2248</v>
      </c>
      <c r="D1108" t="s">
        <v>15</v>
      </c>
      <c r="E1108" t="s">
        <v>147</v>
      </c>
      <c r="F1108" t="s">
        <v>24</v>
      </c>
      <c r="G1108" t="s">
        <v>133</v>
      </c>
      <c r="H1108" t="s">
        <v>2249</v>
      </c>
      <c r="I1108">
        <v>2</v>
      </c>
      <c r="J1108">
        <v>10362</v>
      </c>
      <c r="K1108">
        <v>15</v>
      </c>
      <c r="L1108">
        <v>17615.400000000001</v>
      </c>
      <c r="M1108">
        <v>3322.79</v>
      </c>
      <c r="N1108" t="s">
        <v>38</v>
      </c>
    </row>
    <row r="1109" spans="1:14" x14ac:dyDescent="0.35">
      <c r="A1109">
        <v>11108</v>
      </c>
      <c r="B1109" s="1">
        <v>45520</v>
      </c>
      <c r="C1109" t="s">
        <v>2250</v>
      </c>
      <c r="D1109" t="s">
        <v>40</v>
      </c>
      <c r="E1109" t="s">
        <v>50</v>
      </c>
      <c r="F1109" t="s">
        <v>75</v>
      </c>
      <c r="G1109" t="s">
        <v>76</v>
      </c>
      <c r="H1109" t="s">
        <v>2251</v>
      </c>
      <c r="I1109">
        <v>5</v>
      </c>
      <c r="J1109">
        <v>56110</v>
      </c>
      <c r="K1109">
        <v>10</v>
      </c>
      <c r="L1109">
        <v>252495</v>
      </c>
      <c r="M1109">
        <v>36136.83</v>
      </c>
      <c r="N1109" t="s">
        <v>72</v>
      </c>
    </row>
    <row r="1110" spans="1:14" x14ac:dyDescent="0.35">
      <c r="A1110">
        <v>11109</v>
      </c>
      <c r="B1110" s="1">
        <v>45758</v>
      </c>
      <c r="C1110" t="s">
        <v>2252</v>
      </c>
      <c r="D1110" t="s">
        <v>40</v>
      </c>
      <c r="E1110" t="s">
        <v>110</v>
      </c>
      <c r="F1110" t="s">
        <v>42</v>
      </c>
      <c r="G1110" t="s">
        <v>188</v>
      </c>
      <c r="H1110" t="s">
        <v>2253</v>
      </c>
      <c r="I1110">
        <v>3</v>
      </c>
      <c r="J1110">
        <v>56239</v>
      </c>
      <c r="K1110">
        <v>0</v>
      </c>
      <c r="L1110">
        <v>168717</v>
      </c>
      <c r="M1110">
        <v>30407.97</v>
      </c>
      <c r="N1110" t="s">
        <v>38</v>
      </c>
    </row>
    <row r="1111" spans="1:14" x14ac:dyDescent="0.35">
      <c r="A1111">
        <v>11110</v>
      </c>
      <c r="B1111" s="1">
        <v>45628</v>
      </c>
      <c r="C1111" t="s">
        <v>2254</v>
      </c>
      <c r="D1111" t="s">
        <v>22</v>
      </c>
      <c r="E1111" t="s">
        <v>54</v>
      </c>
      <c r="F1111" t="s">
        <v>17</v>
      </c>
      <c r="G1111" t="s">
        <v>18</v>
      </c>
      <c r="H1111" t="s">
        <v>2255</v>
      </c>
      <c r="I1111">
        <v>2</v>
      </c>
      <c r="J1111">
        <v>32947</v>
      </c>
      <c r="K1111">
        <v>20</v>
      </c>
      <c r="L1111">
        <v>52715.199999999997</v>
      </c>
      <c r="M1111">
        <v>2862.48</v>
      </c>
      <c r="N1111" t="s">
        <v>33</v>
      </c>
    </row>
    <row r="1112" spans="1:14" x14ac:dyDescent="0.35">
      <c r="A1112">
        <v>11111</v>
      </c>
      <c r="B1112" s="1">
        <v>45207</v>
      </c>
      <c r="C1112" t="s">
        <v>2256</v>
      </c>
      <c r="D1112" t="s">
        <v>28</v>
      </c>
      <c r="E1112" t="s">
        <v>114</v>
      </c>
      <c r="F1112" t="s">
        <v>24</v>
      </c>
      <c r="G1112" t="s">
        <v>133</v>
      </c>
      <c r="H1112" t="s">
        <v>2257</v>
      </c>
      <c r="I1112">
        <v>5</v>
      </c>
      <c r="J1112">
        <v>3051</v>
      </c>
      <c r="K1112">
        <v>15</v>
      </c>
      <c r="L1112">
        <v>12966.75</v>
      </c>
      <c r="M1112">
        <v>1413.68</v>
      </c>
      <c r="N1112" t="s">
        <v>83</v>
      </c>
    </row>
    <row r="1113" spans="1:14" x14ac:dyDescent="0.35">
      <c r="A1113">
        <v>11112</v>
      </c>
      <c r="B1113" s="1">
        <v>45469</v>
      </c>
      <c r="C1113" t="s">
        <v>2258</v>
      </c>
      <c r="D1113" t="s">
        <v>28</v>
      </c>
      <c r="E1113" t="s">
        <v>35</v>
      </c>
      <c r="F1113" t="s">
        <v>86</v>
      </c>
      <c r="G1113" t="s">
        <v>90</v>
      </c>
      <c r="H1113" t="s">
        <v>2259</v>
      </c>
      <c r="I1113">
        <v>4</v>
      </c>
      <c r="J1113">
        <v>73502</v>
      </c>
      <c r="K1113">
        <v>0</v>
      </c>
      <c r="L1113">
        <v>294008</v>
      </c>
      <c r="M1113">
        <v>18131.14</v>
      </c>
      <c r="N1113" t="s">
        <v>72</v>
      </c>
    </row>
    <row r="1114" spans="1:14" x14ac:dyDescent="0.35">
      <c r="A1114">
        <v>11113</v>
      </c>
      <c r="B1114" s="1">
        <v>45365</v>
      </c>
      <c r="C1114" t="s">
        <v>2260</v>
      </c>
      <c r="D1114" t="s">
        <v>28</v>
      </c>
      <c r="E1114" t="s">
        <v>114</v>
      </c>
      <c r="F1114" t="s">
        <v>42</v>
      </c>
      <c r="G1114" t="s">
        <v>188</v>
      </c>
      <c r="H1114" t="s">
        <v>2261</v>
      </c>
      <c r="I1114">
        <v>4</v>
      </c>
      <c r="J1114">
        <v>31981</v>
      </c>
      <c r="K1114">
        <v>0</v>
      </c>
      <c r="L1114">
        <v>127924</v>
      </c>
      <c r="M1114">
        <v>23531.26</v>
      </c>
      <c r="N1114" t="s">
        <v>38</v>
      </c>
    </row>
    <row r="1115" spans="1:14" x14ac:dyDescent="0.35">
      <c r="A1115">
        <v>11114</v>
      </c>
      <c r="B1115" s="1">
        <v>45439</v>
      </c>
      <c r="C1115" t="s">
        <v>2262</v>
      </c>
      <c r="D1115" t="s">
        <v>28</v>
      </c>
      <c r="E1115" t="s">
        <v>144</v>
      </c>
      <c r="F1115" t="s">
        <v>86</v>
      </c>
      <c r="G1115" t="s">
        <v>171</v>
      </c>
      <c r="H1115" t="s">
        <v>2263</v>
      </c>
      <c r="I1115">
        <v>3</v>
      </c>
      <c r="J1115">
        <v>60790</v>
      </c>
      <c r="K1115">
        <v>5</v>
      </c>
      <c r="L1115">
        <v>173251.5</v>
      </c>
      <c r="M1115">
        <v>20003.560000000001</v>
      </c>
      <c r="N1115" t="s">
        <v>83</v>
      </c>
    </row>
    <row r="1116" spans="1:14" x14ac:dyDescent="0.35">
      <c r="A1116">
        <v>11115</v>
      </c>
      <c r="B1116" s="1">
        <v>45894</v>
      </c>
      <c r="C1116" t="s">
        <v>2264</v>
      </c>
      <c r="D1116" t="s">
        <v>28</v>
      </c>
      <c r="E1116" t="s">
        <v>144</v>
      </c>
      <c r="F1116" t="s">
        <v>69</v>
      </c>
      <c r="G1116" t="s">
        <v>115</v>
      </c>
      <c r="H1116" t="s">
        <v>2265</v>
      </c>
      <c r="I1116">
        <v>5</v>
      </c>
      <c r="J1116">
        <v>58343</v>
      </c>
      <c r="K1116">
        <v>5</v>
      </c>
      <c r="L1116">
        <v>277129.25</v>
      </c>
      <c r="M1116">
        <v>19592.830000000002</v>
      </c>
      <c r="N1116" t="s">
        <v>20</v>
      </c>
    </row>
    <row r="1117" spans="1:14" x14ac:dyDescent="0.35">
      <c r="A1117">
        <v>11116</v>
      </c>
      <c r="B1117" s="1">
        <v>45219</v>
      </c>
      <c r="C1117" t="s">
        <v>2266</v>
      </c>
      <c r="D1117" t="s">
        <v>22</v>
      </c>
      <c r="E1117" t="s">
        <v>58</v>
      </c>
      <c r="F1117" t="s">
        <v>17</v>
      </c>
      <c r="G1117" t="s">
        <v>100</v>
      </c>
      <c r="H1117" t="s">
        <v>2267</v>
      </c>
      <c r="I1117">
        <v>3</v>
      </c>
      <c r="J1117">
        <v>41002</v>
      </c>
      <c r="K1117">
        <v>15</v>
      </c>
      <c r="L1117">
        <v>104555.1</v>
      </c>
      <c r="M1117">
        <v>8656.02</v>
      </c>
      <c r="N1117" t="s">
        <v>72</v>
      </c>
    </row>
    <row r="1118" spans="1:14" x14ac:dyDescent="0.35">
      <c r="A1118">
        <v>11117</v>
      </c>
      <c r="B1118" s="1">
        <v>45761</v>
      </c>
      <c r="C1118" t="s">
        <v>2268</v>
      </c>
      <c r="D1118" t="s">
        <v>40</v>
      </c>
      <c r="E1118" t="s">
        <v>62</v>
      </c>
      <c r="F1118" t="s">
        <v>17</v>
      </c>
      <c r="G1118" t="s">
        <v>100</v>
      </c>
      <c r="H1118" t="s">
        <v>1110</v>
      </c>
      <c r="I1118">
        <v>4</v>
      </c>
      <c r="J1118">
        <v>31796</v>
      </c>
      <c r="K1118">
        <v>0</v>
      </c>
      <c r="L1118">
        <v>127184</v>
      </c>
      <c r="M1118">
        <v>26219.33</v>
      </c>
      <c r="N1118" t="s">
        <v>20</v>
      </c>
    </row>
    <row r="1119" spans="1:14" x14ac:dyDescent="0.35">
      <c r="A1119">
        <v>11118</v>
      </c>
      <c r="B1119" s="1">
        <v>45401</v>
      </c>
      <c r="C1119" t="s">
        <v>2269</v>
      </c>
      <c r="D1119" t="s">
        <v>15</v>
      </c>
      <c r="E1119" t="s">
        <v>174</v>
      </c>
      <c r="F1119" t="s">
        <v>129</v>
      </c>
      <c r="G1119" t="s">
        <v>130</v>
      </c>
      <c r="H1119" t="s">
        <v>2270</v>
      </c>
      <c r="I1119">
        <v>4</v>
      </c>
      <c r="J1119">
        <v>22163</v>
      </c>
      <c r="K1119">
        <v>15</v>
      </c>
      <c r="L1119">
        <v>75354.2</v>
      </c>
      <c r="M1119">
        <v>17884.38</v>
      </c>
      <c r="N1119" t="s">
        <v>72</v>
      </c>
    </row>
    <row r="1120" spans="1:14" x14ac:dyDescent="0.35">
      <c r="A1120">
        <v>11119</v>
      </c>
      <c r="B1120" s="1">
        <v>45686</v>
      </c>
      <c r="C1120" t="s">
        <v>2271</v>
      </c>
      <c r="D1120" t="s">
        <v>15</v>
      </c>
      <c r="E1120" t="s">
        <v>147</v>
      </c>
      <c r="F1120" t="s">
        <v>24</v>
      </c>
      <c r="G1120" t="s">
        <v>133</v>
      </c>
      <c r="H1120" t="s">
        <v>2272</v>
      </c>
      <c r="I1120">
        <v>1</v>
      </c>
      <c r="J1120">
        <v>29884</v>
      </c>
      <c r="K1120">
        <v>20</v>
      </c>
      <c r="L1120">
        <v>23907.200000000001</v>
      </c>
      <c r="M1120">
        <v>3202.55</v>
      </c>
      <c r="N1120" t="s">
        <v>83</v>
      </c>
    </row>
    <row r="1121" spans="1:14" x14ac:dyDescent="0.35">
      <c r="A1121">
        <v>11120</v>
      </c>
      <c r="B1121" s="1">
        <v>45674</v>
      </c>
      <c r="C1121" t="s">
        <v>2273</v>
      </c>
      <c r="D1121" t="s">
        <v>22</v>
      </c>
      <c r="E1121" t="s">
        <v>54</v>
      </c>
      <c r="F1121" t="s">
        <v>86</v>
      </c>
      <c r="G1121" t="s">
        <v>87</v>
      </c>
      <c r="H1121" t="s">
        <v>2274</v>
      </c>
      <c r="I1121">
        <v>1</v>
      </c>
      <c r="J1121">
        <v>60813</v>
      </c>
      <c r="K1121">
        <v>0</v>
      </c>
      <c r="L1121">
        <v>60813</v>
      </c>
      <c r="M1121">
        <v>12988.64</v>
      </c>
      <c r="N1121" t="s">
        <v>38</v>
      </c>
    </row>
    <row r="1122" spans="1:14" x14ac:dyDescent="0.35">
      <c r="A1122">
        <v>11121</v>
      </c>
      <c r="B1122" s="1">
        <v>45436</v>
      </c>
      <c r="C1122" t="s">
        <v>2275</v>
      </c>
      <c r="D1122" t="s">
        <v>22</v>
      </c>
      <c r="E1122" t="s">
        <v>58</v>
      </c>
      <c r="F1122" t="s">
        <v>46</v>
      </c>
      <c r="G1122" t="s">
        <v>126</v>
      </c>
      <c r="H1122" t="s">
        <v>2276</v>
      </c>
      <c r="I1122">
        <v>2</v>
      </c>
      <c r="J1122">
        <v>24189</v>
      </c>
      <c r="K1122">
        <v>15</v>
      </c>
      <c r="L1122">
        <v>41121.300000000003</v>
      </c>
      <c r="M1122">
        <v>7523.56</v>
      </c>
      <c r="N1122" t="s">
        <v>33</v>
      </c>
    </row>
    <row r="1123" spans="1:14" x14ac:dyDescent="0.35">
      <c r="A1123">
        <v>11122</v>
      </c>
      <c r="B1123" s="1">
        <v>45305</v>
      </c>
      <c r="C1123" t="s">
        <v>2277</v>
      </c>
      <c r="D1123" t="s">
        <v>28</v>
      </c>
      <c r="E1123" t="s">
        <v>85</v>
      </c>
      <c r="F1123" t="s">
        <v>129</v>
      </c>
      <c r="G1123" t="s">
        <v>130</v>
      </c>
      <c r="H1123" t="s">
        <v>2278</v>
      </c>
      <c r="I1123">
        <v>4</v>
      </c>
      <c r="J1123">
        <v>78589</v>
      </c>
      <c r="K1123">
        <v>0</v>
      </c>
      <c r="L1123">
        <v>314356</v>
      </c>
      <c r="M1123">
        <v>31464.36</v>
      </c>
      <c r="N1123" t="s">
        <v>20</v>
      </c>
    </row>
    <row r="1124" spans="1:14" x14ac:dyDescent="0.35">
      <c r="A1124">
        <v>11123</v>
      </c>
      <c r="B1124" s="1">
        <v>45873</v>
      </c>
      <c r="C1124" t="s">
        <v>2279</v>
      </c>
      <c r="D1124" t="s">
        <v>22</v>
      </c>
      <c r="E1124" t="s">
        <v>23</v>
      </c>
      <c r="F1124" t="s">
        <v>129</v>
      </c>
      <c r="G1124" t="s">
        <v>130</v>
      </c>
      <c r="H1124" t="s">
        <v>832</v>
      </c>
      <c r="I1124">
        <v>3</v>
      </c>
      <c r="J1124">
        <v>15007</v>
      </c>
      <c r="K1124">
        <v>20</v>
      </c>
      <c r="L1124">
        <v>36016.800000000003</v>
      </c>
      <c r="M1124">
        <v>6971.28</v>
      </c>
      <c r="N1124" t="s">
        <v>20</v>
      </c>
    </row>
    <row r="1125" spans="1:14" x14ac:dyDescent="0.35">
      <c r="A1125">
        <v>11124</v>
      </c>
      <c r="B1125" s="1">
        <v>45558</v>
      </c>
      <c r="C1125" t="s">
        <v>2280</v>
      </c>
      <c r="D1125" t="s">
        <v>40</v>
      </c>
      <c r="E1125" t="s">
        <v>50</v>
      </c>
      <c r="F1125" t="s">
        <v>86</v>
      </c>
      <c r="G1125" t="s">
        <v>296</v>
      </c>
      <c r="H1125" t="s">
        <v>2281</v>
      </c>
      <c r="I1125">
        <v>1</v>
      </c>
      <c r="J1125">
        <v>52117</v>
      </c>
      <c r="K1125">
        <v>20</v>
      </c>
      <c r="L1125">
        <v>41693.599999999999</v>
      </c>
      <c r="M1125">
        <v>9104.77</v>
      </c>
      <c r="N1125" t="s">
        <v>72</v>
      </c>
    </row>
    <row r="1126" spans="1:14" x14ac:dyDescent="0.35">
      <c r="A1126">
        <v>11125</v>
      </c>
      <c r="B1126" s="1">
        <v>45777</v>
      </c>
      <c r="C1126" t="s">
        <v>2282</v>
      </c>
      <c r="D1126" t="s">
        <v>40</v>
      </c>
      <c r="E1126" t="s">
        <v>103</v>
      </c>
      <c r="F1126" t="s">
        <v>69</v>
      </c>
      <c r="G1126" t="s">
        <v>517</v>
      </c>
      <c r="H1126" t="s">
        <v>2283</v>
      </c>
      <c r="I1126">
        <v>5</v>
      </c>
      <c r="J1126">
        <v>78466</v>
      </c>
      <c r="K1126">
        <v>5</v>
      </c>
      <c r="L1126">
        <v>372713.5</v>
      </c>
      <c r="M1126">
        <v>82744.41</v>
      </c>
      <c r="N1126" t="s">
        <v>20</v>
      </c>
    </row>
    <row r="1127" spans="1:14" x14ac:dyDescent="0.35">
      <c r="A1127">
        <v>11126</v>
      </c>
      <c r="B1127" s="1">
        <v>45550</v>
      </c>
      <c r="C1127" t="s">
        <v>2284</v>
      </c>
      <c r="D1127" t="s">
        <v>22</v>
      </c>
      <c r="E1127" t="s">
        <v>23</v>
      </c>
      <c r="F1127" t="s">
        <v>46</v>
      </c>
      <c r="G1127" t="s">
        <v>141</v>
      </c>
      <c r="H1127" t="s">
        <v>2285</v>
      </c>
      <c r="I1127">
        <v>3</v>
      </c>
      <c r="J1127">
        <v>22428</v>
      </c>
      <c r="K1127">
        <v>5</v>
      </c>
      <c r="L1127">
        <v>63919.8</v>
      </c>
      <c r="M1127">
        <v>8467.2999999999993</v>
      </c>
      <c r="N1127" t="s">
        <v>33</v>
      </c>
    </row>
    <row r="1128" spans="1:14" x14ac:dyDescent="0.35">
      <c r="A1128">
        <v>11127</v>
      </c>
      <c r="B1128" s="1">
        <v>45894</v>
      </c>
      <c r="C1128" t="s">
        <v>2286</v>
      </c>
      <c r="D1128" t="s">
        <v>28</v>
      </c>
      <c r="E1128" t="s">
        <v>114</v>
      </c>
      <c r="F1128" t="s">
        <v>17</v>
      </c>
      <c r="G1128" t="s">
        <v>55</v>
      </c>
      <c r="H1128" t="s">
        <v>1567</v>
      </c>
      <c r="I1128">
        <v>5</v>
      </c>
      <c r="J1128">
        <v>13235</v>
      </c>
      <c r="K1128">
        <v>0</v>
      </c>
      <c r="L1128">
        <v>66175</v>
      </c>
      <c r="M1128">
        <v>11936.89</v>
      </c>
      <c r="N1128" t="s">
        <v>83</v>
      </c>
    </row>
    <row r="1129" spans="1:14" x14ac:dyDescent="0.35">
      <c r="A1129">
        <v>11128</v>
      </c>
      <c r="B1129" s="1">
        <v>45701</v>
      </c>
      <c r="C1129" t="s">
        <v>2287</v>
      </c>
      <c r="D1129" t="s">
        <v>22</v>
      </c>
      <c r="E1129" t="s">
        <v>58</v>
      </c>
      <c r="F1129" t="s">
        <v>24</v>
      </c>
      <c r="G1129" t="s">
        <v>36</v>
      </c>
      <c r="H1129" t="s">
        <v>2288</v>
      </c>
      <c r="I1129">
        <v>1</v>
      </c>
      <c r="J1129">
        <v>2593</v>
      </c>
      <c r="K1129">
        <v>15</v>
      </c>
      <c r="L1129">
        <v>2204.0500000000002</v>
      </c>
      <c r="M1129">
        <v>348.96</v>
      </c>
      <c r="N1129" t="s">
        <v>72</v>
      </c>
    </row>
    <row r="1130" spans="1:14" x14ac:dyDescent="0.35">
      <c r="A1130">
        <v>11129</v>
      </c>
      <c r="B1130" s="1">
        <v>45627</v>
      </c>
      <c r="C1130" t="s">
        <v>2289</v>
      </c>
      <c r="D1130" t="s">
        <v>22</v>
      </c>
      <c r="E1130" t="s">
        <v>23</v>
      </c>
      <c r="F1130" t="s">
        <v>42</v>
      </c>
      <c r="G1130" t="s">
        <v>79</v>
      </c>
      <c r="H1130" t="s">
        <v>2290</v>
      </c>
      <c r="I1130">
        <v>1</v>
      </c>
      <c r="J1130">
        <v>51138</v>
      </c>
      <c r="K1130">
        <v>5</v>
      </c>
      <c r="L1130">
        <v>48581.1</v>
      </c>
      <c r="M1130">
        <v>5848.49</v>
      </c>
      <c r="N1130" t="s">
        <v>83</v>
      </c>
    </row>
    <row r="1131" spans="1:14" x14ac:dyDescent="0.35">
      <c r="A1131">
        <v>11130</v>
      </c>
      <c r="B1131" s="1">
        <v>45314</v>
      </c>
      <c r="C1131" t="s">
        <v>2291</v>
      </c>
      <c r="D1131" t="s">
        <v>15</v>
      </c>
      <c r="E1131" t="s">
        <v>174</v>
      </c>
      <c r="F1131" t="s">
        <v>86</v>
      </c>
      <c r="G1131" t="s">
        <v>90</v>
      </c>
      <c r="H1131" t="s">
        <v>2292</v>
      </c>
      <c r="I1131">
        <v>2</v>
      </c>
      <c r="J1131">
        <v>42396</v>
      </c>
      <c r="K1131">
        <v>10</v>
      </c>
      <c r="L1131">
        <v>76312.800000000003</v>
      </c>
      <c r="M1131">
        <v>14690.23</v>
      </c>
      <c r="N1131" t="s">
        <v>20</v>
      </c>
    </row>
    <row r="1132" spans="1:14" x14ac:dyDescent="0.35">
      <c r="A1132">
        <v>11131</v>
      </c>
      <c r="B1132" s="1">
        <v>45762</v>
      </c>
      <c r="C1132" t="s">
        <v>2293</v>
      </c>
      <c r="D1132" t="s">
        <v>40</v>
      </c>
      <c r="E1132" t="s">
        <v>62</v>
      </c>
      <c r="F1132" t="s">
        <v>69</v>
      </c>
      <c r="G1132" t="s">
        <v>517</v>
      </c>
      <c r="H1132" t="s">
        <v>2294</v>
      </c>
      <c r="I1132">
        <v>4</v>
      </c>
      <c r="J1132">
        <v>19720</v>
      </c>
      <c r="K1132">
        <v>10</v>
      </c>
      <c r="L1132">
        <v>70992</v>
      </c>
      <c r="M1132">
        <v>14671.13</v>
      </c>
      <c r="N1132" t="s">
        <v>72</v>
      </c>
    </row>
    <row r="1133" spans="1:14" x14ac:dyDescent="0.35">
      <c r="A1133">
        <v>11132</v>
      </c>
      <c r="B1133" s="1">
        <v>45526</v>
      </c>
      <c r="C1133" t="s">
        <v>2295</v>
      </c>
      <c r="D1133" t="s">
        <v>28</v>
      </c>
      <c r="E1133" t="s">
        <v>85</v>
      </c>
      <c r="F1133" t="s">
        <v>75</v>
      </c>
      <c r="G1133" t="s">
        <v>76</v>
      </c>
      <c r="H1133" t="s">
        <v>2296</v>
      </c>
      <c r="I1133">
        <v>5</v>
      </c>
      <c r="J1133">
        <v>61965</v>
      </c>
      <c r="K1133">
        <v>5</v>
      </c>
      <c r="L1133">
        <v>294333.75</v>
      </c>
      <c r="M1133">
        <v>42326.5</v>
      </c>
      <c r="N1133" t="s">
        <v>20</v>
      </c>
    </row>
    <row r="1134" spans="1:14" x14ac:dyDescent="0.35">
      <c r="A1134">
        <v>11133</v>
      </c>
      <c r="B1134" s="1">
        <v>45527</v>
      </c>
      <c r="C1134" t="s">
        <v>2297</v>
      </c>
      <c r="D1134" t="s">
        <v>15</v>
      </c>
      <c r="E1134" t="s">
        <v>93</v>
      </c>
      <c r="F1134" t="s">
        <v>129</v>
      </c>
      <c r="G1134" t="s">
        <v>148</v>
      </c>
      <c r="H1134" t="s">
        <v>2298</v>
      </c>
      <c r="I1134">
        <v>1</v>
      </c>
      <c r="J1134">
        <v>367</v>
      </c>
      <c r="K1134">
        <v>10</v>
      </c>
      <c r="L1134">
        <v>330.3</v>
      </c>
      <c r="M1134">
        <v>73.22</v>
      </c>
      <c r="N1134" t="s">
        <v>20</v>
      </c>
    </row>
    <row r="1135" spans="1:14" x14ac:dyDescent="0.35">
      <c r="A1135">
        <v>11134</v>
      </c>
      <c r="B1135" s="1">
        <v>45687</v>
      </c>
      <c r="C1135" t="s">
        <v>2299</v>
      </c>
      <c r="D1135" t="s">
        <v>40</v>
      </c>
      <c r="E1135" t="s">
        <v>62</v>
      </c>
      <c r="F1135" t="s">
        <v>69</v>
      </c>
      <c r="G1135" t="s">
        <v>70</v>
      </c>
      <c r="H1135" t="s">
        <v>2300</v>
      </c>
      <c r="I1135">
        <v>5</v>
      </c>
      <c r="J1135">
        <v>29336</v>
      </c>
      <c r="K1135">
        <v>0</v>
      </c>
      <c r="L1135">
        <v>146680</v>
      </c>
      <c r="M1135">
        <v>24225.08</v>
      </c>
      <c r="N1135" t="s">
        <v>72</v>
      </c>
    </row>
    <row r="1136" spans="1:14" x14ac:dyDescent="0.35">
      <c r="A1136">
        <v>11135</v>
      </c>
      <c r="B1136" s="1">
        <v>45661</v>
      </c>
      <c r="C1136" t="s">
        <v>2301</v>
      </c>
      <c r="D1136" t="s">
        <v>40</v>
      </c>
      <c r="E1136" t="s">
        <v>103</v>
      </c>
      <c r="F1136" t="s">
        <v>96</v>
      </c>
      <c r="G1136" t="s">
        <v>214</v>
      </c>
      <c r="H1136" t="s">
        <v>2302</v>
      </c>
      <c r="I1136">
        <v>5</v>
      </c>
      <c r="J1136">
        <v>31246</v>
      </c>
      <c r="K1136">
        <v>5</v>
      </c>
      <c r="L1136">
        <v>148418.5</v>
      </c>
      <c r="M1136">
        <v>21233.06</v>
      </c>
      <c r="N1136" t="s">
        <v>38</v>
      </c>
    </row>
    <row r="1137" spans="1:14" x14ac:dyDescent="0.35">
      <c r="A1137">
        <v>11136</v>
      </c>
      <c r="B1137" s="1">
        <v>45808</v>
      </c>
      <c r="C1137" t="s">
        <v>2303</v>
      </c>
      <c r="D1137" t="s">
        <v>40</v>
      </c>
      <c r="E1137" t="s">
        <v>50</v>
      </c>
      <c r="F1137" t="s">
        <v>24</v>
      </c>
      <c r="G1137" t="s">
        <v>25</v>
      </c>
      <c r="H1137" t="s">
        <v>2304</v>
      </c>
      <c r="I1137">
        <v>2</v>
      </c>
      <c r="J1137">
        <v>25421</v>
      </c>
      <c r="K1137">
        <v>10</v>
      </c>
      <c r="L1137">
        <v>45757.8</v>
      </c>
      <c r="M1137">
        <v>3710.15</v>
      </c>
      <c r="N1137" t="s">
        <v>83</v>
      </c>
    </row>
    <row r="1138" spans="1:14" x14ac:dyDescent="0.35">
      <c r="A1138">
        <v>11137</v>
      </c>
      <c r="B1138" s="1">
        <v>45428</v>
      </c>
      <c r="C1138" t="s">
        <v>2305</v>
      </c>
      <c r="D1138" t="s">
        <v>28</v>
      </c>
      <c r="E1138" t="s">
        <v>144</v>
      </c>
      <c r="F1138" t="s">
        <v>30</v>
      </c>
      <c r="G1138" t="s">
        <v>31</v>
      </c>
      <c r="H1138" t="s">
        <v>2306</v>
      </c>
      <c r="I1138">
        <v>4</v>
      </c>
      <c r="J1138">
        <v>667</v>
      </c>
      <c r="K1138">
        <v>0</v>
      </c>
      <c r="L1138">
        <v>2668</v>
      </c>
      <c r="M1138">
        <v>611.54999999999995</v>
      </c>
      <c r="N1138" t="s">
        <v>33</v>
      </c>
    </row>
    <row r="1139" spans="1:14" x14ac:dyDescent="0.35">
      <c r="A1139">
        <v>11138</v>
      </c>
      <c r="B1139" s="1">
        <v>45709</v>
      </c>
      <c r="C1139" t="s">
        <v>2307</v>
      </c>
      <c r="D1139" t="s">
        <v>40</v>
      </c>
      <c r="E1139" t="s">
        <v>50</v>
      </c>
      <c r="F1139" t="s">
        <v>42</v>
      </c>
      <c r="G1139" t="s">
        <v>188</v>
      </c>
      <c r="H1139" t="s">
        <v>2308</v>
      </c>
      <c r="I1139">
        <v>1</v>
      </c>
      <c r="J1139">
        <v>16862</v>
      </c>
      <c r="K1139">
        <v>10</v>
      </c>
      <c r="L1139">
        <v>15175.8</v>
      </c>
      <c r="M1139">
        <v>2398.0500000000002</v>
      </c>
      <c r="N1139" t="s">
        <v>20</v>
      </c>
    </row>
    <row r="1140" spans="1:14" x14ac:dyDescent="0.35">
      <c r="A1140">
        <v>11139</v>
      </c>
      <c r="B1140" s="1">
        <v>45892</v>
      </c>
      <c r="C1140" t="s">
        <v>2309</v>
      </c>
      <c r="D1140" t="s">
        <v>22</v>
      </c>
      <c r="E1140" t="s">
        <v>74</v>
      </c>
      <c r="F1140" t="s">
        <v>42</v>
      </c>
      <c r="G1140" t="s">
        <v>51</v>
      </c>
      <c r="H1140" t="s">
        <v>2310</v>
      </c>
      <c r="I1140">
        <v>5</v>
      </c>
      <c r="J1140">
        <v>78363</v>
      </c>
      <c r="K1140">
        <v>20</v>
      </c>
      <c r="L1140">
        <v>313452</v>
      </c>
      <c r="M1140">
        <v>17200.72</v>
      </c>
      <c r="N1140" t="s">
        <v>20</v>
      </c>
    </row>
    <row r="1141" spans="1:14" x14ac:dyDescent="0.35">
      <c r="A1141">
        <v>11140</v>
      </c>
      <c r="B1141" s="1">
        <v>45334</v>
      </c>
      <c r="C1141" t="s">
        <v>2311</v>
      </c>
      <c r="D1141" t="s">
        <v>22</v>
      </c>
      <c r="E1141" t="s">
        <v>167</v>
      </c>
      <c r="F1141" t="s">
        <v>129</v>
      </c>
      <c r="G1141" t="s">
        <v>148</v>
      </c>
      <c r="H1141" t="s">
        <v>2312</v>
      </c>
      <c r="I1141">
        <v>2</v>
      </c>
      <c r="J1141">
        <v>55648</v>
      </c>
      <c r="K1141">
        <v>15</v>
      </c>
      <c r="L1141">
        <v>94601.600000000006</v>
      </c>
      <c r="M1141">
        <v>8634.7000000000007</v>
      </c>
      <c r="N1141" t="s">
        <v>33</v>
      </c>
    </row>
    <row r="1142" spans="1:14" x14ac:dyDescent="0.35">
      <c r="A1142">
        <v>11141</v>
      </c>
      <c r="B1142" s="1">
        <v>45257</v>
      </c>
      <c r="C1142" t="s">
        <v>2313</v>
      </c>
      <c r="D1142" t="s">
        <v>40</v>
      </c>
      <c r="E1142" t="s">
        <v>41</v>
      </c>
      <c r="F1142" t="s">
        <v>96</v>
      </c>
      <c r="G1142" t="s">
        <v>214</v>
      </c>
      <c r="H1142" t="s">
        <v>2314</v>
      </c>
      <c r="I1142">
        <v>5</v>
      </c>
      <c r="J1142">
        <v>21266</v>
      </c>
      <c r="K1142">
        <v>10</v>
      </c>
      <c r="L1142">
        <v>95697</v>
      </c>
      <c r="M1142">
        <v>18209.59</v>
      </c>
      <c r="N1142" t="s">
        <v>72</v>
      </c>
    </row>
    <row r="1143" spans="1:14" x14ac:dyDescent="0.35">
      <c r="A1143">
        <v>11142</v>
      </c>
      <c r="B1143" s="1">
        <v>45741</v>
      </c>
      <c r="C1143" t="s">
        <v>2315</v>
      </c>
      <c r="D1143" t="s">
        <v>15</v>
      </c>
      <c r="E1143" t="s">
        <v>16</v>
      </c>
      <c r="F1143" t="s">
        <v>17</v>
      </c>
      <c r="G1143" t="s">
        <v>111</v>
      </c>
      <c r="H1143" t="s">
        <v>2316</v>
      </c>
      <c r="I1143">
        <v>5</v>
      </c>
      <c r="J1143">
        <v>26679</v>
      </c>
      <c r="K1143">
        <v>0</v>
      </c>
      <c r="L1143">
        <v>133395</v>
      </c>
      <c r="M1143">
        <v>16580.96</v>
      </c>
      <c r="N1143" t="s">
        <v>72</v>
      </c>
    </row>
    <row r="1144" spans="1:14" x14ac:dyDescent="0.35">
      <c r="A1144">
        <v>11143</v>
      </c>
      <c r="B1144" s="1">
        <v>45927</v>
      </c>
      <c r="C1144" t="s">
        <v>2317</v>
      </c>
      <c r="D1144" t="s">
        <v>15</v>
      </c>
      <c r="E1144" t="s">
        <v>16</v>
      </c>
      <c r="F1144" t="s">
        <v>42</v>
      </c>
      <c r="G1144" t="s">
        <v>188</v>
      </c>
      <c r="H1144" t="s">
        <v>2318</v>
      </c>
      <c r="I1144">
        <v>4</v>
      </c>
      <c r="J1144">
        <v>50092</v>
      </c>
      <c r="K1144">
        <v>5</v>
      </c>
      <c r="L1144">
        <v>190349.6</v>
      </c>
      <c r="M1144">
        <v>45545.68</v>
      </c>
      <c r="N1144" t="s">
        <v>83</v>
      </c>
    </row>
    <row r="1145" spans="1:14" x14ac:dyDescent="0.35">
      <c r="A1145">
        <v>11144</v>
      </c>
      <c r="B1145" s="1">
        <v>45411</v>
      </c>
      <c r="C1145" t="s">
        <v>2319</v>
      </c>
      <c r="D1145" t="s">
        <v>22</v>
      </c>
      <c r="E1145" t="s">
        <v>167</v>
      </c>
      <c r="F1145" t="s">
        <v>42</v>
      </c>
      <c r="G1145" t="s">
        <v>446</v>
      </c>
      <c r="H1145" t="s">
        <v>2320</v>
      </c>
      <c r="I1145">
        <v>5</v>
      </c>
      <c r="J1145">
        <v>69793</v>
      </c>
      <c r="K1145">
        <v>10</v>
      </c>
      <c r="L1145">
        <v>314068.5</v>
      </c>
      <c r="M1145">
        <v>73960.759999999995</v>
      </c>
      <c r="N1145" t="s">
        <v>20</v>
      </c>
    </row>
    <row r="1146" spans="1:14" x14ac:dyDescent="0.35">
      <c r="A1146">
        <v>11145</v>
      </c>
      <c r="B1146" s="1">
        <v>45581</v>
      </c>
      <c r="C1146" t="s">
        <v>2321</v>
      </c>
      <c r="D1146" t="s">
        <v>28</v>
      </c>
      <c r="E1146" t="s">
        <v>114</v>
      </c>
      <c r="F1146" t="s">
        <v>69</v>
      </c>
      <c r="G1146" t="s">
        <v>517</v>
      </c>
      <c r="H1146" t="s">
        <v>2322</v>
      </c>
      <c r="I1146">
        <v>5</v>
      </c>
      <c r="J1146">
        <v>74700</v>
      </c>
      <c r="K1146">
        <v>0</v>
      </c>
      <c r="L1146">
        <v>373500</v>
      </c>
      <c r="M1146">
        <v>43137.24</v>
      </c>
      <c r="N1146" t="s">
        <v>72</v>
      </c>
    </row>
    <row r="1147" spans="1:14" x14ac:dyDescent="0.35">
      <c r="A1147">
        <v>11146</v>
      </c>
      <c r="B1147" s="1">
        <v>45666</v>
      </c>
      <c r="C1147" t="s">
        <v>2323</v>
      </c>
      <c r="D1147" t="s">
        <v>28</v>
      </c>
      <c r="E1147" t="s">
        <v>144</v>
      </c>
      <c r="F1147" t="s">
        <v>129</v>
      </c>
      <c r="G1147" t="s">
        <v>130</v>
      </c>
      <c r="H1147" t="s">
        <v>2324</v>
      </c>
      <c r="I1147">
        <v>3</v>
      </c>
      <c r="J1147">
        <v>51488</v>
      </c>
      <c r="K1147">
        <v>0</v>
      </c>
      <c r="L1147">
        <v>154464</v>
      </c>
      <c r="M1147">
        <v>27760.63</v>
      </c>
      <c r="N1147" t="s">
        <v>38</v>
      </c>
    </row>
    <row r="1148" spans="1:14" x14ac:dyDescent="0.35">
      <c r="A1148">
        <v>11147</v>
      </c>
      <c r="B1148" s="1">
        <v>45891</v>
      </c>
      <c r="C1148" t="s">
        <v>2325</v>
      </c>
      <c r="D1148" t="s">
        <v>22</v>
      </c>
      <c r="E1148" t="s">
        <v>23</v>
      </c>
      <c r="F1148" t="s">
        <v>86</v>
      </c>
      <c r="G1148" t="s">
        <v>90</v>
      </c>
      <c r="H1148" t="s">
        <v>2326</v>
      </c>
      <c r="I1148">
        <v>2</v>
      </c>
      <c r="J1148">
        <v>28862</v>
      </c>
      <c r="K1148">
        <v>10</v>
      </c>
      <c r="L1148">
        <v>51951.6</v>
      </c>
      <c r="M1148">
        <v>9561.42</v>
      </c>
      <c r="N1148" t="s">
        <v>20</v>
      </c>
    </row>
    <row r="1149" spans="1:14" x14ac:dyDescent="0.35">
      <c r="A1149">
        <v>11148</v>
      </c>
      <c r="B1149" s="1">
        <v>45360</v>
      </c>
      <c r="C1149" t="s">
        <v>2327</v>
      </c>
      <c r="D1149" t="s">
        <v>22</v>
      </c>
      <c r="E1149" t="s">
        <v>54</v>
      </c>
      <c r="F1149" t="s">
        <v>96</v>
      </c>
      <c r="G1149" t="s">
        <v>138</v>
      </c>
      <c r="H1149" t="s">
        <v>2328</v>
      </c>
      <c r="I1149">
        <v>1</v>
      </c>
      <c r="J1149">
        <v>13079</v>
      </c>
      <c r="K1149">
        <v>5</v>
      </c>
      <c r="L1149">
        <v>12425.05</v>
      </c>
      <c r="M1149">
        <v>2530.81</v>
      </c>
      <c r="N1149" t="s">
        <v>38</v>
      </c>
    </row>
    <row r="1150" spans="1:14" x14ac:dyDescent="0.35">
      <c r="A1150">
        <v>11149</v>
      </c>
      <c r="B1150" s="1">
        <v>45716</v>
      </c>
      <c r="C1150" t="s">
        <v>2329</v>
      </c>
      <c r="D1150" t="s">
        <v>15</v>
      </c>
      <c r="E1150" t="s">
        <v>174</v>
      </c>
      <c r="F1150" t="s">
        <v>129</v>
      </c>
      <c r="G1150" t="s">
        <v>130</v>
      </c>
      <c r="H1150" t="s">
        <v>2330</v>
      </c>
      <c r="I1150">
        <v>3</v>
      </c>
      <c r="J1150">
        <v>11574</v>
      </c>
      <c r="K1150">
        <v>10</v>
      </c>
      <c r="L1150">
        <v>31249.8</v>
      </c>
      <c r="M1150">
        <v>5557.7</v>
      </c>
      <c r="N1150" t="s">
        <v>20</v>
      </c>
    </row>
    <row r="1151" spans="1:14" x14ac:dyDescent="0.35">
      <c r="A1151">
        <v>11150</v>
      </c>
      <c r="B1151" s="1">
        <v>45626</v>
      </c>
      <c r="C1151" t="s">
        <v>2331</v>
      </c>
      <c r="D1151" t="s">
        <v>22</v>
      </c>
      <c r="E1151" t="s">
        <v>54</v>
      </c>
      <c r="F1151" t="s">
        <v>30</v>
      </c>
      <c r="G1151" t="s">
        <v>65</v>
      </c>
      <c r="H1151" t="s">
        <v>2332</v>
      </c>
      <c r="I1151">
        <v>3</v>
      </c>
      <c r="J1151">
        <v>53759</v>
      </c>
      <c r="K1151">
        <v>20</v>
      </c>
      <c r="L1151">
        <v>129021.6</v>
      </c>
      <c r="M1151">
        <v>13193.29</v>
      </c>
      <c r="N1151" t="s">
        <v>20</v>
      </c>
    </row>
    <row r="1152" spans="1:14" x14ac:dyDescent="0.35">
      <c r="A1152">
        <v>11151</v>
      </c>
      <c r="B1152" s="1">
        <v>45807</v>
      </c>
      <c r="C1152" t="s">
        <v>2333</v>
      </c>
      <c r="D1152" t="s">
        <v>15</v>
      </c>
      <c r="E1152" t="s">
        <v>174</v>
      </c>
      <c r="F1152" t="s">
        <v>17</v>
      </c>
      <c r="G1152" t="s">
        <v>55</v>
      </c>
      <c r="H1152" t="s">
        <v>2334</v>
      </c>
      <c r="I1152">
        <v>1</v>
      </c>
      <c r="J1152">
        <v>43311</v>
      </c>
      <c r="K1152">
        <v>20</v>
      </c>
      <c r="L1152">
        <v>34648.800000000003</v>
      </c>
      <c r="M1152">
        <v>8176.88</v>
      </c>
      <c r="N1152" t="s">
        <v>20</v>
      </c>
    </row>
    <row r="1153" spans="1:14" x14ac:dyDescent="0.35">
      <c r="A1153">
        <v>11152</v>
      </c>
      <c r="B1153" s="1">
        <v>45864</v>
      </c>
      <c r="C1153" t="s">
        <v>2335</v>
      </c>
      <c r="D1153" t="s">
        <v>40</v>
      </c>
      <c r="E1153" t="s">
        <v>103</v>
      </c>
      <c r="F1153" t="s">
        <v>30</v>
      </c>
      <c r="G1153" t="s">
        <v>322</v>
      </c>
      <c r="H1153" t="s">
        <v>2336</v>
      </c>
      <c r="I1153">
        <v>2</v>
      </c>
      <c r="J1153">
        <v>78085</v>
      </c>
      <c r="K1153">
        <v>20</v>
      </c>
      <c r="L1153">
        <v>124936</v>
      </c>
      <c r="M1153">
        <v>30082.52</v>
      </c>
      <c r="N1153" t="s">
        <v>33</v>
      </c>
    </row>
    <row r="1154" spans="1:14" x14ac:dyDescent="0.35">
      <c r="A1154">
        <v>11153</v>
      </c>
      <c r="B1154" s="1">
        <v>45337</v>
      </c>
      <c r="C1154" t="s">
        <v>2337</v>
      </c>
      <c r="D1154" t="s">
        <v>28</v>
      </c>
      <c r="E1154" t="s">
        <v>29</v>
      </c>
      <c r="F1154" t="s">
        <v>42</v>
      </c>
      <c r="G1154" t="s">
        <v>79</v>
      </c>
      <c r="H1154" t="s">
        <v>2338</v>
      </c>
      <c r="I1154">
        <v>4</v>
      </c>
      <c r="J1154">
        <v>68963</v>
      </c>
      <c r="K1154">
        <v>0</v>
      </c>
      <c r="L1154">
        <v>275852</v>
      </c>
      <c r="M1154">
        <v>30755.32</v>
      </c>
      <c r="N1154" t="s">
        <v>83</v>
      </c>
    </row>
    <row r="1155" spans="1:14" x14ac:dyDescent="0.35">
      <c r="A1155">
        <v>11154</v>
      </c>
      <c r="B1155" s="1">
        <v>45353</v>
      </c>
      <c r="C1155" t="s">
        <v>2339</v>
      </c>
      <c r="D1155" t="s">
        <v>22</v>
      </c>
      <c r="E1155" t="s">
        <v>58</v>
      </c>
      <c r="F1155" t="s">
        <v>42</v>
      </c>
      <c r="G1155" t="s">
        <v>446</v>
      </c>
      <c r="H1155" t="s">
        <v>2340</v>
      </c>
      <c r="I1155">
        <v>3</v>
      </c>
      <c r="J1155">
        <v>75804</v>
      </c>
      <c r="K1155">
        <v>20</v>
      </c>
      <c r="L1155">
        <v>181929.60000000001</v>
      </c>
      <c r="M1155">
        <v>41542.19</v>
      </c>
      <c r="N1155" t="s">
        <v>33</v>
      </c>
    </row>
    <row r="1156" spans="1:14" x14ac:dyDescent="0.35">
      <c r="A1156">
        <v>11155</v>
      </c>
      <c r="B1156" s="1">
        <v>45520</v>
      </c>
      <c r="C1156" t="s">
        <v>2341</v>
      </c>
      <c r="D1156" t="s">
        <v>22</v>
      </c>
      <c r="E1156" t="s">
        <v>23</v>
      </c>
      <c r="F1156" t="s">
        <v>86</v>
      </c>
      <c r="G1156" t="s">
        <v>171</v>
      </c>
      <c r="H1156" t="s">
        <v>2342</v>
      </c>
      <c r="I1156">
        <v>4</v>
      </c>
      <c r="J1156">
        <v>57096</v>
      </c>
      <c r="K1156">
        <v>20</v>
      </c>
      <c r="L1156">
        <v>182707.20000000001</v>
      </c>
      <c r="M1156">
        <v>42983.62</v>
      </c>
      <c r="N1156" t="s">
        <v>83</v>
      </c>
    </row>
    <row r="1157" spans="1:14" x14ac:dyDescent="0.35">
      <c r="A1157">
        <v>11156</v>
      </c>
      <c r="B1157" s="1">
        <v>45728</v>
      </c>
      <c r="C1157" t="s">
        <v>2343</v>
      </c>
      <c r="D1157" t="s">
        <v>28</v>
      </c>
      <c r="E1157" t="s">
        <v>29</v>
      </c>
      <c r="F1157" t="s">
        <v>96</v>
      </c>
      <c r="G1157" t="s">
        <v>138</v>
      </c>
      <c r="H1157" t="s">
        <v>2344</v>
      </c>
      <c r="I1157">
        <v>1</v>
      </c>
      <c r="J1157">
        <v>74534</v>
      </c>
      <c r="K1157">
        <v>15</v>
      </c>
      <c r="L1157">
        <v>63353.9</v>
      </c>
      <c r="M1157">
        <v>14251.46</v>
      </c>
      <c r="N1157" t="s">
        <v>20</v>
      </c>
    </row>
    <row r="1158" spans="1:14" x14ac:dyDescent="0.35">
      <c r="A1158">
        <v>11157</v>
      </c>
      <c r="B1158" s="1">
        <v>45246</v>
      </c>
      <c r="C1158" t="s">
        <v>2345</v>
      </c>
      <c r="D1158" t="s">
        <v>28</v>
      </c>
      <c r="E1158" t="s">
        <v>35</v>
      </c>
      <c r="F1158" t="s">
        <v>42</v>
      </c>
      <c r="G1158" t="s">
        <v>188</v>
      </c>
      <c r="H1158" t="s">
        <v>2346</v>
      </c>
      <c r="I1158">
        <v>5</v>
      </c>
      <c r="J1158">
        <v>21734</v>
      </c>
      <c r="K1158">
        <v>20</v>
      </c>
      <c r="L1158">
        <v>86936</v>
      </c>
      <c r="M1158">
        <v>13752.97</v>
      </c>
      <c r="N1158" t="s">
        <v>20</v>
      </c>
    </row>
    <row r="1159" spans="1:14" x14ac:dyDescent="0.35">
      <c r="A1159">
        <v>11158</v>
      </c>
      <c r="B1159" s="1">
        <v>45281</v>
      </c>
      <c r="C1159" t="s">
        <v>2347</v>
      </c>
      <c r="D1159" t="s">
        <v>15</v>
      </c>
      <c r="E1159" t="s">
        <v>174</v>
      </c>
      <c r="F1159" t="s">
        <v>69</v>
      </c>
      <c r="G1159" t="s">
        <v>151</v>
      </c>
      <c r="H1159" t="s">
        <v>2348</v>
      </c>
      <c r="I1159">
        <v>3</v>
      </c>
      <c r="J1159">
        <v>40591</v>
      </c>
      <c r="K1159">
        <v>0</v>
      </c>
      <c r="L1159">
        <v>121773</v>
      </c>
      <c r="M1159">
        <v>23091.99</v>
      </c>
      <c r="N1159" t="s">
        <v>72</v>
      </c>
    </row>
    <row r="1160" spans="1:14" x14ac:dyDescent="0.35">
      <c r="A1160">
        <v>11159</v>
      </c>
      <c r="B1160" s="1">
        <v>45521</v>
      </c>
      <c r="C1160" t="s">
        <v>2349</v>
      </c>
      <c r="D1160" t="s">
        <v>28</v>
      </c>
      <c r="E1160" t="s">
        <v>144</v>
      </c>
      <c r="F1160" t="s">
        <v>24</v>
      </c>
      <c r="G1160" t="s">
        <v>25</v>
      </c>
      <c r="H1160" t="s">
        <v>2304</v>
      </c>
      <c r="I1160">
        <v>4</v>
      </c>
      <c r="J1160">
        <v>18455</v>
      </c>
      <c r="K1160">
        <v>15</v>
      </c>
      <c r="L1160">
        <v>62747</v>
      </c>
      <c r="M1160">
        <v>14325.64</v>
      </c>
      <c r="N1160" t="s">
        <v>38</v>
      </c>
    </row>
    <row r="1161" spans="1:14" x14ac:dyDescent="0.35">
      <c r="A1161">
        <v>11160</v>
      </c>
      <c r="B1161" s="1">
        <v>45856</v>
      </c>
      <c r="C1161" t="s">
        <v>2350</v>
      </c>
      <c r="D1161" t="s">
        <v>28</v>
      </c>
      <c r="E1161" t="s">
        <v>35</v>
      </c>
      <c r="F1161" t="s">
        <v>75</v>
      </c>
      <c r="G1161" t="s">
        <v>307</v>
      </c>
      <c r="H1161" t="s">
        <v>2351</v>
      </c>
      <c r="I1161">
        <v>5</v>
      </c>
      <c r="J1161">
        <v>57972</v>
      </c>
      <c r="K1161">
        <v>20</v>
      </c>
      <c r="L1161">
        <v>231888</v>
      </c>
      <c r="M1161">
        <v>28056.3</v>
      </c>
      <c r="N1161" t="s">
        <v>38</v>
      </c>
    </row>
    <row r="1162" spans="1:14" x14ac:dyDescent="0.35">
      <c r="A1162">
        <v>11161</v>
      </c>
      <c r="B1162" s="1">
        <v>45637</v>
      </c>
      <c r="C1162" t="s">
        <v>2352</v>
      </c>
      <c r="D1162" t="s">
        <v>22</v>
      </c>
      <c r="E1162" t="s">
        <v>167</v>
      </c>
      <c r="F1162" t="s">
        <v>129</v>
      </c>
      <c r="G1162" t="s">
        <v>130</v>
      </c>
      <c r="H1162" t="s">
        <v>2353</v>
      </c>
      <c r="I1162">
        <v>2</v>
      </c>
      <c r="J1162">
        <v>21822</v>
      </c>
      <c r="K1162">
        <v>0</v>
      </c>
      <c r="L1162">
        <v>43644</v>
      </c>
      <c r="M1162">
        <v>2349.3000000000002</v>
      </c>
      <c r="N1162" t="s">
        <v>83</v>
      </c>
    </row>
    <row r="1163" spans="1:14" x14ac:dyDescent="0.35">
      <c r="A1163">
        <v>11162</v>
      </c>
      <c r="B1163" s="1">
        <v>45670</v>
      </c>
      <c r="C1163" t="s">
        <v>2354</v>
      </c>
      <c r="D1163" t="s">
        <v>40</v>
      </c>
      <c r="E1163" t="s">
        <v>50</v>
      </c>
      <c r="F1163" t="s">
        <v>42</v>
      </c>
      <c r="G1163" t="s">
        <v>51</v>
      </c>
      <c r="H1163" t="s">
        <v>2355</v>
      </c>
      <c r="I1163">
        <v>5</v>
      </c>
      <c r="J1163">
        <v>68790</v>
      </c>
      <c r="K1163">
        <v>15</v>
      </c>
      <c r="L1163">
        <v>292357.5</v>
      </c>
      <c r="M1163">
        <v>71420.710000000006</v>
      </c>
      <c r="N1163" t="s">
        <v>83</v>
      </c>
    </row>
    <row r="1164" spans="1:14" x14ac:dyDescent="0.35">
      <c r="A1164">
        <v>11163</v>
      </c>
      <c r="B1164" s="1">
        <v>45688</v>
      </c>
      <c r="C1164" t="s">
        <v>2356</v>
      </c>
      <c r="D1164" t="s">
        <v>22</v>
      </c>
      <c r="E1164" t="s">
        <v>167</v>
      </c>
      <c r="F1164" t="s">
        <v>69</v>
      </c>
      <c r="G1164" t="s">
        <v>123</v>
      </c>
      <c r="H1164" t="s">
        <v>2357</v>
      </c>
      <c r="I1164">
        <v>2</v>
      </c>
      <c r="J1164">
        <v>10590</v>
      </c>
      <c r="K1164">
        <v>5</v>
      </c>
      <c r="L1164">
        <v>20121</v>
      </c>
      <c r="M1164">
        <v>1752.21</v>
      </c>
      <c r="N1164" t="s">
        <v>38</v>
      </c>
    </row>
    <row r="1165" spans="1:14" x14ac:dyDescent="0.35">
      <c r="A1165">
        <v>11164</v>
      </c>
      <c r="B1165" s="1">
        <v>45622</v>
      </c>
      <c r="C1165" t="s">
        <v>2358</v>
      </c>
      <c r="D1165" t="s">
        <v>28</v>
      </c>
      <c r="E1165" t="s">
        <v>144</v>
      </c>
      <c r="F1165" t="s">
        <v>96</v>
      </c>
      <c r="G1165" t="s">
        <v>183</v>
      </c>
      <c r="H1165" t="s">
        <v>2359</v>
      </c>
      <c r="I1165">
        <v>2</v>
      </c>
      <c r="J1165">
        <v>23014</v>
      </c>
      <c r="K1165">
        <v>20</v>
      </c>
      <c r="L1165">
        <v>36822.400000000001</v>
      </c>
      <c r="M1165">
        <v>4280.54</v>
      </c>
      <c r="N1165" t="s">
        <v>72</v>
      </c>
    </row>
    <row r="1166" spans="1:14" x14ac:dyDescent="0.35">
      <c r="A1166">
        <v>11165</v>
      </c>
      <c r="B1166" s="1">
        <v>45291</v>
      </c>
      <c r="C1166" t="s">
        <v>2360</v>
      </c>
      <c r="D1166" t="s">
        <v>28</v>
      </c>
      <c r="E1166" t="s">
        <v>114</v>
      </c>
      <c r="F1166" t="s">
        <v>86</v>
      </c>
      <c r="G1166" t="s">
        <v>296</v>
      </c>
      <c r="H1166" t="s">
        <v>2361</v>
      </c>
      <c r="I1166">
        <v>4</v>
      </c>
      <c r="J1166">
        <v>20037</v>
      </c>
      <c r="K1166">
        <v>5</v>
      </c>
      <c r="L1166">
        <v>76140.600000000006</v>
      </c>
      <c r="M1166">
        <v>6901.96</v>
      </c>
      <c r="N1166" t="s">
        <v>38</v>
      </c>
    </row>
    <row r="1167" spans="1:14" x14ac:dyDescent="0.35">
      <c r="A1167">
        <v>11166</v>
      </c>
      <c r="B1167" s="1">
        <v>45833</v>
      </c>
      <c r="C1167" t="s">
        <v>2362</v>
      </c>
      <c r="D1167" t="s">
        <v>28</v>
      </c>
      <c r="E1167" t="s">
        <v>144</v>
      </c>
      <c r="F1167" t="s">
        <v>30</v>
      </c>
      <c r="G1167" t="s">
        <v>322</v>
      </c>
      <c r="H1167" t="s">
        <v>2363</v>
      </c>
      <c r="I1167">
        <v>1</v>
      </c>
      <c r="J1167">
        <v>63898</v>
      </c>
      <c r="K1167">
        <v>10</v>
      </c>
      <c r="L1167">
        <v>57508.2</v>
      </c>
      <c r="M1167">
        <v>6021.49</v>
      </c>
      <c r="N1167" t="s">
        <v>38</v>
      </c>
    </row>
    <row r="1168" spans="1:14" x14ac:dyDescent="0.35">
      <c r="A1168">
        <v>11167</v>
      </c>
      <c r="B1168" s="1">
        <v>45670</v>
      </c>
      <c r="C1168" t="s">
        <v>2364</v>
      </c>
      <c r="D1168" t="s">
        <v>40</v>
      </c>
      <c r="E1168" t="s">
        <v>110</v>
      </c>
      <c r="F1168" t="s">
        <v>30</v>
      </c>
      <c r="G1168" t="s">
        <v>104</v>
      </c>
      <c r="H1168" t="s">
        <v>2365</v>
      </c>
      <c r="I1168">
        <v>3</v>
      </c>
      <c r="J1168">
        <v>72177</v>
      </c>
      <c r="K1168">
        <v>5</v>
      </c>
      <c r="L1168">
        <v>205704.45</v>
      </c>
      <c r="M1168">
        <v>23606.01</v>
      </c>
      <c r="N1168" t="s">
        <v>83</v>
      </c>
    </row>
    <row r="1169" spans="1:14" x14ac:dyDescent="0.35">
      <c r="A1169">
        <v>11168</v>
      </c>
      <c r="B1169" s="1">
        <v>45902</v>
      </c>
      <c r="C1169" t="s">
        <v>2366</v>
      </c>
      <c r="D1169" t="s">
        <v>22</v>
      </c>
      <c r="E1169" t="s">
        <v>54</v>
      </c>
      <c r="F1169" t="s">
        <v>96</v>
      </c>
      <c r="G1169" t="s">
        <v>183</v>
      </c>
      <c r="H1169" t="s">
        <v>2367</v>
      </c>
      <c r="I1169">
        <v>2</v>
      </c>
      <c r="J1169">
        <v>2816</v>
      </c>
      <c r="K1169">
        <v>0</v>
      </c>
      <c r="L1169">
        <v>5632</v>
      </c>
      <c r="M1169">
        <v>1115.4000000000001</v>
      </c>
      <c r="N1169" t="s">
        <v>38</v>
      </c>
    </row>
    <row r="1170" spans="1:14" x14ac:dyDescent="0.35">
      <c r="A1170">
        <v>11169</v>
      </c>
      <c r="B1170" s="1">
        <v>45444</v>
      </c>
      <c r="C1170" t="s">
        <v>2368</v>
      </c>
      <c r="D1170" t="s">
        <v>22</v>
      </c>
      <c r="E1170" t="s">
        <v>167</v>
      </c>
      <c r="F1170" t="s">
        <v>86</v>
      </c>
      <c r="G1170" t="s">
        <v>171</v>
      </c>
      <c r="H1170" t="s">
        <v>2369</v>
      </c>
      <c r="I1170">
        <v>4</v>
      </c>
      <c r="J1170">
        <v>39711</v>
      </c>
      <c r="K1170">
        <v>15</v>
      </c>
      <c r="L1170">
        <v>135017.4</v>
      </c>
      <c r="M1170">
        <v>31622.78</v>
      </c>
      <c r="N1170" t="s">
        <v>20</v>
      </c>
    </row>
    <row r="1171" spans="1:14" x14ac:dyDescent="0.35">
      <c r="A1171">
        <v>11170</v>
      </c>
      <c r="B1171" s="1">
        <v>45220</v>
      </c>
      <c r="C1171" t="s">
        <v>2370</v>
      </c>
      <c r="D1171" t="s">
        <v>15</v>
      </c>
      <c r="E1171" t="s">
        <v>147</v>
      </c>
      <c r="F1171" t="s">
        <v>75</v>
      </c>
      <c r="G1171" t="s">
        <v>204</v>
      </c>
      <c r="H1171" t="s">
        <v>2371</v>
      </c>
      <c r="I1171">
        <v>1</v>
      </c>
      <c r="J1171">
        <v>19814</v>
      </c>
      <c r="K1171">
        <v>20</v>
      </c>
      <c r="L1171">
        <v>15851.2</v>
      </c>
      <c r="M1171">
        <v>2303.15</v>
      </c>
      <c r="N1171" t="s">
        <v>20</v>
      </c>
    </row>
    <row r="1172" spans="1:14" x14ac:dyDescent="0.35">
      <c r="A1172">
        <v>11171</v>
      </c>
      <c r="B1172" s="1">
        <v>45876</v>
      </c>
      <c r="C1172" t="s">
        <v>2372</v>
      </c>
      <c r="D1172" t="s">
        <v>40</v>
      </c>
      <c r="E1172" t="s">
        <v>41</v>
      </c>
      <c r="F1172" t="s">
        <v>42</v>
      </c>
      <c r="G1172" t="s">
        <v>79</v>
      </c>
      <c r="H1172" t="s">
        <v>2373</v>
      </c>
      <c r="I1172">
        <v>2</v>
      </c>
      <c r="J1172">
        <v>48515</v>
      </c>
      <c r="K1172">
        <v>10</v>
      </c>
      <c r="L1172">
        <v>87327</v>
      </c>
      <c r="M1172">
        <v>11099.97</v>
      </c>
      <c r="N1172" t="s">
        <v>38</v>
      </c>
    </row>
    <row r="1173" spans="1:14" x14ac:dyDescent="0.35">
      <c r="A1173">
        <v>11172</v>
      </c>
      <c r="B1173" s="1">
        <v>45525</v>
      </c>
      <c r="C1173" t="s">
        <v>2374</v>
      </c>
      <c r="D1173" t="s">
        <v>40</v>
      </c>
      <c r="E1173" t="s">
        <v>110</v>
      </c>
      <c r="F1173" t="s">
        <v>17</v>
      </c>
      <c r="G1173" t="s">
        <v>291</v>
      </c>
      <c r="H1173" t="s">
        <v>2375</v>
      </c>
      <c r="I1173">
        <v>3</v>
      </c>
      <c r="J1173">
        <v>1851</v>
      </c>
      <c r="K1173">
        <v>15</v>
      </c>
      <c r="L1173">
        <v>4720.05</v>
      </c>
      <c r="M1173">
        <v>383.95</v>
      </c>
      <c r="N1173" t="s">
        <v>33</v>
      </c>
    </row>
    <row r="1174" spans="1:14" x14ac:dyDescent="0.35">
      <c r="A1174">
        <v>11173</v>
      </c>
      <c r="B1174" s="1">
        <v>45517</v>
      </c>
      <c r="C1174" t="s">
        <v>2376</v>
      </c>
      <c r="D1174" t="s">
        <v>22</v>
      </c>
      <c r="E1174" t="s">
        <v>58</v>
      </c>
      <c r="F1174" t="s">
        <v>30</v>
      </c>
      <c r="G1174" t="s">
        <v>104</v>
      </c>
      <c r="H1174" t="s">
        <v>2377</v>
      </c>
      <c r="I1174">
        <v>2</v>
      </c>
      <c r="J1174">
        <v>50476</v>
      </c>
      <c r="K1174">
        <v>20</v>
      </c>
      <c r="L1174">
        <v>80761.600000000006</v>
      </c>
      <c r="M1174">
        <v>12751.87</v>
      </c>
      <c r="N1174" t="s">
        <v>33</v>
      </c>
    </row>
    <row r="1175" spans="1:14" x14ac:dyDescent="0.35">
      <c r="A1175">
        <v>11174</v>
      </c>
      <c r="B1175" s="1">
        <v>45724</v>
      </c>
      <c r="C1175" t="s">
        <v>2378</v>
      </c>
      <c r="D1175" t="s">
        <v>40</v>
      </c>
      <c r="E1175" t="s">
        <v>62</v>
      </c>
      <c r="F1175" t="s">
        <v>30</v>
      </c>
      <c r="G1175" t="s">
        <v>104</v>
      </c>
      <c r="H1175" t="s">
        <v>2379</v>
      </c>
      <c r="I1175">
        <v>2</v>
      </c>
      <c r="J1175">
        <v>47992</v>
      </c>
      <c r="K1175">
        <v>10</v>
      </c>
      <c r="L1175">
        <v>86385.600000000006</v>
      </c>
      <c r="M1175">
        <v>6971.98</v>
      </c>
      <c r="N1175" t="s">
        <v>38</v>
      </c>
    </row>
    <row r="1176" spans="1:14" x14ac:dyDescent="0.35">
      <c r="A1176">
        <v>11175</v>
      </c>
      <c r="B1176" s="1">
        <v>45789</v>
      </c>
      <c r="C1176" t="s">
        <v>2380</v>
      </c>
      <c r="D1176" t="s">
        <v>40</v>
      </c>
      <c r="E1176" t="s">
        <v>50</v>
      </c>
      <c r="F1176" t="s">
        <v>129</v>
      </c>
      <c r="G1176" t="s">
        <v>148</v>
      </c>
      <c r="H1176" t="s">
        <v>1018</v>
      </c>
      <c r="I1176">
        <v>4</v>
      </c>
      <c r="J1176">
        <v>8030</v>
      </c>
      <c r="K1176">
        <v>10</v>
      </c>
      <c r="L1176">
        <v>28908</v>
      </c>
      <c r="M1176">
        <v>3814.6</v>
      </c>
      <c r="N1176" t="s">
        <v>33</v>
      </c>
    </row>
    <row r="1177" spans="1:14" x14ac:dyDescent="0.35">
      <c r="A1177">
        <v>11176</v>
      </c>
      <c r="B1177" s="1">
        <v>45640</v>
      </c>
      <c r="C1177" t="s">
        <v>2381</v>
      </c>
      <c r="D1177" t="s">
        <v>15</v>
      </c>
      <c r="E1177" t="s">
        <v>93</v>
      </c>
      <c r="F1177" t="s">
        <v>129</v>
      </c>
      <c r="G1177" t="s">
        <v>159</v>
      </c>
      <c r="H1177" t="s">
        <v>2382</v>
      </c>
      <c r="I1177">
        <v>1</v>
      </c>
      <c r="J1177">
        <v>8479</v>
      </c>
      <c r="K1177">
        <v>10</v>
      </c>
      <c r="L1177">
        <v>7631.1</v>
      </c>
      <c r="M1177">
        <v>1721.5</v>
      </c>
      <c r="N1177" t="s">
        <v>33</v>
      </c>
    </row>
    <row r="1178" spans="1:14" x14ac:dyDescent="0.35">
      <c r="A1178">
        <v>11177</v>
      </c>
      <c r="B1178" s="1">
        <v>45684</v>
      </c>
      <c r="C1178" t="s">
        <v>2383</v>
      </c>
      <c r="D1178" t="s">
        <v>40</v>
      </c>
      <c r="E1178" t="s">
        <v>62</v>
      </c>
      <c r="F1178" t="s">
        <v>30</v>
      </c>
      <c r="G1178" t="s">
        <v>104</v>
      </c>
      <c r="H1178" t="s">
        <v>1774</v>
      </c>
      <c r="I1178">
        <v>4</v>
      </c>
      <c r="J1178">
        <v>64522</v>
      </c>
      <c r="K1178">
        <v>20</v>
      </c>
      <c r="L1178">
        <v>206470.39999999999</v>
      </c>
      <c r="M1178">
        <v>46386.8</v>
      </c>
      <c r="N1178" t="s">
        <v>83</v>
      </c>
    </row>
    <row r="1179" spans="1:14" x14ac:dyDescent="0.35">
      <c r="A1179">
        <v>11178</v>
      </c>
      <c r="B1179" s="1">
        <v>45478</v>
      </c>
      <c r="C1179" t="s">
        <v>2384</v>
      </c>
      <c r="D1179" t="s">
        <v>22</v>
      </c>
      <c r="E1179" t="s">
        <v>74</v>
      </c>
      <c r="F1179" t="s">
        <v>17</v>
      </c>
      <c r="G1179" t="s">
        <v>55</v>
      </c>
      <c r="H1179" t="s">
        <v>1659</v>
      </c>
      <c r="I1179">
        <v>5</v>
      </c>
      <c r="J1179">
        <v>42094</v>
      </c>
      <c r="K1179">
        <v>5</v>
      </c>
      <c r="L1179">
        <v>199946.5</v>
      </c>
      <c r="M1179">
        <v>29876.63</v>
      </c>
      <c r="N1179" t="s">
        <v>20</v>
      </c>
    </row>
    <row r="1180" spans="1:14" x14ac:dyDescent="0.35">
      <c r="A1180">
        <v>11179</v>
      </c>
      <c r="B1180" s="1">
        <v>45639</v>
      </c>
      <c r="C1180" t="s">
        <v>2385</v>
      </c>
      <c r="D1180" t="s">
        <v>40</v>
      </c>
      <c r="E1180" t="s">
        <v>50</v>
      </c>
      <c r="F1180" t="s">
        <v>24</v>
      </c>
      <c r="G1180" t="s">
        <v>59</v>
      </c>
      <c r="H1180" t="s">
        <v>2386</v>
      </c>
      <c r="I1180">
        <v>4</v>
      </c>
      <c r="J1180">
        <v>1122</v>
      </c>
      <c r="K1180">
        <v>20</v>
      </c>
      <c r="L1180">
        <v>3590.4</v>
      </c>
      <c r="M1180">
        <v>600.13</v>
      </c>
      <c r="N1180" t="s">
        <v>33</v>
      </c>
    </row>
    <row r="1181" spans="1:14" x14ac:dyDescent="0.35">
      <c r="A1181">
        <v>11180</v>
      </c>
      <c r="B1181" s="1">
        <v>45795</v>
      </c>
      <c r="C1181" t="s">
        <v>2387</v>
      </c>
      <c r="D1181" t="s">
        <v>15</v>
      </c>
      <c r="E1181" t="s">
        <v>147</v>
      </c>
      <c r="F1181" t="s">
        <v>42</v>
      </c>
      <c r="G1181" t="s">
        <v>188</v>
      </c>
      <c r="H1181" t="s">
        <v>2388</v>
      </c>
      <c r="I1181">
        <v>3</v>
      </c>
      <c r="J1181">
        <v>44699</v>
      </c>
      <c r="K1181">
        <v>5</v>
      </c>
      <c r="L1181">
        <v>127392.15</v>
      </c>
      <c r="M1181">
        <v>23442.32</v>
      </c>
      <c r="N1181" t="s">
        <v>72</v>
      </c>
    </row>
    <row r="1182" spans="1:14" x14ac:dyDescent="0.35">
      <c r="A1182">
        <v>11181</v>
      </c>
      <c r="B1182" s="1">
        <v>45629</v>
      </c>
      <c r="C1182" t="s">
        <v>2389</v>
      </c>
      <c r="D1182" t="s">
        <v>28</v>
      </c>
      <c r="E1182" t="s">
        <v>85</v>
      </c>
      <c r="F1182" t="s">
        <v>24</v>
      </c>
      <c r="G1182" t="s">
        <v>107</v>
      </c>
      <c r="H1182" t="s">
        <v>2390</v>
      </c>
      <c r="I1182">
        <v>5</v>
      </c>
      <c r="J1182">
        <v>27044</v>
      </c>
      <c r="K1182">
        <v>15</v>
      </c>
      <c r="L1182">
        <v>114937</v>
      </c>
      <c r="M1182">
        <v>20930.23</v>
      </c>
      <c r="N1182" t="s">
        <v>20</v>
      </c>
    </row>
    <row r="1183" spans="1:14" x14ac:dyDescent="0.35">
      <c r="A1183">
        <v>11182</v>
      </c>
      <c r="B1183" s="1">
        <v>45489</v>
      </c>
      <c r="C1183" t="s">
        <v>2391</v>
      </c>
      <c r="D1183" t="s">
        <v>28</v>
      </c>
      <c r="E1183" t="s">
        <v>144</v>
      </c>
      <c r="F1183" t="s">
        <v>129</v>
      </c>
      <c r="G1183" t="s">
        <v>159</v>
      </c>
      <c r="H1183" t="s">
        <v>243</v>
      </c>
      <c r="I1183">
        <v>4</v>
      </c>
      <c r="J1183">
        <v>29631</v>
      </c>
      <c r="K1183">
        <v>5</v>
      </c>
      <c r="L1183">
        <v>112597.8</v>
      </c>
      <c r="M1183">
        <v>13167.15</v>
      </c>
      <c r="N1183" t="s">
        <v>72</v>
      </c>
    </row>
    <row r="1184" spans="1:14" x14ac:dyDescent="0.35">
      <c r="A1184">
        <v>11183</v>
      </c>
      <c r="B1184" s="1">
        <v>45375</v>
      </c>
      <c r="C1184" t="s">
        <v>2392</v>
      </c>
      <c r="D1184" t="s">
        <v>22</v>
      </c>
      <c r="E1184" t="s">
        <v>54</v>
      </c>
      <c r="F1184" t="s">
        <v>30</v>
      </c>
      <c r="G1184" t="s">
        <v>227</v>
      </c>
      <c r="H1184" t="s">
        <v>2393</v>
      </c>
      <c r="I1184">
        <v>3</v>
      </c>
      <c r="J1184">
        <v>68227</v>
      </c>
      <c r="K1184">
        <v>0</v>
      </c>
      <c r="L1184">
        <v>204681</v>
      </c>
      <c r="M1184">
        <v>44311.79</v>
      </c>
      <c r="N1184" t="s">
        <v>33</v>
      </c>
    </row>
    <row r="1185" spans="1:14" x14ac:dyDescent="0.35">
      <c r="A1185">
        <v>11184</v>
      </c>
      <c r="B1185" s="1">
        <v>45718</v>
      </c>
      <c r="C1185" t="s">
        <v>2394</v>
      </c>
      <c r="D1185" t="s">
        <v>22</v>
      </c>
      <c r="E1185" t="s">
        <v>23</v>
      </c>
      <c r="F1185" t="s">
        <v>96</v>
      </c>
      <c r="G1185" t="s">
        <v>183</v>
      </c>
      <c r="H1185" t="s">
        <v>2395</v>
      </c>
      <c r="I1185">
        <v>4</v>
      </c>
      <c r="J1185">
        <v>77522</v>
      </c>
      <c r="K1185">
        <v>15</v>
      </c>
      <c r="L1185">
        <v>263574.8</v>
      </c>
      <c r="M1185">
        <v>59364.54</v>
      </c>
      <c r="N1185" t="s">
        <v>38</v>
      </c>
    </row>
    <row r="1186" spans="1:14" x14ac:dyDescent="0.35">
      <c r="A1186">
        <v>11185</v>
      </c>
      <c r="B1186" s="1">
        <v>45638</v>
      </c>
      <c r="C1186" t="s">
        <v>2396</v>
      </c>
      <c r="D1186" t="s">
        <v>40</v>
      </c>
      <c r="E1186" t="s">
        <v>41</v>
      </c>
      <c r="F1186" t="s">
        <v>86</v>
      </c>
      <c r="G1186" t="s">
        <v>296</v>
      </c>
      <c r="H1186" t="s">
        <v>2397</v>
      </c>
      <c r="I1186">
        <v>1</v>
      </c>
      <c r="J1186">
        <v>79714</v>
      </c>
      <c r="K1186">
        <v>0</v>
      </c>
      <c r="L1186">
        <v>79714</v>
      </c>
      <c r="M1186">
        <v>17338.62</v>
      </c>
      <c r="N1186" t="s">
        <v>83</v>
      </c>
    </row>
    <row r="1187" spans="1:14" x14ac:dyDescent="0.35">
      <c r="A1187">
        <v>11186</v>
      </c>
      <c r="B1187" s="1">
        <v>45898</v>
      </c>
      <c r="C1187" t="s">
        <v>2398</v>
      </c>
      <c r="D1187" t="s">
        <v>22</v>
      </c>
      <c r="E1187" t="s">
        <v>58</v>
      </c>
      <c r="F1187" t="s">
        <v>30</v>
      </c>
      <c r="G1187" t="s">
        <v>227</v>
      </c>
      <c r="H1187" t="s">
        <v>2399</v>
      </c>
      <c r="I1187">
        <v>2</v>
      </c>
      <c r="J1187">
        <v>54554</v>
      </c>
      <c r="K1187">
        <v>5</v>
      </c>
      <c r="L1187">
        <v>103652.6</v>
      </c>
      <c r="M1187">
        <v>21673.16</v>
      </c>
      <c r="N1187" t="s">
        <v>33</v>
      </c>
    </row>
    <row r="1188" spans="1:14" x14ac:dyDescent="0.35">
      <c r="A1188">
        <v>11187</v>
      </c>
      <c r="B1188" s="1">
        <v>45542</v>
      </c>
      <c r="C1188" t="s">
        <v>2400</v>
      </c>
      <c r="D1188" t="s">
        <v>15</v>
      </c>
      <c r="E1188" t="s">
        <v>174</v>
      </c>
      <c r="F1188" t="s">
        <v>75</v>
      </c>
      <c r="G1188" t="s">
        <v>307</v>
      </c>
      <c r="H1188" t="s">
        <v>2401</v>
      </c>
      <c r="I1188">
        <v>2</v>
      </c>
      <c r="J1188">
        <v>34906</v>
      </c>
      <c r="K1188">
        <v>0</v>
      </c>
      <c r="L1188">
        <v>69812</v>
      </c>
      <c r="M1188">
        <v>14777.1</v>
      </c>
      <c r="N1188" t="s">
        <v>33</v>
      </c>
    </row>
    <row r="1189" spans="1:14" x14ac:dyDescent="0.35">
      <c r="A1189">
        <v>11188</v>
      </c>
      <c r="B1189" s="1">
        <v>45298</v>
      </c>
      <c r="C1189" t="s">
        <v>2402</v>
      </c>
      <c r="D1189" t="s">
        <v>22</v>
      </c>
      <c r="E1189" t="s">
        <v>167</v>
      </c>
      <c r="F1189" t="s">
        <v>17</v>
      </c>
      <c r="G1189" t="s">
        <v>18</v>
      </c>
      <c r="H1189" t="s">
        <v>19</v>
      </c>
      <c r="I1189">
        <v>5</v>
      </c>
      <c r="J1189">
        <v>57791</v>
      </c>
      <c r="K1189">
        <v>0</v>
      </c>
      <c r="L1189">
        <v>288955</v>
      </c>
      <c r="M1189">
        <v>40433.919999999998</v>
      </c>
      <c r="N1189" t="s">
        <v>20</v>
      </c>
    </row>
    <row r="1190" spans="1:14" x14ac:dyDescent="0.35">
      <c r="A1190">
        <v>11189</v>
      </c>
      <c r="B1190" s="1">
        <v>45348</v>
      </c>
      <c r="C1190" t="s">
        <v>2403</v>
      </c>
      <c r="D1190" t="s">
        <v>22</v>
      </c>
      <c r="E1190" t="s">
        <v>54</v>
      </c>
      <c r="F1190" t="s">
        <v>17</v>
      </c>
      <c r="G1190" t="s">
        <v>100</v>
      </c>
      <c r="H1190" t="s">
        <v>2404</v>
      </c>
      <c r="I1190">
        <v>5</v>
      </c>
      <c r="J1190">
        <v>24126</v>
      </c>
      <c r="K1190">
        <v>15</v>
      </c>
      <c r="L1190">
        <v>102535.5</v>
      </c>
      <c r="M1190">
        <v>17979.2</v>
      </c>
      <c r="N1190" t="s">
        <v>72</v>
      </c>
    </row>
    <row r="1191" spans="1:14" x14ac:dyDescent="0.35">
      <c r="A1191">
        <v>11190</v>
      </c>
      <c r="B1191" s="1">
        <v>45356</v>
      </c>
      <c r="C1191" t="s">
        <v>2405</v>
      </c>
      <c r="D1191" t="s">
        <v>15</v>
      </c>
      <c r="E1191" t="s">
        <v>16</v>
      </c>
      <c r="F1191" t="s">
        <v>96</v>
      </c>
      <c r="G1191" t="s">
        <v>183</v>
      </c>
      <c r="H1191" t="s">
        <v>2406</v>
      </c>
      <c r="I1191">
        <v>3</v>
      </c>
      <c r="J1191">
        <v>21359</v>
      </c>
      <c r="K1191">
        <v>20</v>
      </c>
      <c r="L1191">
        <v>51261.599999999999</v>
      </c>
      <c r="M1191">
        <v>6192.03</v>
      </c>
      <c r="N1191" t="s">
        <v>72</v>
      </c>
    </row>
    <row r="1192" spans="1:14" x14ac:dyDescent="0.35">
      <c r="A1192">
        <v>11191</v>
      </c>
      <c r="B1192" s="1">
        <v>45615</v>
      </c>
      <c r="C1192" t="s">
        <v>2407</v>
      </c>
      <c r="D1192" t="s">
        <v>22</v>
      </c>
      <c r="E1192" t="s">
        <v>54</v>
      </c>
      <c r="F1192" t="s">
        <v>75</v>
      </c>
      <c r="G1192" t="s">
        <v>76</v>
      </c>
      <c r="H1192" t="s">
        <v>2408</v>
      </c>
      <c r="I1192">
        <v>5</v>
      </c>
      <c r="J1192">
        <v>12148</v>
      </c>
      <c r="K1192">
        <v>5</v>
      </c>
      <c r="L1192">
        <v>57703</v>
      </c>
      <c r="M1192">
        <v>10004.31</v>
      </c>
      <c r="N1192" t="s">
        <v>33</v>
      </c>
    </row>
    <row r="1193" spans="1:14" x14ac:dyDescent="0.35">
      <c r="A1193">
        <v>11192</v>
      </c>
      <c r="B1193" s="1">
        <v>45557</v>
      </c>
      <c r="C1193" t="s">
        <v>2409</v>
      </c>
      <c r="D1193" t="s">
        <v>28</v>
      </c>
      <c r="E1193" t="s">
        <v>114</v>
      </c>
      <c r="F1193" t="s">
        <v>75</v>
      </c>
      <c r="G1193" t="s">
        <v>307</v>
      </c>
      <c r="H1193" t="s">
        <v>2410</v>
      </c>
      <c r="I1193">
        <v>3</v>
      </c>
      <c r="J1193">
        <v>23208</v>
      </c>
      <c r="K1193">
        <v>15</v>
      </c>
      <c r="L1193">
        <v>59180.4</v>
      </c>
      <c r="M1193">
        <v>5772.78</v>
      </c>
      <c r="N1193" t="s">
        <v>83</v>
      </c>
    </row>
    <row r="1194" spans="1:14" x14ac:dyDescent="0.35">
      <c r="A1194">
        <v>11193</v>
      </c>
      <c r="B1194" s="1">
        <v>45922</v>
      </c>
      <c r="C1194" t="s">
        <v>2411</v>
      </c>
      <c r="D1194" t="s">
        <v>28</v>
      </c>
      <c r="E1194" t="s">
        <v>114</v>
      </c>
      <c r="F1194" t="s">
        <v>30</v>
      </c>
      <c r="G1194" t="s">
        <v>65</v>
      </c>
      <c r="H1194" t="s">
        <v>2412</v>
      </c>
      <c r="I1194">
        <v>1</v>
      </c>
      <c r="J1194">
        <v>19909</v>
      </c>
      <c r="K1194">
        <v>5</v>
      </c>
      <c r="L1194">
        <v>18913.55</v>
      </c>
      <c r="M1194">
        <v>2259.66</v>
      </c>
      <c r="N1194" t="s">
        <v>20</v>
      </c>
    </row>
    <row r="1195" spans="1:14" x14ac:dyDescent="0.35">
      <c r="A1195">
        <v>11194</v>
      </c>
      <c r="B1195" s="1">
        <v>45540</v>
      </c>
      <c r="C1195" t="s">
        <v>2413</v>
      </c>
      <c r="D1195" t="s">
        <v>22</v>
      </c>
      <c r="E1195" t="s">
        <v>23</v>
      </c>
      <c r="F1195" t="s">
        <v>46</v>
      </c>
      <c r="G1195" t="s">
        <v>126</v>
      </c>
      <c r="H1195" t="s">
        <v>2414</v>
      </c>
      <c r="I1195">
        <v>2</v>
      </c>
      <c r="J1195">
        <v>76443</v>
      </c>
      <c r="K1195">
        <v>15</v>
      </c>
      <c r="L1195">
        <v>129953.1</v>
      </c>
      <c r="M1195">
        <v>18030.419999999998</v>
      </c>
      <c r="N1195" t="s">
        <v>38</v>
      </c>
    </row>
    <row r="1196" spans="1:14" x14ac:dyDescent="0.35">
      <c r="A1196">
        <v>11195</v>
      </c>
      <c r="B1196" s="1">
        <v>45290</v>
      </c>
      <c r="C1196" t="s">
        <v>2415</v>
      </c>
      <c r="D1196" t="s">
        <v>22</v>
      </c>
      <c r="E1196" t="s">
        <v>58</v>
      </c>
      <c r="F1196" t="s">
        <v>42</v>
      </c>
      <c r="G1196" t="s">
        <v>51</v>
      </c>
      <c r="H1196" t="s">
        <v>2416</v>
      </c>
      <c r="I1196">
        <v>1</v>
      </c>
      <c r="J1196">
        <v>32422</v>
      </c>
      <c r="K1196">
        <v>5</v>
      </c>
      <c r="L1196">
        <v>30800.9</v>
      </c>
      <c r="M1196">
        <v>3639.22</v>
      </c>
      <c r="N1196" t="s">
        <v>72</v>
      </c>
    </row>
    <row r="1197" spans="1:14" x14ac:dyDescent="0.35">
      <c r="A1197">
        <v>11196</v>
      </c>
      <c r="B1197" s="1">
        <v>45927</v>
      </c>
      <c r="C1197" t="s">
        <v>2417</v>
      </c>
      <c r="D1197" t="s">
        <v>28</v>
      </c>
      <c r="E1197" t="s">
        <v>85</v>
      </c>
      <c r="F1197" t="s">
        <v>30</v>
      </c>
      <c r="G1197" t="s">
        <v>65</v>
      </c>
      <c r="H1197" t="s">
        <v>2418</v>
      </c>
      <c r="I1197">
        <v>2</v>
      </c>
      <c r="J1197">
        <v>60597</v>
      </c>
      <c r="K1197">
        <v>10</v>
      </c>
      <c r="L1197">
        <v>109074.6</v>
      </c>
      <c r="M1197">
        <v>18050.54</v>
      </c>
      <c r="N1197" t="s">
        <v>83</v>
      </c>
    </row>
    <row r="1198" spans="1:14" x14ac:dyDescent="0.35">
      <c r="A1198">
        <v>11197</v>
      </c>
      <c r="B1198" s="1">
        <v>45435</v>
      </c>
      <c r="C1198" t="s">
        <v>2419</v>
      </c>
      <c r="D1198" t="s">
        <v>22</v>
      </c>
      <c r="E1198" t="s">
        <v>74</v>
      </c>
      <c r="F1198" t="s">
        <v>129</v>
      </c>
      <c r="G1198" t="s">
        <v>168</v>
      </c>
      <c r="H1198" t="s">
        <v>2420</v>
      </c>
      <c r="I1198">
        <v>2</v>
      </c>
      <c r="J1198">
        <v>71880</v>
      </c>
      <c r="K1198">
        <v>20</v>
      </c>
      <c r="L1198">
        <v>115008</v>
      </c>
      <c r="M1198">
        <v>24997.52</v>
      </c>
      <c r="N1198" t="s">
        <v>33</v>
      </c>
    </row>
    <row r="1199" spans="1:14" x14ac:dyDescent="0.35">
      <c r="A1199">
        <v>11198</v>
      </c>
      <c r="B1199" s="1">
        <v>45332</v>
      </c>
      <c r="C1199" t="s">
        <v>2421</v>
      </c>
      <c r="D1199" t="s">
        <v>40</v>
      </c>
      <c r="E1199" t="s">
        <v>62</v>
      </c>
      <c r="F1199" t="s">
        <v>96</v>
      </c>
      <c r="G1199" t="s">
        <v>156</v>
      </c>
      <c r="H1199" t="s">
        <v>788</v>
      </c>
      <c r="I1199">
        <v>3</v>
      </c>
      <c r="J1199">
        <v>2465</v>
      </c>
      <c r="K1199">
        <v>20</v>
      </c>
      <c r="L1199">
        <v>5916</v>
      </c>
      <c r="M1199">
        <v>1167.71</v>
      </c>
      <c r="N1199" t="s">
        <v>72</v>
      </c>
    </row>
    <row r="1200" spans="1:14" x14ac:dyDescent="0.35">
      <c r="A1200">
        <v>11199</v>
      </c>
      <c r="B1200" s="1">
        <v>45478</v>
      </c>
      <c r="C1200" t="s">
        <v>2422</v>
      </c>
      <c r="D1200" t="s">
        <v>28</v>
      </c>
      <c r="E1200" t="s">
        <v>35</v>
      </c>
      <c r="F1200" t="s">
        <v>17</v>
      </c>
      <c r="G1200" t="s">
        <v>18</v>
      </c>
      <c r="H1200" t="s">
        <v>2423</v>
      </c>
      <c r="I1200">
        <v>1</v>
      </c>
      <c r="J1200">
        <v>38191</v>
      </c>
      <c r="K1200">
        <v>20</v>
      </c>
      <c r="L1200">
        <v>30552.799999999999</v>
      </c>
      <c r="M1200">
        <v>5245.56</v>
      </c>
      <c r="N1200" t="s">
        <v>83</v>
      </c>
    </row>
    <row r="1201" spans="1:14" x14ac:dyDescent="0.35">
      <c r="A1201">
        <v>11200</v>
      </c>
      <c r="B1201" s="1">
        <v>45699</v>
      </c>
      <c r="C1201" t="s">
        <v>2424</v>
      </c>
      <c r="D1201" t="s">
        <v>40</v>
      </c>
      <c r="E1201" t="s">
        <v>50</v>
      </c>
      <c r="F1201" t="s">
        <v>46</v>
      </c>
      <c r="G1201" t="s">
        <v>47</v>
      </c>
      <c r="H1201" t="s">
        <v>2425</v>
      </c>
      <c r="I1201">
        <v>5</v>
      </c>
      <c r="J1201">
        <v>24539</v>
      </c>
      <c r="K1201">
        <v>10</v>
      </c>
      <c r="L1201">
        <v>110425.5</v>
      </c>
      <c r="M1201">
        <v>13001.74</v>
      </c>
      <c r="N1201" t="s">
        <v>33</v>
      </c>
    </row>
    <row r="1202" spans="1:14" x14ac:dyDescent="0.35">
      <c r="A1202">
        <v>11201</v>
      </c>
      <c r="B1202" s="1">
        <v>45521</v>
      </c>
      <c r="C1202" t="s">
        <v>2426</v>
      </c>
      <c r="D1202" t="s">
        <v>40</v>
      </c>
      <c r="E1202" t="s">
        <v>103</v>
      </c>
      <c r="F1202" t="s">
        <v>24</v>
      </c>
      <c r="G1202" t="s">
        <v>107</v>
      </c>
      <c r="H1202" t="s">
        <v>2427</v>
      </c>
      <c r="I1202">
        <v>5</v>
      </c>
      <c r="J1202">
        <v>9427</v>
      </c>
      <c r="K1202">
        <v>5</v>
      </c>
      <c r="L1202">
        <v>44778.25</v>
      </c>
      <c r="M1202">
        <v>4569.8900000000003</v>
      </c>
      <c r="N1202" t="s">
        <v>38</v>
      </c>
    </row>
    <row r="1203" spans="1:14" x14ac:dyDescent="0.35">
      <c r="A1203">
        <v>11202</v>
      </c>
      <c r="B1203" s="1">
        <v>45274</v>
      </c>
      <c r="C1203" t="s">
        <v>2428</v>
      </c>
      <c r="D1203" t="s">
        <v>40</v>
      </c>
      <c r="E1203" t="s">
        <v>50</v>
      </c>
      <c r="F1203" t="s">
        <v>86</v>
      </c>
      <c r="G1203" t="s">
        <v>171</v>
      </c>
      <c r="H1203" t="s">
        <v>1292</v>
      </c>
      <c r="I1203">
        <v>3</v>
      </c>
      <c r="J1203">
        <v>66689</v>
      </c>
      <c r="K1203">
        <v>20</v>
      </c>
      <c r="L1203">
        <v>160053.6</v>
      </c>
      <c r="M1203">
        <v>24508.62</v>
      </c>
      <c r="N1203" t="s">
        <v>33</v>
      </c>
    </row>
    <row r="1204" spans="1:14" x14ac:dyDescent="0.35">
      <c r="A1204">
        <v>11203</v>
      </c>
      <c r="B1204" s="1">
        <v>45654</v>
      </c>
      <c r="C1204" t="s">
        <v>2429</v>
      </c>
      <c r="D1204" t="s">
        <v>22</v>
      </c>
      <c r="E1204" t="s">
        <v>74</v>
      </c>
      <c r="F1204" t="s">
        <v>46</v>
      </c>
      <c r="G1204" t="s">
        <v>47</v>
      </c>
      <c r="H1204" t="s">
        <v>2430</v>
      </c>
      <c r="I1204">
        <v>4</v>
      </c>
      <c r="J1204">
        <v>13734</v>
      </c>
      <c r="K1204">
        <v>10</v>
      </c>
      <c r="L1204">
        <v>49442.400000000001</v>
      </c>
      <c r="M1204">
        <v>9561.0499999999993</v>
      </c>
      <c r="N1204" t="s">
        <v>33</v>
      </c>
    </row>
    <row r="1205" spans="1:14" x14ac:dyDescent="0.35">
      <c r="A1205">
        <v>11204</v>
      </c>
      <c r="B1205" s="1">
        <v>45795</v>
      </c>
      <c r="C1205" t="s">
        <v>2431</v>
      </c>
      <c r="D1205" t="s">
        <v>15</v>
      </c>
      <c r="E1205" t="s">
        <v>16</v>
      </c>
      <c r="F1205" t="s">
        <v>129</v>
      </c>
      <c r="G1205" t="s">
        <v>168</v>
      </c>
      <c r="H1205" t="s">
        <v>936</v>
      </c>
      <c r="I1205">
        <v>3</v>
      </c>
      <c r="J1205">
        <v>35732</v>
      </c>
      <c r="K1205">
        <v>10</v>
      </c>
      <c r="L1205">
        <v>96476.4</v>
      </c>
      <c r="M1205">
        <v>16942.740000000002</v>
      </c>
      <c r="N1205" t="s">
        <v>20</v>
      </c>
    </row>
    <row r="1206" spans="1:14" x14ac:dyDescent="0.35">
      <c r="A1206">
        <v>11205</v>
      </c>
      <c r="B1206" s="1">
        <v>45573</v>
      </c>
      <c r="C1206" t="s">
        <v>2432</v>
      </c>
      <c r="D1206" t="s">
        <v>22</v>
      </c>
      <c r="E1206" t="s">
        <v>58</v>
      </c>
      <c r="F1206" t="s">
        <v>75</v>
      </c>
      <c r="G1206" t="s">
        <v>76</v>
      </c>
      <c r="H1206" t="s">
        <v>2433</v>
      </c>
      <c r="I1206">
        <v>3</v>
      </c>
      <c r="J1206">
        <v>4037</v>
      </c>
      <c r="K1206">
        <v>20</v>
      </c>
      <c r="L1206">
        <v>9688.7999999999993</v>
      </c>
      <c r="M1206">
        <v>1864.06</v>
      </c>
      <c r="N1206" t="s">
        <v>33</v>
      </c>
    </row>
    <row r="1207" spans="1:14" x14ac:dyDescent="0.35">
      <c r="A1207">
        <v>11206</v>
      </c>
      <c r="B1207" s="1">
        <v>45362</v>
      </c>
      <c r="C1207" t="s">
        <v>2434</v>
      </c>
      <c r="D1207" t="s">
        <v>28</v>
      </c>
      <c r="E1207" t="s">
        <v>85</v>
      </c>
      <c r="F1207" t="s">
        <v>86</v>
      </c>
      <c r="G1207" t="s">
        <v>118</v>
      </c>
      <c r="H1207" t="s">
        <v>1784</v>
      </c>
      <c r="I1207">
        <v>3</v>
      </c>
      <c r="J1207">
        <v>15350</v>
      </c>
      <c r="K1207">
        <v>5</v>
      </c>
      <c r="L1207">
        <v>43747.5</v>
      </c>
      <c r="M1207">
        <v>8556.76</v>
      </c>
      <c r="N1207" t="s">
        <v>38</v>
      </c>
    </row>
    <row r="1208" spans="1:14" x14ac:dyDescent="0.35">
      <c r="A1208">
        <v>11207</v>
      </c>
      <c r="B1208" s="1">
        <v>45215</v>
      </c>
      <c r="C1208" t="s">
        <v>2435</v>
      </c>
      <c r="D1208" t="s">
        <v>22</v>
      </c>
      <c r="E1208" t="s">
        <v>23</v>
      </c>
      <c r="F1208" t="s">
        <v>69</v>
      </c>
      <c r="G1208" t="s">
        <v>70</v>
      </c>
      <c r="H1208" t="s">
        <v>2436</v>
      </c>
      <c r="I1208">
        <v>2</v>
      </c>
      <c r="J1208">
        <v>38626</v>
      </c>
      <c r="K1208">
        <v>20</v>
      </c>
      <c r="L1208">
        <v>61801.599999999999</v>
      </c>
      <c r="M1208">
        <v>12862.56</v>
      </c>
      <c r="N1208" t="s">
        <v>38</v>
      </c>
    </row>
    <row r="1209" spans="1:14" x14ac:dyDescent="0.35">
      <c r="A1209">
        <v>11208</v>
      </c>
      <c r="B1209" s="1">
        <v>45414</v>
      </c>
      <c r="C1209" t="s">
        <v>208</v>
      </c>
      <c r="D1209" t="s">
        <v>28</v>
      </c>
      <c r="E1209" t="s">
        <v>35</v>
      </c>
      <c r="F1209" t="s">
        <v>96</v>
      </c>
      <c r="G1209" t="s">
        <v>97</v>
      </c>
      <c r="H1209" t="s">
        <v>2437</v>
      </c>
      <c r="I1209">
        <v>1</v>
      </c>
      <c r="J1209">
        <v>67700</v>
      </c>
      <c r="K1209">
        <v>20</v>
      </c>
      <c r="L1209">
        <v>54160</v>
      </c>
      <c r="M1209">
        <v>7072.49</v>
      </c>
      <c r="N1209" t="s">
        <v>38</v>
      </c>
    </row>
    <row r="1210" spans="1:14" x14ac:dyDescent="0.35">
      <c r="A1210">
        <v>11209</v>
      </c>
      <c r="B1210" s="1">
        <v>45799</v>
      </c>
      <c r="C1210" t="s">
        <v>2438</v>
      </c>
      <c r="D1210" t="s">
        <v>40</v>
      </c>
      <c r="E1210" t="s">
        <v>41</v>
      </c>
      <c r="F1210" t="s">
        <v>86</v>
      </c>
      <c r="G1210" t="s">
        <v>90</v>
      </c>
      <c r="H1210" t="s">
        <v>2439</v>
      </c>
      <c r="I1210">
        <v>3</v>
      </c>
      <c r="J1210">
        <v>63256</v>
      </c>
      <c r="K1210">
        <v>0</v>
      </c>
      <c r="L1210">
        <v>189768</v>
      </c>
      <c r="M1210">
        <v>44301.36</v>
      </c>
      <c r="N1210" t="s">
        <v>33</v>
      </c>
    </row>
    <row r="1211" spans="1:14" x14ac:dyDescent="0.35">
      <c r="A1211">
        <v>11210</v>
      </c>
      <c r="B1211" s="1">
        <v>45831</v>
      </c>
      <c r="C1211" t="s">
        <v>2440</v>
      </c>
      <c r="D1211" t="s">
        <v>40</v>
      </c>
      <c r="E1211" t="s">
        <v>41</v>
      </c>
      <c r="F1211" t="s">
        <v>129</v>
      </c>
      <c r="G1211" t="s">
        <v>130</v>
      </c>
      <c r="H1211" t="s">
        <v>2441</v>
      </c>
      <c r="I1211">
        <v>4</v>
      </c>
      <c r="J1211">
        <v>43927</v>
      </c>
      <c r="K1211">
        <v>10</v>
      </c>
      <c r="L1211">
        <v>158137.20000000001</v>
      </c>
      <c r="M1211">
        <v>22593.71</v>
      </c>
      <c r="N1211" t="s">
        <v>20</v>
      </c>
    </row>
    <row r="1212" spans="1:14" x14ac:dyDescent="0.35">
      <c r="A1212">
        <v>11211</v>
      </c>
      <c r="B1212" s="1">
        <v>45650</v>
      </c>
      <c r="C1212" t="s">
        <v>2442</v>
      </c>
      <c r="D1212" t="s">
        <v>22</v>
      </c>
      <c r="E1212" t="s">
        <v>167</v>
      </c>
      <c r="F1212" t="s">
        <v>30</v>
      </c>
      <c r="G1212" t="s">
        <v>65</v>
      </c>
      <c r="H1212" t="s">
        <v>2443</v>
      </c>
      <c r="I1212">
        <v>1</v>
      </c>
      <c r="J1212">
        <v>10891</v>
      </c>
      <c r="K1212">
        <v>5</v>
      </c>
      <c r="L1212">
        <v>10346.450000000001</v>
      </c>
      <c r="M1212">
        <v>1096.0899999999999</v>
      </c>
      <c r="N1212" t="s">
        <v>83</v>
      </c>
    </row>
    <row r="1213" spans="1:14" x14ac:dyDescent="0.35">
      <c r="A1213">
        <v>11212</v>
      </c>
      <c r="B1213" s="1">
        <v>45404</v>
      </c>
      <c r="C1213" t="s">
        <v>2444</v>
      </c>
      <c r="D1213" t="s">
        <v>28</v>
      </c>
      <c r="E1213" t="s">
        <v>85</v>
      </c>
      <c r="F1213" t="s">
        <v>30</v>
      </c>
      <c r="G1213" t="s">
        <v>104</v>
      </c>
      <c r="H1213" t="s">
        <v>2445</v>
      </c>
      <c r="I1213">
        <v>3</v>
      </c>
      <c r="J1213">
        <v>63114</v>
      </c>
      <c r="K1213">
        <v>0</v>
      </c>
      <c r="L1213">
        <v>189342</v>
      </c>
      <c r="M1213">
        <v>32965.519999999997</v>
      </c>
      <c r="N1213" t="s">
        <v>83</v>
      </c>
    </row>
    <row r="1214" spans="1:14" x14ac:dyDescent="0.35">
      <c r="A1214">
        <v>11213</v>
      </c>
      <c r="B1214" s="1">
        <v>45432</v>
      </c>
      <c r="C1214" t="s">
        <v>2446</v>
      </c>
      <c r="D1214" t="s">
        <v>22</v>
      </c>
      <c r="E1214" t="s">
        <v>23</v>
      </c>
      <c r="F1214" t="s">
        <v>42</v>
      </c>
      <c r="G1214" t="s">
        <v>43</v>
      </c>
      <c r="H1214" t="s">
        <v>2447</v>
      </c>
      <c r="I1214">
        <v>1</v>
      </c>
      <c r="J1214">
        <v>18112</v>
      </c>
      <c r="K1214">
        <v>15</v>
      </c>
      <c r="L1214">
        <v>15395.2</v>
      </c>
      <c r="M1214">
        <v>3538.69</v>
      </c>
      <c r="N1214" t="s">
        <v>20</v>
      </c>
    </row>
    <row r="1215" spans="1:14" x14ac:dyDescent="0.35">
      <c r="A1215">
        <v>11214</v>
      </c>
      <c r="B1215" s="1">
        <v>45544</v>
      </c>
      <c r="C1215" t="s">
        <v>2448</v>
      </c>
      <c r="D1215" t="s">
        <v>28</v>
      </c>
      <c r="E1215" t="s">
        <v>29</v>
      </c>
      <c r="F1215" t="s">
        <v>86</v>
      </c>
      <c r="G1215" t="s">
        <v>90</v>
      </c>
      <c r="H1215" t="s">
        <v>2449</v>
      </c>
      <c r="I1215">
        <v>2</v>
      </c>
      <c r="J1215">
        <v>18606</v>
      </c>
      <c r="K1215">
        <v>20</v>
      </c>
      <c r="L1215">
        <v>29769.599999999999</v>
      </c>
      <c r="M1215">
        <v>4563.5</v>
      </c>
      <c r="N1215" t="s">
        <v>20</v>
      </c>
    </row>
    <row r="1216" spans="1:14" x14ac:dyDescent="0.35">
      <c r="A1216">
        <v>11215</v>
      </c>
      <c r="B1216" s="1">
        <v>45313</v>
      </c>
      <c r="C1216" t="s">
        <v>2450</v>
      </c>
      <c r="D1216" t="s">
        <v>40</v>
      </c>
      <c r="E1216" t="s">
        <v>62</v>
      </c>
      <c r="F1216" t="s">
        <v>17</v>
      </c>
      <c r="G1216" t="s">
        <v>111</v>
      </c>
      <c r="H1216" t="s">
        <v>2451</v>
      </c>
      <c r="I1216">
        <v>4</v>
      </c>
      <c r="J1216">
        <v>7591</v>
      </c>
      <c r="K1216">
        <v>10</v>
      </c>
      <c r="L1216">
        <v>27327.599999999999</v>
      </c>
      <c r="M1216">
        <v>4109.63</v>
      </c>
      <c r="N1216" t="s">
        <v>20</v>
      </c>
    </row>
    <row r="1217" spans="1:14" x14ac:dyDescent="0.35">
      <c r="A1217">
        <v>11216</v>
      </c>
      <c r="B1217" s="1">
        <v>45669</v>
      </c>
      <c r="C1217" t="s">
        <v>2452</v>
      </c>
      <c r="D1217" t="s">
        <v>22</v>
      </c>
      <c r="E1217" t="s">
        <v>167</v>
      </c>
      <c r="F1217" t="s">
        <v>42</v>
      </c>
      <c r="G1217" t="s">
        <v>43</v>
      </c>
      <c r="H1217" t="s">
        <v>2453</v>
      </c>
      <c r="I1217">
        <v>1</v>
      </c>
      <c r="J1217">
        <v>64517</v>
      </c>
      <c r="K1217">
        <v>10</v>
      </c>
      <c r="L1217">
        <v>58065.3</v>
      </c>
      <c r="M1217">
        <v>6649.68</v>
      </c>
      <c r="N1217" t="s">
        <v>38</v>
      </c>
    </row>
    <row r="1218" spans="1:14" x14ac:dyDescent="0.35">
      <c r="A1218">
        <v>11217</v>
      </c>
      <c r="B1218" s="1">
        <v>45815</v>
      </c>
      <c r="C1218" t="s">
        <v>2454</v>
      </c>
      <c r="D1218" t="s">
        <v>15</v>
      </c>
      <c r="E1218" t="s">
        <v>147</v>
      </c>
      <c r="F1218" t="s">
        <v>30</v>
      </c>
      <c r="G1218" t="s">
        <v>65</v>
      </c>
      <c r="H1218" t="s">
        <v>2455</v>
      </c>
      <c r="I1218">
        <v>3</v>
      </c>
      <c r="J1218">
        <v>34872</v>
      </c>
      <c r="K1218">
        <v>0</v>
      </c>
      <c r="L1218">
        <v>104616</v>
      </c>
      <c r="M1218">
        <v>23985.99</v>
      </c>
      <c r="N1218" t="s">
        <v>38</v>
      </c>
    </row>
    <row r="1219" spans="1:14" x14ac:dyDescent="0.35">
      <c r="A1219">
        <v>11218</v>
      </c>
      <c r="B1219" s="1">
        <v>45229</v>
      </c>
      <c r="C1219" t="s">
        <v>2456</v>
      </c>
      <c r="D1219" t="s">
        <v>15</v>
      </c>
      <c r="E1219" t="s">
        <v>174</v>
      </c>
      <c r="F1219" t="s">
        <v>30</v>
      </c>
      <c r="G1219" t="s">
        <v>104</v>
      </c>
      <c r="H1219" t="s">
        <v>2457</v>
      </c>
      <c r="I1219">
        <v>5</v>
      </c>
      <c r="J1219">
        <v>68467</v>
      </c>
      <c r="K1219">
        <v>0</v>
      </c>
      <c r="L1219">
        <v>342335</v>
      </c>
      <c r="M1219">
        <v>20449.810000000001</v>
      </c>
      <c r="N1219" t="s">
        <v>38</v>
      </c>
    </row>
    <row r="1220" spans="1:14" x14ac:dyDescent="0.35">
      <c r="A1220">
        <v>11219</v>
      </c>
      <c r="B1220" s="1">
        <v>45338</v>
      </c>
      <c r="C1220" t="s">
        <v>2458</v>
      </c>
      <c r="D1220" t="s">
        <v>15</v>
      </c>
      <c r="E1220" t="s">
        <v>174</v>
      </c>
      <c r="F1220" t="s">
        <v>96</v>
      </c>
      <c r="G1220" t="s">
        <v>214</v>
      </c>
      <c r="H1220" t="s">
        <v>2459</v>
      </c>
      <c r="I1220">
        <v>2</v>
      </c>
      <c r="J1220">
        <v>44464</v>
      </c>
      <c r="K1220">
        <v>0</v>
      </c>
      <c r="L1220">
        <v>88928</v>
      </c>
      <c r="M1220">
        <v>6803.49</v>
      </c>
      <c r="N1220" t="s">
        <v>83</v>
      </c>
    </row>
    <row r="1221" spans="1:14" x14ac:dyDescent="0.35">
      <c r="A1221">
        <v>11220</v>
      </c>
      <c r="B1221" s="1">
        <v>45657</v>
      </c>
      <c r="C1221" t="s">
        <v>2460</v>
      </c>
      <c r="D1221" t="s">
        <v>40</v>
      </c>
      <c r="E1221" t="s">
        <v>50</v>
      </c>
      <c r="F1221" t="s">
        <v>86</v>
      </c>
      <c r="G1221" t="s">
        <v>171</v>
      </c>
      <c r="H1221" t="s">
        <v>2461</v>
      </c>
      <c r="I1221">
        <v>1</v>
      </c>
      <c r="J1221">
        <v>34220</v>
      </c>
      <c r="K1221">
        <v>20</v>
      </c>
      <c r="L1221">
        <v>27376</v>
      </c>
      <c r="M1221">
        <v>6620.01</v>
      </c>
      <c r="N1221" t="s">
        <v>72</v>
      </c>
    </row>
    <row r="1222" spans="1:14" x14ac:dyDescent="0.35">
      <c r="A1222">
        <v>11221</v>
      </c>
      <c r="B1222" s="1">
        <v>45572</v>
      </c>
      <c r="C1222" t="s">
        <v>2462</v>
      </c>
      <c r="D1222" t="s">
        <v>40</v>
      </c>
      <c r="E1222" t="s">
        <v>50</v>
      </c>
      <c r="F1222" t="s">
        <v>75</v>
      </c>
      <c r="G1222" t="s">
        <v>76</v>
      </c>
      <c r="H1222" t="s">
        <v>2463</v>
      </c>
      <c r="I1222">
        <v>1</v>
      </c>
      <c r="J1222">
        <v>26431</v>
      </c>
      <c r="K1222">
        <v>15</v>
      </c>
      <c r="L1222">
        <v>22466.35</v>
      </c>
      <c r="M1222">
        <v>1244.25</v>
      </c>
      <c r="N1222" t="s">
        <v>38</v>
      </c>
    </row>
    <row r="1223" spans="1:14" x14ac:dyDescent="0.35">
      <c r="A1223">
        <v>11222</v>
      </c>
      <c r="B1223" s="1">
        <v>45858</v>
      </c>
      <c r="C1223" t="s">
        <v>2464</v>
      </c>
      <c r="D1223" t="s">
        <v>22</v>
      </c>
      <c r="E1223" t="s">
        <v>58</v>
      </c>
      <c r="F1223" t="s">
        <v>46</v>
      </c>
      <c r="G1223" t="s">
        <v>141</v>
      </c>
      <c r="H1223" t="s">
        <v>2465</v>
      </c>
      <c r="I1223">
        <v>3</v>
      </c>
      <c r="J1223">
        <v>32377</v>
      </c>
      <c r="K1223">
        <v>0</v>
      </c>
      <c r="L1223">
        <v>97131</v>
      </c>
      <c r="M1223">
        <v>11165.69</v>
      </c>
      <c r="N1223" t="s">
        <v>83</v>
      </c>
    </row>
    <row r="1224" spans="1:14" x14ac:dyDescent="0.35">
      <c r="A1224">
        <v>11223</v>
      </c>
      <c r="B1224" s="1">
        <v>45304</v>
      </c>
      <c r="C1224" t="s">
        <v>2466</v>
      </c>
      <c r="D1224" t="s">
        <v>22</v>
      </c>
      <c r="E1224" t="s">
        <v>23</v>
      </c>
      <c r="F1224" t="s">
        <v>46</v>
      </c>
      <c r="G1224" t="s">
        <v>201</v>
      </c>
      <c r="H1224" t="s">
        <v>2467</v>
      </c>
      <c r="I1224">
        <v>1</v>
      </c>
      <c r="J1224">
        <v>12016</v>
      </c>
      <c r="K1224">
        <v>10</v>
      </c>
      <c r="L1224">
        <v>10814.4</v>
      </c>
      <c r="M1224">
        <v>641.61</v>
      </c>
      <c r="N1224" t="s">
        <v>83</v>
      </c>
    </row>
    <row r="1225" spans="1:14" x14ac:dyDescent="0.35">
      <c r="A1225">
        <v>11224</v>
      </c>
      <c r="B1225" s="1">
        <v>45339</v>
      </c>
      <c r="C1225" t="s">
        <v>2468</v>
      </c>
      <c r="D1225" t="s">
        <v>40</v>
      </c>
      <c r="E1225" t="s">
        <v>62</v>
      </c>
      <c r="F1225" t="s">
        <v>30</v>
      </c>
      <c r="G1225" t="s">
        <v>65</v>
      </c>
      <c r="H1225" t="s">
        <v>2469</v>
      </c>
      <c r="I1225">
        <v>3</v>
      </c>
      <c r="J1225">
        <v>8027</v>
      </c>
      <c r="K1225">
        <v>5</v>
      </c>
      <c r="L1225">
        <v>22876.95</v>
      </c>
      <c r="M1225">
        <v>4882.74</v>
      </c>
      <c r="N1225" t="s">
        <v>83</v>
      </c>
    </row>
    <row r="1226" spans="1:14" x14ac:dyDescent="0.35">
      <c r="A1226">
        <v>11225</v>
      </c>
      <c r="B1226" s="1">
        <v>45396</v>
      </c>
      <c r="C1226" t="s">
        <v>2470</v>
      </c>
      <c r="D1226" t="s">
        <v>22</v>
      </c>
      <c r="E1226" t="s">
        <v>58</v>
      </c>
      <c r="F1226" t="s">
        <v>75</v>
      </c>
      <c r="G1226" t="s">
        <v>409</v>
      </c>
      <c r="H1226" t="s">
        <v>2471</v>
      </c>
      <c r="I1226">
        <v>2</v>
      </c>
      <c r="J1226">
        <v>36054</v>
      </c>
      <c r="K1226">
        <v>5</v>
      </c>
      <c r="L1226">
        <v>68502.600000000006</v>
      </c>
      <c r="M1226">
        <v>16746.830000000002</v>
      </c>
      <c r="N1226" t="s">
        <v>33</v>
      </c>
    </row>
    <row r="1227" spans="1:14" x14ac:dyDescent="0.35">
      <c r="A1227">
        <v>11226</v>
      </c>
      <c r="B1227" s="1">
        <v>45312</v>
      </c>
      <c r="C1227" t="s">
        <v>2472</v>
      </c>
      <c r="D1227" t="s">
        <v>28</v>
      </c>
      <c r="E1227" t="s">
        <v>114</v>
      </c>
      <c r="F1227" t="s">
        <v>75</v>
      </c>
      <c r="G1227" t="s">
        <v>76</v>
      </c>
      <c r="H1227" t="s">
        <v>2473</v>
      </c>
      <c r="I1227">
        <v>5</v>
      </c>
      <c r="J1227">
        <v>19221</v>
      </c>
      <c r="K1227">
        <v>15</v>
      </c>
      <c r="L1227">
        <v>81689.25</v>
      </c>
      <c r="M1227">
        <v>4493.8500000000004</v>
      </c>
      <c r="N1227" t="s">
        <v>72</v>
      </c>
    </row>
    <row r="1228" spans="1:14" x14ac:dyDescent="0.35">
      <c r="A1228">
        <v>11227</v>
      </c>
      <c r="B1228" s="1">
        <v>45702</v>
      </c>
      <c r="C1228" t="s">
        <v>2474</v>
      </c>
      <c r="D1228" t="s">
        <v>15</v>
      </c>
      <c r="E1228" t="s">
        <v>93</v>
      </c>
      <c r="F1228" t="s">
        <v>86</v>
      </c>
      <c r="G1228" t="s">
        <v>87</v>
      </c>
      <c r="H1228" t="s">
        <v>2475</v>
      </c>
      <c r="I1228">
        <v>1</v>
      </c>
      <c r="J1228">
        <v>53001</v>
      </c>
      <c r="K1228">
        <v>0</v>
      </c>
      <c r="L1228">
        <v>53001</v>
      </c>
      <c r="M1228">
        <v>7914.39</v>
      </c>
      <c r="N1228" t="s">
        <v>33</v>
      </c>
    </row>
    <row r="1229" spans="1:14" x14ac:dyDescent="0.35">
      <c r="A1229">
        <v>11228</v>
      </c>
      <c r="B1229" s="1">
        <v>45520</v>
      </c>
      <c r="C1229" t="s">
        <v>2476</v>
      </c>
      <c r="D1229" t="s">
        <v>40</v>
      </c>
      <c r="E1229" t="s">
        <v>103</v>
      </c>
      <c r="F1229" t="s">
        <v>75</v>
      </c>
      <c r="G1229" t="s">
        <v>204</v>
      </c>
      <c r="H1229" t="s">
        <v>2477</v>
      </c>
      <c r="I1229">
        <v>1</v>
      </c>
      <c r="J1229">
        <v>40814</v>
      </c>
      <c r="K1229">
        <v>0</v>
      </c>
      <c r="L1229">
        <v>40814</v>
      </c>
      <c r="M1229">
        <v>7510.69</v>
      </c>
      <c r="N1229" t="s">
        <v>38</v>
      </c>
    </row>
    <row r="1230" spans="1:14" x14ac:dyDescent="0.35">
      <c r="A1230">
        <v>11229</v>
      </c>
      <c r="B1230" s="1">
        <v>45472</v>
      </c>
      <c r="C1230" t="s">
        <v>2478</v>
      </c>
      <c r="D1230" t="s">
        <v>15</v>
      </c>
      <c r="E1230" t="s">
        <v>16</v>
      </c>
      <c r="F1230" t="s">
        <v>42</v>
      </c>
      <c r="G1230" t="s">
        <v>188</v>
      </c>
      <c r="H1230" t="s">
        <v>2479</v>
      </c>
      <c r="I1230">
        <v>2</v>
      </c>
      <c r="J1230">
        <v>71859</v>
      </c>
      <c r="K1230">
        <v>20</v>
      </c>
      <c r="L1230">
        <v>114974.39999999999</v>
      </c>
      <c r="M1230">
        <v>7335.38</v>
      </c>
      <c r="N1230" t="s">
        <v>83</v>
      </c>
    </row>
    <row r="1231" spans="1:14" x14ac:dyDescent="0.35">
      <c r="A1231">
        <v>11230</v>
      </c>
      <c r="B1231" s="1">
        <v>45478</v>
      </c>
      <c r="C1231" t="s">
        <v>2480</v>
      </c>
      <c r="D1231" t="s">
        <v>15</v>
      </c>
      <c r="E1231" t="s">
        <v>93</v>
      </c>
      <c r="F1231" t="s">
        <v>96</v>
      </c>
      <c r="G1231" t="s">
        <v>183</v>
      </c>
      <c r="H1231" t="s">
        <v>2481</v>
      </c>
      <c r="I1231">
        <v>4</v>
      </c>
      <c r="J1231">
        <v>42753</v>
      </c>
      <c r="K1231">
        <v>15</v>
      </c>
      <c r="L1231">
        <v>145360.20000000001</v>
      </c>
      <c r="M1231">
        <v>19340.21</v>
      </c>
      <c r="N1231" t="s">
        <v>38</v>
      </c>
    </row>
    <row r="1232" spans="1:14" x14ac:dyDescent="0.35">
      <c r="A1232">
        <v>11231</v>
      </c>
      <c r="B1232" s="1">
        <v>45219</v>
      </c>
      <c r="C1232" t="s">
        <v>2482</v>
      </c>
      <c r="D1232" t="s">
        <v>28</v>
      </c>
      <c r="E1232" t="s">
        <v>35</v>
      </c>
      <c r="F1232" t="s">
        <v>96</v>
      </c>
      <c r="G1232" t="s">
        <v>138</v>
      </c>
      <c r="H1232" t="s">
        <v>2483</v>
      </c>
      <c r="I1232">
        <v>4</v>
      </c>
      <c r="J1232">
        <v>31285</v>
      </c>
      <c r="K1232">
        <v>15</v>
      </c>
      <c r="L1232">
        <v>106369</v>
      </c>
      <c r="M1232">
        <v>16821.060000000001</v>
      </c>
      <c r="N1232" t="s">
        <v>83</v>
      </c>
    </row>
    <row r="1233" spans="1:14" x14ac:dyDescent="0.35">
      <c r="A1233">
        <v>11232</v>
      </c>
      <c r="B1233" s="1">
        <v>45577</v>
      </c>
      <c r="C1233" t="s">
        <v>2484</v>
      </c>
      <c r="D1233" t="s">
        <v>22</v>
      </c>
      <c r="E1233" t="s">
        <v>167</v>
      </c>
      <c r="F1233" t="s">
        <v>46</v>
      </c>
      <c r="G1233" t="s">
        <v>201</v>
      </c>
      <c r="H1233" t="s">
        <v>2485</v>
      </c>
      <c r="I1233">
        <v>3</v>
      </c>
      <c r="J1233">
        <v>66377</v>
      </c>
      <c r="K1233">
        <v>20</v>
      </c>
      <c r="L1233">
        <v>159304.79999999999</v>
      </c>
      <c r="M1233">
        <v>28378.16</v>
      </c>
      <c r="N1233" t="s">
        <v>83</v>
      </c>
    </row>
    <row r="1234" spans="1:14" x14ac:dyDescent="0.35">
      <c r="A1234">
        <v>11233</v>
      </c>
      <c r="B1234" s="1">
        <v>45632</v>
      </c>
      <c r="C1234" t="s">
        <v>2486</v>
      </c>
      <c r="D1234" t="s">
        <v>28</v>
      </c>
      <c r="E1234" t="s">
        <v>144</v>
      </c>
      <c r="F1234" t="s">
        <v>96</v>
      </c>
      <c r="G1234" t="s">
        <v>138</v>
      </c>
      <c r="H1234" t="s">
        <v>2487</v>
      </c>
      <c r="I1234">
        <v>1</v>
      </c>
      <c r="J1234">
        <v>41325</v>
      </c>
      <c r="K1234">
        <v>10</v>
      </c>
      <c r="L1234">
        <v>37192.5</v>
      </c>
      <c r="M1234">
        <v>4467.92</v>
      </c>
      <c r="N1234" t="s">
        <v>38</v>
      </c>
    </row>
    <row r="1235" spans="1:14" x14ac:dyDescent="0.35">
      <c r="A1235">
        <v>11234</v>
      </c>
      <c r="B1235" s="1">
        <v>45885</v>
      </c>
      <c r="C1235" t="s">
        <v>2488</v>
      </c>
      <c r="D1235" t="s">
        <v>22</v>
      </c>
      <c r="E1235" t="s">
        <v>54</v>
      </c>
      <c r="F1235" t="s">
        <v>17</v>
      </c>
      <c r="G1235" t="s">
        <v>55</v>
      </c>
      <c r="H1235" t="s">
        <v>2489</v>
      </c>
      <c r="I1235">
        <v>5</v>
      </c>
      <c r="J1235">
        <v>71204</v>
      </c>
      <c r="K1235">
        <v>5</v>
      </c>
      <c r="L1235">
        <v>338219</v>
      </c>
      <c r="M1235">
        <v>74570.86</v>
      </c>
      <c r="N1235" t="s">
        <v>72</v>
      </c>
    </row>
    <row r="1236" spans="1:14" x14ac:dyDescent="0.35">
      <c r="A1236">
        <v>11235</v>
      </c>
      <c r="B1236" s="1">
        <v>45872</v>
      </c>
      <c r="C1236" t="s">
        <v>2490</v>
      </c>
      <c r="D1236" t="s">
        <v>28</v>
      </c>
      <c r="E1236" t="s">
        <v>85</v>
      </c>
      <c r="F1236" t="s">
        <v>86</v>
      </c>
      <c r="G1236" t="s">
        <v>90</v>
      </c>
      <c r="H1236" t="s">
        <v>2491</v>
      </c>
      <c r="I1236">
        <v>5</v>
      </c>
      <c r="J1236">
        <v>76499</v>
      </c>
      <c r="K1236">
        <v>10</v>
      </c>
      <c r="L1236">
        <v>344245.5</v>
      </c>
      <c r="M1236">
        <v>71278.789999999994</v>
      </c>
      <c r="N1236" t="s">
        <v>72</v>
      </c>
    </row>
    <row r="1237" spans="1:14" x14ac:dyDescent="0.35">
      <c r="A1237">
        <v>11236</v>
      </c>
      <c r="B1237" s="1">
        <v>45531</v>
      </c>
      <c r="C1237" t="s">
        <v>2492</v>
      </c>
      <c r="D1237" t="s">
        <v>40</v>
      </c>
      <c r="E1237" t="s">
        <v>103</v>
      </c>
      <c r="F1237" t="s">
        <v>30</v>
      </c>
      <c r="G1237" t="s">
        <v>322</v>
      </c>
      <c r="H1237" t="s">
        <v>2493</v>
      </c>
      <c r="I1237">
        <v>4</v>
      </c>
      <c r="J1237">
        <v>15315</v>
      </c>
      <c r="K1237">
        <v>10</v>
      </c>
      <c r="L1237">
        <v>55134</v>
      </c>
      <c r="M1237">
        <v>8566.2099999999991</v>
      </c>
      <c r="N1237" t="s">
        <v>20</v>
      </c>
    </row>
    <row r="1238" spans="1:14" x14ac:dyDescent="0.35">
      <c r="A1238">
        <v>11237</v>
      </c>
      <c r="B1238" s="1">
        <v>45853</v>
      </c>
      <c r="C1238" t="s">
        <v>2494</v>
      </c>
      <c r="D1238" t="s">
        <v>15</v>
      </c>
      <c r="E1238" t="s">
        <v>174</v>
      </c>
      <c r="F1238" t="s">
        <v>30</v>
      </c>
      <c r="G1238" t="s">
        <v>322</v>
      </c>
      <c r="H1238" t="s">
        <v>2495</v>
      </c>
      <c r="I1238">
        <v>2</v>
      </c>
      <c r="J1238">
        <v>11094</v>
      </c>
      <c r="K1238">
        <v>10</v>
      </c>
      <c r="L1238">
        <v>19969.2</v>
      </c>
      <c r="M1238">
        <v>4050.75</v>
      </c>
      <c r="N1238" t="s">
        <v>83</v>
      </c>
    </row>
    <row r="1239" spans="1:14" x14ac:dyDescent="0.35">
      <c r="A1239">
        <v>11238</v>
      </c>
      <c r="B1239" s="1">
        <v>45550</v>
      </c>
      <c r="C1239" t="s">
        <v>2496</v>
      </c>
      <c r="D1239" t="s">
        <v>40</v>
      </c>
      <c r="E1239" t="s">
        <v>41</v>
      </c>
      <c r="F1239" t="s">
        <v>75</v>
      </c>
      <c r="G1239" t="s">
        <v>204</v>
      </c>
      <c r="H1239" t="s">
        <v>2497</v>
      </c>
      <c r="I1239">
        <v>2</v>
      </c>
      <c r="J1239">
        <v>37711</v>
      </c>
      <c r="K1239">
        <v>0</v>
      </c>
      <c r="L1239">
        <v>75422</v>
      </c>
      <c r="M1239">
        <v>3784.17</v>
      </c>
      <c r="N1239" t="s">
        <v>72</v>
      </c>
    </row>
    <row r="1240" spans="1:14" x14ac:dyDescent="0.35">
      <c r="A1240">
        <v>11239</v>
      </c>
      <c r="B1240" s="1">
        <v>45423</v>
      </c>
      <c r="C1240" t="s">
        <v>2498</v>
      </c>
      <c r="D1240" t="s">
        <v>28</v>
      </c>
      <c r="E1240" t="s">
        <v>144</v>
      </c>
      <c r="F1240" t="s">
        <v>129</v>
      </c>
      <c r="G1240" t="s">
        <v>164</v>
      </c>
      <c r="H1240" t="s">
        <v>2499</v>
      </c>
      <c r="I1240">
        <v>4</v>
      </c>
      <c r="J1240">
        <v>30120</v>
      </c>
      <c r="K1240">
        <v>20</v>
      </c>
      <c r="L1240">
        <v>96384</v>
      </c>
      <c r="M1240">
        <v>6183.22</v>
      </c>
      <c r="N1240" t="s">
        <v>38</v>
      </c>
    </row>
    <row r="1241" spans="1:14" x14ac:dyDescent="0.35">
      <c r="A1241">
        <v>11240</v>
      </c>
      <c r="B1241" s="1">
        <v>45695</v>
      </c>
      <c r="C1241" t="s">
        <v>2500</v>
      </c>
      <c r="D1241" t="s">
        <v>40</v>
      </c>
      <c r="E1241" t="s">
        <v>50</v>
      </c>
      <c r="F1241" t="s">
        <v>86</v>
      </c>
      <c r="G1241" t="s">
        <v>87</v>
      </c>
      <c r="H1241" t="s">
        <v>2501</v>
      </c>
      <c r="I1241">
        <v>3</v>
      </c>
      <c r="J1241">
        <v>1789</v>
      </c>
      <c r="K1241">
        <v>15</v>
      </c>
      <c r="L1241">
        <v>4561.95</v>
      </c>
      <c r="M1241">
        <v>782.34</v>
      </c>
      <c r="N1241" t="s">
        <v>83</v>
      </c>
    </row>
    <row r="1242" spans="1:14" x14ac:dyDescent="0.35">
      <c r="A1242">
        <v>11241</v>
      </c>
      <c r="B1242" s="1">
        <v>45743</v>
      </c>
      <c r="C1242" t="s">
        <v>2502</v>
      </c>
      <c r="D1242" t="s">
        <v>15</v>
      </c>
      <c r="E1242" t="s">
        <v>147</v>
      </c>
      <c r="F1242" t="s">
        <v>46</v>
      </c>
      <c r="G1242" t="s">
        <v>141</v>
      </c>
      <c r="H1242" t="s">
        <v>2503</v>
      </c>
      <c r="I1242">
        <v>2</v>
      </c>
      <c r="J1242">
        <v>27120</v>
      </c>
      <c r="K1242">
        <v>0</v>
      </c>
      <c r="L1242">
        <v>54240</v>
      </c>
      <c r="M1242">
        <v>3084.99</v>
      </c>
      <c r="N1242" t="s">
        <v>38</v>
      </c>
    </row>
    <row r="1243" spans="1:14" x14ac:dyDescent="0.35">
      <c r="A1243">
        <v>11242</v>
      </c>
      <c r="B1243" s="1">
        <v>45539</v>
      </c>
      <c r="C1243" t="s">
        <v>2504</v>
      </c>
      <c r="D1243" t="s">
        <v>28</v>
      </c>
      <c r="E1243" t="s">
        <v>35</v>
      </c>
      <c r="F1243" t="s">
        <v>24</v>
      </c>
      <c r="G1243" t="s">
        <v>59</v>
      </c>
      <c r="H1243" t="s">
        <v>2505</v>
      </c>
      <c r="I1243">
        <v>4</v>
      </c>
      <c r="J1243">
        <v>13276</v>
      </c>
      <c r="K1243">
        <v>0</v>
      </c>
      <c r="L1243">
        <v>53104</v>
      </c>
      <c r="M1243">
        <v>4194.6400000000003</v>
      </c>
      <c r="N1243" t="s">
        <v>33</v>
      </c>
    </row>
    <row r="1244" spans="1:14" x14ac:dyDescent="0.35">
      <c r="A1244">
        <v>11243</v>
      </c>
      <c r="B1244" s="1">
        <v>45481</v>
      </c>
      <c r="C1244" t="s">
        <v>2506</v>
      </c>
      <c r="D1244" t="s">
        <v>15</v>
      </c>
      <c r="E1244" t="s">
        <v>147</v>
      </c>
      <c r="F1244" t="s">
        <v>69</v>
      </c>
      <c r="G1244" t="s">
        <v>70</v>
      </c>
      <c r="H1244" t="s">
        <v>2507</v>
      </c>
      <c r="I1244">
        <v>3</v>
      </c>
      <c r="J1244">
        <v>1578</v>
      </c>
      <c r="K1244">
        <v>15</v>
      </c>
      <c r="L1244">
        <v>4023.9</v>
      </c>
      <c r="M1244">
        <v>866.73</v>
      </c>
      <c r="N1244" t="s">
        <v>72</v>
      </c>
    </row>
    <row r="1245" spans="1:14" x14ac:dyDescent="0.35">
      <c r="A1245">
        <v>11244</v>
      </c>
      <c r="B1245" s="1">
        <v>45434</v>
      </c>
      <c r="C1245" t="s">
        <v>2508</v>
      </c>
      <c r="D1245" t="s">
        <v>28</v>
      </c>
      <c r="E1245" t="s">
        <v>85</v>
      </c>
      <c r="F1245" t="s">
        <v>30</v>
      </c>
      <c r="G1245" t="s">
        <v>31</v>
      </c>
      <c r="H1245" t="s">
        <v>2509</v>
      </c>
      <c r="I1245">
        <v>5</v>
      </c>
      <c r="J1245">
        <v>16068</v>
      </c>
      <c r="K1245">
        <v>15</v>
      </c>
      <c r="L1245">
        <v>68289</v>
      </c>
      <c r="M1245">
        <v>11639.76</v>
      </c>
      <c r="N1245" t="s">
        <v>38</v>
      </c>
    </row>
    <row r="1246" spans="1:14" x14ac:dyDescent="0.35">
      <c r="A1246">
        <v>11245</v>
      </c>
      <c r="B1246" s="1">
        <v>45532</v>
      </c>
      <c r="C1246" t="s">
        <v>2510</v>
      </c>
      <c r="D1246" t="s">
        <v>22</v>
      </c>
      <c r="E1246" t="s">
        <v>54</v>
      </c>
      <c r="F1246" t="s">
        <v>96</v>
      </c>
      <c r="G1246" t="s">
        <v>138</v>
      </c>
      <c r="H1246" t="s">
        <v>2511</v>
      </c>
      <c r="I1246">
        <v>4</v>
      </c>
      <c r="J1246">
        <v>37969</v>
      </c>
      <c r="K1246">
        <v>10</v>
      </c>
      <c r="L1246">
        <v>136688.4</v>
      </c>
      <c r="M1246">
        <v>26268.67</v>
      </c>
      <c r="N1246" t="s">
        <v>72</v>
      </c>
    </row>
    <row r="1247" spans="1:14" x14ac:dyDescent="0.35">
      <c r="A1247">
        <v>11246</v>
      </c>
      <c r="B1247" s="1">
        <v>45727</v>
      </c>
      <c r="C1247" t="s">
        <v>2512</v>
      </c>
      <c r="D1247" t="s">
        <v>15</v>
      </c>
      <c r="E1247" t="s">
        <v>174</v>
      </c>
      <c r="F1247" t="s">
        <v>75</v>
      </c>
      <c r="G1247" t="s">
        <v>307</v>
      </c>
      <c r="H1247" t="s">
        <v>2513</v>
      </c>
      <c r="I1247">
        <v>4</v>
      </c>
      <c r="J1247">
        <v>41958</v>
      </c>
      <c r="K1247">
        <v>10</v>
      </c>
      <c r="L1247">
        <v>151048.79999999999</v>
      </c>
      <c r="M1247">
        <v>8095.62</v>
      </c>
      <c r="N1247" t="s">
        <v>33</v>
      </c>
    </row>
    <row r="1248" spans="1:14" x14ac:dyDescent="0.35">
      <c r="A1248">
        <v>11247</v>
      </c>
      <c r="B1248" s="1">
        <v>45776</v>
      </c>
      <c r="C1248" t="s">
        <v>2514</v>
      </c>
      <c r="D1248" t="s">
        <v>15</v>
      </c>
      <c r="E1248" t="s">
        <v>16</v>
      </c>
      <c r="F1248" t="s">
        <v>86</v>
      </c>
      <c r="G1248" t="s">
        <v>87</v>
      </c>
      <c r="H1248" t="s">
        <v>2515</v>
      </c>
      <c r="I1248">
        <v>3</v>
      </c>
      <c r="J1248">
        <v>79414</v>
      </c>
      <c r="K1248">
        <v>10</v>
      </c>
      <c r="L1248">
        <v>214417.8</v>
      </c>
      <c r="M1248">
        <v>20422.84</v>
      </c>
      <c r="N1248" t="s">
        <v>20</v>
      </c>
    </row>
    <row r="1249" spans="1:14" x14ac:dyDescent="0.35">
      <c r="A1249">
        <v>11248</v>
      </c>
      <c r="B1249" s="1">
        <v>45623</v>
      </c>
      <c r="C1249" t="s">
        <v>2516</v>
      </c>
      <c r="D1249" t="s">
        <v>22</v>
      </c>
      <c r="E1249" t="s">
        <v>74</v>
      </c>
      <c r="F1249" t="s">
        <v>96</v>
      </c>
      <c r="G1249" t="s">
        <v>214</v>
      </c>
      <c r="H1249" t="s">
        <v>485</v>
      </c>
      <c r="I1249">
        <v>4</v>
      </c>
      <c r="J1249">
        <v>56787</v>
      </c>
      <c r="K1249">
        <v>15</v>
      </c>
      <c r="L1249">
        <v>193075.8</v>
      </c>
      <c r="M1249">
        <v>18580.580000000002</v>
      </c>
      <c r="N1249" t="s">
        <v>83</v>
      </c>
    </row>
    <row r="1250" spans="1:14" x14ac:dyDescent="0.35">
      <c r="A1250">
        <v>11249</v>
      </c>
      <c r="B1250" s="1">
        <v>45469</v>
      </c>
      <c r="C1250" t="s">
        <v>2517</v>
      </c>
      <c r="D1250" t="s">
        <v>22</v>
      </c>
      <c r="E1250" t="s">
        <v>58</v>
      </c>
      <c r="F1250" t="s">
        <v>30</v>
      </c>
      <c r="G1250" t="s">
        <v>31</v>
      </c>
      <c r="H1250" t="s">
        <v>2518</v>
      </c>
      <c r="I1250">
        <v>4</v>
      </c>
      <c r="J1250">
        <v>15661</v>
      </c>
      <c r="K1250">
        <v>5</v>
      </c>
      <c r="L1250">
        <v>59511.8</v>
      </c>
      <c r="M1250">
        <v>4290.49</v>
      </c>
      <c r="N1250" t="s">
        <v>72</v>
      </c>
    </row>
    <row r="1251" spans="1:14" x14ac:dyDescent="0.35">
      <c r="A1251">
        <v>11250</v>
      </c>
      <c r="B1251" s="1">
        <v>45390</v>
      </c>
      <c r="C1251" t="s">
        <v>2519</v>
      </c>
      <c r="D1251" t="s">
        <v>40</v>
      </c>
      <c r="E1251" t="s">
        <v>62</v>
      </c>
      <c r="F1251" t="s">
        <v>69</v>
      </c>
      <c r="G1251" t="s">
        <v>123</v>
      </c>
      <c r="H1251" t="s">
        <v>2520</v>
      </c>
      <c r="I1251">
        <v>4</v>
      </c>
      <c r="J1251">
        <v>55121</v>
      </c>
      <c r="K1251">
        <v>15</v>
      </c>
      <c r="L1251">
        <v>187411.4</v>
      </c>
      <c r="M1251">
        <v>36536.589999999997</v>
      </c>
      <c r="N1251" t="s">
        <v>33</v>
      </c>
    </row>
    <row r="1252" spans="1:14" x14ac:dyDescent="0.35">
      <c r="A1252">
        <v>11251</v>
      </c>
      <c r="B1252" s="1">
        <v>45800</v>
      </c>
      <c r="C1252" t="s">
        <v>2521</v>
      </c>
      <c r="D1252" t="s">
        <v>40</v>
      </c>
      <c r="E1252" t="s">
        <v>50</v>
      </c>
      <c r="F1252" t="s">
        <v>46</v>
      </c>
      <c r="G1252" t="s">
        <v>47</v>
      </c>
      <c r="H1252" t="s">
        <v>780</v>
      </c>
      <c r="I1252">
        <v>4</v>
      </c>
      <c r="J1252">
        <v>57942</v>
      </c>
      <c r="K1252">
        <v>15</v>
      </c>
      <c r="L1252">
        <v>197002.8</v>
      </c>
      <c r="M1252">
        <v>32957.339999999997</v>
      </c>
      <c r="N1252" t="s">
        <v>83</v>
      </c>
    </row>
    <row r="1253" spans="1:14" x14ac:dyDescent="0.35">
      <c r="A1253">
        <v>11252</v>
      </c>
      <c r="B1253" s="1">
        <v>45924</v>
      </c>
      <c r="C1253" t="s">
        <v>2522</v>
      </c>
      <c r="D1253" t="s">
        <v>40</v>
      </c>
      <c r="E1253" t="s">
        <v>103</v>
      </c>
      <c r="F1253" t="s">
        <v>30</v>
      </c>
      <c r="G1253" t="s">
        <v>104</v>
      </c>
      <c r="H1253" t="s">
        <v>2523</v>
      </c>
      <c r="I1253">
        <v>3</v>
      </c>
      <c r="J1253">
        <v>22966</v>
      </c>
      <c r="K1253">
        <v>0</v>
      </c>
      <c r="L1253">
        <v>68898</v>
      </c>
      <c r="M1253">
        <v>10901.64</v>
      </c>
      <c r="N1253" t="s">
        <v>72</v>
      </c>
    </row>
    <row r="1254" spans="1:14" x14ac:dyDescent="0.35">
      <c r="A1254">
        <v>11253</v>
      </c>
      <c r="B1254" s="1">
        <v>45225</v>
      </c>
      <c r="C1254" t="s">
        <v>2524</v>
      </c>
      <c r="D1254" t="s">
        <v>22</v>
      </c>
      <c r="E1254" t="s">
        <v>58</v>
      </c>
      <c r="F1254" t="s">
        <v>129</v>
      </c>
      <c r="G1254" t="s">
        <v>148</v>
      </c>
      <c r="H1254" t="s">
        <v>2525</v>
      </c>
      <c r="I1254">
        <v>3</v>
      </c>
      <c r="J1254">
        <v>43825</v>
      </c>
      <c r="K1254">
        <v>15</v>
      </c>
      <c r="L1254">
        <v>111753.75</v>
      </c>
      <c r="M1254">
        <v>7213.9</v>
      </c>
      <c r="N1254" t="s">
        <v>33</v>
      </c>
    </row>
    <row r="1255" spans="1:14" x14ac:dyDescent="0.35">
      <c r="A1255">
        <v>11254</v>
      </c>
      <c r="B1255" s="1">
        <v>45872</v>
      </c>
      <c r="C1255" t="s">
        <v>2526</v>
      </c>
      <c r="D1255" t="s">
        <v>40</v>
      </c>
      <c r="E1255" t="s">
        <v>41</v>
      </c>
      <c r="F1255" t="s">
        <v>86</v>
      </c>
      <c r="G1255" t="s">
        <v>118</v>
      </c>
      <c r="H1255" t="s">
        <v>2527</v>
      </c>
      <c r="I1255">
        <v>5</v>
      </c>
      <c r="J1255">
        <v>19186</v>
      </c>
      <c r="K1255">
        <v>5</v>
      </c>
      <c r="L1255">
        <v>91133.5</v>
      </c>
      <c r="M1255">
        <v>9314.4599999999991</v>
      </c>
      <c r="N1255" t="s">
        <v>33</v>
      </c>
    </row>
    <row r="1256" spans="1:14" x14ac:dyDescent="0.35">
      <c r="A1256">
        <v>11255</v>
      </c>
      <c r="B1256" s="1">
        <v>45528</v>
      </c>
      <c r="C1256" t="s">
        <v>2528</v>
      </c>
      <c r="D1256" t="s">
        <v>28</v>
      </c>
      <c r="E1256" t="s">
        <v>144</v>
      </c>
      <c r="F1256" t="s">
        <v>96</v>
      </c>
      <c r="G1256" t="s">
        <v>97</v>
      </c>
      <c r="H1256" t="s">
        <v>2529</v>
      </c>
      <c r="I1256">
        <v>3</v>
      </c>
      <c r="J1256">
        <v>52078</v>
      </c>
      <c r="K1256">
        <v>20</v>
      </c>
      <c r="L1256">
        <v>124987.2</v>
      </c>
      <c r="M1256">
        <v>11868.47</v>
      </c>
      <c r="N1256" t="s">
        <v>72</v>
      </c>
    </row>
    <row r="1257" spans="1:14" x14ac:dyDescent="0.35">
      <c r="A1257">
        <v>11256</v>
      </c>
      <c r="B1257" s="1">
        <v>45558</v>
      </c>
      <c r="C1257" t="s">
        <v>2530</v>
      </c>
      <c r="D1257" t="s">
        <v>15</v>
      </c>
      <c r="E1257" t="s">
        <v>174</v>
      </c>
      <c r="F1257" t="s">
        <v>24</v>
      </c>
      <c r="G1257" t="s">
        <v>36</v>
      </c>
      <c r="H1257" t="s">
        <v>2151</v>
      </c>
      <c r="I1257">
        <v>4</v>
      </c>
      <c r="J1257">
        <v>49022</v>
      </c>
      <c r="K1257">
        <v>5</v>
      </c>
      <c r="L1257">
        <v>186283.6</v>
      </c>
      <c r="M1257">
        <v>39618.089999999997</v>
      </c>
      <c r="N1257" t="s">
        <v>72</v>
      </c>
    </row>
    <row r="1258" spans="1:14" x14ac:dyDescent="0.35">
      <c r="A1258">
        <v>11257</v>
      </c>
      <c r="B1258" s="1">
        <v>45397</v>
      </c>
      <c r="C1258" t="s">
        <v>2531</v>
      </c>
      <c r="D1258" t="s">
        <v>40</v>
      </c>
      <c r="E1258" t="s">
        <v>110</v>
      </c>
      <c r="F1258" t="s">
        <v>30</v>
      </c>
      <c r="G1258" t="s">
        <v>65</v>
      </c>
      <c r="H1258" t="s">
        <v>2532</v>
      </c>
      <c r="I1258">
        <v>1</v>
      </c>
      <c r="J1258">
        <v>28684</v>
      </c>
      <c r="K1258">
        <v>20</v>
      </c>
      <c r="L1258">
        <v>22947.200000000001</v>
      </c>
      <c r="M1258">
        <v>4436.45</v>
      </c>
      <c r="N1258" t="s">
        <v>83</v>
      </c>
    </row>
    <row r="1259" spans="1:14" x14ac:dyDescent="0.35">
      <c r="A1259">
        <v>11258</v>
      </c>
      <c r="B1259" s="1">
        <v>45456</v>
      </c>
      <c r="C1259" t="s">
        <v>2533</v>
      </c>
      <c r="D1259" t="s">
        <v>28</v>
      </c>
      <c r="E1259" t="s">
        <v>29</v>
      </c>
      <c r="F1259" t="s">
        <v>75</v>
      </c>
      <c r="G1259" t="s">
        <v>307</v>
      </c>
      <c r="H1259" t="s">
        <v>2534</v>
      </c>
      <c r="I1259">
        <v>4</v>
      </c>
      <c r="J1259">
        <v>67475</v>
      </c>
      <c r="K1259">
        <v>5</v>
      </c>
      <c r="L1259">
        <v>256405</v>
      </c>
      <c r="M1259">
        <v>59425.58</v>
      </c>
      <c r="N1259" t="s">
        <v>38</v>
      </c>
    </row>
    <row r="1260" spans="1:14" x14ac:dyDescent="0.35">
      <c r="A1260">
        <v>11259</v>
      </c>
      <c r="B1260" s="1">
        <v>45210</v>
      </c>
      <c r="C1260" t="s">
        <v>2535</v>
      </c>
      <c r="D1260" t="s">
        <v>28</v>
      </c>
      <c r="E1260" t="s">
        <v>29</v>
      </c>
      <c r="F1260" t="s">
        <v>96</v>
      </c>
      <c r="G1260" t="s">
        <v>214</v>
      </c>
      <c r="H1260" t="s">
        <v>2536</v>
      </c>
      <c r="I1260">
        <v>5</v>
      </c>
      <c r="J1260">
        <v>29646</v>
      </c>
      <c r="K1260">
        <v>0</v>
      </c>
      <c r="L1260">
        <v>148230</v>
      </c>
      <c r="M1260">
        <v>9688.02</v>
      </c>
      <c r="N1260" t="s">
        <v>72</v>
      </c>
    </row>
    <row r="1261" spans="1:14" x14ac:dyDescent="0.35">
      <c r="A1261">
        <v>11260</v>
      </c>
      <c r="B1261" s="1">
        <v>45458</v>
      </c>
      <c r="C1261" t="s">
        <v>2537</v>
      </c>
      <c r="D1261" t="s">
        <v>22</v>
      </c>
      <c r="E1261" t="s">
        <v>74</v>
      </c>
      <c r="F1261" t="s">
        <v>46</v>
      </c>
      <c r="G1261" t="s">
        <v>209</v>
      </c>
      <c r="H1261" t="s">
        <v>2538</v>
      </c>
      <c r="I1261">
        <v>3</v>
      </c>
      <c r="J1261">
        <v>43133</v>
      </c>
      <c r="K1261">
        <v>10</v>
      </c>
      <c r="L1261">
        <v>116459.1</v>
      </c>
      <c r="M1261">
        <v>19989.21</v>
      </c>
      <c r="N1261" t="s">
        <v>33</v>
      </c>
    </row>
    <row r="1262" spans="1:14" x14ac:dyDescent="0.35">
      <c r="A1262">
        <v>11261</v>
      </c>
      <c r="B1262" s="1">
        <v>45510</v>
      </c>
      <c r="C1262" t="s">
        <v>2539</v>
      </c>
      <c r="D1262" t="s">
        <v>15</v>
      </c>
      <c r="E1262" t="s">
        <v>16</v>
      </c>
      <c r="F1262" t="s">
        <v>69</v>
      </c>
      <c r="G1262" t="s">
        <v>70</v>
      </c>
      <c r="H1262" t="s">
        <v>2540</v>
      </c>
      <c r="I1262">
        <v>5</v>
      </c>
      <c r="J1262">
        <v>27702</v>
      </c>
      <c r="K1262">
        <v>10</v>
      </c>
      <c r="L1262">
        <v>124659</v>
      </c>
      <c r="M1262">
        <v>26106.42</v>
      </c>
      <c r="N1262" t="s">
        <v>38</v>
      </c>
    </row>
    <row r="1263" spans="1:14" x14ac:dyDescent="0.35">
      <c r="A1263">
        <v>11262</v>
      </c>
      <c r="B1263" s="1">
        <v>45241</v>
      </c>
      <c r="C1263" t="s">
        <v>2541</v>
      </c>
      <c r="D1263" t="s">
        <v>22</v>
      </c>
      <c r="E1263" t="s">
        <v>74</v>
      </c>
      <c r="F1263" t="s">
        <v>75</v>
      </c>
      <c r="G1263" t="s">
        <v>240</v>
      </c>
      <c r="H1263" t="s">
        <v>2542</v>
      </c>
      <c r="I1263">
        <v>4</v>
      </c>
      <c r="J1263">
        <v>456</v>
      </c>
      <c r="K1263">
        <v>10</v>
      </c>
      <c r="L1263">
        <v>1641.6</v>
      </c>
      <c r="M1263">
        <v>198.27</v>
      </c>
      <c r="N1263" t="s">
        <v>72</v>
      </c>
    </row>
    <row r="1264" spans="1:14" x14ac:dyDescent="0.35">
      <c r="A1264">
        <v>11263</v>
      </c>
      <c r="B1264" s="1">
        <v>45535</v>
      </c>
      <c r="C1264" t="s">
        <v>2543</v>
      </c>
      <c r="D1264" t="s">
        <v>28</v>
      </c>
      <c r="E1264" t="s">
        <v>35</v>
      </c>
      <c r="F1264" t="s">
        <v>30</v>
      </c>
      <c r="G1264" t="s">
        <v>227</v>
      </c>
      <c r="H1264" t="s">
        <v>2544</v>
      </c>
      <c r="I1264">
        <v>1</v>
      </c>
      <c r="J1264">
        <v>79297</v>
      </c>
      <c r="K1264">
        <v>0</v>
      </c>
      <c r="L1264">
        <v>79297</v>
      </c>
      <c r="M1264">
        <v>10225.74</v>
      </c>
      <c r="N1264" t="s">
        <v>38</v>
      </c>
    </row>
    <row r="1265" spans="1:14" x14ac:dyDescent="0.35">
      <c r="A1265">
        <v>11264</v>
      </c>
      <c r="B1265" s="1">
        <v>45606</v>
      </c>
      <c r="C1265" t="s">
        <v>2545</v>
      </c>
      <c r="D1265" t="s">
        <v>22</v>
      </c>
      <c r="E1265" t="s">
        <v>74</v>
      </c>
      <c r="F1265" t="s">
        <v>30</v>
      </c>
      <c r="G1265" t="s">
        <v>104</v>
      </c>
      <c r="H1265" t="s">
        <v>2546</v>
      </c>
      <c r="I1265">
        <v>2</v>
      </c>
      <c r="J1265">
        <v>55685</v>
      </c>
      <c r="K1265">
        <v>5</v>
      </c>
      <c r="L1265">
        <v>105801.5</v>
      </c>
      <c r="M1265">
        <v>24399.43</v>
      </c>
      <c r="N1265" t="s">
        <v>38</v>
      </c>
    </row>
    <row r="1266" spans="1:14" x14ac:dyDescent="0.35">
      <c r="A1266">
        <v>11265</v>
      </c>
      <c r="B1266" s="1">
        <v>45664</v>
      </c>
      <c r="C1266" t="s">
        <v>2547</v>
      </c>
      <c r="D1266" t="s">
        <v>28</v>
      </c>
      <c r="E1266" t="s">
        <v>114</v>
      </c>
      <c r="F1266" t="s">
        <v>30</v>
      </c>
      <c r="G1266" t="s">
        <v>322</v>
      </c>
      <c r="H1266" t="s">
        <v>2548</v>
      </c>
      <c r="I1266">
        <v>1</v>
      </c>
      <c r="J1266">
        <v>8039</v>
      </c>
      <c r="K1266">
        <v>20</v>
      </c>
      <c r="L1266">
        <v>6431.2</v>
      </c>
      <c r="M1266">
        <v>803.22</v>
      </c>
      <c r="N1266" t="s">
        <v>72</v>
      </c>
    </row>
    <row r="1267" spans="1:14" x14ac:dyDescent="0.35">
      <c r="A1267">
        <v>11266</v>
      </c>
      <c r="B1267" s="1">
        <v>45609</v>
      </c>
      <c r="C1267" t="s">
        <v>2549</v>
      </c>
      <c r="D1267" t="s">
        <v>22</v>
      </c>
      <c r="E1267" t="s">
        <v>58</v>
      </c>
      <c r="F1267" t="s">
        <v>75</v>
      </c>
      <c r="G1267" t="s">
        <v>204</v>
      </c>
      <c r="H1267" t="s">
        <v>2550</v>
      </c>
      <c r="I1267">
        <v>2</v>
      </c>
      <c r="J1267">
        <v>22703</v>
      </c>
      <c r="K1267">
        <v>20</v>
      </c>
      <c r="L1267">
        <v>36324.800000000003</v>
      </c>
      <c r="M1267">
        <v>3116.14</v>
      </c>
      <c r="N1267" t="s">
        <v>38</v>
      </c>
    </row>
    <row r="1268" spans="1:14" x14ac:dyDescent="0.35">
      <c r="A1268">
        <v>11267</v>
      </c>
      <c r="B1268" s="1">
        <v>45326</v>
      </c>
      <c r="C1268" t="s">
        <v>2551</v>
      </c>
      <c r="D1268" t="s">
        <v>40</v>
      </c>
      <c r="E1268" t="s">
        <v>50</v>
      </c>
      <c r="F1268" t="s">
        <v>42</v>
      </c>
      <c r="G1268" t="s">
        <v>188</v>
      </c>
      <c r="H1268" t="s">
        <v>1378</v>
      </c>
      <c r="I1268">
        <v>2</v>
      </c>
      <c r="J1268">
        <v>39004</v>
      </c>
      <c r="K1268">
        <v>20</v>
      </c>
      <c r="L1268">
        <v>62406.400000000001</v>
      </c>
      <c r="M1268">
        <v>9123.67</v>
      </c>
      <c r="N1268" t="s">
        <v>33</v>
      </c>
    </row>
    <row r="1269" spans="1:14" x14ac:dyDescent="0.35">
      <c r="A1269">
        <v>11268</v>
      </c>
      <c r="B1269" s="1">
        <v>45888</v>
      </c>
      <c r="C1269" t="s">
        <v>2552</v>
      </c>
      <c r="D1269" t="s">
        <v>28</v>
      </c>
      <c r="E1269" t="s">
        <v>114</v>
      </c>
      <c r="F1269" t="s">
        <v>17</v>
      </c>
      <c r="G1269" t="s">
        <v>100</v>
      </c>
      <c r="H1269" t="s">
        <v>2553</v>
      </c>
      <c r="I1269">
        <v>3</v>
      </c>
      <c r="J1269">
        <v>47015</v>
      </c>
      <c r="K1269">
        <v>5</v>
      </c>
      <c r="L1269">
        <v>133992.75</v>
      </c>
      <c r="M1269">
        <v>11478.75</v>
      </c>
      <c r="N1269" t="s">
        <v>38</v>
      </c>
    </row>
    <row r="1270" spans="1:14" x14ac:dyDescent="0.35">
      <c r="A1270">
        <v>11269</v>
      </c>
      <c r="B1270" s="1">
        <v>45562</v>
      </c>
      <c r="C1270" t="s">
        <v>2554</v>
      </c>
      <c r="D1270" t="s">
        <v>40</v>
      </c>
      <c r="E1270" t="s">
        <v>50</v>
      </c>
      <c r="F1270" t="s">
        <v>86</v>
      </c>
      <c r="G1270" t="s">
        <v>296</v>
      </c>
      <c r="H1270" t="s">
        <v>2555</v>
      </c>
      <c r="I1270">
        <v>1</v>
      </c>
      <c r="J1270">
        <v>30002</v>
      </c>
      <c r="K1270">
        <v>20</v>
      </c>
      <c r="L1270">
        <v>24001.599999999999</v>
      </c>
      <c r="M1270">
        <v>3933.68</v>
      </c>
      <c r="N1270" t="s">
        <v>38</v>
      </c>
    </row>
    <row r="1271" spans="1:14" x14ac:dyDescent="0.35">
      <c r="A1271">
        <v>11270</v>
      </c>
      <c r="B1271" s="1">
        <v>45476</v>
      </c>
      <c r="C1271" t="s">
        <v>2556</v>
      </c>
      <c r="D1271" t="s">
        <v>22</v>
      </c>
      <c r="E1271" t="s">
        <v>74</v>
      </c>
      <c r="F1271" t="s">
        <v>96</v>
      </c>
      <c r="G1271" t="s">
        <v>156</v>
      </c>
      <c r="H1271" t="s">
        <v>2557</v>
      </c>
      <c r="I1271">
        <v>1</v>
      </c>
      <c r="J1271">
        <v>14626</v>
      </c>
      <c r="K1271">
        <v>15</v>
      </c>
      <c r="L1271">
        <v>12432.1</v>
      </c>
      <c r="M1271">
        <v>1605.82</v>
      </c>
      <c r="N1271" t="s">
        <v>83</v>
      </c>
    </row>
    <row r="1272" spans="1:14" x14ac:dyDescent="0.35">
      <c r="A1272">
        <v>11271</v>
      </c>
      <c r="B1272" s="1">
        <v>45292</v>
      </c>
      <c r="C1272" t="s">
        <v>2558</v>
      </c>
      <c r="D1272" t="s">
        <v>22</v>
      </c>
      <c r="E1272" t="s">
        <v>54</v>
      </c>
      <c r="F1272" t="s">
        <v>46</v>
      </c>
      <c r="G1272" t="s">
        <v>126</v>
      </c>
      <c r="H1272" t="s">
        <v>310</v>
      </c>
      <c r="I1272">
        <v>5</v>
      </c>
      <c r="J1272">
        <v>29488</v>
      </c>
      <c r="K1272">
        <v>0</v>
      </c>
      <c r="L1272">
        <v>147440</v>
      </c>
      <c r="M1272">
        <v>23444.45</v>
      </c>
      <c r="N1272" t="s">
        <v>20</v>
      </c>
    </row>
    <row r="1273" spans="1:14" x14ac:dyDescent="0.35">
      <c r="A1273">
        <v>11272</v>
      </c>
      <c r="B1273" s="1">
        <v>45442</v>
      </c>
      <c r="C1273" t="s">
        <v>2559</v>
      </c>
      <c r="D1273" t="s">
        <v>22</v>
      </c>
      <c r="E1273" t="s">
        <v>74</v>
      </c>
      <c r="F1273" t="s">
        <v>30</v>
      </c>
      <c r="G1273" t="s">
        <v>65</v>
      </c>
      <c r="H1273" t="s">
        <v>2560</v>
      </c>
      <c r="I1273">
        <v>3</v>
      </c>
      <c r="J1273">
        <v>28862</v>
      </c>
      <c r="K1273">
        <v>15</v>
      </c>
      <c r="L1273">
        <v>73598.100000000006</v>
      </c>
      <c r="M1273">
        <v>6355.73</v>
      </c>
      <c r="N1273" t="s">
        <v>72</v>
      </c>
    </row>
    <row r="1274" spans="1:14" x14ac:dyDescent="0.35">
      <c r="A1274">
        <v>11273</v>
      </c>
      <c r="B1274" s="1">
        <v>45788</v>
      </c>
      <c r="C1274" t="s">
        <v>2561</v>
      </c>
      <c r="D1274" t="s">
        <v>28</v>
      </c>
      <c r="E1274" t="s">
        <v>29</v>
      </c>
      <c r="F1274" t="s">
        <v>24</v>
      </c>
      <c r="G1274" t="s">
        <v>133</v>
      </c>
      <c r="H1274" t="s">
        <v>2562</v>
      </c>
      <c r="I1274">
        <v>4</v>
      </c>
      <c r="J1274">
        <v>3967</v>
      </c>
      <c r="K1274">
        <v>15</v>
      </c>
      <c r="L1274">
        <v>13487.8</v>
      </c>
      <c r="M1274">
        <v>3316.26</v>
      </c>
      <c r="N1274" t="s">
        <v>38</v>
      </c>
    </row>
    <row r="1275" spans="1:14" x14ac:dyDescent="0.35">
      <c r="A1275">
        <v>11274</v>
      </c>
      <c r="B1275" s="1">
        <v>45270</v>
      </c>
      <c r="C1275" t="s">
        <v>2563</v>
      </c>
      <c r="D1275" t="s">
        <v>28</v>
      </c>
      <c r="E1275" t="s">
        <v>85</v>
      </c>
      <c r="F1275" t="s">
        <v>69</v>
      </c>
      <c r="G1275" t="s">
        <v>70</v>
      </c>
      <c r="H1275" t="s">
        <v>2564</v>
      </c>
      <c r="I1275">
        <v>4</v>
      </c>
      <c r="J1275">
        <v>27946</v>
      </c>
      <c r="K1275">
        <v>0</v>
      </c>
      <c r="L1275">
        <v>111784</v>
      </c>
      <c r="M1275">
        <v>12439.05</v>
      </c>
      <c r="N1275" t="s">
        <v>33</v>
      </c>
    </row>
    <row r="1276" spans="1:14" x14ac:dyDescent="0.35">
      <c r="A1276">
        <v>11275</v>
      </c>
      <c r="B1276" s="1">
        <v>45658</v>
      </c>
      <c r="C1276" t="s">
        <v>2565</v>
      </c>
      <c r="D1276" t="s">
        <v>22</v>
      </c>
      <c r="E1276" t="s">
        <v>74</v>
      </c>
      <c r="F1276" t="s">
        <v>24</v>
      </c>
      <c r="G1276" t="s">
        <v>133</v>
      </c>
      <c r="H1276" t="s">
        <v>2566</v>
      </c>
      <c r="I1276">
        <v>1</v>
      </c>
      <c r="J1276">
        <v>55905</v>
      </c>
      <c r="K1276">
        <v>20</v>
      </c>
      <c r="L1276">
        <v>44724</v>
      </c>
      <c r="M1276">
        <v>11011.43</v>
      </c>
      <c r="N1276" t="s">
        <v>20</v>
      </c>
    </row>
    <row r="1277" spans="1:14" x14ac:dyDescent="0.35">
      <c r="A1277">
        <v>11276</v>
      </c>
      <c r="B1277" s="1">
        <v>45881</v>
      </c>
      <c r="C1277" t="s">
        <v>2567</v>
      </c>
      <c r="D1277" t="s">
        <v>40</v>
      </c>
      <c r="E1277" t="s">
        <v>41</v>
      </c>
      <c r="F1277" t="s">
        <v>30</v>
      </c>
      <c r="G1277" t="s">
        <v>322</v>
      </c>
      <c r="H1277" t="s">
        <v>2568</v>
      </c>
      <c r="I1277">
        <v>1</v>
      </c>
      <c r="J1277">
        <v>38764</v>
      </c>
      <c r="K1277">
        <v>15</v>
      </c>
      <c r="L1277">
        <v>32949.4</v>
      </c>
      <c r="M1277">
        <v>2584.71</v>
      </c>
      <c r="N1277" t="s">
        <v>20</v>
      </c>
    </row>
    <row r="1278" spans="1:14" x14ac:dyDescent="0.35">
      <c r="A1278">
        <v>11277</v>
      </c>
      <c r="B1278" s="1">
        <v>45883</v>
      </c>
      <c r="C1278" t="s">
        <v>2569</v>
      </c>
      <c r="D1278" t="s">
        <v>15</v>
      </c>
      <c r="E1278" t="s">
        <v>68</v>
      </c>
      <c r="F1278" t="s">
        <v>42</v>
      </c>
      <c r="G1278" t="s">
        <v>79</v>
      </c>
      <c r="H1278" t="s">
        <v>2570</v>
      </c>
      <c r="I1278">
        <v>5</v>
      </c>
      <c r="J1278">
        <v>15036</v>
      </c>
      <c r="K1278">
        <v>10</v>
      </c>
      <c r="L1278">
        <v>67662</v>
      </c>
      <c r="M1278">
        <v>6107.12</v>
      </c>
      <c r="N1278" t="s">
        <v>33</v>
      </c>
    </row>
    <row r="1279" spans="1:14" x14ac:dyDescent="0.35">
      <c r="A1279">
        <v>11278</v>
      </c>
      <c r="B1279" s="1">
        <v>45347</v>
      </c>
      <c r="C1279" t="s">
        <v>2571</v>
      </c>
      <c r="D1279" t="s">
        <v>15</v>
      </c>
      <c r="E1279" t="s">
        <v>16</v>
      </c>
      <c r="F1279" t="s">
        <v>69</v>
      </c>
      <c r="G1279" t="s">
        <v>517</v>
      </c>
      <c r="H1279" t="s">
        <v>857</v>
      </c>
      <c r="I1279">
        <v>2</v>
      </c>
      <c r="J1279">
        <v>66296</v>
      </c>
      <c r="K1279">
        <v>15</v>
      </c>
      <c r="L1279">
        <v>112703.2</v>
      </c>
      <c r="M1279">
        <v>27945.83</v>
      </c>
      <c r="N1279" t="s">
        <v>20</v>
      </c>
    </row>
    <row r="1280" spans="1:14" x14ac:dyDescent="0.35">
      <c r="A1280">
        <v>11279</v>
      </c>
      <c r="B1280" s="1">
        <v>45553</v>
      </c>
      <c r="C1280" t="s">
        <v>2572</v>
      </c>
      <c r="D1280" t="s">
        <v>28</v>
      </c>
      <c r="E1280" t="s">
        <v>114</v>
      </c>
      <c r="F1280" t="s">
        <v>129</v>
      </c>
      <c r="G1280" t="s">
        <v>130</v>
      </c>
      <c r="H1280" t="s">
        <v>2573</v>
      </c>
      <c r="I1280">
        <v>5</v>
      </c>
      <c r="J1280">
        <v>27902</v>
      </c>
      <c r="K1280">
        <v>10</v>
      </c>
      <c r="L1280">
        <v>125559</v>
      </c>
      <c r="M1280">
        <v>20223.060000000001</v>
      </c>
      <c r="N1280" t="s">
        <v>20</v>
      </c>
    </row>
    <row r="1281" spans="1:14" x14ac:dyDescent="0.35">
      <c r="A1281">
        <v>11280</v>
      </c>
      <c r="B1281" s="1">
        <v>45371</v>
      </c>
      <c r="C1281" t="s">
        <v>2574</v>
      </c>
      <c r="D1281" t="s">
        <v>22</v>
      </c>
      <c r="E1281" t="s">
        <v>54</v>
      </c>
      <c r="F1281" t="s">
        <v>96</v>
      </c>
      <c r="G1281" t="s">
        <v>138</v>
      </c>
      <c r="H1281" t="s">
        <v>2575</v>
      </c>
      <c r="I1281">
        <v>4</v>
      </c>
      <c r="J1281">
        <v>16273</v>
      </c>
      <c r="K1281">
        <v>20</v>
      </c>
      <c r="L1281">
        <v>52073.599999999999</v>
      </c>
      <c r="M1281">
        <v>6809.53</v>
      </c>
      <c r="N1281" t="s">
        <v>20</v>
      </c>
    </row>
    <row r="1282" spans="1:14" x14ac:dyDescent="0.35">
      <c r="A1282">
        <v>11281</v>
      </c>
      <c r="B1282" s="1">
        <v>45456</v>
      </c>
      <c r="C1282" t="s">
        <v>2576</v>
      </c>
      <c r="D1282" t="s">
        <v>15</v>
      </c>
      <c r="E1282" t="s">
        <v>68</v>
      </c>
      <c r="F1282" t="s">
        <v>129</v>
      </c>
      <c r="G1282" t="s">
        <v>159</v>
      </c>
      <c r="H1282" t="s">
        <v>2577</v>
      </c>
      <c r="I1282">
        <v>4</v>
      </c>
      <c r="J1282">
        <v>78241</v>
      </c>
      <c r="K1282">
        <v>0</v>
      </c>
      <c r="L1282">
        <v>312964</v>
      </c>
      <c r="M1282">
        <v>26867.45</v>
      </c>
      <c r="N1282" t="s">
        <v>33</v>
      </c>
    </row>
    <row r="1283" spans="1:14" x14ac:dyDescent="0.35">
      <c r="A1283">
        <v>11282</v>
      </c>
      <c r="B1283" s="1">
        <v>45646</v>
      </c>
      <c r="C1283" t="s">
        <v>2578</v>
      </c>
      <c r="D1283" t="s">
        <v>40</v>
      </c>
      <c r="E1283" t="s">
        <v>110</v>
      </c>
      <c r="F1283" t="s">
        <v>129</v>
      </c>
      <c r="G1283" t="s">
        <v>130</v>
      </c>
      <c r="H1283" t="s">
        <v>2579</v>
      </c>
      <c r="I1283">
        <v>5</v>
      </c>
      <c r="J1283">
        <v>55215</v>
      </c>
      <c r="K1283">
        <v>5</v>
      </c>
      <c r="L1283">
        <v>262271.25</v>
      </c>
      <c r="M1283">
        <v>60529.81</v>
      </c>
      <c r="N1283" t="s">
        <v>72</v>
      </c>
    </row>
    <row r="1284" spans="1:14" x14ac:dyDescent="0.35">
      <c r="A1284">
        <v>11283</v>
      </c>
      <c r="B1284" s="1">
        <v>45702</v>
      </c>
      <c r="C1284" t="s">
        <v>2580</v>
      </c>
      <c r="D1284" t="s">
        <v>28</v>
      </c>
      <c r="E1284" t="s">
        <v>35</v>
      </c>
      <c r="F1284" t="s">
        <v>86</v>
      </c>
      <c r="G1284" t="s">
        <v>87</v>
      </c>
      <c r="H1284" t="s">
        <v>2581</v>
      </c>
      <c r="I1284">
        <v>4</v>
      </c>
      <c r="J1284">
        <v>25647</v>
      </c>
      <c r="K1284">
        <v>10</v>
      </c>
      <c r="L1284">
        <v>92329.2</v>
      </c>
      <c r="M1284">
        <v>11027.3</v>
      </c>
      <c r="N1284" t="s">
        <v>38</v>
      </c>
    </row>
    <row r="1285" spans="1:14" x14ac:dyDescent="0.35">
      <c r="A1285">
        <v>11284</v>
      </c>
      <c r="B1285" s="1">
        <v>45621</v>
      </c>
      <c r="C1285" t="s">
        <v>2582</v>
      </c>
      <c r="D1285" t="s">
        <v>40</v>
      </c>
      <c r="E1285" t="s">
        <v>41</v>
      </c>
      <c r="F1285" t="s">
        <v>30</v>
      </c>
      <c r="G1285" t="s">
        <v>65</v>
      </c>
      <c r="H1285" t="s">
        <v>2583</v>
      </c>
      <c r="I1285">
        <v>4</v>
      </c>
      <c r="J1285">
        <v>52353</v>
      </c>
      <c r="K1285">
        <v>10</v>
      </c>
      <c r="L1285">
        <v>188470.8</v>
      </c>
      <c r="M1285">
        <v>33416.79</v>
      </c>
      <c r="N1285" t="s">
        <v>38</v>
      </c>
    </row>
    <row r="1286" spans="1:14" x14ac:dyDescent="0.35">
      <c r="A1286">
        <v>11285</v>
      </c>
      <c r="B1286" s="1">
        <v>45566</v>
      </c>
      <c r="C1286" t="s">
        <v>2584</v>
      </c>
      <c r="D1286" t="s">
        <v>40</v>
      </c>
      <c r="E1286" t="s">
        <v>62</v>
      </c>
      <c r="F1286" t="s">
        <v>46</v>
      </c>
      <c r="G1286" t="s">
        <v>201</v>
      </c>
      <c r="H1286" t="s">
        <v>2585</v>
      </c>
      <c r="I1286">
        <v>2</v>
      </c>
      <c r="J1286">
        <v>39647</v>
      </c>
      <c r="K1286">
        <v>5</v>
      </c>
      <c r="L1286">
        <v>75329.3</v>
      </c>
      <c r="M1286">
        <v>15386.06</v>
      </c>
      <c r="N1286" t="s">
        <v>72</v>
      </c>
    </row>
    <row r="1287" spans="1:14" x14ac:dyDescent="0.35">
      <c r="A1287">
        <v>11286</v>
      </c>
      <c r="B1287" s="1">
        <v>45291</v>
      </c>
      <c r="C1287" t="s">
        <v>2586</v>
      </c>
      <c r="D1287" t="s">
        <v>15</v>
      </c>
      <c r="E1287" t="s">
        <v>93</v>
      </c>
      <c r="F1287" t="s">
        <v>46</v>
      </c>
      <c r="G1287" t="s">
        <v>201</v>
      </c>
      <c r="H1287" t="s">
        <v>2587</v>
      </c>
      <c r="I1287">
        <v>3</v>
      </c>
      <c r="J1287">
        <v>31790</v>
      </c>
      <c r="K1287">
        <v>20</v>
      </c>
      <c r="L1287">
        <v>76296</v>
      </c>
      <c r="M1287">
        <v>8592.07</v>
      </c>
      <c r="N1287" t="s">
        <v>72</v>
      </c>
    </row>
    <row r="1288" spans="1:14" x14ac:dyDescent="0.35">
      <c r="A1288">
        <v>11287</v>
      </c>
      <c r="B1288" s="1">
        <v>45755</v>
      </c>
      <c r="C1288" t="s">
        <v>2588</v>
      </c>
      <c r="D1288" t="s">
        <v>15</v>
      </c>
      <c r="E1288" t="s">
        <v>68</v>
      </c>
      <c r="F1288" t="s">
        <v>24</v>
      </c>
      <c r="G1288" t="s">
        <v>107</v>
      </c>
      <c r="H1288" t="s">
        <v>2589</v>
      </c>
      <c r="I1288">
        <v>2</v>
      </c>
      <c r="J1288">
        <v>35707</v>
      </c>
      <c r="K1288">
        <v>15</v>
      </c>
      <c r="L1288">
        <v>60701.9</v>
      </c>
      <c r="M1288">
        <v>10337.93</v>
      </c>
      <c r="N1288" t="s">
        <v>33</v>
      </c>
    </row>
    <row r="1289" spans="1:14" x14ac:dyDescent="0.35">
      <c r="A1289">
        <v>11288</v>
      </c>
      <c r="B1289" s="1">
        <v>45901</v>
      </c>
      <c r="C1289" t="s">
        <v>2590</v>
      </c>
      <c r="D1289" t="s">
        <v>22</v>
      </c>
      <c r="E1289" t="s">
        <v>54</v>
      </c>
      <c r="F1289" t="s">
        <v>69</v>
      </c>
      <c r="G1289" t="s">
        <v>151</v>
      </c>
      <c r="H1289" t="s">
        <v>2591</v>
      </c>
      <c r="I1289">
        <v>3</v>
      </c>
      <c r="J1289">
        <v>30776</v>
      </c>
      <c r="K1289">
        <v>5</v>
      </c>
      <c r="L1289">
        <v>87711.6</v>
      </c>
      <c r="M1289">
        <v>16777.27</v>
      </c>
      <c r="N1289" t="s">
        <v>20</v>
      </c>
    </row>
    <row r="1290" spans="1:14" x14ac:dyDescent="0.35">
      <c r="A1290">
        <v>11289</v>
      </c>
      <c r="B1290" s="1">
        <v>45423</v>
      </c>
      <c r="C1290" t="s">
        <v>2592</v>
      </c>
      <c r="D1290" t="s">
        <v>40</v>
      </c>
      <c r="E1290" t="s">
        <v>62</v>
      </c>
      <c r="F1290" t="s">
        <v>30</v>
      </c>
      <c r="G1290" t="s">
        <v>65</v>
      </c>
      <c r="H1290" t="s">
        <v>2593</v>
      </c>
      <c r="I1290">
        <v>4</v>
      </c>
      <c r="J1290">
        <v>46347</v>
      </c>
      <c r="K1290">
        <v>0</v>
      </c>
      <c r="L1290">
        <v>185388</v>
      </c>
      <c r="M1290">
        <v>21047.84</v>
      </c>
      <c r="N1290" t="s">
        <v>33</v>
      </c>
    </row>
    <row r="1291" spans="1:14" x14ac:dyDescent="0.35">
      <c r="A1291">
        <v>11290</v>
      </c>
      <c r="B1291" s="1">
        <v>45602</v>
      </c>
      <c r="C1291" t="s">
        <v>2594</v>
      </c>
      <c r="D1291" t="s">
        <v>40</v>
      </c>
      <c r="E1291" t="s">
        <v>103</v>
      </c>
      <c r="F1291" t="s">
        <v>96</v>
      </c>
      <c r="G1291" t="s">
        <v>138</v>
      </c>
      <c r="H1291" t="s">
        <v>2595</v>
      </c>
      <c r="I1291">
        <v>3</v>
      </c>
      <c r="J1291">
        <v>53954</v>
      </c>
      <c r="K1291">
        <v>0</v>
      </c>
      <c r="L1291">
        <v>161862</v>
      </c>
      <c r="M1291">
        <v>21216.11</v>
      </c>
      <c r="N1291" t="s">
        <v>33</v>
      </c>
    </row>
    <row r="1292" spans="1:14" x14ac:dyDescent="0.35">
      <c r="A1292">
        <v>11291</v>
      </c>
      <c r="B1292" s="1">
        <v>45898</v>
      </c>
      <c r="C1292" t="s">
        <v>2596</v>
      </c>
      <c r="D1292" t="s">
        <v>15</v>
      </c>
      <c r="E1292" t="s">
        <v>147</v>
      </c>
      <c r="F1292" t="s">
        <v>24</v>
      </c>
      <c r="G1292" t="s">
        <v>107</v>
      </c>
      <c r="H1292" t="s">
        <v>2597</v>
      </c>
      <c r="I1292">
        <v>3</v>
      </c>
      <c r="J1292">
        <v>21273</v>
      </c>
      <c r="K1292">
        <v>20</v>
      </c>
      <c r="L1292">
        <v>51055.199999999997</v>
      </c>
      <c r="M1292">
        <v>10598.53</v>
      </c>
      <c r="N1292" t="s">
        <v>33</v>
      </c>
    </row>
    <row r="1293" spans="1:14" x14ac:dyDescent="0.35">
      <c r="A1293">
        <v>11292</v>
      </c>
      <c r="B1293" s="1">
        <v>45928</v>
      </c>
      <c r="C1293" t="s">
        <v>2598</v>
      </c>
      <c r="D1293" t="s">
        <v>40</v>
      </c>
      <c r="E1293" t="s">
        <v>110</v>
      </c>
      <c r="F1293" t="s">
        <v>129</v>
      </c>
      <c r="G1293" t="s">
        <v>130</v>
      </c>
      <c r="H1293" t="s">
        <v>2599</v>
      </c>
      <c r="I1293">
        <v>2</v>
      </c>
      <c r="J1293">
        <v>55763</v>
      </c>
      <c r="K1293">
        <v>15</v>
      </c>
      <c r="L1293">
        <v>94797.1</v>
      </c>
      <c r="M1293">
        <v>14126.94</v>
      </c>
      <c r="N1293" t="s">
        <v>38</v>
      </c>
    </row>
    <row r="1294" spans="1:14" x14ac:dyDescent="0.35">
      <c r="A1294">
        <v>11293</v>
      </c>
      <c r="B1294" s="1">
        <v>45438</v>
      </c>
      <c r="C1294" t="s">
        <v>2600</v>
      </c>
      <c r="D1294" t="s">
        <v>28</v>
      </c>
      <c r="E1294" t="s">
        <v>144</v>
      </c>
      <c r="F1294" t="s">
        <v>17</v>
      </c>
      <c r="G1294" t="s">
        <v>111</v>
      </c>
      <c r="H1294" t="s">
        <v>2601</v>
      </c>
      <c r="I1294">
        <v>4</v>
      </c>
      <c r="J1294">
        <v>57031</v>
      </c>
      <c r="K1294">
        <v>15</v>
      </c>
      <c r="L1294">
        <v>193905.4</v>
      </c>
      <c r="M1294">
        <v>17820.36</v>
      </c>
      <c r="N1294" t="s">
        <v>33</v>
      </c>
    </row>
    <row r="1295" spans="1:14" x14ac:dyDescent="0.35">
      <c r="A1295">
        <v>11294</v>
      </c>
      <c r="B1295" s="1">
        <v>45655</v>
      </c>
      <c r="C1295" t="s">
        <v>2602</v>
      </c>
      <c r="D1295" t="s">
        <v>28</v>
      </c>
      <c r="E1295" t="s">
        <v>85</v>
      </c>
      <c r="F1295" t="s">
        <v>86</v>
      </c>
      <c r="G1295" t="s">
        <v>87</v>
      </c>
      <c r="H1295" t="s">
        <v>2603</v>
      </c>
      <c r="I1295">
        <v>4</v>
      </c>
      <c r="J1295">
        <v>64662</v>
      </c>
      <c r="K1295">
        <v>0</v>
      </c>
      <c r="L1295">
        <v>258648</v>
      </c>
      <c r="M1295">
        <v>33868.65</v>
      </c>
      <c r="N1295" t="s">
        <v>72</v>
      </c>
    </row>
    <row r="1296" spans="1:14" x14ac:dyDescent="0.35">
      <c r="A1296">
        <v>11295</v>
      </c>
      <c r="B1296" s="1">
        <v>45373</v>
      </c>
      <c r="C1296" t="s">
        <v>2604</v>
      </c>
      <c r="D1296" t="s">
        <v>15</v>
      </c>
      <c r="E1296" t="s">
        <v>174</v>
      </c>
      <c r="F1296" t="s">
        <v>75</v>
      </c>
      <c r="G1296" t="s">
        <v>240</v>
      </c>
      <c r="H1296" t="s">
        <v>2605</v>
      </c>
      <c r="I1296">
        <v>1</v>
      </c>
      <c r="J1296">
        <v>39720</v>
      </c>
      <c r="K1296">
        <v>20</v>
      </c>
      <c r="L1296">
        <v>31776</v>
      </c>
      <c r="M1296">
        <v>5637.75</v>
      </c>
      <c r="N1296" t="s">
        <v>20</v>
      </c>
    </row>
    <row r="1297" spans="1:14" x14ac:dyDescent="0.35">
      <c r="A1297">
        <v>11296</v>
      </c>
      <c r="B1297" s="1">
        <v>45511</v>
      </c>
      <c r="C1297" t="s">
        <v>2606</v>
      </c>
      <c r="D1297" t="s">
        <v>22</v>
      </c>
      <c r="E1297" t="s">
        <v>167</v>
      </c>
      <c r="F1297" t="s">
        <v>42</v>
      </c>
      <c r="G1297" t="s">
        <v>446</v>
      </c>
      <c r="H1297" t="s">
        <v>2607</v>
      </c>
      <c r="I1297">
        <v>2</v>
      </c>
      <c r="J1297">
        <v>75270</v>
      </c>
      <c r="K1297">
        <v>0</v>
      </c>
      <c r="L1297">
        <v>150540</v>
      </c>
      <c r="M1297">
        <v>31539.13</v>
      </c>
      <c r="N1297" t="s">
        <v>83</v>
      </c>
    </row>
    <row r="1298" spans="1:14" x14ac:dyDescent="0.35">
      <c r="A1298">
        <v>11297</v>
      </c>
      <c r="B1298" s="1">
        <v>45895</v>
      </c>
      <c r="C1298" t="s">
        <v>2608</v>
      </c>
      <c r="D1298" t="s">
        <v>40</v>
      </c>
      <c r="E1298" t="s">
        <v>41</v>
      </c>
      <c r="F1298" t="s">
        <v>17</v>
      </c>
      <c r="G1298" t="s">
        <v>111</v>
      </c>
      <c r="H1298" t="s">
        <v>2609</v>
      </c>
      <c r="I1298">
        <v>4</v>
      </c>
      <c r="J1298">
        <v>19187</v>
      </c>
      <c r="K1298">
        <v>15</v>
      </c>
      <c r="L1298">
        <v>65235.8</v>
      </c>
      <c r="M1298">
        <v>4736.87</v>
      </c>
      <c r="N1298" t="s">
        <v>33</v>
      </c>
    </row>
    <row r="1299" spans="1:14" x14ac:dyDescent="0.35">
      <c r="A1299">
        <v>11298</v>
      </c>
      <c r="B1299" s="1">
        <v>45923</v>
      </c>
      <c r="C1299" t="s">
        <v>2610</v>
      </c>
      <c r="D1299" t="s">
        <v>22</v>
      </c>
      <c r="E1299" t="s">
        <v>74</v>
      </c>
      <c r="F1299" t="s">
        <v>96</v>
      </c>
      <c r="G1299" t="s">
        <v>156</v>
      </c>
      <c r="H1299" t="s">
        <v>2611</v>
      </c>
      <c r="I1299">
        <v>5</v>
      </c>
      <c r="J1299">
        <v>22158</v>
      </c>
      <c r="K1299">
        <v>0</v>
      </c>
      <c r="L1299">
        <v>110790</v>
      </c>
      <c r="M1299">
        <v>8082.14</v>
      </c>
      <c r="N1299" t="s">
        <v>33</v>
      </c>
    </row>
    <row r="1300" spans="1:14" x14ac:dyDescent="0.35">
      <c r="A1300">
        <v>11299</v>
      </c>
      <c r="B1300" s="1">
        <v>45292</v>
      </c>
      <c r="C1300" t="s">
        <v>2612</v>
      </c>
      <c r="D1300" t="s">
        <v>15</v>
      </c>
      <c r="E1300" t="s">
        <v>147</v>
      </c>
      <c r="F1300" t="s">
        <v>17</v>
      </c>
      <c r="G1300" t="s">
        <v>111</v>
      </c>
      <c r="H1300" t="s">
        <v>2613</v>
      </c>
      <c r="I1300">
        <v>2</v>
      </c>
      <c r="J1300">
        <v>33681</v>
      </c>
      <c r="K1300">
        <v>0</v>
      </c>
      <c r="L1300">
        <v>67362</v>
      </c>
      <c r="M1300">
        <v>9850.5400000000009</v>
      </c>
      <c r="N1300" t="s">
        <v>72</v>
      </c>
    </row>
    <row r="1301" spans="1:14" x14ac:dyDescent="0.35">
      <c r="A1301">
        <v>11300</v>
      </c>
      <c r="B1301" s="1">
        <v>45798</v>
      </c>
      <c r="C1301" t="s">
        <v>2614</v>
      </c>
      <c r="D1301" t="s">
        <v>15</v>
      </c>
      <c r="E1301" t="s">
        <v>147</v>
      </c>
      <c r="F1301" t="s">
        <v>42</v>
      </c>
      <c r="G1301" t="s">
        <v>43</v>
      </c>
      <c r="H1301" t="s">
        <v>2615</v>
      </c>
      <c r="I1301">
        <v>5</v>
      </c>
      <c r="J1301">
        <v>32102</v>
      </c>
      <c r="K1301">
        <v>5</v>
      </c>
      <c r="L1301">
        <v>152484.5</v>
      </c>
      <c r="M1301">
        <v>16563.900000000001</v>
      </c>
      <c r="N1301" t="s">
        <v>38</v>
      </c>
    </row>
    <row r="1302" spans="1:14" x14ac:dyDescent="0.35">
      <c r="A1302">
        <v>11301</v>
      </c>
      <c r="B1302" s="1">
        <v>45878</v>
      </c>
      <c r="C1302" t="s">
        <v>2616</v>
      </c>
      <c r="D1302" t="s">
        <v>40</v>
      </c>
      <c r="E1302" t="s">
        <v>110</v>
      </c>
      <c r="F1302" t="s">
        <v>46</v>
      </c>
      <c r="G1302" t="s">
        <v>209</v>
      </c>
      <c r="H1302" t="s">
        <v>2617</v>
      </c>
      <c r="I1302">
        <v>4</v>
      </c>
      <c r="J1302">
        <v>69025</v>
      </c>
      <c r="K1302">
        <v>5</v>
      </c>
      <c r="L1302">
        <v>262295</v>
      </c>
      <c r="M1302">
        <v>43946.95</v>
      </c>
      <c r="N1302" t="s">
        <v>33</v>
      </c>
    </row>
    <row r="1303" spans="1:14" x14ac:dyDescent="0.35">
      <c r="A1303">
        <v>11302</v>
      </c>
      <c r="B1303" s="1">
        <v>45813</v>
      </c>
      <c r="C1303" t="s">
        <v>2618</v>
      </c>
      <c r="D1303" t="s">
        <v>22</v>
      </c>
      <c r="E1303" t="s">
        <v>167</v>
      </c>
      <c r="F1303" t="s">
        <v>75</v>
      </c>
      <c r="G1303" t="s">
        <v>409</v>
      </c>
      <c r="H1303" t="s">
        <v>2619</v>
      </c>
      <c r="I1303">
        <v>2</v>
      </c>
      <c r="J1303">
        <v>29802</v>
      </c>
      <c r="K1303">
        <v>0</v>
      </c>
      <c r="L1303">
        <v>59604</v>
      </c>
      <c r="M1303">
        <v>5941.58</v>
      </c>
      <c r="N1303" t="s">
        <v>20</v>
      </c>
    </row>
    <row r="1304" spans="1:14" x14ac:dyDescent="0.35">
      <c r="A1304">
        <v>11303</v>
      </c>
      <c r="B1304" s="1">
        <v>45715</v>
      </c>
      <c r="C1304" t="s">
        <v>2620</v>
      </c>
      <c r="D1304" t="s">
        <v>28</v>
      </c>
      <c r="E1304" t="s">
        <v>85</v>
      </c>
      <c r="F1304" t="s">
        <v>69</v>
      </c>
      <c r="G1304" t="s">
        <v>115</v>
      </c>
      <c r="H1304" t="s">
        <v>2621</v>
      </c>
      <c r="I1304">
        <v>4</v>
      </c>
      <c r="J1304">
        <v>70931</v>
      </c>
      <c r="K1304">
        <v>15</v>
      </c>
      <c r="L1304">
        <v>241165.4</v>
      </c>
      <c r="M1304">
        <v>40413.379999999997</v>
      </c>
      <c r="N1304" t="s">
        <v>33</v>
      </c>
    </row>
    <row r="1305" spans="1:14" x14ac:dyDescent="0.35">
      <c r="A1305">
        <v>11304</v>
      </c>
      <c r="B1305" s="1">
        <v>45748</v>
      </c>
      <c r="C1305" t="s">
        <v>2622</v>
      </c>
      <c r="D1305" t="s">
        <v>15</v>
      </c>
      <c r="E1305" t="s">
        <v>16</v>
      </c>
      <c r="F1305" t="s">
        <v>129</v>
      </c>
      <c r="G1305" t="s">
        <v>148</v>
      </c>
      <c r="H1305" t="s">
        <v>2623</v>
      </c>
      <c r="I1305">
        <v>2</v>
      </c>
      <c r="J1305">
        <v>1129</v>
      </c>
      <c r="K1305">
        <v>0</v>
      </c>
      <c r="L1305">
        <v>2258</v>
      </c>
      <c r="M1305">
        <v>437.78</v>
      </c>
      <c r="N1305" t="s">
        <v>20</v>
      </c>
    </row>
    <row r="1306" spans="1:14" x14ac:dyDescent="0.35">
      <c r="A1306">
        <v>11305</v>
      </c>
      <c r="B1306" s="1">
        <v>45311</v>
      </c>
      <c r="C1306" t="s">
        <v>2624</v>
      </c>
      <c r="D1306" t="s">
        <v>22</v>
      </c>
      <c r="E1306" t="s">
        <v>74</v>
      </c>
      <c r="F1306" t="s">
        <v>46</v>
      </c>
      <c r="G1306" t="s">
        <v>209</v>
      </c>
      <c r="H1306" t="s">
        <v>2625</v>
      </c>
      <c r="I1306">
        <v>2</v>
      </c>
      <c r="J1306">
        <v>75247</v>
      </c>
      <c r="K1306">
        <v>0</v>
      </c>
      <c r="L1306">
        <v>150494</v>
      </c>
      <c r="M1306">
        <v>27592.81</v>
      </c>
      <c r="N1306" t="s">
        <v>38</v>
      </c>
    </row>
    <row r="1307" spans="1:14" x14ac:dyDescent="0.35">
      <c r="A1307">
        <v>11306</v>
      </c>
      <c r="B1307" s="1">
        <v>45500</v>
      </c>
      <c r="C1307" t="s">
        <v>2626</v>
      </c>
      <c r="D1307" t="s">
        <v>15</v>
      </c>
      <c r="E1307" t="s">
        <v>16</v>
      </c>
      <c r="F1307" t="s">
        <v>24</v>
      </c>
      <c r="G1307" t="s">
        <v>36</v>
      </c>
      <c r="H1307" t="s">
        <v>2627</v>
      </c>
      <c r="I1307">
        <v>1</v>
      </c>
      <c r="J1307">
        <v>38320</v>
      </c>
      <c r="K1307">
        <v>10</v>
      </c>
      <c r="L1307">
        <v>34488</v>
      </c>
      <c r="M1307">
        <v>6757.01</v>
      </c>
      <c r="N1307" t="s">
        <v>83</v>
      </c>
    </row>
    <row r="1308" spans="1:14" x14ac:dyDescent="0.35">
      <c r="A1308">
        <v>11307</v>
      </c>
      <c r="B1308" s="1">
        <v>45720</v>
      </c>
      <c r="C1308" t="s">
        <v>2628</v>
      </c>
      <c r="D1308" t="s">
        <v>40</v>
      </c>
      <c r="E1308" t="s">
        <v>103</v>
      </c>
      <c r="F1308" t="s">
        <v>42</v>
      </c>
      <c r="G1308" t="s">
        <v>188</v>
      </c>
      <c r="H1308" t="s">
        <v>2629</v>
      </c>
      <c r="I1308">
        <v>2</v>
      </c>
      <c r="J1308">
        <v>53249</v>
      </c>
      <c r="K1308">
        <v>20</v>
      </c>
      <c r="L1308">
        <v>85198.399999999994</v>
      </c>
      <c r="M1308">
        <v>11263.07</v>
      </c>
      <c r="N1308" t="s">
        <v>20</v>
      </c>
    </row>
    <row r="1309" spans="1:14" x14ac:dyDescent="0.35">
      <c r="A1309">
        <v>11308</v>
      </c>
      <c r="B1309" s="1">
        <v>45405</v>
      </c>
      <c r="C1309" t="s">
        <v>2630</v>
      </c>
      <c r="D1309" t="s">
        <v>22</v>
      </c>
      <c r="E1309" t="s">
        <v>23</v>
      </c>
      <c r="F1309" t="s">
        <v>69</v>
      </c>
      <c r="G1309" t="s">
        <v>151</v>
      </c>
      <c r="H1309" t="s">
        <v>547</v>
      </c>
      <c r="I1309">
        <v>3</v>
      </c>
      <c r="J1309">
        <v>46270</v>
      </c>
      <c r="K1309">
        <v>20</v>
      </c>
      <c r="L1309">
        <v>111048</v>
      </c>
      <c r="M1309">
        <v>10218.39</v>
      </c>
      <c r="N1309" t="s">
        <v>38</v>
      </c>
    </row>
    <row r="1310" spans="1:14" x14ac:dyDescent="0.35">
      <c r="A1310">
        <v>11309</v>
      </c>
      <c r="B1310" s="1">
        <v>45806</v>
      </c>
      <c r="C1310" t="s">
        <v>2631</v>
      </c>
      <c r="D1310" t="s">
        <v>40</v>
      </c>
      <c r="E1310" t="s">
        <v>41</v>
      </c>
      <c r="F1310" t="s">
        <v>75</v>
      </c>
      <c r="G1310" t="s">
        <v>409</v>
      </c>
      <c r="H1310" t="s">
        <v>2632</v>
      </c>
      <c r="I1310">
        <v>4</v>
      </c>
      <c r="J1310">
        <v>27248</v>
      </c>
      <c r="K1310">
        <v>5</v>
      </c>
      <c r="L1310">
        <v>103542.39999999999</v>
      </c>
      <c r="M1310">
        <v>12563.32</v>
      </c>
      <c r="N1310" t="s">
        <v>20</v>
      </c>
    </row>
    <row r="1311" spans="1:14" x14ac:dyDescent="0.35">
      <c r="A1311">
        <v>11310</v>
      </c>
      <c r="B1311" s="1">
        <v>45556</v>
      </c>
      <c r="C1311" t="s">
        <v>2633</v>
      </c>
      <c r="D1311" t="s">
        <v>28</v>
      </c>
      <c r="E1311" t="s">
        <v>144</v>
      </c>
      <c r="F1311" t="s">
        <v>46</v>
      </c>
      <c r="G1311" t="s">
        <v>141</v>
      </c>
      <c r="H1311" t="s">
        <v>2634</v>
      </c>
      <c r="I1311">
        <v>2</v>
      </c>
      <c r="J1311">
        <v>36932</v>
      </c>
      <c r="K1311">
        <v>5</v>
      </c>
      <c r="L1311">
        <v>70170.8</v>
      </c>
      <c r="M1311">
        <v>17213.64</v>
      </c>
      <c r="N1311" t="s">
        <v>33</v>
      </c>
    </row>
    <row r="1312" spans="1:14" x14ac:dyDescent="0.35">
      <c r="A1312">
        <v>11311</v>
      </c>
      <c r="B1312" s="1">
        <v>45524</v>
      </c>
      <c r="C1312" t="s">
        <v>2635</v>
      </c>
      <c r="D1312" t="s">
        <v>40</v>
      </c>
      <c r="E1312" t="s">
        <v>110</v>
      </c>
      <c r="F1312" t="s">
        <v>24</v>
      </c>
      <c r="G1312" t="s">
        <v>59</v>
      </c>
      <c r="H1312" t="s">
        <v>2636</v>
      </c>
      <c r="I1312">
        <v>5</v>
      </c>
      <c r="J1312">
        <v>18389</v>
      </c>
      <c r="K1312">
        <v>0</v>
      </c>
      <c r="L1312">
        <v>91945</v>
      </c>
      <c r="M1312">
        <v>10926.62</v>
      </c>
      <c r="N1312" t="s">
        <v>83</v>
      </c>
    </row>
    <row r="1313" spans="1:14" x14ac:dyDescent="0.35">
      <c r="A1313">
        <v>11312</v>
      </c>
      <c r="B1313" s="1">
        <v>45235</v>
      </c>
      <c r="C1313" t="s">
        <v>2637</v>
      </c>
      <c r="D1313" t="s">
        <v>15</v>
      </c>
      <c r="E1313" t="s">
        <v>16</v>
      </c>
      <c r="F1313" t="s">
        <v>42</v>
      </c>
      <c r="G1313" t="s">
        <v>79</v>
      </c>
      <c r="H1313" t="s">
        <v>2638</v>
      </c>
      <c r="I1313">
        <v>5</v>
      </c>
      <c r="J1313">
        <v>14946</v>
      </c>
      <c r="K1313">
        <v>20</v>
      </c>
      <c r="L1313">
        <v>59784</v>
      </c>
      <c r="M1313">
        <v>12405.11</v>
      </c>
      <c r="N1313" t="s">
        <v>20</v>
      </c>
    </row>
    <row r="1314" spans="1:14" x14ac:dyDescent="0.35">
      <c r="A1314">
        <v>11313</v>
      </c>
      <c r="B1314" s="1">
        <v>45720</v>
      </c>
      <c r="C1314" t="s">
        <v>1730</v>
      </c>
      <c r="D1314" t="s">
        <v>40</v>
      </c>
      <c r="E1314" t="s">
        <v>41</v>
      </c>
      <c r="F1314" t="s">
        <v>24</v>
      </c>
      <c r="G1314" t="s">
        <v>59</v>
      </c>
      <c r="H1314" t="s">
        <v>2639</v>
      </c>
      <c r="I1314">
        <v>4</v>
      </c>
      <c r="J1314">
        <v>9616</v>
      </c>
      <c r="K1314">
        <v>0</v>
      </c>
      <c r="L1314">
        <v>38464</v>
      </c>
      <c r="M1314">
        <v>7110.4</v>
      </c>
      <c r="N1314" t="s">
        <v>38</v>
      </c>
    </row>
    <row r="1315" spans="1:14" x14ac:dyDescent="0.35">
      <c r="A1315">
        <v>11314</v>
      </c>
      <c r="B1315" s="1">
        <v>45220</v>
      </c>
      <c r="C1315" t="s">
        <v>2640</v>
      </c>
      <c r="D1315" t="s">
        <v>22</v>
      </c>
      <c r="E1315" t="s">
        <v>74</v>
      </c>
      <c r="F1315" t="s">
        <v>69</v>
      </c>
      <c r="G1315" t="s">
        <v>151</v>
      </c>
      <c r="H1315" t="s">
        <v>2641</v>
      </c>
      <c r="I1315">
        <v>1</v>
      </c>
      <c r="J1315">
        <v>79998</v>
      </c>
      <c r="K1315">
        <v>10</v>
      </c>
      <c r="L1315">
        <v>71998.2</v>
      </c>
      <c r="M1315">
        <v>5443.8</v>
      </c>
      <c r="N1315" t="s">
        <v>33</v>
      </c>
    </row>
    <row r="1316" spans="1:14" x14ac:dyDescent="0.35">
      <c r="A1316">
        <v>11315</v>
      </c>
      <c r="B1316" s="1">
        <v>45741</v>
      </c>
      <c r="C1316" t="s">
        <v>2642</v>
      </c>
      <c r="D1316" t="s">
        <v>22</v>
      </c>
      <c r="E1316" t="s">
        <v>74</v>
      </c>
      <c r="F1316" t="s">
        <v>75</v>
      </c>
      <c r="G1316" t="s">
        <v>409</v>
      </c>
      <c r="H1316" t="s">
        <v>2643</v>
      </c>
      <c r="I1316">
        <v>4</v>
      </c>
      <c r="J1316">
        <v>58740</v>
      </c>
      <c r="K1316">
        <v>20</v>
      </c>
      <c r="L1316">
        <v>187968</v>
      </c>
      <c r="M1316">
        <v>44491.13</v>
      </c>
      <c r="N1316" t="s">
        <v>72</v>
      </c>
    </row>
    <row r="1317" spans="1:14" x14ac:dyDescent="0.35">
      <c r="A1317">
        <v>11316</v>
      </c>
      <c r="B1317" s="1">
        <v>45633</v>
      </c>
      <c r="C1317" t="s">
        <v>2644</v>
      </c>
      <c r="D1317" t="s">
        <v>28</v>
      </c>
      <c r="E1317" t="s">
        <v>35</v>
      </c>
      <c r="F1317" t="s">
        <v>24</v>
      </c>
      <c r="G1317" t="s">
        <v>36</v>
      </c>
      <c r="H1317" t="s">
        <v>2645</v>
      </c>
      <c r="I1317">
        <v>2</v>
      </c>
      <c r="J1317">
        <v>25518</v>
      </c>
      <c r="K1317">
        <v>0</v>
      </c>
      <c r="L1317">
        <v>51036</v>
      </c>
      <c r="M1317">
        <v>4992.62</v>
      </c>
      <c r="N1317" t="s">
        <v>83</v>
      </c>
    </row>
    <row r="1318" spans="1:14" x14ac:dyDescent="0.35">
      <c r="A1318">
        <v>11317</v>
      </c>
      <c r="B1318" s="1">
        <v>45423</v>
      </c>
      <c r="C1318" t="s">
        <v>2646</v>
      </c>
      <c r="D1318" t="s">
        <v>22</v>
      </c>
      <c r="E1318" t="s">
        <v>23</v>
      </c>
      <c r="F1318" t="s">
        <v>69</v>
      </c>
      <c r="G1318" t="s">
        <v>115</v>
      </c>
      <c r="H1318" t="s">
        <v>2647</v>
      </c>
      <c r="I1318">
        <v>5</v>
      </c>
      <c r="J1318">
        <v>34673</v>
      </c>
      <c r="K1318">
        <v>10</v>
      </c>
      <c r="L1318">
        <v>156028.5</v>
      </c>
      <c r="M1318">
        <v>23506.05</v>
      </c>
      <c r="N1318" t="s">
        <v>33</v>
      </c>
    </row>
    <row r="1319" spans="1:14" x14ac:dyDescent="0.35">
      <c r="A1319">
        <v>11318</v>
      </c>
      <c r="B1319" s="1">
        <v>45275</v>
      </c>
      <c r="C1319" t="s">
        <v>2648</v>
      </c>
      <c r="D1319" t="s">
        <v>40</v>
      </c>
      <c r="E1319" t="s">
        <v>103</v>
      </c>
      <c r="F1319" t="s">
        <v>96</v>
      </c>
      <c r="G1319" t="s">
        <v>156</v>
      </c>
      <c r="H1319" t="s">
        <v>2649</v>
      </c>
      <c r="I1319">
        <v>3</v>
      </c>
      <c r="J1319">
        <v>70082</v>
      </c>
      <c r="K1319">
        <v>15</v>
      </c>
      <c r="L1319">
        <v>178709.1</v>
      </c>
      <c r="M1319">
        <v>14873.82</v>
      </c>
      <c r="N1319" t="s">
        <v>83</v>
      </c>
    </row>
    <row r="1320" spans="1:14" x14ac:dyDescent="0.35">
      <c r="A1320">
        <v>11319</v>
      </c>
      <c r="B1320" s="1">
        <v>45579</v>
      </c>
      <c r="C1320" t="s">
        <v>2650</v>
      </c>
      <c r="D1320" t="s">
        <v>15</v>
      </c>
      <c r="E1320" t="s">
        <v>93</v>
      </c>
      <c r="F1320" t="s">
        <v>17</v>
      </c>
      <c r="G1320" t="s">
        <v>100</v>
      </c>
      <c r="H1320" t="s">
        <v>2651</v>
      </c>
      <c r="I1320">
        <v>3</v>
      </c>
      <c r="J1320">
        <v>18201</v>
      </c>
      <c r="K1320">
        <v>0</v>
      </c>
      <c r="L1320">
        <v>54603</v>
      </c>
      <c r="M1320">
        <v>7129.22</v>
      </c>
      <c r="N1320" t="s">
        <v>20</v>
      </c>
    </row>
    <row r="1321" spans="1:14" x14ac:dyDescent="0.35">
      <c r="A1321">
        <v>11320</v>
      </c>
      <c r="B1321" s="1">
        <v>45795</v>
      </c>
      <c r="C1321" t="s">
        <v>2652</v>
      </c>
      <c r="D1321" t="s">
        <v>28</v>
      </c>
      <c r="E1321" t="s">
        <v>35</v>
      </c>
      <c r="F1321" t="s">
        <v>17</v>
      </c>
      <c r="G1321" t="s">
        <v>18</v>
      </c>
      <c r="H1321" t="s">
        <v>2653</v>
      </c>
      <c r="I1321">
        <v>4</v>
      </c>
      <c r="J1321">
        <v>59487</v>
      </c>
      <c r="K1321">
        <v>10</v>
      </c>
      <c r="L1321">
        <v>214153.2</v>
      </c>
      <c r="M1321">
        <v>44895.67</v>
      </c>
      <c r="N1321" t="s">
        <v>83</v>
      </c>
    </row>
    <row r="1322" spans="1:14" x14ac:dyDescent="0.35">
      <c r="A1322">
        <v>11321</v>
      </c>
      <c r="B1322" s="1">
        <v>45324</v>
      </c>
      <c r="C1322" t="s">
        <v>2654</v>
      </c>
      <c r="D1322" t="s">
        <v>22</v>
      </c>
      <c r="E1322" t="s">
        <v>54</v>
      </c>
      <c r="F1322" t="s">
        <v>96</v>
      </c>
      <c r="G1322" t="s">
        <v>138</v>
      </c>
      <c r="H1322" t="s">
        <v>2655</v>
      </c>
      <c r="I1322">
        <v>4</v>
      </c>
      <c r="J1322">
        <v>47183</v>
      </c>
      <c r="K1322">
        <v>0</v>
      </c>
      <c r="L1322">
        <v>188732</v>
      </c>
      <c r="M1322">
        <v>29552.34</v>
      </c>
      <c r="N1322" t="s">
        <v>83</v>
      </c>
    </row>
    <row r="1323" spans="1:14" x14ac:dyDescent="0.35">
      <c r="A1323">
        <v>11322</v>
      </c>
      <c r="B1323" s="1">
        <v>45372</v>
      </c>
      <c r="C1323" t="s">
        <v>2656</v>
      </c>
      <c r="D1323" t="s">
        <v>40</v>
      </c>
      <c r="E1323" t="s">
        <v>50</v>
      </c>
      <c r="F1323" t="s">
        <v>129</v>
      </c>
      <c r="G1323" t="s">
        <v>168</v>
      </c>
      <c r="H1323" t="s">
        <v>2657</v>
      </c>
      <c r="I1323">
        <v>1</v>
      </c>
      <c r="J1323">
        <v>17904</v>
      </c>
      <c r="K1323">
        <v>0</v>
      </c>
      <c r="L1323">
        <v>17904</v>
      </c>
      <c r="M1323">
        <v>2671.04</v>
      </c>
      <c r="N1323" t="s">
        <v>33</v>
      </c>
    </row>
    <row r="1324" spans="1:14" x14ac:dyDescent="0.35">
      <c r="A1324">
        <v>11323</v>
      </c>
      <c r="B1324" s="1">
        <v>45396</v>
      </c>
      <c r="C1324" t="s">
        <v>2658</v>
      </c>
      <c r="D1324" t="s">
        <v>15</v>
      </c>
      <c r="E1324" t="s">
        <v>68</v>
      </c>
      <c r="F1324" t="s">
        <v>17</v>
      </c>
      <c r="G1324" t="s">
        <v>291</v>
      </c>
      <c r="H1324" t="s">
        <v>2659</v>
      </c>
      <c r="I1324">
        <v>3</v>
      </c>
      <c r="J1324">
        <v>72148</v>
      </c>
      <c r="K1324">
        <v>0</v>
      </c>
      <c r="L1324">
        <v>216444</v>
      </c>
      <c r="M1324">
        <v>15676.05</v>
      </c>
      <c r="N1324" t="s">
        <v>38</v>
      </c>
    </row>
    <row r="1325" spans="1:14" x14ac:dyDescent="0.35">
      <c r="A1325">
        <v>11324</v>
      </c>
      <c r="B1325" s="1">
        <v>45264</v>
      </c>
      <c r="C1325" t="s">
        <v>2660</v>
      </c>
      <c r="D1325" t="s">
        <v>28</v>
      </c>
      <c r="E1325" t="s">
        <v>114</v>
      </c>
      <c r="F1325" t="s">
        <v>42</v>
      </c>
      <c r="G1325" t="s">
        <v>79</v>
      </c>
      <c r="H1325" t="s">
        <v>2661</v>
      </c>
      <c r="I1325">
        <v>5</v>
      </c>
      <c r="J1325">
        <v>60301</v>
      </c>
      <c r="K1325">
        <v>10</v>
      </c>
      <c r="L1325">
        <v>271354.5</v>
      </c>
      <c r="M1325">
        <v>29546.39</v>
      </c>
      <c r="N1325" t="s">
        <v>20</v>
      </c>
    </row>
    <row r="1326" spans="1:14" x14ac:dyDescent="0.35">
      <c r="A1326">
        <v>11325</v>
      </c>
      <c r="B1326" s="1">
        <v>45683</v>
      </c>
      <c r="C1326" t="s">
        <v>2662</v>
      </c>
      <c r="D1326" t="s">
        <v>22</v>
      </c>
      <c r="E1326" t="s">
        <v>58</v>
      </c>
      <c r="F1326" t="s">
        <v>69</v>
      </c>
      <c r="G1326" t="s">
        <v>123</v>
      </c>
      <c r="H1326" t="s">
        <v>2663</v>
      </c>
      <c r="I1326">
        <v>3</v>
      </c>
      <c r="J1326">
        <v>57840</v>
      </c>
      <c r="K1326">
        <v>5</v>
      </c>
      <c r="L1326">
        <v>164844</v>
      </c>
      <c r="M1326">
        <v>38325.730000000003</v>
      </c>
      <c r="N1326" t="s">
        <v>72</v>
      </c>
    </row>
    <row r="1327" spans="1:14" x14ac:dyDescent="0.35">
      <c r="A1327">
        <v>11326</v>
      </c>
      <c r="B1327" s="1">
        <v>45628</v>
      </c>
      <c r="C1327" t="s">
        <v>2664</v>
      </c>
      <c r="D1327" t="s">
        <v>15</v>
      </c>
      <c r="E1327" t="s">
        <v>93</v>
      </c>
      <c r="F1327" t="s">
        <v>24</v>
      </c>
      <c r="G1327" t="s">
        <v>25</v>
      </c>
      <c r="H1327" t="s">
        <v>2665</v>
      </c>
      <c r="I1327">
        <v>4</v>
      </c>
      <c r="J1327">
        <v>3166</v>
      </c>
      <c r="K1327">
        <v>20</v>
      </c>
      <c r="L1327">
        <v>10131.200000000001</v>
      </c>
      <c r="M1327">
        <v>758.31</v>
      </c>
      <c r="N1327" t="s">
        <v>33</v>
      </c>
    </row>
    <row r="1328" spans="1:14" x14ac:dyDescent="0.35">
      <c r="A1328">
        <v>11327</v>
      </c>
      <c r="B1328" s="1">
        <v>45434</v>
      </c>
      <c r="C1328" t="s">
        <v>2666</v>
      </c>
      <c r="D1328" t="s">
        <v>22</v>
      </c>
      <c r="E1328" t="s">
        <v>54</v>
      </c>
      <c r="F1328" t="s">
        <v>17</v>
      </c>
      <c r="G1328" t="s">
        <v>111</v>
      </c>
      <c r="H1328" t="s">
        <v>2667</v>
      </c>
      <c r="I1328">
        <v>2</v>
      </c>
      <c r="J1328">
        <v>60662</v>
      </c>
      <c r="K1328">
        <v>5</v>
      </c>
      <c r="L1328">
        <v>115257.8</v>
      </c>
      <c r="M1328">
        <v>13502.63</v>
      </c>
      <c r="N1328" t="s">
        <v>72</v>
      </c>
    </row>
    <row r="1329" spans="1:14" x14ac:dyDescent="0.35">
      <c r="A1329">
        <v>11328</v>
      </c>
      <c r="B1329" s="1">
        <v>45426</v>
      </c>
      <c r="C1329" t="s">
        <v>2668</v>
      </c>
      <c r="D1329" t="s">
        <v>40</v>
      </c>
      <c r="E1329" t="s">
        <v>110</v>
      </c>
      <c r="F1329" t="s">
        <v>42</v>
      </c>
      <c r="G1329" t="s">
        <v>43</v>
      </c>
      <c r="H1329" t="s">
        <v>2669</v>
      </c>
      <c r="I1329">
        <v>5</v>
      </c>
      <c r="J1329">
        <v>36207</v>
      </c>
      <c r="K1329">
        <v>20</v>
      </c>
      <c r="L1329">
        <v>144828</v>
      </c>
      <c r="M1329">
        <v>19373.73</v>
      </c>
      <c r="N1329" t="s">
        <v>33</v>
      </c>
    </row>
    <row r="1330" spans="1:14" x14ac:dyDescent="0.35">
      <c r="A1330">
        <v>11329</v>
      </c>
      <c r="B1330" s="1">
        <v>45541</v>
      </c>
      <c r="C1330" t="s">
        <v>2670</v>
      </c>
      <c r="D1330" t="s">
        <v>22</v>
      </c>
      <c r="E1330" t="s">
        <v>167</v>
      </c>
      <c r="F1330" t="s">
        <v>17</v>
      </c>
      <c r="G1330" t="s">
        <v>100</v>
      </c>
      <c r="H1330" t="s">
        <v>2671</v>
      </c>
      <c r="I1330">
        <v>2</v>
      </c>
      <c r="J1330">
        <v>38918</v>
      </c>
      <c r="K1330">
        <v>5</v>
      </c>
      <c r="L1330">
        <v>73944.2</v>
      </c>
      <c r="M1330">
        <v>14106.37</v>
      </c>
      <c r="N1330" t="s">
        <v>20</v>
      </c>
    </row>
    <row r="1331" spans="1:14" x14ac:dyDescent="0.35">
      <c r="A1331">
        <v>11330</v>
      </c>
      <c r="B1331" s="1">
        <v>45327</v>
      </c>
      <c r="C1331" t="s">
        <v>2672</v>
      </c>
      <c r="D1331" t="s">
        <v>28</v>
      </c>
      <c r="E1331" t="s">
        <v>29</v>
      </c>
      <c r="F1331" t="s">
        <v>17</v>
      </c>
      <c r="G1331" t="s">
        <v>100</v>
      </c>
      <c r="H1331" t="s">
        <v>2673</v>
      </c>
      <c r="I1331">
        <v>5</v>
      </c>
      <c r="J1331">
        <v>35494</v>
      </c>
      <c r="K1331">
        <v>10</v>
      </c>
      <c r="L1331">
        <v>159723</v>
      </c>
      <c r="M1331">
        <v>21166.83</v>
      </c>
      <c r="N1331" t="s">
        <v>72</v>
      </c>
    </row>
    <row r="1332" spans="1:14" x14ac:dyDescent="0.35">
      <c r="A1332">
        <v>11331</v>
      </c>
      <c r="B1332" s="1">
        <v>45519</v>
      </c>
      <c r="C1332" t="s">
        <v>2674</v>
      </c>
      <c r="D1332" t="s">
        <v>40</v>
      </c>
      <c r="E1332" t="s">
        <v>110</v>
      </c>
      <c r="F1332" t="s">
        <v>17</v>
      </c>
      <c r="G1332" t="s">
        <v>55</v>
      </c>
      <c r="H1332" t="s">
        <v>2675</v>
      </c>
      <c r="I1332">
        <v>5</v>
      </c>
      <c r="J1332">
        <v>23933</v>
      </c>
      <c r="K1332">
        <v>5</v>
      </c>
      <c r="L1332">
        <v>113681.75</v>
      </c>
      <c r="M1332">
        <v>17312.939999999999</v>
      </c>
      <c r="N1332" t="s">
        <v>83</v>
      </c>
    </row>
    <row r="1333" spans="1:14" x14ac:dyDescent="0.35">
      <c r="A1333">
        <v>11332</v>
      </c>
      <c r="B1333" s="1">
        <v>45613</v>
      </c>
      <c r="C1333" t="s">
        <v>2676</v>
      </c>
      <c r="D1333" t="s">
        <v>22</v>
      </c>
      <c r="E1333" t="s">
        <v>23</v>
      </c>
      <c r="F1333" t="s">
        <v>24</v>
      </c>
      <c r="G1333" t="s">
        <v>25</v>
      </c>
      <c r="H1333" t="s">
        <v>2677</v>
      </c>
      <c r="I1333">
        <v>5</v>
      </c>
      <c r="J1333">
        <v>18658</v>
      </c>
      <c r="K1333">
        <v>20</v>
      </c>
      <c r="L1333">
        <v>74632</v>
      </c>
      <c r="M1333">
        <v>14566.03</v>
      </c>
      <c r="N1333" t="s">
        <v>33</v>
      </c>
    </row>
    <row r="1334" spans="1:14" x14ac:dyDescent="0.35">
      <c r="A1334">
        <v>11333</v>
      </c>
      <c r="B1334" s="1">
        <v>45793</v>
      </c>
      <c r="C1334" t="s">
        <v>2678</v>
      </c>
      <c r="D1334" t="s">
        <v>40</v>
      </c>
      <c r="E1334" t="s">
        <v>62</v>
      </c>
      <c r="F1334" t="s">
        <v>42</v>
      </c>
      <c r="G1334" t="s">
        <v>43</v>
      </c>
      <c r="H1334" t="s">
        <v>2679</v>
      </c>
      <c r="I1334">
        <v>3</v>
      </c>
      <c r="J1334">
        <v>41018</v>
      </c>
      <c r="K1334">
        <v>0</v>
      </c>
      <c r="L1334">
        <v>123054</v>
      </c>
      <c r="M1334">
        <v>8004.32</v>
      </c>
      <c r="N1334" t="s">
        <v>33</v>
      </c>
    </row>
    <row r="1335" spans="1:14" x14ac:dyDescent="0.35">
      <c r="A1335">
        <v>11334</v>
      </c>
      <c r="B1335" s="1">
        <v>45898</v>
      </c>
      <c r="C1335" t="s">
        <v>2680</v>
      </c>
      <c r="D1335" t="s">
        <v>22</v>
      </c>
      <c r="E1335" t="s">
        <v>58</v>
      </c>
      <c r="F1335" t="s">
        <v>69</v>
      </c>
      <c r="G1335" t="s">
        <v>70</v>
      </c>
      <c r="H1335" t="s">
        <v>2681</v>
      </c>
      <c r="I1335">
        <v>3</v>
      </c>
      <c r="J1335">
        <v>21252</v>
      </c>
      <c r="K1335">
        <v>20</v>
      </c>
      <c r="L1335">
        <v>51004.800000000003</v>
      </c>
      <c r="M1335">
        <v>4226.24</v>
      </c>
      <c r="N1335" t="s">
        <v>33</v>
      </c>
    </row>
    <row r="1336" spans="1:14" x14ac:dyDescent="0.35">
      <c r="A1336">
        <v>11335</v>
      </c>
      <c r="B1336" s="1">
        <v>45570</v>
      </c>
      <c r="C1336" t="s">
        <v>2682</v>
      </c>
      <c r="D1336" t="s">
        <v>22</v>
      </c>
      <c r="E1336" t="s">
        <v>167</v>
      </c>
      <c r="F1336" t="s">
        <v>24</v>
      </c>
      <c r="G1336" t="s">
        <v>107</v>
      </c>
      <c r="H1336" t="s">
        <v>2683</v>
      </c>
      <c r="I1336">
        <v>2</v>
      </c>
      <c r="J1336">
        <v>38122</v>
      </c>
      <c r="K1336">
        <v>0</v>
      </c>
      <c r="L1336">
        <v>76244</v>
      </c>
      <c r="M1336">
        <v>17850.18</v>
      </c>
      <c r="N1336" t="s">
        <v>83</v>
      </c>
    </row>
    <row r="1337" spans="1:14" x14ac:dyDescent="0.35">
      <c r="A1337">
        <v>11336</v>
      </c>
      <c r="B1337" s="1">
        <v>45476</v>
      </c>
      <c r="C1337" t="s">
        <v>2684</v>
      </c>
      <c r="D1337" t="s">
        <v>22</v>
      </c>
      <c r="E1337" t="s">
        <v>74</v>
      </c>
      <c r="F1337" t="s">
        <v>69</v>
      </c>
      <c r="G1337" t="s">
        <v>517</v>
      </c>
      <c r="H1337" t="s">
        <v>2685</v>
      </c>
      <c r="I1337">
        <v>3</v>
      </c>
      <c r="J1337">
        <v>65725</v>
      </c>
      <c r="K1337">
        <v>15</v>
      </c>
      <c r="L1337">
        <v>167598.75</v>
      </c>
      <c r="M1337">
        <v>16849.96</v>
      </c>
      <c r="N1337" t="s">
        <v>72</v>
      </c>
    </row>
    <row r="1338" spans="1:14" x14ac:dyDescent="0.35">
      <c r="A1338">
        <v>11337</v>
      </c>
      <c r="B1338" s="1">
        <v>45826</v>
      </c>
      <c r="C1338" t="s">
        <v>2686</v>
      </c>
      <c r="D1338" t="s">
        <v>15</v>
      </c>
      <c r="E1338" t="s">
        <v>68</v>
      </c>
      <c r="F1338" t="s">
        <v>30</v>
      </c>
      <c r="G1338" t="s">
        <v>65</v>
      </c>
      <c r="H1338" t="s">
        <v>2687</v>
      </c>
      <c r="I1338">
        <v>1</v>
      </c>
      <c r="J1338">
        <v>60692</v>
      </c>
      <c r="K1338">
        <v>0</v>
      </c>
      <c r="L1338">
        <v>60692</v>
      </c>
      <c r="M1338">
        <v>12144.4</v>
      </c>
      <c r="N1338" t="s">
        <v>38</v>
      </c>
    </row>
    <row r="1339" spans="1:14" x14ac:dyDescent="0.35">
      <c r="A1339">
        <v>11338</v>
      </c>
      <c r="B1339" s="1">
        <v>45684</v>
      </c>
      <c r="C1339" t="s">
        <v>2688</v>
      </c>
      <c r="D1339" t="s">
        <v>40</v>
      </c>
      <c r="E1339" t="s">
        <v>62</v>
      </c>
      <c r="F1339" t="s">
        <v>96</v>
      </c>
      <c r="G1339" t="s">
        <v>138</v>
      </c>
      <c r="H1339" t="s">
        <v>2689</v>
      </c>
      <c r="I1339">
        <v>1</v>
      </c>
      <c r="J1339">
        <v>37181</v>
      </c>
      <c r="K1339">
        <v>0</v>
      </c>
      <c r="L1339">
        <v>37181</v>
      </c>
      <c r="M1339">
        <v>7137.9</v>
      </c>
      <c r="N1339" t="s">
        <v>83</v>
      </c>
    </row>
    <row r="1340" spans="1:14" x14ac:dyDescent="0.35">
      <c r="A1340">
        <v>11339</v>
      </c>
      <c r="B1340" s="1">
        <v>45696</v>
      </c>
      <c r="C1340" t="s">
        <v>2690</v>
      </c>
      <c r="D1340" t="s">
        <v>28</v>
      </c>
      <c r="E1340" t="s">
        <v>35</v>
      </c>
      <c r="F1340" t="s">
        <v>75</v>
      </c>
      <c r="G1340" t="s">
        <v>240</v>
      </c>
      <c r="H1340" t="s">
        <v>2691</v>
      </c>
      <c r="I1340">
        <v>5</v>
      </c>
      <c r="J1340">
        <v>21701</v>
      </c>
      <c r="K1340">
        <v>15</v>
      </c>
      <c r="L1340">
        <v>92229.25</v>
      </c>
      <c r="M1340">
        <v>5253.64</v>
      </c>
      <c r="N1340" t="s">
        <v>83</v>
      </c>
    </row>
    <row r="1341" spans="1:14" x14ac:dyDescent="0.35">
      <c r="A1341">
        <v>11340</v>
      </c>
      <c r="B1341" s="1">
        <v>45655</v>
      </c>
      <c r="C1341" t="s">
        <v>2692</v>
      </c>
      <c r="D1341" t="s">
        <v>28</v>
      </c>
      <c r="E1341" t="s">
        <v>29</v>
      </c>
      <c r="F1341" t="s">
        <v>129</v>
      </c>
      <c r="G1341" t="s">
        <v>159</v>
      </c>
      <c r="H1341" t="s">
        <v>2693</v>
      </c>
      <c r="I1341">
        <v>2</v>
      </c>
      <c r="J1341">
        <v>40032</v>
      </c>
      <c r="K1341">
        <v>5</v>
      </c>
      <c r="L1341">
        <v>76060.800000000003</v>
      </c>
      <c r="M1341">
        <v>7298.68</v>
      </c>
      <c r="N1341" t="s">
        <v>38</v>
      </c>
    </row>
    <row r="1342" spans="1:14" x14ac:dyDescent="0.35">
      <c r="A1342">
        <v>11341</v>
      </c>
      <c r="B1342" s="1">
        <v>45293</v>
      </c>
      <c r="C1342" t="s">
        <v>2694</v>
      </c>
      <c r="D1342" t="s">
        <v>40</v>
      </c>
      <c r="E1342" t="s">
        <v>103</v>
      </c>
      <c r="F1342" t="s">
        <v>69</v>
      </c>
      <c r="G1342" t="s">
        <v>517</v>
      </c>
      <c r="H1342" t="s">
        <v>2695</v>
      </c>
      <c r="I1342">
        <v>1</v>
      </c>
      <c r="J1342">
        <v>6543</v>
      </c>
      <c r="K1342">
        <v>0</v>
      </c>
      <c r="L1342">
        <v>6543</v>
      </c>
      <c r="M1342">
        <v>424.27</v>
      </c>
      <c r="N1342" t="s">
        <v>72</v>
      </c>
    </row>
    <row r="1343" spans="1:14" x14ac:dyDescent="0.35">
      <c r="A1343">
        <v>11342</v>
      </c>
      <c r="B1343" s="1">
        <v>45445</v>
      </c>
      <c r="C1343" t="s">
        <v>2696</v>
      </c>
      <c r="D1343" t="s">
        <v>22</v>
      </c>
      <c r="E1343" t="s">
        <v>167</v>
      </c>
      <c r="F1343" t="s">
        <v>69</v>
      </c>
      <c r="G1343" t="s">
        <v>70</v>
      </c>
      <c r="H1343" t="s">
        <v>71</v>
      </c>
      <c r="I1343">
        <v>4</v>
      </c>
      <c r="J1343">
        <v>59012</v>
      </c>
      <c r="K1343">
        <v>0</v>
      </c>
      <c r="L1343">
        <v>236048</v>
      </c>
      <c r="M1343">
        <v>19600.82</v>
      </c>
      <c r="N1343" t="s">
        <v>83</v>
      </c>
    </row>
    <row r="1344" spans="1:14" x14ac:dyDescent="0.35">
      <c r="A1344">
        <v>11343</v>
      </c>
      <c r="B1344" s="1">
        <v>45622</v>
      </c>
      <c r="C1344" t="s">
        <v>2697</v>
      </c>
      <c r="D1344" t="s">
        <v>22</v>
      </c>
      <c r="E1344" t="s">
        <v>74</v>
      </c>
      <c r="F1344" t="s">
        <v>129</v>
      </c>
      <c r="G1344" t="s">
        <v>130</v>
      </c>
      <c r="H1344" t="s">
        <v>1457</v>
      </c>
      <c r="I1344">
        <v>4</v>
      </c>
      <c r="J1344">
        <v>13363</v>
      </c>
      <c r="K1344">
        <v>15</v>
      </c>
      <c r="L1344">
        <v>45434.2</v>
      </c>
      <c r="M1344">
        <v>9134.44</v>
      </c>
      <c r="N1344" t="s">
        <v>83</v>
      </c>
    </row>
    <row r="1345" spans="1:14" x14ac:dyDescent="0.35">
      <c r="A1345">
        <v>11344</v>
      </c>
      <c r="B1345" s="1">
        <v>45546</v>
      </c>
      <c r="C1345" t="s">
        <v>2698</v>
      </c>
      <c r="D1345" t="s">
        <v>40</v>
      </c>
      <c r="E1345" t="s">
        <v>50</v>
      </c>
      <c r="F1345" t="s">
        <v>30</v>
      </c>
      <c r="G1345" t="s">
        <v>104</v>
      </c>
      <c r="H1345" t="s">
        <v>2699</v>
      </c>
      <c r="I1345">
        <v>3</v>
      </c>
      <c r="J1345">
        <v>48616</v>
      </c>
      <c r="K1345">
        <v>20</v>
      </c>
      <c r="L1345">
        <v>116678.39999999999</v>
      </c>
      <c r="M1345">
        <v>14084.13</v>
      </c>
      <c r="N1345" t="s">
        <v>33</v>
      </c>
    </row>
    <row r="1346" spans="1:14" x14ac:dyDescent="0.35">
      <c r="A1346">
        <v>11345</v>
      </c>
      <c r="B1346" s="1">
        <v>45753</v>
      </c>
      <c r="C1346" t="s">
        <v>2700</v>
      </c>
      <c r="D1346" t="s">
        <v>40</v>
      </c>
      <c r="E1346" t="s">
        <v>62</v>
      </c>
      <c r="F1346" t="s">
        <v>17</v>
      </c>
      <c r="G1346" t="s">
        <v>291</v>
      </c>
      <c r="H1346" t="s">
        <v>2701</v>
      </c>
      <c r="I1346">
        <v>1</v>
      </c>
      <c r="J1346">
        <v>26132</v>
      </c>
      <c r="K1346">
        <v>0</v>
      </c>
      <c r="L1346">
        <v>26132</v>
      </c>
      <c r="M1346">
        <v>2268.91</v>
      </c>
      <c r="N1346" t="s">
        <v>38</v>
      </c>
    </row>
    <row r="1347" spans="1:14" x14ac:dyDescent="0.35">
      <c r="A1347">
        <v>11346</v>
      </c>
      <c r="B1347" s="1">
        <v>45415</v>
      </c>
      <c r="C1347" t="s">
        <v>2702</v>
      </c>
      <c r="D1347" t="s">
        <v>40</v>
      </c>
      <c r="E1347" t="s">
        <v>41</v>
      </c>
      <c r="F1347" t="s">
        <v>75</v>
      </c>
      <c r="G1347" t="s">
        <v>307</v>
      </c>
      <c r="H1347" t="s">
        <v>820</v>
      </c>
      <c r="I1347">
        <v>5</v>
      </c>
      <c r="J1347">
        <v>61732</v>
      </c>
      <c r="K1347">
        <v>10</v>
      </c>
      <c r="L1347">
        <v>277794</v>
      </c>
      <c r="M1347">
        <v>35313.129999999997</v>
      </c>
      <c r="N1347" t="s">
        <v>83</v>
      </c>
    </row>
    <row r="1348" spans="1:14" x14ac:dyDescent="0.35">
      <c r="A1348">
        <v>11347</v>
      </c>
      <c r="B1348" s="1">
        <v>45521</v>
      </c>
      <c r="C1348" t="s">
        <v>2703</v>
      </c>
      <c r="D1348" t="s">
        <v>28</v>
      </c>
      <c r="E1348" t="s">
        <v>144</v>
      </c>
      <c r="F1348" t="s">
        <v>17</v>
      </c>
      <c r="G1348" t="s">
        <v>55</v>
      </c>
      <c r="H1348" t="s">
        <v>2704</v>
      </c>
      <c r="I1348">
        <v>3</v>
      </c>
      <c r="J1348">
        <v>12256</v>
      </c>
      <c r="K1348">
        <v>10</v>
      </c>
      <c r="L1348">
        <v>33091.199999999997</v>
      </c>
      <c r="M1348">
        <v>2875.01</v>
      </c>
      <c r="N1348" t="s">
        <v>33</v>
      </c>
    </row>
    <row r="1349" spans="1:14" x14ac:dyDescent="0.35">
      <c r="A1349">
        <v>11348</v>
      </c>
      <c r="B1349" s="1">
        <v>45593</v>
      </c>
      <c r="C1349" t="s">
        <v>2705</v>
      </c>
      <c r="D1349" t="s">
        <v>22</v>
      </c>
      <c r="E1349" t="s">
        <v>58</v>
      </c>
      <c r="F1349" t="s">
        <v>46</v>
      </c>
      <c r="G1349" t="s">
        <v>47</v>
      </c>
      <c r="H1349" t="s">
        <v>1215</v>
      </c>
      <c r="I1349">
        <v>4</v>
      </c>
      <c r="J1349">
        <v>2901</v>
      </c>
      <c r="K1349">
        <v>15</v>
      </c>
      <c r="L1349">
        <v>9863.4</v>
      </c>
      <c r="M1349">
        <v>1198.77</v>
      </c>
      <c r="N1349" t="s">
        <v>83</v>
      </c>
    </row>
    <row r="1350" spans="1:14" x14ac:dyDescent="0.35">
      <c r="A1350">
        <v>11349</v>
      </c>
      <c r="B1350" s="1">
        <v>45680</v>
      </c>
      <c r="C1350" t="s">
        <v>2706</v>
      </c>
      <c r="D1350" t="s">
        <v>40</v>
      </c>
      <c r="E1350" t="s">
        <v>103</v>
      </c>
      <c r="F1350" t="s">
        <v>42</v>
      </c>
      <c r="G1350" t="s">
        <v>51</v>
      </c>
      <c r="H1350" t="s">
        <v>2707</v>
      </c>
      <c r="I1350">
        <v>1</v>
      </c>
      <c r="J1350">
        <v>28655</v>
      </c>
      <c r="K1350">
        <v>10</v>
      </c>
      <c r="L1350">
        <v>25789.5</v>
      </c>
      <c r="M1350">
        <v>5686.13</v>
      </c>
      <c r="N1350" t="s">
        <v>72</v>
      </c>
    </row>
    <row r="1351" spans="1:14" x14ac:dyDescent="0.35">
      <c r="A1351">
        <v>11350</v>
      </c>
      <c r="B1351" s="1">
        <v>45809</v>
      </c>
      <c r="C1351" t="s">
        <v>2708</v>
      </c>
      <c r="D1351" t="s">
        <v>15</v>
      </c>
      <c r="E1351" t="s">
        <v>147</v>
      </c>
      <c r="F1351" t="s">
        <v>129</v>
      </c>
      <c r="G1351" t="s">
        <v>168</v>
      </c>
      <c r="H1351" t="s">
        <v>2709</v>
      </c>
      <c r="I1351">
        <v>2</v>
      </c>
      <c r="J1351">
        <v>16766</v>
      </c>
      <c r="K1351">
        <v>20</v>
      </c>
      <c r="L1351">
        <v>26825.599999999999</v>
      </c>
      <c r="M1351">
        <v>6020.63</v>
      </c>
      <c r="N1351" t="s">
        <v>83</v>
      </c>
    </row>
    <row r="1352" spans="1:14" x14ac:dyDescent="0.35">
      <c r="A1352">
        <v>11351</v>
      </c>
      <c r="B1352" s="1">
        <v>45677</v>
      </c>
      <c r="C1352" t="s">
        <v>2710</v>
      </c>
      <c r="D1352" t="s">
        <v>22</v>
      </c>
      <c r="E1352" t="s">
        <v>58</v>
      </c>
      <c r="F1352" t="s">
        <v>46</v>
      </c>
      <c r="G1352" t="s">
        <v>201</v>
      </c>
      <c r="H1352" t="s">
        <v>2585</v>
      </c>
      <c r="I1352">
        <v>4</v>
      </c>
      <c r="J1352">
        <v>74890</v>
      </c>
      <c r="K1352">
        <v>0</v>
      </c>
      <c r="L1352">
        <v>299560</v>
      </c>
      <c r="M1352">
        <v>30319.01</v>
      </c>
      <c r="N1352" t="s">
        <v>33</v>
      </c>
    </row>
    <row r="1353" spans="1:14" x14ac:dyDescent="0.35">
      <c r="A1353">
        <v>11352</v>
      </c>
      <c r="B1353" s="1">
        <v>45656</v>
      </c>
      <c r="C1353" t="s">
        <v>2711</v>
      </c>
      <c r="D1353" t="s">
        <v>22</v>
      </c>
      <c r="E1353" t="s">
        <v>23</v>
      </c>
      <c r="F1353" t="s">
        <v>46</v>
      </c>
      <c r="G1353" t="s">
        <v>141</v>
      </c>
      <c r="H1353" t="s">
        <v>2712</v>
      </c>
      <c r="I1353">
        <v>5</v>
      </c>
      <c r="J1353">
        <v>78400</v>
      </c>
      <c r="K1353">
        <v>15</v>
      </c>
      <c r="L1353">
        <v>333200</v>
      </c>
      <c r="M1353">
        <v>72215.259999999995</v>
      </c>
      <c r="N1353" t="s">
        <v>83</v>
      </c>
    </row>
    <row r="1354" spans="1:14" x14ac:dyDescent="0.35">
      <c r="A1354">
        <v>11353</v>
      </c>
      <c r="B1354" s="1">
        <v>45348</v>
      </c>
      <c r="C1354" t="s">
        <v>2713</v>
      </c>
      <c r="D1354" t="s">
        <v>22</v>
      </c>
      <c r="E1354" t="s">
        <v>74</v>
      </c>
      <c r="F1354" t="s">
        <v>129</v>
      </c>
      <c r="G1354" t="s">
        <v>168</v>
      </c>
      <c r="H1354" t="s">
        <v>2714</v>
      </c>
      <c r="I1354">
        <v>3</v>
      </c>
      <c r="J1354">
        <v>53443</v>
      </c>
      <c r="K1354">
        <v>5</v>
      </c>
      <c r="L1354">
        <v>152312.54999999999</v>
      </c>
      <c r="M1354">
        <v>8913.0499999999993</v>
      </c>
      <c r="N1354" t="s">
        <v>20</v>
      </c>
    </row>
    <row r="1355" spans="1:14" x14ac:dyDescent="0.35">
      <c r="A1355">
        <v>11354</v>
      </c>
      <c r="B1355" s="1">
        <v>45223</v>
      </c>
      <c r="C1355" t="s">
        <v>2715</v>
      </c>
      <c r="D1355" t="s">
        <v>15</v>
      </c>
      <c r="E1355" t="s">
        <v>147</v>
      </c>
      <c r="F1355" t="s">
        <v>30</v>
      </c>
      <c r="G1355" t="s">
        <v>104</v>
      </c>
      <c r="H1355" t="s">
        <v>2716</v>
      </c>
      <c r="I1355">
        <v>2</v>
      </c>
      <c r="J1355">
        <v>45753</v>
      </c>
      <c r="K1355">
        <v>5</v>
      </c>
      <c r="L1355">
        <v>86930.7</v>
      </c>
      <c r="M1355">
        <v>4380.43</v>
      </c>
      <c r="N1355" t="s">
        <v>83</v>
      </c>
    </row>
    <row r="1356" spans="1:14" x14ac:dyDescent="0.35">
      <c r="A1356">
        <v>11355</v>
      </c>
      <c r="B1356" s="1">
        <v>45862</v>
      </c>
      <c r="C1356" t="s">
        <v>2717</v>
      </c>
      <c r="D1356" t="s">
        <v>28</v>
      </c>
      <c r="E1356" t="s">
        <v>85</v>
      </c>
      <c r="F1356" t="s">
        <v>96</v>
      </c>
      <c r="G1356" t="s">
        <v>138</v>
      </c>
      <c r="H1356" t="s">
        <v>2718</v>
      </c>
      <c r="I1356">
        <v>3</v>
      </c>
      <c r="J1356">
        <v>47663</v>
      </c>
      <c r="K1356">
        <v>0</v>
      </c>
      <c r="L1356">
        <v>142989</v>
      </c>
      <c r="M1356">
        <v>29454.77</v>
      </c>
      <c r="N1356" t="s">
        <v>83</v>
      </c>
    </row>
    <row r="1357" spans="1:14" x14ac:dyDescent="0.35">
      <c r="A1357">
        <v>11356</v>
      </c>
      <c r="B1357" s="1">
        <v>45591</v>
      </c>
      <c r="C1357" t="s">
        <v>2719</v>
      </c>
      <c r="D1357" t="s">
        <v>15</v>
      </c>
      <c r="E1357" t="s">
        <v>147</v>
      </c>
      <c r="F1357" t="s">
        <v>30</v>
      </c>
      <c r="G1357" t="s">
        <v>31</v>
      </c>
      <c r="H1357" t="s">
        <v>2720</v>
      </c>
      <c r="I1357">
        <v>2</v>
      </c>
      <c r="J1357">
        <v>69740</v>
      </c>
      <c r="K1357">
        <v>20</v>
      </c>
      <c r="L1357">
        <v>111584</v>
      </c>
      <c r="M1357">
        <v>12090.26</v>
      </c>
      <c r="N1357" t="s">
        <v>20</v>
      </c>
    </row>
    <row r="1358" spans="1:14" x14ac:dyDescent="0.35">
      <c r="A1358">
        <v>11357</v>
      </c>
      <c r="B1358" s="1">
        <v>45497</v>
      </c>
      <c r="C1358" t="s">
        <v>2721</v>
      </c>
      <c r="D1358" t="s">
        <v>15</v>
      </c>
      <c r="E1358" t="s">
        <v>68</v>
      </c>
      <c r="F1358" t="s">
        <v>96</v>
      </c>
      <c r="G1358" t="s">
        <v>156</v>
      </c>
      <c r="H1358" t="s">
        <v>2722</v>
      </c>
      <c r="I1358">
        <v>1</v>
      </c>
      <c r="J1358">
        <v>23482</v>
      </c>
      <c r="K1358">
        <v>5</v>
      </c>
      <c r="L1358">
        <v>22307.9</v>
      </c>
      <c r="M1358">
        <v>2350.0700000000002</v>
      </c>
      <c r="N1358" t="s">
        <v>83</v>
      </c>
    </row>
    <row r="1359" spans="1:14" x14ac:dyDescent="0.35">
      <c r="A1359">
        <v>11358</v>
      </c>
      <c r="B1359" s="1">
        <v>45224</v>
      </c>
      <c r="C1359" t="s">
        <v>2723</v>
      </c>
      <c r="D1359" t="s">
        <v>22</v>
      </c>
      <c r="E1359" t="s">
        <v>74</v>
      </c>
      <c r="F1359" t="s">
        <v>75</v>
      </c>
      <c r="G1359" t="s">
        <v>240</v>
      </c>
      <c r="H1359" t="s">
        <v>2724</v>
      </c>
      <c r="I1359">
        <v>2</v>
      </c>
      <c r="J1359">
        <v>47485</v>
      </c>
      <c r="K1359">
        <v>0</v>
      </c>
      <c r="L1359">
        <v>94970</v>
      </c>
      <c r="M1359">
        <v>12609.38</v>
      </c>
      <c r="N1359" t="s">
        <v>83</v>
      </c>
    </row>
    <row r="1360" spans="1:14" x14ac:dyDescent="0.35">
      <c r="A1360">
        <v>11359</v>
      </c>
      <c r="B1360" s="1">
        <v>45476</v>
      </c>
      <c r="C1360" t="s">
        <v>2725</v>
      </c>
      <c r="D1360" t="s">
        <v>22</v>
      </c>
      <c r="E1360" t="s">
        <v>58</v>
      </c>
      <c r="F1360" t="s">
        <v>96</v>
      </c>
      <c r="G1360" t="s">
        <v>156</v>
      </c>
      <c r="H1360" t="s">
        <v>2726</v>
      </c>
      <c r="I1360">
        <v>1</v>
      </c>
      <c r="J1360">
        <v>30547</v>
      </c>
      <c r="K1360">
        <v>20</v>
      </c>
      <c r="L1360">
        <v>24437.599999999999</v>
      </c>
      <c r="M1360">
        <v>1504.09</v>
      </c>
      <c r="N1360" t="s">
        <v>83</v>
      </c>
    </row>
    <row r="1361" spans="1:14" x14ac:dyDescent="0.35">
      <c r="A1361">
        <v>11360</v>
      </c>
      <c r="B1361" s="1">
        <v>45609</v>
      </c>
      <c r="C1361" t="s">
        <v>2727</v>
      </c>
      <c r="D1361" t="s">
        <v>15</v>
      </c>
      <c r="E1361" t="s">
        <v>16</v>
      </c>
      <c r="F1361" t="s">
        <v>96</v>
      </c>
      <c r="G1361" t="s">
        <v>97</v>
      </c>
      <c r="H1361" t="s">
        <v>2728</v>
      </c>
      <c r="I1361">
        <v>3</v>
      </c>
      <c r="J1361">
        <v>79296</v>
      </c>
      <c r="K1361">
        <v>0</v>
      </c>
      <c r="L1361">
        <v>237888</v>
      </c>
      <c r="M1361">
        <v>55089.14</v>
      </c>
      <c r="N1361" t="s">
        <v>38</v>
      </c>
    </row>
    <row r="1362" spans="1:14" x14ac:dyDescent="0.35">
      <c r="A1362">
        <v>11361</v>
      </c>
      <c r="B1362" s="1">
        <v>45758</v>
      </c>
      <c r="C1362" t="s">
        <v>2729</v>
      </c>
      <c r="D1362" t="s">
        <v>28</v>
      </c>
      <c r="E1362" t="s">
        <v>35</v>
      </c>
      <c r="F1362" t="s">
        <v>129</v>
      </c>
      <c r="G1362" t="s">
        <v>159</v>
      </c>
      <c r="H1362" t="s">
        <v>2730</v>
      </c>
      <c r="I1362">
        <v>4</v>
      </c>
      <c r="J1362">
        <v>43841</v>
      </c>
      <c r="K1362">
        <v>20</v>
      </c>
      <c r="L1362">
        <v>140291.20000000001</v>
      </c>
      <c r="M1362">
        <v>15960.84</v>
      </c>
      <c r="N1362" t="s">
        <v>72</v>
      </c>
    </row>
    <row r="1363" spans="1:14" x14ac:dyDescent="0.35">
      <c r="A1363">
        <v>11362</v>
      </c>
      <c r="B1363" s="1">
        <v>45484</v>
      </c>
      <c r="C1363" t="s">
        <v>2731</v>
      </c>
      <c r="D1363" t="s">
        <v>22</v>
      </c>
      <c r="E1363" t="s">
        <v>167</v>
      </c>
      <c r="F1363" t="s">
        <v>17</v>
      </c>
      <c r="G1363" t="s">
        <v>55</v>
      </c>
      <c r="H1363" t="s">
        <v>2732</v>
      </c>
      <c r="I1363">
        <v>5</v>
      </c>
      <c r="J1363">
        <v>61062</v>
      </c>
      <c r="K1363">
        <v>20</v>
      </c>
      <c r="L1363">
        <v>244248</v>
      </c>
      <c r="M1363">
        <v>35178.03</v>
      </c>
      <c r="N1363" t="s">
        <v>72</v>
      </c>
    </row>
    <row r="1364" spans="1:14" x14ac:dyDescent="0.35">
      <c r="A1364">
        <v>11363</v>
      </c>
      <c r="B1364" s="1">
        <v>45644</v>
      </c>
      <c r="C1364" t="s">
        <v>2733</v>
      </c>
      <c r="D1364" t="s">
        <v>28</v>
      </c>
      <c r="E1364" t="s">
        <v>29</v>
      </c>
      <c r="F1364" t="s">
        <v>46</v>
      </c>
      <c r="G1364" t="s">
        <v>47</v>
      </c>
      <c r="H1364" t="s">
        <v>2734</v>
      </c>
      <c r="I1364">
        <v>1</v>
      </c>
      <c r="J1364">
        <v>38588</v>
      </c>
      <c r="K1364">
        <v>10</v>
      </c>
      <c r="L1364">
        <v>34729.199999999997</v>
      </c>
      <c r="M1364">
        <v>2648.1</v>
      </c>
      <c r="N1364" t="s">
        <v>38</v>
      </c>
    </row>
    <row r="1365" spans="1:14" x14ac:dyDescent="0.35">
      <c r="A1365">
        <v>11364</v>
      </c>
      <c r="B1365" s="1">
        <v>45869</v>
      </c>
      <c r="C1365" t="s">
        <v>2735</v>
      </c>
      <c r="D1365" t="s">
        <v>40</v>
      </c>
      <c r="E1365" t="s">
        <v>62</v>
      </c>
      <c r="F1365" t="s">
        <v>46</v>
      </c>
      <c r="G1365" t="s">
        <v>201</v>
      </c>
      <c r="H1365" t="s">
        <v>2736</v>
      </c>
      <c r="I1365">
        <v>2</v>
      </c>
      <c r="J1365">
        <v>13018</v>
      </c>
      <c r="K1365">
        <v>0</v>
      </c>
      <c r="L1365">
        <v>26036</v>
      </c>
      <c r="M1365">
        <v>4611.76</v>
      </c>
      <c r="N1365" t="s">
        <v>72</v>
      </c>
    </row>
    <row r="1366" spans="1:14" x14ac:dyDescent="0.35">
      <c r="A1366">
        <v>11365</v>
      </c>
      <c r="B1366" s="1">
        <v>45227</v>
      </c>
      <c r="C1366" t="s">
        <v>2737</v>
      </c>
      <c r="D1366" t="s">
        <v>22</v>
      </c>
      <c r="E1366" t="s">
        <v>167</v>
      </c>
      <c r="F1366" t="s">
        <v>24</v>
      </c>
      <c r="G1366" t="s">
        <v>59</v>
      </c>
      <c r="H1366" t="s">
        <v>2738</v>
      </c>
      <c r="I1366">
        <v>2</v>
      </c>
      <c r="J1366">
        <v>63094</v>
      </c>
      <c r="K1366">
        <v>5</v>
      </c>
      <c r="L1366">
        <v>119878.6</v>
      </c>
      <c r="M1366">
        <v>17242.689999999999</v>
      </c>
      <c r="N1366" t="s">
        <v>83</v>
      </c>
    </row>
    <row r="1367" spans="1:14" x14ac:dyDescent="0.35">
      <c r="A1367">
        <v>11366</v>
      </c>
      <c r="B1367" s="1">
        <v>45567</v>
      </c>
      <c r="C1367" t="s">
        <v>2739</v>
      </c>
      <c r="D1367" t="s">
        <v>28</v>
      </c>
      <c r="E1367" t="s">
        <v>29</v>
      </c>
      <c r="F1367" t="s">
        <v>42</v>
      </c>
      <c r="G1367" t="s">
        <v>446</v>
      </c>
      <c r="H1367" t="s">
        <v>503</v>
      </c>
      <c r="I1367">
        <v>1</v>
      </c>
      <c r="J1367">
        <v>32692</v>
      </c>
      <c r="K1367">
        <v>10</v>
      </c>
      <c r="L1367">
        <v>29422.799999999999</v>
      </c>
      <c r="M1367">
        <v>5974.92</v>
      </c>
      <c r="N1367" t="s">
        <v>83</v>
      </c>
    </row>
    <row r="1368" spans="1:14" x14ac:dyDescent="0.35">
      <c r="A1368">
        <v>11367</v>
      </c>
      <c r="B1368" s="1">
        <v>45848</v>
      </c>
      <c r="C1368" t="s">
        <v>2740</v>
      </c>
      <c r="D1368" t="s">
        <v>22</v>
      </c>
      <c r="E1368" t="s">
        <v>167</v>
      </c>
      <c r="F1368" t="s">
        <v>17</v>
      </c>
      <c r="G1368" t="s">
        <v>18</v>
      </c>
      <c r="H1368" t="s">
        <v>2741</v>
      </c>
      <c r="I1368">
        <v>1</v>
      </c>
      <c r="J1368">
        <v>47091</v>
      </c>
      <c r="K1368">
        <v>5</v>
      </c>
      <c r="L1368">
        <v>44736.45</v>
      </c>
      <c r="M1368">
        <v>10667.21</v>
      </c>
      <c r="N1368" t="s">
        <v>33</v>
      </c>
    </row>
    <row r="1369" spans="1:14" x14ac:dyDescent="0.35">
      <c r="A1369">
        <v>11368</v>
      </c>
      <c r="B1369" s="1">
        <v>45847</v>
      </c>
      <c r="C1369" t="s">
        <v>2742</v>
      </c>
      <c r="D1369" t="s">
        <v>28</v>
      </c>
      <c r="E1369" t="s">
        <v>144</v>
      </c>
      <c r="F1369" t="s">
        <v>86</v>
      </c>
      <c r="G1369" t="s">
        <v>87</v>
      </c>
      <c r="H1369" t="s">
        <v>2743</v>
      </c>
      <c r="I1369">
        <v>4</v>
      </c>
      <c r="J1369">
        <v>37965</v>
      </c>
      <c r="K1369">
        <v>0</v>
      </c>
      <c r="L1369">
        <v>151860</v>
      </c>
      <c r="M1369">
        <v>9477.24</v>
      </c>
      <c r="N1369" t="s">
        <v>83</v>
      </c>
    </row>
    <row r="1370" spans="1:14" x14ac:dyDescent="0.35">
      <c r="A1370">
        <v>11369</v>
      </c>
      <c r="B1370" s="1">
        <v>45798</v>
      </c>
      <c r="C1370" t="s">
        <v>2744</v>
      </c>
      <c r="D1370" t="s">
        <v>28</v>
      </c>
      <c r="E1370" t="s">
        <v>144</v>
      </c>
      <c r="F1370" t="s">
        <v>129</v>
      </c>
      <c r="G1370" t="s">
        <v>164</v>
      </c>
      <c r="H1370" t="s">
        <v>2745</v>
      </c>
      <c r="I1370">
        <v>1</v>
      </c>
      <c r="J1370">
        <v>32354</v>
      </c>
      <c r="K1370">
        <v>5</v>
      </c>
      <c r="L1370">
        <v>30736.3</v>
      </c>
      <c r="M1370">
        <v>3811.01</v>
      </c>
      <c r="N1370" t="s">
        <v>38</v>
      </c>
    </row>
    <row r="1371" spans="1:14" x14ac:dyDescent="0.35">
      <c r="A1371">
        <v>11370</v>
      </c>
      <c r="B1371" s="1">
        <v>45746</v>
      </c>
      <c r="C1371" t="s">
        <v>2746</v>
      </c>
      <c r="D1371" t="s">
        <v>22</v>
      </c>
      <c r="E1371" t="s">
        <v>167</v>
      </c>
      <c r="F1371" t="s">
        <v>69</v>
      </c>
      <c r="G1371" t="s">
        <v>517</v>
      </c>
      <c r="H1371" t="s">
        <v>2747</v>
      </c>
      <c r="I1371">
        <v>4</v>
      </c>
      <c r="J1371">
        <v>445</v>
      </c>
      <c r="K1371">
        <v>5</v>
      </c>
      <c r="L1371">
        <v>1691</v>
      </c>
      <c r="M1371">
        <v>358.78</v>
      </c>
      <c r="N1371" t="s">
        <v>33</v>
      </c>
    </row>
    <row r="1372" spans="1:14" x14ac:dyDescent="0.35">
      <c r="A1372">
        <v>11371</v>
      </c>
      <c r="B1372" s="1">
        <v>45729</v>
      </c>
      <c r="C1372" t="s">
        <v>2748</v>
      </c>
      <c r="D1372" t="s">
        <v>40</v>
      </c>
      <c r="E1372" t="s">
        <v>110</v>
      </c>
      <c r="F1372" t="s">
        <v>75</v>
      </c>
      <c r="G1372" t="s">
        <v>409</v>
      </c>
      <c r="H1372" t="s">
        <v>2749</v>
      </c>
      <c r="I1372">
        <v>1</v>
      </c>
      <c r="J1372">
        <v>32556</v>
      </c>
      <c r="K1372">
        <v>15</v>
      </c>
      <c r="L1372">
        <v>27672.6</v>
      </c>
      <c r="M1372">
        <v>4234.91</v>
      </c>
      <c r="N1372" t="s">
        <v>72</v>
      </c>
    </row>
    <row r="1373" spans="1:14" x14ac:dyDescent="0.35">
      <c r="A1373">
        <v>11372</v>
      </c>
      <c r="B1373" s="1">
        <v>45375</v>
      </c>
      <c r="C1373" t="s">
        <v>2750</v>
      </c>
      <c r="D1373" t="s">
        <v>15</v>
      </c>
      <c r="E1373" t="s">
        <v>93</v>
      </c>
      <c r="F1373" t="s">
        <v>86</v>
      </c>
      <c r="G1373" t="s">
        <v>118</v>
      </c>
      <c r="H1373" t="s">
        <v>2751</v>
      </c>
      <c r="I1373">
        <v>4</v>
      </c>
      <c r="J1373">
        <v>40124</v>
      </c>
      <c r="K1373">
        <v>15</v>
      </c>
      <c r="L1373">
        <v>136421.6</v>
      </c>
      <c r="M1373">
        <v>19061.189999999999</v>
      </c>
      <c r="N1373" t="s">
        <v>83</v>
      </c>
    </row>
    <row r="1374" spans="1:14" x14ac:dyDescent="0.35">
      <c r="A1374">
        <v>11373</v>
      </c>
      <c r="B1374" s="1">
        <v>45608</v>
      </c>
      <c r="C1374" t="s">
        <v>2752</v>
      </c>
      <c r="D1374" t="s">
        <v>40</v>
      </c>
      <c r="E1374" t="s">
        <v>62</v>
      </c>
      <c r="F1374" t="s">
        <v>69</v>
      </c>
      <c r="G1374" t="s">
        <v>115</v>
      </c>
      <c r="H1374" t="s">
        <v>2753</v>
      </c>
      <c r="I1374">
        <v>4</v>
      </c>
      <c r="J1374">
        <v>65371</v>
      </c>
      <c r="K1374">
        <v>5</v>
      </c>
      <c r="L1374">
        <v>248409.8</v>
      </c>
      <c r="M1374">
        <v>48897.74</v>
      </c>
      <c r="N1374" t="s">
        <v>83</v>
      </c>
    </row>
    <row r="1375" spans="1:14" x14ac:dyDescent="0.35">
      <c r="A1375">
        <v>11374</v>
      </c>
      <c r="B1375" s="1">
        <v>45559</v>
      </c>
      <c r="C1375" t="s">
        <v>1881</v>
      </c>
      <c r="D1375" t="s">
        <v>22</v>
      </c>
      <c r="E1375" t="s">
        <v>58</v>
      </c>
      <c r="F1375" t="s">
        <v>129</v>
      </c>
      <c r="G1375" t="s">
        <v>168</v>
      </c>
      <c r="H1375" t="s">
        <v>2754</v>
      </c>
      <c r="I1375">
        <v>5</v>
      </c>
      <c r="J1375">
        <v>43156</v>
      </c>
      <c r="K1375">
        <v>0</v>
      </c>
      <c r="L1375">
        <v>215780</v>
      </c>
      <c r="M1375">
        <v>49195.96</v>
      </c>
      <c r="N1375" t="s">
        <v>83</v>
      </c>
    </row>
    <row r="1376" spans="1:14" x14ac:dyDescent="0.35">
      <c r="A1376">
        <v>11375</v>
      </c>
      <c r="B1376" s="1">
        <v>45660</v>
      </c>
      <c r="C1376" t="s">
        <v>2755</v>
      </c>
      <c r="D1376" t="s">
        <v>40</v>
      </c>
      <c r="E1376" t="s">
        <v>103</v>
      </c>
      <c r="F1376" t="s">
        <v>96</v>
      </c>
      <c r="G1376" t="s">
        <v>138</v>
      </c>
      <c r="H1376" t="s">
        <v>2756</v>
      </c>
      <c r="I1376">
        <v>2</v>
      </c>
      <c r="J1376">
        <v>32871</v>
      </c>
      <c r="K1376">
        <v>20</v>
      </c>
      <c r="L1376">
        <v>52593.599999999999</v>
      </c>
      <c r="M1376">
        <v>8592.82</v>
      </c>
      <c r="N1376" t="s">
        <v>33</v>
      </c>
    </row>
    <row r="1377" spans="1:14" x14ac:dyDescent="0.35">
      <c r="A1377">
        <v>11376</v>
      </c>
      <c r="B1377" s="1">
        <v>45277</v>
      </c>
      <c r="C1377" t="s">
        <v>2757</v>
      </c>
      <c r="D1377" t="s">
        <v>15</v>
      </c>
      <c r="E1377" t="s">
        <v>93</v>
      </c>
      <c r="F1377" t="s">
        <v>42</v>
      </c>
      <c r="G1377" t="s">
        <v>188</v>
      </c>
      <c r="H1377" t="s">
        <v>2758</v>
      </c>
      <c r="I1377">
        <v>4</v>
      </c>
      <c r="J1377">
        <v>56993</v>
      </c>
      <c r="K1377">
        <v>10</v>
      </c>
      <c r="L1377">
        <v>205174.8</v>
      </c>
      <c r="M1377">
        <v>33028.019999999997</v>
      </c>
      <c r="N1377" t="s">
        <v>83</v>
      </c>
    </row>
    <row r="1378" spans="1:14" x14ac:dyDescent="0.35">
      <c r="A1378">
        <v>11377</v>
      </c>
      <c r="B1378" s="1">
        <v>45418</v>
      </c>
      <c r="C1378" t="s">
        <v>2759</v>
      </c>
      <c r="D1378" t="s">
        <v>40</v>
      </c>
      <c r="E1378" t="s">
        <v>50</v>
      </c>
      <c r="F1378" t="s">
        <v>96</v>
      </c>
      <c r="G1378" t="s">
        <v>156</v>
      </c>
      <c r="H1378" t="s">
        <v>2760</v>
      </c>
      <c r="I1378">
        <v>1</v>
      </c>
      <c r="J1378">
        <v>51149</v>
      </c>
      <c r="K1378">
        <v>10</v>
      </c>
      <c r="L1378">
        <v>46034.1</v>
      </c>
      <c r="M1378">
        <v>3886.96</v>
      </c>
      <c r="N1378" t="s">
        <v>83</v>
      </c>
    </row>
    <row r="1379" spans="1:14" x14ac:dyDescent="0.35">
      <c r="A1379">
        <v>11378</v>
      </c>
      <c r="B1379" s="1">
        <v>45608</v>
      </c>
      <c r="C1379" t="s">
        <v>2761</v>
      </c>
      <c r="D1379" t="s">
        <v>22</v>
      </c>
      <c r="E1379" t="s">
        <v>167</v>
      </c>
      <c r="F1379" t="s">
        <v>42</v>
      </c>
      <c r="G1379" t="s">
        <v>79</v>
      </c>
      <c r="H1379" t="s">
        <v>2762</v>
      </c>
      <c r="I1379">
        <v>5</v>
      </c>
      <c r="J1379">
        <v>74691</v>
      </c>
      <c r="K1379">
        <v>0</v>
      </c>
      <c r="L1379">
        <v>373455</v>
      </c>
      <c r="M1379">
        <v>47947.78</v>
      </c>
      <c r="N1379" t="s">
        <v>83</v>
      </c>
    </row>
    <row r="1380" spans="1:14" x14ac:dyDescent="0.35">
      <c r="A1380">
        <v>11379</v>
      </c>
      <c r="B1380" s="1">
        <v>45262</v>
      </c>
      <c r="C1380" t="s">
        <v>2763</v>
      </c>
      <c r="D1380" t="s">
        <v>15</v>
      </c>
      <c r="E1380" t="s">
        <v>93</v>
      </c>
      <c r="F1380" t="s">
        <v>42</v>
      </c>
      <c r="G1380" t="s">
        <v>51</v>
      </c>
      <c r="H1380" t="s">
        <v>2764</v>
      </c>
      <c r="I1380">
        <v>5</v>
      </c>
      <c r="J1380">
        <v>59691</v>
      </c>
      <c r="K1380">
        <v>5</v>
      </c>
      <c r="L1380">
        <v>283532.25</v>
      </c>
      <c r="M1380">
        <v>43006.04</v>
      </c>
      <c r="N1380" t="s">
        <v>20</v>
      </c>
    </row>
    <row r="1381" spans="1:14" x14ac:dyDescent="0.35">
      <c r="A1381">
        <v>11380</v>
      </c>
      <c r="B1381" s="1">
        <v>45862</v>
      </c>
      <c r="C1381" t="s">
        <v>2765</v>
      </c>
      <c r="D1381" t="s">
        <v>40</v>
      </c>
      <c r="E1381" t="s">
        <v>50</v>
      </c>
      <c r="F1381" t="s">
        <v>30</v>
      </c>
      <c r="G1381" t="s">
        <v>65</v>
      </c>
      <c r="H1381" t="s">
        <v>2766</v>
      </c>
      <c r="I1381">
        <v>5</v>
      </c>
      <c r="J1381">
        <v>27714</v>
      </c>
      <c r="K1381">
        <v>15</v>
      </c>
      <c r="L1381">
        <v>117784.5</v>
      </c>
      <c r="M1381">
        <v>21282.16</v>
      </c>
      <c r="N1381" t="s">
        <v>38</v>
      </c>
    </row>
    <row r="1382" spans="1:14" x14ac:dyDescent="0.35">
      <c r="A1382">
        <v>11381</v>
      </c>
      <c r="B1382" s="1">
        <v>45390</v>
      </c>
      <c r="C1382" t="s">
        <v>2767</v>
      </c>
      <c r="D1382" t="s">
        <v>15</v>
      </c>
      <c r="E1382" t="s">
        <v>93</v>
      </c>
      <c r="F1382" t="s">
        <v>75</v>
      </c>
      <c r="G1382" t="s">
        <v>307</v>
      </c>
      <c r="H1382" t="s">
        <v>2768</v>
      </c>
      <c r="I1382">
        <v>1</v>
      </c>
      <c r="J1382">
        <v>19094</v>
      </c>
      <c r="K1382">
        <v>15</v>
      </c>
      <c r="L1382">
        <v>16229.9</v>
      </c>
      <c r="M1382">
        <v>1241.5999999999999</v>
      </c>
      <c r="N1382" t="s">
        <v>33</v>
      </c>
    </row>
    <row r="1383" spans="1:14" x14ac:dyDescent="0.35">
      <c r="A1383">
        <v>11382</v>
      </c>
      <c r="B1383" s="1">
        <v>45746</v>
      </c>
      <c r="C1383" t="s">
        <v>2769</v>
      </c>
      <c r="D1383" t="s">
        <v>15</v>
      </c>
      <c r="E1383" t="s">
        <v>93</v>
      </c>
      <c r="F1383" t="s">
        <v>42</v>
      </c>
      <c r="G1383" t="s">
        <v>188</v>
      </c>
      <c r="H1383" t="s">
        <v>2770</v>
      </c>
      <c r="I1383">
        <v>3</v>
      </c>
      <c r="J1383">
        <v>69544</v>
      </c>
      <c r="K1383">
        <v>5</v>
      </c>
      <c r="L1383">
        <v>198200.4</v>
      </c>
      <c r="M1383">
        <v>22915.35</v>
      </c>
      <c r="N1383" t="s">
        <v>20</v>
      </c>
    </row>
    <row r="1384" spans="1:14" x14ac:dyDescent="0.35">
      <c r="A1384">
        <v>11383</v>
      </c>
      <c r="B1384" s="1">
        <v>45270</v>
      </c>
      <c r="C1384" t="s">
        <v>2771</v>
      </c>
      <c r="D1384" t="s">
        <v>15</v>
      </c>
      <c r="E1384" t="s">
        <v>174</v>
      </c>
      <c r="F1384" t="s">
        <v>69</v>
      </c>
      <c r="G1384" t="s">
        <v>151</v>
      </c>
      <c r="H1384" t="s">
        <v>2772</v>
      </c>
      <c r="I1384">
        <v>4</v>
      </c>
      <c r="J1384">
        <v>45913</v>
      </c>
      <c r="K1384">
        <v>5</v>
      </c>
      <c r="L1384">
        <v>174469.4</v>
      </c>
      <c r="M1384">
        <v>9344.7199999999993</v>
      </c>
      <c r="N1384" t="s">
        <v>20</v>
      </c>
    </row>
    <row r="1385" spans="1:14" x14ac:dyDescent="0.35">
      <c r="A1385">
        <v>11384</v>
      </c>
      <c r="B1385" s="1">
        <v>45360</v>
      </c>
      <c r="C1385" t="s">
        <v>2773</v>
      </c>
      <c r="D1385" t="s">
        <v>28</v>
      </c>
      <c r="E1385" t="s">
        <v>29</v>
      </c>
      <c r="F1385" t="s">
        <v>75</v>
      </c>
      <c r="G1385" t="s">
        <v>307</v>
      </c>
      <c r="H1385" t="s">
        <v>2774</v>
      </c>
      <c r="I1385">
        <v>4</v>
      </c>
      <c r="J1385">
        <v>36107</v>
      </c>
      <c r="K1385">
        <v>15</v>
      </c>
      <c r="L1385">
        <v>122763.8</v>
      </c>
      <c r="M1385">
        <v>27355.49</v>
      </c>
      <c r="N1385" t="s">
        <v>20</v>
      </c>
    </row>
    <row r="1386" spans="1:14" x14ac:dyDescent="0.35">
      <c r="A1386">
        <v>11385</v>
      </c>
      <c r="B1386" s="1">
        <v>45444</v>
      </c>
      <c r="C1386" t="s">
        <v>2775</v>
      </c>
      <c r="D1386" t="s">
        <v>40</v>
      </c>
      <c r="E1386" t="s">
        <v>110</v>
      </c>
      <c r="F1386" t="s">
        <v>46</v>
      </c>
      <c r="G1386" t="s">
        <v>141</v>
      </c>
      <c r="H1386" t="s">
        <v>2776</v>
      </c>
      <c r="I1386">
        <v>1</v>
      </c>
      <c r="J1386">
        <v>3801</v>
      </c>
      <c r="K1386">
        <v>10</v>
      </c>
      <c r="L1386">
        <v>3420.9</v>
      </c>
      <c r="M1386">
        <v>205</v>
      </c>
      <c r="N1386" t="s">
        <v>33</v>
      </c>
    </row>
    <row r="1387" spans="1:14" x14ac:dyDescent="0.35">
      <c r="A1387">
        <v>11386</v>
      </c>
      <c r="B1387" s="1">
        <v>45461</v>
      </c>
      <c r="C1387" t="s">
        <v>2777</v>
      </c>
      <c r="D1387" t="s">
        <v>28</v>
      </c>
      <c r="E1387" t="s">
        <v>29</v>
      </c>
      <c r="F1387" t="s">
        <v>24</v>
      </c>
      <c r="G1387" t="s">
        <v>59</v>
      </c>
      <c r="H1387" t="s">
        <v>2778</v>
      </c>
      <c r="I1387">
        <v>1</v>
      </c>
      <c r="J1387">
        <v>57929</v>
      </c>
      <c r="K1387">
        <v>15</v>
      </c>
      <c r="L1387">
        <v>49239.65</v>
      </c>
      <c r="M1387">
        <v>7740.55</v>
      </c>
      <c r="N1387" t="s">
        <v>83</v>
      </c>
    </row>
    <row r="1388" spans="1:14" x14ac:dyDescent="0.35">
      <c r="A1388">
        <v>11387</v>
      </c>
      <c r="B1388" s="1">
        <v>45475</v>
      </c>
      <c r="C1388" t="s">
        <v>2779</v>
      </c>
      <c r="D1388" t="s">
        <v>40</v>
      </c>
      <c r="E1388" t="s">
        <v>103</v>
      </c>
      <c r="F1388" t="s">
        <v>24</v>
      </c>
      <c r="G1388" t="s">
        <v>107</v>
      </c>
      <c r="H1388" t="s">
        <v>2780</v>
      </c>
      <c r="I1388">
        <v>5</v>
      </c>
      <c r="J1388">
        <v>21407</v>
      </c>
      <c r="K1388">
        <v>10</v>
      </c>
      <c r="L1388">
        <v>96331.5</v>
      </c>
      <c r="M1388">
        <v>12981.09</v>
      </c>
      <c r="N1388" t="s">
        <v>72</v>
      </c>
    </row>
    <row r="1389" spans="1:14" x14ac:dyDescent="0.35">
      <c r="A1389">
        <v>11388</v>
      </c>
      <c r="B1389" s="1">
        <v>45426</v>
      </c>
      <c r="C1389" t="s">
        <v>2781</v>
      </c>
      <c r="D1389" t="s">
        <v>22</v>
      </c>
      <c r="E1389" t="s">
        <v>54</v>
      </c>
      <c r="F1389" t="s">
        <v>75</v>
      </c>
      <c r="G1389" t="s">
        <v>307</v>
      </c>
      <c r="H1389" t="s">
        <v>1966</v>
      </c>
      <c r="I1389">
        <v>4</v>
      </c>
      <c r="J1389">
        <v>46703</v>
      </c>
      <c r="K1389">
        <v>5</v>
      </c>
      <c r="L1389">
        <v>177471.4</v>
      </c>
      <c r="M1389">
        <v>28394.16</v>
      </c>
      <c r="N1389" t="s">
        <v>33</v>
      </c>
    </row>
    <row r="1390" spans="1:14" x14ac:dyDescent="0.35">
      <c r="A1390">
        <v>11389</v>
      </c>
      <c r="B1390" s="1">
        <v>45681</v>
      </c>
      <c r="C1390" t="s">
        <v>2782</v>
      </c>
      <c r="D1390" t="s">
        <v>22</v>
      </c>
      <c r="E1390" t="s">
        <v>23</v>
      </c>
      <c r="F1390" t="s">
        <v>69</v>
      </c>
      <c r="G1390" t="s">
        <v>151</v>
      </c>
      <c r="H1390" t="s">
        <v>1657</v>
      </c>
      <c r="I1390">
        <v>1</v>
      </c>
      <c r="J1390">
        <v>30391</v>
      </c>
      <c r="K1390">
        <v>15</v>
      </c>
      <c r="L1390">
        <v>25832.35</v>
      </c>
      <c r="M1390">
        <v>2886.23</v>
      </c>
      <c r="N1390" t="s">
        <v>38</v>
      </c>
    </row>
    <row r="1391" spans="1:14" x14ac:dyDescent="0.35">
      <c r="A1391">
        <v>11390</v>
      </c>
      <c r="B1391" s="1">
        <v>45608</v>
      </c>
      <c r="C1391" t="s">
        <v>2783</v>
      </c>
      <c r="D1391" t="s">
        <v>40</v>
      </c>
      <c r="E1391" t="s">
        <v>41</v>
      </c>
      <c r="F1391" t="s">
        <v>75</v>
      </c>
      <c r="G1391" t="s">
        <v>76</v>
      </c>
      <c r="H1391" t="s">
        <v>2784</v>
      </c>
      <c r="I1391">
        <v>5</v>
      </c>
      <c r="J1391">
        <v>51544</v>
      </c>
      <c r="K1391">
        <v>10</v>
      </c>
      <c r="L1391">
        <v>231948</v>
      </c>
      <c r="M1391">
        <v>13321.02</v>
      </c>
      <c r="N1391" t="s">
        <v>33</v>
      </c>
    </row>
    <row r="1392" spans="1:14" x14ac:dyDescent="0.35">
      <c r="A1392">
        <v>11391</v>
      </c>
      <c r="B1392" s="1">
        <v>45575</v>
      </c>
      <c r="C1392" t="s">
        <v>2785</v>
      </c>
      <c r="D1392" t="s">
        <v>22</v>
      </c>
      <c r="E1392" t="s">
        <v>74</v>
      </c>
      <c r="F1392" t="s">
        <v>129</v>
      </c>
      <c r="G1392" t="s">
        <v>130</v>
      </c>
      <c r="H1392" t="s">
        <v>2786</v>
      </c>
      <c r="I1392">
        <v>2</v>
      </c>
      <c r="J1392">
        <v>15156</v>
      </c>
      <c r="K1392">
        <v>10</v>
      </c>
      <c r="L1392">
        <v>27280.799999999999</v>
      </c>
      <c r="M1392">
        <v>6486.86</v>
      </c>
      <c r="N1392" t="s">
        <v>33</v>
      </c>
    </row>
    <row r="1393" spans="1:14" x14ac:dyDescent="0.35">
      <c r="A1393">
        <v>11392</v>
      </c>
      <c r="B1393" s="1">
        <v>45660</v>
      </c>
      <c r="C1393" t="s">
        <v>2787</v>
      </c>
      <c r="D1393" t="s">
        <v>22</v>
      </c>
      <c r="E1393" t="s">
        <v>74</v>
      </c>
      <c r="F1393" t="s">
        <v>30</v>
      </c>
      <c r="G1393" t="s">
        <v>65</v>
      </c>
      <c r="H1393" t="s">
        <v>2593</v>
      </c>
      <c r="I1393">
        <v>1</v>
      </c>
      <c r="J1393">
        <v>4842</v>
      </c>
      <c r="K1393">
        <v>0</v>
      </c>
      <c r="L1393">
        <v>4842</v>
      </c>
      <c r="M1393">
        <v>1158.75</v>
      </c>
      <c r="N1393" t="s">
        <v>72</v>
      </c>
    </row>
    <row r="1394" spans="1:14" x14ac:dyDescent="0.35">
      <c r="A1394">
        <v>11393</v>
      </c>
      <c r="B1394" s="1">
        <v>45769</v>
      </c>
      <c r="C1394" t="s">
        <v>2788</v>
      </c>
      <c r="D1394" t="s">
        <v>22</v>
      </c>
      <c r="E1394" t="s">
        <v>58</v>
      </c>
      <c r="F1394" t="s">
        <v>129</v>
      </c>
      <c r="G1394" t="s">
        <v>159</v>
      </c>
      <c r="H1394" t="s">
        <v>2789</v>
      </c>
      <c r="I1394">
        <v>4</v>
      </c>
      <c r="J1394">
        <v>47431</v>
      </c>
      <c r="K1394">
        <v>15</v>
      </c>
      <c r="L1394">
        <v>161265.4</v>
      </c>
      <c r="M1394">
        <v>9602.02</v>
      </c>
      <c r="N1394" t="s">
        <v>20</v>
      </c>
    </row>
    <row r="1395" spans="1:14" x14ac:dyDescent="0.35">
      <c r="A1395">
        <v>11394</v>
      </c>
      <c r="B1395" s="1">
        <v>45394</v>
      </c>
      <c r="C1395" t="s">
        <v>2790</v>
      </c>
      <c r="D1395" t="s">
        <v>28</v>
      </c>
      <c r="E1395" t="s">
        <v>29</v>
      </c>
      <c r="F1395" t="s">
        <v>96</v>
      </c>
      <c r="G1395" t="s">
        <v>214</v>
      </c>
      <c r="H1395" t="s">
        <v>2791</v>
      </c>
      <c r="I1395">
        <v>1</v>
      </c>
      <c r="J1395">
        <v>4254</v>
      </c>
      <c r="K1395">
        <v>5</v>
      </c>
      <c r="L1395">
        <v>4041.3</v>
      </c>
      <c r="M1395">
        <v>378.57</v>
      </c>
      <c r="N1395" t="s">
        <v>72</v>
      </c>
    </row>
    <row r="1396" spans="1:14" x14ac:dyDescent="0.35">
      <c r="A1396">
        <v>11395</v>
      </c>
      <c r="B1396" s="1">
        <v>45308</v>
      </c>
      <c r="C1396" t="s">
        <v>2792</v>
      </c>
      <c r="D1396" t="s">
        <v>28</v>
      </c>
      <c r="E1396" t="s">
        <v>85</v>
      </c>
      <c r="F1396" t="s">
        <v>24</v>
      </c>
      <c r="G1396" t="s">
        <v>133</v>
      </c>
      <c r="H1396" t="s">
        <v>2793</v>
      </c>
      <c r="I1396">
        <v>2</v>
      </c>
      <c r="J1396">
        <v>66728</v>
      </c>
      <c r="K1396">
        <v>20</v>
      </c>
      <c r="L1396">
        <v>106764.8</v>
      </c>
      <c r="M1396">
        <v>25571.79</v>
      </c>
      <c r="N1396" t="s">
        <v>83</v>
      </c>
    </row>
    <row r="1397" spans="1:14" x14ac:dyDescent="0.35">
      <c r="A1397">
        <v>11396</v>
      </c>
      <c r="B1397" s="1">
        <v>45638</v>
      </c>
      <c r="C1397" t="s">
        <v>2794</v>
      </c>
      <c r="D1397" t="s">
        <v>15</v>
      </c>
      <c r="E1397" t="s">
        <v>174</v>
      </c>
      <c r="F1397" t="s">
        <v>42</v>
      </c>
      <c r="G1397" t="s">
        <v>43</v>
      </c>
      <c r="H1397" t="s">
        <v>2795</v>
      </c>
      <c r="I1397">
        <v>4</v>
      </c>
      <c r="J1397">
        <v>34919</v>
      </c>
      <c r="K1397">
        <v>5</v>
      </c>
      <c r="L1397">
        <v>132692.20000000001</v>
      </c>
      <c r="M1397">
        <v>8957.49</v>
      </c>
      <c r="N1397" t="s">
        <v>83</v>
      </c>
    </row>
    <row r="1398" spans="1:14" x14ac:dyDescent="0.35">
      <c r="A1398">
        <v>11397</v>
      </c>
      <c r="B1398" s="1">
        <v>45369</v>
      </c>
      <c r="C1398" t="s">
        <v>2796</v>
      </c>
      <c r="D1398" t="s">
        <v>15</v>
      </c>
      <c r="E1398" t="s">
        <v>16</v>
      </c>
      <c r="F1398" t="s">
        <v>96</v>
      </c>
      <c r="G1398" t="s">
        <v>138</v>
      </c>
      <c r="H1398" t="s">
        <v>2797</v>
      </c>
      <c r="I1398">
        <v>2</v>
      </c>
      <c r="J1398">
        <v>69831</v>
      </c>
      <c r="K1398">
        <v>15</v>
      </c>
      <c r="L1398">
        <v>118712.7</v>
      </c>
      <c r="M1398">
        <v>6713.08</v>
      </c>
      <c r="N1398" t="s">
        <v>83</v>
      </c>
    </row>
    <row r="1399" spans="1:14" x14ac:dyDescent="0.35">
      <c r="A1399">
        <v>11398</v>
      </c>
      <c r="B1399" s="1">
        <v>45698</v>
      </c>
      <c r="C1399" t="s">
        <v>2798</v>
      </c>
      <c r="D1399" t="s">
        <v>15</v>
      </c>
      <c r="E1399" t="s">
        <v>147</v>
      </c>
      <c r="F1399" t="s">
        <v>17</v>
      </c>
      <c r="G1399" t="s">
        <v>100</v>
      </c>
      <c r="H1399" t="s">
        <v>2799</v>
      </c>
      <c r="I1399">
        <v>5</v>
      </c>
      <c r="J1399">
        <v>16738</v>
      </c>
      <c r="K1399">
        <v>10</v>
      </c>
      <c r="L1399">
        <v>75321</v>
      </c>
      <c r="M1399">
        <v>15368.06</v>
      </c>
      <c r="N1399" t="s">
        <v>38</v>
      </c>
    </row>
    <row r="1400" spans="1:14" x14ac:dyDescent="0.35">
      <c r="A1400">
        <v>11399</v>
      </c>
      <c r="B1400" s="1">
        <v>45558</v>
      </c>
      <c r="C1400" t="s">
        <v>2800</v>
      </c>
      <c r="D1400" t="s">
        <v>15</v>
      </c>
      <c r="E1400" t="s">
        <v>68</v>
      </c>
      <c r="F1400" t="s">
        <v>46</v>
      </c>
      <c r="G1400" t="s">
        <v>209</v>
      </c>
      <c r="H1400" t="s">
        <v>2801</v>
      </c>
      <c r="I1400">
        <v>1</v>
      </c>
      <c r="J1400">
        <v>27395</v>
      </c>
      <c r="K1400">
        <v>10</v>
      </c>
      <c r="L1400">
        <v>24655.5</v>
      </c>
      <c r="M1400">
        <v>2317.42</v>
      </c>
      <c r="N1400" t="s">
        <v>72</v>
      </c>
    </row>
    <row r="1401" spans="1:14" x14ac:dyDescent="0.35">
      <c r="A1401">
        <v>11400</v>
      </c>
      <c r="B1401" s="1">
        <v>45332</v>
      </c>
      <c r="C1401" t="s">
        <v>2802</v>
      </c>
      <c r="D1401" t="s">
        <v>40</v>
      </c>
      <c r="E1401" t="s">
        <v>103</v>
      </c>
      <c r="F1401" t="s">
        <v>24</v>
      </c>
      <c r="G1401" t="s">
        <v>133</v>
      </c>
      <c r="H1401" t="s">
        <v>2803</v>
      </c>
      <c r="I1401">
        <v>4</v>
      </c>
      <c r="J1401">
        <v>36193</v>
      </c>
      <c r="K1401">
        <v>20</v>
      </c>
      <c r="L1401">
        <v>115817.60000000001</v>
      </c>
      <c r="M1401">
        <v>11661.58</v>
      </c>
      <c r="N1401" t="s">
        <v>83</v>
      </c>
    </row>
    <row r="1402" spans="1:14" x14ac:dyDescent="0.35">
      <c r="A1402">
        <v>11401</v>
      </c>
      <c r="B1402" s="1">
        <v>45560</v>
      </c>
      <c r="C1402" t="s">
        <v>2804</v>
      </c>
      <c r="D1402" t="s">
        <v>22</v>
      </c>
      <c r="E1402" t="s">
        <v>74</v>
      </c>
      <c r="F1402" t="s">
        <v>96</v>
      </c>
      <c r="G1402" t="s">
        <v>214</v>
      </c>
      <c r="H1402" t="s">
        <v>2805</v>
      </c>
      <c r="I1402">
        <v>3</v>
      </c>
      <c r="J1402">
        <v>1189</v>
      </c>
      <c r="K1402">
        <v>5</v>
      </c>
      <c r="L1402">
        <v>3388.65</v>
      </c>
      <c r="M1402">
        <v>236.43</v>
      </c>
      <c r="N1402" t="s">
        <v>72</v>
      </c>
    </row>
    <row r="1403" spans="1:14" x14ac:dyDescent="0.35">
      <c r="A1403">
        <v>11402</v>
      </c>
      <c r="B1403" s="1">
        <v>45846</v>
      </c>
      <c r="C1403" t="s">
        <v>2806</v>
      </c>
      <c r="D1403" t="s">
        <v>15</v>
      </c>
      <c r="E1403" t="s">
        <v>16</v>
      </c>
      <c r="F1403" t="s">
        <v>17</v>
      </c>
      <c r="G1403" t="s">
        <v>111</v>
      </c>
      <c r="H1403" t="s">
        <v>2807</v>
      </c>
      <c r="I1403">
        <v>1</v>
      </c>
      <c r="J1403">
        <v>9126</v>
      </c>
      <c r="K1403">
        <v>10</v>
      </c>
      <c r="L1403">
        <v>8213.4</v>
      </c>
      <c r="M1403">
        <v>871.79</v>
      </c>
      <c r="N1403" t="s">
        <v>38</v>
      </c>
    </row>
    <row r="1404" spans="1:14" x14ac:dyDescent="0.35">
      <c r="A1404">
        <v>11403</v>
      </c>
      <c r="B1404" s="1">
        <v>45276</v>
      </c>
      <c r="C1404" t="s">
        <v>2808</v>
      </c>
      <c r="D1404" t="s">
        <v>40</v>
      </c>
      <c r="E1404" t="s">
        <v>103</v>
      </c>
      <c r="F1404" t="s">
        <v>96</v>
      </c>
      <c r="G1404" t="s">
        <v>183</v>
      </c>
      <c r="H1404" t="s">
        <v>2809</v>
      </c>
      <c r="I1404">
        <v>4</v>
      </c>
      <c r="J1404">
        <v>42688</v>
      </c>
      <c r="K1404">
        <v>20</v>
      </c>
      <c r="L1404">
        <v>136601.60000000001</v>
      </c>
      <c r="M1404">
        <v>16886.7</v>
      </c>
      <c r="N1404" t="s">
        <v>72</v>
      </c>
    </row>
    <row r="1405" spans="1:14" x14ac:dyDescent="0.35">
      <c r="A1405">
        <v>11404</v>
      </c>
      <c r="B1405" s="1">
        <v>45842</v>
      </c>
      <c r="C1405" t="s">
        <v>2810</v>
      </c>
      <c r="D1405" t="s">
        <v>28</v>
      </c>
      <c r="E1405" t="s">
        <v>114</v>
      </c>
      <c r="F1405" t="s">
        <v>86</v>
      </c>
      <c r="G1405" t="s">
        <v>87</v>
      </c>
      <c r="H1405" t="s">
        <v>2811</v>
      </c>
      <c r="I1405">
        <v>5</v>
      </c>
      <c r="J1405">
        <v>57067</v>
      </c>
      <c r="K1405">
        <v>5</v>
      </c>
      <c r="L1405">
        <v>271068.25</v>
      </c>
      <c r="M1405">
        <v>23095.88</v>
      </c>
      <c r="N1405" t="s">
        <v>20</v>
      </c>
    </row>
    <row r="1406" spans="1:14" x14ac:dyDescent="0.35">
      <c r="A1406">
        <v>11405</v>
      </c>
      <c r="B1406" s="1">
        <v>45810</v>
      </c>
      <c r="C1406" t="s">
        <v>2812</v>
      </c>
      <c r="D1406" t="s">
        <v>40</v>
      </c>
      <c r="E1406" t="s">
        <v>50</v>
      </c>
      <c r="F1406" t="s">
        <v>30</v>
      </c>
      <c r="G1406" t="s">
        <v>104</v>
      </c>
      <c r="H1406" t="s">
        <v>2813</v>
      </c>
      <c r="I1406">
        <v>4</v>
      </c>
      <c r="J1406">
        <v>41620</v>
      </c>
      <c r="K1406">
        <v>0</v>
      </c>
      <c r="L1406">
        <v>166480</v>
      </c>
      <c r="M1406">
        <v>32961.75</v>
      </c>
      <c r="N1406" t="s">
        <v>38</v>
      </c>
    </row>
    <row r="1407" spans="1:14" x14ac:dyDescent="0.35">
      <c r="A1407">
        <v>11406</v>
      </c>
      <c r="B1407" s="1">
        <v>45612</v>
      </c>
      <c r="C1407" t="s">
        <v>2814</v>
      </c>
      <c r="D1407" t="s">
        <v>22</v>
      </c>
      <c r="E1407" t="s">
        <v>23</v>
      </c>
      <c r="F1407" t="s">
        <v>86</v>
      </c>
      <c r="G1407" t="s">
        <v>87</v>
      </c>
      <c r="H1407" t="s">
        <v>2815</v>
      </c>
      <c r="I1407">
        <v>1</v>
      </c>
      <c r="J1407">
        <v>37428</v>
      </c>
      <c r="K1407">
        <v>5</v>
      </c>
      <c r="L1407">
        <v>35556.6</v>
      </c>
      <c r="M1407">
        <v>2974.74</v>
      </c>
      <c r="N1407" t="s">
        <v>83</v>
      </c>
    </row>
    <row r="1408" spans="1:14" x14ac:dyDescent="0.35">
      <c r="A1408">
        <v>11407</v>
      </c>
      <c r="B1408" s="1">
        <v>45639</v>
      </c>
      <c r="C1408" t="s">
        <v>2816</v>
      </c>
      <c r="D1408" t="s">
        <v>40</v>
      </c>
      <c r="E1408" t="s">
        <v>50</v>
      </c>
      <c r="F1408" t="s">
        <v>46</v>
      </c>
      <c r="G1408" t="s">
        <v>201</v>
      </c>
      <c r="H1408" t="s">
        <v>2817</v>
      </c>
      <c r="I1408">
        <v>3</v>
      </c>
      <c r="J1408">
        <v>17042</v>
      </c>
      <c r="K1408">
        <v>15</v>
      </c>
      <c r="L1408">
        <v>43457.1</v>
      </c>
      <c r="M1408">
        <v>10061.049999999999</v>
      </c>
      <c r="N1408" t="s">
        <v>33</v>
      </c>
    </row>
    <row r="1409" spans="1:14" x14ac:dyDescent="0.35">
      <c r="A1409">
        <v>11408</v>
      </c>
      <c r="B1409" s="1">
        <v>45724</v>
      </c>
      <c r="C1409" t="s">
        <v>2818</v>
      </c>
      <c r="D1409" t="s">
        <v>15</v>
      </c>
      <c r="E1409" t="s">
        <v>16</v>
      </c>
      <c r="F1409" t="s">
        <v>129</v>
      </c>
      <c r="G1409" t="s">
        <v>168</v>
      </c>
      <c r="H1409" t="s">
        <v>2819</v>
      </c>
      <c r="I1409">
        <v>2</v>
      </c>
      <c r="J1409">
        <v>72925</v>
      </c>
      <c r="K1409">
        <v>20</v>
      </c>
      <c r="L1409">
        <v>116680</v>
      </c>
      <c r="M1409">
        <v>10906.98</v>
      </c>
      <c r="N1409" t="s">
        <v>38</v>
      </c>
    </row>
    <row r="1410" spans="1:14" x14ac:dyDescent="0.35">
      <c r="A1410">
        <v>11409</v>
      </c>
      <c r="B1410" s="1">
        <v>45847</v>
      </c>
      <c r="C1410" t="s">
        <v>2820</v>
      </c>
      <c r="D1410" t="s">
        <v>28</v>
      </c>
      <c r="E1410" t="s">
        <v>35</v>
      </c>
      <c r="F1410" t="s">
        <v>24</v>
      </c>
      <c r="G1410" t="s">
        <v>36</v>
      </c>
      <c r="H1410" t="s">
        <v>2821</v>
      </c>
      <c r="I1410">
        <v>5</v>
      </c>
      <c r="J1410">
        <v>42402</v>
      </c>
      <c r="K1410">
        <v>10</v>
      </c>
      <c r="L1410">
        <v>190809</v>
      </c>
      <c r="M1410">
        <v>26049.57</v>
      </c>
      <c r="N1410" t="s">
        <v>33</v>
      </c>
    </row>
    <row r="1411" spans="1:14" x14ac:dyDescent="0.35">
      <c r="A1411">
        <v>11410</v>
      </c>
      <c r="B1411" s="1">
        <v>45501</v>
      </c>
      <c r="C1411" t="s">
        <v>2822</v>
      </c>
      <c r="D1411" t="s">
        <v>22</v>
      </c>
      <c r="E1411" t="s">
        <v>54</v>
      </c>
      <c r="F1411" t="s">
        <v>75</v>
      </c>
      <c r="G1411" t="s">
        <v>76</v>
      </c>
      <c r="H1411" t="s">
        <v>2823</v>
      </c>
      <c r="I1411">
        <v>3</v>
      </c>
      <c r="J1411">
        <v>62626</v>
      </c>
      <c r="K1411">
        <v>0</v>
      </c>
      <c r="L1411">
        <v>187878</v>
      </c>
      <c r="M1411">
        <v>13928.71</v>
      </c>
      <c r="N1411" t="s">
        <v>83</v>
      </c>
    </row>
    <row r="1412" spans="1:14" x14ac:dyDescent="0.35">
      <c r="A1412">
        <v>11411</v>
      </c>
      <c r="B1412" s="1">
        <v>45637</v>
      </c>
      <c r="C1412" t="s">
        <v>2824</v>
      </c>
      <c r="D1412" t="s">
        <v>28</v>
      </c>
      <c r="E1412" t="s">
        <v>114</v>
      </c>
      <c r="F1412" t="s">
        <v>17</v>
      </c>
      <c r="G1412" t="s">
        <v>111</v>
      </c>
      <c r="H1412" t="s">
        <v>2825</v>
      </c>
      <c r="I1412">
        <v>1</v>
      </c>
      <c r="J1412">
        <v>27474</v>
      </c>
      <c r="K1412">
        <v>0</v>
      </c>
      <c r="L1412">
        <v>27474</v>
      </c>
      <c r="M1412">
        <v>4052.31</v>
      </c>
      <c r="N1412" t="s">
        <v>72</v>
      </c>
    </row>
    <row r="1413" spans="1:14" x14ac:dyDescent="0.35">
      <c r="A1413">
        <v>11412</v>
      </c>
      <c r="B1413" s="1">
        <v>45601</v>
      </c>
      <c r="C1413" t="s">
        <v>2826</v>
      </c>
      <c r="D1413" t="s">
        <v>40</v>
      </c>
      <c r="E1413" t="s">
        <v>110</v>
      </c>
      <c r="F1413" t="s">
        <v>69</v>
      </c>
      <c r="G1413" t="s">
        <v>70</v>
      </c>
      <c r="H1413" t="s">
        <v>2827</v>
      </c>
      <c r="I1413">
        <v>3</v>
      </c>
      <c r="J1413">
        <v>50954</v>
      </c>
      <c r="K1413">
        <v>20</v>
      </c>
      <c r="L1413">
        <v>122289.60000000001</v>
      </c>
      <c r="M1413">
        <v>10100.799999999999</v>
      </c>
      <c r="N1413" t="s">
        <v>72</v>
      </c>
    </row>
    <row r="1414" spans="1:14" x14ac:dyDescent="0.35">
      <c r="A1414">
        <v>11413</v>
      </c>
      <c r="B1414" s="1">
        <v>45874</v>
      </c>
      <c r="C1414" t="s">
        <v>2828</v>
      </c>
      <c r="D1414" t="s">
        <v>15</v>
      </c>
      <c r="E1414" t="s">
        <v>147</v>
      </c>
      <c r="F1414" t="s">
        <v>129</v>
      </c>
      <c r="G1414" t="s">
        <v>168</v>
      </c>
      <c r="H1414" t="s">
        <v>2829</v>
      </c>
      <c r="I1414">
        <v>2</v>
      </c>
      <c r="J1414">
        <v>5007</v>
      </c>
      <c r="K1414">
        <v>20</v>
      </c>
      <c r="L1414">
        <v>8011.2</v>
      </c>
      <c r="M1414">
        <v>1968.74</v>
      </c>
      <c r="N1414" t="s">
        <v>83</v>
      </c>
    </row>
    <row r="1415" spans="1:14" x14ac:dyDescent="0.35">
      <c r="A1415">
        <v>11414</v>
      </c>
      <c r="B1415" s="1">
        <v>45342</v>
      </c>
      <c r="C1415" t="s">
        <v>2830</v>
      </c>
      <c r="D1415" t="s">
        <v>40</v>
      </c>
      <c r="E1415" t="s">
        <v>103</v>
      </c>
      <c r="F1415" t="s">
        <v>75</v>
      </c>
      <c r="G1415" t="s">
        <v>307</v>
      </c>
      <c r="H1415" t="s">
        <v>2831</v>
      </c>
      <c r="I1415">
        <v>4</v>
      </c>
      <c r="J1415">
        <v>62119</v>
      </c>
      <c r="K1415">
        <v>10</v>
      </c>
      <c r="L1415">
        <v>223628.4</v>
      </c>
      <c r="M1415">
        <v>55725.11</v>
      </c>
      <c r="N1415" t="s">
        <v>72</v>
      </c>
    </row>
    <row r="1416" spans="1:14" x14ac:dyDescent="0.35">
      <c r="A1416">
        <v>11415</v>
      </c>
      <c r="B1416" s="1">
        <v>45712</v>
      </c>
      <c r="C1416" t="s">
        <v>2832</v>
      </c>
      <c r="D1416" t="s">
        <v>40</v>
      </c>
      <c r="E1416" t="s">
        <v>41</v>
      </c>
      <c r="F1416" t="s">
        <v>69</v>
      </c>
      <c r="G1416" t="s">
        <v>151</v>
      </c>
      <c r="H1416" t="s">
        <v>2833</v>
      </c>
      <c r="I1416">
        <v>4</v>
      </c>
      <c r="J1416">
        <v>20217</v>
      </c>
      <c r="K1416">
        <v>0</v>
      </c>
      <c r="L1416">
        <v>80868</v>
      </c>
      <c r="M1416">
        <v>6742.94</v>
      </c>
      <c r="N1416" t="s">
        <v>38</v>
      </c>
    </row>
    <row r="1417" spans="1:14" x14ac:dyDescent="0.35">
      <c r="A1417">
        <v>11416</v>
      </c>
      <c r="B1417" s="1">
        <v>45746</v>
      </c>
      <c r="C1417" t="s">
        <v>2834</v>
      </c>
      <c r="D1417" t="s">
        <v>22</v>
      </c>
      <c r="E1417" t="s">
        <v>58</v>
      </c>
      <c r="F1417" t="s">
        <v>96</v>
      </c>
      <c r="G1417" t="s">
        <v>97</v>
      </c>
      <c r="H1417" t="s">
        <v>2835</v>
      </c>
      <c r="I1417">
        <v>3</v>
      </c>
      <c r="J1417">
        <v>25307</v>
      </c>
      <c r="K1417">
        <v>20</v>
      </c>
      <c r="L1417">
        <v>60736.800000000003</v>
      </c>
      <c r="M1417">
        <v>11776.86</v>
      </c>
      <c r="N1417" t="s">
        <v>83</v>
      </c>
    </row>
    <row r="1418" spans="1:14" x14ac:dyDescent="0.35">
      <c r="A1418">
        <v>11417</v>
      </c>
      <c r="B1418" s="1">
        <v>45293</v>
      </c>
      <c r="C1418" t="s">
        <v>2836</v>
      </c>
      <c r="D1418" t="s">
        <v>40</v>
      </c>
      <c r="E1418" t="s">
        <v>41</v>
      </c>
      <c r="F1418" t="s">
        <v>69</v>
      </c>
      <c r="G1418" t="s">
        <v>123</v>
      </c>
      <c r="H1418" t="s">
        <v>2837</v>
      </c>
      <c r="I1418">
        <v>4</v>
      </c>
      <c r="J1418">
        <v>23916</v>
      </c>
      <c r="K1418">
        <v>0</v>
      </c>
      <c r="L1418">
        <v>95664</v>
      </c>
      <c r="M1418">
        <v>15179.03</v>
      </c>
      <c r="N1418" t="s">
        <v>83</v>
      </c>
    </row>
    <row r="1419" spans="1:14" x14ac:dyDescent="0.35">
      <c r="A1419">
        <v>11418</v>
      </c>
      <c r="B1419" s="1">
        <v>45543</v>
      </c>
      <c r="C1419" t="s">
        <v>2838</v>
      </c>
      <c r="D1419" t="s">
        <v>22</v>
      </c>
      <c r="E1419" t="s">
        <v>74</v>
      </c>
      <c r="F1419" t="s">
        <v>17</v>
      </c>
      <c r="G1419" t="s">
        <v>111</v>
      </c>
      <c r="H1419" t="s">
        <v>273</v>
      </c>
      <c r="I1419">
        <v>3</v>
      </c>
      <c r="J1419">
        <v>6415</v>
      </c>
      <c r="K1419">
        <v>15</v>
      </c>
      <c r="L1419">
        <v>16358.25</v>
      </c>
      <c r="M1419">
        <v>1430.73</v>
      </c>
      <c r="N1419" t="s">
        <v>33</v>
      </c>
    </row>
    <row r="1420" spans="1:14" x14ac:dyDescent="0.35">
      <c r="A1420">
        <v>11419</v>
      </c>
      <c r="B1420" s="1">
        <v>45275</v>
      </c>
      <c r="C1420" t="s">
        <v>2839</v>
      </c>
      <c r="D1420" t="s">
        <v>22</v>
      </c>
      <c r="E1420" t="s">
        <v>23</v>
      </c>
      <c r="F1420" t="s">
        <v>17</v>
      </c>
      <c r="G1420" t="s">
        <v>18</v>
      </c>
      <c r="H1420" t="s">
        <v>2840</v>
      </c>
      <c r="I1420">
        <v>4</v>
      </c>
      <c r="J1420">
        <v>43919</v>
      </c>
      <c r="K1420">
        <v>10</v>
      </c>
      <c r="L1420">
        <v>158108.4</v>
      </c>
      <c r="M1420">
        <v>23976.18</v>
      </c>
      <c r="N1420" t="s">
        <v>72</v>
      </c>
    </row>
    <row r="1421" spans="1:14" x14ac:dyDescent="0.35">
      <c r="A1421">
        <v>11420</v>
      </c>
      <c r="B1421" s="1">
        <v>45217</v>
      </c>
      <c r="C1421" t="s">
        <v>2841</v>
      </c>
      <c r="D1421" t="s">
        <v>22</v>
      </c>
      <c r="E1421" t="s">
        <v>54</v>
      </c>
      <c r="F1421" t="s">
        <v>86</v>
      </c>
      <c r="G1421" t="s">
        <v>296</v>
      </c>
      <c r="H1421" t="s">
        <v>2842</v>
      </c>
      <c r="I1421">
        <v>5</v>
      </c>
      <c r="J1421">
        <v>43422</v>
      </c>
      <c r="K1421">
        <v>10</v>
      </c>
      <c r="L1421">
        <v>195399</v>
      </c>
      <c r="M1421">
        <v>16213.31</v>
      </c>
      <c r="N1421" t="s">
        <v>20</v>
      </c>
    </row>
    <row r="1422" spans="1:14" x14ac:dyDescent="0.35">
      <c r="A1422">
        <v>11421</v>
      </c>
      <c r="B1422" s="1">
        <v>45251</v>
      </c>
      <c r="C1422" t="s">
        <v>2843</v>
      </c>
      <c r="D1422" t="s">
        <v>28</v>
      </c>
      <c r="E1422" t="s">
        <v>144</v>
      </c>
      <c r="F1422" t="s">
        <v>96</v>
      </c>
      <c r="G1422" t="s">
        <v>183</v>
      </c>
      <c r="H1422" t="s">
        <v>2844</v>
      </c>
      <c r="I1422">
        <v>2</v>
      </c>
      <c r="J1422">
        <v>54001</v>
      </c>
      <c r="K1422">
        <v>0</v>
      </c>
      <c r="L1422">
        <v>108002</v>
      </c>
      <c r="M1422">
        <v>16629.38</v>
      </c>
      <c r="N1422" t="s">
        <v>83</v>
      </c>
    </row>
    <row r="1423" spans="1:14" x14ac:dyDescent="0.35">
      <c r="A1423">
        <v>11422</v>
      </c>
      <c r="B1423" s="1">
        <v>45493</v>
      </c>
      <c r="C1423" t="s">
        <v>2845</v>
      </c>
      <c r="D1423" t="s">
        <v>28</v>
      </c>
      <c r="E1423" t="s">
        <v>29</v>
      </c>
      <c r="F1423" t="s">
        <v>129</v>
      </c>
      <c r="G1423" t="s">
        <v>159</v>
      </c>
      <c r="H1423" t="s">
        <v>2846</v>
      </c>
      <c r="I1423">
        <v>4</v>
      </c>
      <c r="J1423">
        <v>13912</v>
      </c>
      <c r="K1423">
        <v>5</v>
      </c>
      <c r="L1423">
        <v>52865.599999999999</v>
      </c>
      <c r="M1423">
        <v>3136.41</v>
      </c>
      <c r="N1423" t="s">
        <v>83</v>
      </c>
    </row>
    <row r="1424" spans="1:14" x14ac:dyDescent="0.35">
      <c r="A1424">
        <v>11423</v>
      </c>
      <c r="B1424" s="1">
        <v>45522</v>
      </c>
      <c r="C1424" t="s">
        <v>2847</v>
      </c>
      <c r="D1424" t="s">
        <v>22</v>
      </c>
      <c r="E1424" t="s">
        <v>167</v>
      </c>
      <c r="F1424" t="s">
        <v>96</v>
      </c>
      <c r="G1424" t="s">
        <v>183</v>
      </c>
      <c r="H1424" t="s">
        <v>2848</v>
      </c>
      <c r="I1424">
        <v>3</v>
      </c>
      <c r="J1424">
        <v>44421</v>
      </c>
      <c r="K1424">
        <v>10</v>
      </c>
      <c r="L1424">
        <v>119936.7</v>
      </c>
      <c r="M1424">
        <v>14181.28</v>
      </c>
      <c r="N1424" t="s">
        <v>72</v>
      </c>
    </row>
    <row r="1425" spans="1:14" x14ac:dyDescent="0.35">
      <c r="A1425">
        <v>11424</v>
      </c>
      <c r="B1425" s="1">
        <v>45474</v>
      </c>
      <c r="C1425" t="s">
        <v>2849</v>
      </c>
      <c r="D1425" t="s">
        <v>15</v>
      </c>
      <c r="E1425" t="s">
        <v>174</v>
      </c>
      <c r="F1425" t="s">
        <v>17</v>
      </c>
      <c r="G1425" t="s">
        <v>291</v>
      </c>
      <c r="H1425" t="s">
        <v>2850</v>
      </c>
      <c r="I1425">
        <v>4</v>
      </c>
      <c r="J1425">
        <v>26402</v>
      </c>
      <c r="K1425">
        <v>15</v>
      </c>
      <c r="L1425">
        <v>89766.8</v>
      </c>
      <c r="M1425">
        <v>11167.83</v>
      </c>
      <c r="N1425" t="s">
        <v>33</v>
      </c>
    </row>
    <row r="1426" spans="1:14" x14ac:dyDescent="0.35">
      <c r="A1426">
        <v>11425</v>
      </c>
      <c r="B1426" s="1">
        <v>45219</v>
      </c>
      <c r="C1426" t="s">
        <v>2851</v>
      </c>
      <c r="D1426" t="s">
        <v>22</v>
      </c>
      <c r="E1426" t="s">
        <v>54</v>
      </c>
      <c r="F1426" t="s">
        <v>17</v>
      </c>
      <c r="G1426" t="s">
        <v>291</v>
      </c>
      <c r="H1426" t="s">
        <v>2852</v>
      </c>
      <c r="I1426">
        <v>2</v>
      </c>
      <c r="J1426">
        <v>48812</v>
      </c>
      <c r="K1426">
        <v>20</v>
      </c>
      <c r="L1426">
        <v>78099.199999999997</v>
      </c>
      <c r="M1426">
        <v>5054.2</v>
      </c>
      <c r="N1426" t="s">
        <v>20</v>
      </c>
    </row>
    <row r="1427" spans="1:14" x14ac:dyDescent="0.35">
      <c r="A1427">
        <v>11426</v>
      </c>
      <c r="B1427" s="1">
        <v>45900</v>
      </c>
      <c r="C1427" t="s">
        <v>2853</v>
      </c>
      <c r="D1427" t="s">
        <v>15</v>
      </c>
      <c r="E1427" t="s">
        <v>93</v>
      </c>
      <c r="F1427" t="s">
        <v>17</v>
      </c>
      <c r="G1427" t="s">
        <v>291</v>
      </c>
      <c r="H1427" t="s">
        <v>2854</v>
      </c>
      <c r="I1427">
        <v>2</v>
      </c>
      <c r="J1427">
        <v>16765</v>
      </c>
      <c r="K1427">
        <v>20</v>
      </c>
      <c r="L1427">
        <v>26824</v>
      </c>
      <c r="M1427">
        <v>3134.93</v>
      </c>
      <c r="N1427" t="s">
        <v>72</v>
      </c>
    </row>
    <row r="1428" spans="1:14" x14ac:dyDescent="0.35">
      <c r="A1428">
        <v>11427</v>
      </c>
      <c r="B1428" s="1">
        <v>45366</v>
      </c>
      <c r="C1428" t="s">
        <v>2855</v>
      </c>
      <c r="D1428" t="s">
        <v>40</v>
      </c>
      <c r="E1428" t="s">
        <v>103</v>
      </c>
      <c r="F1428" t="s">
        <v>86</v>
      </c>
      <c r="G1428" t="s">
        <v>118</v>
      </c>
      <c r="H1428" t="s">
        <v>2856</v>
      </c>
      <c r="I1428">
        <v>4</v>
      </c>
      <c r="J1428">
        <v>70205</v>
      </c>
      <c r="K1428">
        <v>0</v>
      </c>
      <c r="L1428">
        <v>280820</v>
      </c>
      <c r="M1428">
        <v>59885</v>
      </c>
      <c r="N1428" t="s">
        <v>72</v>
      </c>
    </row>
    <row r="1429" spans="1:14" x14ac:dyDescent="0.35">
      <c r="A1429">
        <v>11428</v>
      </c>
      <c r="B1429" s="1">
        <v>45436</v>
      </c>
      <c r="C1429" t="s">
        <v>2857</v>
      </c>
      <c r="D1429" t="s">
        <v>22</v>
      </c>
      <c r="E1429" t="s">
        <v>23</v>
      </c>
      <c r="F1429" t="s">
        <v>75</v>
      </c>
      <c r="G1429" t="s">
        <v>204</v>
      </c>
      <c r="H1429" t="s">
        <v>2858</v>
      </c>
      <c r="I1429">
        <v>3</v>
      </c>
      <c r="J1429">
        <v>79374</v>
      </c>
      <c r="K1429">
        <v>15</v>
      </c>
      <c r="L1429">
        <v>202403.7</v>
      </c>
      <c r="M1429">
        <v>48725.77</v>
      </c>
      <c r="N1429" t="s">
        <v>72</v>
      </c>
    </row>
    <row r="1430" spans="1:14" x14ac:dyDescent="0.35">
      <c r="A1430">
        <v>11429</v>
      </c>
      <c r="B1430" s="1">
        <v>45605</v>
      </c>
      <c r="C1430" t="s">
        <v>2859</v>
      </c>
      <c r="D1430" t="s">
        <v>28</v>
      </c>
      <c r="E1430" t="s">
        <v>35</v>
      </c>
      <c r="F1430" t="s">
        <v>86</v>
      </c>
      <c r="G1430" t="s">
        <v>296</v>
      </c>
      <c r="H1430" t="s">
        <v>2860</v>
      </c>
      <c r="I1430">
        <v>1</v>
      </c>
      <c r="J1430">
        <v>50990</v>
      </c>
      <c r="K1430">
        <v>0</v>
      </c>
      <c r="L1430">
        <v>50990</v>
      </c>
      <c r="M1430">
        <v>11837.53</v>
      </c>
      <c r="N1430" t="s">
        <v>38</v>
      </c>
    </row>
    <row r="1431" spans="1:14" x14ac:dyDescent="0.35">
      <c r="A1431">
        <v>11430</v>
      </c>
      <c r="B1431" s="1">
        <v>45306</v>
      </c>
      <c r="C1431" t="s">
        <v>2861</v>
      </c>
      <c r="D1431" t="s">
        <v>28</v>
      </c>
      <c r="E1431" t="s">
        <v>114</v>
      </c>
      <c r="F1431" t="s">
        <v>24</v>
      </c>
      <c r="G1431" t="s">
        <v>133</v>
      </c>
      <c r="H1431" t="s">
        <v>2862</v>
      </c>
      <c r="I1431">
        <v>5</v>
      </c>
      <c r="J1431">
        <v>3019</v>
      </c>
      <c r="K1431">
        <v>0</v>
      </c>
      <c r="L1431">
        <v>15095</v>
      </c>
      <c r="M1431">
        <v>858.18</v>
      </c>
      <c r="N1431" t="s">
        <v>72</v>
      </c>
    </row>
    <row r="1432" spans="1:14" x14ac:dyDescent="0.35">
      <c r="A1432">
        <v>11431</v>
      </c>
      <c r="B1432" s="1">
        <v>45221</v>
      </c>
      <c r="C1432" t="s">
        <v>2863</v>
      </c>
      <c r="D1432" t="s">
        <v>40</v>
      </c>
      <c r="E1432" t="s">
        <v>110</v>
      </c>
      <c r="F1432" t="s">
        <v>30</v>
      </c>
      <c r="G1432" t="s">
        <v>31</v>
      </c>
      <c r="H1432" t="s">
        <v>2864</v>
      </c>
      <c r="I1432">
        <v>2</v>
      </c>
      <c r="J1432">
        <v>69886</v>
      </c>
      <c r="K1432">
        <v>0</v>
      </c>
      <c r="L1432">
        <v>139772</v>
      </c>
      <c r="M1432">
        <v>23487.65</v>
      </c>
      <c r="N1432" t="s">
        <v>20</v>
      </c>
    </row>
    <row r="1433" spans="1:14" x14ac:dyDescent="0.35">
      <c r="A1433">
        <v>11432</v>
      </c>
      <c r="B1433" s="1">
        <v>45441</v>
      </c>
      <c r="C1433" t="s">
        <v>2865</v>
      </c>
      <c r="D1433" t="s">
        <v>40</v>
      </c>
      <c r="E1433" t="s">
        <v>103</v>
      </c>
      <c r="F1433" t="s">
        <v>30</v>
      </c>
      <c r="G1433" t="s">
        <v>227</v>
      </c>
      <c r="H1433" t="s">
        <v>2866</v>
      </c>
      <c r="I1433">
        <v>1</v>
      </c>
      <c r="J1433">
        <v>13377</v>
      </c>
      <c r="K1433">
        <v>0</v>
      </c>
      <c r="L1433">
        <v>13377</v>
      </c>
      <c r="M1433">
        <v>1758.03</v>
      </c>
      <c r="N1433" t="s">
        <v>20</v>
      </c>
    </row>
    <row r="1434" spans="1:14" x14ac:dyDescent="0.35">
      <c r="A1434">
        <v>11433</v>
      </c>
      <c r="B1434" s="1">
        <v>45891</v>
      </c>
      <c r="C1434" t="s">
        <v>2867</v>
      </c>
      <c r="D1434" t="s">
        <v>22</v>
      </c>
      <c r="E1434" t="s">
        <v>167</v>
      </c>
      <c r="F1434" t="s">
        <v>42</v>
      </c>
      <c r="G1434" t="s">
        <v>446</v>
      </c>
      <c r="H1434" t="s">
        <v>2868</v>
      </c>
      <c r="I1434">
        <v>3</v>
      </c>
      <c r="J1434">
        <v>53574</v>
      </c>
      <c r="K1434">
        <v>20</v>
      </c>
      <c r="L1434">
        <v>128577.60000000001</v>
      </c>
      <c r="M1434">
        <v>25557.86</v>
      </c>
      <c r="N1434" t="s">
        <v>72</v>
      </c>
    </row>
    <row r="1435" spans="1:14" x14ac:dyDescent="0.35">
      <c r="A1435">
        <v>11434</v>
      </c>
      <c r="B1435" s="1">
        <v>45882</v>
      </c>
      <c r="C1435" t="s">
        <v>2869</v>
      </c>
      <c r="D1435" t="s">
        <v>28</v>
      </c>
      <c r="E1435" t="s">
        <v>114</v>
      </c>
      <c r="F1435" t="s">
        <v>75</v>
      </c>
      <c r="G1435" t="s">
        <v>409</v>
      </c>
      <c r="H1435" t="s">
        <v>2870</v>
      </c>
      <c r="I1435">
        <v>4</v>
      </c>
      <c r="J1435">
        <v>16159</v>
      </c>
      <c r="K1435">
        <v>10</v>
      </c>
      <c r="L1435">
        <v>58172.4</v>
      </c>
      <c r="M1435">
        <v>10005.43</v>
      </c>
      <c r="N1435" t="s">
        <v>33</v>
      </c>
    </row>
    <row r="1436" spans="1:14" x14ac:dyDescent="0.35">
      <c r="A1436">
        <v>11435</v>
      </c>
      <c r="B1436" s="1">
        <v>45553</v>
      </c>
      <c r="C1436" t="s">
        <v>2871</v>
      </c>
      <c r="D1436" t="s">
        <v>40</v>
      </c>
      <c r="E1436" t="s">
        <v>103</v>
      </c>
      <c r="F1436" t="s">
        <v>46</v>
      </c>
      <c r="G1436" t="s">
        <v>201</v>
      </c>
      <c r="H1436" t="s">
        <v>2872</v>
      </c>
      <c r="I1436">
        <v>4</v>
      </c>
      <c r="J1436">
        <v>54791</v>
      </c>
      <c r="K1436">
        <v>15</v>
      </c>
      <c r="L1436">
        <v>186289.4</v>
      </c>
      <c r="M1436">
        <v>12177.83</v>
      </c>
      <c r="N1436" t="s">
        <v>38</v>
      </c>
    </row>
    <row r="1437" spans="1:14" x14ac:dyDescent="0.35">
      <c r="A1437">
        <v>11436</v>
      </c>
      <c r="B1437" s="1">
        <v>45445</v>
      </c>
      <c r="C1437" t="s">
        <v>2873</v>
      </c>
      <c r="D1437" t="s">
        <v>15</v>
      </c>
      <c r="E1437" t="s">
        <v>174</v>
      </c>
      <c r="F1437" t="s">
        <v>17</v>
      </c>
      <c r="G1437" t="s">
        <v>111</v>
      </c>
      <c r="H1437" t="s">
        <v>2874</v>
      </c>
      <c r="I1437">
        <v>2</v>
      </c>
      <c r="J1437">
        <v>50012</v>
      </c>
      <c r="K1437">
        <v>15</v>
      </c>
      <c r="L1437">
        <v>85020.4</v>
      </c>
      <c r="M1437">
        <v>4700.8100000000004</v>
      </c>
      <c r="N1437" t="s">
        <v>33</v>
      </c>
    </row>
    <row r="1438" spans="1:14" x14ac:dyDescent="0.35">
      <c r="A1438">
        <v>11437</v>
      </c>
      <c r="B1438" s="1">
        <v>45734</v>
      </c>
      <c r="C1438" t="s">
        <v>2875</v>
      </c>
      <c r="D1438" t="s">
        <v>40</v>
      </c>
      <c r="E1438" t="s">
        <v>62</v>
      </c>
      <c r="F1438" t="s">
        <v>129</v>
      </c>
      <c r="G1438" t="s">
        <v>130</v>
      </c>
      <c r="H1438" t="s">
        <v>1620</v>
      </c>
      <c r="I1438">
        <v>4</v>
      </c>
      <c r="J1438">
        <v>73997</v>
      </c>
      <c r="K1438">
        <v>5</v>
      </c>
      <c r="L1438">
        <v>281188.59999999998</v>
      </c>
      <c r="M1438">
        <v>55793.97</v>
      </c>
      <c r="N1438" t="s">
        <v>83</v>
      </c>
    </row>
    <row r="1439" spans="1:14" x14ac:dyDescent="0.35">
      <c r="A1439">
        <v>11438</v>
      </c>
      <c r="B1439" s="1">
        <v>45487</v>
      </c>
      <c r="C1439" t="s">
        <v>2876</v>
      </c>
      <c r="D1439" t="s">
        <v>15</v>
      </c>
      <c r="E1439" t="s">
        <v>147</v>
      </c>
      <c r="F1439" t="s">
        <v>42</v>
      </c>
      <c r="G1439" t="s">
        <v>79</v>
      </c>
      <c r="H1439" t="s">
        <v>2877</v>
      </c>
      <c r="I1439">
        <v>5</v>
      </c>
      <c r="J1439">
        <v>51750</v>
      </c>
      <c r="K1439">
        <v>10</v>
      </c>
      <c r="L1439">
        <v>232875</v>
      </c>
      <c r="M1439">
        <v>13220.24</v>
      </c>
      <c r="N1439" t="s">
        <v>83</v>
      </c>
    </row>
    <row r="1440" spans="1:14" x14ac:dyDescent="0.35">
      <c r="A1440">
        <v>11439</v>
      </c>
      <c r="B1440" s="1">
        <v>45341</v>
      </c>
      <c r="C1440" t="s">
        <v>2878</v>
      </c>
      <c r="D1440" t="s">
        <v>15</v>
      </c>
      <c r="E1440" t="s">
        <v>93</v>
      </c>
      <c r="F1440" t="s">
        <v>69</v>
      </c>
      <c r="G1440" t="s">
        <v>115</v>
      </c>
      <c r="H1440" t="s">
        <v>1088</v>
      </c>
      <c r="I1440">
        <v>3</v>
      </c>
      <c r="J1440">
        <v>33780</v>
      </c>
      <c r="K1440">
        <v>10</v>
      </c>
      <c r="L1440">
        <v>91206</v>
      </c>
      <c r="M1440">
        <v>17898.650000000001</v>
      </c>
      <c r="N1440" t="s">
        <v>83</v>
      </c>
    </row>
    <row r="1441" spans="1:14" x14ac:dyDescent="0.35">
      <c r="A1441">
        <v>11440</v>
      </c>
      <c r="B1441" s="1">
        <v>45821</v>
      </c>
      <c r="C1441" t="s">
        <v>2879</v>
      </c>
      <c r="D1441" t="s">
        <v>28</v>
      </c>
      <c r="E1441" t="s">
        <v>85</v>
      </c>
      <c r="F1441" t="s">
        <v>42</v>
      </c>
      <c r="G1441" t="s">
        <v>79</v>
      </c>
      <c r="H1441" t="s">
        <v>2880</v>
      </c>
      <c r="I1441">
        <v>4</v>
      </c>
      <c r="J1441">
        <v>58069</v>
      </c>
      <c r="K1441">
        <v>5</v>
      </c>
      <c r="L1441">
        <v>220662.2</v>
      </c>
      <c r="M1441">
        <v>34599.74</v>
      </c>
      <c r="N1441" t="s">
        <v>72</v>
      </c>
    </row>
    <row r="1442" spans="1:14" x14ac:dyDescent="0.35">
      <c r="A1442">
        <v>11441</v>
      </c>
      <c r="B1442" s="1">
        <v>45701</v>
      </c>
      <c r="C1442" t="s">
        <v>2881</v>
      </c>
      <c r="D1442" t="s">
        <v>40</v>
      </c>
      <c r="E1442" t="s">
        <v>110</v>
      </c>
      <c r="F1442" t="s">
        <v>96</v>
      </c>
      <c r="G1442" t="s">
        <v>183</v>
      </c>
      <c r="H1442" t="s">
        <v>2882</v>
      </c>
      <c r="I1442">
        <v>3</v>
      </c>
      <c r="J1442">
        <v>6783</v>
      </c>
      <c r="K1442">
        <v>20</v>
      </c>
      <c r="L1442">
        <v>16279.2</v>
      </c>
      <c r="M1442">
        <v>1772.92</v>
      </c>
      <c r="N1442" t="s">
        <v>33</v>
      </c>
    </row>
    <row r="1443" spans="1:14" x14ac:dyDescent="0.35">
      <c r="A1443">
        <v>11442</v>
      </c>
      <c r="B1443" s="1">
        <v>45554</v>
      </c>
      <c r="C1443" t="s">
        <v>2883</v>
      </c>
      <c r="D1443" t="s">
        <v>28</v>
      </c>
      <c r="E1443" t="s">
        <v>85</v>
      </c>
      <c r="F1443" t="s">
        <v>69</v>
      </c>
      <c r="G1443" t="s">
        <v>123</v>
      </c>
      <c r="H1443" t="s">
        <v>2884</v>
      </c>
      <c r="I1443">
        <v>3</v>
      </c>
      <c r="J1443">
        <v>46887</v>
      </c>
      <c r="K1443">
        <v>0</v>
      </c>
      <c r="L1443">
        <v>140661</v>
      </c>
      <c r="M1443">
        <v>34962.57</v>
      </c>
      <c r="N1443" t="s">
        <v>72</v>
      </c>
    </row>
    <row r="1444" spans="1:14" x14ac:dyDescent="0.35">
      <c r="A1444">
        <v>11443</v>
      </c>
      <c r="B1444" s="1">
        <v>45712</v>
      </c>
      <c r="C1444" t="s">
        <v>2885</v>
      </c>
      <c r="D1444" t="s">
        <v>15</v>
      </c>
      <c r="E1444" t="s">
        <v>16</v>
      </c>
      <c r="F1444" t="s">
        <v>17</v>
      </c>
      <c r="G1444" t="s">
        <v>291</v>
      </c>
      <c r="H1444" t="s">
        <v>2886</v>
      </c>
      <c r="I1444">
        <v>5</v>
      </c>
      <c r="J1444">
        <v>48885</v>
      </c>
      <c r="K1444">
        <v>10</v>
      </c>
      <c r="L1444">
        <v>219982.5</v>
      </c>
      <c r="M1444">
        <v>20736.37</v>
      </c>
      <c r="N1444" t="s">
        <v>33</v>
      </c>
    </row>
    <row r="1445" spans="1:14" x14ac:dyDescent="0.35">
      <c r="A1445">
        <v>11444</v>
      </c>
      <c r="B1445" s="1">
        <v>45549</v>
      </c>
      <c r="C1445" t="s">
        <v>2887</v>
      </c>
      <c r="D1445" t="s">
        <v>28</v>
      </c>
      <c r="E1445" t="s">
        <v>85</v>
      </c>
      <c r="F1445" t="s">
        <v>42</v>
      </c>
      <c r="G1445" t="s">
        <v>79</v>
      </c>
      <c r="H1445" t="s">
        <v>2888</v>
      </c>
      <c r="I1445">
        <v>3</v>
      </c>
      <c r="J1445">
        <v>50793</v>
      </c>
      <c r="K1445">
        <v>5</v>
      </c>
      <c r="L1445">
        <v>144760.04999999999</v>
      </c>
      <c r="M1445">
        <v>31253.32</v>
      </c>
      <c r="N1445" t="s">
        <v>38</v>
      </c>
    </row>
    <row r="1446" spans="1:14" x14ac:dyDescent="0.35">
      <c r="A1446">
        <v>11445</v>
      </c>
      <c r="B1446" s="1">
        <v>45400</v>
      </c>
      <c r="C1446" t="s">
        <v>2889</v>
      </c>
      <c r="D1446" t="s">
        <v>40</v>
      </c>
      <c r="E1446" t="s">
        <v>41</v>
      </c>
      <c r="F1446" t="s">
        <v>46</v>
      </c>
      <c r="G1446" t="s">
        <v>141</v>
      </c>
      <c r="H1446" t="s">
        <v>2890</v>
      </c>
      <c r="I1446">
        <v>1</v>
      </c>
      <c r="J1446">
        <v>16997</v>
      </c>
      <c r="K1446">
        <v>0</v>
      </c>
      <c r="L1446">
        <v>16997</v>
      </c>
      <c r="M1446">
        <v>2959.07</v>
      </c>
      <c r="N1446" t="s">
        <v>33</v>
      </c>
    </row>
    <row r="1447" spans="1:14" x14ac:dyDescent="0.35">
      <c r="A1447">
        <v>11446</v>
      </c>
      <c r="B1447" s="1">
        <v>45518</v>
      </c>
      <c r="C1447" t="s">
        <v>2891</v>
      </c>
      <c r="D1447" t="s">
        <v>15</v>
      </c>
      <c r="E1447" t="s">
        <v>93</v>
      </c>
      <c r="F1447" t="s">
        <v>69</v>
      </c>
      <c r="G1447" t="s">
        <v>517</v>
      </c>
      <c r="H1447" t="s">
        <v>2892</v>
      </c>
      <c r="I1447">
        <v>1</v>
      </c>
      <c r="J1447">
        <v>54181</v>
      </c>
      <c r="K1447">
        <v>5</v>
      </c>
      <c r="L1447">
        <v>51471.95</v>
      </c>
      <c r="M1447">
        <v>12268.1</v>
      </c>
      <c r="N1447" t="s">
        <v>20</v>
      </c>
    </row>
    <row r="1448" spans="1:14" x14ac:dyDescent="0.35">
      <c r="A1448">
        <v>11447</v>
      </c>
      <c r="B1448" s="1">
        <v>45842</v>
      </c>
      <c r="C1448" t="s">
        <v>2893</v>
      </c>
      <c r="D1448" t="s">
        <v>15</v>
      </c>
      <c r="E1448" t="s">
        <v>93</v>
      </c>
      <c r="F1448" t="s">
        <v>30</v>
      </c>
      <c r="G1448" t="s">
        <v>31</v>
      </c>
      <c r="H1448" t="s">
        <v>2894</v>
      </c>
      <c r="I1448">
        <v>3</v>
      </c>
      <c r="J1448">
        <v>79851</v>
      </c>
      <c r="K1448">
        <v>20</v>
      </c>
      <c r="L1448">
        <v>191642.4</v>
      </c>
      <c r="M1448">
        <v>30465.58</v>
      </c>
      <c r="N1448" t="s">
        <v>38</v>
      </c>
    </row>
    <row r="1449" spans="1:14" x14ac:dyDescent="0.35">
      <c r="A1449">
        <v>11448</v>
      </c>
      <c r="B1449" s="1">
        <v>45222</v>
      </c>
      <c r="C1449" t="s">
        <v>2895</v>
      </c>
      <c r="D1449" t="s">
        <v>15</v>
      </c>
      <c r="E1449" t="s">
        <v>16</v>
      </c>
      <c r="F1449" t="s">
        <v>86</v>
      </c>
      <c r="G1449" t="s">
        <v>118</v>
      </c>
      <c r="H1449" t="s">
        <v>2896</v>
      </c>
      <c r="I1449">
        <v>5</v>
      </c>
      <c r="J1449">
        <v>67709</v>
      </c>
      <c r="K1449">
        <v>0</v>
      </c>
      <c r="L1449">
        <v>338545</v>
      </c>
      <c r="M1449">
        <v>81868.89</v>
      </c>
      <c r="N1449" t="s">
        <v>33</v>
      </c>
    </row>
    <row r="1450" spans="1:14" x14ac:dyDescent="0.35">
      <c r="A1450">
        <v>11449</v>
      </c>
      <c r="B1450" s="1">
        <v>45464</v>
      </c>
      <c r="C1450" t="s">
        <v>2897</v>
      </c>
      <c r="D1450" t="s">
        <v>15</v>
      </c>
      <c r="E1450" t="s">
        <v>174</v>
      </c>
      <c r="F1450" t="s">
        <v>129</v>
      </c>
      <c r="G1450" t="s">
        <v>130</v>
      </c>
      <c r="H1450" t="s">
        <v>2898</v>
      </c>
      <c r="I1450">
        <v>3</v>
      </c>
      <c r="J1450">
        <v>10708</v>
      </c>
      <c r="K1450">
        <v>5</v>
      </c>
      <c r="L1450">
        <v>30517.8</v>
      </c>
      <c r="M1450">
        <v>3486.02</v>
      </c>
      <c r="N1450" t="s">
        <v>33</v>
      </c>
    </row>
    <row r="1451" spans="1:14" x14ac:dyDescent="0.35">
      <c r="A1451">
        <v>11450</v>
      </c>
      <c r="B1451" s="1">
        <v>45733</v>
      </c>
      <c r="C1451" t="s">
        <v>2899</v>
      </c>
      <c r="D1451" t="s">
        <v>40</v>
      </c>
      <c r="E1451" t="s">
        <v>41</v>
      </c>
      <c r="F1451" t="s">
        <v>69</v>
      </c>
      <c r="G1451" t="s">
        <v>123</v>
      </c>
      <c r="H1451" t="s">
        <v>1420</v>
      </c>
      <c r="I1451">
        <v>3</v>
      </c>
      <c r="J1451">
        <v>69600</v>
      </c>
      <c r="K1451">
        <v>5</v>
      </c>
      <c r="L1451">
        <v>198360</v>
      </c>
      <c r="M1451">
        <v>38148.120000000003</v>
      </c>
      <c r="N1451" t="s">
        <v>83</v>
      </c>
    </row>
    <row r="1452" spans="1:14" x14ac:dyDescent="0.35">
      <c r="A1452">
        <v>11451</v>
      </c>
      <c r="B1452" s="1">
        <v>45927</v>
      </c>
      <c r="C1452" t="s">
        <v>2900</v>
      </c>
      <c r="D1452" t="s">
        <v>22</v>
      </c>
      <c r="E1452" t="s">
        <v>23</v>
      </c>
      <c r="F1452" t="s">
        <v>129</v>
      </c>
      <c r="G1452" t="s">
        <v>159</v>
      </c>
      <c r="H1452" t="s">
        <v>2901</v>
      </c>
      <c r="I1452">
        <v>4</v>
      </c>
      <c r="J1452">
        <v>38431</v>
      </c>
      <c r="K1452">
        <v>20</v>
      </c>
      <c r="L1452">
        <v>122979.2</v>
      </c>
      <c r="M1452">
        <v>20581.59</v>
      </c>
      <c r="N1452" t="s">
        <v>38</v>
      </c>
    </row>
    <row r="1453" spans="1:14" x14ac:dyDescent="0.35">
      <c r="A1453">
        <v>11452</v>
      </c>
      <c r="B1453" s="1">
        <v>45380</v>
      </c>
      <c r="C1453" t="s">
        <v>2902</v>
      </c>
      <c r="D1453" t="s">
        <v>22</v>
      </c>
      <c r="E1453" t="s">
        <v>23</v>
      </c>
      <c r="F1453" t="s">
        <v>42</v>
      </c>
      <c r="G1453" t="s">
        <v>43</v>
      </c>
      <c r="H1453" t="s">
        <v>2903</v>
      </c>
      <c r="I1453">
        <v>3</v>
      </c>
      <c r="J1453">
        <v>47134</v>
      </c>
      <c r="K1453">
        <v>20</v>
      </c>
      <c r="L1453">
        <v>113121.60000000001</v>
      </c>
      <c r="M1453">
        <v>12564.93</v>
      </c>
      <c r="N1453" t="s">
        <v>20</v>
      </c>
    </row>
    <row r="1454" spans="1:14" x14ac:dyDescent="0.35">
      <c r="A1454">
        <v>11453</v>
      </c>
      <c r="B1454" s="1">
        <v>45267</v>
      </c>
      <c r="C1454" t="s">
        <v>2904</v>
      </c>
      <c r="D1454" t="s">
        <v>28</v>
      </c>
      <c r="E1454" t="s">
        <v>144</v>
      </c>
      <c r="F1454" t="s">
        <v>129</v>
      </c>
      <c r="G1454" t="s">
        <v>168</v>
      </c>
      <c r="H1454" t="s">
        <v>936</v>
      </c>
      <c r="I1454">
        <v>1</v>
      </c>
      <c r="J1454">
        <v>51243</v>
      </c>
      <c r="K1454">
        <v>15</v>
      </c>
      <c r="L1454">
        <v>43556.55</v>
      </c>
      <c r="M1454">
        <v>6661.28</v>
      </c>
      <c r="N1454" t="s">
        <v>72</v>
      </c>
    </row>
    <row r="1455" spans="1:14" x14ac:dyDescent="0.35">
      <c r="A1455">
        <v>11454</v>
      </c>
      <c r="B1455" s="1">
        <v>45532</v>
      </c>
      <c r="C1455" t="s">
        <v>2905</v>
      </c>
      <c r="D1455" t="s">
        <v>15</v>
      </c>
      <c r="E1455" t="s">
        <v>93</v>
      </c>
      <c r="F1455" t="s">
        <v>69</v>
      </c>
      <c r="G1455" t="s">
        <v>151</v>
      </c>
      <c r="H1455" t="s">
        <v>2906</v>
      </c>
      <c r="I1455">
        <v>2</v>
      </c>
      <c r="J1455">
        <v>10564</v>
      </c>
      <c r="K1455">
        <v>10</v>
      </c>
      <c r="L1455">
        <v>19015.2</v>
      </c>
      <c r="M1455">
        <v>4365.82</v>
      </c>
      <c r="N1455" t="s">
        <v>72</v>
      </c>
    </row>
    <row r="1456" spans="1:14" x14ac:dyDescent="0.35">
      <c r="A1456">
        <v>11455</v>
      </c>
      <c r="B1456" s="1">
        <v>45605</v>
      </c>
      <c r="C1456" t="s">
        <v>2907</v>
      </c>
      <c r="D1456" t="s">
        <v>22</v>
      </c>
      <c r="E1456" t="s">
        <v>74</v>
      </c>
      <c r="F1456" t="s">
        <v>129</v>
      </c>
      <c r="G1456" t="s">
        <v>148</v>
      </c>
      <c r="H1456" t="s">
        <v>2908</v>
      </c>
      <c r="I1456">
        <v>5</v>
      </c>
      <c r="J1456">
        <v>11067</v>
      </c>
      <c r="K1456">
        <v>0</v>
      </c>
      <c r="L1456">
        <v>55335</v>
      </c>
      <c r="M1456">
        <v>5950.22</v>
      </c>
      <c r="N1456" t="s">
        <v>72</v>
      </c>
    </row>
    <row r="1457" spans="1:14" x14ac:dyDescent="0.35">
      <c r="A1457">
        <v>11456</v>
      </c>
      <c r="B1457" s="1">
        <v>45785</v>
      </c>
      <c r="C1457" t="s">
        <v>2909</v>
      </c>
      <c r="D1457" t="s">
        <v>22</v>
      </c>
      <c r="E1457" t="s">
        <v>74</v>
      </c>
      <c r="F1457" t="s">
        <v>96</v>
      </c>
      <c r="G1457" t="s">
        <v>183</v>
      </c>
      <c r="H1457" t="s">
        <v>2910</v>
      </c>
      <c r="I1457">
        <v>2</v>
      </c>
      <c r="J1457">
        <v>56125</v>
      </c>
      <c r="K1457">
        <v>15</v>
      </c>
      <c r="L1457">
        <v>95412.5</v>
      </c>
      <c r="M1457">
        <v>8222.59</v>
      </c>
      <c r="N1457" t="s">
        <v>33</v>
      </c>
    </row>
    <row r="1458" spans="1:14" x14ac:dyDescent="0.35">
      <c r="A1458">
        <v>11457</v>
      </c>
      <c r="B1458" s="1">
        <v>45526</v>
      </c>
      <c r="C1458" t="s">
        <v>2911</v>
      </c>
      <c r="D1458" t="s">
        <v>28</v>
      </c>
      <c r="E1458" t="s">
        <v>29</v>
      </c>
      <c r="F1458" t="s">
        <v>46</v>
      </c>
      <c r="G1458" t="s">
        <v>209</v>
      </c>
      <c r="H1458" t="s">
        <v>2912</v>
      </c>
      <c r="I1458">
        <v>2</v>
      </c>
      <c r="J1458">
        <v>73299</v>
      </c>
      <c r="K1458">
        <v>10</v>
      </c>
      <c r="L1458">
        <v>131938.20000000001</v>
      </c>
      <c r="M1458">
        <v>18463.12</v>
      </c>
      <c r="N1458" t="s">
        <v>72</v>
      </c>
    </row>
    <row r="1459" spans="1:14" x14ac:dyDescent="0.35">
      <c r="A1459">
        <v>11458</v>
      </c>
      <c r="B1459" s="1">
        <v>45211</v>
      </c>
      <c r="C1459" t="s">
        <v>2913</v>
      </c>
      <c r="D1459" t="s">
        <v>40</v>
      </c>
      <c r="E1459" t="s">
        <v>50</v>
      </c>
      <c r="F1459" t="s">
        <v>69</v>
      </c>
      <c r="G1459" t="s">
        <v>151</v>
      </c>
      <c r="H1459" t="s">
        <v>2914</v>
      </c>
      <c r="I1459">
        <v>1</v>
      </c>
      <c r="J1459">
        <v>23413</v>
      </c>
      <c r="K1459">
        <v>20</v>
      </c>
      <c r="L1459">
        <v>18730.400000000001</v>
      </c>
      <c r="M1459">
        <v>2265.41</v>
      </c>
      <c r="N1459" t="s">
        <v>33</v>
      </c>
    </row>
    <row r="1460" spans="1:14" x14ac:dyDescent="0.35">
      <c r="A1460">
        <v>11459</v>
      </c>
      <c r="B1460" s="1">
        <v>45373</v>
      </c>
      <c r="C1460" t="s">
        <v>2915</v>
      </c>
      <c r="D1460" t="s">
        <v>22</v>
      </c>
      <c r="E1460" t="s">
        <v>23</v>
      </c>
      <c r="F1460" t="s">
        <v>75</v>
      </c>
      <c r="G1460" t="s">
        <v>240</v>
      </c>
      <c r="H1460" t="s">
        <v>2605</v>
      </c>
      <c r="I1460">
        <v>5</v>
      </c>
      <c r="J1460">
        <v>23691</v>
      </c>
      <c r="K1460">
        <v>15</v>
      </c>
      <c r="L1460">
        <v>100686.75</v>
      </c>
      <c r="M1460">
        <v>16585.86</v>
      </c>
      <c r="N1460" t="s">
        <v>83</v>
      </c>
    </row>
    <row r="1461" spans="1:14" x14ac:dyDescent="0.35">
      <c r="A1461">
        <v>11460</v>
      </c>
      <c r="B1461" s="1">
        <v>45564</v>
      </c>
      <c r="C1461" t="s">
        <v>2916</v>
      </c>
      <c r="D1461" t="s">
        <v>22</v>
      </c>
      <c r="E1461" t="s">
        <v>54</v>
      </c>
      <c r="F1461" t="s">
        <v>69</v>
      </c>
      <c r="G1461" t="s">
        <v>123</v>
      </c>
      <c r="H1461" t="s">
        <v>2917</v>
      </c>
      <c r="I1461">
        <v>3</v>
      </c>
      <c r="J1461">
        <v>45701</v>
      </c>
      <c r="K1461">
        <v>20</v>
      </c>
      <c r="L1461">
        <v>109682.4</v>
      </c>
      <c r="M1461">
        <v>23826.49</v>
      </c>
      <c r="N1461" t="s">
        <v>83</v>
      </c>
    </row>
    <row r="1462" spans="1:14" x14ac:dyDescent="0.35">
      <c r="A1462">
        <v>11461</v>
      </c>
      <c r="B1462" s="1">
        <v>45802</v>
      </c>
      <c r="C1462" t="s">
        <v>2918</v>
      </c>
      <c r="D1462" t="s">
        <v>22</v>
      </c>
      <c r="E1462" t="s">
        <v>58</v>
      </c>
      <c r="F1462" t="s">
        <v>75</v>
      </c>
      <c r="G1462" t="s">
        <v>409</v>
      </c>
      <c r="H1462" t="s">
        <v>1134</v>
      </c>
      <c r="I1462">
        <v>2</v>
      </c>
      <c r="J1462">
        <v>31987</v>
      </c>
      <c r="K1462">
        <v>0</v>
      </c>
      <c r="L1462">
        <v>63974</v>
      </c>
      <c r="M1462">
        <v>13001.44</v>
      </c>
      <c r="N1462" t="s">
        <v>72</v>
      </c>
    </row>
    <row r="1463" spans="1:14" x14ac:dyDescent="0.35">
      <c r="A1463">
        <v>11462</v>
      </c>
      <c r="B1463" s="1">
        <v>45663</v>
      </c>
      <c r="C1463" t="s">
        <v>2919</v>
      </c>
      <c r="D1463" t="s">
        <v>40</v>
      </c>
      <c r="E1463" t="s">
        <v>50</v>
      </c>
      <c r="F1463" t="s">
        <v>17</v>
      </c>
      <c r="G1463" t="s">
        <v>291</v>
      </c>
      <c r="H1463" t="s">
        <v>1409</v>
      </c>
      <c r="I1463">
        <v>3</v>
      </c>
      <c r="J1463">
        <v>65969</v>
      </c>
      <c r="K1463">
        <v>20</v>
      </c>
      <c r="L1463">
        <v>158325.6</v>
      </c>
      <c r="M1463">
        <v>33279.17</v>
      </c>
      <c r="N1463" t="s">
        <v>20</v>
      </c>
    </row>
    <row r="1464" spans="1:14" x14ac:dyDescent="0.35">
      <c r="A1464">
        <v>11463</v>
      </c>
      <c r="B1464" s="1">
        <v>45626</v>
      </c>
      <c r="C1464" t="s">
        <v>2920</v>
      </c>
      <c r="D1464" t="s">
        <v>15</v>
      </c>
      <c r="E1464" t="s">
        <v>174</v>
      </c>
      <c r="F1464" t="s">
        <v>17</v>
      </c>
      <c r="G1464" t="s">
        <v>111</v>
      </c>
      <c r="H1464" t="s">
        <v>2921</v>
      </c>
      <c r="I1464">
        <v>1</v>
      </c>
      <c r="J1464">
        <v>13459</v>
      </c>
      <c r="K1464">
        <v>10</v>
      </c>
      <c r="L1464">
        <v>12113.1</v>
      </c>
      <c r="M1464">
        <v>2407.52</v>
      </c>
      <c r="N1464" t="s">
        <v>33</v>
      </c>
    </row>
    <row r="1465" spans="1:14" x14ac:dyDescent="0.35">
      <c r="A1465">
        <v>11464</v>
      </c>
      <c r="B1465" s="1">
        <v>45454</v>
      </c>
      <c r="C1465" t="s">
        <v>2922</v>
      </c>
      <c r="D1465" t="s">
        <v>15</v>
      </c>
      <c r="E1465" t="s">
        <v>93</v>
      </c>
      <c r="F1465" t="s">
        <v>86</v>
      </c>
      <c r="G1465" t="s">
        <v>171</v>
      </c>
      <c r="H1465" t="s">
        <v>2923</v>
      </c>
      <c r="I1465">
        <v>1</v>
      </c>
      <c r="J1465">
        <v>28915</v>
      </c>
      <c r="K1465">
        <v>10</v>
      </c>
      <c r="L1465">
        <v>26023.5</v>
      </c>
      <c r="M1465">
        <v>1621.5</v>
      </c>
      <c r="N1465" t="s">
        <v>38</v>
      </c>
    </row>
    <row r="1466" spans="1:14" x14ac:dyDescent="0.35">
      <c r="A1466">
        <v>11465</v>
      </c>
      <c r="B1466" s="1">
        <v>45817</v>
      </c>
      <c r="C1466" t="s">
        <v>2924</v>
      </c>
      <c r="D1466" t="s">
        <v>15</v>
      </c>
      <c r="E1466" t="s">
        <v>147</v>
      </c>
      <c r="F1466" t="s">
        <v>24</v>
      </c>
      <c r="G1466" t="s">
        <v>25</v>
      </c>
      <c r="H1466" t="s">
        <v>1631</v>
      </c>
      <c r="I1466">
        <v>1</v>
      </c>
      <c r="J1466">
        <v>56277</v>
      </c>
      <c r="K1466">
        <v>5</v>
      </c>
      <c r="L1466">
        <v>53463.15</v>
      </c>
      <c r="M1466">
        <v>12215.5</v>
      </c>
      <c r="N1466" t="s">
        <v>33</v>
      </c>
    </row>
    <row r="1467" spans="1:14" x14ac:dyDescent="0.35">
      <c r="A1467">
        <v>11466</v>
      </c>
      <c r="B1467" s="1">
        <v>45558</v>
      </c>
      <c r="C1467" t="s">
        <v>2925</v>
      </c>
      <c r="D1467" t="s">
        <v>15</v>
      </c>
      <c r="E1467" t="s">
        <v>174</v>
      </c>
      <c r="F1467" t="s">
        <v>42</v>
      </c>
      <c r="G1467" t="s">
        <v>79</v>
      </c>
      <c r="H1467" t="s">
        <v>2926</v>
      </c>
      <c r="I1467">
        <v>1</v>
      </c>
      <c r="J1467">
        <v>48636</v>
      </c>
      <c r="K1467">
        <v>10</v>
      </c>
      <c r="L1467">
        <v>43772.4</v>
      </c>
      <c r="M1467">
        <v>5426.96</v>
      </c>
      <c r="N1467" t="s">
        <v>72</v>
      </c>
    </row>
    <row r="1468" spans="1:14" x14ac:dyDescent="0.35">
      <c r="A1468">
        <v>11467</v>
      </c>
      <c r="B1468" s="1">
        <v>45412</v>
      </c>
      <c r="C1468" t="s">
        <v>2927</v>
      </c>
      <c r="D1468" t="s">
        <v>28</v>
      </c>
      <c r="E1468" t="s">
        <v>85</v>
      </c>
      <c r="F1468" t="s">
        <v>129</v>
      </c>
      <c r="G1468" t="s">
        <v>168</v>
      </c>
      <c r="H1468" t="s">
        <v>2928</v>
      </c>
      <c r="I1468">
        <v>4</v>
      </c>
      <c r="J1468">
        <v>46758</v>
      </c>
      <c r="K1468">
        <v>15</v>
      </c>
      <c r="L1468">
        <v>158977.20000000001</v>
      </c>
      <c r="M1468">
        <v>39373.94</v>
      </c>
      <c r="N1468" t="s">
        <v>33</v>
      </c>
    </row>
    <row r="1469" spans="1:14" x14ac:dyDescent="0.35">
      <c r="A1469">
        <v>11468</v>
      </c>
      <c r="B1469" s="1">
        <v>45543</v>
      </c>
      <c r="C1469" t="s">
        <v>2929</v>
      </c>
      <c r="D1469" t="s">
        <v>15</v>
      </c>
      <c r="E1469" t="s">
        <v>93</v>
      </c>
      <c r="F1469" t="s">
        <v>129</v>
      </c>
      <c r="G1469" t="s">
        <v>168</v>
      </c>
      <c r="H1469" t="s">
        <v>2657</v>
      </c>
      <c r="I1469">
        <v>2</v>
      </c>
      <c r="J1469">
        <v>67375</v>
      </c>
      <c r="K1469">
        <v>15</v>
      </c>
      <c r="L1469">
        <v>114537.5</v>
      </c>
      <c r="M1469">
        <v>10230.26</v>
      </c>
      <c r="N1469" t="s">
        <v>83</v>
      </c>
    </row>
    <row r="1470" spans="1:14" x14ac:dyDescent="0.35">
      <c r="A1470">
        <v>11469</v>
      </c>
      <c r="B1470" s="1">
        <v>45393</v>
      </c>
      <c r="C1470" t="s">
        <v>2930</v>
      </c>
      <c r="D1470" t="s">
        <v>15</v>
      </c>
      <c r="E1470" t="s">
        <v>147</v>
      </c>
      <c r="F1470" t="s">
        <v>96</v>
      </c>
      <c r="G1470" t="s">
        <v>214</v>
      </c>
      <c r="H1470" t="s">
        <v>2931</v>
      </c>
      <c r="I1470">
        <v>4</v>
      </c>
      <c r="J1470">
        <v>73545</v>
      </c>
      <c r="K1470">
        <v>10</v>
      </c>
      <c r="L1470">
        <v>264762</v>
      </c>
      <c r="M1470">
        <v>36604.120000000003</v>
      </c>
      <c r="N1470" t="s">
        <v>38</v>
      </c>
    </row>
    <row r="1471" spans="1:14" x14ac:dyDescent="0.35">
      <c r="A1471">
        <v>11470</v>
      </c>
      <c r="B1471" s="1">
        <v>45599</v>
      </c>
      <c r="C1471" t="s">
        <v>2932</v>
      </c>
      <c r="D1471" t="s">
        <v>22</v>
      </c>
      <c r="E1471" t="s">
        <v>167</v>
      </c>
      <c r="F1471" t="s">
        <v>17</v>
      </c>
      <c r="G1471" t="s">
        <v>291</v>
      </c>
      <c r="H1471" t="s">
        <v>2933</v>
      </c>
      <c r="I1471">
        <v>3</v>
      </c>
      <c r="J1471">
        <v>33816</v>
      </c>
      <c r="K1471">
        <v>15</v>
      </c>
      <c r="L1471">
        <v>86230.8</v>
      </c>
      <c r="M1471">
        <v>6887.12</v>
      </c>
      <c r="N1471" t="s">
        <v>83</v>
      </c>
    </row>
    <row r="1472" spans="1:14" x14ac:dyDescent="0.35">
      <c r="A1472">
        <v>11471</v>
      </c>
      <c r="B1472" s="1">
        <v>45578</v>
      </c>
      <c r="C1472" t="s">
        <v>2934</v>
      </c>
      <c r="D1472" t="s">
        <v>22</v>
      </c>
      <c r="E1472" t="s">
        <v>54</v>
      </c>
      <c r="F1472" t="s">
        <v>24</v>
      </c>
      <c r="G1472" t="s">
        <v>59</v>
      </c>
      <c r="H1472" t="s">
        <v>2935</v>
      </c>
      <c r="I1472">
        <v>5</v>
      </c>
      <c r="J1472">
        <v>627</v>
      </c>
      <c r="K1472">
        <v>0</v>
      </c>
      <c r="L1472">
        <v>3135</v>
      </c>
      <c r="M1472">
        <v>447.89</v>
      </c>
      <c r="N1472" t="s">
        <v>33</v>
      </c>
    </row>
    <row r="1473" spans="1:14" x14ac:dyDescent="0.35">
      <c r="A1473">
        <v>11472</v>
      </c>
      <c r="B1473" s="1">
        <v>45650</v>
      </c>
      <c r="C1473" t="s">
        <v>2936</v>
      </c>
      <c r="D1473" t="s">
        <v>22</v>
      </c>
      <c r="E1473" t="s">
        <v>58</v>
      </c>
      <c r="F1473" t="s">
        <v>46</v>
      </c>
      <c r="G1473" t="s">
        <v>126</v>
      </c>
      <c r="H1473" t="s">
        <v>2937</v>
      </c>
      <c r="I1473">
        <v>4</v>
      </c>
      <c r="J1473">
        <v>44313</v>
      </c>
      <c r="K1473">
        <v>20</v>
      </c>
      <c r="L1473">
        <v>141801.60000000001</v>
      </c>
      <c r="M1473">
        <v>31103.35</v>
      </c>
      <c r="N1473" t="s">
        <v>20</v>
      </c>
    </row>
    <row r="1474" spans="1:14" x14ac:dyDescent="0.35">
      <c r="A1474">
        <v>11473</v>
      </c>
      <c r="B1474" s="1">
        <v>45592</v>
      </c>
      <c r="C1474" t="s">
        <v>2938</v>
      </c>
      <c r="D1474" t="s">
        <v>22</v>
      </c>
      <c r="E1474" t="s">
        <v>167</v>
      </c>
      <c r="F1474" t="s">
        <v>69</v>
      </c>
      <c r="G1474" t="s">
        <v>123</v>
      </c>
      <c r="H1474" t="s">
        <v>2939</v>
      </c>
      <c r="I1474">
        <v>4</v>
      </c>
      <c r="J1474">
        <v>34284</v>
      </c>
      <c r="K1474">
        <v>10</v>
      </c>
      <c r="L1474">
        <v>123422.39999999999</v>
      </c>
      <c r="M1474">
        <v>14489.32</v>
      </c>
      <c r="N1474" t="s">
        <v>33</v>
      </c>
    </row>
    <row r="1475" spans="1:14" x14ac:dyDescent="0.35">
      <c r="A1475">
        <v>11474</v>
      </c>
      <c r="B1475" s="1">
        <v>45809</v>
      </c>
      <c r="C1475" t="s">
        <v>2940</v>
      </c>
      <c r="D1475" t="s">
        <v>22</v>
      </c>
      <c r="E1475" t="s">
        <v>23</v>
      </c>
      <c r="F1475" t="s">
        <v>129</v>
      </c>
      <c r="G1475" t="s">
        <v>168</v>
      </c>
      <c r="H1475" t="s">
        <v>2941</v>
      </c>
      <c r="I1475">
        <v>4</v>
      </c>
      <c r="J1475">
        <v>47008</v>
      </c>
      <c r="K1475">
        <v>20</v>
      </c>
      <c r="L1475">
        <v>150425.60000000001</v>
      </c>
      <c r="M1475">
        <v>29175.54</v>
      </c>
      <c r="N1475" t="s">
        <v>38</v>
      </c>
    </row>
    <row r="1476" spans="1:14" x14ac:dyDescent="0.35">
      <c r="A1476">
        <v>11475</v>
      </c>
      <c r="B1476" s="1">
        <v>45294</v>
      </c>
      <c r="C1476" t="s">
        <v>2942</v>
      </c>
      <c r="D1476" t="s">
        <v>22</v>
      </c>
      <c r="E1476" t="s">
        <v>23</v>
      </c>
      <c r="F1476" t="s">
        <v>69</v>
      </c>
      <c r="G1476" t="s">
        <v>517</v>
      </c>
      <c r="H1476" t="s">
        <v>2943</v>
      </c>
      <c r="I1476">
        <v>2</v>
      </c>
      <c r="J1476">
        <v>69366</v>
      </c>
      <c r="K1476">
        <v>10</v>
      </c>
      <c r="L1476">
        <v>124858.8</v>
      </c>
      <c r="M1476">
        <v>9130.74</v>
      </c>
      <c r="N1476" t="s">
        <v>38</v>
      </c>
    </row>
    <row r="1477" spans="1:14" x14ac:dyDescent="0.35">
      <c r="A1477">
        <v>11476</v>
      </c>
      <c r="B1477" s="1">
        <v>45238</v>
      </c>
      <c r="C1477" t="s">
        <v>2944</v>
      </c>
      <c r="D1477" t="s">
        <v>28</v>
      </c>
      <c r="E1477" t="s">
        <v>29</v>
      </c>
      <c r="F1477" t="s">
        <v>30</v>
      </c>
      <c r="G1477" t="s">
        <v>65</v>
      </c>
      <c r="H1477" t="s">
        <v>2945</v>
      </c>
      <c r="I1477">
        <v>5</v>
      </c>
      <c r="J1477">
        <v>65778</v>
      </c>
      <c r="K1477">
        <v>5</v>
      </c>
      <c r="L1477">
        <v>312445.5</v>
      </c>
      <c r="M1477">
        <v>68446.84</v>
      </c>
      <c r="N1477" t="s">
        <v>72</v>
      </c>
    </row>
    <row r="1478" spans="1:14" x14ac:dyDescent="0.35">
      <c r="A1478">
        <v>11477</v>
      </c>
      <c r="B1478" s="1">
        <v>45501</v>
      </c>
      <c r="C1478" t="s">
        <v>2946</v>
      </c>
      <c r="D1478" t="s">
        <v>28</v>
      </c>
      <c r="E1478" t="s">
        <v>35</v>
      </c>
      <c r="F1478" t="s">
        <v>96</v>
      </c>
      <c r="G1478" t="s">
        <v>156</v>
      </c>
      <c r="H1478" t="s">
        <v>1006</v>
      </c>
      <c r="I1478">
        <v>3</v>
      </c>
      <c r="J1478">
        <v>1200</v>
      </c>
      <c r="K1478">
        <v>0</v>
      </c>
      <c r="L1478">
        <v>3600</v>
      </c>
      <c r="M1478">
        <v>499.42</v>
      </c>
      <c r="N1478" t="s">
        <v>38</v>
      </c>
    </row>
    <row r="1479" spans="1:14" x14ac:dyDescent="0.35">
      <c r="A1479">
        <v>11478</v>
      </c>
      <c r="B1479" s="1">
        <v>45323</v>
      </c>
      <c r="C1479" t="s">
        <v>2947</v>
      </c>
      <c r="D1479" t="s">
        <v>22</v>
      </c>
      <c r="E1479" t="s">
        <v>54</v>
      </c>
      <c r="F1479" t="s">
        <v>17</v>
      </c>
      <c r="G1479" t="s">
        <v>291</v>
      </c>
      <c r="H1479" t="s">
        <v>2948</v>
      </c>
      <c r="I1479">
        <v>2</v>
      </c>
      <c r="J1479">
        <v>31819</v>
      </c>
      <c r="K1479">
        <v>15</v>
      </c>
      <c r="L1479">
        <v>54092.3</v>
      </c>
      <c r="M1479">
        <v>12966.11</v>
      </c>
      <c r="N1479" t="s">
        <v>33</v>
      </c>
    </row>
    <row r="1480" spans="1:14" x14ac:dyDescent="0.35">
      <c r="A1480">
        <v>11479</v>
      </c>
      <c r="B1480" s="1">
        <v>45818</v>
      </c>
      <c r="C1480" t="s">
        <v>2949</v>
      </c>
      <c r="D1480" t="s">
        <v>22</v>
      </c>
      <c r="E1480" t="s">
        <v>23</v>
      </c>
      <c r="F1480" t="s">
        <v>75</v>
      </c>
      <c r="G1480" t="s">
        <v>240</v>
      </c>
      <c r="H1480" t="s">
        <v>2950</v>
      </c>
      <c r="I1480">
        <v>4</v>
      </c>
      <c r="J1480">
        <v>47922</v>
      </c>
      <c r="K1480">
        <v>0</v>
      </c>
      <c r="L1480">
        <v>191688</v>
      </c>
      <c r="M1480">
        <v>17387.5</v>
      </c>
      <c r="N1480" t="s">
        <v>83</v>
      </c>
    </row>
    <row r="1481" spans="1:14" x14ac:dyDescent="0.35">
      <c r="A1481">
        <v>11480</v>
      </c>
      <c r="B1481" s="1">
        <v>45779</v>
      </c>
      <c r="C1481" t="s">
        <v>2951</v>
      </c>
      <c r="D1481" t="s">
        <v>22</v>
      </c>
      <c r="E1481" t="s">
        <v>74</v>
      </c>
      <c r="F1481" t="s">
        <v>24</v>
      </c>
      <c r="G1481" t="s">
        <v>59</v>
      </c>
      <c r="H1481" t="s">
        <v>2952</v>
      </c>
      <c r="I1481">
        <v>3</v>
      </c>
      <c r="J1481">
        <v>33133</v>
      </c>
      <c r="K1481">
        <v>10</v>
      </c>
      <c r="L1481">
        <v>89459.1</v>
      </c>
      <c r="M1481">
        <v>19424.54</v>
      </c>
      <c r="N1481" t="s">
        <v>33</v>
      </c>
    </row>
    <row r="1482" spans="1:14" x14ac:dyDescent="0.35">
      <c r="A1482">
        <v>11481</v>
      </c>
      <c r="B1482" s="1">
        <v>45723</v>
      </c>
      <c r="C1482" t="s">
        <v>2953</v>
      </c>
      <c r="D1482" t="s">
        <v>28</v>
      </c>
      <c r="E1482" t="s">
        <v>35</v>
      </c>
      <c r="F1482" t="s">
        <v>75</v>
      </c>
      <c r="G1482" t="s">
        <v>204</v>
      </c>
      <c r="H1482" t="s">
        <v>2954</v>
      </c>
      <c r="I1482">
        <v>1</v>
      </c>
      <c r="J1482">
        <v>67503</v>
      </c>
      <c r="K1482">
        <v>15</v>
      </c>
      <c r="L1482">
        <v>57377.55</v>
      </c>
      <c r="M1482">
        <v>3707.98</v>
      </c>
      <c r="N1482" t="s">
        <v>38</v>
      </c>
    </row>
    <row r="1483" spans="1:14" x14ac:dyDescent="0.35">
      <c r="A1483">
        <v>11482</v>
      </c>
      <c r="B1483" s="1">
        <v>45278</v>
      </c>
      <c r="C1483" t="s">
        <v>2955</v>
      </c>
      <c r="D1483" t="s">
        <v>15</v>
      </c>
      <c r="E1483" t="s">
        <v>147</v>
      </c>
      <c r="F1483" t="s">
        <v>96</v>
      </c>
      <c r="G1483" t="s">
        <v>156</v>
      </c>
      <c r="H1483" t="s">
        <v>2956</v>
      </c>
      <c r="I1483">
        <v>4</v>
      </c>
      <c r="J1483">
        <v>28665</v>
      </c>
      <c r="K1483">
        <v>5</v>
      </c>
      <c r="L1483">
        <v>108927</v>
      </c>
      <c r="M1483">
        <v>6013.46</v>
      </c>
      <c r="N1483" t="s">
        <v>20</v>
      </c>
    </row>
    <row r="1484" spans="1:14" x14ac:dyDescent="0.35">
      <c r="A1484">
        <v>11483</v>
      </c>
      <c r="B1484" s="1">
        <v>45741</v>
      </c>
      <c r="C1484" t="s">
        <v>2957</v>
      </c>
      <c r="D1484" t="s">
        <v>28</v>
      </c>
      <c r="E1484" t="s">
        <v>29</v>
      </c>
      <c r="F1484" t="s">
        <v>30</v>
      </c>
      <c r="G1484" t="s">
        <v>322</v>
      </c>
      <c r="H1484" t="s">
        <v>2958</v>
      </c>
      <c r="I1484">
        <v>4</v>
      </c>
      <c r="J1484">
        <v>57143</v>
      </c>
      <c r="K1484">
        <v>0</v>
      </c>
      <c r="L1484">
        <v>228572</v>
      </c>
      <c r="M1484">
        <v>29244.6</v>
      </c>
      <c r="N1484" t="s">
        <v>83</v>
      </c>
    </row>
    <row r="1485" spans="1:14" x14ac:dyDescent="0.35">
      <c r="A1485">
        <v>11484</v>
      </c>
      <c r="B1485" s="1">
        <v>45215</v>
      </c>
      <c r="C1485" t="s">
        <v>2959</v>
      </c>
      <c r="D1485" t="s">
        <v>22</v>
      </c>
      <c r="E1485" t="s">
        <v>167</v>
      </c>
      <c r="F1485" t="s">
        <v>129</v>
      </c>
      <c r="G1485" t="s">
        <v>164</v>
      </c>
      <c r="H1485" t="s">
        <v>2960</v>
      </c>
      <c r="I1485">
        <v>3</v>
      </c>
      <c r="J1485">
        <v>33778</v>
      </c>
      <c r="K1485">
        <v>20</v>
      </c>
      <c r="L1485">
        <v>81067.199999999997</v>
      </c>
      <c r="M1485">
        <v>6241.77</v>
      </c>
      <c r="N1485" t="s">
        <v>38</v>
      </c>
    </row>
    <row r="1486" spans="1:14" x14ac:dyDescent="0.35">
      <c r="A1486">
        <v>11485</v>
      </c>
      <c r="B1486" s="1">
        <v>45717</v>
      </c>
      <c r="C1486" t="s">
        <v>2961</v>
      </c>
      <c r="D1486" t="s">
        <v>22</v>
      </c>
      <c r="E1486" t="s">
        <v>167</v>
      </c>
      <c r="F1486" t="s">
        <v>24</v>
      </c>
      <c r="G1486" t="s">
        <v>36</v>
      </c>
      <c r="H1486" t="s">
        <v>2962</v>
      </c>
      <c r="I1486">
        <v>1</v>
      </c>
      <c r="J1486">
        <v>13630</v>
      </c>
      <c r="K1486">
        <v>0</v>
      </c>
      <c r="L1486">
        <v>13630</v>
      </c>
      <c r="M1486">
        <v>1198.07</v>
      </c>
      <c r="N1486" t="s">
        <v>83</v>
      </c>
    </row>
    <row r="1487" spans="1:14" x14ac:dyDescent="0.35">
      <c r="A1487">
        <v>11486</v>
      </c>
      <c r="B1487" s="1">
        <v>45825</v>
      </c>
      <c r="C1487" t="s">
        <v>2963</v>
      </c>
      <c r="D1487" t="s">
        <v>15</v>
      </c>
      <c r="E1487" t="s">
        <v>16</v>
      </c>
      <c r="F1487" t="s">
        <v>30</v>
      </c>
      <c r="G1487" t="s">
        <v>31</v>
      </c>
      <c r="H1487" t="s">
        <v>2964</v>
      </c>
      <c r="I1487">
        <v>3</v>
      </c>
      <c r="J1487">
        <v>47961</v>
      </c>
      <c r="K1487">
        <v>10</v>
      </c>
      <c r="L1487">
        <v>129494.7</v>
      </c>
      <c r="M1487">
        <v>13233.45</v>
      </c>
      <c r="N1487" t="s">
        <v>20</v>
      </c>
    </row>
    <row r="1488" spans="1:14" x14ac:dyDescent="0.35">
      <c r="A1488">
        <v>11487</v>
      </c>
      <c r="B1488" s="1">
        <v>45781</v>
      </c>
      <c r="C1488" t="s">
        <v>2965</v>
      </c>
      <c r="D1488" t="s">
        <v>22</v>
      </c>
      <c r="E1488" t="s">
        <v>54</v>
      </c>
      <c r="F1488" t="s">
        <v>42</v>
      </c>
      <c r="G1488" t="s">
        <v>446</v>
      </c>
      <c r="H1488" t="s">
        <v>2966</v>
      </c>
      <c r="I1488">
        <v>3</v>
      </c>
      <c r="J1488">
        <v>58707</v>
      </c>
      <c r="K1488">
        <v>20</v>
      </c>
      <c r="L1488">
        <v>140896.79999999999</v>
      </c>
      <c r="M1488">
        <v>27019.18</v>
      </c>
      <c r="N1488" t="s">
        <v>83</v>
      </c>
    </row>
    <row r="1489" spans="1:14" x14ac:dyDescent="0.35">
      <c r="A1489">
        <v>11488</v>
      </c>
      <c r="B1489" s="1">
        <v>45804</v>
      </c>
      <c r="C1489" t="s">
        <v>2967</v>
      </c>
      <c r="D1489" t="s">
        <v>28</v>
      </c>
      <c r="E1489" t="s">
        <v>85</v>
      </c>
      <c r="F1489" t="s">
        <v>46</v>
      </c>
      <c r="G1489" t="s">
        <v>47</v>
      </c>
      <c r="H1489" t="s">
        <v>2968</v>
      </c>
      <c r="I1489">
        <v>5</v>
      </c>
      <c r="J1489">
        <v>21305</v>
      </c>
      <c r="K1489">
        <v>10</v>
      </c>
      <c r="L1489">
        <v>95872.5</v>
      </c>
      <c r="M1489">
        <v>9530.9699999999993</v>
      </c>
      <c r="N1489" t="s">
        <v>33</v>
      </c>
    </row>
    <row r="1490" spans="1:14" x14ac:dyDescent="0.35">
      <c r="A1490">
        <v>11489</v>
      </c>
      <c r="B1490" s="1">
        <v>45293</v>
      </c>
      <c r="C1490" t="s">
        <v>2969</v>
      </c>
      <c r="D1490" t="s">
        <v>15</v>
      </c>
      <c r="E1490" t="s">
        <v>16</v>
      </c>
      <c r="F1490" t="s">
        <v>129</v>
      </c>
      <c r="G1490" t="s">
        <v>164</v>
      </c>
      <c r="H1490" t="s">
        <v>2970</v>
      </c>
      <c r="I1490">
        <v>3</v>
      </c>
      <c r="J1490">
        <v>55777</v>
      </c>
      <c r="K1490">
        <v>5</v>
      </c>
      <c r="L1490">
        <v>158964.45000000001</v>
      </c>
      <c r="M1490">
        <v>20036.060000000001</v>
      </c>
      <c r="N1490" t="s">
        <v>72</v>
      </c>
    </row>
    <row r="1491" spans="1:14" x14ac:dyDescent="0.35">
      <c r="A1491">
        <v>11490</v>
      </c>
      <c r="B1491" s="1">
        <v>45686</v>
      </c>
      <c r="C1491" t="s">
        <v>2971</v>
      </c>
      <c r="D1491" t="s">
        <v>15</v>
      </c>
      <c r="E1491" t="s">
        <v>174</v>
      </c>
      <c r="F1491" t="s">
        <v>86</v>
      </c>
      <c r="G1491" t="s">
        <v>90</v>
      </c>
      <c r="H1491" t="s">
        <v>2972</v>
      </c>
      <c r="I1491">
        <v>3</v>
      </c>
      <c r="J1491">
        <v>67587</v>
      </c>
      <c r="K1491">
        <v>20</v>
      </c>
      <c r="L1491">
        <v>162208.79999999999</v>
      </c>
      <c r="M1491">
        <v>18563.73</v>
      </c>
      <c r="N1491" t="s">
        <v>38</v>
      </c>
    </row>
    <row r="1492" spans="1:14" x14ac:dyDescent="0.35">
      <c r="A1492">
        <v>11491</v>
      </c>
      <c r="B1492" s="1">
        <v>45283</v>
      </c>
      <c r="C1492" t="s">
        <v>2973</v>
      </c>
      <c r="D1492" t="s">
        <v>22</v>
      </c>
      <c r="E1492" t="s">
        <v>54</v>
      </c>
      <c r="F1492" t="s">
        <v>75</v>
      </c>
      <c r="G1492" t="s">
        <v>204</v>
      </c>
      <c r="H1492" t="s">
        <v>2974</v>
      </c>
      <c r="I1492">
        <v>2</v>
      </c>
      <c r="J1492">
        <v>31379</v>
      </c>
      <c r="K1492">
        <v>15</v>
      </c>
      <c r="L1492">
        <v>53344.3</v>
      </c>
      <c r="M1492">
        <v>11506.05</v>
      </c>
      <c r="N1492" t="s">
        <v>72</v>
      </c>
    </row>
    <row r="1493" spans="1:14" x14ac:dyDescent="0.35">
      <c r="A1493">
        <v>11492</v>
      </c>
      <c r="B1493" s="1">
        <v>45789</v>
      </c>
      <c r="C1493" t="s">
        <v>2975</v>
      </c>
      <c r="D1493" t="s">
        <v>22</v>
      </c>
      <c r="E1493" t="s">
        <v>74</v>
      </c>
      <c r="F1493" t="s">
        <v>46</v>
      </c>
      <c r="G1493" t="s">
        <v>141</v>
      </c>
      <c r="H1493" t="s">
        <v>2976</v>
      </c>
      <c r="I1493">
        <v>2</v>
      </c>
      <c r="J1493">
        <v>70131</v>
      </c>
      <c r="K1493">
        <v>0</v>
      </c>
      <c r="L1493">
        <v>140262</v>
      </c>
      <c r="M1493">
        <v>18548.38</v>
      </c>
      <c r="N1493" t="s">
        <v>33</v>
      </c>
    </row>
    <row r="1494" spans="1:14" x14ac:dyDescent="0.35">
      <c r="A1494">
        <v>11493</v>
      </c>
      <c r="B1494" s="1">
        <v>45332</v>
      </c>
      <c r="C1494" t="s">
        <v>913</v>
      </c>
      <c r="D1494" t="s">
        <v>40</v>
      </c>
      <c r="E1494" t="s">
        <v>110</v>
      </c>
      <c r="F1494" t="s">
        <v>129</v>
      </c>
      <c r="G1494" t="s">
        <v>130</v>
      </c>
      <c r="H1494" t="s">
        <v>2977</v>
      </c>
      <c r="I1494">
        <v>5</v>
      </c>
      <c r="J1494">
        <v>63338</v>
      </c>
      <c r="K1494">
        <v>20</v>
      </c>
      <c r="L1494">
        <v>253352</v>
      </c>
      <c r="M1494">
        <v>41372.550000000003</v>
      </c>
      <c r="N1494" t="s">
        <v>33</v>
      </c>
    </row>
    <row r="1495" spans="1:14" x14ac:dyDescent="0.35">
      <c r="A1495">
        <v>11494</v>
      </c>
      <c r="B1495" s="1">
        <v>45756</v>
      </c>
      <c r="C1495" t="s">
        <v>2978</v>
      </c>
      <c r="D1495" t="s">
        <v>15</v>
      </c>
      <c r="E1495" t="s">
        <v>93</v>
      </c>
      <c r="F1495" t="s">
        <v>69</v>
      </c>
      <c r="G1495" t="s">
        <v>115</v>
      </c>
      <c r="H1495" t="s">
        <v>2979</v>
      </c>
      <c r="I1495">
        <v>1</v>
      </c>
      <c r="J1495">
        <v>45240</v>
      </c>
      <c r="K1495">
        <v>10</v>
      </c>
      <c r="L1495">
        <v>40716</v>
      </c>
      <c r="M1495">
        <v>2991.43</v>
      </c>
      <c r="N1495" t="s">
        <v>38</v>
      </c>
    </row>
    <row r="1496" spans="1:14" x14ac:dyDescent="0.35">
      <c r="A1496">
        <v>11495</v>
      </c>
      <c r="B1496" s="1">
        <v>45338</v>
      </c>
      <c r="C1496" t="s">
        <v>2980</v>
      </c>
      <c r="D1496" t="s">
        <v>15</v>
      </c>
      <c r="E1496" t="s">
        <v>174</v>
      </c>
      <c r="F1496" t="s">
        <v>129</v>
      </c>
      <c r="G1496" t="s">
        <v>159</v>
      </c>
      <c r="H1496" t="s">
        <v>2981</v>
      </c>
      <c r="I1496">
        <v>1</v>
      </c>
      <c r="J1496">
        <v>25879</v>
      </c>
      <c r="K1496">
        <v>15</v>
      </c>
      <c r="L1496">
        <v>21997.15</v>
      </c>
      <c r="M1496">
        <v>2045.29</v>
      </c>
      <c r="N1496" t="s">
        <v>20</v>
      </c>
    </row>
    <row r="1497" spans="1:14" x14ac:dyDescent="0.35">
      <c r="A1497">
        <v>11496</v>
      </c>
      <c r="B1497" s="1">
        <v>45413</v>
      </c>
      <c r="C1497" t="s">
        <v>2982</v>
      </c>
      <c r="D1497" t="s">
        <v>40</v>
      </c>
      <c r="E1497" t="s">
        <v>110</v>
      </c>
      <c r="F1497" t="s">
        <v>30</v>
      </c>
      <c r="G1497" t="s">
        <v>104</v>
      </c>
      <c r="H1497" t="s">
        <v>2983</v>
      </c>
      <c r="I1497">
        <v>3</v>
      </c>
      <c r="J1497">
        <v>24895</v>
      </c>
      <c r="K1497">
        <v>15</v>
      </c>
      <c r="L1497">
        <v>63482.25</v>
      </c>
      <c r="M1497">
        <v>10260.83</v>
      </c>
      <c r="N1497" t="s">
        <v>72</v>
      </c>
    </row>
    <row r="1498" spans="1:14" x14ac:dyDescent="0.35">
      <c r="A1498">
        <v>11497</v>
      </c>
      <c r="B1498" s="1">
        <v>45450</v>
      </c>
      <c r="C1498" t="s">
        <v>2984</v>
      </c>
      <c r="D1498" t="s">
        <v>28</v>
      </c>
      <c r="E1498" t="s">
        <v>29</v>
      </c>
      <c r="F1498" t="s">
        <v>75</v>
      </c>
      <c r="G1498" t="s">
        <v>240</v>
      </c>
      <c r="H1498" t="s">
        <v>2985</v>
      </c>
      <c r="I1498">
        <v>3</v>
      </c>
      <c r="J1498">
        <v>56151</v>
      </c>
      <c r="K1498">
        <v>20</v>
      </c>
      <c r="L1498">
        <v>134762.4</v>
      </c>
      <c r="M1498">
        <v>14586.69</v>
      </c>
      <c r="N1498" t="s">
        <v>33</v>
      </c>
    </row>
    <row r="1499" spans="1:14" x14ac:dyDescent="0.35">
      <c r="A1499">
        <v>11498</v>
      </c>
      <c r="B1499" s="1">
        <v>45377</v>
      </c>
      <c r="C1499" t="s">
        <v>2986</v>
      </c>
      <c r="D1499" t="s">
        <v>15</v>
      </c>
      <c r="E1499" t="s">
        <v>93</v>
      </c>
      <c r="F1499" t="s">
        <v>24</v>
      </c>
      <c r="G1499" t="s">
        <v>107</v>
      </c>
      <c r="H1499" t="s">
        <v>2987</v>
      </c>
      <c r="I1499">
        <v>2</v>
      </c>
      <c r="J1499">
        <v>72161</v>
      </c>
      <c r="K1499">
        <v>20</v>
      </c>
      <c r="L1499">
        <v>115457.60000000001</v>
      </c>
      <c r="M1499">
        <v>27371.8</v>
      </c>
      <c r="N1499" t="s">
        <v>20</v>
      </c>
    </row>
    <row r="1500" spans="1:14" x14ac:dyDescent="0.35">
      <c r="A1500">
        <v>11499</v>
      </c>
      <c r="B1500" s="1">
        <v>45882</v>
      </c>
      <c r="C1500" t="s">
        <v>2988</v>
      </c>
      <c r="D1500" t="s">
        <v>15</v>
      </c>
      <c r="E1500" t="s">
        <v>93</v>
      </c>
      <c r="F1500" t="s">
        <v>30</v>
      </c>
      <c r="G1500" t="s">
        <v>104</v>
      </c>
      <c r="H1500" t="s">
        <v>2989</v>
      </c>
      <c r="I1500">
        <v>1</v>
      </c>
      <c r="J1500">
        <v>79632</v>
      </c>
      <c r="K1500">
        <v>10</v>
      </c>
      <c r="L1500">
        <v>71668.800000000003</v>
      </c>
      <c r="M1500">
        <v>11329.11</v>
      </c>
      <c r="N1500" t="s">
        <v>33</v>
      </c>
    </row>
    <row r="1501" spans="1:14" x14ac:dyDescent="0.35">
      <c r="A1501">
        <v>11500</v>
      </c>
      <c r="B1501" s="1">
        <v>45357</v>
      </c>
      <c r="C1501" t="s">
        <v>2990</v>
      </c>
      <c r="D1501" t="s">
        <v>15</v>
      </c>
      <c r="E1501" t="s">
        <v>174</v>
      </c>
      <c r="F1501" t="s">
        <v>75</v>
      </c>
      <c r="G1501" t="s">
        <v>409</v>
      </c>
      <c r="H1501" t="s">
        <v>2991</v>
      </c>
      <c r="I1501">
        <v>1</v>
      </c>
      <c r="J1501">
        <v>31128</v>
      </c>
      <c r="K1501">
        <v>15</v>
      </c>
      <c r="L1501">
        <v>26458.799999999999</v>
      </c>
      <c r="M1501">
        <v>3222.21</v>
      </c>
      <c r="N1501" t="s">
        <v>38</v>
      </c>
    </row>
    <row r="1502" spans="1:14" x14ac:dyDescent="0.35">
      <c r="A1502">
        <v>11501</v>
      </c>
      <c r="B1502" s="1">
        <v>45896</v>
      </c>
      <c r="C1502" t="s">
        <v>2992</v>
      </c>
      <c r="D1502" t="s">
        <v>40</v>
      </c>
      <c r="E1502" t="s">
        <v>41</v>
      </c>
      <c r="F1502" t="s">
        <v>86</v>
      </c>
      <c r="G1502" t="s">
        <v>90</v>
      </c>
      <c r="H1502" t="s">
        <v>1176</v>
      </c>
      <c r="I1502">
        <v>1</v>
      </c>
      <c r="J1502">
        <v>13595</v>
      </c>
      <c r="K1502">
        <v>5</v>
      </c>
      <c r="L1502">
        <v>12915.25</v>
      </c>
      <c r="M1502">
        <v>1869.58</v>
      </c>
      <c r="N1502" t="s">
        <v>20</v>
      </c>
    </row>
    <row r="1503" spans="1:14" x14ac:dyDescent="0.35">
      <c r="A1503">
        <v>11502</v>
      </c>
      <c r="B1503" s="1">
        <v>45612</v>
      </c>
      <c r="C1503" t="s">
        <v>2993</v>
      </c>
      <c r="D1503" t="s">
        <v>40</v>
      </c>
      <c r="E1503" t="s">
        <v>103</v>
      </c>
      <c r="F1503" t="s">
        <v>17</v>
      </c>
      <c r="G1503" t="s">
        <v>55</v>
      </c>
      <c r="H1503" t="s">
        <v>2994</v>
      </c>
      <c r="I1503">
        <v>1</v>
      </c>
      <c r="J1503">
        <v>6343</v>
      </c>
      <c r="K1503">
        <v>0</v>
      </c>
      <c r="L1503">
        <v>6343</v>
      </c>
      <c r="M1503">
        <v>870.73</v>
      </c>
      <c r="N1503" t="s">
        <v>38</v>
      </c>
    </row>
    <row r="1504" spans="1:14" x14ac:dyDescent="0.35">
      <c r="A1504">
        <v>11503</v>
      </c>
      <c r="B1504" s="1">
        <v>45234</v>
      </c>
      <c r="C1504" t="s">
        <v>2995</v>
      </c>
      <c r="D1504" t="s">
        <v>28</v>
      </c>
      <c r="E1504" t="s">
        <v>35</v>
      </c>
      <c r="F1504" t="s">
        <v>86</v>
      </c>
      <c r="G1504" t="s">
        <v>87</v>
      </c>
      <c r="H1504" t="s">
        <v>2996</v>
      </c>
      <c r="I1504">
        <v>2</v>
      </c>
      <c r="J1504">
        <v>68154</v>
      </c>
      <c r="K1504">
        <v>15</v>
      </c>
      <c r="L1504">
        <v>115861.8</v>
      </c>
      <c r="M1504">
        <v>28242.38</v>
      </c>
      <c r="N1504" t="s">
        <v>38</v>
      </c>
    </row>
    <row r="1505" spans="1:14" x14ac:dyDescent="0.35">
      <c r="A1505">
        <v>11504</v>
      </c>
      <c r="B1505" s="1">
        <v>45450</v>
      </c>
      <c r="C1505" t="s">
        <v>2997</v>
      </c>
      <c r="D1505" t="s">
        <v>22</v>
      </c>
      <c r="E1505" t="s">
        <v>23</v>
      </c>
      <c r="F1505" t="s">
        <v>42</v>
      </c>
      <c r="G1505" t="s">
        <v>79</v>
      </c>
      <c r="H1505" t="s">
        <v>2998</v>
      </c>
      <c r="I1505">
        <v>1</v>
      </c>
      <c r="J1505">
        <v>74854</v>
      </c>
      <c r="K1505">
        <v>10</v>
      </c>
      <c r="L1505">
        <v>67368.600000000006</v>
      </c>
      <c r="M1505">
        <v>4446.25</v>
      </c>
      <c r="N1505" t="s">
        <v>83</v>
      </c>
    </row>
    <row r="1506" spans="1:14" x14ac:dyDescent="0.35">
      <c r="A1506">
        <v>11505</v>
      </c>
      <c r="B1506" s="1">
        <v>45602</v>
      </c>
      <c r="C1506" t="s">
        <v>2999</v>
      </c>
      <c r="D1506" t="s">
        <v>15</v>
      </c>
      <c r="E1506" t="s">
        <v>147</v>
      </c>
      <c r="F1506" t="s">
        <v>42</v>
      </c>
      <c r="G1506" t="s">
        <v>446</v>
      </c>
      <c r="H1506" t="s">
        <v>1633</v>
      </c>
      <c r="I1506">
        <v>5</v>
      </c>
      <c r="J1506">
        <v>27661</v>
      </c>
      <c r="K1506">
        <v>20</v>
      </c>
      <c r="L1506">
        <v>110644</v>
      </c>
      <c r="M1506">
        <v>7472.78</v>
      </c>
      <c r="N1506" t="s">
        <v>38</v>
      </c>
    </row>
    <row r="1507" spans="1:14" x14ac:dyDescent="0.35">
      <c r="A1507">
        <v>11506</v>
      </c>
      <c r="B1507" s="1">
        <v>45353</v>
      </c>
      <c r="C1507" t="s">
        <v>3000</v>
      </c>
      <c r="D1507" t="s">
        <v>15</v>
      </c>
      <c r="E1507" t="s">
        <v>16</v>
      </c>
      <c r="F1507" t="s">
        <v>75</v>
      </c>
      <c r="G1507" t="s">
        <v>409</v>
      </c>
      <c r="H1507" t="s">
        <v>3001</v>
      </c>
      <c r="I1507">
        <v>3</v>
      </c>
      <c r="J1507">
        <v>19872</v>
      </c>
      <c r="K1507">
        <v>10</v>
      </c>
      <c r="L1507">
        <v>53654.400000000001</v>
      </c>
      <c r="M1507">
        <v>12127.18</v>
      </c>
      <c r="N1507" t="s">
        <v>72</v>
      </c>
    </row>
    <row r="1508" spans="1:14" x14ac:dyDescent="0.35">
      <c r="A1508">
        <v>11507</v>
      </c>
      <c r="B1508" s="1">
        <v>45682</v>
      </c>
      <c r="C1508" t="s">
        <v>3002</v>
      </c>
      <c r="D1508" t="s">
        <v>15</v>
      </c>
      <c r="E1508" t="s">
        <v>68</v>
      </c>
      <c r="F1508" t="s">
        <v>69</v>
      </c>
      <c r="G1508" t="s">
        <v>70</v>
      </c>
      <c r="H1508" t="s">
        <v>3003</v>
      </c>
      <c r="I1508">
        <v>2</v>
      </c>
      <c r="J1508">
        <v>69790</v>
      </c>
      <c r="K1508">
        <v>5</v>
      </c>
      <c r="L1508">
        <v>132601</v>
      </c>
      <c r="M1508">
        <v>14413.85</v>
      </c>
      <c r="N1508" t="s">
        <v>20</v>
      </c>
    </row>
    <row r="1509" spans="1:14" x14ac:dyDescent="0.35">
      <c r="A1509">
        <v>11508</v>
      </c>
      <c r="B1509" s="1">
        <v>45453</v>
      </c>
      <c r="C1509" t="s">
        <v>3004</v>
      </c>
      <c r="D1509" t="s">
        <v>15</v>
      </c>
      <c r="E1509" t="s">
        <v>93</v>
      </c>
      <c r="F1509" t="s">
        <v>24</v>
      </c>
      <c r="G1509" t="s">
        <v>133</v>
      </c>
      <c r="H1509" t="s">
        <v>3005</v>
      </c>
      <c r="I1509">
        <v>5</v>
      </c>
      <c r="J1509">
        <v>7842</v>
      </c>
      <c r="K1509">
        <v>15</v>
      </c>
      <c r="L1509">
        <v>33328.5</v>
      </c>
      <c r="M1509">
        <v>7452.92</v>
      </c>
      <c r="N1509" t="s">
        <v>72</v>
      </c>
    </row>
    <row r="1510" spans="1:14" x14ac:dyDescent="0.35">
      <c r="A1510">
        <v>11509</v>
      </c>
      <c r="B1510" s="1">
        <v>45763</v>
      </c>
      <c r="C1510" t="s">
        <v>3006</v>
      </c>
      <c r="D1510" t="s">
        <v>40</v>
      </c>
      <c r="E1510" t="s">
        <v>103</v>
      </c>
      <c r="F1510" t="s">
        <v>96</v>
      </c>
      <c r="G1510" t="s">
        <v>183</v>
      </c>
      <c r="H1510" t="s">
        <v>2359</v>
      </c>
      <c r="I1510">
        <v>1</v>
      </c>
      <c r="J1510">
        <v>46483</v>
      </c>
      <c r="K1510">
        <v>10</v>
      </c>
      <c r="L1510">
        <v>41834.699999999997</v>
      </c>
      <c r="M1510">
        <v>7938.5</v>
      </c>
      <c r="N1510" t="s">
        <v>33</v>
      </c>
    </row>
    <row r="1511" spans="1:14" x14ac:dyDescent="0.35">
      <c r="A1511">
        <v>11510</v>
      </c>
      <c r="B1511" s="1">
        <v>45864</v>
      </c>
      <c r="C1511" t="s">
        <v>3007</v>
      </c>
      <c r="D1511" t="s">
        <v>40</v>
      </c>
      <c r="E1511" t="s">
        <v>103</v>
      </c>
      <c r="F1511" t="s">
        <v>129</v>
      </c>
      <c r="G1511" t="s">
        <v>164</v>
      </c>
      <c r="H1511" t="s">
        <v>3008</v>
      </c>
      <c r="I1511">
        <v>3</v>
      </c>
      <c r="J1511">
        <v>55155</v>
      </c>
      <c r="K1511">
        <v>10</v>
      </c>
      <c r="L1511">
        <v>148918.5</v>
      </c>
      <c r="M1511">
        <v>14928.45</v>
      </c>
      <c r="N1511" t="s">
        <v>33</v>
      </c>
    </row>
    <row r="1512" spans="1:14" x14ac:dyDescent="0.35">
      <c r="A1512">
        <v>11511</v>
      </c>
      <c r="B1512" s="1">
        <v>45320</v>
      </c>
      <c r="C1512" t="s">
        <v>3009</v>
      </c>
      <c r="D1512" t="s">
        <v>28</v>
      </c>
      <c r="E1512" t="s">
        <v>29</v>
      </c>
      <c r="F1512" t="s">
        <v>75</v>
      </c>
      <c r="G1512" t="s">
        <v>409</v>
      </c>
      <c r="H1512" t="s">
        <v>3010</v>
      </c>
      <c r="I1512">
        <v>1</v>
      </c>
      <c r="J1512">
        <v>43008</v>
      </c>
      <c r="K1512">
        <v>20</v>
      </c>
      <c r="L1512">
        <v>34406.400000000001</v>
      </c>
      <c r="M1512">
        <v>1761.39</v>
      </c>
      <c r="N1512" t="s">
        <v>33</v>
      </c>
    </row>
    <row r="1513" spans="1:14" x14ac:dyDescent="0.35">
      <c r="A1513">
        <v>11512</v>
      </c>
      <c r="B1513" s="1">
        <v>45714</v>
      </c>
      <c r="C1513" t="s">
        <v>3011</v>
      </c>
      <c r="D1513" t="s">
        <v>15</v>
      </c>
      <c r="E1513" t="s">
        <v>174</v>
      </c>
      <c r="F1513" t="s">
        <v>96</v>
      </c>
      <c r="G1513" t="s">
        <v>183</v>
      </c>
      <c r="H1513" t="s">
        <v>1039</v>
      </c>
      <c r="I1513">
        <v>4</v>
      </c>
      <c r="J1513">
        <v>56586</v>
      </c>
      <c r="K1513">
        <v>15</v>
      </c>
      <c r="L1513">
        <v>192392.4</v>
      </c>
      <c r="M1513">
        <v>41424.57</v>
      </c>
      <c r="N1513" t="s">
        <v>38</v>
      </c>
    </row>
    <row r="1514" spans="1:14" x14ac:dyDescent="0.35">
      <c r="A1514">
        <v>11513</v>
      </c>
      <c r="B1514" s="1">
        <v>45627</v>
      </c>
      <c r="C1514" t="s">
        <v>3012</v>
      </c>
      <c r="D1514" t="s">
        <v>15</v>
      </c>
      <c r="E1514" t="s">
        <v>93</v>
      </c>
      <c r="F1514" t="s">
        <v>96</v>
      </c>
      <c r="G1514" t="s">
        <v>156</v>
      </c>
      <c r="H1514" t="s">
        <v>2611</v>
      </c>
      <c r="I1514">
        <v>2</v>
      </c>
      <c r="J1514">
        <v>21036</v>
      </c>
      <c r="K1514">
        <v>15</v>
      </c>
      <c r="L1514">
        <v>35761.199999999997</v>
      </c>
      <c r="M1514">
        <v>4486.3900000000003</v>
      </c>
      <c r="N1514" t="s">
        <v>20</v>
      </c>
    </row>
    <row r="1515" spans="1:14" x14ac:dyDescent="0.35">
      <c r="A1515">
        <v>11514</v>
      </c>
      <c r="B1515" s="1">
        <v>45884</v>
      </c>
      <c r="C1515" t="s">
        <v>3013</v>
      </c>
      <c r="D1515" t="s">
        <v>15</v>
      </c>
      <c r="E1515" t="s">
        <v>147</v>
      </c>
      <c r="F1515" t="s">
        <v>69</v>
      </c>
      <c r="G1515" t="s">
        <v>151</v>
      </c>
      <c r="H1515" t="s">
        <v>3014</v>
      </c>
      <c r="I1515">
        <v>1</v>
      </c>
      <c r="J1515">
        <v>8435</v>
      </c>
      <c r="K1515">
        <v>0</v>
      </c>
      <c r="L1515">
        <v>8435</v>
      </c>
      <c r="M1515">
        <v>1710.32</v>
      </c>
      <c r="N1515" t="s">
        <v>33</v>
      </c>
    </row>
    <row r="1516" spans="1:14" x14ac:dyDescent="0.35">
      <c r="A1516">
        <v>11515</v>
      </c>
      <c r="B1516" s="1">
        <v>45641</v>
      </c>
      <c r="C1516" t="s">
        <v>3015</v>
      </c>
      <c r="D1516" t="s">
        <v>15</v>
      </c>
      <c r="E1516" t="s">
        <v>147</v>
      </c>
      <c r="F1516" t="s">
        <v>46</v>
      </c>
      <c r="G1516" t="s">
        <v>201</v>
      </c>
      <c r="H1516" t="s">
        <v>3016</v>
      </c>
      <c r="I1516">
        <v>1</v>
      </c>
      <c r="J1516">
        <v>59069</v>
      </c>
      <c r="K1516">
        <v>20</v>
      </c>
      <c r="L1516">
        <v>47255.199999999997</v>
      </c>
      <c r="M1516">
        <v>10613.84</v>
      </c>
      <c r="N1516" t="s">
        <v>20</v>
      </c>
    </row>
    <row r="1517" spans="1:14" x14ac:dyDescent="0.35">
      <c r="A1517">
        <v>11516</v>
      </c>
      <c r="B1517" s="1">
        <v>45598</v>
      </c>
      <c r="C1517" t="s">
        <v>3017</v>
      </c>
      <c r="D1517" t="s">
        <v>22</v>
      </c>
      <c r="E1517" t="s">
        <v>74</v>
      </c>
      <c r="F1517" t="s">
        <v>24</v>
      </c>
      <c r="G1517" t="s">
        <v>59</v>
      </c>
      <c r="H1517" t="s">
        <v>3018</v>
      </c>
      <c r="I1517">
        <v>4</v>
      </c>
      <c r="J1517">
        <v>72844</v>
      </c>
      <c r="K1517">
        <v>10</v>
      </c>
      <c r="L1517">
        <v>262238.40000000002</v>
      </c>
      <c r="M1517">
        <v>28564.38</v>
      </c>
      <c r="N1517" t="s">
        <v>72</v>
      </c>
    </row>
    <row r="1518" spans="1:14" x14ac:dyDescent="0.35">
      <c r="A1518">
        <v>11517</v>
      </c>
      <c r="B1518" s="1">
        <v>45309</v>
      </c>
      <c r="C1518" t="s">
        <v>3019</v>
      </c>
      <c r="D1518" t="s">
        <v>15</v>
      </c>
      <c r="E1518" t="s">
        <v>174</v>
      </c>
      <c r="F1518" t="s">
        <v>17</v>
      </c>
      <c r="G1518" t="s">
        <v>100</v>
      </c>
      <c r="H1518" t="s">
        <v>3020</v>
      </c>
      <c r="I1518">
        <v>4</v>
      </c>
      <c r="J1518">
        <v>56495</v>
      </c>
      <c r="K1518">
        <v>20</v>
      </c>
      <c r="L1518">
        <v>180784</v>
      </c>
      <c r="M1518">
        <v>10461.66</v>
      </c>
      <c r="N1518" t="s">
        <v>72</v>
      </c>
    </row>
    <row r="1519" spans="1:14" x14ac:dyDescent="0.35">
      <c r="A1519">
        <v>11518</v>
      </c>
      <c r="B1519" s="1">
        <v>45553</v>
      </c>
      <c r="C1519" t="s">
        <v>3021</v>
      </c>
      <c r="D1519" t="s">
        <v>22</v>
      </c>
      <c r="E1519" t="s">
        <v>54</v>
      </c>
      <c r="F1519" t="s">
        <v>69</v>
      </c>
      <c r="G1519" t="s">
        <v>123</v>
      </c>
      <c r="H1519" t="s">
        <v>3022</v>
      </c>
      <c r="I1519">
        <v>2</v>
      </c>
      <c r="J1519">
        <v>58411</v>
      </c>
      <c r="K1519">
        <v>10</v>
      </c>
      <c r="L1519">
        <v>105139.8</v>
      </c>
      <c r="M1519">
        <v>7280.73</v>
      </c>
      <c r="N1519" t="s">
        <v>83</v>
      </c>
    </row>
    <row r="1520" spans="1:14" x14ac:dyDescent="0.35">
      <c r="A1520">
        <v>11519</v>
      </c>
      <c r="B1520" s="1">
        <v>45688</v>
      </c>
      <c r="C1520" t="s">
        <v>3023</v>
      </c>
      <c r="D1520" t="s">
        <v>28</v>
      </c>
      <c r="E1520" t="s">
        <v>85</v>
      </c>
      <c r="F1520" t="s">
        <v>129</v>
      </c>
      <c r="G1520" t="s">
        <v>159</v>
      </c>
      <c r="H1520" t="s">
        <v>2577</v>
      </c>
      <c r="I1520">
        <v>1</v>
      </c>
      <c r="J1520">
        <v>74254</v>
      </c>
      <c r="K1520">
        <v>15</v>
      </c>
      <c r="L1520">
        <v>63115.9</v>
      </c>
      <c r="M1520">
        <v>14966.43</v>
      </c>
      <c r="N1520" t="s">
        <v>33</v>
      </c>
    </row>
    <row r="1521" spans="1:14" x14ac:dyDescent="0.35">
      <c r="A1521">
        <v>11520</v>
      </c>
      <c r="B1521" s="1">
        <v>45521</v>
      </c>
      <c r="C1521" t="s">
        <v>3024</v>
      </c>
      <c r="D1521" t="s">
        <v>15</v>
      </c>
      <c r="E1521" t="s">
        <v>147</v>
      </c>
      <c r="F1521" t="s">
        <v>24</v>
      </c>
      <c r="G1521" t="s">
        <v>36</v>
      </c>
      <c r="H1521" t="s">
        <v>3025</v>
      </c>
      <c r="I1521">
        <v>2</v>
      </c>
      <c r="J1521">
        <v>27743</v>
      </c>
      <c r="K1521">
        <v>5</v>
      </c>
      <c r="L1521">
        <v>52711.7</v>
      </c>
      <c r="M1521">
        <v>8356.02</v>
      </c>
      <c r="N1521" t="s">
        <v>20</v>
      </c>
    </row>
    <row r="1522" spans="1:14" x14ac:dyDescent="0.35">
      <c r="A1522">
        <v>11521</v>
      </c>
      <c r="B1522" s="1">
        <v>45585</v>
      </c>
      <c r="C1522" t="s">
        <v>3026</v>
      </c>
      <c r="D1522" t="s">
        <v>15</v>
      </c>
      <c r="E1522" t="s">
        <v>68</v>
      </c>
      <c r="F1522" t="s">
        <v>86</v>
      </c>
      <c r="G1522" t="s">
        <v>90</v>
      </c>
      <c r="H1522" t="s">
        <v>1076</v>
      </c>
      <c r="I1522">
        <v>1</v>
      </c>
      <c r="J1522">
        <v>78463</v>
      </c>
      <c r="K1522">
        <v>15</v>
      </c>
      <c r="L1522">
        <v>66693.55</v>
      </c>
      <c r="M1522">
        <v>13965.93</v>
      </c>
      <c r="N1522" t="s">
        <v>38</v>
      </c>
    </row>
    <row r="1523" spans="1:14" x14ac:dyDescent="0.35">
      <c r="A1523">
        <v>11522</v>
      </c>
      <c r="B1523" s="1">
        <v>45757</v>
      </c>
      <c r="C1523" t="s">
        <v>3027</v>
      </c>
      <c r="D1523" t="s">
        <v>40</v>
      </c>
      <c r="E1523" t="s">
        <v>110</v>
      </c>
      <c r="F1523" t="s">
        <v>42</v>
      </c>
      <c r="G1523" t="s">
        <v>79</v>
      </c>
      <c r="H1523" t="s">
        <v>3028</v>
      </c>
      <c r="I1523">
        <v>3</v>
      </c>
      <c r="J1523">
        <v>70431</v>
      </c>
      <c r="K1523">
        <v>15</v>
      </c>
      <c r="L1523">
        <v>179599.05</v>
      </c>
      <c r="M1523">
        <v>11601.92</v>
      </c>
      <c r="N1523" t="s">
        <v>72</v>
      </c>
    </row>
    <row r="1524" spans="1:14" x14ac:dyDescent="0.35">
      <c r="A1524">
        <v>11523</v>
      </c>
      <c r="B1524" s="1">
        <v>45323</v>
      </c>
      <c r="C1524" t="s">
        <v>3029</v>
      </c>
      <c r="D1524" t="s">
        <v>15</v>
      </c>
      <c r="E1524" t="s">
        <v>174</v>
      </c>
      <c r="F1524" t="s">
        <v>24</v>
      </c>
      <c r="G1524" t="s">
        <v>59</v>
      </c>
      <c r="H1524" t="s">
        <v>3030</v>
      </c>
      <c r="I1524">
        <v>1</v>
      </c>
      <c r="J1524">
        <v>48348</v>
      </c>
      <c r="K1524">
        <v>15</v>
      </c>
      <c r="L1524">
        <v>41095.800000000003</v>
      </c>
      <c r="M1524">
        <v>6503.35</v>
      </c>
      <c r="N1524" t="s">
        <v>38</v>
      </c>
    </row>
    <row r="1525" spans="1:14" x14ac:dyDescent="0.35">
      <c r="A1525">
        <v>11524</v>
      </c>
      <c r="B1525" s="1">
        <v>45933</v>
      </c>
      <c r="C1525" t="s">
        <v>3031</v>
      </c>
      <c r="D1525" t="s">
        <v>40</v>
      </c>
      <c r="E1525" t="s">
        <v>50</v>
      </c>
      <c r="F1525" t="s">
        <v>69</v>
      </c>
      <c r="G1525" t="s">
        <v>123</v>
      </c>
      <c r="H1525" t="s">
        <v>3032</v>
      </c>
      <c r="I1525">
        <v>5</v>
      </c>
      <c r="J1525">
        <v>18837</v>
      </c>
      <c r="K1525">
        <v>15</v>
      </c>
      <c r="L1525">
        <v>80057.25</v>
      </c>
      <c r="M1525">
        <v>13932.28</v>
      </c>
      <c r="N1525" t="s">
        <v>72</v>
      </c>
    </row>
    <row r="1526" spans="1:14" x14ac:dyDescent="0.35">
      <c r="A1526">
        <v>11525</v>
      </c>
      <c r="B1526" s="1">
        <v>45504</v>
      </c>
      <c r="C1526" t="s">
        <v>3033</v>
      </c>
      <c r="D1526" t="s">
        <v>40</v>
      </c>
      <c r="E1526" t="s">
        <v>62</v>
      </c>
      <c r="F1526" t="s">
        <v>96</v>
      </c>
      <c r="G1526" t="s">
        <v>156</v>
      </c>
      <c r="H1526" t="s">
        <v>3034</v>
      </c>
      <c r="I1526">
        <v>3</v>
      </c>
      <c r="J1526">
        <v>11450</v>
      </c>
      <c r="K1526">
        <v>0</v>
      </c>
      <c r="L1526">
        <v>34350</v>
      </c>
      <c r="M1526">
        <v>2832.81</v>
      </c>
      <c r="N1526" t="s">
        <v>38</v>
      </c>
    </row>
    <row r="1527" spans="1:14" x14ac:dyDescent="0.35">
      <c r="A1527">
        <v>11526</v>
      </c>
      <c r="B1527" s="1">
        <v>45296</v>
      </c>
      <c r="C1527" t="s">
        <v>3035</v>
      </c>
      <c r="D1527" t="s">
        <v>22</v>
      </c>
      <c r="E1527" t="s">
        <v>23</v>
      </c>
      <c r="F1527" t="s">
        <v>30</v>
      </c>
      <c r="G1527" t="s">
        <v>65</v>
      </c>
      <c r="H1527" t="s">
        <v>3036</v>
      </c>
      <c r="I1527">
        <v>2</v>
      </c>
      <c r="J1527">
        <v>77558</v>
      </c>
      <c r="K1527">
        <v>20</v>
      </c>
      <c r="L1527">
        <v>124092.8</v>
      </c>
      <c r="M1527">
        <v>11165.53</v>
      </c>
      <c r="N1527" t="s">
        <v>20</v>
      </c>
    </row>
    <row r="1528" spans="1:14" x14ac:dyDescent="0.35">
      <c r="A1528">
        <v>11527</v>
      </c>
      <c r="B1528" s="1">
        <v>45839</v>
      </c>
      <c r="C1528" t="s">
        <v>3037</v>
      </c>
      <c r="D1528" t="s">
        <v>40</v>
      </c>
      <c r="E1528" t="s">
        <v>110</v>
      </c>
      <c r="F1528" t="s">
        <v>46</v>
      </c>
      <c r="G1528" t="s">
        <v>209</v>
      </c>
      <c r="H1528" t="s">
        <v>3038</v>
      </c>
      <c r="I1528">
        <v>2</v>
      </c>
      <c r="J1528">
        <v>13108</v>
      </c>
      <c r="K1528">
        <v>20</v>
      </c>
      <c r="L1528">
        <v>20972.799999999999</v>
      </c>
      <c r="M1528">
        <v>2193.88</v>
      </c>
      <c r="N1528" t="s">
        <v>72</v>
      </c>
    </row>
    <row r="1529" spans="1:14" x14ac:dyDescent="0.35">
      <c r="A1529">
        <v>11528</v>
      </c>
      <c r="B1529" s="1">
        <v>45896</v>
      </c>
      <c r="C1529" t="s">
        <v>3039</v>
      </c>
      <c r="D1529" t="s">
        <v>40</v>
      </c>
      <c r="E1529" t="s">
        <v>41</v>
      </c>
      <c r="F1529" t="s">
        <v>86</v>
      </c>
      <c r="G1529" t="s">
        <v>296</v>
      </c>
      <c r="H1529" t="s">
        <v>3040</v>
      </c>
      <c r="I1529">
        <v>3</v>
      </c>
      <c r="J1529">
        <v>57883</v>
      </c>
      <c r="K1529">
        <v>15</v>
      </c>
      <c r="L1529">
        <v>147601.65</v>
      </c>
      <c r="M1529">
        <v>12103.79</v>
      </c>
      <c r="N1529" t="s">
        <v>72</v>
      </c>
    </row>
    <row r="1530" spans="1:14" x14ac:dyDescent="0.35">
      <c r="A1530">
        <v>11529</v>
      </c>
      <c r="B1530" s="1">
        <v>45848</v>
      </c>
      <c r="C1530" t="s">
        <v>3041</v>
      </c>
      <c r="D1530" t="s">
        <v>28</v>
      </c>
      <c r="E1530" t="s">
        <v>144</v>
      </c>
      <c r="F1530" t="s">
        <v>42</v>
      </c>
      <c r="G1530" t="s">
        <v>79</v>
      </c>
      <c r="H1530" t="s">
        <v>3042</v>
      </c>
      <c r="I1530">
        <v>3</v>
      </c>
      <c r="J1530">
        <v>42725</v>
      </c>
      <c r="K1530">
        <v>10</v>
      </c>
      <c r="L1530">
        <v>115357.5</v>
      </c>
      <c r="M1530">
        <v>13828.58</v>
      </c>
      <c r="N1530" t="s">
        <v>33</v>
      </c>
    </row>
    <row r="1531" spans="1:14" x14ac:dyDescent="0.35">
      <c r="A1531">
        <v>11530</v>
      </c>
      <c r="B1531" s="1">
        <v>45396</v>
      </c>
      <c r="C1531" t="s">
        <v>3043</v>
      </c>
      <c r="D1531" t="s">
        <v>40</v>
      </c>
      <c r="E1531" t="s">
        <v>62</v>
      </c>
      <c r="F1531" t="s">
        <v>69</v>
      </c>
      <c r="G1531" t="s">
        <v>70</v>
      </c>
      <c r="H1531" t="s">
        <v>3044</v>
      </c>
      <c r="I1531">
        <v>3</v>
      </c>
      <c r="J1531">
        <v>55957</v>
      </c>
      <c r="K1531">
        <v>0</v>
      </c>
      <c r="L1531">
        <v>167871</v>
      </c>
      <c r="M1531">
        <v>10701.22</v>
      </c>
      <c r="N1531" t="s">
        <v>33</v>
      </c>
    </row>
    <row r="1532" spans="1:14" x14ac:dyDescent="0.35">
      <c r="A1532">
        <v>11531</v>
      </c>
      <c r="B1532" s="1">
        <v>45801</v>
      </c>
      <c r="C1532" t="s">
        <v>3045</v>
      </c>
      <c r="D1532" t="s">
        <v>28</v>
      </c>
      <c r="E1532" t="s">
        <v>144</v>
      </c>
      <c r="F1532" t="s">
        <v>96</v>
      </c>
      <c r="G1532" t="s">
        <v>183</v>
      </c>
      <c r="H1532" t="s">
        <v>3046</v>
      </c>
      <c r="I1532">
        <v>4</v>
      </c>
      <c r="J1532">
        <v>56766</v>
      </c>
      <c r="K1532">
        <v>15</v>
      </c>
      <c r="L1532">
        <v>193004.4</v>
      </c>
      <c r="M1532">
        <v>46227.53</v>
      </c>
      <c r="N1532" t="s">
        <v>72</v>
      </c>
    </row>
    <row r="1533" spans="1:14" x14ac:dyDescent="0.35">
      <c r="A1533">
        <v>11532</v>
      </c>
      <c r="B1533" s="1">
        <v>45806</v>
      </c>
      <c r="C1533" t="s">
        <v>3047</v>
      </c>
      <c r="D1533" t="s">
        <v>22</v>
      </c>
      <c r="E1533" t="s">
        <v>74</v>
      </c>
      <c r="F1533" t="s">
        <v>42</v>
      </c>
      <c r="G1533" t="s">
        <v>51</v>
      </c>
      <c r="H1533" t="s">
        <v>3048</v>
      </c>
      <c r="I1533">
        <v>2</v>
      </c>
      <c r="J1533">
        <v>74359</v>
      </c>
      <c r="K1533">
        <v>10</v>
      </c>
      <c r="L1533">
        <v>133846.20000000001</v>
      </c>
      <c r="M1533">
        <v>22113.85</v>
      </c>
      <c r="N1533" t="s">
        <v>33</v>
      </c>
    </row>
    <row r="1534" spans="1:14" x14ac:dyDescent="0.35">
      <c r="A1534">
        <v>11533</v>
      </c>
      <c r="B1534" s="1">
        <v>45902</v>
      </c>
      <c r="C1534" t="s">
        <v>3049</v>
      </c>
      <c r="D1534" t="s">
        <v>15</v>
      </c>
      <c r="E1534" t="s">
        <v>16</v>
      </c>
      <c r="F1534" t="s">
        <v>86</v>
      </c>
      <c r="G1534" t="s">
        <v>296</v>
      </c>
      <c r="H1534" t="s">
        <v>3050</v>
      </c>
      <c r="I1534">
        <v>2</v>
      </c>
      <c r="J1534">
        <v>16331</v>
      </c>
      <c r="K1534">
        <v>5</v>
      </c>
      <c r="L1534">
        <v>31028.9</v>
      </c>
      <c r="M1534">
        <v>5368.05</v>
      </c>
      <c r="N1534" t="s">
        <v>33</v>
      </c>
    </row>
    <row r="1535" spans="1:14" x14ac:dyDescent="0.35">
      <c r="A1535">
        <v>11534</v>
      </c>
      <c r="B1535" s="1">
        <v>45203</v>
      </c>
      <c r="C1535" t="s">
        <v>3051</v>
      </c>
      <c r="D1535" t="s">
        <v>40</v>
      </c>
      <c r="E1535" t="s">
        <v>110</v>
      </c>
      <c r="F1535" t="s">
        <v>46</v>
      </c>
      <c r="G1535" t="s">
        <v>201</v>
      </c>
      <c r="H1535" t="s">
        <v>1344</v>
      </c>
      <c r="I1535">
        <v>5</v>
      </c>
      <c r="J1535">
        <v>44511</v>
      </c>
      <c r="K1535">
        <v>20</v>
      </c>
      <c r="L1535">
        <v>178044</v>
      </c>
      <c r="M1535">
        <v>41209.730000000003</v>
      </c>
      <c r="N1535" t="s">
        <v>83</v>
      </c>
    </row>
    <row r="1536" spans="1:14" x14ac:dyDescent="0.35">
      <c r="A1536">
        <v>11535</v>
      </c>
      <c r="B1536" s="1">
        <v>45207</v>
      </c>
      <c r="C1536" t="s">
        <v>3052</v>
      </c>
      <c r="D1536" t="s">
        <v>22</v>
      </c>
      <c r="E1536" t="s">
        <v>58</v>
      </c>
      <c r="F1536" t="s">
        <v>46</v>
      </c>
      <c r="G1536" t="s">
        <v>47</v>
      </c>
      <c r="H1536" t="s">
        <v>3053</v>
      </c>
      <c r="I1536">
        <v>4</v>
      </c>
      <c r="J1536">
        <v>42955</v>
      </c>
      <c r="K1536">
        <v>5</v>
      </c>
      <c r="L1536">
        <v>163229</v>
      </c>
      <c r="M1536">
        <v>26318.32</v>
      </c>
      <c r="N1536" t="s">
        <v>38</v>
      </c>
    </row>
    <row r="1537" spans="1:14" x14ac:dyDescent="0.35">
      <c r="A1537">
        <v>11536</v>
      </c>
      <c r="B1537" s="1">
        <v>45368</v>
      </c>
      <c r="C1537" t="s">
        <v>3054</v>
      </c>
      <c r="D1537" t="s">
        <v>40</v>
      </c>
      <c r="E1537" t="s">
        <v>110</v>
      </c>
      <c r="F1537" t="s">
        <v>24</v>
      </c>
      <c r="G1537" t="s">
        <v>107</v>
      </c>
      <c r="H1537" t="s">
        <v>3055</v>
      </c>
      <c r="I1537">
        <v>5</v>
      </c>
      <c r="J1537">
        <v>58177</v>
      </c>
      <c r="K1537">
        <v>0</v>
      </c>
      <c r="L1537">
        <v>290885</v>
      </c>
      <c r="M1537">
        <v>63620.24</v>
      </c>
      <c r="N1537" t="s">
        <v>20</v>
      </c>
    </row>
    <row r="1538" spans="1:14" x14ac:dyDescent="0.35">
      <c r="A1538">
        <v>11537</v>
      </c>
      <c r="B1538" s="1">
        <v>45904</v>
      </c>
      <c r="C1538" t="s">
        <v>3056</v>
      </c>
      <c r="D1538" t="s">
        <v>15</v>
      </c>
      <c r="E1538" t="s">
        <v>147</v>
      </c>
      <c r="F1538" t="s">
        <v>129</v>
      </c>
      <c r="G1538" t="s">
        <v>148</v>
      </c>
      <c r="H1538" t="s">
        <v>3057</v>
      </c>
      <c r="I1538">
        <v>4</v>
      </c>
      <c r="J1538">
        <v>54053</v>
      </c>
      <c r="K1538">
        <v>5</v>
      </c>
      <c r="L1538">
        <v>205401.4</v>
      </c>
      <c r="M1538">
        <v>21438.76</v>
      </c>
      <c r="N1538" t="s">
        <v>38</v>
      </c>
    </row>
    <row r="1539" spans="1:14" x14ac:dyDescent="0.35">
      <c r="A1539">
        <v>11538</v>
      </c>
      <c r="B1539" s="1">
        <v>45839</v>
      </c>
      <c r="C1539" t="s">
        <v>3058</v>
      </c>
      <c r="D1539" t="s">
        <v>22</v>
      </c>
      <c r="E1539" t="s">
        <v>23</v>
      </c>
      <c r="F1539" t="s">
        <v>86</v>
      </c>
      <c r="G1539" t="s">
        <v>118</v>
      </c>
      <c r="H1539" t="s">
        <v>3059</v>
      </c>
      <c r="I1539">
        <v>5</v>
      </c>
      <c r="J1539">
        <v>29477</v>
      </c>
      <c r="K1539">
        <v>0</v>
      </c>
      <c r="L1539">
        <v>147385</v>
      </c>
      <c r="M1539">
        <v>21636.95</v>
      </c>
      <c r="N1539" t="s">
        <v>72</v>
      </c>
    </row>
    <row r="1540" spans="1:14" x14ac:dyDescent="0.35">
      <c r="A1540">
        <v>11539</v>
      </c>
      <c r="B1540" s="1">
        <v>45455</v>
      </c>
      <c r="C1540" t="s">
        <v>3060</v>
      </c>
      <c r="D1540" t="s">
        <v>15</v>
      </c>
      <c r="E1540" t="s">
        <v>16</v>
      </c>
      <c r="F1540" t="s">
        <v>86</v>
      </c>
      <c r="G1540" t="s">
        <v>296</v>
      </c>
      <c r="H1540" t="s">
        <v>3061</v>
      </c>
      <c r="I1540">
        <v>4</v>
      </c>
      <c r="J1540">
        <v>56039</v>
      </c>
      <c r="K1540">
        <v>5</v>
      </c>
      <c r="L1540">
        <v>212948.2</v>
      </c>
      <c r="M1540">
        <v>52225.34</v>
      </c>
      <c r="N1540" t="s">
        <v>83</v>
      </c>
    </row>
    <row r="1541" spans="1:14" x14ac:dyDescent="0.35">
      <c r="A1541">
        <v>11540</v>
      </c>
      <c r="B1541" s="1">
        <v>45677</v>
      </c>
      <c r="C1541" t="s">
        <v>3062</v>
      </c>
      <c r="D1541" t="s">
        <v>15</v>
      </c>
      <c r="E1541" t="s">
        <v>68</v>
      </c>
      <c r="F1541" t="s">
        <v>96</v>
      </c>
      <c r="G1541" t="s">
        <v>214</v>
      </c>
      <c r="H1541" t="s">
        <v>3063</v>
      </c>
      <c r="I1541">
        <v>1</v>
      </c>
      <c r="J1541">
        <v>65150</v>
      </c>
      <c r="K1541">
        <v>5</v>
      </c>
      <c r="L1541">
        <v>61892.5</v>
      </c>
      <c r="M1541">
        <v>4292.8100000000004</v>
      </c>
      <c r="N1541" t="s">
        <v>72</v>
      </c>
    </row>
    <row r="1542" spans="1:14" x14ac:dyDescent="0.35">
      <c r="A1542">
        <v>11541</v>
      </c>
      <c r="B1542" s="1">
        <v>45490</v>
      </c>
      <c r="C1542" t="s">
        <v>3064</v>
      </c>
      <c r="D1542" t="s">
        <v>40</v>
      </c>
      <c r="E1542" t="s">
        <v>62</v>
      </c>
      <c r="F1542" t="s">
        <v>30</v>
      </c>
      <c r="G1542" t="s">
        <v>104</v>
      </c>
      <c r="H1542" t="s">
        <v>2379</v>
      </c>
      <c r="I1542">
        <v>3</v>
      </c>
      <c r="J1542">
        <v>54345</v>
      </c>
      <c r="K1542">
        <v>0</v>
      </c>
      <c r="L1542">
        <v>163035</v>
      </c>
      <c r="M1542">
        <v>34456.660000000003</v>
      </c>
      <c r="N1542" t="s">
        <v>20</v>
      </c>
    </row>
    <row r="1543" spans="1:14" x14ac:dyDescent="0.35">
      <c r="A1543">
        <v>11542</v>
      </c>
      <c r="B1543" s="1">
        <v>45793</v>
      </c>
      <c r="C1543" t="s">
        <v>3065</v>
      </c>
      <c r="D1543" t="s">
        <v>15</v>
      </c>
      <c r="E1543" t="s">
        <v>16</v>
      </c>
      <c r="F1543" t="s">
        <v>96</v>
      </c>
      <c r="G1543" t="s">
        <v>214</v>
      </c>
      <c r="H1543" t="s">
        <v>1736</v>
      </c>
      <c r="I1543">
        <v>4</v>
      </c>
      <c r="J1543">
        <v>45467</v>
      </c>
      <c r="K1543">
        <v>5</v>
      </c>
      <c r="L1543">
        <v>172774.6</v>
      </c>
      <c r="M1543">
        <v>20563.95</v>
      </c>
      <c r="N1543" t="s">
        <v>33</v>
      </c>
    </row>
    <row r="1544" spans="1:14" x14ac:dyDescent="0.35">
      <c r="A1544">
        <v>11543</v>
      </c>
      <c r="B1544" s="1">
        <v>45396</v>
      </c>
      <c r="C1544" t="s">
        <v>3066</v>
      </c>
      <c r="D1544" t="s">
        <v>22</v>
      </c>
      <c r="E1544" t="s">
        <v>58</v>
      </c>
      <c r="F1544" t="s">
        <v>129</v>
      </c>
      <c r="G1544" t="s">
        <v>164</v>
      </c>
      <c r="H1544" t="s">
        <v>3067</v>
      </c>
      <c r="I1544">
        <v>3</v>
      </c>
      <c r="J1544">
        <v>53536</v>
      </c>
      <c r="K1544">
        <v>20</v>
      </c>
      <c r="L1544">
        <v>128486.39999999999</v>
      </c>
      <c r="M1544">
        <v>31527.42</v>
      </c>
      <c r="N1544" t="s">
        <v>33</v>
      </c>
    </row>
    <row r="1545" spans="1:14" x14ac:dyDescent="0.35">
      <c r="A1545">
        <v>11544</v>
      </c>
      <c r="B1545" s="1">
        <v>45724</v>
      </c>
      <c r="C1545" t="s">
        <v>3068</v>
      </c>
      <c r="D1545" t="s">
        <v>22</v>
      </c>
      <c r="E1545" t="s">
        <v>58</v>
      </c>
      <c r="F1545" t="s">
        <v>17</v>
      </c>
      <c r="G1545" t="s">
        <v>100</v>
      </c>
      <c r="H1545" t="s">
        <v>3069</v>
      </c>
      <c r="I1545">
        <v>3</v>
      </c>
      <c r="J1545">
        <v>56465</v>
      </c>
      <c r="K1545">
        <v>15</v>
      </c>
      <c r="L1545">
        <v>143985.75</v>
      </c>
      <c r="M1545">
        <v>21968.41</v>
      </c>
      <c r="N1545" t="s">
        <v>83</v>
      </c>
    </row>
    <row r="1546" spans="1:14" x14ac:dyDescent="0.35">
      <c r="A1546">
        <v>11545</v>
      </c>
      <c r="B1546" s="1">
        <v>45913</v>
      </c>
      <c r="C1546" t="s">
        <v>3070</v>
      </c>
      <c r="D1546" t="s">
        <v>22</v>
      </c>
      <c r="E1546" t="s">
        <v>58</v>
      </c>
      <c r="F1546" t="s">
        <v>17</v>
      </c>
      <c r="G1546" t="s">
        <v>55</v>
      </c>
      <c r="H1546" t="s">
        <v>3071</v>
      </c>
      <c r="I1546">
        <v>2</v>
      </c>
      <c r="J1546">
        <v>68644</v>
      </c>
      <c r="K1546">
        <v>10</v>
      </c>
      <c r="L1546">
        <v>123559.2</v>
      </c>
      <c r="M1546">
        <v>13468.47</v>
      </c>
      <c r="N1546" t="s">
        <v>33</v>
      </c>
    </row>
    <row r="1547" spans="1:14" x14ac:dyDescent="0.35">
      <c r="A1547">
        <v>11546</v>
      </c>
      <c r="B1547" s="1">
        <v>45808</v>
      </c>
      <c r="C1547" t="s">
        <v>3072</v>
      </c>
      <c r="D1547" t="s">
        <v>15</v>
      </c>
      <c r="E1547" t="s">
        <v>68</v>
      </c>
      <c r="F1547" t="s">
        <v>46</v>
      </c>
      <c r="G1547" t="s">
        <v>126</v>
      </c>
      <c r="H1547" t="s">
        <v>3073</v>
      </c>
      <c r="I1547">
        <v>4</v>
      </c>
      <c r="J1547">
        <v>63192</v>
      </c>
      <c r="K1547">
        <v>20</v>
      </c>
      <c r="L1547">
        <v>202214.39999999999</v>
      </c>
      <c r="M1547">
        <v>15630.52</v>
      </c>
      <c r="N1547" t="s">
        <v>20</v>
      </c>
    </row>
    <row r="1548" spans="1:14" x14ac:dyDescent="0.35">
      <c r="A1548">
        <v>11547</v>
      </c>
      <c r="B1548" s="1">
        <v>45885</v>
      </c>
      <c r="C1548" t="s">
        <v>3074</v>
      </c>
      <c r="D1548" t="s">
        <v>40</v>
      </c>
      <c r="E1548" t="s">
        <v>62</v>
      </c>
      <c r="F1548" t="s">
        <v>24</v>
      </c>
      <c r="G1548" t="s">
        <v>25</v>
      </c>
      <c r="H1548" t="s">
        <v>1692</v>
      </c>
      <c r="I1548">
        <v>3</v>
      </c>
      <c r="J1548">
        <v>57535</v>
      </c>
      <c r="K1548">
        <v>0</v>
      </c>
      <c r="L1548">
        <v>172605</v>
      </c>
      <c r="M1548">
        <v>42852.79</v>
      </c>
      <c r="N1548" t="s">
        <v>33</v>
      </c>
    </row>
    <row r="1549" spans="1:14" x14ac:dyDescent="0.35">
      <c r="A1549">
        <v>11548</v>
      </c>
      <c r="B1549" s="1">
        <v>45821</v>
      </c>
      <c r="C1549" t="s">
        <v>3075</v>
      </c>
      <c r="D1549" t="s">
        <v>28</v>
      </c>
      <c r="E1549" t="s">
        <v>29</v>
      </c>
      <c r="F1549" t="s">
        <v>30</v>
      </c>
      <c r="G1549" t="s">
        <v>65</v>
      </c>
      <c r="H1549" t="s">
        <v>3076</v>
      </c>
      <c r="I1549">
        <v>1</v>
      </c>
      <c r="J1549">
        <v>4957</v>
      </c>
      <c r="K1549">
        <v>15</v>
      </c>
      <c r="L1549">
        <v>4213.45</v>
      </c>
      <c r="M1549">
        <v>662.55</v>
      </c>
      <c r="N1549" t="s">
        <v>72</v>
      </c>
    </row>
    <row r="1550" spans="1:14" x14ac:dyDescent="0.35">
      <c r="A1550">
        <v>11549</v>
      </c>
      <c r="B1550" s="1">
        <v>45836</v>
      </c>
      <c r="C1550" t="s">
        <v>3077</v>
      </c>
      <c r="D1550" t="s">
        <v>40</v>
      </c>
      <c r="E1550" t="s">
        <v>50</v>
      </c>
      <c r="F1550" t="s">
        <v>86</v>
      </c>
      <c r="G1550" t="s">
        <v>118</v>
      </c>
      <c r="H1550" t="s">
        <v>2896</v>
      </c>
      <c r="I1550">
        <v>3</v>
      </c>
      <c r="J1550">
        <v>68401</v>
      </c>
      <c r="K1550">
        <v>10</v>
      </c>
      <c r="L1550">
        <v>184682.7</v>
      </c>
      <c r="M1550">
        <v>30435.71</v>
      </c>
      <c r="N1550" t="s">
        <v>20</v>
      </c>
    </row>
    <row r="1551" spans="1:14" x14ac:dyDescent="0.35">
      <c r="A1551">
        <v>11550</v>
      </c>
      <c r="B1551" s="1">
        <v>45765</v>
      </c>
      <c r="C1551" t="s">
        <v>3078</v>
      </c>
      <c r="D1551" t="s">
        <v>22</v>
      </c>
      <c r="E1551" t="s">
        <v>23</v>
      </c>
      <c r="F1551" t="s">
        <v>17</v>
      </c>
      <c r="G1551" t="s">
        <v>111</v>
      </c>
      <c r="H1551" t="s">
        <v>1060</v>
      </c>
      <c r="I1551">
        <v>5</v>
      </c>
      <c r="J1551">
        <v>30383</v>
      </c>
      <c r="K1551">
        <v>0</v>
      </c>
      <c r="L1551">
        <v>151915</v>
      </c>
      <c r="M1551">
        <v>35359.410000000003</v>
      </c>
      <c r="N1551" t="s">
        <v>72</v>
      </c>
    </row>
    <row r="1552" spans="1:14" x14ac:dyDescent="0.35">
      <c r="A1552">
        <v>11551</v>
      </c>
      <c r="B1552" s="1">
        <v>45490</v>
      </c>
      <c r="C1552" t="s">
        <v>3079</v>
      </c>
      <c r="D1552" t="s">
        <v>28</v>
      </c>
      <c r="E1552" t="s">
        <v>35</v>
      </c>
      <c r="F1552" t="s">
        <v>17</v>
      </c>
      <c r="G1552" t="s">
        <v>100</v>
      </c>
      <c r="H1552" t="s">
        <v>3080</v>
      </c>
      <c r="I1552">
        <v>1</v>
      </c>
      <c r="J1552">
        <v>75876</v>
      </c>
      <c r="K1552">
        <v>0</v>
      </c>
      <c r="L1552">
        <v>75876</v>
      </c>
      <c r="M1552">
        <v>8554.23</v>
      </c>
      <c r="N1552" t="s">
        <v>20</v>
      </c>
    </row>
    <row r="1553" spans="1:14" x14ac:dyDescent="0.35">
      <c r="A1553">
        <v>11552</v>
      </c>
      <c r="B1553" s="1">
        <v>45701</v>
      </c>
      <c r="C1553" t="s">
        <v>3081</v>
      </c>
      <c r="D1553" t="s">
        <v>22</v>
      </c>
      <c r="E1553" t="s">
        <v>23</v>
      </c>
      <c r="F1553" t="s">
        <v>75</v>
      </c>
      <c r="G1553" t="s">
        <v>76</v>
      </c>
      <c r="H1553" t="s">
        <v>712</v>
      </c>
      <c r="I1553">
        <v>4</v>
      </c>
      <c r="J1553">
        <v>78123</v>
      </c>
      <c r="K1553">
        <v>5</v>
      </c>
      <c r="L1553">
        <v>296867.40000000002</v>
      </c>
      <c r="M1553">
        <v>35529.65</v>
      </c>
      <c r="N1553" t="s">
        <v>33</v>
      </c>
    </row>
    <row r="1554" spans="1:14" x14ac:dyDescent="0.35">
      <c r="A1554">
        <v>11553</v>
      </c>
      <c r="B1554" s="1">
        <v>45418</v>
      </c>
      <c r="C1554" t="s">
        <v>3082</v>
      </c>
      <c r="D1554" t="s">
        <v>40</v>
      </c>
      <c r="E1554" t="s">
        <v>62</v>
      </c>
      <c r="F1554" t="s">
        <v>42</v>
      </c>
      <c r="G1554" t="s">
        <v>446</v>
      </c>
      <c r="H1554" t="s">
        <v>3083</v>
      </c>
      <c r="I1554">
        <v>3</v>
      </c>
      <c r="J1554">
        <v>66674</v>
      </c>
      <c r="K1554">
        <v>15</v>
      </c>
      <c r="L1554">
        <v>170018.7</v>
      </c>
      <c r="M1554">
        <v>37822.81</v>
      </c>
      <c r="N1554" t="s">
        <v>72</v>
      </c>
    </row>
    <row r="1555" spans="1:14" x14ac:dyDescent="0.35">
      <c r="A1555">
        <v>11554</v>
      </c>
      <c r="B1555" s="1">
        <v>45370</v>
      </c>
      <c r="C1555" t="s">
        <v>3084</v>
      </c>
      <c r="D1555" t="s">
        <v>22</v>
      </c>
      <c r="E1555" t="s">
        <v>167</v>
      </c>
      <c r="F1555" t="s">
        <v>30</v>
      </c>
      <c r="G1555" t="s">
        <v>65</v>
      </c>
      <c r="H1555" t="s">
        <v>3085</v>
      </c>
      <c r="I1555">
        <v>1</v>
      </c>
      <c r="J1555">
        <v>53914</v>
      </c>
      <c r="K1555">
        <v>10</v>
      </c>
      <c r="L1555">
        <v>48522.6</v>
      </c>
      <c r="M1555">
        <v>3280.08</v>
      </c>
      <c r="N1555" t="s">
        <v>20</v>
      </c>
    </row>
    <row r="1556" spans="1:14" x14ac:dyDescent="0.35">
      <c r="A1556">
        <v>11555</v>
      </c>
      <c r="B1556" s="1">
        <v>45327</v>
      </c>
      <c r="C1556" t="s">
        <v>3086</v>
      </c>
      <c r="D1556" t="s">
        <v>15</v>
      </c>
      <c r="E1556" t="s">
        <v>147</v>
      </c>
      <c r="F1556" t="s">
        <v>129</v>
      </c>
      <c r="G1556" t="s">
        <v>164</v>
      </c>
      <c r="H1556" t="s">
        <v>666</v>
      </c>
      <c r="I1556">
        <v>5</v>
      </c>
      <c r="J1556">
        <v>42355</v>
      </c>
      <c r="K1556">
        <v>0</v>
      </c>
      <c r="L1556">
        <v>211775</v>
      </c>
      <c r="M1556">
        <v>41918.730000000003</v>
      </c>
      <c r="N1556" t="s">
        <v>20</v>
      </c>
    </row>
    <row r="1557" spans="1:14" x14ac:dyDescent="0.35">
      <c r="A1557">
        <v>11556</v>
      </c>
      <c r="B1557" s="1">
        <v>45665</v>
      </c>
      <c r="C1557" t="s">
        <v>3087</v>
      </c>
      <c r="D1557" t="s">
        <v>40</v>
      </c>
      <c r="E1557" t="s">
        <v>103</v>
      </c>
      <c r="F1557" t="s">
        <v>17</v>
      </c>
      <c r="G1557" t="s">
        <v>55</v>
      </c>
      <c r="H1557" t="s">
        <v>1935</v>
      </c>
      <c r="I1557">
        <v>2</v>
      </c>
      <c r="J1557">
        <v>14604</v>
      </c>
      <c r="K1557">
        <v>20</v>
      </c>
      <c r="L1557">
        <v>23366.400000000001</v>
      </c>
      <c r="M1557">
        <v>3269.92</v>
      </c>
      <c r="N1557" t="s">
        <v>33</v>
      </c>
    </row>
    <row r="1558" spans="1:14" x14ac:dyDescent="0.35">
      <c r="A1558">
        <v>11557</v>
      </c>
      <c r="B1558" s="1">
        <v>45644</v>
      </c>
      <c r="C1558" t="s">
        <v>3088</v>
      </c>
      <c r="D1558" t="s">
        <v>28</v>
      </c>
      <c r="E1558" t="s">
        <v>85</v>
      </c>
      <c r="F1558" t="s">
        <v>17</v>
      </c>
      <c r="G1558" t="s">
        <v>111</v>
      </c>
      <c r="H1558" t="s">
        <v>3089</v>
      </c>
      <c r="I1558">
        <v>2</v>
      </c>
      <c r="J1558">
        <v>56144</v>
      </c>
      <c r="K1558">
        <v>15</v>
      </c>
      <c r="L1558">
        <v>95444.800000000003</v>
      </c>
      <c r="M1558">
        <v>12913.43</v>
      </c>
      <c r="N1558" t="s">
        <v>72</v>
      </c>
    </row>
    <row r="1559" spans="1:14" x14ac:dyDescent="0.35">
      <c r="A1559">
        <v>11558</v>
      </c>
      <c r="B1559" s="1">
        <v>45377</v>
      </c>
      <c r="C1559" t="s">
        <v>3090</v>
      </c>
      <c r="D1559" t="s">
        <v>22</v>
      </c>
      <c r="E1559" t="s">
        <v>58</v>
      </c>
      <c r="F1559" t="s">
        <v>86</v>
      </c>
      <c r="G1559" t="s">
        <v>296</v>
      </c>
      <c r="H1559" t="s">
        <v>3091</v>
      </c>
      <c r="I1559">
        <v>4</v>
      </c>
      <c r="J1559">
        <v>69488</v>
      </c>
      <c r="K1559">
        <v>0</v>
      </c>
      <c r="L1559">
        <v>277952</v>
      </c>
      <c r="M1559">
        <v>62478.5</v>
      </c>
      <c r="N1559" t="s">
        <v>72</v>
      </c>
    </row>
    <row r="1560" spans="1:14" x14ac:dyDescent="0.35">
      <c r="A1560">
        <v>11559</v>
      </c>
      <c r="B1560" s="1">
        <v>45507</v>
      </c>
      <c r="C1560" t="s">
        <v>3092</v>
      </c>
      <c r="D1560" t="s">
        <v>22</v>
      </c>
      <c r="E1560" t="s">
        <v>58</v>
      </c>
      <c r="F1560" t="s">
        <v>24</v>
      </c>
      <c r="G1560" t="s">
        <v>107</v>
      </c>
      <c r="H1560" t="s">
        <v>3093</v>
      </c>
      <c r="I1560">
        <v>1</v>
      </c>
      <c r="J1560">
        <v>54783</v>
      </c>
      <c r="K1560">
        <v>15</v>
      </c>
      <c r="L1560">
        <v>46565.55</v>
      </c>
      <c r="M1560">
        <v>3984.69</v>
      </c>
      <c r="N1560" t="s">
        <v>20</v>
      </c>
    </row>
    <row r="1561" spans="1:14" x14ac:dyDescent="0.35">
      <c r="A1561">
        <v>11560</v>
      </c>
      <c r="B1561" s="1">
        <v>45245</v>
      </c>
      <c r="C1561" t="s">
        <v>3094</v>
      </c>
      <c r="D1561" t="s">
        <v>22</v>
      </c>
      <c r="E1561" t="s">
        <v>58</v>
      </c>
      <c r="F1561" t="s">
        <v>86</v>
      </c>
      <c r="G1561" t="s">
        <v>118</v>
      </c>
      <c r="H1561" t="s">
        <v>3095</v>
      </c>
      <c r="I1561">
        <v>4</v>
      </c>
      <c r="J1561">
        <v>31813</v>
      </c>
      <c r="K1561">
        <v>15</v>
      </c>
      <c r="L1561">
        <v>108164.2</v>
      </c>
      <c r="M1561">
        <v>26474.26</v>
      </c>
      <c r="N1561" t="s">
        <v>72</v>
      </c>
    </row>
    <row r="1562" spans="1:14" x14ac:dyDescent="0.35">
      <c r="A1562">
        <v>11561</v>
      </c>
      <c r="B1562" s="1">
        <v>45471</v>
      </c>
      <c r="C1562" t="s">
        <v>3096</v>
      </c>
      <c r="D1562" t="s">
        <v>40</v>
      </c>
      <c r="E1562" t="s">
        <v>41</v>
      </c>
      <c r="F1562" t="s">
        <v>75</v>
      </c>
      <c r="G1562" t="s">
        <v>307</v>
      </c>
      <c r="H1562" t="s">
        <v>467</v>
      </c>
      <c r="I1562">
        <v>3</v>
      </c>
      <c r="J1562">
        <v>22087</v>
      </c>
      <c r="K1562">
        <v>0</v>
      </c>
      <c r="L1562">
        <v>66261</v>
      </c>
      <c r="M1562">
        <v>14117.39</v>
      </c>
      <c r="N1562" t="s">
        <v>20</v>
      </c>
    </row>
    <row r="1563" spans="1:14" x14ac:dyDescent="0.35">
      <c r="A1563">
        <v>11562</v>
      </c>
      <c r="B1563" s="1">
        <v>45772</v>
      </c>
      <c r="C1563" t="s">
        <v>3097</v>
      </c>
      <c r="D1563" t="s">
        <v>22</v>
      </c>
      <c r="E1563" t="s">
        <v>54</v>
      </c>
      <c r="F1563" t="s">
        <v>96</v>
      </c>
      <c r="G1563" t="s">
        <v>214</v>
      </c>
      <c r="H1563" t="s">
        <v>1794</v>
      </c>
      <c r="I1563">
        <v>5</v>
      </c>
      <c r="J1563">
        <v>42219</v>
      </c>
      <c r="K1563">
        <v>15</v>
      </c>
      <c r="L1563">
        <v>179430.75</v>
      </c>
      <c r="M1563">
        <v>14017.16</v>
      </c>
      <c r="N1563" t="s">
        <v>38</v>
      </c>
    </row>
    <row r="1564" spans="1:14" x14ac:dyDescent="0.35">
      <c r="A1564">
        <v>11563</v>
      </c>
      <c r="B1564" s="1">
        <v>45691</v>
      </c>
      <c r="C1564" t="s">
        <v>3098</v>
      </c>
      <c r="D1564" t="s">
        <v>28</v>
      </c>
      <c r="E1564" t="s">
        <v>144</v>
      </c>
      <c r="F1564" t="s">
        <v>75</v>
      </c>
      <c r="G1564" t="s">
        <v>307</v>
      </c>
      <c r="H1564" t="s">
        <v>3099</v>
      </c>
      <c r="I1564">
        <v>1</v>
      </c>
      <c r="J1564">
        <v>67580</v>
      </c>
      <c r="K1564">
        <v>20</v>
      </c>
      <c r="L1564">
        <v>54064</v>
      </c>
      <c r="M1564">
        <v>4728.2700000000004</v>
      </c>
      <c r="N1564" t="s">
        <v>72</v>
      </c>
    </row>
    <row r="1565" spans="1:14" x14ac:dyDescent="0.35">
      <c r="A1565">
        <v>11564</v>
      </c>
      <c r="B1565" s="1">
        <v>45373</v>
      </c>
      <c r="C1565" t="s">
        <v>3100</v>
      </c>
      <c r="D1565" t="s">
        <v>40</v>
      </c>
      <c r="E1565" t="s">
        <v>110</v>
      </c>
      <c r="F1565" t="s">
        <v>69</v>
      </c>
      <c r="G1565" t="s">
        <v>151</v>
      </c>
      <c r="H1565" t="s">
        <v>3101</v>
      </c>
      <c r="I1565">
        <v>2</v>
      </c>
      <c r="J1565">
        <v>36046</v>
      </c>
      <c r="K1565">
        <v>20</v>
      </c>
      <c r="L1565">
        <v>57673.599999999999</v>
      </c>
      <c r="M1565">
        <v>9875.64</v>
      </c>
      <c r="N1565" t="s">
        <v>83</v>
      </c>
    </row>
    <row r="1566" spans="1:14" x14ac:dyDescent="0.35">
      <c r="A1566">
        <v>11565</v>
      </c>
      <c r="B1566" s="1">
        <v>45650</v>
      </c>
      <c r="C1566" t="s">
        <v>3102</v>
      </c>
      <c r="D1566" t="s">
        <v>15</v>
      </c>
      <c r="E1566" t="s">
        <v>174</v>
      </c>
      <c r="F1566" t="s">
        <v>96</v>
      </c>
      <c r="G1566" t="s">
        <v>183</v>
      </c>
      <c r="H1566" t="s">
        <v>3103</v>
      </c>
      <c r="I1566">
        <v>3</v>
      </c>
      <c r="J1566">
        <v>45233</v>
      </c>
      <c r="K1566">
        <v>10</v>
      </c>
      <c r="L1566">
        <v>122129.1</v>
      </c>
      <c r="M1566">
        <v>13140.77</v>
      </c>
      <c r="N1566" t="s">
        <v>72</v>
      </c>
    </row>
    <row r="1567" spans="1:14" x14ac:dyDescent="0.35">
      <c r="A1567">
        <v>11566</v>
      </c>
      <c r="B1567" s="1">
        <v>45382</v>
      </c>
      <c r="C1567" t="s">
        <v>3104</v>
      </c>
      <c r="D1567" t="s">
        <v>22</v>
      </c>
      <c r="E1567" t="s">
        <v>167</v>
      </c>
      <c r="F1567" t="s">
        <v>69</v>
      </c>
      <c r="G1567" t="s">
        <v>123</v>
      </c>
      <c r="H1567" t="s">
        <v>3105</v>
      </c>
      <c r="I1567">
        <v>5</v>
      </c>
      <c r="J1567">
        <v>8191</v>
      </c>
      <c r="K1567">
        <v>5</v>
      </c>
      <c r="L1567">
        <v>38907.25</v>
      </c>
      <c r="M1567">
        <v>9434.86</v>
      </c>
      <c r="N1567" t="s">
        <v>38</v>
      </c>
    </row>
    <row r="1568" spans="1:14" x14ac:dyDescent="0.35">
      <c r="A1568">
        <v>11567</v>
      </c>
      <c r="B1568" s="1">
        <v>45638</v>
      </c>
      <c r="C1568" t="s">
        <v>3106</v>
      </c>
      <c r="D1568" t="s">
        <v>15</v>
      </c>
      <c r="E1568" t="s">
        <v>147</v>
      </c>
      <c r="F1568" t="s">
        <v>75</v>
      </c>
      <c r="G1568" t="s">
        <v>204</v>
      </c>
      <c r="H1568" t="s">
        <v>3107</v>
      </c>
      <c r="I1568">
        <v>2</v>
      </c>
      <c r="J1568">
        <v>51678</v>
      </c>
      <c r="K1568">
        <v>20</v>
      </c>
      <c r="L1568">
        <v>82684.800000000003</v>
      </c>
      <c r="M1568">
        <v>10796.75</v>
      </c>
      <c r="N1568" t="s">
        <v>20</v>
      </c>
    </row>
    <row r="1569" spans="1:14" x14ac:dyDescent="0.35">
      <c r="A1569">
        <v>11568</v>
      </c>
      <c r="B1569" s="1">
        <v>45226</v>
      </c>
      <c r="C1569" t="s">
        <v>3108</v>
      </c>
      <c r="D1569" t="s">
        <v>28</v>
      </c>
      <c r="E1569" t="s">
        <v>144</v>
      </c>
      <c r="F1569" t="s">
        <v>46</v>
      </c>
      <c r="G1569" t="s">
        <v>126</v>
      </c>
      <c r="H1569" t="s">
        <v>3109</v>
      </c>
      <c r="I1569">
        <v>4</v>
      </c>
      <c r="J1569">
        <v>15799</v>
      </c>
      <c r="K1569">
        <v>10</v>
      </c>
      <c r="L1569">
        <v>56876.4</v>
      </c>
      <c r="M1569">
        <v>11137</v>
      </c>
      <c r="N1569" t="s">
        <v>83</v>
      </c>
    </row>
    <row r="1570" spans="1:14" x14ac:dyDescent="0.35">
      <c r="A1570">
        <v>11569</v>
      </c>
      <c r="B1570" s="1">
        <v>45261</v>
      </c>
      <c r="C1570" t="s">
        <v>3110</v>
      </c>
      <c r="D1570" t="s">
        <v>15</v>
      </c>
      <c r="E1570" t="s">
        <v>174</v>
      </c>
      <c r="F1570" t="s">
        <v>69</v>
      </c>
      <c r="G1570" t="s">
        <v>70</v>
      </c>
      <c r="H1570" t="s">
        <v>3111</v>
      </c>
      <c r="I1570">
        <v>3</v>
      </c>
      <c r="J1570">
        <v>42318</v>
      </c>
      <c r="K1570">
        <v>20</v>
      </c>
      <c r="L1570">
        <v>101563.2</v>
      </c>
      <c r="M1570">
        <v>23837.43</v>
      </c>
      <c r="N1570" t="s">
        <v>20</v>
      </c>
    </row>
    <row r="1571" spans="1:14" x14ac:dyDescent="0.35">
      <c r="A1571">
        <v>11570</v>
      </c>
      <c r="B1571" s="1">
        <v>45261</v>
      </c>
      <c r="C1571" t="s">
        <v>3112</v>
      </c>
      <c r="D1571" t="s">
        <v>40</v>
      </c>
      <c r="E1571" t="s">
        <v>103</v>
      </c>
      <c r="F1571" t="s">
        <v>96</v>
      </c>
      <c r="G1571" t="s">
        <v>138</v>
      </c>
      <c r="H1571" t="s">
        <v>3113</v>
      </c>
      <c r="I1571">
        <v>5</v>
      </c>
      <c r="J1571">
        <v>39187</v>
      </c>
      <c r="K1571">
        <v>20</v>
      </c>
      <c r="L1571">
        <v>156748</v>
      </c>
      <c r="M1571">
        <v>36611.86</v>
      </c>
      <c r="N1571" t="s">
        <v>72</v>
      </c>
    </row>
    <row r="1572" spans="1:14" x14ac:dyDescent="0.35">
      <c r="A1572">
        <v>11571</v>
      </c>
      <c r="B1572" s="1">
        <v>45821</v>
      </c>
      <c r="C1572" t="s">
        <v>3114</v>
      </c>
      <c r="D1572" t="s">
        <v>22</v>
      </c>
      <c r="E1572" t="s">
        <v>23</v>
      </c>
      <c r="F1572" t="s">
        <v>96</v>
      </c>
      <c r="G1572" t="s">
        <v>97</v>
      </c>
      <c r="H1572" t="s">
        <v>3115</v>
      </c>
      <c r="I1572">
        <v>3</v>
      </c>
      <c r="J1572">
        <v>72783</v>
      </c>
      <c r="K1572">
        <v>10</v>
      </c>
      <c r="L1572">
        <v>196514.1</v>
      </c>
      <c r="M1572">
        <v>25235.58</v>
      </c>
      <c r="N1572" t="s">
        <v>38</v>
      </c>
    </row>
    <row r="1573" spans="1:14" x14ac:dyDescent="0.35">
      <c r="A1573">
        <v>11572</v>
      </c>
      <c r="B1573" s="1">
        <v>45417</v>
      </c>
      <c r="C1573" t="s">
        <v>3116</v>
      </c>
      <c r="D1573" t="s">
        <v>22</v>
      </c>
      <c r="E1573" t="s">
        <v>54</v>
      </c>
      <c r="F1573" t="s">
        <v>46</v>
      </c>
      <c r="G1573" t="s">
        <v>126</v>
      </c>
      <c r="H1573" t="s">
        <v>3117</v>
      </c>
      <c r="I1573">
        <v>1</v>
      </c>
      <c r="J1573">
        <v>62101</v>
      </c>
      <c r="K1573">
        <v>15</v>
      </c>
      <c r="L1573">
        <v>52785.85</v>
      </c>
      <c r="M1573">
        <v>7000.08</v>
      </c>
      <c r="N1573" t="s">
        <v>38</v>
      </c>
    </row>
    <row r="1574" spans="1:14" x14ac:dyDescent="0.35">
      <c r="A1574">
        <v>11573</v>
      </c>
      <c r="B1574" s="1">
        <v>45498</v>
      </c>
      <c r="C1574" t="s">
        <v>3118</v>
      </c>
      <c r="D1574" t="s">
        <v>28</v>
      </c>
      <c r="E1574" t="s">
        <v>114</v>
      </c>
      <c r="F1574" t="s">
        <v>129</v>
      </c>
      <c r="G1574" t="s">
        <v>148</v>
      </c>
      <c r="H1574" t="s">
        <v>3119</v>
      </c>
      <c r="I1574">
        <v>2</v>
      </c>
      <c r="J1574">
        <v>10088</v>
      </c>
      <c r="K1574">
        <v>15</v>
      </c>
      <c r="L1574">
        <v>17149.599999999999</v>
      </c>
      <c r="M1574">
        <v>1071.0999999999999</v>
      </c>
      <c r="N1574" t="s">
        <v>83</v>
      </c>
    </row>
    <row r="1575" spans="1:14" x14ac:dyDescent="0.35">
      <c r="A1575">
        <v>11574</v>
      </c>
      <c r="B1575" s="1">
        <v>45737</v>
      </c>
      <c r="C1575" t="s">
        <v>3120</v>
      </c>
      <c r="D1575" t="s">
        <v>22</v>
      </c>
      <c r="E1575" t="s">
        <v>54</v>
      </c>
      <c r="F1575" t="s">
        <v>96</v>
      </c>
      <c r="G1575" t="s">
        <v>214</v>
      </c>
      <c r="H1575" t="s">
        <v>3121</v>
      </c>
      <c r="I1575">
        <v>4</v>
      </c>
      <c r="J1575">
        <v>79712</v>
      </c>
      <c r="K1575">
        <v>0</v>
      </c>
      <c r="L1575">
        <v>318848</v>
      </c>
      <c r="M1575">
        <v>36875.17</v>
      </c>
      <c r="N1575" t="s">
        <v>20</v>
      </c>
    </row>
    <row r="1576" spans="1:14" x14ac:dyDescent="0.35">
      <c r="A1576">
        <v>11575</v>
      </c>
      <c r="B1576" s="1">
        <v>45847</v>
      </c>
      <c r="C1576" t="s">
        <v>3122</v>
      </c>
      <c r="D1576" t="s">
        <v>40</v>
      </c>
      <c r="E1576" t="s">
        <v>62</v>
      </c>
      <c r="F1576" t="s">
        <v>75</v>
      </c>
      <c r="G1576" t="s">
        <v>307</v>
      </c>
      <c r="H1576" t="s">
        <v>3123</v>
      </c>
      <c r="I1576">
        <v>5</v>
      </c>
      <c r="J1576">
        <v>46998</v>
      </c>
      <c r="K1576">
        <v>20</v>
      </c>
      <c r="L1576">
        <v>187992</v>
      </c>
      <c r="M1576">
        <v>39194.44</v>
      </c>
      <c r="N1576" t="s">
        <v>38</v>
      </c>
    </row>
    <row r="1577" spans="1:14" x14ac:dyDescent="0.35">
      <c r="A1577">
        <v>11576</v>
      </c>
      <c r="B1577" s="1">
        <v>45585</v>
      </c>
      <c r="C1577" t="s">
        <v>3124</v>
      </c>
      <c r="D1577" t="s">
        <v>22</v>
      </c>
      <c r="E1577" t="s">
        <v>58</v>
      </c>
      <c r="F1577" t="s">
        <v>96</v>
      </c>
      <c r="G1577" t="s">
        <v>156</v>
      </c>
      <c r="H1577" t="s">
        <v>3125</v>
      </c>
      <c r="I1577">
        <v>4</v>
      </c>
      <c r="J1577">
        <v>74530</v>
      </c>
      <c r="K1577">
        <v>5</v>
      </c>
      <c r="L1577">
        <v>283214</v>
      </c>
      <c r="M1577">
        <v>66074.460000000006</v>
      </c>
      <c r="N1577" t="s">
        <v>72</v>
      </c>
    </row>
    <row r="1578" spans="1:14" x14ac:dyDescent="0.35">
      <c r="A1578">
        <v>11577</v>
      </c>
      <c r="B1578" s="1">
        <v>45887</v>
      </c>
      <c r="C1578" t="s">
        <v>3126</v>
      </c>
      <c r="D1578" t="s">
        <v>15</v>
      </c>
      <c r="E1578" t="s">
        <v>147</v>
      </c>
      <c r="F1578" t="s">
        <v>75</v>
      </c>
      <c r="G1578" t="s">
        <v>240</v>
      </c>
      <c r="H1578" t="s">
        <v>3127</v>
      </c>
      <c r="I1578">
        <v>2</v>
      </c>
      <c r="J1578">
        <v>3891</v>
      </c>
      <c r="K1578">
        <v>0</v>
      </c>
      <c r="L1578">
        <v>7782</v>
      </c>
      <c r="M1578">
        <v>1097.42</v>
      </c>
      <c r="N1578" t="s">
        <v>33</v>
      </c>
    </row>
    <row r="1579" spans="1:14" x14ac:dyDescent="0.35">
      <c r="A1579">
        <v>11578</v>
      </c>
      <c r="B1579" s="1">
        <v>45327</v>
      </c>
      <c r="C1579" t="s">
        <v>3128</v>
      </c>
      <c r="D1579" t="s">
        <v>28</v>
      </c>
      <c r="E1579" t="s">
        <v>144</v>
      </c>
      <c r="F1579" t="s">
        <v>75</v>
      </c>
      <c r="G1579" t="s">
        <v>76</v>
      </c>
      <c r="H1579" t="s">
        <v>3129</v>
      </c>
      <c r="I1579">
        <v>5</v>
      </c>
      <c r="J1579">
        <v>42882</v>
      </c>
      <c r="K1579">
        <v>0</v>
      </c>
      <c r="L1579">
        <v>214410</v>
      </c>
      <c r="M1579">
        <v>51786.03</v>
      </c>
      <c r="N1579" t="s">
        <v>83</v>
      </c>
    </row>
    <row r="1580" spans="1:14" x14ac:dyDescent="0.35">
      <c r="A1580">
        <v>11579</v>
      </c>
      <c r="B1580" s="1">
        <v>45789</v>
      </c>
      <c r="C1580" t="s">
        <v>3130</v>
      </c>
      <c r="D1580" t="s">
        <v>40</v>
      </c>
      <c r="E1580" t="s">
        <v>62</v>
      </c>
      <c r="F1580" t="s">
        <v>17</v>
      </c>
      <c r="G1580" t="s">
        <v>291</v>
      </c>
      <c r="H1580" t="s">
        <v>3131</v>
      </c>
      <c r="I1580">
        <v>5</v>
      </c>
      <c r="J1580">
        <v>37420</v>
      </c>
      <c r="K1580">
        <v>0</v>
      </c>
      <c r="L1580">
        <v>187100</v>
      </c>
      <c r="M1580">
        <v>33417.760000000002</v>
      </c>
      <c r="N1580" t="s">
        <v>38</v>
      </c>
    </row>
    <row r="1581" spans="1:14" x14ac:dyDescent="0.35">
      <c r="A1581">
        <v>11580</v>
      </c>
      <c r="B1581" s="1">
        <v>45740</v>
      </c>
      <c r="C1581" t="s">
        <v>302</v>
      </c>
      <c r="D1581" t="s">
        <v>22</v>
      </c>
      <c r="E1581" t="s">
        <v>167</v>
      </c>
      <c r="F1581" t="s">
        <v>42</v>
      </c>
      <c r="G1581" t="s">
        <v>51</v>
      </c>
      <c r="H1581" t="s">
        <v>3132</v>
      </c>
      <c r="I1581">
        <v>3</v>
      </c>
      <c r="J1581">
        <v>41464</v>
      </c>
      <c r="K1581">
        <v>20</v>
      </c>
      <c r="L1581">
        <v>99513.600000000006</v>
      </c>
      <c r="M1581">
        <v>18526.87</v>
      </c>
      <c r="N1581" t="s">
        <v>38</v>
      </c>
    </row>
    <row r="1582" spans="1:14" x14ac:dyDescent="0.35">
      <c r="A1582">
        <v>11581</v>
      </c>
      <c r="B1582" s="1">
        <v>45812</v>
      </c>
      <c r="C1582" t="s">
        <v>3133</v>
      </c>
      <c r="D1582" t="s">
        <v>22</v>
      </c>
      <c r="E1582" t="s">
        <v>23</v>
      </c>
      <c r="F1582" t="s">
        <v>86</v>
      </c>
      <c r="G1582" t="s">
        <v>118</v>
      </c>
      <c r="H1582" t="s">
        <v>3134</v>
      </c>
      <c r="I1582">
        <v>2</v>
      </c>
      <c r="J1582">
        <v>7577</v>
      </c>
      <c r="K1582">
        <v>0</v>
      </c>
      <c r="L1582">
        <v>15154</v>
      </c>
      <c r="M1582">
        <v>2025.72</v>
      </c>
      <c r="N1582" t="s">
        <v>38</v>
      </c>
    </row>
    <row r="1583" spans="1:14" x14ac:dyDescent="0.35">
      <c r="A1583">
        <v>11582</v>
      </c>
      <c r="B1583" s="1">
        <v>45209</v>
      </c>
      <c r="C1583" t="s">
        <v>3135</v>
      </c>
      <c r="D1583" t="s">
        <v>22</v>
      </c>
      <c r="E1583" t="s">
        <v>167</v>
      </c>
      <c r="F1583" t="s">
        <v>24</v>
      </c>
      <c r="G1583" t="s">
        <v>59</v>
      </c>
      <c r="H1583" t="s">
        <v>3136</v>
      </c>
      <c r="I1583">
        <v>4</v>
      </c>
      <c r="J1583">
        <v>24513</v>
      </c>
      <c r="K1583">
        <v>20</v>
      </c>
      <c r="L1583">
        <v>78441.600000000006</v>
      </c>
      <c r="M1583">
        <v>11584.72</v>
      </c>
      <c r="N1583" t="s">
        <v>83</v>
      </c>
    </row>
    <row r="1584" spans="1:14" x14ac:dyDescent="0.35">
      <c r="A1584">
        <v>11583</v>
      </c>
      <c r="B1584" s="1">
        <v>45504</v>
      </c>
      <c r="C1584" t="s">
        <v>3137</v>
      </c>
      <c r="D1584" t="s">
        <v>40</v>
      </c>
      <c r="E1584" t="s">
        <v>62</v>
      </c>
      <c r="F1584" t="s">
        <v>24</v>
      </c>
      <c r="G1584" t="s">
        <v>36</v>
      </c>
      <c r="H1584" t="s">
        <v>3138</v>
      </c>
      <c r="I1584">
        <v>5</v>
      </c>
      <c r="J1584">
        <v>46871</v>
      </c>
      <c r="K1584">
        <v>0</v>
      </c>
      <c r="L1584">
        <v>234355</v>
      </c>
      <c r="M1584">
        <v>12869.71</v>
      </c>
      <c r="N1584" t="s">
        <v>72</v>
      </c>
    </row>
    <row r="1585" spans="1:14" x14ac:dyDescent="0.35">
      <c r="A1585">
        <v>11584</v>
      </c>
      <c r="B1585" s="1">
        <v>45353</v>
      </c>
      <c r="C1585" t="s">
        <v>3139</v>
      </c>
      <c r="D1585" t="s">
        <v>28</v>
      </c>
      <c r="E1585" t="s">
        <v>29</v>
      </c>
      <c r="F1585" t="s">
        <v>96</v>
      </c>
      <c r="G1585" t="s">
        <v>156</v>
      </c>
      <c r="H1585" t="s">
        <v>3140</v>
      </c>
      <c r="I1585">
        <v>2</v>
      </c>
      <c r="J1585">
        <v>44818</v>
      </c>
      <c r="K1585">
        <v>15</v>
      </c>
      <c r="L1585">
        <v>76190.600000000006</v>
      </c>
      <c r="M1585">
        <v>7521.02</v>
      </c>
      <c r="N1585" t="s">
        <v>83</v>
      </c>
    </row>
    <row r="1586" spans="1:14" x14ac:dyDescent="0.35">
      <c r="A1586">
        <v>11585</v>
      </c>
      <c r="B1586" s="1">
        <v>45654</v>
      </c>
      <c r="C1586" t="s">
        <v>3141</v>
      </c>
      <c r="D1586" t="s">
        <v>15</v>
      </c>
      <c r="E1586" t="s">
        <v>147</v>
      </c>
      <c r="F1586" t="s">
        <v>24</v>
      </c>
      <c r="G1586" t="s">
        <v>59</v>
      </c>
      <c r="H1586" t="s">
        <v>3142</v>
      </c>
      <c r="I1586">
        <v>3</v>
      </c>
      <c r="J1586">
        <v>22804</v>
      </c>
      <c r="K1586">
        <v>0</v>
      </c>
      <c r="L1586">
        <v>68412</v>
      </c>
      <c r="M1586">
        <v>12355.64</v>
      </c>
      <c r="N1586" t="s">
        <v>20</v>
      </c>
    </row>
    <row r="1587" spans="1:14" x14ac:dyDescent="0.35">
      <c r="A1587">
        <v>11586</v>
      </c>
      <c r="B1587" s="1">
        <v>45215</v>
      </c>
      <c r="C1587" t="s">
        <v>3143</v>
      </c>
      <c r="D1587" t="s">
        <v>40</v>
      </c>
      <c r="E1587" t="s">
        <v>103</v>
      </c>
      <c r="F1587" t="s">
        <v>24</v>
      </c>
      <c r="G1587" t="s">
        <v>107</v>
      </c>
      <c r="H1587" t="s">
        <v>2390</v>
      </c>
      <c r="I1587">
        <v>4</v>
      </c>
      <c r="J1587">
        <v>2456</v>
      </c>
      <c r="K1587">
        <v>10</v>
      </c>
      <c r="L1587">
        <v>8841.6</v>
      </c>
      <c r="M1587">
        <v>1589.25</v>
      </c>
      <c r="N1587" t="s">
        <v>72</v>
      </c>
    </row>
    <row r="1588" spans="1:14" x14ac:dyDescent="0.35">
      <c r="A1588">
        <v>11587</v>
      </c>
      <c r="B1588" s="1">
        <v>45876</v>
      </c>
      <c r="C1588" t="s">
        <v>3144</v>
      </c>
      <c r="D1588" t="s">
        <v>22</v>
      </c>
      <c r="E1588" t="s">
        <v>58</v>
      </c>
      <c r="F1588" t="s">
        <v>17</v>
      </c>
      <c r="G1588" t="s">
        <v>111</v>
      </c>
      <c r="H1588" t="s">
        <v>3145</v>
      </c>
      <c r="I1588">
        <v>3</v>
      </c>
      <c r="J1588">
        <v>61404</v>
      </c>
      <c r="K1588">
        <v>10</v>
      </c>
      <c r="L1588">
        <v>165790.79999999999</v>
      </c>
      <c r="M1588">
        <v>23145.79</v>
      </c>
      <c r="N1588" t="s">
        <v>38</v>
      </c>
    </row>
    <row r="1589" spans="1:14" x14ac:dyDescent="0.35">
      <c r="A1589">
        <v>11588</v>
      </c>
      <c r="B1589" s="1">
        <v>45515</v>
      </c>
      <c r="C1589" t="s">
        <v>3146</v>
      </c>
      <c r="D1589" t="s">
        <v>15</v>
      </c>
      <c r="E1589" t="s">
        <v>93</v>
      </c>
      <c r="F1589" t="s">
        <v>17</v>
      </c>
      <c r="G1589" t="s">
        <v>55</v>
      </c>
      <c r="H1589" t="s">
        <v>3147</v>
      </c>
      <c r="I1589">
        <v>2</v>
      </c>
      <c r="J1589">
        <v>6809</v>
      </c>
      <c r="K1589">
        <v>0</v>
      </c>
      <c r="L1589">
        <v>13618</v>
      </c>
      <c r="M1589">
        <v>1033.23</v>
      </c>
      <c r="N1589" t="s">
        <v>20</v>
      </c>
    </row>
    <row r="1590" spans="1:14" x14ac:dyDescent="0.35">
      <c r="A1590">
        <v>11589</v>
      </c>
      <c r="B1590" s="1">
        <v>45856</v>
      </c>
      <c r="C1590" t="s">
        <v>3148</v>
      </c>
      <c r="D1590" t="s">
        <v>28</v>
      </c>
      <c r="E1590" t="s">
        <v>35</v>
      </c>
      <c r="F1590" t="s">
        <v>17</v>
      </c>
      <c r="G1590" t="s">
        <v>291</v>
      </c>
      <c r="H1590" t="s">
        <v>3149</v>
      </c>
      <c r="I1590">
        <v>5</v>
      </c>
      <c r="J1590">
        <v>64990</v>
      </c>
      <c r="K1590">
        <v>0</v>
      </c>
      <c r="L1590">
        <v>324950</v>
      </c>
      <c r="M1590">
        <v>37182.699999999997</v>
      </c>
      <c r="N1590" t="s">
        <v>20</v>
      </c>
    </row>
    <row r="1591" spans="1:14" x14ac:dyDescent="0.35">
      <c r="A1591">
        <v>11590</v>
      </c>
      <c r="B1591" s="1">
        <v>45915</v>
      </c>
      <c r="C1591" t="s">
        <v>3150</v>
      </c>
      <c r="D1591" t="s">
        <v>15</v>
      </c>
      <c r="E1591" t="s">
        <v>68</v>
      </c>
      <c r="F1591" t="s">
        <v>96</v>
      </c>
      <c r="G1591" t="s">
        <v>214</v>
      </c>
      <c r="H1591" t="s">
        <v>3151</v>
      </c>
      <c r="I1591">
        <v>1</v>
      </c>
      <c r="J1591">
        <v>51441</v>
      </c>
      <c r="K1591">
        <v>20</v>
      </c>
      <c r="L1591">
        <v>41152.800000000003</v>
      </c>
      <c r="M1591">
        <v>6785.95</v>
      </c>
      <c r="N1591" t="s">
        <v>83</v>
      </c>
    </row>
    <row r="1592" spans="1:14" x14ac:dyDescent="0.35">
      <c r="A1592">
        <v>11591</v>
      </c>
      <c r="B1592" s="1">
        <v>45558</v>
      </c>
      <c r="C1592" t="s">
        <v>3152</v>
      </c>
      <c r="D1592" t="s">
        <v>22</v>
      </c>
      <c r="E1592" t="s">
        <v>167</v>
      </c>
      <c r="F1592" t="s">
        <v>30</v>
      </c>
      <c r="G1592" t="s">
        <v>227</v>
      </c>
      <c r="H1592" t="s">
        <v>3153</v>
      </c>
      <c r="I1592">
        <v>2</v>
      </c>
      <c r="J1592">
        <v>67850</v>
      </c>
      <c r="K1592">
        <v>20</v>
      </c>
      <c r="L1592">
        <v>108560</v>
      </c>
      <c r="M1592">
        <v>21692.52</v>
      </c>
      <c r="N1592" t="s">
        <v>38</v>
      </c>
    </row>
    <row r="1593" spans="1:14" x14ac:dyDescent="0.35">
      <c r="A1593">
        <v>11592</v>
      </c>
      <c r="B1593" s="1">
        <v>45584</v>
      </c>
      <c r="C1593" t="s">
        <v>3154</v>
      </c>
      <c r="D1593" t="s">
        <v>22</v>
      </c>
      <c r="E1593" t="s">
        <v>74</v>
      </c>
      <c r="F1593" t="s">
        <v>75</v>
      </c>
      <c r="G1593" t="s">
        <v>307</v>
      </c>
      <c r="H1593" t="s">
        <v>1966</v>
      </c>
      <c r="I1593">
        <v>4</v>
      </c>
      <c r="J1593">
        <v>53753</v>
      </c>
      <c r="K1593">
        <v>20</v>
      </c>
      <c r="L1593">
        <v>172009.60000000001</v>
      </c>
      <c r="M1593">
        <v>18485.849999999999</v>
      </c>
      <c r="N1593" t="s">
        <v>83</v>
      </c>
    </row>
    <row r="1594" spans="1:14" x14ac:dyDescent="0.35">
      <c r="A1594">
        <v>11593</v>
      </c>
      <c r="B1594" s="1">
        <v>45520</v>
      </c>
      <c r="C1594" t="s">
        <v>3155</v>
      </c>
      <c r="D1594" t="s">
        <v>15</v>
      </c>
      <c r="E1594" t="s">
        <v>68</v>
      </c>
      <c r="F1594" t="s">
        <v>129</v>
      </c>
      <c r="G1594" t="s">
        <v>164</v>
      </c>
      <c r="H1594" t="s">
        <v>1616</v>
      </c>
      <c r="I1594">
        <v>2</v>
      </c>
      <c r="J1594">
        <v>35273</v>
      </c>
      <c r="K1594">
        <v>10</v>
      </c>
      <c r="L1594">
        <v>63491.4</v>
      </c>
      <c r="M1594">
        <v>11506.5</v>
      </c>
      <c r="N1594" t="s">
        <v>20</v>
      </c>
    </row>
    <row r="1595" spans="1:14" x14ac:dyDescent="0.35">
      <c r="A1595">
        <v>11594</v>
      </c>
      <c r="B1595" s="1">
        <v>45893</v>
      </c>
      <c r="C1595" t="s">
        <v>3156</v>
      </c>
      <c r="D1595" t="s">
        <v>28</v>
      </c>
      <c r="E1595" t="s">
        <v>144</v>
      </c>
      <c r="F1595" t="s">
        <v>69</v>
      </c>
      <c r="G1595" t="s">
        <v>123</v>
      </c>
      <c r="H1595" t="s">
        <v>1182</v>
      </c>
      <c r="I1595">
        <v>1</v>
      </c>
      <c r="J1595">
        <v>77782</v>
      </c>
      <c r="K1595">
        <v>0</v>
      </c>
      <c r="L1595">
        <v>77782</v>
      </c>
      <c r="M1595">
        <v>7989.3</v>
      </c>
      <c r="N1595" t="s">
        <v>72</v>
      </c>
    </row>
    <row r="1596" spans="1:14" x14ac:dyDescent="0.35">
      <c r="A1596">
        <v>11595</v>
      </c>
      <c r="B1596" s="1">
        <v>45798</v>
      </c>
      <c r="C1596" t="s">
        <v>3157</v>
      </c>
      <c r="D1596" t="s">
        <v>15</v>
      </c>
      <c r="E1596" t="s">
        <v>93</v>
      </c>
      <c r="F1596" t="s">
        <v>75</v>
      </c>
      <c r="G1596" t="s">
        <v>240</v>
      </c>
      <c r="H1596" t="s">
        <v>3158</v>
      </c>
      <c r="I1596">
        <v>4</v>
      </c>
      <c r="J1596">
        <v>5300</v>
      </c>
      <c r="K1596">
        <v>20</v>
      </c>
      <c r="L1596">
        <v>16960</v>
      </c>
      <c r="M1596">
        <v>2057.37</v>
      </c>
      <c r="N1596" t="s">
        <v>83</v>
      </c>
    </row>
    <row r="1597" spans="1:14" x14ac:dyDescent="0.35">
      <c r="A1597">
        <v>11596</v>
      </c>
      <c r="B1597" s="1">
        <v>45878</v>
      </c>
      <c r="C1597" t="s">
        <v>3159</v>
      </c>
      <c r="D1597" t="s">
        <v>40</v>
      </c>
      <c r="E1597" t="s">
        <v>110</v>
      </c>
      <c r="F1597" t="s">
        <v>75</v>
      </c>
      <c r="G1597" t="s">
        <v>307</v>
      </c>
      <c r="H1597" t="s">
        <v>3160</v>
      </c>
      <c r="I1597">
        <v>3</v>
      </c>
      <c r="J1597">
        <v>61760</v>
      </c>
      <c r="K1597">
        <v>0</v>
      </c>
      <c r="L1597">
        <v>185280</v>
      </c>
      <c r="M1597">
        <v>10418.76</v>
      </c>
      <c r="N1597" t="s">
        <v>20</v>
      </c>
    </row>
    <row r="1598" spans="1:14" x14ac:dyDescent="0.35">
      <c r="A1598">
        <v>11597</v>
      </c>
      <c r="B1598" s="1">
        <v>45818</v>
      </c>
      <c r="C1598" t="s">
        <v>3161</v>
      </c>
      <c r="D1598" t="s">
        <v>28</v>
      </c>
      <c r="E1598" t="s">
        <v>85</v>
      </c>
      <c r="F1598" t="s">
        <v>17</v>
      </c>
      <c r="G1598" t="s">
        <v>55</v>
      </c>
      <c r="H1598" t="s">
        <v>3162</v>
      </c>
      <c r="I1598">
        <v>3</v>
      </c>
      <c r="J1598">
        <v>5715</v>
      </c>
      <c r="K1598">
        <v>20</v>
      </c>
      <c r="L1598">
        <v>13716</v>
      </c>
      <c r="M1598">
        <v>2129.1</v>
      </c>
      <c r="N1598" t="s">
        <v>33</v>
      </c>
    </row>
    <row r="1599" spans="1:14" x14ac:dyDescent="0.35">
      <c r="A1599">
        <v>11598</v>
      </c>
      <c r="B1599" s="1">
        <v>45645</v>
      </c>
      <c r="C1599" t="s">
        <v>3163</v>
      </c>
      <c r="D1599" t="s">
        <v>15</v>
      </c>
      <c r="E1599" t="s">
        <v>16</v>
      </c>
      <c r="F1599" t="s">
        <v>30</v>
      </c>
      <c r="G1599" t="s">
        <v>65</v>
      </c>
      <c r="H1599" t="s">
        <v>3164</v>
      </c>
      <c r="I1599">
        <v>3</v>
      </c>
      <c r="J1599">
        <v>68753</v>
      </c>
      <c r="K1599">
        <v>5</v>
      </c>
      <c r="L1599">
        <v>195946.05</v>
      </c>
      <c r="M1599">
        <v>40263.160000000003</v>
      </c>
      <c r="N1599" t="s">
        <v>83</v>
      </c>
    </row>
    <row r="1600" spans="1:14" x14ac:dyDescent="0.35">
      <c r="A1600">
        <v>11599</v>
      </c>
      <c r="B1600" s="1">
        <v>45788</v>
      </c>
      <c r="C1600" t="s">
        <v>3165</v>
      </c>
      <c r="D1600" t="s">
        <v>40</v>
      </c>
      <c r="E1600" t="s">
        <v>110</v>
      </c>
      <c r="F1600" t="s">
        <v>86</v>
      </c>
      <c r="G1600" t="s">
        <v>118</v>
      </c>
      <c r="H1600" t="s">
        <v>3166</v>
      </c>
      <c r="I1600">
        <v>4</v>
      </c>
      <c r="J1600">
        <v>19750</v>
      </c>
      <c r="K1600">
        <v>15</v>
      </c>
      <c r="L1600">
        <v>67150</v>
      </c>
      <c r="M1600">
        <v>8067.9</v>
      </c>
      <c r="N1600" t="s">
        <v>33</v>
      </c>
    </row>
    <row r="1601" spans="1:14" x14ac:dyDescent="0.35">
      <c r="A1601">
        <v>11600</v>
      </c>
      <c r="B1601" s="1">
        <v>45393</v>
      </c>
      <c r="C1601" t="s">
        <v>3167</v>
      </c>
      <c r="D1601" t="s">
        <v>28</v>
      </c>
      <c r="E1601" t="s">
        <v>114</v>
      </c>
      <c r="F1601" t="s">
        <v>17</v>
      </c>
      <c r="G1601" t="s">
        <v>55</v>
      </c>
      <c r="H1601" t="s">
        <v>3168</v>
      </c>
      <c r="I1601">
        <v>1</v>
      </c>
      <c r="J1601">
        <v>13191</v>
      </c>
      <c r="K1601">
        <v>15</v>
      </c>
      <c r="L1601">
        <v>11212.35</v>
      </c>
      <c r="M1601">
        <v>1889.64</v>
      </c>
      <c r="N1601" t="s">
        <v>83</v>
      </c>
    </row>
    <row r="1602" spans="1:14" x14ac:dyDescent="0.35">
      <c r="A1602">
        <v>11601</v>
      </c>
      <c r="B1602" s="1">
        <v>45758</v>
      </c>
      <c r="C1602" t="s">
        <v>3169</v>
      </c>
      <c r="D1602" t="s">
        <v>28</v>
      </c>
      <c r="E1602" t="s">
        <v>85</v>
      </c>
      <c r="F1602" t="s">
        <v>86</v>
      </c>
      <c r="G1602" t="s">
        <v>296</v>
      </c>
      <c r="H1602" t="s">
        <v>3170</v>
      </c>
      <c r="I1602">
        <v>4</v>
      </c>
      <c r="J1602">
        <v>33682</v>
      </c>
      <c r="K1602">
        <v>0</v>
      </c>
      <c r="L1602">
        <v>134728</v>
      </c>
      <c r="M1602">
        <v>11246.41</v>
      </c>
      <c r="N1602" t="s">
        <v>72</v>
      </c>
    </row>
    <row r="1603" spans="1:14" x14ac:dyDescent="0.35">
      <c r="A1603">
        <v>11602</v>
      </c>
      <c r="B1603" s="1">
        <v>45204</v>
      </c>
      <c r="C1603" t="s">
        <v>3171</v>
      </c>
      <c r="D1603" t="s">
        <v>22</v>
      </c>
      <c r="E1603" t="s">
        <v>23</v>
      </c>
      <c r="F1603" t="s">
        <v>69</v>
      </c>
      <c r="G1603" t="s">
        <v>123</v>
      </c>
      <c r="H1603" t="s">
        <v>3172</v>
      </c>
      <c r="I1603">
        <v>4</v>
      </c>
      <c r="J1603">
        <v>56760</v>
      </c>
      <c r="K1603">
        <v>15</v>
      </c>
      <c r="L1603">
        <v>192984</v>
      </c>
      <c r="M1603">
        <v>23985.65</v>
      </c>
      <c r="N1603" t="s">
        <v>33</v>
      </c>
    </row>
    <row r="1604" spans="1:14" x14ac:dyDescent="0.35">
      <c r="A1604">
        <v>11603</v>
      </c>
      <c r="B1604" s="1">
        <v>45330</v>
      </c>
      <c r="C1604" t="s">
        <v>3173</v>
      </c>
      <c r="D1604" t="s">
        <v>40</v>
      </c>
      <c r="E1604" t="s">
        <v>50</v>
      </c>
      <c r="F1604" t="s">
        <v>24</v>
      </c>
      <c r="G1604" t="s">
        <v>25</v>
      </c>
      <c r="H1604" t="s">
        <v>3174</v>
      </c>
      <c r="I1604">
        <v>1</v>
      </c>
      <c r="J1604">
        <v>38881</v>
      </c>
      <c r="K1604">
        <v>0</v>
      </c>
      <c r="L1604">
        <v>38881</v>
      </c>
      <c r="M1604">
        <v>4094.1</v>
      </c>
      <c r="N1604" t="s">
        <v>38</v>
      </c>
    </row>
    <row r="1605" spans="1:14" x14ac:dyDescent="0.35">
      <c r="A1605">
        <v>11604</v>
      </c>
      <c r="B1605" s="1">
        <v>45341</v>
      </c>
      <c r="C1605" t="s">
        <v>3175</v>
      </c>
      <c r="D1605" t="s">
        <v>15</v>
      </c>
      <c r="E1605" t="s">
        <v>93</v>
      </c>
      <c r="F1605" t="s">
        <v>24</v>
      </c>
      <c r="G1605" t="s">
        <v>133</v>
      </c>
      <c r="H1605" t="s">
        <v>3176</v>
      </c>
      <c r="I1605">
        <v>1</v>
      </c>
      <c r="J1605">
        <v>60906</v>
      </c>
      <c r="K1605">
        <v>5</v>
      </c>
      <c r="L1605">
        <v>57860.7</v>
      </c>
      <c r="M1605">
        <v>9905.9</v>
      </c>
      <c r="N1605" t="s">
        <v>20</v>
      </c>
    </row>
    <row r="1606" spans="1:14" x14ac:dyDescent="0.35">
      <c r="A1606">
        <v>11605</v>
      </c>
      <c r="B1606" s="1">
        <v>45474</v>
      </c>
      <c r="C1606" t="s">
        <v>3177</v>
      </c>
      <c r="D1606" t="s">
        <v>22</v>
      </c>
      <c r="E1606" t="s">
        <v>23</v>
      </c>
      <c r="F1606" t="s">
        <v>24</v>
      </c>
      <c r="G1606" t="s">
        <v>25</v>
      </c>
      <c r="H1606" t="s">
        <v>3178</v>
      </c>
      <c r="I1606">
        <v>4</v>
      </c>
      <c r="J1606">
        <v>32310</v>
      </c>
      <c r="K1606">
        <v>15</v>
      </c>
      <c r="L1606">
        <v>109854</v>
      </c>
      <c r="M1606">
        <v>11445.83</v>
      </c>
      <c r="N1606" t="s">
        <v>38</v>
      </c>
    </row>
    <row r="1607" spans="1:14" x14ac:dyDescent="0.35">
      <c r="A1607">
        <v>11606</v>
      </c>
      <c r="B1607" s="1">
        <v>45344</v>
      </c>
      <c r="C1607" t="s">
        <v>1214</v>
      </c>
      <c r="D1607" t="s">
        <v>28</v>
      </c>
      <c r="E1607" t="s">
        <v>144</v>
      </c>
      <c r="F1607" t="s">
        <v>46</v>
      </c>
      <c r="G1607" t="s">
        <v>141</v>
      </c>
      <c r="H1607" t="s">
        <v>3179</v>
      </c>
      <c r="I1607">
        <v>5</v>
      </c>
      <c r="J1607">
        <v>39963</v>
      </c>
      <c r="K1607">
        <v>5</v>
      </c>
      <c r="L1607">
        <v>189824.25</v>
      </c>
      <c r="M1607">
        <v>20130.560000000001</v>
      </c>
      <c r="N1607" t="s">
        <v>20</v>
      </c>
    </row>
    <row r="1608" spans="1:14" x14ac:dyDescent="0.35">
      <c r="A1608">
        <v>11607</v>
      </c>
      <c r="B1608" s="1">
        <v>45592</v>
      </c>
      <c r="C1608" t="s">
        <v>3180</v>
      </c>
      <c r="D1608" t="s">
        <v>22</v>
      </c>
      <c r="E1608" t="s">
        <v>58</v>
      </c>
      <c r="F1608" t="s">
        <v>46</v>
      </c>
      <c r="G1608" t="s">
        <v>47</v>
      </c>
      <c r="H1608" t="s">
        <v>780</v>
      </c>
      <c r="I1608">
        <v>4</v>
      </c>
      <c r="J1608">
        <v>12256</v>
      </c>
      <c r="K1608">
        <v>0</v>
      </c>
      <c r="L1608">
        <v>49024</v>
      </c>
      <c r="M1608">
        <v>4940.5200000000004</v>
      </c>
      <c r="N1608" t="s">
        <v>38</v>
      </c>
    </row>
    <row r="1609" spans="1:14" x14ac:dyDescent="0.35">
      <c r="A1609">
        <v>11608</v>
      </c>
      <c r="B1609" s="1">
        <v>45607</v>
      </c>
      <c r="C1609" t="s">
        <v>3181</v>
      </c>
      <c r="D1609" t="s">
        <v>28</v>
      </c>
      <c r="E1609" t="s">
        <v>144</v>
      </c>
      <c r="F1609" t="s">
        <v>24</v>
      </c>
      <c r="G1609" t="s">
        <v>25</v>
      </c>
      <c r="H1609" t="s">
        <v>3182</v>
      </c>
      <c r="I1609">
        <v>2</v>
      </c>
      <c r="J1609">
        <v>63511</v>
      </c>
      <c r="K1609">
        <v>0</v>
      </c>
      <c r="L1609">
        <v>127022</v>
      </c>
      <c r="M1609">
        <v>30831.18</v>
      </c>
      <c r="N1609" t="s">
        <v>72</v>
      </c>
    </row>
    <row r="1610" spans="1:14" x14ac:dyDescent="0.35">
      <c r="A1610">
        <v>11609</v>
      </c>
      <c r="B1610" s="1">
        <v>45267</v>
      </c>
      <c r="C1610" t="s">
        <v>3183</v>
      </c>
      <c r="D1610" t="s">
        <v>22</v>
      </c>
      <c r="E1610" t="s">
        <v>54</v>
      </c>
      <c r="F1610" t="s">
        <v>46</v>
      </c>
      <c r="G1610" t="s">
        <v>209</v>
      </c>
      <c r="H1610" t="s">
        <v>3184</v>
      </c>
      <c r="I1610">
        <v>1</v>
      </c>
      <c r="J1610">
        <v>76977</v>
      </c>
      <c r="K1610">
        <v>0</v>
      </c>
      <c r="L1610">
        <v>76977</v>
      </c>
      <c r="M1610">
        <v>9755.2800000000007</v>
      </c>
      <c r="N1610" t="s">
        <v>20</v>
      </c>
    </row>
    <row r="1611" spans="1:14" x14ac:dyDescent="0.35">
      <c r="A1611">
        <v>11610</v>
      </c>
      <c r="B1611" s="1">
        <v>45550</v>
      </c>
      <c r="C1611" t="s">
        <v>3185</v>
      </c>
      <c r="D1611" t="s">
        <v>22</v>
      </c>
      <c r="E1611" t="s">
        <v>23</v>
      </c>
      <c r="F1611" t="s">
        <v>17</v>
      </c>
      <c r="G1611" t="s">
        <v>111</v>
      </c>
      <c r="H1611" t="s">
        <v>3186</v>
      </c>
      <c r="I1611">
        <v>2</v>
      </c>
      <c r="J1611">
        <v>6351</v>
      </c>
      <c r="K1611">
        <v>0</v>
      </c>
      <c r="L1611">
        <v>12702</v>
      </c>
      <c r="M1611">
        <v>924.79</v>
      </c>
      <c r="N1611" t="s">
        <v>72</v>
      </c>
    </row>
    <row r="1612" spans="1:14" x14ac:dyDescent="0.35">
      <c r="A1612">
        <v>11611</v>
      </c>
      <c r="B1612" s="1">
        <v>45545</v>
      </c>
      <c r="C1612" t="s">
        <v>3187</v>
      </c>
      <c r="D1612" t="s">
        <v>28</v>
      </c>
      <c r="E1612" t="s">
        <v>114</v>
      </c>
      <c r="F1612" t="s">
        <v>96</v>
      </c>
      <c r="G1612" t="s">
        <v>138</v>
      </c>
      <c r="H1612" t="s">
        <v>3188</v>
      </c>
      <c r="I1612">
        <v>1</v>
      </c>
      <c r="J1612">
        <v>44695</v>
      </c>
      <c r="K1612">
        <v>15</v>
      </c>
      <c r="L1612">
        <v>37990.75</v>
      </c>
      <c r="M1612">
        <v>3808.67</v>
      </c>
      <c r="N1612" t="s">
        <v>20</v>
      </c>
    </row>
    <row r="1613" spans="1:14" x14ac:dyDescent="0.35">
      <c r="A1613">
        <v>11612</v>
      </c>
      <c r="B1613" s="1">
        <v>45896</v>
      </c>
      <c r="C1613" t="s">
        <v>3189</v>
      </c>
      <c r="D1613" t="s">
        <v>40</v>
      </c>
      <c r="E1613" t="s">
        <v>62</v>
      </c>
      <c r="F1613" t="s">
        <v>24</v>
      </c>
      <c r="G1613" t="s">
        <v>59</v>
      </c>
      <c r="H1613" t="s">
        <v>3190</v>
      </c>
      <c r="I1613">
        <v>5</v>
      </c>
      <c r="J1613">
        <v>57377</v>
      </c>
      <c r="K1613">
        <v>15</v>
      </c>
      <c r="L1613">
        <v>243852.25</v>
      </c>
      <c r="M1613">
        <v>39829.879999999997</v>
      </c>
      <c r="N1613" t="s">
        <v>83</v>
      </c>
    </row>
    <row r="1614" spans="1:14" x14ac:dyDescent="0.35">
      <c r="A1614">
        <v>11613</v>
      </c>
      <c r="B1614" s="1">
        <v>45730</v>
      </c>
      <c r="C1614" t="s">
        <v>3191</v>
      </c>
      <c r="D1614" t="s">
        <v>40</v>
      </c>
      <c r="E1614" t="s">
        <v>50</v>
      </c>
      <c r="F1614" t="s">
        <v>96</v>
      </c>
      <c r="G1614" t="s">
        <v>138</v>
      </c>
      <c r="H1614" t="s">
        <v>563</v>
      </c>
      <c r="I1614">
        <v>5</v>
      </c>
      <c r="J1614">
        <v>7268</v>
      </c>
      <c r="K1614">
        <v>15</v>
      </c>
      <c r="L1614">
        <v>30889</v>
      </c>
      <c r="M1614">
        <v>4148.5200000000004</v>
      </c>
      <c r="N1614" t="s">
        <v>33</v>
      </c>
    </row>
    <row r="1615" spans="1:14" x14ac:dyDescent="0.35">
      <c r="A1615">
        <v>11614</v>
      </c>
      <c r="B1615" s="1">
        <v>45466</v>
      </c>
      <c r="C1615" t="s">
        <v>3192</v>
      </c>
      <c r="D1615" t="s">
        <v>28</v>
      </c>
      <c r="E1615" t="s">
        <v>144</v>
      </c>
      <c r="F1615" t="s">
        <v>96</v>
      </c>
      <c r="G1615" t="s">
        <v>97</v>
      </c>
      <c r="H1615" t="s">
        <v>3193</v>
      </c>
      <c r="I1615">
        <v>3</v>
      </c>
      <c r="J1615">
        <v>20458</v>
      </c>
      <c r="K1615">
        <v>5</v>
      </c>
      <c r="L1615">
        <v>58305.3</v>
      </c>
      <c r="M1615">
        <v>11037.95</v>
      </c>
      <c r="N1615" t="s">
        <v>72</v>
      </c>
    </row>
    <row r="1616" spans="1:14" x14ac:dyDescent="0.35">
      <c r="A1616">
        <v>11615</v>
      </c>
      <c r="B1616" s="1">
        <v>45912</v>
      </c>
      <c r="C1616" t="s">
        <v>3194</v>
      </c>
      <c r="D1616" t="s">
        <v>22</v>
      </c>
      <c r="E1616" t="s">
        <v>54</v>
      </c>
      <c r="F1616" t="s">
        <v>24</v>
      </c>
      <c r="G1616" t="s">
        <v>107</v>
      </c>
      <c r="H1616" t="s">
        <v>3195</v>
      </c>
      <c r="I1616">
        <v>3</v>
      </c>
      <c r="J1616">
        <v>42172</v>
      </c>
      <c r="K1616">
        <v>5</v>
      </c>
      <c r="L1616">
        <v>120190.2</v>
      </c>
      <c r="M1616">
        <v>19480.82</v>
      </c>
      <c r="N1616" t="s">
        <v>83</v>
      </c>
    </row>
    <row r="1617" spans="1:14" x14ac:dyDescent="0.35">
      <c r="A1617">
        <v>11616</v>
      </c>
      <c r="B1617" s="1">
        <v>45876</v>
      </c>
      <c r="C1617" t="s">
        <v>3196</v>
      </c>
      <c r="D1617" t="s">
        <v>28</v>
      </c>
      <c r="E1617" t="s">
        <v>29</v>
      </c>
      <c r="F1617" t="s">
        <v>75</v>
      </c>
      <c r="G1617" t="s">
        <v>204</v>
      </c>
      <c r="H1617" t="s">
        <v>3197</v>
      </c>
      <c r="I1617">
        <v>3</v>
      </c>
      <c r="J1617">
        <v>20044</v>
      </c>
      <c r="K1617">
        <v>15</v>
      </c>
      <c r="L1617">
        <v>51112.2</v>
      </c>
      <c r="M1617">
        <v>10325.64</v>
      </c>
      <c r="N1617" t="s">
        <v>83</v>
      </c>
    </row>
    <row r="1618" spans="1:14" x14ac:dyDescent="0.35">
      <c r="A1618">
        <v>11617</v>
      </c>
      <c r="B1618" s="1">
        <v>45687</v>
      </c>
      <c r="C1618" t="s">
        <v>3198</v>
      </c>
      <c r="D1618" t="s">
        <v>15</v>
      </c>
      <c r="E1618" t="s">
        <v>68</v>
      </c>
      <c r="F1618" t="s">
        <v>42</v>
      </c>
      <c r="G1618" t="s">
        <v>188</v>
      </c>
      <c r="H1618" t="s">
        <v>3199</v>
      </c>
      <c r="I1618">
        <v>1</v>
      </c>
      <c r="J1618">
        <v>54250</v>
      </c>
      <c r="K1618">
        <v>0</v>
      </c>
      <c r="L1618">
        <v>54250</v>
      </c>
      <c r="M1618">
        <v>4678.75</v>
      </c>
      <c r="N1618" t="s">
        <v>38</v>
      </c>
    </row>
    <row r="1619" spans="1:14" x14ac:dyDescent="0.35">
      <c r="A1619">
        <v>11618</v>
      </c>
      <c r="B1619" s="1">
        <v>45433</v>
      </c>
      <c r="C1619" t="s">
        <v>3200</v>
      </c>
      <c r="D1619" t="s">
        <v>28</v>
      </c>
      <c r="E1619" t="s">
        <v>114</v>
      </c>
      <c r="F1619" t="s">
        <v>96</v>
      </c>
      <c r="G1619" t="s">
        <v>97</v>
      </c>
      <c r="H1619" t="s">
        <v>3201</v>
      </c>
      <c r="I1619">
        <v>2</v>
      </c>
      <c r="J1619">
        <v>35691</v>
      </c>
      <c r="K1619">
        <v>0</v>
      </c>
      <c r="L1619">
        <v>71382</v>
      </c>
      <c r="M1619">
        <v>4565.24</v>
      </c>
      <c r="N1619" t="s">
        <v>38</v>
      </c>
    </row>
    <row r="1620" spans="1:14" x14ac:dyDescent="0.35">
      <c r="A1620">
        <v>11619</v>
      </c>
      <c r="B1620" s="1">
        <v>45874</v>
      </c>
      <c r="C1620" t="s">
        <v>3202</v>
      </c>
      <c r="D1620" t="s">
        <v>28</v>
      </c>
      <c r="E1620" t="s">
        <v>114</v>
      </c>
      <c r="F1620" t="s">
        <v>75</v>
      </c>
      <c r="G1620" t="s">
        <v>409</v>
      </c>
      <c r="H1620" t="s">
        <v>3203</v>
      </c>
      <c r="I1620">
        <v>1</v>
      </c>
      <c r="J1620">
        <v>49454</v>
      </c>
      <c r="K1620">
        <v>0</v>
      </c>
      <c r="L1620">
        <v>49454</v>
      </c>
      <c r="M1620">
        <v>11369.32</v>
      </c>
      <c r="N1620" t="s">
        <v>20</v>
      </c>
    </row>
    <row r="1621" spans="1:14" x14ac:dyDescent="0.35">
      <c r="A1621">
        <v>11620</v>
      </c>
      <c r="B1621" s="1">
        <v>45866</v>
      </c>
      <c r="C1621" t="s">
        <v>3204</v>
      </c>
      <c r="D1621" t="s">
        <v>22</v>
      </c>
      <c r="E1621" t="s">
        <v>74</v>
      </c>
      <c r="F1621" t="s">
        <v>96</v>
      </c>
      <c r="G1621" t="s">
        <v>214</v>
      </c>
      <c r="H1621" t="s">
        <v>3205</v>
      </c>
      <c r="I1621">
        <v>2</v>
      </c>
      <c r="J1621">
        <v>77408</v>
      </c>
      <c r="K1621">
        <v>10</v>
      </c>
      <c r="L1621">
        <v>139334.39999999999</v>
      </c>
      <c r="M1621">
        <v>16926.080000000002</v>
      </c>
      <c r="N1621" t="s">
        <v>72</v>
      </c>
    </row>
    <row r="1622" spans="1:14" x14ac:dyDescent="0.35">
      <c r="A1622">
        <v>11621</v>
      </c>
      <c r="B1622" s="1">
        <v>45714</v>
      </c>
      <c r="C1622" t="s">
        <v>3206</v>
      </c>
      <c r="D1622" t="s">
        <v>40</v>
      </c>
      <c r="E1622" t="s">
        <v>50</v>
      </c>
      <c r="F1622" t="s">
        <v>75</v>
      </c>
      <c r="G1622" t="s">
        <v>76</v>
      </c>
      <c r="H1622" t="s">
        <v>2408</v>
      </c>
      <c r="I1622">
        <v>2</v>
      </c>
      <c r="J1622">
        <v>24823</v>
      </c>
      <c r="K1622">
        <v>10</v>
      </c>
      <c r="L1622">
        <v>44681.4</v>
      </c>
      <c r="M1622">
        <v>7182.14</v>
      </c>
      <c r="N1622" t="s">
        <v>38</v>
      </c>
    </row>
    <row r="1623" spans="1:14" x14ac:dyDescent="0.35">
      <c r="A1623">
        <v>11622</v>
      </c>
      <c r="B1623" s="1">
        <v>45902</v>
      </c>
      <c r="C1623" t="s">
        <v>3207</v>
      </c>
      <c r="D1623" t="s">
        <v>28</v>
      </c>
      <c r="E1623" t="s">
        <v>114</v>
      </c>
      <c r="F1623" t="s">
        <v>86</v>
      </c>
      <c r="G1623" t="s">
        <v>296</v>
      </c>
      <c r="H1623" t="s">
        <v>3208</v>
      </c>
      <c r="I1623">
        <v>3</v>
      </c>
      <c r="J1623">
        <v>47062</v>
      </c>
      <c r="K1623">
        <v>0</v>
      </c>
      <c r="L1623">
        <v>141186</v>
      </c>
      <c r="M1623">
        <v>8557.9699999999993</v>
      </c>
      <c r="N1623" t="s">
        <v>33</v>
      </c>
    </row>
    <row r="1624" spans="1:14" x14ac:dyDescent="0.35">
      <c r="A1624">
        <v>11623</v>
      </c>
      <c r="B1624" s="1">
        <v>45511</v>
      </c>
      <c r="C1624" t="s">
        <v>3209</v>
      </c>
      <c r="D1624" t="s">
        <v>22</v>
      </c>
      <c r="E1624" t="s">
        <v>54</v>
      </c>
      <c r="F1624" t="s">
        <v>42</v>
      </c>
      <c r="G1624" t="s">
        <v>446</v>
      </c>
      <c r="H1624" t="s">
        <v>3210</v>
      </c>
      <c r="I1624">
        <v>3</v>
      </c>
      <c r="J1624">
        <v>63805</v>
      </c>
      <c r="K1624">
        <v>15</v>
      </c>
      <c r="L1624">
        <v>162702.75</v>
      </c>
      <c r="M1624">
        <v>29052.25</v>
      </c>
      <c r="N1624" t="s">
        <v>33</v>
      </c>
    </row>
    <row r="1625" spans="1:14" x14ac:dyDescent="0.35">
      <c r="A1625">
        <v>11624</v>
      </c>
      <c r="B1625" s="1">
        <v>45438</v>
      </c>
      <c r="C1625" t="s">
        <v>3211</v>
      </c>
      <c r="D1625" t="s">
        <v>15</v>
      </c>
      <c r="E1625" t="s">
        <v>16</v>
      </c>
      <c r="F1625" t="s">
        <v>17</v>
      </c>
      <c r="G1625" t="s">
        <v>291</v>
      </c>
      <c r="H1625" t="s">
        <v>1778</v>
      </c>
      <c r="I1625">
        <v>4</v>
      </c>
      <c r="J1625">
        <v>78933</v>
      </c>
      <c r="K1625">
        <v>0</v>
      </c>
      <c r="L1625">
        <v>315732</v>
      </c>
      <c r="M1625">
        <v>42110.49</v>
      </c>
      <c r="N1625" t="s">
        <v>83</v>
      </c>
    </row>
    <row r="1626" spans="1:14" x14ac:dyDescent="0.35">
      <c r="A1626">
        <v>11625</v>
      </c>
      <c r="B1626" s="1">
        <v>45743</v>
      </c>
      <c r="C1626" t="s">
        <v>3212</v>
      </c>
      <c r="D1626" t="s">
        <v>22</v>
      </c>
      <c r="E1626" t="s">
        <v>167</v>
      </c>
      <c r="F1626" t="s">
        <v>42</v>
      </c>
      <c r="G1626" t="s">
        <v>446</v>
      </c>
      <c r="H1626" t="s">
        <v>3213</v>
      </c>
      <c r="I1626">
        <v>1</v>
      </c>
      <c r="J1626">
        <v>61502</v>
      </c>
      <c r="K1626">
        <v>0</v>
      </c>
      <c r="L1626">
        <v>61502</v>
      </c>
      <c r="M1626">
        <v>8436.36</v>
      </c>
      <c r="N1626" t="s">
        <v>72</v>
      </c>
    </row>
    <row r="1627" spans="1:14" x14ac:dyDescent="0.35">
      <c r="A1627">
        <v>11626</v>
      </c>
      <c r="B1627" s="1">
        <v>45300</v>
      </c>
      <c r="C1627" t="s">
        <v>3214</v>
      </c>
      <c r="D1627" t="s">
        <v>40</v>
      </c>
      <c r="E1627" t="s">
        <v>103</v>
      </c>
      <c r="F1627" t="s">
        <v>96</v>
      </c>
      <c r="G1627" t="s">
        <v>138</v>
      </c>
      <c r="H1627" t="s">
        <v>3215</v>
      </c>
      <c r="I1627">
        <v>2</v>
      </c>
      <c r="J1627">
        <v>66194</v>
      </c>
      <c r="K1627">
        <v>5</v>
      </c>
      <c r="L1627">
        <v>125768.6</v>
      </c>
      <c r="M1627">
        <v>19628.07</v>
      </c>
      <c r="N1627" t="s">
        <v>33</v>
      </c>
    </row>
    <row r="1628" spans="1:14" x14ac:dyDescent="0.35">
      <c r="A1628">
        <v>11627</v>
      </c>
      <c r="B1628" s="1">
        <v>45542</v>
      </c>
      <c r="C1628" t="s">
        <v>3216</v>
      </c>
      <c r="D1628" t="s">
        <v>28</v>
      </c>
      <c r="E1628" t="s">
        <v>85</v>
      </c>
      <c r="F1628" t="s">
        <v>75</v>
      </c>
      <c r="G1628" t="s">
        <v>76</v>
      </c>
      <c r="H1628" t="s">
        <v>3217</v>
      </c>
      <c r="I1628">
        <v>5</v>
      </c>
      <c r="J1628">
        <v>42552</v>
      </c>
      <c r="K1628">
        <v>20</v>
      </c>
      <c r="L1628">
        <v>170208</v>
      </c>
      <c r="M1628">
        <v>27050.84</v>
      </c>
      <c r="N1628" t="s">
        <v>72</v>
      </c>
    </row>
    <row r="1629" spans="1:14" x14ac:dyDescent="0.35">
      <c r="A1629">
        <v>11628</v>
      </c>
      <c r="B1629" s="1">
        <v>45531</v>
      </c>
      <c r="C1629" t="s">
        <v>3218</v>
      </c>
      <c r="D1629" t="s">
        <v>40</v>
      </c>
      <c r="E1629" t="s">
        <v>62</v>
      </c>
      <c r="F1629" t="s">
        <v>96</v>
      </c>
      <c r="G1629" t="s">
        <v>156</v>
      </c>
      <c r="H1629" t="s">
        <v>3219</v>
      </c>
      <c r="I1629">
        <v>4</v>
      </c>
      <c r="J1629">
        <v>44013</v>
      </c>
      <c r="K1629">
        <v>20</v>
      </c>
      <c r="L1629">
        <v>140841.60000000001</v>
      </c>
      <c r="M1629">
        <v>21148.03</v>
      </c>
      <c r="N1629" t="s">
        <v>72</v>
      </c>
    </row>
    <row r="1630" spans="1:14" x14ac:dyDescent="0.35">
      <c r="A1630">
        <v>11629</v>
      </c>
      <c r="B1630" s="1">
        <v>45925</v>
      </c>
      <c r="C1630" t="s">
        <v>3220</v>
      </c>
      <c r="D1630" t="s">
        <v>40</v>
      </c>
      <c r="E1630" t="s">
        <v>103</v>
      </c>
      <c r="F1630" t="s">
        <v>46</v>
      </c>
      <c r="G1630" t="s">
        <v>201</v>
      </c>
      <c r="H1630" t="s">
        <v>3221</v>
      </c>
      <c r="I1630">
        <v>2</v>
      </c>
      <c r="J1630">
        <v>60635</v>
      </c>
      <c r="K1630">
        <v>10</v>
      </c>
      <c r="L1630">
        <v>109143</v>
      </c>
      <c r="M1630">
        <v>13551.01</v>
      </c>
      <c r="N1630" t="s">
        <v>33</v>
      </c>
    </row>
    <row r="1631" spans="1:14" x14ac:dyDescent="0.35">
      <c r="A1631">
        <v>11630</v>
      </c>
      <c r="B1631" s="1">
        <v>45381</v>
      </c>
      <c r="C1631" t="s">
        <v>3222</v>
      </c>
      <c r="D1631" t="s">
        <v>22</v>
      </c>
      <c r="E1631" t="s">
        <v>58</v>
      </c>
      <c r="F1631" t="s">
        <v>69</v>
      </c>
      <c r="G1631" t="s">
        <v>123</v>
      </c>
      <c r="H1631" t="s">
        <v>3223</v>
      </c>
      <c r="I1631">
        <v>1</v>
      </c>
      <c r="J1631">
        <v>66646</v>
      </c>
      <c r="K1631">
        <v>15</v>
      </c>
      <c r="L1631">
        <v>56649.1</v>
      </c>
      <c r="M1631">
        <v>10433.92</v>
      </c>
      <c r="N1631" t="s">
        <v>83</v>
      </c>
    </row>
    <row r="1632" spans="1:14" x14ac:dyDescent="0.35">
      <c r="A1632">
        <v>11631</v>
      </c>
      <c r="B1632" s="1">
        <v>45674</v>
      </c>
      <c r="C1632" t="s">
        <v>3224</v>
      </c>
      <c r="D1632" t="s">
        <v>22</v>
      </c>
      <c r="E1632" t="s">
        <v>23</v>
      </c>
      <c r="F1632" t="s">
        <v>86</v>
      </c>
      <c r="G1632" t="s">
        <v>90</v>
      </c>
      <c r="H1632" t="s">
        <v>1694</v>
      </c>
      <c r="I1632">
        <v>2</v>
      </c>
      <c r="J1632">
        <v>72481</v>
      </c>
      <c r="K1632">
        <v>0</v>
      </c>
      <c r="L1632">
        <v>144962</v>
      </c>
      <c r="M1632">
        <v>30909</v>
      </c>
      <c r="N1632" t="s">
        <v>33</v>
      </c>
    </row>
    <row r="1633" spans="1:14" x14ac:dyDescent="0.35">
      <c r="A1633">
        <v>11632</v>
      </c>
      <c r="B1633" s="1">
        <v>45221</v>
      </c>
      <c r="C1633" t="s">
        <v>3225</v>
      </c>
      <c r="D1633" t="s">
        <v>15</v>
      </c>
      <c r="E1633" t="s">
        <v>93</v>
      </c>
      <c r="F1633" t="s">
        <v>86</v>
      </c>
      <c r="G1633" t="s">
        <v>90</v>
      </c>
      <c r="H1633" t="s">
        <v>3226</v>
      </c>
      <c r="I1633">
        <v>3</v>
      </c>
      <c r="J1633">
        <v>56472</v>
      </c>
      <c r="K1633">
        <v>0</v>
      </c>
      <c r="L1633">
        <v>169416</v>
      </c>
      <c r="M1633">
        <v>24115.18</v>
      </c>
      <c r="N1633" t="s">
        <v>20</v>
      </c>
    </row>
    <row r="1634" spans="1:14" x14ac:dyDescent="0.35">
      <c r="A1634">
        <v>11633</v>
      </c>
      <c r="B1634" s="1">
        <v>45809</v>
      </c>
      <c r="C1634" t="s">
        <v>3227</v>
      </c>
      <c r="D1634" t="s">
        <v>28</v>
      </c>
      <c r="E1634" t="s">
        <v>85</v>
      </c>
      <c r="F1634" t="s">
        <v>30</v>
      </c>
      <c r="G1634" t="s">
        <v>322</v>
      </c>
      <c r="H1634" t="s">
        <v>3228</v>
      </c>
      <c r="I1634">
        <v>3</v>
      </c>
      <c r="J1634">
        <v>57285</v>
      </c>
      <c r="K1634">
        <v>10</v>
      </c>
      <c r="L1634">
        <v>154669.5</v>
      </c>
      <c r="M1634">
        <v>30424.95</v>
      </c>
      <c r="N1634" t="s">
        <v>38</v>
      </c>
    </row>
    <row r="1635" spans="1:14" x14ac:dyDescent="0.35">
      <c r="A1635">
        <v>11634</v>
      </c>
      <c r="B1635" s="1">
        <v>45860</v>
      </c>
      <c r="C1635" t="s">
        <v>3229</v>
      </c>
      <c r="D1635" t="s">
        <v>22</v>
      </c>
      <c r="E1635" t="s">
        <v>54</v>
      </c>
      <c r="F1635" t="s">
        <v>30</v>
      </c>
      <c r="G1635" t="s">
        <v>227</v>
      </c>
      <c r="H1635" t="s">
        <v>3230</v>
      </c>
      <c r="I1635">
        <v>1</v>
      </c>
      <c r="J1635">
        <v>32892</v>
      </c>
      <c r="K1635">
        <v>20</v>
      </c>
      <c r="L1635">
        <v>26313.599999999999</v>
      </c>
      <c r="M1635">
        <v>6364.28</v>
      </c>
      <c r="N1635" t="s">
        <v>33</v>
      </c>
    </row>
    <row r="1636" spans="1:14" x14ac:dyDescent="0.35">
      <c r="A1636">
        <v>11635</v>
      </c>
      <c r="B1636" s="1">
        <v>45536</v>
      </c>
      <c r="C1636" t="s">
        <v>3231</v>
      </c>
      <c r="D1636" t="s">
        <v>28</v>
      </c>
      <c r="E1636" t="s">
        <v>29</v>
      </c>
      <c r="F1636" t="s">
        <v>69</v>
      </c>
      <c r="G1636" t="s">
        <v>517</v>
      </c>
      <c r="H1636" t="s">
        <v>3232</v>
      </c>
      <c r="I1636">
        <v>3</v>
      </c>
      <c r="J1636">
        <v>3650</v>
      </c>
      <c r="K1636">
        <v>5</v>
      </c>
      <c r="L1636">
        <v>10402.5</v>
      </c>
      <c r="M1636">
        <v>2259.5</v>
      </c>
      <c r="N1636" t="s">
        <v>83</v>
      </c>
    </row>
    <row r="1637" spans="1:14" x14ac:dyDescent="0.35">
      <c r="A1637">
        <v>11636</v>
      </c>
      <c r="B1637" s="1">
        <v>45677</v>
      </c>
      <c r="C1637" t="s">
        <v>3233</v>
      </c>
      <c r="D1637" t="s">
        <v>22</v>
      </c>
      <c r="E1637" t="s">
        <v>74</v>
      </c>
      <c r="F1637" t="s">
        <v>42</v>
      </c>
      <c r="G1637" t="s">
        <v>51</v>
      </c>
      <c r="H1637" t="s">
        <v>3234</v>
      </c>
      <c r="I1637">
        <v>2</v>
      </c>
      <c r="J1637">
        <v>50608</v>
      </c>
      <c r="K1637">
        <v>5</v>
      </c>
      <c r="L1637">
        <v>96155.199999999997</v>
      </c>
      <c r="M1637">
        <v>18347.64</v>
      </c>
      <c r="N1637" t="s">
        <v>38</v>
      </c>
    </row>
    <row r="1638" spans="1:14" x14ac:dyDescent="0.35">
      <c r="A1638">
        <v>11637</v>
      </c>
      <c r="B1638" s="1">
        <v>45367</v>
      </c>
      <c r="C1638" t="s">
        <v>3235</v>
      </c>
      <c r="D1638" t="s">
        <v>40</v>
      </c>
      <c r="E1638" t="s">
        <v>103</v>
      </c>
      <c r="F1638" t="s">
        <v>96</v>
      </c>
      <c r="G1638" t="s">
        <v>214</v>
      </c>
      <c r="H1638" t="s">
        <v>3236</v>
      </c>
      <c r="I1638">
        <v>5</v>
      </c>
      <c r="J1638">
        <v>28103</v>
      </c>
      <c r="K1638">
        <v>10</v>
      </c>
      <c r="L1638">
        <v>126463.5</v>
      </c>
      <c r="M1638">
        <v>10750.92</v>
      </c>
      <c r="N1638" t="s">
        <v>33</v>
      </c>
    </row>
    <row r="1639" spans="1:14" x14ac:dyDescent="0.35">
      <c r="A1639">
        <v>11638</v>
      </c>
      <c r="B1639" s="1">
        <v>45213</v>
      </c>
      <c r="C1639" t="s">
        <v>3237</v>
      </c>
      <c r="D1639" t="s">
        <v>28</v>
      </c>
      <c r="E1639" t="s">
        <v>29</v>
      </c>
      <c r="F1639" t="s">
        <v>86</v>
      </c>
      <c r="G1639" t="s">
        <v>90</v>
      </c>
      <c r="H1639" t="s">
        <v>3238</v>
      </c>
      <c r="I1639">
        <v>5</v>
      </c>
      <c r="J1639">
        <v>61575</v>
      </c>
      <c r="K1639">
        <v>10</v>
      </c>
      <c r="L1639">
        <v>277087.5</v>
      </c>
      <c r="M1639">
        <v>65900.41</v>
      </c>
      <c r="N1639" t="s">
        <v>83</v>
      </c>
    </row>
    <row r="1640" spans="1:14" x14ac:dyDescent="0.35">
      <c r="A1640">
        <v>11639</v>
      </c>
      <c r="B1640" s="1">
        <v>45859</v>
      </c>
      <c r="C1640" t="s">
        <v>3239</v>
      </c>
      <c r="D1640" t="s">
        <v>22</v>
      </c>
      <c r="E1640" t="s">
        <v>54</v>
      </c>
      <c r="F1640" t="s">
        <v>30</v>
      </c>
      <c r="G1640" t="s">
        <v>65</v>
      </c>
      <c r="H1640" t="s">
        <v>3240</v>
      </c>
      <c r="I1640">
        <v>1</v>
      </c>
      <c r="J1640">
        <v>60303</v>
      </c>
      <c r="K1640">
        <v>20</v>
      </c>
      <c r="L1640">
        <v>48242.400000000001</v>
      </c>
      <c r="M1640">
        <v>4371.72</v>
      </c>
      <c r="N1640" t="s">
        <v>72</v>
      </c>
    </row>
    <row r="1641" spans="1:14" x14ac:dyDescent="0.35">
      <c r="A1641">
        <v>11640</v>
      </c>
      <c r="B1641" s="1">
        <v>45535</v>
      </c>
      <c r="C1641" t="s">
        <v>3241</v>
      </c>
      <c r="D1641" t="s">
        <v>22</v>
      </c>
      <c r="E1641" t="s">
        <v>54</v>
      </c>
      <c r="F1641" t="s">
        <v>129</v>
      </c>
      <c r="G1641" t="s">
        <v>148</v>
      </c>
      <c r="H1641" t="s">
        <v>3242</v>
      </c>
      <c r="I1641">
        <v>5</v>
      </c>
      <c r="J1641">
        <v>42684</v>
      </c>
      <c r="K1641">
        <v>20</v>
      </c>
      <c r="L1641">
        <v>170736</v>
      </c>
      <c r="M1641">
        <v>35802.53</v>
      </c>
      <c r="N1641" t="s">
        <v>38</v>
      </c>
    </row>
    <row r="1642" spans="1:14" x14ac:dyDescent="0.35">
      <c r="A1642">
        <v>11641</v>
      </c>
      <c r="B1642" s="1">
        <v>45449</v>
      </c>
      <c r="C1642" t="s">
        <v>3243</v>
      </c>
      <c r="D1642" t="s">
        <v>22</v>
      </c>
      <c r="E1642" t="s">
        <v>23</v>
      </c>
      <c r="F1642" t="s">
        <v>46</v>
      </c>
      <c r="G1642" t="s">
        <v>47</v>
      </c>
      <c r="H1642" t="s">
        <v>3244</v>
      </c>
      <c r="I1642">
        <v>2</v>
      </c>
      <c r="J1642">
        <v>9148</v>
      </c>
      <c r="K1642">
        <v>20</v>
      </c>
      <c r="L1642">
        <v>14636.8</v>
      </c>
      <c r="M1642">
        <v>3549.47</v>
      </c>
      <c r="N1642" t="s">
        <v>20</v>
      </c>
    </row>
    <row r="1643" spans="1:14" x14ac:dyDescent="0.35">
      <c r="A1643">
        <v>11642</v>
      </c>
      <c r="B1643" s="1">
        <v>45641</v>
      </c>
      <c r="C1643" t="s">
        <v>3245</v>
      </c>
      <c r="D1643" t="s">
        <v>22</v>
      </c>
      <c r="E1643" t="s">
        <v>54</v>
      </c>
      <c r="F1643" t="s">
        <v>46</v>
      </c>
      <c r="G1643" t="s">
        <v>201</v>
      </c>
      <c r="H1643" t="s">
        <v>3246</v>
      </c>
      <c r="I1643">
        <v>4</v>
      </c>
      <c r="J1643">
        <v>62391</v>
      </c>
      <c r="K1643">
        <v>15</v>
      </c>
      <c r="L1643">
        <v>212129.4</v>
      </c>
      <c r="M1643">
        <v>39302.36</v>
      </c>
      <c r="N1643" t="s">
        <v>72</v>
      </c>
    </row>
    <row r="1644" spans="1:14" x14ac:dyDescent="0.35">
      <c r="A1644">
        <v>11643</v>
      </c>
      <c r="B1644" s="1">
        <v>45347</v>
      </c>
      <c r="C1644" t="s">
        <v>3247</v>
      </c>
      <c r="D1644" t="s">
        <v>15</v>
      </c>
      <c r="E1644" t="s">
        <v>93</v>
      </c>
      <c r="F1644" t="s">
        <v>86</v>
      </c>
      <c r="G1644" t="s">
        <v>90</v>
      </c>
      <c r="H1644" t="s">
        <v>1198</v>
      </c>
      <c r="I1644">
        <v>2</v>
      </c>
      <c r="J1644">
        <v>37011</v>
      </c>
      <c r="K1644">
        <v>5</v>
      </c>
      <c r="L1644">
        <v>70320.899999999994</v>
      </c>
      <c r="M1644">
        <v>10952.68</v>
      </c>
      <c r="N1644" t="s">
        <v>33</v>
      </c>
    </row>
    <row r="1645" spans="1:14" x14ac:dyDescent="0.35">
      <c r="A1645">
        <v>11644</v>
      </c>
      <c r="B1645" s="1">
        <v>45205</v>
      </c>
      <c r="C1645" t="s">
        <v>3248</v>
      </c>
      <c r="D1645" t="s">
        <v>22</v>
      </c>
      <c r="E1645" t="s">
        <v>58</v>
      </c>
      <c r="F1645" t="s">
        <v>75</v>
      </c>
      <c r="G1645" t="s">
        <v>240</v>
      </c>
      <c r="H1645" t="s">
        <v>3249</v>
      </c>
      <c r="I1645">
        <v>1</v>
      </c>
      <c r="J1645">
        <v>24438</v>
      </c>
      <c r="K1645">
        <v>10</v>
      </c>
      <c r="L1645">
        <v>21994.2</v>
      </c>
      <c r="M1645">
        <v>5463.56</v>
      </c>
      <c r="N1645" t="s">
        <v>72</v>
      </c>
    </row>
    <row r="1646" spans="1:14" x14ac:dyDescent="0.35">
      <c r="A1646">
        <v>11645</v>
      </c>
      <c r="B1646" s="1">
        <v>45836</v>
      </c>
      <c r="C1646" t="s">
        <v>3250</v>
      </c>
      <c r="D1646" t="s">
        <v>28</v>
      </c>
      <c r="E1646" t="s">
        <v>114</v>
      </c>
      <c r="F1646" t="s">
        <v>46</v>
      </c>
      <c r="G1646" t="s">
        <v>47</v>
      </c>
      <c r="H1646" t="s">
        <v>3251</v>
      </c>
      <c r="I1646">
        <v>1</v>
      </c>
      <c r="J1646">
        <v>72063</v>
      </c>
      <c r="K1646">
        <v>5</v>
      </c>
      <c r="L1646">
        <v>68459.850000000006</v>
      </c>
      <c r="M1646">
        <v>5222.84</v>
      </c>
      <c r="N1646" t="s">
        <v>72</v>
      </c>
    </row>
    <row r="1647" spans="1:14" x14ac:dyDescent="0.35">
      <c r="A1647">
        <v>11646</v>
      </c>
      <c r="B1647" s="1">
        <v>45892</v>
      </c>
      <c r="C1647" t="s">
        <v>3252</v>
      </c>
      <c r="D1647" t="s">
        <v>22</v>
      </c>
      <c r="E1647" t="s">
        <v>54</v>
      </c>
      <c r="F1647" t="s">
        <v>24</v>
      </c>
      <c r="G1647" t="s">
        <v>59</v>
      </c>
      <c r="H1647" t="s">
        <v>60</v>
      </c>
      <c r="I1647">
        <v>1</v>
      </c>
      <c r="J1647">
        <v>55914</v>
      </c>
      <c r="K1647">
        <v>0</v>
      </c>
      <c r="L1647">
        <v>55914</v>
      </c>
      <c r="M1647">
        <v>3180.85</v>
      </c>
      <c r="N1647" t="s">
        <v>72</v>
      </c>
    </row>
    <row r="1648" spans="1:14" x14ac:dyDescent="0.35">
      <c r="A1648">
        <v>11647</v>
      </c>
      <c r="B1648" s="1">
        <v>45232</v>
      </c>
      <c r="C1648" t="s">
        <v>3253</v>
      </c>
      <c r="D1648" t="s">
        <v>28</v>
      </c>
      <c r="E1648" t="s">
        <v>35</v>
      </c>
      <c r="F1648" t="s">
        <v>86</v>
      </c>
      <c r="G1648" t="s">
        <v>118</v>
      </c>
      <c r="H1648" t="s">
        <v>2527</v>
      </c>
      <c r="I1648">
        <v>3</v>
      </c>
      <c r="J1648">
        <v>79420</v>
      </c>
      <c r="K1648">
        <v>20</v>
      </c>
      <c r="L1648">
        <v>190608</v>
      </c>
      <c r="M1648">
        <v>41600.699999999997</v>
      </c>
      <c r="N1648" t="s">
        <v>33</v>
      </c>
    </row>
    <row r="1649" spans="1:14" x14ac:dyDescent="0.35">
      <c r="A1649">
        <v>11648</v>
      </c>
      <c r="B1649" s="1">
        <v>45218</v>
      </c>
      <c r="C1649" t="s">
        <v>3254</v>
      </c>
      <c r="D1649" t="s">
        <v>28</v>
      </c>
      <c r="E1649" t="s">
        <v>35</v>
      </c>
      <c r="F1649" t="s">
        <v>69</v>
      </c>
      <c r="G1649" t="s">
        <v>123</v>
      </c>
      <c r="H1649" t="s">
        <v>3223</v>
      </c>
      <c r="I1649">
        <v>4</v>
      </c>
      <c r="J1649">
        <v>42925</v>
      </c>
      <c r="K1649">
        <v>0</v>
      </c>
      <c r="L1649">
        <v>171700</v>
      </c>
      <c r="M1649">
        <v>28766.76</v>
      </c>
      <c r="N1649" t="s">
        <v>20</v>
      </c>
    </row>
    <row r="1650" spans="1:14" x14ac:dyDescent="0.35">
      <c r="A1650">
        <v>11649</v>
      </c>
      <c r="B1650" s="1">
        <v>45731</v>
      </c>
      <c r="C1650" t="s">
        <v>3255</v>
      </c>
      <c r="D1650" t="s">
        <v>40</v>
      </c>
      <c r="E1650" t="s">
        <v>50</v>
      </c>
      <c r="F1650" t="s">
        <v>46</v>
      </c>
      <c r="G1650" t="s">
        <v>141</v>
      </c>
      <c r="H1650" t="s">
        <v>3256</v>
      </c>
      <c r="I1650">
        <v>4</v>
      </c>
      <c r="J1650">
        <v>48402</v>
      </c>
      <c r="K1650">
        <v>0</v>
      </c>
      <c r="L1650">
        <v>193608</v>
      </c>
      <c r="M1650">
        <v>22576.47</v>
      </c>
      <c r="N1650" t="s">
        <v>83</v>
      </c>
    </row>
    <row r="1651" spans="1:14" x14ac:dyDescent="0.35">
      <c r="A1651">
        <v>11650</v>
      </c>
      <c r="B1651" s="1">
        <v>45287</v>
      </c>
      <c r="C1651" t="s">
        <v>3257</v>
      </c>
      <c r="D1651" t="s">
        <v>22</v>
      </c>
      <c r="E1651" t="s">
        <v>23</v>
      </c>
      <c r="F1651" t="s">
        <v>46</v>
      </c>
      <c r="G1651" t="s">
        <v>47</v>
      </c>
      <c r="H1651" t="s">
        <v>3258</v>
      </c>
      <c r="I1651">
        <v>2</v>
      </c>
      <c r="J1651">
        <v>33002</v>
      </c>
      <c r="K1651">
        <v>20</v>
      </c>
      <c r="L1651">
        <v>52803.199999999997</v>
      </c>
      <c r="M1651">
        <v>12398.2</v>
      </c>
      <c r="N1651" t="s">
        <v>38</v>
      </c>
    </row>
    <row r="1652" spans="1:14" x14ac:dyDescent="0.35">
      <c r="A1652">
        <v>11651</v>
      </c>
      <c r="B1652" s="1">
        <v>45588</v>
      </c>
      <c r="C1652" t="s">
        <v>3259</v>
      </c>
      <c r="D1652" t="s">
        <v>40</v>
      </c>
      <c r="E1652" t="s">
        <v>110</v>
      </c>
      <c r="F1652" t="s">
        <v>30</v>
      </c>
      <c r="G1652" t="s">
        <v>65</v>
      </c>
      <c r="H1652" t="s">
        <v>3260</v>
      </c>
      <c r="I1652">
        <v>3</v>
      </c>
      <c r="J1652">
        <v>5548</v>
      </c>
      <c r="K1652">
        <v>0</v>
      </c>
      <c r="L1652">
        <v>16644</v>
      </c>
      <c r="M1652">
        <v>2668.12</v>
      </c>
      <c r="N1652" t="s">
        <v>72</v>
      </c>
    </row>
    <row r="1653" spans="1:14" x14ac:dyDescent="0.35">
      <c r="A1653">
        <v>11652</v>
      </c>
      <c r="B1653" s="1">
        <v>45393</v>
      </c>
      <c r="C1653" t="s">
        <v>3261</v>
      </c>
      <c r="D1653" t="s">
        <v>28</v>
      </c>
      <c r="E1653" t="s">
        <v>85</v>
      </c>
      <c r="F1653" t="s">
        <v>69</v>
      </c>
      <c r="G1653" t="s">
        <v>115</v>
      </c>
      <c r="H1653" t="s">
        <v>3262</v>
      </c>
      <c r="I1653">
        <v>5</v>
      </c>
      <c r="J1653">
        <v>75565</v>
      </c>
      <c r="K1653">
        <v>15</v>
      </c>
      <c r="L1653">
        <v>321151.25</v>
      </c>
      <c r="M1653">
        <v>40472.69</v>
      </c>
      <c r="N1653" t="s">
        <v>33</v>
      </c>
    </row>
    <row r="1654" spans="1:14" x14ac:dyDescent="0.35">
      <c r="A1654">
        <v>11653</v>
      </c>
      <c r="B1654" s="1">
        <v>45317</v>
      </c>
      <c r="C1654" t="s">
        <v>3263</v>
      </c>
      <c r="D1654" t="s">
        <v>40</v>
      </c>
      <c r="E1654" t="s">
        <v>110</v>
      </c>
      <c r="F1654" t="s">
        <v>17</v>
      </c>
      <c r="G1654" t="s">
        <v>111</v>
      </c>
      <c r="H1654" t="s">
        <v>3264</v>
      </c>
      <c r="I1654">
        <v>1</v>
      </c>
      <c r="J1654">
        <v>39595</v>
      </c>
      <c r="K1654">
        <v>0</v>
      </c>
      <c r="L1654">
        <v>39595</v>
      </c>
      <c r="M1654">
        <v>2517.44</v>
      </c>
      <c r="N1654" t="s">
        <v>83</v>
      </c>
    </row>
    <row r="1655" spans="1:14" x14ac:dyDescent="0.35">
      <c r="A1655">
        <v>11654</v>
      </c>
      <c r="B1655" s="1">
        <v>45678</v>
      </c>
      <c r="C1655" t="s">
        <v>3265</v>
      </c>
      <c r="D1655" t="s">
        <v>15</v>
      </c>
      <c r="E1655" t="s">
        <v>93</v>
      </c>
      <c r="F1655" t="s">
        <v>129</v>
      </c>
      <c r="G1655" t="s">
        <v>168</v>
      </c>
      <c r="H1655" t="s">
        <v>3266</v>
      </c>
      <c r="I1655">
        <v>2</v>
      </c>
      <c r="J1655">
        <v>2060</v>
      </c>
      <c r="K1655">
        <v>0</v>
      </c>
      <c r="L1655">
        <v>4120</v>
      </c>
      <c r="M1655">
        <v>225.9</v>
      </c>
      <c r="N1655" t="s">
        <v>72</v>
      </c>
    </row>
    <row r="1656" spans="1:14" x14ac:dyDescent="0.35">
      <c r="A1656">
        <v>11655</v>
      </c>
      <c r="B1656" s="1">
        <v>45669</v>
      </c>
      <c r="C1656" t="s">
        <v>3267</v>
      </c>
      <c r="D1656" t="s">
        <v>15</v>
      </c>
      <c r="E1656" t="s">
        <v>147</v>
      </c>
      <c r="F1656" t="s">
        <v>69</v>
      </c>
      <c r="G1656" t="s">
        <v>70</v>
      </c>
      <c r="H1656" t="s">
        <v>3268</v>
      </c>
      <c r="I1656">
        <v>3</v>
      </c>
      <c r="J1656">
        <v>68438</v>
      </c>
      <c r="K1656">
        <v>0</v>
      </c>
      <c r="L1656">
        <v>205314</v>
      </c>
      <c r="M1656">
        <v>33447.949999999997</v>
      </c>
      <c r="N1656" t="s">
        <v>72</v>
      </c>
    </row>
    <row r="1657" spans="1:14" x14ac:dyDescent="0.35">
      <c r="A1657">
        <v>11656</v>
      </c>
      <c r="B1657" s="1">
        <v>45700</v>
      </c>
      <c r="C1657" t="s">
        <v>3269</v>
      </c>
      <c r="D1657" t="s">
        <v>15</v>
      </c>
      <c r="E1657" t="s">
        <v>93</v>
      </c>
      <c r="F1657" t="s">
        <v>24</v>
      </c>
      <c r="G1657" t="s">
        <v>36</v>
      </c>
      <c r="H1657" t="s">
        <v>3270</v>
      </c>
      <c r="I1657">
        <v>3</v>
      </c>
      <c r="J1657">
        <v>19152</v>
      </c>
      <c r="K1657">
        <v>10</v>
      </c>
      <c r="L1657">
        <v>51710.400000000001</v>
      </c>
      <c r="M1657">
        <v>6633.79</v>
      </c>
      <c r="N1657" t="s">
        <v>20</v>
      </c>
    </row>
    <row r="1658" spans="1:14" x14ac:dyDescent="0.35">
      <c r="A1658">
        <v>11657</v>
      </c>
      <c r="B1658" s="1">
        <v>45285</v>
      </c>
      <c r="C1658" t="s">
        <v>3271</v>
      </c>
      <c r="D1658" t="s">
        <v>28</v>
      </c>
      <c r="E1658" t="s">
        <v>35</v>
      </c>
      <c r="F1658" t="s">
        <v>75</v>
      </c>
      <c r="G1658" t="s">
        <v>76</v>
      </c>
      <c r="H1658" t="s">
        <v>3272</v>
      </c>
      <c r="I1658">
        <v>2</v>
      </c>
      <c r="J1658">
        <v>57033</v>
      </c>
      <c r="K1658">
        <v>5</v>
      </c>
      <c r="L1658">
        <v>108362.7</v>
      </c>
      <c r="M1658">
        <v>11472.15</v>
      </c>
      <c r="N1658" t="s">
        <v>20</v>
      </c>
    </row>
    <row r="1659" spans="1:14" x14ac:dyDescent="0.35">
      <c r="A1659">
        <v>11658</v>
      </c>
      <c r="B1659" s="1">
        <v>45795</v>
      </c>
      <c r="C1659" t="s">
        <v>3273</v>
      </c>
      <c r="D1659" t="s">
        <v>28</v>
      </c>
      <c r="E1659" t="s">
        <v>29</v>
      </c>
      <c r="F1659" t="s">
        <v>86</v>
      </c>
      <c r="G1659" t="s">
        <v>296</v>
      </c>
      <c r="H1659" t="s">
        <v>3274</v>
      </c>
      <c r="I1659">
        <v>2</v>
      </c>
      <c r="J1659">
        <v>2115</v>
      </c>
      <c r="K1659">
        <v>5</v>
      </c>
      <c r="L1659">
        <v>4018.5</v>
      </c>
      <c r="M1659">
        <v>593.97</v>
      </c>
      <c r="N1659" t="s">
        <v>38</v>
      </c>
    </row>
    <row r="1660" spans="1:14" x14ac:dyDescent="0.35">
      <c r="A1660">
        <v>11659</v>
      </c>
      <c r="B1660" s="1">
        <v>45801</v>
      </c>
      <c r="C1660" t="s">
        <v>3275</v>
      </c>
      <c r="D1660" t="s">
        <v>22</v>
      </c>
      <c r="E1660" t="s">
        <v>54</v>
      </c>
      <c r="F1660" t="s">
        <v>17</v>
      </c>
      <c r="G1660" t="s">
        <v>291</v>
      </c>
      <c r="H1660" t="s">
        <v>3276</v>
      </c>
      <c r="I1660">
        <v>5</v>
      </c>
      <c r="J1660">
        <v>74783</v>
      </c>
      <c r="K1660">
        <v>0</v>
      </c>
      <c r="L1660">
        <v>373915</v>
      </c>
      <c r="M1660">
        <v>43357.72</v>
      </c>
      <c r="N1660" t="s">
        <v>72</v>
      </c>
    </row>
    <row r="1661" spans="1:14" x14ac:dyDescent="0.35">
      <c r="A1661">
        <v>11660</v>
      </c>
      <c r="B1661" s="1">
        <v>45277</v>
      </c>
      <c r="C1661" t="s">
        <v>3277</v>
      </c>
      <c r="D1661" t="s">
        <v>40</v>
      </c>
      <c r="E1661" t="s">
        <v>41</v>
      </c>
      <c r="F1661" t="s">
        <v>129</v>
      </c>
      <c r="G1661" t="s">
        <v>148</v>
      </c>
      <c r="H1661" t="s">
        <v>3278</v>
      </c>
      <c r="I1661">
        <v>3</v>
      </c>
      <c r="J1661">
        <v>19701</v>
      </c>
      <c r="K1661">
        <v>10</v>
      </c>
      <c r="L1661">
        <v>53192.7</v>
      </c>
      <c r="M1661">
        <v>3178.33</v>
      </c>
      <c r="N1661" t="s">
        <v>33</v>
      </c>
    </row>
    <row r="1662" spans="1:14" x14ac:dyDescent="0.35">
      <c r="A1662">
        <v>11661</v>
      </c>
      <c r="B1662" s="1">
        <v>45365</v>
      </c>
      <c r="C1662" t="s">
        <v>3279</v>
      </c>
      <c r="D1662" t="s">
        <v>28</v>
      </c>
      <c r="E1662" t="s">
        <v>29</v>
      </c>
      <c r="F1662" t="s">
        <v>24</v>
      </c>
      <c r="G1662" t="s">
        <v>36</v>
      </c>
      <c r="H1662" t="s">
        <v>3280</v>
      </c>
      <c r="I1662">
        <v>5</v>
      </c>
      <c r="J1662">
        <v>2411</v>
      </c>
      <c r="K1662">
        <v>20</v>
      </c>
      <c r="L1662">
        <v>9644</v>
      </c>
      <c r="M1662">
        <v>693.05</v>
      </c>
      <c r="N1662" t="s">
        <v>72</v>
      </c>
    </row>
    <row r="1663" spans="1:14" x14ac:dyDescent="0.35">
      <c r="A1663">
        <v>11662</v>
      </c>
      <c r="B1663" s="1">
        <v>45453</v>
      </c>
      <c r="C1663" t="s">
        <v>3281</v>
      </c>
      <c r="D1663" t="s">
        <v>40</v>
      </c>
      <c r="E1663" t="s">
        <v>110</v>
      </c>
      <c r="F1663" t="s">
        <v>17</v>
      </c>
      <c r="G1663" t="s">
        <v>291</v>
      </c>
      <c r="H1663" t="s">
        <v>3282</v>
      </c>
      <c r="I1663">
        <v>5</v>
      </c>
      <c r="J1663">
        <v>11866</v>
      </c>
      <c r="K1663">
        <v>20</v>
      </c>
      <c r="L1663">
        <v>47464</v>
      </c>
      <c r="M1663">
        <v>9468.61</v>
      </c>
      <c r="N1663" t="s">
        <v>72</v>
      </c>
    </row>
    <row r="1664" spans="1:14" x14ac:dyDescent="0.35">
      <c r="A1664">
        <v>11663</v>
      </c>
      <c r="B1664" s="1">
        <v>45671</v>
      </c>
      <c r="C1664" t="s">
        <v>3283</v>
      </c>
      <c r="D1664" t="s">
        <v>15</v>
      </c>
      <c r="E1664" t="s">
        <v>93</v>
      </c>
      <c r="F1664" t="s">
        <v>46</v>
      </c>
      <c r="G1664" t="s">
        <v>47</v>
      </c>
      <c r="H1664" t="s">
        <v>3284</v>
      </c>
      <c r="I1664">
        <v>5</v>
      </c>
      <c r="J1664">
        <v>33773</v>
      </c>
      <c r="K1664">
        <v>20</v>
      </c>
      <c r="L1664">
        <v>135092</v>
      </c>
      <c r="M1664">
        <v>32752.29</v>
      </c>
      <c r="N1664" t="s">
        <v>33</v>
      </c>
    </row>
    <row r="1665" spans="1:14" x14ac:dyDescent="0.35">
      <c r="A1665">
        <v>11664</v>
      </c>
      <c r="B1665" s="1">
        <v>45645</v>
      </c>
      <c r="C1665" t="s">
        <v>3285</v>
      </c>
      <c r="D1665" t="s">
        <v>28</v>
      </c>
      <c r="E1665" t="s">
        <v>35</v>
      </c>
      <c r="F1665" t="s">
        <v>129</v>
      </c>
      <c r="G1665" t="s">
        <v>130</v>
      </c>
      <c r="H1665" t="s">
        <v>3286</v>
      </c>
      <c r="I1665">
        <v>4</v>
      </c>
      <c r="J1665">
        <v>72509</v>
      </c>
      <c r="K1665">
        <v>10</v>
      </c>
      <c r="L1665">
        <v>261032.4</v>
      </c>
      <c r="M1665">
        <v>59195.25</v>
      </c>
      <c r="N1665" t="s">
        <v>83</v>
      </c>
    </row>
    <row r="1666" spans="1:14" x14ac:dyDescent="0.35">
      <c r="A1666">
        <v>11665</v>
      </c>
      <c r="B1666" s="1">
        <v>45696</v>
      </c>
      <c r="C1666" t="s">
        <v>3287</v>
      </c>
      <c r="D1666" t="s">
        <v>15</v>
      </c>
      <c r="E1666" t="s">
        <v>93</v>
      </c>
      <c r="F1666" t="s">
        <v>24</v>
      </c>
      <c r="G1666" t="s">
        <v>59</v>
      </c>
      <c r="H1666" t="s">
        <v>3288</v>
      </c>
      <c r="I1666">
        <v>2</v>
      </c>
      <c r="J1666">
        <v>53752</v>
      </c>
      <c r="K1666">
        <v>0</v>
      </c>
      <c r="L1666">
        <v>107504</v>
      </c>
      <c r="M1666">
        <v>25624.1</v>
      </c>
      <c r="N1666" t="s">
        <v>20</v>
      </c>
    </row>
    <row r="1667" spans="1:14" x14ac:dyDescent="0.35">
      <c r="A1667">
        <v>11666</v>
      </c>
      <c r="B1667" s="1">
        <v>45266</v>
      </c>
      <c r="C1667" t="s">
        <v>3289</v>
      </c>
      <c r="D1667" t="s">
        <v>15</v>
      </c>
      <c r="E1667" t="s">
        <v>93</v>
      </c>
      <c r="F1667" t="s">
        <v>42</v>
      </c>
      <c r="G1667" t="s">
        <v>79</v>
      </c>
      <c r="H1667" t="s">
        <v>3290</v>
      </c>
      <c r="I1667">
        <v>1</v>
      </c>
      <c r="J1667">
        <v>63433</v>
      </c>
      <c r="K1667">
        <v>0</v>
      </c>
      <c r="L1667">
        <v>63433</v>
      </c>
      <c r="M1667">
        <v>15133.43</v>
      </c>
      <c r="N1667" t="s">
        <v>72</v>
      </c>
    </row>
    <row r="1668" spans="1:14" x14ac:dyDescent="0.35">
      <c r="A1668">
        <v>11667</v>
      </c>
      <c r="B1668" s="1">
        <v>45480</v>
      </c>
      <c r="C1668" t="s">
        <v>3291</v>
      </c>
      <c r="D1668" t="s">
        <v>22</v>
      </c>
      <c r="E1668" t="s">
        <v>58</v>
      </c>
      <c r="F1668" t="s">
        <v>129</v>
      </c>
      <c r="G1668" t="s">
        <v>130</v>
      </c>
      <c r="H1668" t="s">
        <v>238</v>
      </c>
      <c r="I1668">
        <v>5</v>
      </c>
      <c r="J1668">
        <v>59997</v>
      </c>
      <c r="K1668">
        <v>20</v>
      </c>
      <c r="L1668">
        <v>239988</v>
      </c>
      <c r="M1668">
        <v>46159.38</v>
      </c>
      <c r="N1668" t="s">
        <v>33</v>
      </c>
    </row>
    <row r="1669" spans="1:14" x14ac:dyDescent="0.35">
      <c r="A1669">
        <v>11668</v>
      </c>
      <c r="B1669" s="1">
        <v>45324</v>
      </c>
      <c r="C1669" t="s">
        <v>3292</v>
      </c>
      <c r="D1669" t="s">
        <v>40</v>
      </c>
      <c r="E1669" t="s">
        <v>103</v>
      </c>
      <c r="F1669" t="s">
        <v>46</v>
      </c>
      <c r="G1669" t="s">
        <v>201</v>
      </c>
      <c r="H1669" t="s">
        <v>865</v>
      </c>
      <c r="I1669">
        <v>1</v>
      </c>
      <c r="J1669">
        <v>60156</v>
      </c>
      <c r="K1669">
        <v>10</v>
      </c>
      <c r="L1669">
        <v>54140.4</v>
      </c>
      <c r="M1669">
        <v>11831.41</v>
      </c>
      <c r="N1669" t="s">
        <v>83</v>
      </c>
    </row>
    <row r="1670" spans="1:14" x14ac:dyDescent="0.35">
      <c r="A1670">
        <v>11669</v>
      </c>
      <c r="B1670" s="1">
        <v>45765</v>
      </c>
      <c r="C1670" t="s">
        <v>3293</v>
      </c>
      <c r="D1670" t="s">
        <v>22</v>
      </c>
      <c r="E1670" t="s">
        <v>167</v>
      </c>
      <c r="F1670" t="s">
        <v>86</v>
      </c>
      <c r="G1670" t="s">
        <v>118</v>
      </c>
      <c r="H1670" t="s">
        <v>3294</v>
      </c>
      <c r="I1670">
        <v>4</v>
      </c>
      <c r="J1670">
        <v>69718</v>
      </c>
      <c r="K1670">
        <v>10</v>
      </c>
      <c r="L1670">
        <v>250984.8</v>
      </c>
      <c r="M1670">
        <v>36369.51</v>
      </c>
      <c r="N1670" t="s">
        <v>83</v>
      </c>
    </row>
    <row r="1671" spans="1:14" x14ac:dyDescent="0.35">
      <c r="A1671">
        <v>11670</v>
      </c>
      <c r="B1671" s="1">
        <v>45488</v>
      </c>
      <c r="C1671" t="s">
        <v>3295</v>
      </c>
      <c r="D1671" t="s">
        <v>22</v>
      </c>
      <c r="E1671" t="s">
        <v>58</v>
      </c>
      <c r="F1671" t="s">
        <v>86</v>
      </c>
      <c r="G1671" t="s">
        <v>296</v>
      </c>
      <c r="H1671" t="s">
        <v>1858</v>
      </c>
      <c r="I1671">
        <v>2</v>
      </c>
      <c r="J1671">
        <v>49573</v>
      </c>
      <c r="K1671">
        <v>20</v>
      </c>
      <c r="L1671">
        <v>79316.800000000003</v>
      </c>
      <c r="M1671">
        <v>18206.41</v>
      </c>
      <c r="N1671" t="s">
        <v>38</v>
      </c>
    </row>
    <row r="1672" spans="1:14" x14ac:dyDescent="0.35">
      <c r="A1672">
        <v>11671</v>
      </c>
      <c r="B1672" s="1">
        <v>45303</v>
      </c>
      <c r="C1672" t="s">
        <v>3296</v>
      </c>
      <c r="D1672" t="s">
        <v>28</v>
      </c>
      <c r="E1672" t="s">
        <v>144</v>
      </c>
      <c r="F1672" t="s">
        <v>96</v>
      </c>
      <c r="G1672" t="s">
        <v>214</v>
      </c>
      <c r="H1672" t="s">
        <v>3297</v>
      </c>
      <c r="I1672">
        <v>3</v>
      </c>
      <c r="J1672">
        <v>18632</v>
      </c>
      <c r="K1672">
        <v>10</v>
      </c>
      <c r="L1672">
        <v>50306.400000000001</v>
      </c>
      <c r="M1672">
        <v>5123.95</v>
      </c>
      <c r="N1672" t="s">
        <v>72</v>
      </c>
    </row>
    <row r="1673" spans="1:14" x14ac:dyDescent="0.35">
      <c r="A1673">
        <v>11672</v>
      </c>
      <c r="B1673" s="1">
        <v>45856</v>
      </c>
      <c r="C1673" t="s">
        <v>3298</v>
      </c>
      <c r="D1673" t="s">
        <v>40</v>
      </c>
      <c r="E1673" t="s">
        <v>110</v>
      </c>
      <c r="F1673" t="s">
        <v>96</v>
      </c>
      <c r="G1673" t="s">
        <v>97</v>
      </c>
      <c r="H1673" t="s">
        <v>3299</v>
      </c>
      <c r="I1673">
        <v>4</v>
      </c>
      <c r="J1673">
        <v>79376</v>
      </c>
      <c r="K1673">
        <v>10</v>
      </c>
      <c r="L1673">
        <v>285753.59999999998</v>
      </c>
      <c r="M1673">
        <v>63249.01</v>
      </c>
      <c r="N1673" t="s">
        <v>83</v>
      </c>
    </row>
    <row r="1674" spans="1:14" x14ac:dyDescent="0.35">
      <c r="A1674">
        <v>11673</v>
      </c>
      <c r="B1674" s="1">
        <v>45232</v>
      </c>
      <c r="C1674" t="s">
        <v>3300</v>
      </c>
      <c r="D1674" t="s">
        <v>28</v>
      </c>
      <c r="E1674" t="s">
        <v>85</v>
      </c>
      <c r="F1674" t="s">
        <v>30</v>
      </c>
      <c r="G1674" t="s">
        <v>31</v>
      </c>
      <c r="H1674" t="s">
        <v>32</v>
      </c>
      <c r="I1674">
        <v>1</v>
      </c>
      <c r="J1674">
        <v>46364</v>
      </c>
      <c r="K1674">
        <v>5</v>
      </c>
      <c r="L1674">
        <v>44045.8</v>
      </c>
      <c r="M1674">
        <v>8913.8700000000008</v>
      </c>
      <c r="N1674" t="s">
        <v>20</v>
      </c>
    </row>
    <row r="1675" spans="1:14" x14ac:dyDescent="0.35">
      <c r="A1675">
        <v>11674</v>
      </c>
      <c r="B1675" s="1">
        <v>45355</v>
      </c>
      <c r="C1675" t="s">
        <v>3301</v>
      </c>
      <c r="D1675" t="s">
        <v>22</v>
      </c>
      <c r="E1675" t="s">
        <v>58</v>
      </c>
      <c r="F1675" t="s">
        <v>86</v>
      </c>
      <c r="G1675" t="s">
        <v>87</v>
      </c>
      <c r="H1675" t="s">
        <v>3302</v>
      </c>
      <c r="I1675">
        <v>3</v>
      </c>
      <c r="J1675">
        <v>39158</v>
      </c>
      <c r="K1675">
        <v>20</v>
      </c>
      <c r="L1675">
        <v>93979.199999999997</v>
      </c>
      <c r="M1675">
        <v>17449.47</v>
      </c>
      <c r="N1675" t="s">
        <v>20</v>
      </c>
    </row>
    <row r="1676" spans="1:14" x14ac:dyDescent="0.35">
      <c r="A1676">
        <v>11675</v>
      </c>
      <c r="B1676" s="1">
        <v>45218</v>
      </c>
      <c r="C1676" t="s">
        <v>3303</v>
      </c>
      <c r="D1676" t="s">
        <v>28</v>
      </c>
      <c r="E1676" t="s">
        <v>85</v>
      </c>
      <c r="F1676" t="s">
        <v>46</v>
      </c>
      <c r="G1676" t="s">
        <v>209</v>
      </c>
      <c r="H1676" t="s">
        <v>670</v>
      </c>
      <c r="I1676">
        <v>2</v>
      </c>
      <c r="J1676">
        <v>27775</v>
      </c>
      <c r="K1676">
        <v>20</v>
      </c>
      <c r="L1676">
        <v>44440</v>
      </c>
      <c r="M1676">
        <v>2544.88</v>
      </c>
      <c r="N1676" t="s">
        <v>38</v>
      </c>
    </row>
    <row r="1677" spans="1:14" x14ac:dyDescent="0.35">
      <c r="A1677">
        <v>11676</v>
      </c>
      <c r="B1677" s="1">
        <v>45351</v>
      </c>
      <c r="C1677" t="s">
        <v>3304</v>
      </c>
      <c r="D1677" t="s">
        <v>40</v>
      </c>
      <c r="E1677" t="s">
        <v>41</v>
      </c>
      <c r="F1677" t="s">
        <v>129</v>
      </c>
      <c r="G1677" t="s">
        <v>164</v>
      </c>
      <c r="H1677" t="s">
        <v>3305</v>
      </c>
      <c r="I1677">
        <v>5</v>
      </c>
      <c r="J1677">
        <v>11231</v>
      </c>
      <c r="K1677">
        <v>0</v>
      </c>
      <c r="L1677">
        <v>56155</v>
      </c>
      <c r="M1677">
        <v>4902.83</v>
      </c>
      <c r="N1677" t="s">
        <v>33</v>
      </c>
    </row>
    <row r="1678" spans="1:14" x14ac:dyDescent="0.35">
      <c r="A1678">
        <v>11677</v>
      </c>
      <c r="B1678" s="1">
        <v>45592</v>
      </c>
      <c r="C1678" t="s">
        <v>1203</v>
      </c>
      <c r="D1678" t="s">
        <v>40</v>
      </c>
      <c r="E1678" t="s">
        <v>62</v>
      </c>
      <c r="F1678" t="s">
        <v>30</v>
      </c>
      <c r="G1678" t="s">
        <v>65</v>
      </c>
      <c r="H1678" t="s">
        <v>3306</v>
      </c>
      <c r="I1678">
        <v>1</v>
      </c>
      <c r="J1678">
        <v>70622</v>
      </c>
      <c r="K1678">
        <v>10</v>
      </c>
      <c r="L1678">
        <v>63559.8</v>
      </c>
      <c r="M1678">
        <v>4851.0600000000004</v>
      </c>
      <c r="N1678" t="s">
        <v>83</v>
      </c>
    </row>
    <row r="1679" spans="1:14" x14ac:dyDescent="0.35">
      <c r="A1679">
        <v>11678</v>
      </c>
      <c r="B1679" s="1">
        <v>45786</v>
      </c>
      <c r="C1679" t="s">
        <v>3307</v>
      </c>
      <c r="D1679" t="s">
        <v>22</v>
      </c>
      <c r="E1679" t="s">
        <v>54</v>
      </c>
      <c r="F1679" t="s">
        <v>75</v>
      </c>
      <c r="G1679" t="s">
        <v>409</v>
      </c>
      <c r="H1679" t="s">
        <v>3308</v>
      </c>
      <c r="I1679">
        <v>2</v>
      </c>
      <c r="J1679">
        <v>7565</v>
      </c>
      <c r="K1679">
        <v>20</v>
      </c>
      <c r="L1679">
        <v>12104</v>
      </c>
      <c r="M1679">
        <v>2075.98</v>
      </c>
      <c r="N1679" t="s">
        <v>83</v>
      </c>
    </row>
    <row r="1680" spans="1:14" x14ac:dyDescent="0.35">
      <c r="A1680">
        <v>11679</v>
      </c>
      <c r="B1680" s="1">
        <v>45603</v>
      </c>
      <c r="C1680" t="s">
        <v>3309</v>
      </c>
      <c r="D1680" t="s">
        <v>15</v>
      </c>
      <c r="E1680" t="s">
        <v>174</v>
      </c>
      <c r="F1680" t="s">
        <v>17</v>
      </c>
      <c r="G1680" t="s">
        <v>291</v>
      </c>
      <c r="H1680" t="s">
        <v>2854</v>
      </c>
      <c r="I1680">
        <v>1</v>
      </c>
      <c r="J1680">
        <v>65926</v>
      </c>
      <c r="K1680">
        <v>20</v>
      </c>
      <c r="L1680">
        <v>52740.800000000003</v>
      </c>
      <c r="M1680">
        <v>4635.38</v>
      </c>
      <c r="N1680" t="s">
        <v>38</v>
      </c>
    </row>
    <row r="1681" spans="1:14" x14ac:dyDescent="0.35">
      <c r="A1681">
        <v>11680</v>
      </c>
      <c r="B1681" s="1">
        <v>45423</v>
      </c>
      <c r="C1681" t="s">
        <v>3310</v>
      </c>
      <c r="D1681" t="s">
        <v>40</v>
      </c>
      <c r="E1681" t="s">
        <v>50</v>
      </c>
      <c r="F1681" t="s">
        <v>96</v>
      </c>
      <c r="G1681" t="s">
        <v>183</v>
      </c>
      <c r="H1681" t="s">
        <v>387</v>
      </c>
      <c r="I1681">
        <v>3</v>
      </c>
      <c r="J1681">
        <v>49393</v>
      </c>
      <c r="K1681">
        <v>5</v>
      </c>
      <c r="L1681">
        <v>140770.04999999999</v>
      </c>
      <c r="M1681">
        <v>32407.19</v>
      </c>
      <c r="N1681" t="s">
        <v>33</v>
      </c>
    </row>
    <row r="1682" spans="1:14" x14ac:dyDescent="0.35">
      <c r="A1682">
        <v>11681</v>
      </c>
      <c r="B1682" s="1">
        <v>45628</v>
      </c>
      <c r="C1682" t="s">
        <v>3311</v>
      </c>
      <c r="D1682" t="s">
        <v>28</v>
      </c>
      <c r="E1682" t="s">
        <v>85</v>
      </c>
      <c r="F1682" t="s">
        <v>17</v>
      </c>
      <c r="G1682" t="s">
        <v>111</v>
      </c>
      <c r="H1682" t="s">
        <v>778</v>
      </c>
      <c r="I1682">
        <v>3</v>
      </c>
      <c r="J1682">
        <v>48500</v>
      </c>
      <c r="K1682">
        <v>15</v>
      </c>
      <c r="L1682">
        <v>123675</v>
      </c>
      <c r="M1682">
        <v>20159.259999999998</v>
      </c>
      <c r="N1682" t="s">
        <v>72</v>
      </c>
    </row>
    <row r="1683" spans="1:14" x14ac:dyDescent="0.35">
      <c r="A1683">
        <v>11682</v>
      </c>
      <c r="B1683" s="1">
        <v>45352</v>
      </c>
      <c r="C1683" t="s">
        <v>3312</v>
      </c>
      <c r="D1683" t="s">
        <v>15</v>
      </c>
      <c r="E1683" t="s">
        <v>16</v>
      </c>
      <c r="F1683" t="s">
        <v>42</v>
      </c>
      <c r="G1683" t="s">
        <v>51</v>
      </c>
      <c r="H1683" t="s">
        <v>1055</v>
      </c>
      <c r="I1683">
        <v>4</v>
      </c>
      <c r="J1683">
        <v>69110</v>
      </c>
      <c r="K1683">
        <v>20</v>
      </c>
      <c r="L1683">
        <v>221152</v>
      </c>
      <c r="M1683">
        <v>54248.84</v>
      </c>
      <c r="N1683" t="s">
        <v>83</v>
      </c>
    </row>
    <row r="1684" spans="1:14" x14ac:dyDescent="0.35">
      <c r="A1684">
        <v>11683</v>
      </c>
      <c r="B1684" s="1">
        <v>45664</v>
      </c>
      <c r="C1684" t="s">
        <v>3313</v>
      </c>
      <c r="D1684" t="s">
        <v>28</v>
      </c>
      <c r="E1684" t="s">
        <v>85</v>
      </c>
      <c r="F1684" t="s">
        <v>17</v>
      </c>
      <c r="G1684" t="s">
        <v>55</v>
      </c>
      <c r="H1684" t="s">
        <v>3314</v>
      </c>
      <c r="I1684">
        <v>1</v>
      </c>
      <c r="J1684">
        <v>69737</v>
      </c>
      <c r="K1684">
        <v>5</v>
      </c>
      <c r="L1684">
        <v>66250.149999999994</v>
      </c>
      <c r="M1684">
        <v>10451.39</v>
      </c>
      <c r="N1684" t="s">
        <v>20</v>
      </c>
    </row>
    <row r="1685" spans="1:14" x14ac:dyDescent="0.35">
      <c r="A1685">
        <v>11684</v>
      </c>
      <c r="B1685" s="1">
        <v>45248</v>
      </c>
      <c r="C1685" t="s">
        <v>3315</v>
      </c>
      <c r="D1685" t="s">
        <v>22</v>
      </c>
      <c r="E1685" t="s">
        <v>54</v>
      </c>
      <c r="F1685" t="s">
        <v>42</v>
      </c>
      <c r="G1685" t="s">
        <v>43</v>
      </c>
      <c r="H1685" t="s">
        <v>3316</v>
      </c>
      <c r="I1685">
        <v>2</v>
      </c>
      <c r="J1685">
        <v>60494</v>
      </c>
      <c r="K1685">
        <v>15</v>
      </c>
      <c r="L1685">
        <v>102839.8</v>
      </c>
      <c r="M1685">
        <v>18089.759999999998</v>
      </c>
      <c r="N1685" t="s">
        <v>83</v>
      </c>
    </row>
    <row r="1686" spans="1:14" x14ac:dyDescent="0.35">
      <c r="A1686">
        <v>11685</v>
      </c>
      <c r="B1686" s="1">
        <v>45288</v>
      </c>
      <c r="C1686" t="s">
        <v>3317</v>
      </c>
      <c r="D1686" t="s">
        <v>22</v>
      </c>
      <c r="E1686" t="s">
        <v>54</v>
      </c>
      <c r="F1686" t="s">
        <v>75</v>
      </c>
      <c r="G1686" t="s">
        <v>76</v>
      </c>
      <c r="H1686" t="s">
        <v>3318</v>
      </c>
      <c r="I1686">
        <v>4</v>
      </c>
      <c r="J1686">
        <v>58841</v>
      </c>
      <c r="K1686">
        <v>5</v>
      </c>
      <c r="L1686">
        <v>223595.8</v>
      </c>
      <c r="M1686">
        <v>28225.93</v>
      </c>
      <c r="N1686" t="s">
        <v>72</v>
      </c>
    </row>
    <row r="1687" spans="1:14" x14ac:dyDescent="0.35">
      <c r="A1687">
        <v>11686</v>
      </c>
      <c r="B1687" s="1">
        <v>45385</v>
      </c>
      <c r="C1687" t="s">
        <v>3319</v>
      </c>
      <c r="D1687" t="s">
        <v>28</v>
      </c>
      <c r="E1687" t="s">
        <v>85</v>
      </c>
      <c r="F1687" t="s">
        <v>46</v>
      </c>
      <c r="G1687" t="s">
        <v>141</v>
      </c>
      <c r="H1687" t="s">
        <v>3320</v>
      </c>
      <c r="I1687">
        <v>3</v>
      </c>
      <c r="J1687">
        <v>55235</v>
      </c>
      <c r="K1687">
        <v>10</v>
      </c>
      <c r="L1687">
        <v>149134.5</v>
      </c>
      <c r="M1687">
        <v>19303.919999999998</v>
      </c>
      <c r="N1687" t="s">
        <v>20</v>
      </c>
    </row>
    <row r="1688" spans="1:14" x14ac:dyDescent="0.35">
      <c r="A1688">
        <v>11687</v>
      </c>
      <c r="B1688" s="1">
        <v>45562</v>
      </c>
      <c r="C1688" t="s">
        <v>3321</v>
      </c>
      <c r="D1688" t="s">
        <v>22</v>
      </c>
      <c r="E1688" t="s">
        <v>54</v>
      </c>
      <c r="F1688" t="s">
        <v>17</v>
      </c>
      <c r="G1688" t="s">
        <v>18</v>
      </c>
      <c r="H1688" t="s">
        <v>3322</v>
      </c>
      <c r="I1688">
        <v>4</v>
      </c>
      <c r="J1688">
        <v>73314</v>
      </c>
      <c r="K1688">
        <v>20</v>
      </c>
      <c r="L1688">
        <v>234604.79999999999</v>
      </c>
      <c r="M1688">
        <v>29815.19</v>
      </c>
      <c r="N1688" t="s">
        <v>83</v>
      </c>
    </row>
    <row r="1689" spans="1:14" x14ac:dyDescent="0.35">
      <c r="A1689">
        <v>11688</v>
      </c>
      <c r="B1689" s="1">
        <v>45391</v>
      </c>
      <c r="C1689" t="s">
        <v>3323</v>
      </c>
      <c r="D1689" t="s">
        <v>28</v>
      </c>
      <c r="E1689" t="s">
        <v>35</v>
      </c>
      <c r="F1689" t="s">
        <v>75</v>
      </c>
      <c r="G1689" t="s">
        <v>76</v>
      </c>
      <c r="H1689" t="s">
        <v>3324</v>
      </c>
      <c r="I1689">
        <v>2</v>
      </c>
      <c r="J1689">
        <v>30171</v>
      </c>
      <c r="K1689">
        <v>5</v>
      </c>
      <c r="L1689">
        <v>57324.9</v>
      </c>
      <c r="M1689">
        <v>11541.33</v>
      </c>
      <c r="N1689" t="s">
        <v>83</v>
      </c>
    </row>
    <row r="1690" spans="1:14" x14ac:dyDescent="0.35">
      <c r="A1690">
        <v>11689</v>
      </c>
      <c r="B1690" s="1">
        <v>45801</v>
      </c>
      <c r="C1690" t="s">
        <v>3325</v>
      </c>
      <c r="D1690" t="s">
        <v>15</v>
      </c>
      <c r="E1690" t="s">
        <v>93</v>
      </c>
      <c r="F1690" t="s">
        <v>46</v>
      </c>
      <c r="G1690" t="s">
        <v>141</v>
      </c>
      <c r="H1690" t="s">
        <v>2218</v>
      </c>
      <c r="I1690">
        <v>5</v>
      </c>
      <c r="J1690">
        <v>57761</v>
      </c>
      <c r="K1690">
        <v>20</v>
      </c>
      <c r="L1690">
        <v>231044</v>
      </c>
      <c r="M1690">
        <v>57568.32</v>
      </c>
      <c r="N1690" t="s">
        <v>20</v>
      </c>
    </row>
    <row r="1691" spans="1:14" x14ac:dyDescent="0.35">
      <c r="A1691">
        <v>11690</v>
      </c>
      <c r="B1691" s="1">
        <v>45786</v>
      </c>
      <c r="C1691" t="s">
        <v>3326</v>
      </c>
      <c r="D1691" t="s">
        <v>15</v>
      </c>
      <c r="E1691" t="s">
        <v>68</v>
      </c>
      <c r="F1691" t="s">
        <v>24</v>
      </c>
      <c r="G1691" t="s">
        <v>133</v>
      </c>
      <c r="H1691" t="s">
        <v>2257</v>
      </c>
      <c r="I1691">
        <v>3</v>
      </c>
      <c r="J1691">
        <v>5256</v>
      </c>
      <c r="K1691">
        <v>20</v>
      </c>
      <c r="L1691">
        <v>12614.4</v>
      </c>
      <c r="M1691">
        <v>1472.03</v>
      </c>
      <c r="N1691" t="s">
        <v>33</v>
      </c>
    </row>
    <row r="1692" spans="1:14" x14ac:dyDescent="0.35">
      <c r="A1692">
        <v>11691</v>
      </c>
      <c r="B1692" s="1">
        <v>45678</v>
      </c>
      <c r="C1692" t="s">
        <v>3327</v>
      </c>
      <c r="D1692" t="s">
        <v>22</v>
      </c>
      <c r="E1692" t="s">
        <v>54</v>
      </c>
      <c r="F1692" t="s">
        <v>69</v>
      </c>
      <c r="G1692" t="s">
        <v>123</v>
      </c>
      <c r="H1692" t="s">
        <v>3328</v>
      </c>
      <c r="I1692">
        <v>4</v>
      </c>
      <c r="J1692">
        <v>25253</v>
      </c>
      <c r="K1692">
        <v>0</v>
      </c>
      <c r="L1692">
        <v>101012</v>
      </c>
      <c r="M1692">
        <v>6703.33</v>
      </c>
      <c r="N1692" t="s">
        <v>33</v>
      </c>
    </row>
    <row r="1693" spans="1:14" x14ac:dyDescent="0.35">
      <c r="A1693">
        <v>11692</v>
      </c>
      <c r="B1693" s="1">
        <v>45678</v>
      </c>
      <c r="C1693" t="s">
        <v>3329</v>
      </c>
      <c r="D1693" t="s">
        <v>28</v>
      </c>
      <c r="E1693" t="s">
        <v>29</v>
      </c>
      <c r="F1693" t="s">
        <v>42</v>
      </c>
      <c r="G1693" t="s">
        <v>79</v>
      </c>
      <c r="H1693" t="s">
        <v>2338</v>
      </c>
      <c r="I1693">
        <v>5</v>
      </c>
      <c r="J1693">
        <v>42333</v>
      </c>
      <c r="K1693">
        <v>10</v>
      </c>
      <c r="L1693">
        <v>190498.5</v>
      </c>
      <c r="M1693">
        <v>33377.71</v>
      </c>
      <c r="N1693" t="s">
        <v>72</v>
      </c>
    </row>
    <row r="1694" spans="1:14" x14ac:dyDescent="0.35">
      <c r="A1694">
        <v>11693</v>
      </c>
      <c r="B1694" s="1">
        <v>45381</v>
      </c>
      <c r="C1694" t="s">
        <v>3330</v>
      </c>
      <c r="D1694" t="s">
        <v>22</v>
      </c>
      <c r="E1694" t="s">
        <v>74</v>
      </c>
      <c r="F1694" t="s">
        <v>75</v>
      </c>
      <c r="G1694" t="s">
        <v>409</v>
      </c>
      <c r="H1694" t="s">
        <v>569</v>
      </c>
      <c r="I1694">
        <v>3</v>
      </c>
      <c r="J1694">
        <v>57740</v>
      </c>
      <c r="K1694">
        <v>10</v>
      </c>
      <c r="L1694">
        <v>155898</v>
      </c>
      <c r="M1694">
        <v>11346.78</v>
      </c>
      <c r="N1694" t="s">
        <v>83</v>
      </c>
    </row>
    <row r="1695" spans="1:14" x14ac:dyDescent="0.35">
      <c r="A1695">
        <v>11694</v>
      </c>
      <c r="B1695" s="1">
        <v>45687</v>
      </c>
      <c r="C1695" t="s">
        <v>3331</v>
      </c>
      <c r="D1695" t="s">
        <v>28</v>
      </c>
      <c r="E1695" t="s">
        <v>114</v>
      </c>
      <c r="F1695" t="s">
        <v>42</v>
      </c>
      <c r="G1695" t="s">
        <v>446</v>
      </c>
      <c r="H1695" t="s">
        <v>3332</v>
      </c>
      <c r="I1695">
        <v>3</v>
      </c>
      <c r="J1695">
        <v>78167</v>
      </c>
      <c r="K1695">
        <v>20</v>
      </c>
      <c r="L1695">
        <v>187600.8</v>
      </c>
      <c r="M1695">
        <v>28058.26</v>
      </c>
      <c r="N1695" t="s">
        <v>38</v>
      </c>
    </row>
    <row r="1696" spans="1:14" x14ac:dyDescent="0.35">
      <c r="A1696">
        <v>11695</v>
      </c>
      <c r="B1696" s="1">
        <v>45858</v>
      </c>
      <c r="C1696" t="s">
        <v>3333</v>
      </c>
      <c r="D1696" t="s">
        <v>40</v>
      </c>
      <c r="E1696" t="s">
        <v>62</v>
      </c>
      <c r="F1696" t="s">
        <v>86</v>
      </c>
      <c r="G1696" t="s">
        <v>171</v>
      </c>
      <c r="H1696" t="s">
        <v>3334</v>
      </c>
      <c r="I1696">
        <v>5</v>
      </c>
      <c r="J1696">
        <v>71884</v>
      </c>
      <c r="K1696">
        <v>10</v>
      </c>
      <c r="L1696">
        <v>323478</v>
      </c>
      <c r="M1696">
        <v>42505.17</v>
      </c>
      <c r="N1696" t="s">
        <v>72</v>
      </c>
    </row>
    <row r="1697" spans="1:14" x14ac:dyDescent="0.35">
      <c r="A1697">
        <v>11696</v>
      </c>
      <c r="B1697" s="1">
        <v>45618</v>
      </c>
      <c r="C1697" t="s">
        <v>3335</v>
      </c>
      <c r="D1697" t="s">
        <v>28</v>
      </c>
      <c r="E1697" t="s">
        <v>35</v>
      </c>
      <c r="F1697" t="s">
        <v>86</v>
      </c>
      <c r="G1697" t="s">
        <v>87</v>
      </c>
      <c r="H1697" t="s">
        <v>3336</v>
      </c>
      <c r="I1697">
        <v>3</v>
      </c>
      <c r="J1697">
        <v>11886</v>
      </c>
      <c r="K1697">
        <v>0</v>
      </c>
      <c r="L1697">
        <v>35658</v>
      </c>
      <c r="M1697">
        <v>5755.32</v>
      </c>
      <c r="N1697" t="s">
        <v>38</v>
      </c>
    </row>
    <row r="1698" spans="1:14" x14ac:dyDescent="0.35">
      <c r="A1698">
        <v>11697</v>
      </c>
      <c r="B1698" s="1">
        <v>45787</v>
      </c>
      <c r="C1698" t="s">
        <v>3337</v>
      </c>
      <c r="D1698" t="s">
        <v>28</v>
      </c>
      <c r="E1698" t="s">
        <v>144</v>
      </c>
      <c r="F1698" t="s">
        <v>69</v>
      </c>
      <c r="G1698" t="s">
        <v>151</v>
      </c>
      <c r="H1698" t="s">
        <v>3338</v>
      </c>
      <c r="I1698">
        <v>3</v>
      </c>
      <c r="J1698">
        <v>50394</v>
      </c>
      <c r="K1698">
        <v>15</v>
      </c>
      <c r="L1698">
        <v>128504.7</v>
      </c>
      <c r="M1698">
        <v>7003.12</v>
      </c>
      <c r="N1698" t="s">
        <v>72</v>
      </c>
    </row>
    <row r="1699" spans="1:14" x14ac:dyDescent="0.35">
      <c r="A1699">
        <v>11698</v>
      </c>
      <c r="B1699" s="1">
        <v>45850</v>
      </c>
      <c r="C1699" t="s">
        <v>3339</v>
      </c>
      <c r="D1699" t="s">
        <v>15</v>
      </c>
      <c r="E1699" t="s">
        <v>68</v>
      </c>
      <c r="F1699" t="s">
        <v>75</v>
      </c>
      <c r="G1699" t="s">
        <v>76</v>
      </c>
      <c r="H1699" t="s">
        <v>3340</v>
      </c>
      <c r="I1699">
        <v>2</v>
      </c>
      <c r="J1699">
        <v>2618</v>
      </c>
      <c r="K1699">
        <v>15</v>
      </c>
      <c r="L1699">
        <v>4450.6000000000004</v>
      </c>
      <c r="M1699">
        <v>1050.1500000000001</v>
      </c>
      <c r="N1699" t="s">
        <v>20</v>
      </c>
    </row>
    <row r="1700" spans="1:14" x14ac:dyDescent="0.35">
      <c r="A1700">
        <v>11699</v>
      </c>
      <c r="B1700" s="1">
        <v>45217</v>
      </c>
      <c r="C1700" t="s">
        <v>3341</v>
      </c>
      <c r="D1700" t="s">
        <v>40</v>
      </c>
      <c r="E1700" t="s">
        <v>103</v>
      </c>
      <c r="F1700" t="s">
        <v>129</v>
      </c>
      <c r="G1700" t="s">
        <v>148</v>
      </c>
      <c r="H1700" t="s">
        <v>3342</v>
      </c>
      <c r="I1700">
        <v>1</v>
      </c>
      <c r="J1700">
        <v>12301</v>
      </c>
      <c r="K1700">
        <v>0</v>
      </c>
      <c r="L1700">
        <v>12301</v>
      </c>
      <c r="M1700">
        <v>2273.16</v>
      </c>
      <c r="N1700" t="s">
        <v>38</v>
      </c>
    </row>
    <row r="1701" spans="1:14" x14ac:dyDescent="0.35">
      <c r="A1701">
        <v>11700</v>
      </c>
      <c r="B1701" s="1">
        <v>45523</v>
      </c>
      <c r="C1701" t="s">
        <v>3343</v>
      </c>
      <c r="D1701" t="s">
        <v>15</v>
      </c>
      <c r="E1701" t="s">
        <v>93</v>
      </c>
      <c r="F1701" t="s">
        <v>96</v>
      </c>
      <c r="G1701" t="s">
        <v>183</v>
      </c>
      <c r="H1701" t="s">
        <v>3344</v>
      </c>
      <c r="I1701">
        <v>5</v>
      </c>
      <c r="J1701">
        <v>77628</v>
      </c>
      <c r="K1701">
        <v>20</v>
      </c>
      <c r="L1701">
        <v>310512</v>
      </c>
      <c r="M1701">
        <v>69855.179999999993</v>
      </c>
      <c r="N1701" t="s">
        <v>72</v>
      </c>
    </row>
    <row r="1702" spans="1:14" x14ac:dyDescent="0.35">
      <c r="A1702">
        <v>11701</v>
      </c>
      <c r="B1702" s="1">
        <v>45594</v>
      </c>
      <c r="C1702" t="s">
        <v>3345</v>
      </c>
      <c r="D1702" t="s">
        <v>22</v>
      </c>
      <c r="E1702" t="s">
        <v>23</v>
      </c>
      <c r="F1702" t="s">
        <v>24</v>
      </c>
      <c r="G1702" t="s">
        <v>25</v>
      </c>
      <c r="H1702" t="s">
        <v>3346</v>
      </c>
      <c r="I1702">
        <v>5</v>
      </c>
      <c r="J1702">
        <v>74166</v>
      </c>
      <c r="K1702">
        <v>20</v>
      </c>
      <c r="L1702">
        <v>296664</v>
      </c>
      <c r="M1702">
        <v>54818.48</v>
      </c>
      <c r="N1702" t="s">
        <v>83</v>
      </c>
    </row>
    <row r="1703" spans="1:14" x14ac:dyDescent="0.35">
      <c r="A1703">
        <v>11702</v>
      </c>
      <c r="B1703" s="1">
        <v>45533</v>
      </c>
      <c r="C1703" t="s">
        <v>3347</v>
      </c>
      <c r="D1703" t="s">
        <v>40</v>
      </c>
      <c r="E1703" t="s">
        <v>50</v>
      </c>
      <c r="F1703" t="s">
        <v>24</v>
      </c>
      <c r="G1703" t="s">
        <v>107</v>
      </c>
      <c r="H1703" t="s">
        <v>3348</v>
      </c>
      <c r="I1703">
        <v>4</v>
      </c>
      <c r="J1703">
        <v>75821</v>
      </c>
      <c r="K1703">
        <v>10</v>
      </c>
      <c r="L1703">
        <v>272955.59999999998</v>
      </c>
      <c r="M1703">
        <v>60121.919999999998</v>
      </c>
      <c r="N1703" t="s">
        <v>38</v>
      </c>
    </row>
    <row r="1704" spans="1:14" x14ac:dyDescent="0.35">
      <c r="A1704">
        <v>11703</v>
      </c>
      <c r="B1704" s="1">
        <v>45764</v>
      </c>
      <c r="C1704" t="s">
        <v>3349</v>
      </c>
      <c r="D1704" t="s">
        <v>40</v>
      </c>
      <c r="E1704" t="s">
        <v>110</v>
      </c>
      <c r="F1704" t="s">
        <v>69</v>
      </c>
      <c r="G1704" t="s">
        <v>115</v>
      </c>
      <c r="H1704" t="s">
        <v>3350</v>
      </c>
      <c r="I1704">
        <v>3</v>
      </c>
      <c r="J1704">
        <v>22061</v>
      </c>
      <c r="K1704">
        <v>20</v>
      </c>
      <c r="L1704">
        <v>52946.400000000001</v>
      </c>
      <c r="M1704">
        <v>3283.28</v>
      </c>
      <c r="N1704" t="s">
        <v>38</v>
      </c>
    </row>
    <row r="1705" spans="1:14" x14ac:dyDescent="0.35">
      <c r="A1705">
        <v>11704</v>
      </c>
      <c r="B1705" s="1">
        <v>45863</v>
      </c>
      <c r="C1705" t="s">
        <v>3351</v>
      </c>
      <c r="D1705" t="s">
        <v>40</v>
      </c>
      <c r="E1705" t="s">
        <v>50</v>
      </c>
      <c r="F1705" t="s">
        <v>42</v>
      </c>
      <c r="G1705" t="s">
        <v>188</v>
      </c>
      <c r="H1705" t="s">
        <v>3352</v>
      </c>
      <c r="I1705">
        <v>1</v>
      </c>
      <c r="J1705">
        <v>62796</v>
      </c>
      <c r="K1705">
        <v>0</v>
      </c>
      <c r="L1705">
        <v>62796</v>
      </c>
      <c r="M1705">
        <v>12979</v>
      </c>
      <c r="N1705" t="s">
        <v>33</v>
      </c>
    </row>
    <row r="1706" spans="1:14" x14ac:dyDescent="0.35">
      <c r="A1706">
        <v>11705</v>
      </c>
      <c r="B1706" s="1">
        <v>45288</v>
      </c>
      <c r="C1706" t="s">
        <v>3353</v>
      </c>
      <c r="D1706" t="s">
        <v>22</v>
      </c>
      <c r="E1706" t="s">
        <v>167</v>
      </c>
      <c r="F1706" t="s">
        <v>86</v>
      </c>
      <c r="G1706" t="s">
        <v>90</v>
      </c>
      <c r="H1706" t="s">
        <v>3354</v>
      </c>
      <c r="I1706">
        <v>3</v>
      </c>
      <c r="J1706">
        <v>35808</v>
      </c>
      <c r="K1706">
        <v>10</v>
      </c>
      <c r="L1706">
        <v>96681.600000000006</v>
      </c>
      <c r="M1706">
        <v>9239.84</v>
      </c>
      <c r="N1706" t="s">
        <v>20</v>
      </c>
    </row>
    <row r="1707" spans="1:14" x14ac:dyDescent="0.35">
      <c r="A1707">
        <v>11706</v>
      </c>
      <c r="B1707" s="1">
        <v>45242</v>
      </c>
      <c r="C1707" t="s">
        <v>3355</v>
      </c>
      <c r="D1707" t="s">
        <v>40</v>
      </c>
      <c r="E1707" t="s">
        <v>103</v>
      </c>
      <c r="F1707" t="s">
        <v>30</v>
      </c>
      <c r="G1707" t="s">
        <v>31</v>
      </c>
      <c r="H1707" t="s">
        <v>3356</v>
      </c>
      <c r="I1707">
        <v>1</v>
      </c>
      <c r="J1707">
        <v>62675</v>
      </c>
      <c r="K1707">
        <v>15</v>
      </c>
      <c r="L1707">
        <v>53273.75</v>
      </c>
      <c r="M1707">
        <v>2838.01</v>
      </c>
      <c r="N1707" t="s">
        <v>72</v>
      </c>
    </row>
    <row r="1708" spans="1:14" x14ac:dyDescent="0.35">
      <c r="A1708">
        <v>11707</v>
      </c>
      <c r="B1708" s="1">
        <v>45408</v>
      </c>
      <c r="C1708" t="s">
        <v>3357</v>
      </c>
      <c r="D1708" t="s">
        <v>40</v>
      </c>
      <c r="E1708" t="s">
        <v>62</v>
      </c>
      <c r="F1708" t="s">
        <v>24</v>
      </c>
      <c r="G1708" t="s">
        <v>59</v>
      </c>
      <c r="H1708" t="s">
        <v>3358</v>
      </c>
      <c r="I1708">
        <v>3</v>
      </c>
      <c r="J1708">
        <v>30204</v>
      </c>
      <c r="K1708">
        <v>10</v>
      </c>
      <c r="L1708">
        <v>81550.8</v>
      </c>
      <c r="M1708">
        <v>16619.07</v>
      </c>
      <c r="N1708" t="s">
        <v>83</v>
      </c>
    </row>
    <row r="1709" spans="1:14" x14ac:dyDescent="0.35">
      <c r="A1709">
        <v>11708</v>
      </c>
      <c r="B1709" s="1">
        <v>45657</v>
      </c>
      <c r="C1709" t="s">
        <v>3359</v>
      </c>
      <c r="D1709" t="s">
        <v>22</v>
      </c>
      <c r="E1709" t="s">
        <v>167</v>
      </c>
      <c r="F1709" t="s">
        <v>86</v>
      </c>
      <c r="G1709" t="s">
        <v>90</v>
      </c>
      <c r="H1709" t="s">
        <v>3360</v>
      </c>
      <c r="I1709">
        <v>3</v>
      </c>
      <c r="J1709">
        <v>4373</v>
      </c>
      <c r="K1709">
        <v>20</v>
      </c>
      <c r="L1709">
        <v>10495.2</v>
      </c>
      <c r="M1709">
        <v>1731.13</v>
      </c>
      <c r="N1709" t="s">
        <v>20</v>
      </c>
    </row>
    <row r="1710" spans="1:14" x14ac:dyDescent="0.35">
      <c r="A1710">
        <v>11709</v>
      </c>
      <c r="B1710" s="1">
        <v>45893</v>
      </c>
      <c r="C1710" t="s">
        <v>3361</v>
      </c>
      <c r="D1710" t="s">
        <v>40</v>
      </c>
      <c r="E1710" t="s">
        <v>103</v>
      </c>
      <c r="F1710" t="s">
        <v>30</v>
      </c>
      <c r="G1710" t="s">
        <v>227</v>
      </c>
      <c r="H1710" t="s">
        <v>3362</v>
      </c>
      <c r="I1710">
        <v>2</v>
      </c>
      <c r="J1710">
        <v>59417</v>
      </c>
      <c r="K1710">
        <v>0</v>
      </c>
      <c r="L1710">
        <v>118834</v>
      </c>
      <c r="M1710">
        <v>19244.07</v>
      </c>
      <c r="N1710" t="s">
        <v>38</v>
      </c>
    </row>
    <row r="1711" spans="1:14" x14ac:dyDescent="0.35">
      <c r="A1711">
        <v>11710</v>
      </c>
      <c r="B1711" s="1">
        <v>45582</v>
      </c>
      <c r="C1711" t="s">
        <v>3363</v>
      </c>
      <c r="D1711" t="s">
        <v>28</v>
      </c>
      <c r="E1711" t="s">
        <v>144</v>
      </c>
      <c r="F1711" t="s">
        <v>42</v>
      </c>
      <c r="G1711" t="s">
        <v>79</v>
      </c>
      <c r="H1711" t="s">
        <v>3364</v>
      </c>
      <c r="I1711">
        <v>1</v>
      </c>
      <c r="J1711">
        <v>67171</v>
      </c>
      <c r="K1711">
        <v>10</v>
      </c>
      <c r="L1711">
        <v>60453.9</v>
      </c>
      <c r="M1711">
        <v>9287.4599999999991</v>
      </c>
      <c r="N1711" t="s">
        <v>38</v>
      </c>
    </row>
    <row r="1712" spans="1:14" x14ac:dyDescent="0.35">
      <c r="A1712">
        <v>11711</v>
      </c>
      <c r="B1712" s="1">
        <v>45394</v>
      </c>
      <c r="C1712" t="s">
        <v>3365</v>
      </c>
      <c r="D1712" t="s">
        <v>40</v>
      </c>
      <c r="E1712" t="s">
        <v>41</v>
      </c>
      <c r="F1712" t="s">
        <v>17</v>
      </c>
      <c r="G1712" t="s">
        <v>291</v>
      </c>
      <c r="H1712" t="s">
        <v>1971</v>
      </c>
      <c r="I1712">
        <v>4</v>
      </c>
      <c r="J1712">
        <v>31565</v>
      </c>
      <c r="K1712">
        <v>10</v>
      </c>
      <c r="L1712">
        <v>113634</v>
      </c>
      <c r="M1712">
        <v>11751.62</v>
      </c>
      <c r="N1712" t="s">
        <v>33</v>
      </c>
    </row>
    <row r="1713" spans="1:14" x14ac:dyDescent="0.35">
      <c r="A1713">
        <v>11712</v>
      </c>
      <c r="B1713" s="1">
        <v>45446</v>
      </c>
      <c r="C1713" t="s">
        <v>3366</v>
      </c>
      <c r="D1713" t="s">
        <v>15</v>
      </c>
      <c r="E1713" t="s">
        <v>68</v>
      </c>
      <c r="F1713" t="s">
        <v>42</v>
      </c>
      <c r="G1713" t="s">
        <v>446</v>
      </c>
      <c r="H1713" t="s">
        <v>3367</v>
      </c>
      <c r="I1713">
        <v>1</v>
      </c>
      <c r="J1713">
        <v>35100</v>
      </c>
      <c r="K1713">
        <v>15</v>
      </c>
      <c r="L1713">
        <v>29835</v>
      </c>
      <c r="M1713">
        <v>2153.0100000000002</v>
      </c>
      <c r="N1713" t="s">
        <v>72</v>
      </c>
    </row>
    <row r="1714" spans="1:14" x14ac:dyDescent="0.35">
      <c r="A1714">
        <v>11713</v>
      </c>
      <c r="B1714" s="1">
        <v>45279</v>
      </c>
      <c r="C1714" t="s">
        <v>3368</v>
      </c>
      <c r="D1714" t="s">
        <v>40</v>
      </c>
      <c r="E1714" t="s">
        <v>62</v>
      </c>
      <c r="F1714" t="s">
        <v>17</v>
      </c>
      <c r="G1714" t="s">
        <v>111</v>
      </c>
      <c r="H1714" t="s">
        <v>3089</v>
      </c>
      <c r="I1714">
        <v>2</v>
      </c>
      <c r="J1714">
        <v>65407</v>
      </c>
      <c r="K1714">
        <v>15</v>
      </c>
      <c r="L1714">
        <v>111191.9</v>
      </c>
      <c r="M1714">
        <v>24561.29</v>
      </c>
      <c r="N1714" t="s">
        <v>33</v>
      </c>
    </row>
    <row r="1715" spans="1:14" x14ac:dyDescent="0.35">
      <c r="A1715">
        <v>11714</v>
      </c>
      <c r="B1715" s="1">
        <v>45908</v>
      </c>
      <c r="C1715" t="s">
        <v>3369</v>
      </c>
      <c r="D1715" t="s">
        <v>28</v>
      </c>
      <c r="E1715" t="s">
        <v>29</v>
      </c>
      <c r="F1715" t="s">
        <v>42</v>
      </c>
      <c r="G1715" t="s">
        <v>43</v>
      </c>
      <c r="H1715" t="s">
        <v>3370</v>
      </c>
      <c r="I1715">
        <v>1</v>
      </c>
      <c r="J1715">
        <v>19871</v>
      </c>
      <c r="K1715">
        <v>0</v>
      </c>
      <c r="L1715">
        <v>19871</v>
      </c>
      <c r="M1715">
        <v>1381.21</v>
      </c>
      <c r="N1715" t="s">
        <v>20</v>
      </c>
    </row>
    <row r="1716" spans="1:14" x14ac:dyDescent="0.35">
      <c r="A1716">
        <v>11715</v>
      </c>
      <c r="B1716" s="1">
        <v>45881</v>
      </c>
      <c r="C1716" t="s">
        <v>3371</v>
      </c>
      <c r="D1716" t="s">
        <v>40</v>
      </c>
      <c r="E1716" t="s">
        <v>103</v>
      </c>
      <c r="F1716" t="s">
        <v>46</v>
      </c>
      <c r="G1716" t="s">
        <v>201</v>
      </c>
      <c r="H1716" t="s">
        <v>3372</v>
      </c>
      <c r="I1716">
        <v>3</v>
      </c>
      <c r="J1716">
        <v>79930</v>
      </c>
      <c r="K1716">
        <v>0</v>
      </c>
      <c r="L1716">
        <v>239790</v>
      </c>
      <c r="M1716">
        <v>40314.980000000003</v>
      </c>
      <c r="N1716" t="s">
        <v>72</v>
      </c>
    </row>
    <row r="1717" spans="1:14" x14ac:dyDescent="0.35">
      <c r="A1717">
        <v>11716</v>
      </c>
      <c r="B1717" s="1">
        <v>45450</v>
      </c>
      <c r="C1717" t="s">
        <v>3373</v>
      </c>
      <c r="D1717" t="s">
        <v>22</v>
      </c>
      <c r="E1717" t="s">
        <v>58</v>
      </c>
      <c r="F1717" t="s">
        <v>30</v>
      </c>
      <c r="G1717" t="s">
        <v>65</v>
      </c>
      <c r="H1717" t="s">
        <v>3374</v>
      </c>
      <c r="I1717">
        <v>4</v>
      </c>
      <c r="J1717">
        <v>27694</v>
      </c>
      <c r="K1717">
        <v>15</v>
      </c>
      <c r="L1717">
        <v>94159.6</v>
      </c>
      <c r="M1717">
        <v>7836.83</v>
      </c>
      <c r="N1717" t="s">
        <v>38</v>
      </c>
    </row>
    <row r="1718" spans="1:14" x14ac:dyDescent="0.35">
      <c r="A1718">
        <v>11717</v>
      </c>
      <c r="B1718" s="1">
        <v>45754</v>
      </c>
      <c r="C1718" t="s">
        <v>3375</v>
      </c>
      <c r="D1718" t="s">
        <v>22</v>
      </c>
      <c r="E1718" t="s">
        <v>23</v>
      </c>
      <c r="F1718" t="s">
        <v>69</v>
      </c>
      <c r="G1718" t="s">
        <v>70</v>
      </c>
      <c r="H1718" t="s">
        <v>3376</v>
      </c>
      <c r="I1718">
        <v>3</v>
      </c>
      <c r="J1718">
        <v>75973</v>
      </c>
      <c r="K1718">
        <v>5</v>
      </c>
      <c r="L1718">
        <v>216523.05</v>
      </c>
      <c r="M1718">
        <v>30633.55</v>
      </c>
      <c r="N1718" t="s">
        <v>20</v>
      </c>
    </row>
    <row r="1719" spans="1:14" x14ac:dyDescent="0.35">
      <c r="A1719">
        <v>11718</v>
      </c>
      <c r="B1719" s="1">
        <v>45927</v>
      </c>
      <c r="C1719" t="s">
        <v>3377</v>
      </c>
      <c r="D1719" t="s">
        <v>15</v>
      </c>
      <c r="E1719" t="s">
        <v>147</v>
      </c>
      <c r="F1719" t="s">
        <v>75</v>
      </c>
      <c r="G1719" t="s">
        <v>307</v>
      </c>
      <c r="H1719" t="s">
        <v>3378</v>
      </c>
      <c r="I1719">
        <v>1</v>
      </c>
      <c r="J1719">
        <v>4952</v>
      </c>
      <c r="K1719">
        <v>20</v>
      </c>
      <c r="L1719">
        <v>3961.6</v>
      </c>
      <c r="M1719">
        <v>319.05</v>
      </c>
      <c r="N1719" t="s">
        <v>20</v>
      </c>
    </row>
    <row r="1720" spans="1:14" x14ac:dyDescent="0.35">
      <c r="A1720">
        <v>11719</v>
      </c>
      <c r="B1720" s="1">
        <v>45919</v>
      </c>
      <c r="C1720" t="s">
        <v>3379</v>
      </c>
      <c r="D1720" t="s">
        <v>28</v>
      </c>
      <c r="E1720" t="s">
        <v>114</v>
      </c>
      <c r="F1720" t="s">
        <v>30</v>
      </c>
      <c r="G1720" t="s">
        <v>104</v>
      </c>
      <c r="H1720" t="s">
        <v>2365</v>
      </c>
      <c r="I1720">
        <v>1</v>
      </c>
      <c r="J1720">
        <v>11418</v>
      </c>
      <c r="K1720">
        <v>10</v>
      </c>
      <c r="L1720">
        <v>10276.200000000001</v>
      </c>
      <c r="M1720">
        <v>706.96</v>
      </c>
      <c r="N1720" t="s">
        <v>33</v>
      </c>
    </row>
    <row r="1721" spans="1:14" x14ac:dyDescent="0.35">
      <c r="A1721">
        <v>11720</v>
      </c>
      <c r="B1721" s="1">
        <v>45399</v>
      </c>
      <c r="C1721" t="s">
        <v>3380</v>
      </c>
      <c r="D1721" t="s">
        <v>40</v>
      </c>
      <c r="E1721" t="s">
        <v>62</v>
      </c>
      <c r="F1721" t="s">
        <v>75</v>
      </c>
      <c r="G1721" t="s">
        <v>204</v>
      </c>
      <c r="H1721" t="s">
        <v>3381</v>
      </c>
      <c r="I1721">
        <v>1</v>
      </c>
      <c r="J1721">
        <v>21299</v>
      </c>
      <c r="K1721">
        <v>0</v>
      </c>
      <c r="L1721">
        <v>21299</v>
      </c>
      <c r="M1721">
        <v>3062.26</v>
      </c>
      <c r="N1721" t="s">
        <v>33</v>
      </c>
    </row>
    <row r="1722" spans="1:14" x14ac:dyDescent="0.35">
      <c r="A1722">
        <v>11721</v>
      </c>
      <c r="B1722" s="1">
        <v>45509</v>
      </c>
      <c r="C1722" t="s">
        <v>3382</v>
      </c>
      <c r="D1722" t="s">
        <v>15</v>
      </c>
      <c r="E1722" t="s">
        <v>93</v>
      </c>
      <c r="F1722" t="s">
        <v>69</v>
      </c>
      <c r="G1722" t="s">
        <v>115</v>
      </c>
      <c r="H1722" t="s">
        <v>3383</v>
      </c>
      <c r="I1722">
        <v>3</v>
      </c>
      <c r="J1722">
        <v>32002</v>
      </c>
      <c r="K1722">
        <v>10</v>
      </c>
      <c r="L1722">
        <v>86405.4</v>
      </c>
      <c r="M1722">
        <v>12311.35</v>
      </c>
      <c r="N1722" t="s">
        <v>72</v>
      </c>
    </row>
    <row r="1723" spans="1:14" x14ac:dyDescent="0.35">
      <c r="A1723">
        <v>11722</v>
      </c>
      <c r="B1723" s="1">
        <v>45766</v>
      </c>
      <c r="C1723" t="s">
        <v>3384</v>
      </c>
      <c r="D1723" t="s">
        <v>28</v>
      </c>
      <c r="E1723" t="s">
        <v>144</v>
      </c>
      <c r="F1723" t="s">
        <v>46</v>
      </c>
      <c r="G1723" t="s">
        <v>126</v>
      </c>
      <c r="H1723" t="s">
        <v>3385</v>
      </c>
      <c r="I1723">
        <v>3</v>
      </c>
      <c r="J1723">
        <v>22224</v>
      </c>
      <c r="K1723">
        <v>20</v>
      </c>
      <c r="L1723">
        <v>53337.599999999999</v>
      </c>
      <c r="M1723">
        <v>7880.65</v>
      </c>
      <c r="N1723" t="s">
        <v>20</v>
      </c>
    </row>
    <row r="1724" spans="1:14" x14ac:dyDescent="0.35">
      <c r="A1724">
        <v>11723</v>
      </c>
      <c r="B1724" s="1">
        <v>45455</v>
      </c>
      <c r="C1724" t="s">
        <v>3386</v>
      </c>
      <c r="D1724" t="s">
        <v>22</v>
      </c>
      <c r="E1724" t="s">
        <v>74</v>
      </c>
      <c r="F1724" t="s">
        <v>46</v>
      </c>
      <c r="G1724" t="s">
        <v>209</v>
      </c>
      <c r="H1724" t="s">
        <v>3387</v>
      </c>
      <c r="I1724">
        <v>3</v>
      </c>
      <c r="J1724">
        <v>45795</v>
      </c>
      <c r="K1724">
        <v>5</v>
      </c>
      <c r="L1724">
        <v>130515.75</v>
      </c>
      <c r="M1724">
        <v>22802.44</v>
      </c>
      <c r="N1724" t="s">
        <v>72</v>
      </c>
    </row>
    <row r="1725" spans="1:14" x14ac:dyDescent="0.35">
      <c r="A1725">
        <v>11724</v>
      </c>
      <c r="B1725" s="1">
        <v>45838</v>
      </c>
      <c r="C1725" t="s">
        <v>3388</v>
      </c>
      <c r="D1725" t="s">
        <v>40</v>
      </c>
      <c r="E1725" t="s">
        <v>50</v>
      </c>
      <c r="F1725" t="s">
        <v>69</v>
      </c>
      <c r="G1725" t="s">
        <v>70</v>
      </c>
      <c r="H1725" t="s">
        <v>3389</v>
      </c>
      <c r="I1725">
        <v>3</v>
      </c>
      <c r="J1725">
        <v>19952</v>
      </c>
      <c r="K1725">
        <v>10</v>
      </c>
      <c r="L1725">
        <v>53870.400000000001</v>
      </c>
      <c r="M1725">
        <v>9809.2000000000007</v>
      </c>
      <c r="N1725" t="s">
        <v>83</v>
      </c>
    </row>
    <row r="1726" spans="1:14" x14ac:dyDescent="0.35">
      <c r="A1726">
        <v>11725</v>
      </c>
      <c r="B1726" s="1">
        <v>45222</v>
      </c>
      <c r="C1726" t="s">
        <v>3390</v>
      </c>
      <c r="D1726" t="s">
        <v>15</v>
      </c>
      <c r="E1726" t="s">
        <v>174</v>
      </c>
      <c r="F1726" t="s">
        <v>129</v>
      </c>
      <c r="G1726" t="s">
        <v>168</v>
      </c>
      <c r="H1726" t="s">
        <v>3391</v>
      </c>
      <c r="I1726">
        <v>2</v>
      </c>
      <c r="J1726">
        <v>21170</v>
      </c>
      <c r="K1726">
        <v>5</v>
      </c>
      <c r="L1726">
        <v>40223</v>
      </c>
      <c r="M1726">
        <v>5390.61</v>
      </c>
      <c r="N1726" t="s">
        <v>83</v>
      </c>
    </row>
    <row r="1727" spans="1:14" x14ac:dyDescent="0.35">
      <c r="A1727">
        <v>11726</v>
      </c>
      <c r="B1727" s="1">
        <v>45728</v>
      </c>
      <c r="C1727" t="s">
        <v>3392</v>
      </c>
      <c r="D1727" t="s">
        <v>15</v>
      </c>
      <c r="E1727" t="s">
        <v>16</v>
      </c>
      <c r="F1727" t="s">
        <v>30</v>
      </c>
      <c r="G1727" t="s">
        <v>31</v>
      </c>
      <c r="H1727" t="s">
        <v>3393</v>
      </c>
      <c r="I1727">
        <v>1</v>
      </c>
      <c r="J1727">
        <v>48597</v>
      </c>
      <c r="K1727">
        <v>0</v>
      </c>
      <c r="L1727">
        <v>48597</v>
      </c>
      <c r="M1727">
        <v>3777.14</v>
      </c>
      <c r="N1727" t="s">
        <v>38</v>
      </c>
    </row>
    <row r="1728" spans="1:14" x14ac:dyDescent="0.35">
      <c r="A1728">
        <v>11727</v>
      </c>
      <c r="B1728" s="1">
        <v>45784</v>
      </c>
      <c r="C1728" t="s">
        <v>3394</v>
      </c>
      <c r="D1728" t="s">
        <v>40</v>
      </c>
      <c r="E1728" t="s">
        <v>41</v>
      </c>
      <c r="F1728" t="s">
        <v>86</v>
      </c>
      <c r="G1728" t="s">
        <v>296</v>
      </c>
      <c r="H1728" t="s">
        <v>3395</v>
      </c>
      <c r="I1728">
        <v>3</v>
      </c>
      <c r="J1728">
        <v>37237</v>
      </c>
      <c r="K1728">
        <v>0</v>
      </c>
      <c r="L1728">
        <v>111711</v>
      </c>
      <c r="M1728">
        <v>26905.4</v>
      </c>
      <c r="N1728" t="s">
        <v>38</v>
      </c>
    </row>
    <row r="1729" spans="1:14" x14ac:dyDescent="0.35">
      <c r="A1729">
        <v>11728</v>
      </c>
      <c r="B1729" s="1">
        <v>45301</v>
      </c>
      <c r="C1729" t="s">
        <v>3396</v>
      </c>
      <c r="D1729" t="s">
        <v>22</v>
      </c>
      <c r="E1729" t="s">
        <v>54</v>
      </c>
      <c r="F1729" t="s">
        <v>75</v>
      </c>
      <c r="G1729" t="s">
        <v>409</v>
      </c>
      <c r="H1729" t="s">
        <v>3397</v>
      </c>
      <c r="I1729">
        <v>5</v>
      </c>
      <c r="J1729">
        <v>66835</v>
      </c>
      <c r="K1729">
        <v>10</v>
      </c>
      <c r="L1729">
        <v>300757.5</v>
      </c>
      <c r="M1729">
        <v>47167.33</v>
      </c>
      <c r="N1729" t="s">
        <v>20</v>
      </c>
    </row>
    <row r="1730" spans="1:14" x14ac:dyDescent="0.35">
      <c r="A1730">
        <v>11729</v>
      </c>
      <c r="B1730" s="1">
        <v>45484</v>
      </c>
      <c r="C1730" t="s">
        <v>3398</v>
      </c>
      <c r="D1730" t="s">
        <v>28</v>
      </c>
      <c r="E1730" t="s">
        <v>85</v>
      </c>
      <c r="F1730" t="s">
        <v>86</v>
      </c>
      <c r="G1730" t="s">
        <v>171</v>
      </c>
      <c r="H1730" t="s">
        <v>3399</v>
      </c>
      <c r="I1730">
        <v>3</v>
      </c>
      <c r="J1730">
        <v>6082</v>
      </c>
      <c r="K1730">
        <v>10</v>
      </c>
      <c r="L1730">
        <v>16421.400000000001</v>
      </c>
      <c r="M1730">
        <v>2105.21</v>
      </c>
      <c r="N1730" t="s">
        <v>83</v>
      </c>
    </row>
    <row r="1731" spans="1:14" x14ac:dyDescent="0.35">
      <c r="A1731">
        <v>11730</v>
      </c>
      <c r="B1731" s="1">
        <v>45567</v>
      </c>
      <c r="C1731" t="s">
        <v>3400</v>
      </c>
      <c r="D1731" t="s">
        <v>15</v>
      </c>
      <c r="E1731" t="s">
        <v>68</v>
      </c>
      <c r="F1731" t="s">
        <v>46</v>
      </c>
      <c r="G1731" t="s">
        <v>126</v>
      </c>
      <c r="H1731" t="s">
        <v>3401</v>
      </c>
      <c r="I1731">
        <v>2</v>
      </c>
      <c r="J1731">
        <v>39347</v>
      </c>
      <c r="K1731">
        <v>5</v>
      </c>
      <c r="L1731">
        <v>74759.3</v>
      </c>
      <c r="M1731">
        <v>4954.3100000000004</v>
      </c>
      <c r="N1731" t="s">
        <v>38</v>
      </c>
    </row>
    <row r="1732" spans="1:14" x14ac:dyDescent="0.35">
      <c r="A1732">
        <v>11731</v>
      </c>
      <c r="B1732" s="1">
        <v>45558</v>
      </c>
      <c r="C1732" t="s">
        <v>3402</v>
      </c>
      <c r="D1732" t="s">
        <v>28</v>
      </c>
      <c r="E1732" t="s">
        <v>144</v>
      </c>
      <c r="F1732" t="s">
        <v>75</v>
      </c>
      <c r="G1732" t="s">
        <v>240</v>
      </c>
      <c r="H1732" t="s">
        <v>3403</v>
      </c>
      <c r="I1732">
        <v>5</v>
      </c>
      <c r="J1732">
        <v>79720</v>
      </c>
      <c r="K1732">
        <v>15</v>
      </c>
      <c r="L1732">
        <v>338810</v>
      </c>
      <c r="M1732">
        <v>56858.14</v>
      </c>
      <c r="N1732" t="s">
        <v>38</v>
      </c>
    </row>
    <row r="1733" spans="1:14" x14ac:dyDescent="0.35">
      <c r="A1733">
        <v>11732</v>
      </c>
      <c r="B1733" s="1">
        <v>45630</v>
      </c>
      <c r="C1733" t="s">
        <v>3404</v>
      </c>
      <c r="D1733" t="s">
        <v>22</v>
      </c>
      <c r="E1733" t="s">
        <v>167</v>
      </c>
      <c r="F1733" t="s">
        <v>96</v>
      </c>
      <c r="G1733" t="s">
        <v>214</v>
      </c>
      <c r="H1733" t="s">
        <v>3405</v>
      </c>
      <c r="I1733">
        <v>3</v>
      </c>
      <c r="J1733">
        <v>65579</v>
      </c>
      <c r="K1733">
        <v>10</v>
      </c>
      <c r="L1733">
        <v>177063.3</v>
      </c>
      <c r="M1733">
        <v>16632.21</v>
      </c>
      <c r="N1733" t="s">
        <v>83</v>
      </c>
    </row>
    <row r="1734" spans="1:14" x14ac:dyDescent="0.35">
      <c r="A1734">
        <v>11733</v>
      </c>
      <c r="B1734" s="1">
        <v>45429</v>
      </c>
      <c r="C1734" t="s">
        <v>3406</v>
      </c>
      <c r="D1734" t="s">
        <v>22</v>
      </c>
      <c r="E1734" t="s">
        <v>54</v>
      </c>
      <c r="F1734" t="s">
        <v>17</v>
      </c>
      <c r="G1734" t="s">
        <v>100</v>
      </c>
      <c r="H1734" t="s">
        <v>3407</v>
      </c>
      <c r="I1734">
        <v>4</v>
      </c>
      <c r="J1734">
        <v>70452</v>
      </c>
      <c r="K1734">
        <v>10</v>
      </c>
      <c r="L1734">
        <v>253627.2</v>
      </c>
      <c r="M1734">
        <v>43553.38</v>
      </c>
      <c r="N1734" t="s">
        <v>72</v>
      </c>
    </row>
    <row r="1735" spans="1:14" x14ac:dyDescent="0.35">
      <c r="A1735">
        <v>11734</v>
      </c>
      <c r="B1735" s="1">
        <v>45804</v>
      </c>
      <c r="C1735" t="s">
        <v>3408</v>
      </c>
      <c r="D1735" t="s">
        <v>22</v>
      </c>
      <c r="E1735" t="s">
        <v>54</v>
      </c>
      <c r="F1735" t="s">
        <v>75</v>
      </c>
      <c r="G1735" t="s">
        <v>204</v>
      </c>
      <c r="H1735" t="s">
        <v>3409</v>
      </c>
      <c r="I1735">
        <v>4</v>
      </c>
      <c r="J1735">
        <v>78577</v>
      </c>
      <c r="K1735">
        <v>10</v>
      </c>
      <c r="L1735">
        <v>282877.2</v>
      </c>
      <c r="M1735">
        <v>41965.03</v>
      </c>
      <c r="N1735" t="s">
        <v>38</v>
      </c>
    </row>
    <row r="1736" spans="1:14" x14ac:dyDescent="0.35">
      <c r="A1736">
        <v>11735</v>
      </c>
      <c r="B1736" s="1">
        <v>45890</v>
      </c>
      <c r="C1736" t="s">
        <v>3410</v>
      </c>
      <c r="D1736" t="s">
        <v>22</v>
      </c>
      <c r="E1736" t="s">
        <v>54</v>
      </c>
      <c r="F1736" t="s">
        <v>96</v>
      </c>
      <c r="G1736" t="s">
        <v>183</v>
      </c>
      <c r="H1736" t="s">
        <v>3411</v>
      </c>
      <c r="I1736">
        <v>4</v>
      </c>
      <c r="J1736">
        <v>1220</v>
      </c>
      <c r="K1736">
        <v>15</v>
      </c>
      <c r="L1736">
        <v>4148</v>
      </c>
      <c r="M1736">
        <v>1007.41</v>
      </c>
      <c r="N1736" t="s">
        <v>20</v>
      </c>
    </row>
    <row r="1737" spans="1:14" x14ac:dyDescent="0.35">
      <c r="A1737">
        <v>11736</v>
      </c>
      <c r="B1737" s="1">
        <v>45505</v>
      </c>
      <c r="C1737" t="s">
        <v>3412</v>
      </c>
      <c r="D1737" t="s">
        <v>40</v>
      </c>
      <c r="E1737" t="s">
        <v>110</v>
      </c>
      <c r="F1737" t="s">
        <v>129</v>
      </c>
      <c r="G1737" t="s">
        <v>168</v>
      </c>
      <c r="H1737" t="s">
        <v>3413</v>
      </c>
      <c r="I1737">
        <v>2</v>
      </c>
      <c r="J1737">
        <v>9079</v>
      </c>
      <c r="K1737">
        <v>15</v>
      </c>
      <c r="L1737">
        <v>15434.3</v>
      </c>
      <c r="M1737">
        <v>2682.4</v>
      </c>
      <c r="N1737" t="s">
        <v>20</v>
      </c>
    </row>
    <row r="1738" spans="1:14" x14ac:dyDescent="0.35">
      <c r="A1738">
        <v>11737</v>
      </c>
      <c r="B1738" s="1">
        <v>45454</v>
      </c>
      <c r="C1738" t="s">
        <v>3414</v>
      </c>
      <c r="D1738" t="s">
        <v>22</v>
      </c>
      <c r="E1738" t="s">
        <v>54</v>
      </c>
      <c r="F1738" t="s">
        <v>17</v>
      </c>
      <c r="G1738" t="s">
        <v>55</v>
      </c>
      <c r="H1738" t="s">
        <v>3415</v>
      </c>
      <c r="I1738">
        <v>3</v>
      </c>
      <c r="J1738">
        <v>8645</v>
      </c>
      <c r="K1738">
        <v>5</v>
      </c>
      <c r="L1738">
        <v>24638.25</v>
      </c>
      <c r="M1738">
        <v>5116.79</v>
      </c>
      <c r="N1738" t="s">
        <v>38</v>
      </c>
    </row>
    <row r="1739" spans="1:14" x14ac:dyDescent="0.35">
      <c r="A1739">
        <v>11738</v>
      </c>
      <c r="B1739" s="1">
        <v>45435</v>
      </c>
      <c r="C1739" t="s">
        <v>3416</v>
      </c>
      <c r="D1739" t="s">
        <v>22</v>
      </c>
      <c r="E1739" t="s">
        <v>74</v>
      </c>
      <c r="F1739" t="s">
        <v>42</v>
      </c>
      <c r="G1739" t="s">
        <v>446</v>
      </c>
      <c r="H1739" t="s">
        <v>3417</v>
      </c>
      <c r="I1739">
        <v>3</v>
      </c>
      <c r="J1739">
        <v>35294</v>
      </c>
      <c r="K1739">
        <v>10</v>
      </c>
      <c r="L1739">
        <v>95293.8</v>
      </c>
      <c r="M1739">
        <v>12177.03</v>
      </c>
      <c r="N1739" t="s">
        <v>33</v>
      </c>
    </row>
    <row r="1740" spans="1:14" x14ac:dyDescent="0.35">
      <c r="A1740">
        <v>11739</v>
      </c>
      <c r="B1740" s="1">
        <v>45690</v>
      </c>
      <c r="C1740" t="s">
        <v>3418</v>
      </c>
      <c r="D1740" t="s">
        <v>22</v>
      </c>
      <c r="E1740" t="s">
        <v>23</v>
      </c>
      <c r="F1740" t="s">
        <v>75</v>
      </c>
      <c r="G1740" t="s">
        <v>204</v>
      </c>
      <c r="H1740" t="s">
        <v>3419</v>
      </c>
      <c r="I1740">
        <v>3</v>
      </c>
      <c r="J1740">
        <v>24777</v>
      </c>
      <c r="K1740">
        <v>15</v>
      </c>
      <c r="L1740">
        <v>63181.35</v>
      </c>
      <c r="M1740">
        <v>3552.34</v>
      </c>
      <c r="N1740" t="s">
        <v>83</v>
      </c>
    </row>
    <row r="1741" spans="1:14" x14ac:dyDescent="0.35">
      <c r="A1741">
        <v>11740</v>
      </c>
      <c r="B1741" s="1">
        <v>45621</v>
      </c>
      <c r="C1741" t="s">
        <v>3420</v>
      </c>
      <c r="D1741" t="s">
        <v>40</v>
      </c>
      <c r="E1741" t="s">
        <v>62</v>
      </c>
      <c r="F1741" t="s">
        <v>30</v>
      </c>
      <c r="G1741" t="s">
        <v>65</v>
      </c>
      <c r="H1741" t="s">
        <v>3421</v>
      </c>
      <c r="I1741">
        <v>1</v>
      </c>
      <c r="J1741">
        <v>40154</v>
      </c>
      <c r="K1741">
        <v>15</v>
      </c>
      <c r="L1741">
        <v>34130.9</v>
      </c>
      <c r="M1741">
        <v>3337.32</v>
      </c>
      <c r="N1741" t="s">
        <v>20</v>
      </c>
    </row>
    <row r="1742" spans="1:14" x14ac:dyDescent="0.35">
      <c r="A1742">
        <v>11741</v>
      </c>
      <c r="B1742" s="1">
        <v>45252</v>
      </c>
      <c r="C1742" t="s">
        <v>3422</v>
      </c>
      <c r="D1742" t="s">
        <v>40</v>
      </c>
      <c r="E1742" t="s">
        <v>110</v>
      </c>
      <c r="F1742" t="s">
        <v>30</v>
      </c>
      <c r="G1742" t="s">
        <v>322</v>
      </c>
      <c r="H1742" t="s">
        <v>1049</v>
      </c>
      <c r="I1742">
        <v>4</v>
      </c>
      <c r="J1742">
        <v>17598</v>
      </c>
      <c r="K1742">
        <v>20</v>
      </c>
      <c r="L1742">
        <v>56313.599999999999</v>
      </c>
      <c r="M1742">
        <v>11498.54</v>
      </c>
      <c r="N1742" t="s">
        <v>33</v>
      </c>
    </row>
    <row r="1743" spans="1:14" x14ac:dyDescent="0.35">
      <c r="A1743">
        <v>11742</v>
      </c>
      <c r="B1743" s="1">
        <v>45357</v>
      </c>
      <c r="C1743" t="s">
        <v>3423</v>
      </c>
      <c r="D1743" t="s">
        <v>15</v>
      </c>
      <c r="E1743" t="s">
        <v>68</v>
      </c>
      <c r="F1743" t="s">
        <v>24</v>
      </c>
      <c r="G1743" t="s">
        <v>36</v>
      </c>
      <c r="H1743" t="s">
        <v>3424</v>
      </c>
      <c r="I1743">
        <v>2</v>
      </c>
      <c r="J1743">
        <v>18380</v>
      </c>
      <c r="K1743">
        <v>15</v>
      </c>
      <c r="L1743">
        <v>31246</v>
      </c>
      <c r="M1743">
        <v>6159.83</v>
      </c>
      <c r="N1743" t="s">
        <v>33</v>
      </c>
    </row>
    <row r="1744" spans="1:14" x14ac:dyDescent="0.35">
      <c r="A1744">
        <v>11743</v>
      </c>
      <c r="B1744" s="1">
        <v>45494</v>
      </c>
      <c r="C1744" t="s">
        <v>3425</v>
      </c>
      <c r="D1744" t="s">
        <v>40</v>
      </c>
      <c r="E1744" t="s">
        <v>50</v>
      </c>
      <c r="F1744" t="s">
        <v>75</v>
      </c>
      <c r="G1744" t="s">
        <v>76</v>
      </c>
      <c r="H1744" t="s">
        <v>3426</v>
      </c>
      <c r="I1744">
        <v>5</v>
      </c>
      <c r="J1744">
        <v>23101</v>
      </c>
      <c r="K1744">
        <v>10</v>
      </c>
      <c r="L1744">
        <v>103954.5</v>
      </c>
      <c r="M1744">
        <v>13413.09</v>
      </c>
      <c r="N1744" t="s">
        <v>72</v>
      </c>
    </row>
    <row r="1745" spans="1:14" x14ac:dyDescent="0.35">
      <c r="A1745">
        <v>11744</v>
      </c>
      <c r="B1745" s="1">
        <v>45340</v>
      </c>
      <c r="C1745" t="s">
        <v>3427</v>
      </c>
      <c r="D1745" t="s">
        <v>22</v>
      </c>
      <c r="E1745" t="s">
        <v>54</v>
      </c>
      <c r="F1745" t="s">
        <v>75</v>
      </c>
      <c r="G1745" t="s">
        <v>76</v>
      </c>
      <c r="H1745" t="s">
        <v>3428</v>
      </c>
      <c r="I1745">
        <v>3</v>
      </c>
      <c r="J1745">
        <v>35662</v>
      </c>
      <c r="K1745">
        <v>10</v>
      </c>
      <c r="L1745">
        <v>96287.4</v>
      </c>
      <c r="M1745">
        <v>22651.78</v>
      </c>
      <c r="N1745" t="s">
        <v>33</v>
      </c>
    </row>
    <row r="1746" spans="1:14" x14ac:dyDescent="0.35">
      <c r="A1746">
        <v>11745</v>
      </c>
      <c r="B1746" s="1">
        <v>45872</v>
      </c>
      <c r="C1746" t="s">
        <v>3429</v>
      </c>
      <c r="D1746" t="s">
        <v>15</v>
      </c>
      <c r="E1746" t="s">
        <v>147</v>
      </c>
      <c r="F1746" t="s">
        <v>69</v>
      </c>
      <c r="G1746" t="s">
        <v>123</v>
      </c>
      <c r="H1746" t="s">
        <v>2837</v>
      </c>
      <c r="I1746">
        <v>5</v>
      </c>
      <c r="J1746">
        <v>65191</v>
      </c>
      <c r="K1746">
        <v>5</v>
      </c>
      <c r="L1746">
        <v>309657.25</v>
      </c>
      <c r="M1746">
        <v>52875.95</v>
      </c>
      <c r="N1746" t="s">
        <v>38</v>
      </c>
    </row>
    <row r="1747" spans="1:14" x14ac:dyDescent="0.35">
      <c r="A1747">
        <v>11746</v>
      </c>
      <c r="B1747" s="1">
        <v>45902</v>
      </c>
      <c r="C1747" t="s">
        <v>3430</v>
      </c>
      <c r="D1747" t="s">
        <v>28</v>
      </c>
      <c r="E1747" t="s">
        <v>35</v>
      </c>
      <c r="F1747" t="s">
        <v>30</v>
      </c>
      <c r="G1747" t="s">
        <v>227</v>
      </c>
      <c r="H1747" t="s">
        <v>3431</v>
      </c>
      <c r="I1747">
        <v>3</v>
      </c>
      <c r="J1747">
        <v>68529</v>
      </c>
      <c r="K1747">
        <v>0</v>
      </c>
      <c r="L1747">
        <v>205587</v>
      </c>
      <c r="M1747">
        <v>29841.06</v>
      </c>
      <c r="N1747" t="s">
        <v>72</v>
      </c>
    </row>
    <row r="1748" spans="1:14" x14ac:dyDescent="0.35">
      <c r="A1748">
        <v>11747</v>
      </c>
      <c r="B1748" s="1">
        <v>45349</v>
      </c>
      <c r="C1748" t="s">
        <v>3432</v>
      </c>
      <c r="D1748" t="s">
        <v>22</v>
      </c>
      <c r="E1748" t="s">
        <v>74</v>
      </c>
      <c r="F1748" t="s">
        <v>86</v>
      </c>
      <c r="G1748" t="s">
        <v>90</v>
      </c>
      <c r="H1748" t="s">
        <v>3433</v>
      </c>
      <c r="I1748">
        <v>4</v>
      </c>
      <c r="J1748">
        <v>2174</v>
      </c>
      <c r="K1748">
        <v>20</v>
      </c>
      <c r="L1748">
        <v>6956.8</v>
      </c>
      <c r="M1748">
        <v>761.33</v>
      </c>
      <c r="N1748" t="s">
        <v>38</v>
      </c>
    </row>
    <row r="1749" spans="1:14" x14ac:dyDescent="0.35">
      <c r="A1749">
        <v>11748</v>
      </c>
      <c r="B1749" s="1">
        <v>45271</v>
      </c>
      <c r="C1749" t="s">
        <v>3434</v>
      </c>
      <c r="D1749" t="s">
        <v>15</v>
      </c>
      <c r="E1749" t="s">
        <v>174</v>
      </c>
      <c r="F1749" t="s">
        <v>46</v>
      </c>
      <c r="G1749" t="s">
        <v>47</v>
      </c>
      <c r="H1749" t="s">
        <v>3435</v>
      </c>
      <c r="I1749">
        <v>4</v>
      </c>
      <c r="J1749">
        <v>29786</v>
      </c>
      <c r="K1749">
        <v>5</v>
      </c>
      <c r="L1749">
        <v>113186.8</v>
      </c>
      <c r="M1749">
        <v>16560.189999999999</v>
      </c>
      <c r="N1749" t="s">
        <v>20</v>
      </c>
    </row>
    <row r="1750" spans="1:14" x14ac:dyDescent="0.35">
      <c r="A1750">
        <v>11749</v>
      </c>
      <c r="B1750" s="1">
        <v>45490</v>
      </c>
      <c r="C1750" t="s">
        <v>3436</v>
      </c>
      <c r="D1750" t="s">
        <v>40</v>
      </c>
      <c r="E1750" t="s">
        <v>110</v>
      </c>
      <c r="F1750" t="s">
        <v>42</v>
      </c>
      <c r="G1750" t="s">
        <v>79</v>
      </c>
      <c r="H1750" t="s">
        <v>3437</v>
      </c>
      <c r="I1750">
        <v>5</v>
      </c>
      <c r="J1750">
        <v>15192</v>
      </c>
      <c r="K1750">
        <v>0</v>
      </c>
      <c r="L1750">
        <v>75960</v>
      </c>
      <c r="M1750">
        <v>4291.91</v>
      </c>
      <c r="N1750" t="s">
        <v>38</v>
      </c>
    </row>
    <row r="1751" spans="1:14" x14ac:dyDescent="0.35">
      <c r="A1751">
        <v>11750</v>
      </c>
      <c r="B1751" s="1">
        <v>45859</v>
      </c>
      <c r="C1751" t="s">
        <v>3438</v>
      </c>
      <c r="D1751" t="s">
        <v>22</v>
      </c>
      <c r="E1751" t="s">
        <v>54</v>
      </c>
      <c r="F1751" t="s">
        <v>69</v>
      </c>
      <c r="G1751" t="s">
        <v>151</v>
      </c>
      <c r="H1751" t="s">
        <v>3439</v>
      </c>
      <c r="I1751">
        <v>4</v>
      </c>
      <c r="J1751">
        <v>29286</v>
      </c>
      <c r="K1751">
        <v>10</v>
      </c>
      <c r="L1751">
        <v>105429.6</v>
      </c>
      <c r="M1751">
        <v>8293.39</v>
      </c>
      <c r="N1751" t="s">
        <v>83</v>
      </c>
    </row>
    <row r="1752" spans="1:14" x14ac:dyDescent="0.35">
      <c r="A1752">
        <v>11751</v>
      </c>
      <c r="B1752" s="1">
        <v>45926</v>
      </c>
      <c r="C1752" t="s">
        <v>3440</v>
      </c>
      <c r="D1752" t="s">
        <v>15</v>
      </c>
      <c r="E1752" t="s">
        <v>93</v>
      </c>
      <c r="F1752" t="s">
        <v>86</v>
      </c>
      <c r="G1752" t="s">
        <v>296</v>
      </c>
      <c r="H1752" t="s">
        <v>938</v>
      </c>
      <c r="I1752">
        <v>2</v>
      </c>
      <c r="J1752">
        <v>26412</v>
      </c>
      <c r="K1752">
        <v>0</v>
      </c>
      <c r="L1752">
        <v>52824</v>
      </c>
      <c r="M1752">
        <v>5742.19</v>
      </c>
      <c r="N1752" t="s">
        <v>83</v>
      </c>
    </row>
    <row r="1753" spans="1:14" x14ac:dyDescent="0.35">
      <c r="A1753">
        <v>11752</v>
      </c>
      <c r="B1753" s="1">
        <v>45355</v>
      </c>
      <c r="C1753" t="s">
        <v>3441</v>
      </c>
      <c r="D1753" t="s">
        <v>28</v>
      </c>
      <c r="E1753" t="s">
        <v>114</v>
      </c>
      <c r="F1753" t="s">
        <v>17</v>
      </c>
      <c r="G1753" t="s">
        <v>55</v>
      </c>
      <c r="H1753" t="s">
        <v>3442</v>
      </c>
      <c r="I1753">
        <v>4</v>
      </c>
      <c r="J1753">
        <v>36828</v>
      </c>
      <c r="K1753">
        <v>0</v>
      </c>
      <c r="L1753">
        <v>147312</v>
      </c>
      <c r="M1753">
        <v>31263.35</v>
      </c>
      <c r="N1753" t="s">
        <v>20</v>
      </c>
    </row>
    <row r="1754" spans="1:14" x14ac:dyDescent="0.35">
      <c r="A1754">
        <v>11753</v>
      </c>
      <c r="B1754" s="1">
        <v>45737</v>
      </c>
      <c r="C1754" t="s">
        <v>3443</v>
      </c>
      <c r="D1754" t="s">
        <v>28</v>
      </c>
      <c r="E1754" t="s">
        <v>35</v>
      </c>
      <c r="F1754" t="s">
        <v>75</v>
      </c>
      <c r="G1754" t="s">
        <v>409</v>
      </c>
      <c r="H1754" t="s">
        <v>3444</v>
      </c>
      <c r="I1754">
        <v>2</v>
      </c>
      <c r="J1754">
        <v>10021</v>
      </c>
      <c r="K1754">
        <v>10</v>
      </c>
      <c r="L1754">
        <v>18037.8</v>
      </c>
      <c r="M1754">
        <v>1793.94</v>
      </c>
      <c r="N1754" t="s">
        <v>33</v>
      </c>
    </row>
    <row r="1755" spans="1:14" x14ac:dyDescent="0.35">
      <c r="A1755">
        <v>11754</v>
      </c>
      <c r="B1755" s="1">
        <v>45343</v>
      </c>
      <c r="C1755" t="s">
        <v>3445</v>
      </c>
      <c r="D1755" t="s">
        <v>28</v>
      </c>
      <c r="E1755" t="s">
        <v>114</v>
      </c>
      <c r="F1755" t="s">
        <v>42</v>
      </c>
      <c r="G1755" t="s">
        <v>188</v>
      </c>
      <c r="H1755" t="s">
        <v>3446</v>
      </c>
      <c r="I1755">
        <v>3</v>
      </c>
      <c r="J1755">
        <v>29543</v>
      </c>
      <c r="K1755">
        <v>15</v>
      </c>
      <c r="L1755">
        <v>75334.649999999994</v>
      </c>
      <c r="M1755">
        <v>13641.66</v>
      </c>
      <c r="N1755" t="s">
        <v>38</v>
      </c>
    </row>
    <row r="1756" spans="1:14" x14ac:dyDescent="0.35">
      <c r="A1756">
        <v>11755</v>
      </c>
      <c r="B1756" s="1">
        <v>45668</v>
      </c>
      <c r="C1756" t="s">
        <v>3447</v>
      </c>
      <c r="D1756" t="s">
        <v>40</v>
      </c>
      <c r="E1756" t="s">
        <v>50</v>
      </c>
      <c r="F1756" t="s">
        <v>96</v>
      </c>
      <c r="G1756" t="s">
        <v>214</v>
      </c>
      <c r="H1756" t="s">
        <v>3448</v>
      </c>
      <c r="I1756">
        <v>2</v>
      </c>
      <c r="J1756">
        <v>49322</v>
      </c>
      <c r="K1756">
        <v>5</v>
      </c>
      <c r="L1756">
        <v>93711.8</v>
      </c>
      <c r="M1756">
        <v>16471.189999999999</v>
      </c>
      <c r="N1756" t="s">
        <v>83</v>
      </c>
    </row>
    <row r="1757" spans="1:14" x14ac:dyDescent="0.35">
      <c r="A1757">
        <v>11756</v>
      </c>
      <c r="B1757" s="1">
        <v>45636</v>
      </c>
      <c r="C1757" t="s">
        <v>3449</v>
      </c>
      <c r="D1757" t="s">
        <v>22</v>
      </c>
      <c r="E1757" t="s">
        <v>58</v>
      </c>
      <c r="F1757" t="s">
        <v>86</v>
      </c>
      <c r="G1757" t="s">
        <v>87</v>
      </c>
      <c r="H1757" t="s">
        <v>3450</v>
      </c>
      <c r="I1757">
        <v>5</v>
      </c>
      <c r="J1757">
        <v>1349</v>
      </c>
      <c r="K1757">
        <v>0</v>
      </c>
      <c r="L1757">
        <v>6745</v>
      </c>
      <c r="M1757">
        <v>1631.05</v>
      </c>
      <c r="N1757" t="s">
        <v>38</v>
      </c>
    </row>
    <row r="1758" spans="1:14" x14ac:dyDescent="0.35">
      <c r="A1758">
        <v>11757</v>
      </c>
      <c r="B1758" s="1">
        <v>45278</v>
      </c>
      <c r="C1758" t="s">
        <v>3451</v>
      </c>
      <c r="D1758" t="s">
        <v>28</v>
      </c>
      <c r="E1758" t="s">
        <v>29</v>
      </c>
      <c r="F1758" t="s">
        <v>30</v>
      </c>
      <c r="G1758" t="s">
        <v>104</v>
      </c>
      <c r="H1758" t="s">
        <v>1749</v>
      </c>
      <c r="I1758">
        <v>5</v>
      </c>
      <c r="J1758">
        <v>23772</v>
      </c>
      <c r="K1758">
        <v>0</v>
      </c>
      <c r="L1758">
        <v>118860</v>
      </c>
      <c r="M1758">
        <v>16062.25</v>
      </c>
      <c r="N1758" t="s">
        <v>72</v>
      </c>
    </row>
    <row r="1759" spans="1:14" x14ac:dyDescent="0.35">
      <c r="A1759">
        <v>11758</v>
      </c>
      <c r="B1759" s="1">
        <v>45280</v>
      </c>
      <c r="C1759" t="s">
        <v>3452</v>
      </c>
      <c r="D1759" t="s">
        <v>15</v>
      </c>
      <c r="E1759" t="s">
        <v>174</v>
      </c>
      <c r="F1759" t="s">
        <v>24</v>
      </c>
      <c r="G1759" t="s">
        <v>133</v>
      </c>
      <c r="H1759" t="s">
        <v>3453</v>
      </c>
      <c r="I1759">
        <v>1</v>
      </c>
      <c r="J1759">
        <v>45377</v>
      </c>
      <c r="K1759">
        <v>0</v>
      </c>
      <c r="L1759">
        <v>45377</v>
      </c>
      <c r="M1759">
        <v>4593.33</v>
      </c>
      <c r="N1759" t="s">
        <v>72</v>
      </c>
    </row>
    <row r="1760" spans="1:14" x14ac:dyDescent="0.35">
      <c r="A1760">
        <v>11759</v>
      </c>
      <c r="B1760" s="1">
        <v>45719</v>
      </c>
      <c r="C1760" t="s">
        <v>3454</v>
      </c>
      <c r="D1760" t="s">
        <v>15</v>
      </c>
      <c r="E1760" t="s">
        <v>16</v>
      </c>
      <c r="F1760" t="s">
        <v>86</v>
      </c>
      <c r="G1760" t="s">
        <v>296</v>
      </c>
      <c r="H1760" t="s">
        <v>3455</v>
      </c>
      <c r="I1760">
        <v>1</v>
      </c>
      <c r="J1760">
        <v>28367</v>
      </c>
      <c r="K1760">
        <v>10</v>
      </c>
      <c r="L1760">
        <v>25530.3</v>
      </c>
      <c r="M1760">
        <v>5463.63</v>
      </c>
      <c r="N1760" t="s">
        <v>20</v>
      </c>
    </row>
    <row r="1761" spans="1:14" x14ac:dyDescent="0.35">
      <c r="A1761">
        <v>11760</v>
      </c>
      <c r="B1761" s="1">
        <v>45876</v>
      </c>
      <c r="C1761" t="s">
        <v>3456</v>
      </c>
      <c r="D1761" t="s">
        <v>40</v>
      </c>
      <c r="E1761" t="s">
        <v>103</v>
      </c>
      <c r="F1761" t="s">
        <v>69</v>
      </c>
      <c r="G1761" t="s">
        <v>517</v>
      </c>
      <c r="H1761" t="s">
        <v>3457</v>
      </c>
      <c r="I1761">
        <v>5</v>
      </c>
      <c r="J1761">
        <v>62836</v>
      </c>
      <c r="K1761">
        <v>15</v>
      </c>
      <c r="L1761">
        <v>267053</v>
      </c>
      <c r="M1761">
        <v>64508.18</v>
      </c>
      <c r="N1761" t="s">
        <v>72</v>
      </c>
    </row>
    <row r="1762" spans="1:14" x14ac:dyDescent="0.35">
      <c r="A1762">
        <v>11761</v>
      </c>
      <c r="B1762" s="1">
        <v>45777</v>
      </c>
      <c r="C1762" t="s">
        <v>3458</v>
      </c>
      <c r="D1762" t="s">
        <v>28</v>
      </c>
      <c r="E1762" t="s">
        <v>114</v>
      </c>
      <c r="F1762" t="s">
        <v>30</v>
      </c>
      <c r="G1762" t="s">
        <v>104</v>
      </c>
      <c r="H1762" t="s">
        <v>3459</v>
      </c>
      <c r="I1762">
        <v>4</v>
      </c>
      <c r="J1762">
        <v>8239</v>
      </c>
      <c r="K1762">
        <v>5</v>
      </c>
      <c r="L1762">
        <v>31308.2</v>
      </c>
      <c r="M1762">
        <v>4765.0200000000004</v>
      </c>
      <c r="N1762" t="s">
        <v>83</v>
      </c>
    </row>
    <row r="1763" spans="1:14" x14ac:dyDescent="0.35">
      <c r="A1763">
        <v>11762</v>
      </c>
      <c r="B1763" s="1">
        <v>45589</v>
      </c>
      <c r="C1763" t="s">
        <v>3460</v>
      </c>
      <c r="D1763" t="s">
        <v>28</v>
      </c>
      <c r="E1763" t="s">
        <v>35</v>
      </c>
      <c r="F1763" t="s">
        <v>129</v>
      </c>
      <c r="G1763" t="s">
        <v>148</v>
      </c>
      <c r="H1763" t="s">
        <v>3461</v>
      </c>
      <c r="I1763">
        <v>4</v>
      </c>
      <c r="J1763">
        <v>6178</v>
      </c>
      <c r="K1763">
        <v>10</v>
      </c>
      <c r="L1763">
        <v>22240.799999999999</v>
      </c>
      <c r="M1763">
        <v>1545.38</v>
      </c>
      <c r="N1763" t="s">
        <v>20</v>
      </c>
    </row>
    <row r="1764" spans="1:14" x14ac:dyDescent="0.35">
      <c r="A1764">
        <v>11763</v>
      </c>
      <c r="B1764" s="1">
        <v>45452</v>
      </c>
      <c r="C1764" t="s">
        <v>3462</v>
      </c>
      <c r="D1764" t="s">
        <v>40</v>
      </c>
      <c r="E1764" t="s">
        <v>41</v>
      </c>
      <c r="F1764" t="s">
        <v>24</v>
      </c>
      <c r="G1764" t="s">
        <v>25</v>
      </c>
      <c r="H1764" t="s">
        <v>3463</v>
      </c>
      <c r="I1764">
        <v>3</v>
      </c>
      <c r="J1764">
        <v>56900</v>
      </c>
      <c r="K1764">
        <v>5</v>
      </c>
      <c r="L1764">
        <v>162165</v>
      </c>
      <c r="M1764">
        <v>25330.18</v>
      </c>
      <c r="N1764" t="s">
        <v>72</v>
      </c>
    </row>
    <row r="1765" spans="1:14" x14ac:dyDescent="0.35">
      <c r="A1765">
        <v>11764</v>
      </c>
      <c r="B1765" s="1">
        <v>45566</v>
      </c>
      <c r="C1765" t="s">
        <v>3464</v>
      </c>
      <c r="D1765" t="s">
        <v>40</v>
      </c>
      <c r="E1765" t="s">
        <v>41</v>
      </c>
      <c r="F1765" t="s">
        <v>42</v>
      </c>
      <c r="G1765" t="s">
        <v>446</v>
      </c>
      <c r="H1765" t="s">
        <v>3465</v>
      </c>
      <c r="I1765">
        <v>5</v>
      </c>
      <c r="J1765">
        <v>74469</v>
      </c>
      <c r="K1765">
        <v>15</v>
      </c>
      <c r="L1765">
        <v>316493.25</v>
      </c>
      <c r="M1765">
        <v>60045.23</v>
      </c>
      <c r="N1765" t="s">
        <v>20</v>
      </c>
    </row>
    <row r="1766" spans="1:14" x14ac:dyDescent="0.35">
      <c r="A1766">
        <v>11765</v>
      </c>
      <c r="B1766" s="1">
        <v>45271</v>
      </c>
      <c r="C1766" t="s">
        <v>3466</v>
      </c>
      <c r="D1766" t="s">
        <v>28</v>
      </c>
      <c r="E1766" t="s">
        <v>29</v>
      </c>
      <c r="F1766" t="s">
        <v>42</v>
      </c>
      <c r="G1766" t="s">
        <v>188</v>
      </c>
      <c r="H1766" t="s">
        <v>1753</v>
      </c>
      <c r="I1766">
        <v>1</v>
      </c>
      <c r="J1766">
        <v>47489</v>
      </c>
      <c r="K1766">
        <v>0</v>
      </c>
      <c r="L1766">
        <v>47489</v>
      </c>
      <c r="M1766">
        <v>5911.72</v>
      </c>
      <c r="N1766" t="s">
        <v>33</v>
      </c>
    </row>
    <row r="1767" spans="1:14" x14ac:dyDescent="0.35">
      <c r="A1767">
        <v>11766</v>
      </c>
      <c r="B1767" s="1">
        <v>45367</v>
      </c>
      <c r="C1767" t="s">
        <v>3467</v>
      </c>
      <c r="D1767" t="s">
        <v>40</v>
      </c>
      <c r="E1767" t="s">
        <v>103</v>
      </c>
      <c r="F1767" t="s">
        <v>46</v>
      </c>
      <c r="G1767" t="s">
        <v>141</v>
      </c>
      <c r="H1767" t="s">
        <v>3468</v>
      </c>
      <c r="I1767">
        <v>5</v>
      </c>
      <c r="J1767">
        <v>54566</v>
      </c>
      <c r="K1767">
        <v>0</v>
      </c>
      <c r="L1767">
        <v>272830</v>
      </c>
      <c r="M1767">
        <v>49265.05</v>
      </c>
      <c r="N1767" t="s">
        <v>83</v>
      </c>
    </row>
    <row r="1768" spans="1:14" x14ac:dyDescent="0.35">
      <c r="A1768">
        <v>11767</v>
      </c>
      <c r="B1768" s="1">
        <v>45723</v>
      </c>
      <c r="C1768" t="s">
        <v>3469</v>
      </c>
      <c r="D1768" t="s">
        <v>15</v>
      </c>
      <c r="E1768" t="s">
        <v>68</v>
      </c>
      <c r="F1768" t="s">
        <v>30</v>
      </c>
      <c r="G1768" t="s">
        <v>31</v>
      </c>
      <c r="H1768" t="s">
        <v>3470</v>
      </c>
      <c r="I1768">
        <v>4</v>
      </c>
      <c r="J1768">
        <v>62426</v>
      </c>
      <c r="K1768">
        <v>15</v>
      </c>
      <c r="L1768">
        <v>212248.4</v>
      </c>
      <c r="M1768">
        <v>37716.57</v>
      </c>
      <c r="N1768" t="s">
        <v>33</v>
      </c>
    </row>
    <row r="1769" spans="1:14" x14ac:dyDescent="0.35">
      <c r="A1769">
        <v>11768</v>
      </c>
      <c r="B1769" s="1">
        <v>45500</v>
      </c>
      <c r="C1769" t="s">
        <v>3471</v>
      </c>
      <c r="D1769" t="s">
        <v>22</v>
      </c>
      <c r="E1769" t="s">
        <v>54</v>
      </c>
      <c r="F1769" t="s">
        <v>96</v>
      </c>
      <c r="G1769" t="s">
        <v>156</v>
      </c>
      <c r="H1769" t="s">
        <v>1747</v>
      </c>
      <c r="I1769">
        <v>2</v>
      </c>
      <c r="J1769">
        <v>43055</v>
      </c>
      <c r="K1769">
        <v>10</v>
      </c>
      <c r="L1769">
        <v>77499</v>
      </c>
      <c r="M1769">
        <v>13479.91</v>
      </c>
      <c r="N1769" t="s">
        <v>33</v>
      </c>
    </row>
    <row r="1770" spans="1:14" x14ac:dyDescent="0.35">
      <c r="A1770">
        <v>11769</v>
      </c>
      <c r="B1770" s="1">
        <v>45565</v>
      </c>
      <c r="C1770" t="s">
        <v>3472</v>
      </c>
      <c r="D1770" t="s">
        <v>28</v>
      </c>
      <c r="E1770" t="s">
        <v>144</v>
      </c>
      <c r="F1770" t="s">
        <v>69</v>
      </c>
      <c r="G1770" t="s">
        <v>115</v>
      </c>
      <c r="H1770" t="s">
        <v>3473</v>
      </c>
      <c r="I1770">
        <v>1</v>
      </c>
      <c r="J1770">
        <v>32958</v>
      </c>
      <c r="K1770">
        <v>20</v>
      </c>
      <c r="L1770">
        <v>26366.400000000001</v>
      </c>
      <c r="M1770">
        <v>4228.45</v>
      </c>
      <c r="N1770" t="s">
        <v>33</v>
      </c>
    </row>
    <row r="1771" spans="1:14" x14ac:dyDescent="0.35">
      <c r="A1771">
        <v>11770</v>
      </c>
      <c r="B1771" s="1">
        <v>45532</v>
      </c>
      <c r="C1771" t="s">
        <v>3474</v>
      </c>
      <c r="D1771" t="s">
        <v>40</v>
      </c>
      <c r="E1771" t="s">
        <v>110</v>
      </c>
      <c r="F1771" t="s">
        <v>75</v>
      </c>
      <c r="G1771" t="s">
        <v>307</v>
      </c>
      <c r="H1771" t="s">
        <v>3475</v>
      </c>
      <c r="I1771">
        <v>4</v>
      </c>
      <c r="J1771">
        <v>22195</v>
      </c>
      <c r="K1771">
        <v>20</v>
      </c>
      <c r="L1771">
        <v>71024</v>
      </c>
      <c r="M1771">
        <v>7182.77</v>
      </c>
      <c r="N1771" t="s">
        <v>20</v>
      </c>
    </row>
    <row r="1772" spans="1:14" x14ac:dyDescent="0.35">
      <c r="A1772">
        <v>11771</v>
      </c>
      <c r="B1772" s="1">
        <v>45404</v>
      </c>
      <c r="C1772" t="s">
        <v>3476</v>
      </c>
      <c r="D1772" t="s">
        <v>40</v>
      </c>
      <c r="E1772" t="s">
        <v>41</v>
      </c>
      <c r="F1772" t="s">
        <v>75</v>
      </c>
      <c r="G1772" t="s">
        <v>204</v>
      </c>
      <c r="H1772" t="s">
        <v>3477</v>
      </c>
      <c r="I1772">
        <v>5</v>
      </c>
      <c r="J1772">
        <v>69074</v>
      </c>
      <c r="K1772">
        <v>5</v>
      </c>
      <c r="L1772">
        <v>328101.5</v>
      </c>
      <c r="M1772">
        <v>47968.41</v>
      </c>
      <c r="N1772" t="s">
        <v>83</v>
      </c>
    </row>
    <row r="1773" spans="1:14" x14ac:dyDescent="0.35">
      <c r="A1773">
        <v>11772</v>
      </c>
      <c r="B1773" s="1">
        <v>45558</v>
      </c>
      <c r="C1773" t="s">
        <v>3478</v>
      </c>
      <c r="D1773" t="s">
        <v>22</v>
      </c>
      <c r="E1773" t="s">
        <v>167</v>
      </c>
      <c r="F1773" t="s">
        <v>86</v>
      </c>
      <c r="G1773" t="s">
        <v>87</v>
      </c>
      <c r="H1773" t="s">
        <v>3479</v>
      </c>
      <c r="I1773">
        <v>4</v>
      </c>
      <c r="J1773">
        <v>19492</v>
      </c>
      <c r="K1773">
        <v>5</v>
      </c>
      <c r="L1773">
        <v>74069.600000000006</v>
      </c>
      <c r="M1773">
        <v>7416.91</v>
      </c>
      <c r="N1773" t="s">
        <v>20</v>
      </c>
    </row>
    <row r="1774" spans="1:14" x14ac:dyDescent="0.35">
      <c r="A1774">
        <v>11773</v>
      </c>
      <c r="B1774" s="1">
        <v>45567</v>
      </c>
      <c r="C1774" t="s">
        <v>3480</v>
      </c>
      <c r="D1774" t="s">
        <v>28</v>
      </c>
      <c r="E1774" t="s">
        <v>144</v>
      </c>
      <c r="F1774" t="s">
        <v>86</v>
      </c>
      <c r="G1774" t="s">
        <v>171</v>
      </c>
      <c r="H1774" t="s">
        <v>3481</v>
      </c>
      <c r="I1774">
        <v>1</v>
      </c>
      <c r="J1774">
        <v>37286</v>
      </c>
      <c r="K1774">
        <v>5</v>
      </c>
      <c r="L1774">
        <v>35421.699999999997</v>
      </c>
      <c r="M1774">
        <v>1775.71</v>
      </c>
      <c r="N1774" t="s">
        <v>38</v>
      </c>
    </row>
    <row r="1775" spans="1:14" x14ac:dyDescent="0.35">
      <c r="A1775">
        <v>11774</v>
      </c>
      <c r="B1775" s="1">
        <v>45682</v>
      </c>
      <c r="C1775" t="s">
        <v>3482</v>
      </c>
      <c r="D1775" t="s">
        <v>28</v>
      </c>
      <c r="E1775" t="s">
        <v>114</v>
      </c>
      <c r="F1775" t="s">
        <v>30</v>
      </c>
      <c r="G1775" t="s">
        <v>65</v>
      </c>
      <c r="H1775" t="s">
        <v>3483</v>
      </c>
      <c r="I1775">
        <v>1</v>
      </c>
      <c r="J1775">
        <v>70842</v>
      </c>
      <c r="K1775">
        <v>10</v>
      </c>
      <c r="L1775">
        <v>63757.8</v>
      </c>
      <c r="M1775">
        <v>5162.0200000000004</v>
      </c>
      <c r="N1775" t="s">
        <v>20</v>
      </c>
    </row>
    <row r="1776" spans="1:14" x14ac:dyDescent="0.35">
      <c r="A1776">
        <v>11775</v>
      </c>
      <c r="B1776" s="1">
        <v>45813</v>
      </c>
      <c r="C1776" t="s">
        <v>3484</v>
      </c>
      <c r="D1776" t="s">
        <v>15</v>
      </c>
      <c r="E1776" t="s">
        <v>93</v>
      </c>
      <c r="F1776" t="s">
        <v>30</v>
      </c>
      <c r="G1776" t="s">
        <v>65</v>
      </c>
      <c r="H1776" t="s">
        <v>3485</v>
      </c>
      <c r="I1776">
        <v>2</v>
      </c>
      <c r="J1776">
        <v>77457</v>
      </c>
      <c r="K1776">
        <v>5</v>
      </c>
      <c r="L1776">
        <v>147168.29999999999</v>
      </c>
      <c r="M1776">
        <v>36464.82</v>
      </c>
      <c r="N1776" t="s">
        <v>72</v>
      </c>
    </row>
    <row r="1777" spans="1:14" x14ac:dyDescent="0.35">
      <c r="A1777">
        <v>11776</v>
      </c>
      <c r="B1777" s="1">
        <v>45836</v>
      </c>
      <c r="C1777" t="s">
        <v>3486</v>
      </c>
      <c r="D1777" t="s">
        <v>15</v>
      </c>
      <c r="E1777" t="s">
        <v>16</v>
      </c>
      <c r="F1777" t="s">
        <v>69</v>
      </c>
      <c r="G1777" t="s">
        <v>70</v>
      </c>
      <c r="H1777" t="s">
        <v>283</v>
      </c>
      <c r="I1777">
        <v>3</v>
      </c>
      <c r="J1777">
        <v>25770</v>
      </c>
      <c r="K1777">
        <v>5</v>
      </c>
      <c r="L1777">
        <v>73444.5</v>
      </c>
      <c r="M1777">
        <v>10607.64</v>
      </c>
      <c r="N1777" t="s">
        <v>83</v>
      </c>
    </row>
    <row r="1778" spans="1:14" x14ac:dyDescent="0.35">
      <c r="A1778">
        <v>11777</v>
      </c>
      <c r="B1778" s="1">
        <v>45251</v>
      </c>
      <c r="C1778" t="s">
        <v>3487</v>
      </c>
      <c r="D1778" t="s">
        <v>15</v>
      </c>
      <c r="E1778" t="s">
        <v>68</v>
      </c>
      <c r="F1778" t="s">
        <v>69</v>
      </c>
      <c r="G1778" t="s">
        <v>151</v>
      </c>
      <c r="H1778" t="s">
        <v>3488</v>
      </c>
      <c r="I1778">
        <v>5</v>
      </c>
      <c r="J1778">
        <v>43315</v>
      </c>
      <c r="K1778">
        <v>10</v>
      </c>
      <c r="L1778">
        <v>194917.5</v>
      </c>
      <c r="M1778">
        <v>36019.300000000003</v>
      </c>
      <c r="N1778" t="s">
        <v>83</v>
      </c>
    </row>
    <row r="1779" spans="1:14" x14ac:dyDescent="0.35">
      <c r="A1779">
        <v>11778</v>
      </c>
      <c r="B1779" s="1">
        <v>45624</v>
      </c>
      <c r="C1779" t="s">
        <v>3489</v>
      </c>
      <c r="D1779" t="s">
        <v>28</v>
      </c>
      <c r="E1779" t="s">
        <v>85</v>
      </c>
      <c r="F1779" t="s">
        <v>24</v>
      </c>
      <c r="G1779" t="s">
        <v>59</v>
      </c>
      <c r="H1779" t="s">
        <v>3490</v>
      </c>
      <c r="I1779">
        <v>3</v>
      </c>
      <c r="J1779">
        <v>41481</v>
      </c>
      <c r="K1779">
        <v>5</v>
      </c>
      <c r="L1779">
        <v>118220.85</v>
      </c>
      <c r="M1779">
        <v>27085.87</v>
      </c>
      <c r="N1779" t="s">
        <v>20</v>
      </c>
    </row>
    <row r="1780" spans="1:14" x14ac:dyDescent="0.35">
      <c r="A1780">
        <v>11779</v>
      </c>
      <c r="B1780" s="1">
        <v>45371</v>
      </c>
      <c r="C1780" t="s">
        <v>3491</v>
      </c>
      <c r="D1780" t="s">
        <v>40</v>
      </c>
      <c r="E1780" t="s">
        <v>41</v>
      </c>
      <c r="F1780" t="s">
        <v>42</v>
      </c>
      <c r="G1780" t="s">
        <v>43</v>
      </c>
      <c r="H1780" t="s">
        <v>3492</v>
      </c>
      <c r="I1780">
        <v>2</v>
      </c>
      <c r="J1780">
        <v>70132</v>
      </c>
      <c r="K1780">
        <v>5</v>
      </c>
      <c r="L1780">
        <v>133250.79999999999</v>
      </c>
      <c r="M1780">
        <v>26249.81</v>
      </c>
      <c r="N1780" t="s">
        <v>38</v>
      </c>
    </row>
    <row r="1781" spans="1:14" x14ac:dyDescent="0.35">
      <c r="A1781">
        <v>11780</v>
      </c>
      <c r="B1781" s="1">
        <v>45832</v>
      </c>
      <c r="C1781" t="s">
        <v>3493</v>
      </c>
      <c r="D1781" t="s">
        <v>22</v>
      </c>
      <c r="E1781" t="s">
        <v>74</v>
      </c>
      <c r="F1781" t="s">
        <v>46</v>
      </c>
      <c r="G1781" t="s">
        <v>141</v>
      </c>
      <c r="H1781" t="s">
        <v>3256</v>
      </c>
      <c r="I1781">
        <v>3</v>
      </c>
      <c r="J1781">
        <v>64534</v>
      </c>
      <c r="K1781">
        <v>0</v>
      </c>
      <c r="L1781">
        <v>193602</v>
      </c>
      <c r="M1781">
        <v>40567.599999999999</v>
      </c>
      <c r="N1781" t="s">
        <v>38</v>
      </c>
    </row>
    <row r="1782" spans="1:14" x14ac:dyDescent="0.35">
      <c r="A1782">
        <v>11781</v>
      </c>
      <c r="B1782" s="1">
        <v>45909</v>
      </c>
      <c r="C1782" t="s">
        <v>3494</v>
      </c>
      <c r="D1782" t="s">
        <v>22</v>
      </c>
      <c r="E1782" t="s">
        <v>74</v>
      </c>
      <c r="F1782" t="s">
        <v>46</v>
      </c>
      <c r="G1782" t="s">
        <v>47</v>
      </c>
      <c r="H1782" t="s">
        <v>1208</v>
      </c>
      <c r="I1782">
        <v>1</v>
      </c>
      <c r="J1782">
        <v>29842</v>
      </c>
      <c r="K1782">
        <v>0</v>
      </c>
      <c r="L1782">
        <v>29842</v>
      </c>
      <c r="M1782">
        <v>2580.21</v>
      </c>
      <c r="N1782" t="s">
        <v>38</v>
      </c>
    </row>
    <row r="1783" spans="1:14" x14ac:dyDescent="0.35">
      <c r="A1783">
        <v>11782</v>
      </c>
      <c r="B1783" s="1">
        <v>45780</v>
      </c>
      <c r="C1783" t="s">
        <v>3495</v>
      </c>
      <c r="D1783" t="s">
        <v>28</v>
      </c>
      <c r="E1783" t="s">
        <v>35</v>
      </c>
      <c r="F1783" t="s">
        <v>30</v>
      </c>
      <c r="G1783" t="s">
        <v>31</v>
      </c>
      <c r="H1783" t="s">
        <v>3496</v>
      </c>
      <c r="I1783">
        <v>1</v>
      </c>
      <c r="J1783">
        <v>27937</v>
      </c>
      <c r="K1783">
        <v>5</v>
      </c>
      <c r="L1783">
        <v>26540.15</v>
      </c>
      <c r="M1783">
        <v>4014.05</v>
      </c>
      <c r="N1783" t="s">
        <v>20</v>
      </c>
    </row>
    <row r="1784" spans="1:14" x14ac:dyDescent="0.35">
      <c r="A1784">
        <v>11783</v>
      </c>
      <c r="B1784" s="1">
        <v>45718</v>
      </c>
      <c r="C1784" t="s">
        <v>3497</v>
      </c>
      <c r="D1784" t="s">
        <v>40</v>
      </c>
      <c r="E1784" t="s">
        <v>110</v>
      </c>
      <c r="F1784" t="s">
        <v>86</v>
      </c>
      <c r="G1784" t="s">
        <v>118</v>
      </c>
      <c r="H1784" t="s">
        <v>3498</v>
      </c>
      <c r="I1784">
        <v>2</v>
      </c>
      <c r="J1784">
        <v>5195</v>
      </c>
      <c r="K1784">
        <v>15</v>
      </c>
      <c r="L1784">
        <v>8831.5</v>
      </c>
      <c r="M1784">
        <v>890.88</v>
      </c>
      <c r="N1784" t="s">
        <v>33</v>
      </c>
    </row>
    <row r="1785" spans="1:14" x14ac:dyDescent="0.35">
      <c r="A1785">
        <v>11784</v>
      </c>
      <c r="B1785" s="1">
        <v>45418</v>
      </c>
      <c r="C1785" t="s">
        <v>3499</v>
      </c>
      <c r="D1785" t="s">
        <v>22</v>
      </c>
      <c r="E1785" t="s">
        <v>58</v>
      </c>
      <c r="F1785" t="s">
        <v>17</v>
      </c>
      <c r="G1785" t="s">
        <v>291</v>
      </c>
      <c r="H1785" t="s">
        <v>3500</v>
      </c>
      <c r="I1785">
        <v>4</v>
      </c>
      <c r="J1785">
        <v>76358</v>
      </c>
      <c r="K1785">
        <v>15</v>
      </c>
      <c r="L1785">
        <v>259617.2</v>
      </c>
      <c r="M1785">
        <v>46078.9</v>
      </c>
      <c r="N1785" t="s">
        <v>83</v>
      </c>
    </row>
    <row r="1786" spans="1:14" x14ac:dyDescent="0.35">
      <c r="A1786">
        <v>11785</v>
      </c>
      <c r="B1786" s="1">
        <v>45814</v>
      </c>
      <c r="C1786" t="s">
        <v>3501</v>
      </c>
      <c r="D1786" t="s">
        <v>22</v>
      </c>
      <c r="E1786" t="s">
        <v>74</v>
      </c>
      <c r="F1786" t="s">
        <v>42</v>
      </c>
      <c r="G1786" t="s">
        <v>79</v>
      </c>
      <c r="H1786" t="s">
        <v>3502</v>
      </c>
      <c r="I1786">
        <v>2</v>
      </c>
      <c r="J1786">
        <v>41704</v>
      </c>
      <c r="K1786">
        <v>15</v>
      </c>
      <c r="L1786">
        <v>70896.800000000003</v>
      </c>
      <c r="M1786">
        <v>17618.62</v>
      </c>
      <c r="N1786" t="s">
        <v>38</v>
      </c>
    </row>
    <row r="1787" spans="1:14" x14ac:dyDescent="0.35">
      <c r="A1787">
        <v>11786</v>
      </c>
      <c r="B1787" s="1">
        <v>45403</v>
      </c>
      <c r="C1787" t="s">
        <v>3503</v>
      </c>
      <c r="D1787" t="s">
        <v>22</v>
      </c>
      <c r="E1787" t="s">
        <v>74</v>
      </c>
      <c r="F1787" t="s">
        <v>46</v>
      </c>
      <c r="G1787" t="s">
        <v>141</v>
      </c>
      <c r="H1787" t="s">
        <v>3504</v>
      </c>
      <c r="I1787">
        <v>2</v>
      </c>
      <c r="J1787">
        <v>15174</v>
      </c>
      <c r="K1787">
        <v>15</v>
      </c>
      <c r="L1787">
        <v>25795.8</v>
      </c>
      <c r="M1787">
        <v>2741.07</v>
      </c>
      <c r="N1787" t="s">
        <v>20</v>
      </c>
    </row>
    <row r="1788" spans="1:14" x14ac:dyDescent="0.35">
      <c r="A1788">
        <v>11787</v>
      </c>
      <c r="B1788" s="1">
        <v>45541</v>
      </c>
      <c r="C1788" t="s">
        <v>3505</v>
      </c>
      <c r="D1788" t="s">
        <v>22</v>
      </c>
      <c r="E1788" t="s">
        <v>54</v>
      </c>
      <c r="F1788" t="s">
        <v>86</v>
      </c>
      <c r="G1788" t="s">
        <v>296</v>
      </c>
      <c r="H1788" t="s">
        <v>3506</v>
      </c>
      <c r="I1788">
        <v>4</v>
      </c>
      <c r="J1788">
        <v>26438</v>
      </c>
      <c r="K1788">
        <v>20</v>
      </c>
      <c r="L1788">
        <v>84601.600000000006</v>
      </c>
      <c r="M1788">
        <v>8386.33</v>
      </c>
      <c r="N1788" t="s">
        <v>33</v>
      </c>
    </row>
    <row r="1789" spans="1:14" x14ac:dyDescent="0.35">
      <c r="A1789">
        <v>11788</v>
      </c>
      <c r="B1789" s="1">
        <v>45311</v>
      </c>
      <c r="C1789" t="s">
        <v>3507</v>
      </c>
      <c r="D1789" t="s">
        <v>40</v>
      </c>
      <c r="E1789" t="s">
        <v>103</v>
      </c>
      <c r="F1789" t="s">
        <v>46</v>
      </c>
      <c r="G1789" t="s">
        <v>141</v>
      </c>
      <c r="H1789" t="s">
        <v>3508</v>
      </c>
      <c r="I1789">
        <v>5</v>
      </c>
      <c r="J1789">
        <v>43694</v>
      </c>
      <c r="K1789">
        <v>20</v>
      </c>
      <c r="L1789">
        <v>174776</v>
      </c>
      <c r="M1789">
        <v>8841.4599999999991</v>
      </c>
      <c r="N1789" t="s">
        <v>72</v>
      </c>
    </row>
    <row r="1790" spans="1:14" x14ac:dyDescent="0.35">
      <c r="A1790">
        <v>11789</v>
      </c>
      <c r="B1790" s="1">
        <v>45544</v>
      </c>
      <c r="C1790" t="s">
        <v>3509</v>
      </c>
      <c r="D1790" t="s">
        <v>28</v>
      </c>
      <c r="E1790" t="s">
        <v>29</v>
      </c>
      <c r="F1790" t="s">
        <v>69</v>
      </c>
      <c r="G1790" t="s">
        <v>123</v>
      </c>
      <c r="H1790" t="s">
        <v>3510</v>
      </c>
      <c r="I1790">
        <v>4</v>
      </c>
      <c r="J1790">
        <v>42789</v>
      </c>
      <c r="K1790">
        <v>0</v>
      </c>
      <c r="L1790">
        <v>171156</v>
      </c>
      <c r="M1790">
        <v>13519.25</v>
      </c>
      <c r="N1790" t="s">
        <v>33</v>
      </c>
    </row>
    <row r="1791" spans="1:14" x14ac:dyDescent="0.35">
      <c r="A1791">
        <v>11790</v>
      </c>
      <c r="B1791" s="1">
        <v>45701</v>
      </c>
      <c r="C1791" t="s">
        <v>3511</v>
      </c>
      <c r="D1791" t="s">
        <v>40</v>
      </c>
      <c r="E1791" t="s">
        <v>103</v>
      </c>
      <c r="F1791" t="s">
        <v>129</v>
      </c>
      <c r="G1791" t="s">
        <v>168</v>
      </c>
      <c r="H1791" t="s">
        <v>3512</v>
      </c>
      <c r="I1791">
        <v>3</v>
      </c>
      <c r="J1791">
        <v>20970</v>
      </c>
      <c r="K1791">
        <v>5</v>
      </c>
      <c r="L1791">
        <v>59764.5</v>
      </c>
      <c r="M1791">
        <v>5967.44</v>
      </c>
      <c r="N1791" t="s">
        <v>83</v>
      </c>
    </row>
    <row r="1792" spans="1:14" x14ac:dyDescent="0.35">
      <c r="A1792">
        <v>11791</v>
      </c>
      <c r="B1792" s="1">
        <v>45679</v>
      </c>
      <c r="C1792" t="s">
        <v>3513</v>
      </c>
      <c r="D1792" t="s">
        <v>28</v>
      </c>
      <c r="E1792" t="s">
        <v>144</v>
      </c>
      <c r="F1792" t="s">
        <v>17</v>
      </c>
      <c r="G1792" t="s">
        <v>55</v>
      </c>
      <c r="H1792" t="s">
        <v>3514</v>
      </c>
      <c r="I1792">
        <v>2</v>
      </c>
      <c r="J1792">
        <v>6852</v>
      </c>
      <c r="K1792">
        <v>20</v>
      </c>
      <c r="L1792">
        <v>10963.2</v>
      </c>
      <c r="M1792">
        <v>1956.68</v>
      </c>
      <c r="N1792" t="s">
        <v>20</v>
      </c>
    </row>
    <row r="1793" spans="1:14" x14ac:dyDescent="0.35">
      <c r="A1793">
        <v>11792</v>
      </c>
      <c r="B1793" s="1">
        <v>45423</v>
      </c>
      <c r="C1793" t="s">
        <v>3515</v>
      </c>
      <c r="D1793" t="s">
        <v>22</v>
      </c>
      <c r="E1793" t="s">
        <v>54</v>
      </c>
      <c r="F1793" t="s">
        <v>42</v>
      </c>
      <c r="G1793" t="s">
        <v>446</v>
      </c>
      <c r="H1793" t="s">
        <v>3516</v>
      </c>
      <c r="I1793">
        <v>1</v>
      </c>
      <c r="J1793">
        <v>49258</v>
      </c>
      <c r="K1793">
        <v>5</v>
      </c>
      <c r="L1793">
        <v>46795.1</v>
      </c>
      <c r="M1793">
        <v>11139.37</v>
      </c>
      <c r="N1793" t="s">
        <v>72</v>
      </c>
    </row>
    <row r="1794" spans="1:14" x14ac:dyDescent="0.35">
      <c r="A1794">
        <v>11793</v>
      </c>
      <c r="B1794" s="1">
        <v>45287</v>
      </c>
      <c r="C1794" t="s">
        <v>3517</v>
      </c>
      <c r="D1794" t="s">
        <v>22</v>
      </c>
      <c r="E1794" t="s">
        <v>23</v>
      </c>
      <c r="F1794" t="s">
        <v>129</v>
      </c>
      <c r="G1794" t="s">
        <v>148</v>
      </c>
      <c r="H1794" t="s">
        <v>3518</v>
      </c>
      <c r="I1794">
        <v>1</v>
      </c>
      <c r="J1794">
        <v>60989</v>
      </c>
      <c r="K1794">
        <v>0</v>
      </c>
      <c r="L1794">
        <v>60989</v>
      </c>
      <c r="M1794">
        <v>4948.38</v>
      </c>
      <c r="N1794" t="s">
        <v>83</v>
      </c>
    </row>
    <row r="1795" spans="1:14" x14ac:dyDescent="0.35">
      <c r="A1795">
        <v>11794</v>
      </c>
      <c r="B1795" s="1">
        <v>45224</v>
      </c>
      <c r="C1795" t="s">
        <v>3519</v>
      </c>
      <c r="D1795" t="s">
        <v>22</v>
      </c>
      <c r="E1795" t="s">
        <v>54</v>
      </c>
      <c r="F1795" t="s">
        <v>46</v>
      </c>
      <c r="G1795" t="s">
        <v>201</v>
      </c>
      <c r="H1795" t="s">
        <v>2585</v>
      </c>
      <c r="I1795">
        <v>5</v>
      </c>
      <c r="J1795">
        <v>62338</v>
      </c>
      <c r="K1795">
        <v>5</v>
      </c>
      <c r="L1795">
        <v>296105.5</v>
      </c>
      <c r="M1795">
        <v>54528.52</v>
      </c>
      <c r="N1795" t="s">
        <v>20</v>
      </c>
    </row>
    <row r="1796" spans="1:14" x14ac:dyDescent="0.35">
      <c r="A1796">
        <v>11795</v>
      </c>
      <c r="B1796" s="1">
        <v>45728</v>
      </c>
      <c r="C1796" t="s">
        <v>3520</v>
      </c>
      <c r="D1796" t="s">
        <v>28</v>
      </c>
      <c r="E1796" t="s">
        <v>29</v>
      </c>
      <c r="F1796" t="s">
        <v>24</v>
      </c>
      <c r="G1796" t="s">
        <v>133</v>
      </c>
      <c r="H1796" t="s">
        <v>2272</v>
      </c>
      <c r="I1796">
        <v>2</v>
      </c>
      <c r="J1796">
        <v>20957</v>
      </c>
      <c r="K1796">
        <v>10</v>
      </c>
      <c r="L1796">
        <v>37722.6</v>
      </c>
      <c r="M1796">
        <v>3664.09</v>
      </c>
      <c r="N1796" t="s">
        <v>38</v>
      </c>
    </row>
    <row r="1797" spans="1:14" x14ac:dyDescent="0.35">
      <c r="A1797">
        <v>11796</v>
      </c>
      <c r="B1797" s="1">
        <v>45652</v>
      </c>
      <c r="C1797" t="s">
        <v>3521</v>
      </c>
      <c r="D1797" t="s">
        <v>15</v>
      </c>
      <c r="E1797" t="s">
        <v>174</v>
      </c>
      <c r="F1797" t="s">
        <v>42</v>
      </c>
      <c r="G1797" t="s">
        <v>51</v>
      </c>
      <c r="H1797" t="s">
        <v>3522</v>
      </c>
      <c r="I1797">
        <v>2</v>
      </c>
      <c r="J1797">
        <v>43221</v>
      </c>
      <c r="K1797">
        <v>20</v>
      </c>
      <c r="L1797">
        <v>69153.600000000006</v>
      </c>
      <c r="M1797">
        <v>5670.4</v>
      </c>
      <c r="N1797" t="s">
        <v>83</v>
      </c>
    </row>
    <row r="1798" spans="1:14" x14ac:dyDescent="0.35">
      <c r="A1798">
        <v>11797</v>
      </c>
      <c r="B1798" s="1">
        <v>45303</v>
      </c>
      <c r="C1798" t="s">
        <v>3523</v>
      </c>
      <c r="D1798" t="s">
        <v>28</v>
      </c>
      <c r="E1798" t="s">
        <v>35</v>
      </c>
      <c r="F1798" t="s">
        <v>86</v>
      </c>
      <c r="G1798" t="s">
        <v>118</v>
      </c>
      <c r="H1798" t="s">
        <v>2102</v>
      </c>
      <c r="I1798">
        <v>1</v>
      </c>
      <c r="J1798">
        <v>61848</v>
      </c>
      <c r="K1798">
        <v>0</v>
      </c>
      <c r="L1798">
        <v>61848</v>
      </c>
      <c r="M1798">
        <v>5578.91</v>
      </c>
      <c r="N1798" t="s">
        <v>83</v>
      </c>
    </row>
    <row r="1799" spans="1:14" x14ac:dyDescent="0.35">
      <c r="A1799">
        <v>11798</v>
      </c>
      <c r="B1799" s="1">
        <v>45410</v>
      </c>
      <c r="C1799" t="s">
        <v>3524</v>
      </c>
      <c r="D1799" t="s">
        <v>22</v>
      </c>
      <c r="E1799" t="s">
        <v>74</v>
      </c>
      <c r="F1799" t="s">
        <v>17</v>
      </c>
      <c r="G1799" t="s">
        <v>291</v>
      </c>
      <c r="H1799" t="s">
        <v>3525</v>
      </c>
      <c r="I1799">
        <v>2</v>
      </c>
      <c r="J1799">
        <v>66724</v>
      </c>
      <c r="K1799">
        <v>10</v>
      </c>
      <c r="L1799">
        <v>120103.2</v>
      </c>
      <c r="M1799">
        <v>19912.509999999998</v>
      </c>
      <c r="N1799" t="s">
        <v>83</v>
      </c>
    </row>
    <row r="1800" spans="1:14" x14ac:dyDescent="0.35">
      <c r="A1800">
        <v>11799</v>
      </c>
      <c r="B1800" s="1">
        <v>45303</v>
      </c>
      <c r="C1800" t="s">
        <v>3526</v>
      </c>
      <c r="D1800" t="s">
        <v>28</v>
      </c>
      <c r="E1800" t="s">
        <v>29</v>
      </c>
      <c r="F1800" t="s">
        <v>42</v>
      </c>
      <c r="G1800" t="s">
        <v>446</v>
      </c>
      <c r="H1800" t="s">
        <v>3527</v>
      </c>
      <c r="I1800">
        <v>2</v>
      </c>
      <c r="J1800">
        <v>47344</v>
      </c>
      <c r="K1800">
        <v>10</v>
      </c>
      <c r="L1800">
        <v>85219.199999999997</v>
      </c>
      <c r="M1800">
        <v>6844.83</v>
      </c>
      <c r="N1800" t="s">
        <v>33</v>
      </c>
    </row>
    <row r="1801" spans="1:14" x14ac:dyDescent="0.35">
      <c r="A1801">
        <v>11800</v>
      </c>
      <c r="B1801" s="1">
        <v>45860</v>
      </c>
      <c r="C1801" t="s">
        <v>3528</v>
      </c>
      <c r="D1801" t="s">
        <v>22</v>
      </c>
      <c r="E1801" t="s">
        <v>74</v>
      </c>
      <c r="F1801" t="s">
        <v>69</v>
      </c>
      <c r="G1801" t="s">
        <v>151</v>
      </c>
      <c r="H1801" t="s">
        <v>3529</v>
      </c>
      <c r="I1801">
        <v>5</v>
      </c>
      <c r="J1801">
        <v>32392</v>
      </c>
      <c r="K1801">
        <v>10</v>
      </c>
      <c r="L1801">
        <v>145764</v>
      </c>
      <c r="M1801">
        <v>16625.43</v>
      </c>
      <c r="N1801" t="s">
        <v>83</v>
      </c>
    </row>
    <row r="1802" spans="1:14" x14ac:dyDescent="0.35">
      <c r="A1802">
        <v>11801</v>
      </c>
      <c r="B1802" s="1">
        <v>45253</v>
      </c>
      <c r="C1802" t="s">
        <v>3530</v>
      </c>
      <c r="D1802" t="s">
        <v>28</v>
      </c>
      <c r="E1802" t="s">
        <v>144</v>
      </c>
      <c r="F1802" t="s">
        <v>86</v>
      </c>
      <c r="G1802" t="s">
        <v>171</v>
      </c>
      <c r="H1802" t="s">
        <v>3531</v>
      </c>
      <c r="I1802">
        <v>4</v>
      </c>
      <c r="J1802">
        <v>35583</v>
      </c>
      <c r="K1802">
        <v>0</v>
      </c>
      <c r="L1802">
        <v>142332</v>
      </c>
      <c r="M1802">
        <v>21316.240000000002</v>
      </c>
      <c r="N1802" t="s">
        <v>83</v>
      </c>
    </row>
    <row r="1803" spans="1:14" x14ac:dyDescent="0.35">
      <c r="A1803">
        <v>11802</v>
      </c>
      <c r="B1803" s="1">
        <v>45721</v>
      </c>
      <c r="C1803" t="s">
        <v>3532</v>
      </c>
      <c r="D1803" t="s">
        <v>40</v>
      </c>
      <c r="E1803" t="s">
        <v>110</v>
      </c>
      <c r="F1803" t="s">
        <v>42</v>
      </c>
      <c r="G1803" t="s">
        <v>188</v>
      </c>
      <c r="H1803" t="s">
        <v>3533</v>
      </c>
      <c r="I1803">
        <v>3</v>
      </c>
      <c r="J1803">
        <v>78762</v>
      </c>
      <c r="K1803">
        <v>0</v>
      </c>
      <c r="L1803">
        <v>236286</v>
      </c>
      <c r="M1803">
        <v>52844.83</v>
      </c>
      <c r="N1803" t="s">
        <v>20</v>
      </c>
    </row>
    <row r="1804" spans="1:14" x14ac:dyDescent="0.35">
      <c r="A1804">
        <v>11803</v>
      </c>
      <c r="B1804" s="1">
        <v>45649</v>
      </c>
      <c r="C1804" t="s">
        <v>3534</v>
      </c>
      <c r="D1804" t="s">
        <v>40</v>
      </c>
      <c r="E1804" t="s">
        <v>41</v>
      </c>
      <c r="F1804" t="s">
        <v>86</v>
      </c>
      <c r="G1804" t="s">
        <v>87</v>
      </c>
      <c r="H1804" t="s">
        <v>3535</v>
      </c>
      <c r="I1804">
        <v>1</v>
      </c>
      <c r="J1804">
        <v>52503</v>
      </c>
      <c r="K1804">
        <v>10</v>
      </c>
      <c r="L1804">
        <v>47252.7</v>
      </c>
      <c r="M1804">
        <v>9975.16</v>
      </c>
      <c r="N1804" t="s">
        <v>72</v>
      </c>
    </row>
    <row r="1805" spans="1:14" x14ac:dyDescent="0.35">
      <c r="A1805">
        <v>11804</v>
      </c>
      <c r="B1805" s="1">
        <v>45582</v>
      </c>
      <c r="C1805" t="s">
        <v>3536</v>
      </c>
      <c r="D1805" t="s">
        <v>15</v>
      </c>
      <c r="E1805" t="s">
        <v>16</v>
      </c>
      <c r="F1805" t="s">
        <v>46</v>
      </c>
      <c r="G1805" t="s">
        <v>209</v>
      </c>
      <c r="H1805" t="s">
        <v>3537</v>
      </c>
      <c r="I1805">
        <v>3</v>
      </c>
      <c r="J1805">
        <v>25534</v>
      </c>
      <c r="K1805">
        <v>15</v>
      </c>
      <c r="L1805">
        <v>65111.7</v>
      </c>
      <c r="M1805">
        <v>6437.11</v>
      </c>
      <c r="N1805" t="s">
        <v>20</v>
      </c>
    </row>
    <row r="1806" spans="1:14" x14ac:dyDescent="0.35">
      <c r="A1806">
        <v>11805</v>
      </c>
      <c r="B1806" s="1">
        <v>45756</v>
      </c>
      <c r="C1806" t="s">
        <v>3538</v>
      </c>
      <c r="D1806" t="s">
        <v>40</v>
      </c>
      <c r="E1806" t="s">
        <v>110</v>
      </c>
      <c r="F1806" t="s">
        <v>86</v>
      </c>
      <c r="G1806" t="s">
        <v>90</v>
      </c>
      <c r="H1806" t="s">
        <v>3539</v>
      </c>
      <c r="I1806">
        <v>5</v>
      </c>
      <c r="J1806">
        <v>48997</v>
      </c>
      <c r="K1806">
        <v>5</v>
      </c>
      <c r="L1806">
        <v>232735.75</v>
      </c>
      <c r="M1806">
        <v>27680.73</v>
      </c>
      <c r="N1806" t="s">
        <v>72</v>
      </c>
    </row>
    <row r="1807" spans="1:14" x14ac:dyDescent="0.35">
      <c r="A1807">
        <v>11806</v>
      </c>
      <c r="B1807" s="1">
        <v>45507</v>
      </c>
      <c r="C1807" t="s">
        <v>3540</v>
      </c>
      <c r="D1807" t="s">
        <v>40</v>
      </c>
      <c r="E1807" t="s">
        <v>110</v>
      </c>
      <c r="F1807" t="s">
        <v>42</v>
      </c>
      <c r="G1807" t="s">
        <v>446</v>
      </c>
      <c r="H1807" t="s">
        <v>3541</v>
      </c>
      <c r="I1807">
        <v>3</v>
      </c>
      <c r="J1807">
        <v>69771</v>
      </c>
      <c r="K1807">
        <v>15</v>
      </c>
      <c r="L1807">
        <v>177916.05</v>
      </c>
      <c r="M1807">
        <v>26218.15</v>
      </c>
      <c r="N1807" t="s">
        <v>83</v>
      </c>
    </row>
    <row r="1808" spans="1:14" x14ac:dyDescent="0.35">
      <c r="A1808">
        <v>11807</v>
      </c>
      <c r="B1808" s="1">
        <v>45894</v>
      </c>
      <c r="C1808" t="s">
        <v>3542</v>
      </c>
      <c r="D1808" t="s">
        <v>28</v>
      </c>
      <c r="E1808" t="s">
        <v>144</v>
      </c>
      <c r="F1808" t="s">
        <v>30</v>
      </c>
      <c r="G1808" t="s">
        <v>104</v>
      </c>
      <c r="H1808" t="s">
        <v>3543</v>
      </c>
      <c r="I1808">
        <v>1</v>
      </c>
      <c r="J1808">
        <v>20801</v>
      </c>
      <c r="K1808">
        <v>20</v>
      </c>
      <c r="L1808">
        <v>16640.8</v>
      </c>
      <c r="M1808">
        <v>2572.7800000000002</v>
      </c>
      <c r="N1808" t="s">
        <v>83</v>
      </c>
    </row>
    <row r="1809" spans="1:14" x14ac:dyDescent="0.35">
      <c r="A1809">
        <v>11808</v>
      </c>
      <c r="B1809" s="1">
        <v>45368</v>
      </c>
      <c r="C1809" t="s">
        <v>3544</v>
      </c>
      <c r="D1809" t="s">
        <v>22</v>
      </c>
      <c r="E1809" t="s">
        <v>58</v>
      </c>
      <c r="F1809" t="s">
        <v>46</v>
      </c>
      <c r="G1809" t="s">
        <v>141</v>
      </c>
      <c r="H1809" t="s">
        <v>3545</v>
      </c>
      <c r="I1809">
        <v>5</v>
      </c>
      <c r="J1809">
        <v>34862</v>
      </c>
      <c r="K1809">
        <v>20</v>
      </c>
      <c r="L1809">
        <v>139448</v>
      </c>
      <c r="M1809">
        <v>24702.71</v>
      </c>
      <c r="N1809" t="s">
        <v>20</v>
      </c>
    </row>
    <row r="1810" spans="1:14" x14ac:dyDescent="0.35">
      <c r="A1810">
        <v>11809</v>
      </c>
      <c r="B1810" s="1">
        <v>45482</v>
      </c>
      <c r="C1810" t="s">
        <v>3546</v>
      </c>
      <c r="D1810" t="s">
        <v>22</v>
      </c>
      <c r="E1810" t="s">
        <v>58</v>
      </c>
      <c r="F1810" t="s">
        <v>129</v>
      </c>
      <c r="G1810" t="s">
        <v>168</v>
      </c>
      <c r="H1810" t="s">
        <v>3547</v>
      </c>
      <c r="I1810">
        <v>5</v>
      </c>
      <c r="J1810">
        <v>20070</v>
      </c>
      <c r="K1810">
        <v>10</v>
      </c>
      <c r="L1810">
        <v>90315</v>
      </c>
      <c r="M1810">
        <v>5812.04</v>
      </c>
      <c r="N1810" t="s">
        <v>20</v>
      </c>
    </row>
    <row r="1811" spans="1:14" x14ac:dyDescent="0.35">
      <c r="A1811">
        <v>11810</v>
      </c>
      <c r="B1811" s="1">
        <v>45855</v>
      </c>
      <c r="C1811" t="s">
        <v>3548</v>
      </c>
      <c r="D1811" t="s">
        <v>40</v>
      </c>
      <c r="E1811" t="s">
        <v>110</v>
      </c>
      <c r="F1811" t="s">
        <v>46</v>
      </c>
      <c r="G1811" t="s">
        <v>47</v>
      </c>
      <c r="H1811" t="s">
        <v>3549</v>
      </c>
      <c r="I1811">
        <v>4</v>
      </c>
      <c r="J1811">
        <v>76025</v>
      </c>
      <c r="K1811">
        <v>5</v>
      </c>
      <c r="L1811">
        <v>288895</v>
      </c>
      <c r="M1811">
        <v>16878.740000000002</v>
      </c>
      <c r="N1811" t="s">
        <v>20</v>
      </c>
    </row>
    <row r="1812" spans="1:14" x14ac:dyDescent="0.35">
      <c r="A1812">
        <v>11811</v>
      </c>
      <c r="B1812" s="1">
        <v>45669</v>
      </c>
      <c r="C1812" t="s">
        <v>3550</v>
      </c>
      <c r="D1812" t="s">
        <v>40</v>
      </c>
      <c r="E1812" t="s">
        <v>110</v>
      </c>
      <c r="F1812" t="s">
        <v>46</v>
      </c>
      <c r="G1812" t="s">
        <v>47</v>
      </c>
      <c r="H1812" t="s">
        <v>3551</v>
      </c>
      <c r="I1812">
        <v>1</v>
      </c>
      <c r="J1812">
        <v>50455</v>
      </c>
      <c r="K1812">
        <v>5</v>
      </c>
      <c r="L1812">
        <v>47932.25</v>
      </c>
      <c r="M1812">
        <v>10323.790000000001</v>
      </c>
      <c r="N1812" t="s">
        <v>83</v>
      </c>
    </row>
    <row r="1813" spans="1:14" x14ac:dyDescent="0.35">
      <c r="A1813">
        <v>11812</v>
      </c>
      <c r="B1813" s="1">
        <v>45755</v>
      </c>
      <c r="C1813" t="s">
        <v>3552</v>
      </c>
      <c r="D1813" t="s">
        <v>22</v>
      </c>
      <c r="E1813" t="s">
        <v>74</v>
      </c>
      <c r="F1813" t="s">
        <v>69</v>
      </c>
      <c r="G1813" t="s">
        <v>151</v>
      </c>
      <c r="H1813" t="s">
        <v>3553</v>
      </c>
      <c r="I1813">
        <v>2</v>
      </c>
      <c r="J1813">
        <v>20137</v>
      </c>
      <c r="K1813">
        <v>15</v>
      </c>
      <c r="L1813">
        <v>34232.9</v>
      </c>
      <c r="M1813">
        <v>5035.26</v>
      </c>
      <c r="N1813" t="s">
        <v>38</v>
      </c>
    </row>
    <row r="1814" spans="1:14" x14ac:dyDescent="0.35">
      <c r="A1814">
        <v>11813</v>
      </c>
      <c r="B1814" s="1">
        <v>45527</v>
      </c>
      <c r="C1814" t="s">
        <v>3554</v>
      </c>
      <c r="D1814" t="s">
        <v>22</v>
      </c>
      <c r="E1814" t="s">
        <v>74</v>
      </c>
      <c r="F1814" t="s">
        <v>24</v>
      </c>
      <c r="G1814" t="s">
        <v>36</v>
      </c>
      <c r="H1814" t="s">
        <v>3555</v>
      </c>
      <c r="I1814">
        <v>1</v>
      </c>
      <c r="J1814">
        <v>22607</v>
      </c>
      <c r="K1814">
        <v>20</v>
      </c>
      <c r="L1814">
        <v>18085.599999999999</v>
      </c>
      <c r="M1814">
        <v>2273.3200000000002</v>
      </c>
      <c r="N1814" t="s">
        <v>33</v>
      </c>
    </row>
    <row r="1815" spans="1:14" x14ac:dyDescent="0.35">
      <c r="A1815">
        <v>11814</v>
      </c>
      <c r="B1815" s="1">
        <v>45449</v>
      </c>
      <c r="C1815" t="s">
        <v>3556</v>
      </c>
      <c r="D1815" t="s">
        <v>28</v>
      </c>
      <c r="E1815" t="s">
        <v>144</v>
      </c>
      <c r="F1815" t="s">
        <v>42</v>
      </c>
      <c r="G1815" t="s">
        <v>79</v>
      </c>
      <c r="H1815" t="s">
        <v>3557</v>
      </c>
      <c r="I1815">
        <v>5</v>
      </c>
      <c r="J1815">
        <v>51172</v>
      </c>
      <c r="K1815">
        <v>10</v>
      </c>
      <c r="L1815">
        <v>230274</v>
      </c>
      <c r="M1815">
        <v>17085.23</v>
      </c>
      <c r="N1815" t="s">
        <v>20</v>
      </c>
    </row>
    <row r="1816" spans="1:14" x14ac:dyDescent="0.35">
      <c r="A1816">
        <v>11815</v>
      </c>
      <c r="B1816" s="1">
        <v>45697</v>
      </c>
      <c r="C1816" t="s">
        <v>3558</v>
      </c>
      <c r="D1816" t="s">
        <v>15</v>
      </c>
      <c r="E1816" t="s">
        <v>147</v>
      </c>
      <c r="F1816" t="s">
        <v>86</v>
      </c>
      <c r="G1816" t="s">
        <v>296</v>
      </c>
      <c r="H1816" t="s">
        <v>1858</v>
      </c>
      <c r="I1816">
        <v>1</v>
      </c>
      <c r="J1816">
        <v>54660</v>
      </c>
      <c r="K1816">
        <v>20</v>
      </c>
      <c r="L1816">
        <v>43728</v>
      </c>
      <c r="M1816">
        <v>7215.95</v>
      </c>
      <c r="N1816" t="s">
        <v>33</v>
      </c>
    </row>
    <row r="1817" spans="1:14" x14ac:dyDescent="0.35">
      <c r="A1817">
        <v>11816</v>
      </c>
      <c r="B1817" s="1">
        <v>45876</v>
      </c>
      <c r="C1817" t="s">
        <v>3559</v>
      </c>
      <c r="D1817" t="s">
        <v>22</v>
      </c>
      <c r="E1817" t="s">
        <v>74</v>
      </c>
      <c r="F1817" t="s">
        <v>24</v>
      </c>
      <c r="G1817" t="s">
        <v>25</v>
      </c>
      <c r="H1817" t="s">
        <v>3560</v>
      </c>
      <c r="I1817">
        <v>4</v>
      </c>
      <c r="J1817">
        <v>3915</v>
      </c>
      <c r="K1817">
        <v>5</v>
      </c>
      <c r="L1817">
        <v>14877</v>
      </c>
      <c r="M1817">
        <v>2553.77</v>
      </c>
      <c r="N1817" t="s">
        <v>33</v>
      </c>
    </row>
    <row r="1818" spans="1:14" x14ac:dyDescent="0.35">
      <c r="A1818">
        <v>11817</v>
      </c>
      <c r="B1818" s="1">
        <v>45929</v>
      </c>
      <c r="C1818" t="s">
        <v>3561</v>
      </c>
      <c r="D1818" t="s">
        <v>15</v>
      </c>
      <c r="E1818" t="s">
        <v>93</v>
      </c>
      <c r="F1818" t="s">
        <v>69</v>
      </c>
      <c r="G1818" t="s">
        <v>151</v>
      </c>
      <c r="H1818" t="s">
        <v>3562</v>
      </c>
      <c r="I1818">
        <v>3</v>
      </c>
      <c r="J1818">
        <v>43605</v>
      </c>
      <c r="K1818">
        <v>20</v>
      </c>
      <c r="L1818">
        <v>104652</v>
      </c>
      <c r="M1818">
        <v>6766.08</v>
      </c>
      <c r="N1818" t="s">
        <v>83</v>
      </c>
    </row>
    <row r="1819" spans="1:14" x14ac:dyDescent="0.35">
      <c r="A1819">
        <v>11818</v>
      </c>
      <c r="B1819" s="1">
        <v>45652</v>
      </c>
      <c r="C1819" t="s">
        <v>3563</v>
      </c>
      <c r="D1819" t="s">
        <v>40</v>
      </c>
      <c r="E1819" t="s">
        <v>103</v>
      </c>
      <c r="F1819" t="s">
        <v>69</v>
      </c>
      <c r="G1819" t="s">
        <v>115</v>
      </c>
      <c r="H1819" t="s">
        <v>3564</v>
      </c>
      <c r="I1819">
        <v>1</v>
      </c>
      <c r="J1819">
        <v>64442</v>
      </c>
      <c r="K1819">
        <v>10</v>
      </c>
      <c r="L1819">
        <v>57997.8</v>
      </c>
      <c r="M1819">
        <v>5289.52</v>
      </c>
      <c r="N1819" t="s">
        <v>20</v>
      </c>
    </row>
    <row r="1820" spans="1:14" x14ac:dyDescent="0.35">
      <c r="A1820">
        <v>11819</v>
      </c>
      <c r="B1820" s="1">
        <v>45766</v>
      </c>
      <c r="C1820" t="s">
        <v>3565</v>
      </c>
      <c r="D1820" t="s">
        <v>28</v>
      </c>
      <c r="E1820" t="s">
        <v>35</v>
      </c>
      <c r="F1820" t="s">
        <v>75</v>
      </c>
      <c r="G1820" t="s">
        <v>76</v>
      </c>
      <c r="H1820" t="s">
        <v>3566</v>
      </c>
      <c r="I1820">
        <v>5</v>
      </c>
      <c r="J1820">
        <v>38304</v>
      </c>
      <c r="K1820">
        <v>0</v>
      </c>
      <c r="L1820">
        <v>191520</v>
      </c>
      <c r="M1820">
        <v>40663.65</v>
      </c>
      <c r="N1820" t="s">
        <v>20</v>
      </c>
    </row>
    <row r="1821" spans="1:14" x14ac:dyDescent="0.35">
      <c r="A1821">
        <v>11820</v>
      </c>
      <c r="B1821" s="1">
        <v>45583</v>
      </c>
      <c r="C1821" t="s">
        <v>3567</v>
      </c>
      <c r="D1821" t="s">
        <v>22</v>
      </c>
      <c r="E1821" t="s">
        <v>23</v>
      </c>
      <c r="F1821" t="s">
        <v>96</v>
      </c>
      <c r="G1821" t="s">
        <v>97</v>
      </c>
      <c r="H1821" t="s">
        <v>3568</v>
      </c>
      <c r="I1821">
        <v>3</v>
      </c>
      <c r="J1821">
        <v>31712</v>
      </c>
      <c r="K1821">
        <v>20</v>
      </c>
      <c r="L1821">
        <v>76108.800000000003</v>
      </c>
      <c r="M1821">
        <v>7331.52</v>
      </c>
      <c r="N1821" t="s">
        <v>33</v>
      </c>
    </row>
    <row r="1822" spans="1:14" x14ac:dyDescent="0.35">
      <c r="A1822">
        <v>11821</v>
      </c>
      <c r="B1822" s="1">
        <v>45452</v>
      </c>
      <c r="C1822" t="s">
        <v>3569</v>
      </c>
      <c r="D1822" t="s">
        <v>28</v>
      </c>
      <c r="E1822" t="s">
        <v>85</v>
      </c>
      <c r="F1822" t="s">
        <v>86</v>
      </c>
      <c r="G1822" t="s">
        <v>118</v>
      </c>
      <c r="H1822" t="s">
        <v>3570</v>
      </c>
      <c r="I1822">
        <v>4</v>
      </c>
      <c r="J1822">
        <v>20329</v>
      </c>
      <c r="K1822">
        <v>0</v>
      </c>
      <c r="L1822">
        <v>81316</v>
      </c>
      <c r="M1822">
        <v>9937.89</v>
      </c>
      <c r="N1822" t="s">
        <v>20</v>
      </c>
    </row>
    <row r="1823" spans="1:14" x14ac:dyDescent="0.35">
      <c r="A1823">
        <v>11822</v>
      </c>
      <c r="B1823" s="1">
        <v>45864</v>
      </c>
      <c r="C1823" t="s">
        <v>3571</v>
      </c>
      <c r="D1823" t="s">
        <v>22</v>
      </c>
      <c r="E1823" t="s">
        <v>74</v>
      </c>
      <c r="F1823" t="s">
        <v>69</v>
      </c>
      <c r="G1823" t="s">
        <v>151</v>
      </c>
      <c r="H1823" t="s">
        <v>3572</v>
      </c>
      <c r="I1823">
        <v>1</v>
      </c>
      <c r="J1823">
        <v>55533</v>
      </c>
      <c r="K1823">
        <v>0</v>
      </c>
      <c r="L1823">
        <v>55533</v>
      </c>
      <c r="M1823">
        <v>10283.24</v>
      </c>
      <c r="N1823" t="s">
        <v>20</v>
      </c>
    </row>
    <row r="1824" spans="1:14" x14ac:dyDescent="0.35">
      <c r="A1824">
        <v>11823</v>
      </c>
      <c r="B1824" s="1">
        <v>45915</v>
      </c>
      <c r="C1824" t="s">
        <v>3573</v>
      </c>
      <c r="D1824" t="s">
        <v>15</v>
      </c>
      <c r="E1824" t="s">
        <v>16</v>
      </c>
      <c r="F1824" t="s">
        <v>75</v>
      </c>
      <c r="G1824" t="s">
        <v>307</v>
      </c>
      <c r="H1824" t="s">
        <v>3123</v>
      </c>
      <c r="I1824">
        <v>4</v>
      </c>
      <c r="J1824">
        <v>11748</v>
      </c>
      <c r="K1824">
        <v>10</v>
      </c>
      <c r="L1824">
        <v>42292.800000000003</v>
      </c>
      <c r="M1824">
        <v>7894.7</v>
      </c>
      <c r="N1824" t="s">
        <v>33</v>
      </c>
    </row>
    <row r="1825" spans="1:14" x14ac:dyDescent="0.35">
      <c r="A1825">
        <v>11824</v>
      </c>
      <c r="B1825" s="1">
        <v>45786</v>
      </c>
      <c r="C1825" t="s">
        <v>3574</v>
      </c>
      <c r="D1825" t="s">
        <v>28</v>
      </c>
      <c r="E1825" t="s">
        <v>144</v>
      </c>
      <c r="F1825" t="s">
        <v>96</v>
      </c>
      <c r="G1825" t="s">
        <v>138</v>
      </c>
      <c r="H1825" t="s">
        <v>3575</v>
      </c>
      <c r="I1825">
        <v>1</v>
      </c>
      <c r="J1825">
        <v>36603</v>
      </c>
      <c r="K1825">
        <v>15</v>
      </c>
      <c r="L1825">
        <v>31112.55</v>
      </c>
      <c r="M1825">
        <v>2978.71</v>
      </c>
      <c r="N1825" t="s">
        <v>33</v>
      </c>
    </row>
    <row r="1826" spans="1:14" x14ac:dyDescent="0.35">
      <c r="A1826">
        <v>11825</v>
      </c>
      <c r="B1826" s="1">
        <v>45806</v>
      </c>
      <c r="C1826" t="s">
        <v>3576</v>
      </c>
      <c r="D1826" t="s">
        <v>28</v>
      </c>
      <c r="E1826" t="s">
        <v>29</v>
      </c>
      <c r="F1826" t="s">
        <v>69</v>
      </c>
      <c r="G1826" t="s">
        <v>115</v>
      </c>
      <c r="H1826" t="s">
        <v>1322</v>
      </c>
      <c r="I1826">
        <v>5</v>
      </c>
      <c r="J1826">
        <v>17593</v>
      </c>
      <c r="K1826">
        <v>10</v>
      </c>
      <c r="L1826">
        <v>79168.5</v>
      </c>
      <c r="M1826">
        <v>10613.7</v>
      </c>
      <c r="N1826" t="s">
        <v>38</v>
      </c>
    </row>
    <row r="1827" spans="1:14" x14ac:dyDescent="0.35">
      <c r="A1827">
        <v>11826</v>
      </c>
      <c r="B1827" s="1">
        <v>45750</v>
      </c>
      <c r="C1827" t="s">
        <v>3577</v>
      </c>
      <c r="D1827" t="s">
        <v>40</v>
      </c>
      <c r="E1827" t="s">
        <v>41</v>
      </c>
      <c r="F1827" t="s">
        <v>42</v>
      </c>
      <c r="G1827" t="s">
        <v>446</v>
      </c>
      <c r="H1827" t="s">
        <v>3578</v>
      </c>
      <c r="I1827">
        <v>4</v>
      </c>
      <c r="J1827">
        <v>49156</v>
      </c>
      <c r="K1827">
        <v>15</v>
      </c>
      <c r="L1827">
        <v>167130.4</v>
      </c>
      <c r="M1827">
        <v>13428.97</v>
      </c>
      <c r="N1827" t="s">
        <v>83</v>
      </c>
    </row>
    <row r="1828" spans="1:14" x14ac:dyDescent="0.35">
      <c r="A1828">
        <v>11827</v>
      </c>
      <c r="B1828" s="1">
        <v>45878</v>
      </c>
      <c r="C1828" t="s">
        <v>3579</v>
      </c>
      <c r="D1828" t="s">
        <v>28</v>
      </c>
      <c r="E1828" t="s">
        <v>85</v>
      </c>
      <c r="F1828" t="s">
        <v>69</v>
      </c>
      <c r="G1828" t="s">
        <v>115</v>
      </c>
      <c r="H1828" t="s">
        <v>3580</v>
      </c>
      <c r="I1828">
        <v>1</v>
      </c>
      <c r="J1828">
        <v>69990</v>
      </c>
      <c r="K1828">
        <v>20</v>
      </c>
      <c r="L1828">
        <v>55992</v>
      </c>
      <c r="M1828">
        <v>12191.29</v>
      </c>
      <c r="N1828" t="s">
        <v>83</v>
      </c>
    </row>
    <row r="1829" spans="1:14" x14ac:dyDescent="0.35">
      <c r="A1829">
        <v>11828</v>
      </c>
      <c r="B1829" s="1">
        <v>45248</v>
      </c>
      <c r="C1829" t="s">
        <v>3581</v>
      </c>
      <c r="D1829" t="s">
        <v>40</v>
      </c>
      <c r="E1829" t="s">
        <v>62</v>
      </c>
      <c r="F1829" t="s">
        <v>86</v>
      </c>
      <c r="G1829" t="s">
        <v>90</v>
      </c>
      <c r="H1829" t="s">
        <v>3582</v>
      </c>
      <c r="I1829">
        <v>1</v>
      </c>
      <c r="J1829">
        <v>15975</v>
      </c>
      <c r="K1829">
        <v>0</v>
      </c>
      <c r="L1829">
        <v>15975</v>
      </c>
      <c r="M1829">
        <v>1906.84</v>
      </c>
      <c r="N1829" t="s">
        <v>38</v>
      </c>
    </row>
    <row r="1830" spans="1:14" x14ac:dyDescent="0.35">
      <c r="A1830">
        <v>11829</v>
      </c>
      <c r="B1830" s="1">
        <v>45393</v>
      </c>
      <c r="C1830" t="s">
        <v>3583</v>
      </c>
      <c r="D1830" t="s">
        <v>28</v>
      </c>
      <c r="E1830" t="s">
        <v>85</v>
      </c>
      <c r="F1830" t="s">
        <v>96</v>
      </c>
      <c r="G1830" t="s">
        <v>138</v>
      </c>
      <c r="H1830" t="s">
        <v>3584</v>
      </c>
      <c r="I1830">
        <v>3</v>
      </c>
      <c r="J1830">
        <v>703</v>
      </c>
      <c r="K1830">
        <v>0</v>
      </c>
      <c r="L1830">
        <v>2109</v>
      </c>
      <c r="M1830">
        <v>523.44000000000005</v>
      </c>
      <c r="N1830" t="s">
        <v>20</v>
      </c>
    </row>
    <row r="1831" spans="1:14" x14ac:dyDescent="0.35">
      <c r="A1831">
        <v>11830</v>
      </c>
      <c r="B1831" s="1">
        <v>45766</v>
      </c>
      <c r="C1831" t="s">
        <v>3585</v>
      </c>
      <c r="D1831" t="s">
        <v>28</v>
      </c>
      <c r="E1831" t="s">
        <v>35</v>
      </c>
      <c r="F1831" t="s">
        <v>46</v>
      </c>
      <c r="G1831" t="s">
        <v>209</v>
      </c>
      <c r="H1831" t="s">
        <v>3586</v>
      </c>
      <c r="I1831">
        <v>5</v>
      </c>
      <c r="J1831">
        <v>66702</v>
      </c>
      <c r="K1831">
        <v>20</v>
      </c>
      <c r="L1831">
        <v>266808</v>
      </c>
      <c r="M1831">
        <v>57998.38</v>
      </c>
      <c r="N1831" t="s">
        <v>72</v>
      </c>
    </row>
    <row r="1832" spans="1:14" x14ac:dyDescent="0.35">
      <c r="A1832">
        <v>11831</v>
      </c>
      <c r="B1832" s="1">
        <v>45525</v>
      </c>
      <c r="C1832" t="s">
        <v>3587</v>
      </c>
      <c r="D1832" t="s">
        <v>28</v>
      </c>
      <c r="E1832" t="s">
        <v>114</v>
      </c>
      <c r="F1832" t="s">
        <v>42</v>
      </c>
      <c r="G1832" t="s">
        <v>446</v>
      </c>
      <c r="H1832" t="s">
        <v>3588</v>
      </c>
      <c r="I1832">
        <v>5</v>
      </c>
      <c r="J1832">
        <v>76759</v>
      </c>
      <c r="K1832">
        <v>10</v>
      </c>
      <c r="L1832">
        <v>345415.5</v>
      </c>
      <c r="M1832">
        <v>17880.099999999999</v>
      </c>
      <c r="N1832" t="s">
        <v>20</v>
      </c>
    </row>
    <row r="1833" spans="1:14" x14ac:dyDescent="0.35">
      <c r="A1833">
        <v>11832</v>
      </c>
      <c r="B1833" s="1">
        <v>45877</v>
      </c>
      <c r="C1833" t="s">
        <v>1877</v>
      </c>
      <c r="D1833" t="s">
        <v>28</v>
      </c>
      <c r="E1833" t="s">
        <v>29</v>
      </c>
      <c r="F1833" t="s">
        <v>86</v>
      </c>
      <c r="G1833" t="s">
        <v>296</v>
      </c>
      <c r="H1833" t="s">
        <v>3589</v>
      </c>
      <c r="I1833">
        <v>3</v>
      </c>
      <c r="J1833">
        <v>71820</v>
      </c>
      <c r="K1833">
        <v>10</v>
      </c>
      <c r="L1833">
        <v>193914</v>
      </c>
      <c r="M1833">
        <v>19362.8</v>
      </c>
      <c r="N1833" t="s">
        <v>72</v>
      </c>
    </row>
    <row r="1834" spans="1:14" x14ac:dyDescent="0.35">
      <c r="A1834">
        <v>11833</v>
      </c>
      <c r="B1834" s="1">
        <v>45912</v>
      </c>
      <c r="C1834" t="s">
        <v>3590</v>
      </c>
      <c r="D1834" t="s">
        <v>28</v>
      </c>
      <c r="E1834" t="s">
        <v>29</v>
      </c>
      <c r="F1834" t="s">
        <v>86</v>
      </c>
      <c r="G1834" t="s">
        <v>171</v>
      </c>
      <c r="H1834" t="s">
        <v>3591</v>
      </c>
      <c r="I1834">
        <v>3</v>
      </c>
      <c r="J1834">
        <v>24181</v>
      </c>
      <c r="K1834">
        <v>15</v>
      </c>
      <c r="L1834">
        <v>61661.55</v>
      </c>
      <c r="M1834">
        <v>6034.85</v>
      </c>
      <c r="N1834" t="s">
        <v>72</v>
      </c>
    </row>
    <row r="1835" spans="1:14" x14ac:dyDescent="0.35">
      <c r="A1835">
        <v>11834</v>
      </c>
      <c r="B1835" s="1">
        <v>45868</v>
      </c>
      <c r="C1835" t="s">
        <v>2598</v>
      </c>
      <c r="D1835" t="s">
        <v>15</v>
      </c>
      <c r="E1835" t="s">
        <v>68</v>
      </c>
      <c r="F1835" t="s">
        <v>129</v>
      </c>
      <c r="G1835" t="s">
        <v>164</v>
      </c>
      <c r="H1835" t="s">
        <v>1043</v>
      </c>
      <c r="I1835">
        <v>4</v>
      </c>
      <c r="J1835">
        <v>60195</v>
      </c>
      <c r="K1835">
        <v>0</v>
      </c>
      <c r="L1835">
        <v>240780</v>
      </c>
      <c r="M1835">
        <v>14790.12</v>
      </c>
      <c r="N1835" t="s">
        <v>38</v>
      </c>
    </row>
    <row r="1836" spans="1:14" x14ac:dyDescent="0.35">
      <c r="A1836">
        <v>11835</v>
      </c>
      <c r="B1836" s="1">
        <v>45540</v>
      </c>
      <c r="C1836" t="s">
        <v>3592</v>
      </c>
      <c r="D1836" t="s">
        <v>22</v>
      </c>
      <c r="E1836" t="s">
        <v>74</v>
      </c>
      <c r="F1836" t="s">
        <v>30</v>
      </c>
      <c r="G1836" t="s">
        <v>322</v>
      </c>
      <c r="H1836" t="s">
        <v>3593</v>
      </c>
      <c r="I1836">
        <v>2</v>
      </c>
      <c r="J1836">
        <v>19243</v>
      </c>
      <c r="K1836">
        <v>20</v>
      </c>
      <c r="L1836">
        <v>30788.799999999999</v>
      </c>
      <c r="M1836">
        <v>5286.49</v>
      </c>
      <c r="N1836" t="s">
        <v>33</v>
      </c>
    </row>
    <row r="1837" spans="1:14" x14ac:dyDescent="0.35">
      <c r="A1837">
        <v>11836</v>
      </c>
      <c r="B1837" s="1">
        <v>45781</v>
      </c>
      <c r="C1837" t="s">
        <v>3594</v>
      </c>
      <c r="D1837" t="s">
        <v>15</v>
      </c>
      <c r="E1837" t="s">
        <v>174</v>
      </c>
      <c r="F1837" t="s">
        <v>69</v>
      </c>
      <c r="G1837" t="s">
        <v>70</v>
      </c>
      <c r="H1837" t="s">
        <v>3595</v>
      </c>
      <c r="I1837">
        <v>5</v>
      </c>
      <c r="J1837">
        <v>45145</v>
      </c>
      <c r="K1837">
        <v>5</v>
      </c>
      <c r="L1837">
        <v>214438.75</v>
      </c>
      <c r="M1837">
        <v>50723.79</v>
      </c>
      <c r="N1837" t="s">
        <v>72</v>
      </c>
    </row>
    <row r="1838" spans="1:14" x14ac:dyDescent="0.35">
      <c r="A1838">
        <v>11837</v>
      </c>
      <c r="B1838" s="1">
        <v>45662</v>
      </c>
      <c r="C1838" t="s">
        <v>3596</v>
      </c>
      <c r="D1838" t="s">
        <v>40</v>
      </c>
      <c r="E1838" t="s">
        <v>41</v>
      </c>
      <c r="F1838" t="s">
        <v>69</v>
      </c>
      <c r="G1838" t="s">
        <v>115</v>
      </c>
      <c r="H1838" t="s">
        <v>3597</v>
      </c>
      <c r="I1838">
        <v>4</v>
      </c>
      <c r="J1838">
        <v>26100</v>
      </c>
      <c r="K1838">
        <v>0</v>
      </c>
      <c r="L1838">
        <v>104400</v>
      </c>
      <c r="M1838">
        <v>18021.09</v>
      </c>
      <c r="N1838" t="s">
        <v>83</v>
      </c>
    </row>
    <row r="1839" spans="1:14" x14ac:dyDescent="0.35">
      <c r="A1839">
        <v>11838</v>
      </c>
      <c r="B1839" s="1">
        <v>45331</v>
      </c>
      <c r="C1839" t="s">
        <v>3598</v>
      </c>
      <c r="D1839" t="s">
        <v>22</v>
      </c>
      <c r="E1839" t="s">
        <v>54</v>
      </c>
      <c r="F1839" t="s">
        <v>129</v>
      </c>
      <c r="G1839" t="s">
        <v>168</v>
      </c>
      <c r="H1839" t="s">
        <v>3599</v>
      </c>
      <c r="I1839">
        <v>4</v>
      </c>
      <c r="J1839">
        <v>30438</v>
      </c>
      <c r="K1839">
        <v>5</v>
      </c>
      <c r="L1839">
        <v>115664.4</v>
      </c>
      <c r="M1839">
        <v>7810.86</v>
      </c>
      <c r="N1839" t="s">
        <v>33</v>
      </c>
    </row>
    <row r="1840" spans="1:14" x14ac:dyDescent="0.35">
      <c r="A1840">
        <v>11839</v>
      </c>
      <c r="B1840" s="1">
        <v>45870</v>
      </c>
      <c r="C1840" t="s">
        <v>3600</v>
      </c>
      <c r="D1840" t="s">
        <v>40</v>
      </c>
      <c r="E1840" t="s">
        <v>50</v>
      </c>
      <c r="F1840" t="s">
        <v>129</v>
      </c>
      <c r="G1840" t="s">
        <v>164</v>
      </c>
      <c r="H1840" t="s">
        <v>3601</v>
      </c>
      <c r="I1840">
        <v>5</v>
      </c>
      <c r="J1840">
        <v>50296</v>
      </c>
      <c r="K1840">
        <v>10</v>
      </c>
      <c r="L1840">
        <v>226332</v>
      </c>
      <c r="M1840">
        <v>13420.72</v>
      </c>
      <c r="N1840" t="s">
        <v>33</v>
      </c>
    </row>
    <row r="1841" spans="1:14" x14ac:dyDescent="0.35">
      <c r="A1841">
        <v>11840</v>
      </c>
      <c r="B1841" s="1">
        <v>45716</v>
      </c>
      <c r="C1841" t="s">
        <v>3602</v>
      </c>
      <c r="D1841" t="s">
        <v>28</v>
      </c>
      <c r="E1841" t="s">
        <v>29</v>
      </c>
      <c r="F1841" t="s">
        <v>42</v>
      </c>
      <c r="G1841" t="s">
        <v>188</v>
      </c>
      <c r="H1841" t="s">
        <v>3603</v>
      </c>
      <c r="I1841">
        <v>1</v>
      </c>
      <c r="J1841">
        <v>63288</v>
      </c>
      <c r="K1841">
        <v>15</v>
      </c>
      <c r="L1841">
        <v>53794.8</v>
      </c>
      <c r="M1841">
        <v>9995.32</v>
      </c>
      <c r="N1841" t="s">
        <v>83</v>
      </c>
    </row>
    <row r="1842" spans="1:14" x14ac:dyDescent="0.35">
      <c r="A1842">
        <v>11841</v>
      </c>
      <c r="B1842" s="1">
        <v>45230</v>
      </c>
      <c r="C1842" t="s">
        <v>3604</v>
      </c>
      <c r="D1842" t="s">
        <v>15</v>
      </c>
      <c r="E1842" t="s">
        <v>68</v>
      </c>
      <c r="F1842" t="s">
        <v>129</v>
      </c>
      <c r="G1842" t="s">
        <v>168</v>
      </c>
      <c r="H1842" t="s">
        <v>3266</v>
      </c>
      <c r="I1842">
        <v>4</v>
      </c>
      <c r="J1842">
        <v>71030</v>
      </c>
      <c r="K1842">
        <v>5</v>
      </c>
      <c r="L1842">
        <v>269914</v>
      </c>
      <c r="M1842">
        <v>65933.8</v>
      </c>
      <c r="N1842" t="s">
        <v>72</v>
      </c>
    </row>
    <row r="1843" spans="1:14" x14ac:dyDescent="0.35">
      <c r="A1843">
        <v>11842</v>
      </c>
      <c r="B1843" s="1">
        <v>45210</v>
      </c>
      <c r="C1843" t="s">
        <v>3605</v>
      </c>
      <c r="D1843" t="s">
        <v>15</v>
      </c>
      <c r="E1843" t="s">
        <v>16</v>
      </c>
      <c r="F1843" t="s">
        <v>42</v>
      </c>
      <c r="G1843" t="s">
        <v>446</v>
      </c>
      <c r="H1843" t="s">
        <v>3606</v>
      </c>
      <c r="I1843">
        <v>5</v>
      </c>
      <c r="J1843">
        <v>75726</v>
      </c>
      <c r="K1843">
        <v>20</v>
      </c>
      <c r="L1843">
        <v>302904</v>
      </c>
      <c r="M1843">
        <v>32229.38</v>
      </c>
      <c r="N1843" t="s">
        <v>72</v>
      </c>
    </row>
    <row r="1844" spans="1:14" x14ac:dyDescent="0.35">
      <c r="A1844">
        <v>11843</v>
      </c>
      <c r="B1844" s="1">
        <v>45926</v>
      </c>
      <c r="C1844" t="s">
        <v>3607</v>
      </c>
      <c r="D1844" t="s">
        <v>15</v>
      </c>
      <c r="E1844" t="s">
        <v>174</v>
      </c>
      <c r="F1844" t="s">
        <v>129</v>
      </c>
      <c r="G1844" t="s">
        <v>168</v>
      </c>
      <c r="H1844" t="s">
        <v>3608</v>
      </c>
      <c r="I1844">
        <v>1</v>
      </c>
      <c r="J1844">
        <v>20686</v>
      </c>
      <c r="K1844">
        <v>5</v>
      </c>
      <c r="L1844">
        <v>19651.7</v>
      </c>
      <c r="M1844">
        <v>3465.12</v>
      </c>
      <c r="N1844" t="s">
        <v>20</v>
      </c>
    </row>
    <row r="1845" spans="1:14" x14ac:dyDescent="0.35">
      <c r="A1845">
        <v>11844</v>
      </c>
      <c r="B1845" s="1">
        <v>45241</v>
      </c>
      <c r="C1845" t="s">
        <v>3609</v>
      </c>
      <c r="D1845" t="s">
        <v>15</v>
      </c>
      <c r="E1845" t="s">
        <v>93</v>
      </c>
      <c r="F1845" t="s">
        <v>30</v>
      </c>
      <c r="G1845" t="s">
        <v>31</v>
      </c>
      <c r="H1845" t="s">
        <v>3610</v>
      </c>
      <c r="I1845">
        <v>5</v>
      </c>
      <c r="J1845">
        <v>73393</v>
      </c>
      <c r="K1845">
        <v>20</v>
      </c>
      <c r="L1845">
        <v>293572</v>
      </c>
      <c r="M1845">
        <v>37544.54</v>
      </c>
      <c r="N1845" t="s">
        <v>33</v>
      </c>
    </row>
    <row r="1846" spans="1:14" x14ac:dyDescent="0.35">
      <c r="A1846">
        <v>11845</v>
      </c>
      <c r="B1846" s="1">
        <v>45705</v>
      </c>
      <c r="C1846" t="s">
        <v>3611</v>
      </c>
      <c r="D1846" t="s">
        <v>28</v>
      </c>
      <c r="E1846" t="s">
        <v>144</v>
      </c>
      <c r="F1846" t="s">
        <v>69</v>
      </c>
      <c r="G1846" t="s">
        <v>123</v>
      </c>
      <c r="H1846" t="s">
        <v>3612</v>
      </c>
      <c r="I1846">
        <v>4</v>
      </c>
      <c r="J1846">
        <v>27500</v>
      </c>
      <c r="K1846">
        <v>15</v>
      </c>
      <c r="L1846">
        <v>93500</v>
      </c>
      <c r="M1846">
        <v>13146.4</v>
      </c>
      <c r="N1846" t="s">
        <v>20</v>
      </c>
    </row>
    <row r="1847" spans="1:14" x14ac:dyDescent="0.35">
      <c r="A1847">
        <v>11846</v>
      </c>
      <c r="B1847" s="1">
        <v>45865</v>
      </c>
      <c r="C1847" t="s">
        <v>3613</v>
      </c>
      <c r="D1847" t="s">
        <v>15</v>
      </c>
      <c r="E1847" t="s">
        <v>16</v>
      </c>
      <c r="F1847" t="s">
        <v>86</v>
      </c>
      <c r="G1847" t="s">
        <v>87</v>
      </c>
      <c r="H1847" t="s">
        <v>3614</v>
      </c>
      <c r="I1847">
        <v>1</v>
      </c>
      <c r="J1847">
        <v>64643</v>
      </c>
      <c r="K1847">
        <v>5</v>
      </c>
      <c r="L1847">
        <v>61410.85</v>
      </c>
      <c r="M1847">
        <v>13218.66</v>
      </c>
      <c r="N1847" t="s">
        <v>72</v>
      </c>
    </row>
    <row r="1848" spans="1:14" x14ac:dyDescent="0.35">
      <c r="A1848">
        <v>11847</v>
      </c>
      <c r="B1848" s="1">
        <v>45260</v>
      </c>
      <c r="C1848" t="s">
        <v>3615</v>
      </c>
      <c r="D1848" t="s">
        <v>28</v>
      </c>
      <c r="E1848" t="s">
        <v>29</v>
      </c>
      <c r="F1848" t="s">
        <v>129</v>
      </c>
      <c r="G1848" t="s">
        <v>168</v>
      </c>
      <c r="H1848" t="s">
        <v>3616</v>
      </c>
      <c r="I1848">
        <v>3</v>
      </c>
      <c r="J1848">
        <v>72191</v>
      </c>
      <c r="K1848">
        <v>10</v>
      </c>
      <c r="L1848">
        <v>194915.7</v>
      </c>
      <c r="M1848">
        <v>21471.89</v>
      </c>
      <c r="N1848" t="s">
        <v>72</v>
      </c>
    </row>
    <row r="1849" spans="1:14" x14ac:dyDescent="0.35">
      <c r="A1849">
        <v>11848</v>
      </c>
      <c r="B1849" s="1">
        <v>45372</v>
      </c>
      <c r="C1849" t="s">
        <v>3617</v>
      </c>
      <c r="D1849" t="s">
        <v>22</v>
      </c>
      <c r="E1849" t="s">
        <v>74</v>
      </c>
      <c r="F1849" t="s">
        <v>69</v>
      </c>
      <c r="G1849" t="s">
        <v>151</v>
      </c>
      <c r="H1849" t="s">
        <v>2833</v>
      </c>
      <c r="I1849">
        <v>2</v>
      </c>
      <c r="J1849">
        <v>41905</v>
      </c>
      <c r="K1849">
        <v>5</v>
      </c>
      <c r="L1849">
        <v>79619.5</v>
      </c>
      <c r="M1849">
        <v>8370.16</v>
      </c>
      <c r="N1849" t="s">
        <v>38</v>
      </c>
    </row>
    <row r="1850" spans="1:14" x14ac:dyDescent="0.35">
      <c r="A1850">
        <v>11849</v>
      </c>
      <c r="B1850" s="1">
        <v>45392</v>
      </c>
      <c r="C1850" t="s">
        <v>3618</v>
      </c>
      <c r="D1850" t="s">
        <v>22</v>
      </c>
      <c r="E1850" t="s">
        <v>58</v>
      </c>
      <c r="F1850" t="s">
        <v>75</v>
      </c>
      <c r="G1850" t="s">
        <v>307</v>
      </c>
      <c r="H1850" t="s">
        <v>3160</v>
      </c>
      <c r="I1850">
        <v>5</v>
      </c>
      <c r="J1850">
        <v>69536</v>
      </c>
      <c r="K1850">
        <v>10</v>
      </c>
      <c r="L1850">
        <v>312912</v>
      </c>
      <c r="M1850">
        <v>52683.49</v>
      </c>
      <c r="N1850" t="s">
        <v>83</v>
      </c>
    </row>
    <row r="1851" spans="1:14" x14ac:dyDescent="0.35">
      <c r="A1851">
        <v>11850</v>
      </c>
      <c r="B1851" s="1">
        <v>45464</v>
      </c>
      <c r="C1851" t="s">
        <v>3619</v>
      </c>
      <c r="D1851" t="s">
        <v>15</v>
      </c>
      <c r="E1851" t="s">
        <v>147</v>
      </c>
      <c r="F1851" t="s">
        <v>17</v>
      </c>
      <c r="G1851" t="s">
        <v>18</v>
      </c>
      <c r="H1851" t="s">
        <v>3620</v>
      </c>
      <c r="I1851">
        <v>1</v>
      </c>
      <c r="J1851">
        <v>18563</v>
      </c>
      <c r="K1851">
        <v>20</v>
      </c>
      <c r="L1851">
        <v>14850.4</v>
      </c>
      <c r="M1851">
        <v>3463.33</v>
      </c>
      <c r="N1851" t="s">
        <v>20</v>
      </c>
    </row>
    <row r="1852" spans="1:14" x14ac:dyDescent="0.35">
      <c r="A1852">
        <v>11851</v>
      </c>
      <c r="B1852" s="1">
        <v>45619</v>
      </c>
      <c r="C1852" t="s">
        <v>3621</v>
      </c>
      <c r="D1852" t="s">
        <v>28</v>
      </c>
      <c r="E1852" t="s">
        <v>35</v>
      </c>
      <c r="F1852" t="s">
        <v>17</v>
      </c>
      <c r="G1852" t="s">
        <v>55</v>
      </c>
      <c r="H1852" t="s">
        <v>3622</v>
      </c>
      <c r="I1852">
        <v>3</v>
      </c>
      <c r="J1852">
        <v>35613</v>
      </c>
      <c r="K1852">
        <v>20</v>
      </c>
      <c r="L1852">
        <v>85471.2</v>
      </c>
      <c r="M1852">
        <v>19381.14</v>
      </c>
      <c r="N1852" t="s">
        <v>38</v>
      </c>
    </row>
    <row r="1853" spans="1:14" x14ac:dyDescent="0.35">
      <c r="A1853">
        <v>11852</v>
      </c>
      <c r="B1853" s="1">
        <v>45448</v>
      </c>
      <c r="C1853" t="s">
        <v>3623</v>
      </c>
      <c r="D1853" t="s">
        <v>15</v>
      </c>
      <c r="E1853" t="s">
        <v>16</v>
      </c>
      <c r="F1853" t="s">
        <v>42</v>
      </c>
      <c r="G1853" t="s">
        <v>51</v>
      </c>
      <c r="H1853" t="s">
        <v>3624</v>
      </c>
      <c r="I1853">
        <v>5</v>
      </c>
      <c r="J1853">
        <v>19507</v>
      </c>
      <c r="K1853">
        <v>5</v>
      </c>
      <c r="L1853">
        <v>92658.25</v>
      </c>
      <c r="M1853">
        <v>22298.81</v>
      </c>
      <c r="N1853" t="s">
        <v>33</v>
      </c>
    </row>
    <row r="1854" spans="1:14" x14ac:dyDescent="0.35">
      <c r="A1854">
        <v>11853</v>
      </c>
      <c r="B1854" s="1">
        <v>45299</v>
      </c>
      <c r="C1854" t="s">
        <v>3625</v>
      </c>
      <c r="D1854" t="s">
        <v>22</v>
      </c>
      <c r="E1854" t="s">
        <v>58</v>
      </c>
      <c r="F1854" t="s">
        <v>75</v>
      </c>
      <c r="G1854" t="s">
        <v>409</v>
      </c>
      <c r="H1854" t="s">
        <v>3626</v>
      </c>
      <c r="I1854">
        <v>4</v>
      </c>
      <c r="J1854">
        <v>25807</v>
      </c>
      <c r="K1854">
        <v>20</v>
      </c>
      <c r="L1854">
        <v>82582.399999999994</v>
      </c>
      <c r="M1854">
        <v>9531.2199999999993</v>
      </c>
      <c r="N1854" t="s">
        <v>72</v>
      </c>
    </row>
    <row r="1855" spans="1:14" x14ac:dyDescent="0.35">
      <c r="A1855">
        <v>11854</v>
      </c>
      <c r="B1855" s="1">
        <v>45720</v>
      </c>
      <c r="C1855" t="s">
        <v>3627</v>
      </c>
      <c r="D1855" t="s">
        <v>40</v>
      </c>
      <c r="E1855" t="s">
        <v>103</v>
      </c>
      <c r="F1855" t="s">
        <v>46</v>
      </c>
      <c r="G1855" t="s">
        <v>47</v>
      </c>
      <c r="H1855" t="s">
        <v>3628</v>
      </c>
      <c r="I1855">
        <v>2</v>
      </c>
      <c r="J1855">
        <v>58550</v>
      </c>
      <c r="K1855">
        <v>5</v>
      </c>
      <c r="L1855">
        <v>111245</v>
      </c>
      <c r="M1855">
        <v>25388.639999999999</v>
      </c>
      <c r="N1855" t="s">
        <v>20</v>
      </c>
    </row>
    <row r="1856" spans="1:14" x14ac:dyDescent="0.35">
      <c r="A1856">
        <v>11855</v>
      </c>
      <c r="B1856" s="1">
        <v>45408</v>
      </c>
      <c r="C1856" t="s">
        <v>3629</v>
      </c>
      <c r="D1856" t="s">
        <v>22</v>
      </c>
      <c r="E1856" t="s">
        <v>23</v>
      </c>
      <c r="F1856" t="s">
        <v>69</v>
      </c>
      <c r="G1856" t="s">
        <v>70</v>
      </c>
      <c r="H1856" t="s">
        <v>3630</v>
      </c>
      <c r="I1856">
        <v>3</v>
      </c>
      <c r="J1856">
        <v>56821</v>
      </c>
      <c r="K1856">
        <v>10</v>
      </c>
      <c r="L1856">
        <v>153416.70000000001</v>
      </c>
      <c r="M1856">
        <v>18308.7</v>
      </c>
      <c r="N1856" t="s">
        <v>33</v>
      </c>
    </row>
    <row r="1857" spans="1:14" x14ac:dyDescent="0.35">
      <c r="A1857">
        <v>11856</v>
      </c>
      <c r="B1857" s="1">
        <v>45299</v>
      </c>
      <c r="C1857" t="s">
        <v>3631</v>
      </c>
      <c r="D1857" t="s">
        <v>22</v>
      </c>
      <c r="E1857" t="s">
        <v>167</v>
      </c>
      <c r="F1857" t="s">
        <v>69</v>
      </c>
      <c r="G1857" t="s">
        <v>70</v>
      </c>
      <c r="H1857" t="s">
        <v>3632</v>
      </c>
      <c r="I1857">
        <v>4</v>
      </c>
      <c r="J1857">
        <v>35223</v>
      </c>
      <c r="K1857">
        <v>20</v>
      </c>
      <c r="L1857">
        <v>112713.60000000001</v>
      </c>
      <c r="M1857">
        <v>17154.04</v>
      </c>
      <c r="N1857" t="s">
        <v>38</v>
      </c>
    </row>
    <row r="1858" spans="1:14" x14ac:dyDescent="0.35">
      <c r="A1858">
        <v>11857</v>
      </c>
      <c r="B1858" s="1">
        <v>45631</v>
      </c>
      <c r="C1858" t="s">
        <v>3633</v>
      </c>
      <c r="D1858" t="s">
        <v>40</v>
      </c>
      <c r="E1858" t="s">
        <v>103</v>
      </c>
      <c r="F1858" t="s">
        <v>86</v>
      </c>
      <c r="G1858" t="s">
        <v>171</v>
      </c>
      <c r="H1858" t="s">
        <v>1267</v>
      </c>
      <c r="I1858">
        <v>1</v>
      </c>
      <c r="J1858">
        <v>1808</v>
      </c>
      <c r="K1858">
        <v>15</v>
      </c>
      <c r="L1858">
        <v>1536.8</v>
      </c>
      <c r="M1858">
        <v>223.69</v>
      </c>
      <c r="N1858" t="s">
        <v>20</v>
      </c>
    </row>
    <row r="1859" spans="1:14" x14ac:dyDescent="0.35">
      <c r="A1859">
        <v>11858</v>
      </c>
      <c r="B1859" s="1">
        <v>45748</v>
      </c>
      <c r="C1859" t="s">
        <v>3634</v>
      </c>
      <c r="D1859" t="s">
        <v>28</v>
      </c>
      <c r="E1859" t="s">
        <v>114</v>
      </c>
      <c r="F1859" t="s">
        <v>69</v>
      </c>
      <c r="G1859" t="s">
        <v>517</v>
      </c>
      <c r="H1859" t="s">
        <v>3635</v>
      </c>
      <c r="I1859">
        <v>2</v>
      </c>
      <c r="J1859">
        <v>39244</v>
      </c>
      <c r="K1859">
        <v>20</v>
      </c>
      <c r="L1859">
        <v>62790.400000000001</v>
      </c>
      <c r="M1859">
        <v>12979.16</v>
      </c>
      <c r="N1859" t="s">
        <v>33</v>
      </c>
    </row>
    <row r="1860" spans="1:14" x14ac:dyDescent="0.35">
      <c r="A1860">
        <v>11859</v>
      </c>
      <c r="B1860" s="1">
        <v>45748</v>
      </c>
      <c r="C1860" t="s">
        <v>3636</v>
      </c>
      <c r="D1860" t="s">
        <v>15</v>
      </c>
      <c r="E1860" t="s">
        <v>174</v>
      </c>
      <c r="F1860" t="s">
        <v>96</v>
      </c>
      <c r="G1860" t="s">
        <v>97</v>
      </c>
      <c r="H1860" t="s">
        <v>3637</v>
      </c>
      <c r="I1860">
        <v>1</v>
      </c>
      <c r="J1860">
        <v>41913</v>
      </c>
      <c r="K1860">
        <v>20</v>
      </c>
      <c r="L1860">
        <v>33530.400000000001</v>
      </c>
      <c r="M1860">
        <v>2572.2199999999998</v>
      </c>
      <c r="N1860" t="s">
        <v>83</v>
      </c>
    </row>
    <row r="1861" spans="1:14" x14ac:dyDescent="0.35">
      <c r="A1861">
        <v>11860</v>
      </c>
      <c r="B1861" s="1">
        <v>45500</v>
      </c>
      <c r="C1861" t="s">
        <v>3638</v>
      </c>
      <c r="D1861" t="s">
        <v>15</v>
      </c>
      <c r="E1861" t="s">
        <v>174</v>
      </c>
      <c r="F1861" t="s">
        <v>75</v>
      </c>
      <c r="G1861" t="s">
        <v>307</v>
      </c>
      <c r="H1861" t="s">
        <v>3639</v>
      </c>
      <c r="I1861">
        <v>3</v>
      </c>
      <c r="J1861">
        <v>15521</v>
      </c>
      <c r="K1861">
        <v>5</v>
      </c>
      <c r="L1861">
        <v>44234.85</v>
      </c>
      <c r="M1861">
        <v>10642.43</v>
      </c>
      <c r="N1861" t="s">
        <v>33</v>
      </c>
    </row>
    <row r="1862" spans="1:14" x14ac:dyDescent="0.35">
      <c r="A1862">
        <v>11861</v>
      </c>
      <c r="B1862" s="1">
        <v>45488</v>
      </c>
      <c r="C1862" t="s">
        <v>3640</v>
      </c>
      <c r="D1862" t="s">
        <v>28</v>
      </c>
      <c r="E1862" t="s">
        <v>29</v>
      </c>
      <c r="F1862" t="s">
        <v>75</v>
      </c>
      <c r="G1862" t="s">
        <v>76</v>
      </c>
      <c r="H1862" t="s">
        <v>3641</v>
      </c>
      <c r="I1862">
        <v>2</v>
      </c>
      <c r="J1862">
        <v>67530</v>
      </c>
      <c r="K1862">
        <v>5</v>
      </c>
      <c r="L1862">
        <v>128307</v>
      </c>
      <c r="M1862">
        <v>17731.04</v>
      </c>
      <c r="N1862" t="s">
        <v>20</v>
      </c>
    </row>
    <row r="1863" spans="1:14" x14ac:dyDescent="0.35">
      <c r="A1863">
        <v>11862</v>
      </c>
      <c r="B1863" s="1">
        <v>45478</v>
      </c>
      <c r="C1863" t="s">
        <v>3642</v>
      </c>
      <c r="D1863" t="s">
        <v>15</v>
      </c>
      <c r="E1863" t="s">
        <v>16</v>
      </c>
      <c r="F1863" t="s">
        <v>42</v>
      </c>
      <c r="G1863" t="s">
        <v>188</v>
      </c>
      <c r="H1863" t="s">
        <v>3643</v>
      </c>
      <c r="I1863">
        <v>3</v>
      </c>
      <c r="J1863">
        <v>22539</v>
      </c>
      <c r="K1863">
        <v>15</v>
      </c>
      <c r="L1863">
        <v>57474.45</v>
      </c>
      <c r="M1863">
        <v>9466.49</v>
      </c>
      <c r="N1863" t="s">
        <v>20</v>
      </c>
    </row>
    <row r="1864" spans="1:14" x14ac:dyDescent="0.35">
      <c r="A1864">
        <v>11863</v>
      </c>
      <c r="B1864" s="1">
        <v>45365</v>
      </c>
      <c r="C1864" t="s">
        <v>3644</v>
      </c>
      <c r="D1864" t="s">
        <v>28</v>
      </c>
      <c r="E1864" t="s">
        <v>85</v>
      </c>
      <c r="F1864" t="s">
        <v>129</v>
      </c>
      <c r="G1864" t="s">
        <v>164</v>
      </c>
      <c r="H1864" t="s">
        <v>2745</v>
      </c>
      <c r="I1864">
        <v>3</v>
      </c>
      <c r="J1864">
        <v>66499</v>
      </c>
      <c r="K1864">
        <v>5</v>
      </c>
      <c r="L1864">
        <v>189522.15</v>
      </c>
      <c r="M1864">
        <v>45136.59</v>
      </c>
      <c r="N1864" t="s">
        <v>33</v>
      </c>
    </row>
    <row r="1865" spans="1:14" x14ac:dyDescent="0.35">
      <c r="A1865">
        <v>11864</v>
      </c>
      <c r="B1865" s="1">
        <v>45274</v>
      </c>
      <c r="C1865" t="s">
        <v>3645</v>
      </c>
      <c r="D1865" t="s">
        <v>15</v>
      </c>
      <c r="E1865" t="s">
        <v>174</v>
      </c>
      <c r="F1865" t="s">
        <v>30</v>
      </c>
      <c r="G1865" t="s">
        <v>31</v>
      </c>
      <c r="H1865" t="s">
        <v>32</v>
      </c>
      <c r="I1865">
        <v>1</v>
      </c>
      <c r="J1865">
        <v>23237</v>
      </c>
      <c r="K1865">
        <v>0</v>
      </c>
      <c r="L1865">
        <v>23237</v>
      </c>
      <c r="M1865">
        <v>3226.67</v>
      </c>
      <c r="N1865" t="s">
        <v>38</v>
      </c>
    </row>
    <row r="1866" spans="1:14" x14ac:dyDescent="0.35">
      <c r="A1866">
        <v>11865</v>
      </c>
      <c r="B1866" s="1">
        <v>45558</v>
      </c>
      <c r="C1866" t="s">
        <v>3646</v>
      </c>
      <c r="D1866" t="s">
        <v>15</v>
      </c>
      <c r="E1866" t="s">
        <v>147</v>
      </c>
      <c r="F1866" t="s">
        <v>30</v>
      </c>
      <c r="G1866" t="s">
        <v>322</v>
      </c>
      <c r="H1866" t="s">
        <v>1705</v>
      </c>
      <c r="I1866">
        <v>3</v>
      </c>
      <c r="J1866">
        <v>39248</v>
      </c>
      <c r="K1866">
        <v>15</v>
      </c>
      <c r="L1866">
        <v>100082.4</v>
      </c>
      <c r="M1866">
        <v>6031.48</v>
      </c>
      <c r="N1866" t="s">
        <v>83</v>
      </c>
    </row>
    <row r="1867" spans="1:14" x14ac:dyDescent="0.35">
      <c r="A1867">
        <v>11866</v>
      </c>
      <c r="B1867" s="1">
        <v>45315</v>
      </c>
      <c r="C1867" t="s">
        <v>3647</v>
      </c>
      <c r="D1867" t="s">
        <v>40</v>
      </c>
      <c r="E1867" t="s">
        <v>50</v>
      </c>
      <c r="F1867" t="s">
        <v>42</v>
      </c>
      <c r="G1867" t="s">
        <v>446</v>
      </c>
      <c r="H1867" t="s">
        <v>3648</v>
      </c>
      <c r="I1867">
        <v>1</v>
      </c>
      <c r="J1867">
        <v>17022</v>
      </c>
      <c r="K1867">
        <v>20</v>
      </c>
      <c r="L1867">
        <v>13617.6</v>
      </c>
      <c r="M1867">
        <v>1112.25</v>
      </c>
      <c r="N1867" t="s">
        <v>72</v>
      </c>
    </row>
    <row r="1868" spans="1:14" x14ac:dyDescent="0.35">
      <c r="A1868">
        <v>11867</v>
      </c>
      <c r="B1868" s="1">
        <v>45497</v>
      </c>
      <c r="C1868" t="s">
        <v>3649</v>
      </c>
      <c r="D1868" t="s">
        <v>40</v>
      </c>
      <c r="E1868" t="s">
        <v>110</v>
      </c>
      <c r="F1868" t="s">
        <v>24</v>
      </c>
      <c r="G1868" t="s">
        <v>36</v>
      </c>
      <c r="H1868" t="s">
        <v>3650</v>
      </c>
      <c r="I1868">
        <v>3</v>
      </c>
      <c r="J1868">
        <v>76417</v>
      </c>
      <c r="K1868">
        <v>5</v>
      </c>
      <c r="L1868">
        <v>217788.45</v>
      </c>
      <c r="M1868">
        <v>11119.53</v>
      </c>
      <c r="N1868" t="s">
        <v>38</v>
      </c>
    </row>
    <row r="1869" spans="1:14" x14ac:dyDescent="0.35">
      <c r="A1869">
        <v>11868</v>
      </c>
      <c r="B1869" s="1">
        <v>45329</v>
      </c>
      <c r="C1869" t="s">
        <v>3651</v>
      </c>
      <c r="D1869" t="s">
        <v>22</v>
      </c>
      <c r="E1869" t="s">
        <v>58</v>
      </c>
      <c r="F1869" t="s">
        <v>24</v>
      </c>
      <c r="G1869" t="s">
        <v>25</v>
      </c>
      <c r="H1869" t="s">
        <v>2241</v>
      </c>
      <c r="I1869">
        <v>5</v>
      </c>
      <c r="J1869">
        <v>18794</v>
      </c>
      <c r="K1869">
        <v>20</v>
      </c>
      <c r="L1869">
        <v>75176</v>
      </c>
      <c r="M1869">
        <v>6251.8</v>
      </c>
      <c r="N1869" t="s">
        <v>72</v>
      </c>
    </row>
    <row r="1870" spans="1:14" x14ac:dyDescent="0.35">
      <c r="A1870">
        <v>11869</v>
      </c>
      <c r="B1870" s="1">
        <v>45918</v>
      </c>
      <c r="C1870" t="s">
        <v>3652</v>
      </c>
      <c r="D1870" t="s">
        <v>22</v>
      </c>
      <c r="E1870" t="s">
        <v>23</v>
      </c>
      <c r="F1870" t="s">
        <v>69</v>
      </c>
      <c r="G1870" t="s">
        <v>70</v>
      </c>
      <c r="H1870" t="s">
        <v>3653</v>
      </c>
      <c r="I1870">
        <v>4</v>
      </c>
      <c r="J1870">
        <v>28073</v>
      </c>
      <c r="K1870">
        <v>15</v>
      </c>
      <c r="L1870">
        <v>95448.2</v>
      </c>
      <c r="M1870">
        <v>6677.14</v>
      </c>
      <c r="N1870" t="s">
        <v>33</v>
      </c>
    </row>
    <row r="1871" spans="1:14" x14ac:dyDescent="0.35">
      <c r="A1871">
        <v>11870</v>
      </c>
      <c r="B1871" s="1">
        <v>45881</v>
      </c>
      <c r="C1871" t="s">
        <v>3654</v>
      </c>
      <c r="D1871" t="s">
        <v>40</v>
      </c>
      <c r="E1871" t="s">
        <v>50</v>
      </c>
      <c r="F1871" t="s">
        <v>96</v>
      </c>
      <c r="G1871" t="s">
        <v>156</v>
      </c>
      <c r="H1871" t="s">
        <v>3655</v>
      </c>
      <c r="I1871">
        <v>3</v>
      </c>
      <c r="J1871">
        <v>33253</v>
      </c>
      <c r="K1871">
        <v>5</v>
      </c>
      <c r="L1871">
        <v>94771.05</v>
      </c>
      <c r="M1871">
        <v>5250.37</v>
      </c>
      <c r="N1871" t="s">
        <v>33</v>
      </c>
    </row>
    <row r="1872" spans="1:14" x14ac:dyDescent="0.35">
      <c r="A1872">
        <v>11871</v>
      </c>
      <c r="B1872" s="1">
        <v>45907</v>
      </c>
      <c r="C1872" t="s">
        <v>3656</v>
      </c>
      <c r="D1872" t="s">
        <v>22</v>
      </c>
      <c r="E1872" t="s">
        <v>54</v>
      </c>
      <c r="F1872" t="s">
        <v>46</v>
      </c>
      <c r="G1872" t="s">
        <v>141</v>
      </c>
      <c r="H1872" t="s">
        <v>424</v>
      </c>
      <c r="I1872">
        <v>4</v>
      </c>
      <c r="J1872">
        <v>563</v>
      </c>
      <c r="K1872">
        <v>0</v>
      </c>
      <c r="L1872">
        <v>2252</v>
      </c>
      <c r="M1872">
        <v>338.47</v>
      </c>
      <c r="N1872" t="s">
        <v>72</v>
      </c>
    </row>
    <row r="1873" spans="1:14" x14ac:dyDescent="0.35">
      <c r="A1873">
        <v>11872</v>
      </c>
      <c r="B1873" s="1">
        <v>45493</v>
      </c>
      <c r="C1873" t="s">
        <v>3657</v>
      </c>
      <c r="D1873" t="s">
        <v>15</v>
      </c>
      <c r="E1873" t="s">
        <v>68</v>
      </c>
      <c r="F1873" t="s">
        <v>30</v>
      </c>
      <c r="G1873" t="s">
        <v>31</v>
      </c>
      <c r="H1873" t="s">
        <v>3658</v>
      </c>
      <c r="I1873">
        <v>2</v>
      </c>
      <c r="J1873">
        <v>28228</v>
      </c>
      <c r="K1873">
        <v>0</v>
      </c>
      <c r="L1873">
        <v>56456</v>
      </c>
      <c r="M1873">
        <v>3886.47</v>
      </c>
      <c r="N1873" t="s">
        <v>72</v>
      </c>
    </row>
    <row r="1874" spans="1:14" x14ac:dyDescent="0.35">
      <c r="A1874">
        <v>11873</v>
      </c>
      <c r="B1874" s="1">
        <v>45812</v>
      </c>
      <c r="C1874" t="s">
        <v>3659</v>
      </c>
      <c r="D1874" t="s">
        <v>15</v>
      </c>
      <c r="E1874" t="s">
        <v>68</v>
      </c>
      <c r="F1874" t="s">
        <v>46</v>
      </c>
      <c r="G1874" t="s">
        <v>47</v>
      </c>
      <c r="H1874" t="s">
        <v>3251</v>
      </c>
      <c r="I1874">
        <v>1</v>
      </c>
      <c r="J1874">
        <v>59311</v>
      </c>
      <c r="K1874">
        <v>20</v>
      </c>
      <c r="L1874">
        <v>47448.800000000003</v>
      </c>
      <c r="M1874">
        <v>3559.85</v>
      </c>
      <c r="N1874" t="s">
        <v>72</v>
      </c>
    </row>
    <row r="1875" spans="1:14" x14ac:dyDescent="0.35">
      <c r="A1875">
        <v>11874</v>
      </c>
      <c r="B1875" s="1">
        <v>45618</v>
      </c>
      <c r="C1875" t="s">
        <v>3660</v>
      </c>
      <c r="D1875" t="s">
        <v>40</v>
      </c>
      <c r="E1875" t="s">
        <v>62</v>
      </c>
      <c r="F1875" t="s">
        <v>24</v>
      </c>
      <c r="G1875" t="s">
        <v>59</v>
      </c>
      <c r="H1875" t="s">
        <v>3661</v>
      </c>
      <c r="I1875">
        <v>2</v>
      </c>
      <c r="J1875">
        <v>36625</v>
      </c>
      <c r="K1875">
        <v>20</v>
      </c>
      <c r="L1875">
        <v>58600</v>
      </c>
      <c r="M1875">
        <v>8408.0499999999993</v>
      </c>
      <c r="N1875" t="s">
        <v>33</v>
      </c>
    </row>
    <row r="1876" spans="1:14" x14ac:dyDescent="0.35">
      <c r="A1876">
        <v>11875</v>
      </c>
      <c r="B1876" s="1">
        <v>45686</v>
      </c>
      <c r="C1876" t="s">
        <v>3662</v>
      </c>
      <c r="D1876" t="s">
        <v>22</v>
      </c>
      <c r="E1876" t="s">
        <v>54</v>
      </c>
      <c r="F1876" t="s">
        <v>46</v>
      </c>
      <c r="G1876" t="s">
        <v>126</v>
      </c>
      <c r="H1876" t="s">
        <v>2937</v>
      </c>
      <c r="I1876">
        <v>5</v>
      </c>
      <c r="J1876">
        <v>6695</v>
      </c>
      <c r="K1876">
        <v>5</v>
      </c>
      <c r="L1876">
        <v>31801.25</v>
      </c>
      <c r="M1876">
        <v>6993.66</v>
      </c>
      <c r="N1876" t="s">
        <v>38</v>
      </c>
    </row>
    <row r="1877" spans="1:14" x14ac:dyDescent="0.35">
      <c r="A1877">
        <v>11876</v>
      </c>
      <c r="B1877" s="1">
        <v>45637</v>
      </c>
      <c r="C1877" t="s">
        <v>3663</v>
      </c>
      <c r="D1877" t="s">
        <v>40</v>
      </c>
      <c r="E1877" t="s">
        <v>110</v>
      </c>
      <c r="F1877" t="s">
        <v>69</v>
      </c>
      <c r="G1877" t="s">
        <v>115</v>
      </c>
      <c r="H1877" t="s">
        <v>3664</v>
      </c>
      <c r="I1877">
        <v>1</v>
      </c>
      <c r="J1877">
        <v>49130</v>
      </c>
      <c r="K1877">
        <v>20</v>
      </c>
      <c r="L1877">
        <v>39304</v>
      </c>
      <c r="M1877">
        <v>9687.57</v>
      </c>
      <c r="N1877" t="s">
        <v>83</v>
      </c>
    </row>
    <row r="1878" spans="1:14" x14ac:dyDescent="0.35">
      <c r="A1878">
        <v>11877</v>
      </c>
      <c r="B1878" s="1">
        <v>45924</v>
      </c>
      <c r="C1878" t="s">
        <v>3665</v>
      </c>
      <c r="D1878" t="s">
        <v>28</v>
      </c>
      <c r="E1878" t="s">
        <v>29</v>
      </c>
      <c r="F1878" t="s">
        <v>129</v>
      </c>
      <c r="G1878" t="s">
        <v>148</v>
      </c>
      <c r="H1878" t="s">
        <v>3666</v>
      </c>
      <c r="I1878">
        <v>3</v>
      </c>
      <c r="J1878">
        <v>62967</v>
      </c>
      <c r="K1878">
        <v>15</v>
      </c>
      <c r="L1878">
        <v>160565.85</v>
      </c>
      <c r="M1878">
        <v>32719.18</v>
      </c>
      <c r="N1878" t="s">
        <v>33</v>
      </c>
    </row>
    <row r="1879" spans="1:14" x14ac:dyDescent="0.35">
      <c r="A1879">
        <v>11878</v>
      </c>
      <c r="B1879" s="1">
        <v>45277</v>
      </c>
      <c r="C1879" t="s">
        <v>3667</v>
      </c>
      <c r="D1879" t="s">
        <v>22</v>
      </c>
      <c r="E1879" t="s">
        <v>23</v>
      </c>
      <c r="F1879" t="s">
        <v>24</v>
      </c>
      <c r="G1879" t="s">
        <v>59</v>
      </c>
      <c r="H1879" t="s">
        <v>3668</v>
      </c>
      <c r="I1879">
        <v>3</v>
      </c>
      <c r="J1879">
        <v>45575</v>
      </c>
      <c r="K1879">
        <v>20</v>
      </c>
      <c r="L1879">
        <v>109380</v>
      </c>
      <c r="M1879">
        <v>5927.28</v>
      </c>
      <c r="N1879" t="s">
        <v>72</v>
      </c>
    </row>
    <row r="1880" spans="1:14" x14ac:dyDescent="0.35">
      <c r="A1880">
        <v>11879</v>
      </c>
      <c r="B1880" s="1">
        <v>45628</v>
      </c>
      <c r="C1880" t="s">
        <v>3669</v>
      </c>
      <c r="D1880" t="s">
        <v>15</v>
      </c>
      <c r="E1880" t="s">
        <v>174</v>
      </c>
      <c r="F1880" t="s">
        <v>24</v>
      </c>
      <c r="G1880" t="s">
        <v>36</v>
      </c>
      <c r="H1880" t="s">
        <v>3670</v>
      </c>
      <c r="I1880">
        <v>1</v>
      </c>
      <c r="J1880">
        <v>42535</v>
      </c>
      <c r="K1880">
        <v>10</v>
      </c>
      <c r="L1880">
        <v>38281.5</v>
      </c>
      <c r="M1880">
        <v>7875.97</v>
      </c>
      <c r="N1880" t="s">
        <v>20</v>
      </c>
    </row>
    <row r="1881" spans="1:14" x14ac:dyDescent="0.35">
      <c r="A1881">
        <v>11880</v>
      </c>
      <c r="B1881" s="1">
        <v>45507</v>
      </c>
      <c r="C1881" t="s">
        <v>3671</v>
      </c>
      <c r="D1881" t="s">
        <v>15</v>
      </c>
      <c r="E1881" t="s">
        <v>68</v>
      </c>
      <c r="F1881" t="s">
        <v>129</v>
      </c>
      <c r="G1881" t="s">
        <v>168</v>
      </c>
      <c r="H1881" t="s">
        <v>3672</v>
      </c>
      <c r="I1881">
        <v>3</v>
      </c>
      <c r="J1881">
        <v>62542</v>
      </c>
      <c r="K1881">
        <v>20</v>
      </c>
      <c r="L1881">
        <v>150100.79999999999</v>
      </c>
      <c r="M1881">
        <v>28260.17</v>
      </c>
      <c r="N1881" t="s">
        <v>20</v>
      </c>
    </row>
    <row r="1882" spans="1:14" x14ac:dyDescent="0.35">
      <c r="A1882">
        <v>11881</v>
      </c>
      <c r="B1882" s="1">
        <v>45249</v>
      </c>
      <c r="C1882" t="s">
        <v>3673</v>
      </c>
      <c r="D1882" t="s">
        <v>22</v>
      </c>
      <c r="E1882" t="s">
        <v>58</v>
      </c>
      <c r="F1882" t="s">
        <v>86</v>
      </c>
      <c r="G1882" t="s">
        <v>87</v>
      </c>
      <c r="H1882" t="s">
        <v>3674</v>
      </c>
      <c r="I1882">
        <v>4</v>
      </c>
      <c r="J1882">
        <v>46724</v>
      </c>
      <c r="K1882">
        <v>5</v>
      </c>
      <c r="L1882">
        <v>177551.2</v>
      </c>
      <c r="M1882">
        <v>43134.48</v>
      </c>
      <c r="N1882" t="s">
        <v>20</v>
      </c>
    </row>
    <row r="1883" spans="1:14" x14ac:dyDescent="0.35">
      <c r="A1883">
        <v>11882</v>
      </c>
      <c r="B1883" s="1">
        <v>45880</v>
      </c>
      <c r="C1883" t="s">
        <v>3675</v>
      </c>
      <c r="D1883" t="s">
        <v>28</v>
      </c>
      <c r="E1883" t="s">
        <v>35</v>
      </c>
      <c r="F1883" t="s">
        <v>30</v>
      </c>
      <c r="G1883" t="s">
        <v>322</v>
      </c>
      <c r="H1883" t="s">
        <v>3676</v>
      </c>
      <c r="I1883">
        <v>5</v>
      </c>
      <c r="J1883">
        <v>14265</v>
      </c>
      <c r="K1883">
        <v>15</v>
      </c>
      <c r="L1883">
        <v>60626.25</v>
      </c>
      <c r="M1883">
        <v>13804.41</v>
      </c>
      <c r="N1883" t="s">
        <v>83</v>
      </c>
    </row>
    <row r="1884" spans="1:14" x14ac:dyDescent="0.35">
      <c r="A1884">
        <v>11883</v>
      </c>
      <c r="B1884" s="1">
        <v>45722</v>
      </c>
      <c r="C1884" t="s">
        <v>3677</v>
      </c>
      <c r="D1884" t="s">
        <v>22</v>
      </c>
      <c r="E1884" t="s">
        <v>58</v>
      </c>
      <c r="F1884" t="s">
        <v>17</v>
      </c>
      <c r="G1884" t="s">
        <v>18</v>
      </c>
      <c r="H1884" t="s">
        <v>3678</v>
      </c>
      <c r="I1884">
        <v>3</v>
      </c>
      <c r="J1884">
        <v>58902</v>
      </c>
      <c r="K1884">
        <v>5</v>
      </c>
      <c r="L1884">
        <v>167870.7</v>
      </c>
      <c r="M1884">
        <v>13692.45</v>
      </c>
      <c r="N1884" t="s">
        <v>33</v>
      </c>
    </row>
    <row r="1885" spans="1:14" x14ac:dyDescent="0.35">
      <c r="A1885">
        <v>11884</v>
      </c>
      <c r="B1885" s="1">
        <v>45573</v>
      </c>
      <c r="C1885" t="s">
        <v>224</v>
      </c>
      <c r="D1885" t="s">
        <v>15</v>
      </c>
      <c r="E1885" t="s">
        <v>93</v>
      </c>
      <c r="F1885" t="s">
        <v>24</v>
      </c>
      <c r="G1885" t="s">
        <v>36</v>
      </c>
      <c r="H1885" t="s">
        <v>1204</v>
      </c>
      <c r="I1885">
        <v>4</v>
      </c>
      <c r="J1885">
        <v>33323</v>
      </c>
      <c r="K1885">
        <v>20</v>
      </c>
      <c r="L1885">
        <v>106633.60000000001</v>
      </c>
      <c r="M1885">
        <v>10159.25</v>
      </c>
      <c r="N1885" t="s">
        <v>33</v>
      </c>
    </row>
    <row r="1886" spans="1:14" x14ac:dyDescent="0.35">
      <c r="A1886">
        <v>11885</v>
      </c>
      <c r="B1886" s="1">
        <v>45908</v>
      </c>
      <c r="C1886" t="s">
        <v>3679</v>
      </c>
      <c r="D1886" t="s">
        <v>15</v>
      </c>
      <c r="E1886" t="s">
        <v>174</v>
      </c>
      <c r="F1886" t="s">
        <v>24</v>
      </c>
      <c r="G1886" t="s">
        <v>25</v>
      </c>
      <c r="H1886" t="s">
        <v>3680</v>
      </c>
      <c r="I1886">
        <v>1</v>
      </c>
      <c r="J1886">
        <v>28781</v>
      </c>
      <c r="K1886">
        <v>0</v>
      </c>
      <c r="L1886">
        <v>28781</v>
      </c>
      <c r="M1886">
        <v>3125.92</v>
      </c>
      <c r="N1886" t="s">
        <v>20</v>
      </c>
    </row>
    <row r="1887" spans="1:14" x14ac:dyDescent="0.35">
      <c r="A1887">
        <v>11886</v>
      </c>
      <c r="B1887" s="1">
        <v>45931</v>
      </c>
      <c r="C1887" t="s">
        <v>3681</v>
      </c>
      <c r="D1887" t="s">
        <v>15</v>
      </c>
      <c r="E1887" t="s">
        <v>68</v>
      </c>
      <c r="F1887" t="s">
        <v>24</v>
      </c>
      <c r="G1887" t="s">
        <v>36</v>
      </c>
      <c r="H1887" t="s">
        <v>3682</v>
      </c>
      <c r="I1887">
        <v>5</v>
      </c>
      <c r="J1887">
        <v>75768</v>
      </c>
      <c r="K1887">
        <v>15</v>
      </c>
      <c r="L1887">
        <v>322014</v>
      </c>
      <c r="M1887">
        <v>19695.759999999998</v>
      </c>
      <c r="N1887" t="s">
        <v>72</v>
      </c>
    </row>
    <row r="1888" spans="1:14" x14ac:dyDescent="0.35">
      <c r="A1888">
        <v>11887</v>
      </c>
      <c r="B1888" s="1">
        <v>45804</v>
      </c>
      <c r="C1888" t="s">
        <v>3683</v>
      </c>
      <c r="D1888" t="s">
        <v>15</v>
      </c>
      <c r="E1888" t="s">
        <v>147</v>
      </c>
      <c r="F1888" t="s">
        <v>24</v>
      </c>
      <c r="G1888" t="s">
        <v>25</v>
      </c>
      <c r="H1888" t="s">
        <v>3684</v>
      </c>
      <c r="I1888">
        <v>1</v>
      </c>
      <c r="J1888">
        <v>46661</v>
      </c>
      <c r="K1888">
        <v>20</v>
      </c>
      <c r="L1888">
        <v>37328.800000000003</v>
      </c>
      <c r="M1888">
        <v>4374.1499999999996</v>
      </c>
      <c r="N1888" t="s">
        <v>83</v>
      </c>
    </row>
    <row r="1889" spans="1:14" x14ac:dyDescent="0.35">
      <c r="A1889">
        <v>11888</v>
      </c>
      <c r="B1889" s="1">
        <v>45387</v>
      </c>
      <c r="C1889" t="s">
        <v>3052</v>
      </c>
      <c r="D1889" t="s">
        <v>28</v>
      </c>
      <c r="E1889" t="s">
        <v>144</v>
      </c>
      <c r="F1889" t="s">
        <v>96</v>
      </c>
      <c r="G1889" t="s">
        <v>214</v>
      </c>
      <c r="H1889" t="s">
        <v>3685</v>
      </c>
      <c r="I1889">
        <v>3</v>
      </c>
      <c r="J1889">
        <v>9234</v>
      </c>
      <c r="K1889">
        <v>10</v>
      </c>
      <c r="L1889">
        <v>24931.8</v>
      </c>
      <c r="M1889">
        <v>2440.9</v>
      </c>
      <c r="N1889" t="s">
        <v>38</v>
      </c>
    </row>
    <row r="1890" spans="1:14" x14ac:dyDescent="0.35">
      <c r="A1890">
        <v>11889</v>
      </c>
      <c r="B1890" s="1">
        <v>45490</v>
      </c>
      <c r="C1890" t="s">
        <v>3686</v>
      </c>
      <c r="D1890" t="s">
        <v>22</v>
      </c>
      <c r="E1890" t="s">
        <v>23</v>
      </c>
      <c r="F1890" t="s">
        <v>46</v>
      </c>
      <c r="G1890" t="s">
        <v>209</v>
      </c>
      <c r="H1890" t="s">
        <v>3687</v>
      </c>
      <c r="I1890">
        <v>1</v>
      </c>
      <c r="J1890">
        <v>18288</v>
      </c>
      <c r="K1890">
        <v>20</v>
      </c>
      <c r="L1890">
        <v>14630.4</v>
      </c>
      <c r="M1890">
        <v>1675.17</v>
      </c>
      <c r="N1890" t="s">
        <v>20</v>
      </c>
    </row>
    <row r="1891" spans="1:14" x14ac:dyDescent="0.35">
      <c r="A1891">
        <v>11890</v>
      </c>
      <c r="B1891" s="1">
        <v>45887</v>
      </c>
      <c r="C1891" t="s">
        <v>1887</v>
      </c>
      <c r="D1891" t="s">
        <v>40</v>
      </c>
      <c r="E1891" t="s">
        <v>62</v>
      </c>
      <c r="F1891" t="s">
        <v>75</v>
      </c>
      <c r="G1891" t="s">
        <v>307</v>
      </c>
      <c r="H1891" t="s">
        <v>3688</v>
      </c>
      <c r="I1891">
        <v>5</v>
      </c>
      <c r="J1891">
        <v>72569</v>
      </c>
      <c r="K1891">
        <v>5</v>
      </c>
      <c r="L1891">
        <v>344702.75</v>
      </c>
      <c r="M1891">
        <v>34711.94</v>
      </c>
      <c r="N1891" t="s">
        <v>83</v>
      </c>
    </row>
    <row r="1892" spans="1:14" x14ac:dyDescent="0.35">
      <c r="A1892">
        <v>11891</v>
      </c>
      <c r="B1892" s="1">
        <v>45692</v>
      </c>
      <c r="C1892" t="s">
        <v>3689</v>
      </c>
      <c r="D1892" t="s">
        <v>22</v>
      </c>
      <c r="E1892" t="s">
        <v>74</v>
      </c>
      <c r="F1892" t="s">
        <v>96</v>
      </c>
      <c r="G1892" t="s">
        <v>214</v>
      </c>
      <c r="H1892" t="s">
        <v>2235</v>
      </c>
      <c r="I1892">
        <v>3</v>
      </c>
      <c r="J1892">
        <v>21214</v>
      </c>
      <c r="K1892">
        <v>15</v>
      </c>
      <c r="L1892">
        <v>54095.7</v>
      </c>
      <c r="M1892">
        <v>2905.57</v>
      </c>
      <c r="N1892" t="s">
        <v>38</v>
      </c>
    </row>
    <row r="1893" spans="1:14" x14ac:dyDescent="0.35">
      <c r="A1893">
        <v>11892</v>
      </c>
      <c r="B1893" s="1">
        <v>45903</v>
      </c>
      <c r="C1893" t="s">
        <v>3690</v>
      </c>
      <c r="D1893" t="s">
        <v>22</v>
      </c>
      <c r="E1893" t="s">
        <v>23</v>
      </c>
      <c r="F1893" t="s">
        <v>24</v>
      </c>
      <c r="G1893" t="s">
        <v>133</v>
      </c>
      <c r="H1893" t="s">
        <v>3691</v>
      </c>
      <c r="I1893">
        <v>5</v>
      </c>
      <c r="J1893">
        <v>21669</v>
      </c>
      <c r="K1893">
        <v>0</v>
      </c>
      <c r="L1893">
        <v>108345</v>
      </c>
      <c r="M1893">
        <v>17017.25</v>
      </c>
      <c r="N1893" t="s">
        <v>20</v>
      </c>
    </row>
    <row r="1894" spans="1:14" x14ac:dyDescent="0.35">
      <c r="A1894">
        <v>11893</v>
      </c>
      <c r="B1894" s="1">
        <v>45234</v>
      </c>
      <c r="C1894" t="s">
        <v>3692</v>
      </c>
      <c r="D1894" t="s">
        <v>40</v>
      </c>
      <c r="E1894" t="s">
        <v>50</v>
      </c>
      <c r="F1894" t="s">
        <v>30</v>
      </c>
      <c r="G1894" t="s">
        <v>31</v>
      </c>
      <c r="H1894" t="s">
        <v>3693</v>
      </c>
      <c r="I1894">
        <v>1</v>
      </c>
      <c r="J1894">
        <v>69671</v>
      </c>
      <c r="K1894">
        <v>10</v>
      </c>
      <c r="L1894">
        <v>62703.9</v>
      </c>
      <c r="M1894">
        <v>12713.1</v>
      </c>
      <c r="N1894" t="s">
        <v>20</v>
      </c>
    </row>
    <row r="1895" spans="1:14" x14ac:dyDescent="0.35">
      <c r="A1895">
        <v>11894</v>
      </c>
      <c r="B1895" s="1">
        <v>45914</v>
      </c>
      <c r="C1895" t="s">
        <v>3694</v>
      </c>
      <c r="D1895" t="s">
        <v>15</v>
      </c>
      <c r="E1895" t="s">
        <v>93</v>
      </c>
      <c r="F1895" t="s">
        <v>46</v>
      </c>
      <c r="G1895" t="s">
        <v>126</v>
      </c>
      <c r="H1895" t="s">
        <v>3695</v>
      </c>
      <c r="I1895">
        <v>2</v>
      </c>
      <c r="J1895">
        <v>29652</v>
      </c>
      <c r="K1895">
        <v>0</v>
      </c>
      <c r="L1895">
        <v>59304</v>
      </c>
      <c r="M1895">
        <v>10542.66</v>
      </c>
      <c r="N1895" t="s">
        <v>20</v>
      </c>
    </row>
    <row r="1896" spans="1:14" x14ac:dyDescent="0.35">
      <c r="A1896">
        <v>11895</v>
      </c>
      <c r="B1896" s="1">
        <v>45613</v>
      </c>
      <c r="C1896" t="s">
        <v>761</v>
      </c>
      <c r="D1896" t="s">
        <v>40</v>
      </c>
      <c r="E1896" t="s">
        <v>110</v>
      </c>
      <c r="F1896" t="s">
        <v>75</v>
      </c>
      <c r="G1896" t="s">
        <v>409</v>
      </c>
      <c r="H1896" t="s">
        <v>3696</v>
      </c>
      <c r="I1896">
        <v>2</v>
      </c>
      <c r="J1896">
        <v>11885</v>
      </c>
      <c r="K1896">
        <v>20</v>
      </c>
      <c r="L1896">
        <v>19016</v>
      </c>
      <c r="M1896">
        <v>4632.78</v>
      </c>
      <c r="N1896" t="s">
        <v>20</v>
      </c>
    </row>
    <row r="1897" spans="1:14" x14ac:dyDescent="0.35">
      <c r="A1897">
        <v>11896</v>
      </c>
      <c r="B1897" s="1">
        <v>45741</v>
      </c>
      <c r="C1897" t="s">
        <v>3697</v>
      </c>
      <c r="D1897" t="s">
        <v>40</v>
      </c>
      <c r="E1897" t="s">
        <v>103</v>
      </c>
      <c r="F1897" t="s">
        <v>30</v>
      </c>
      <c r="G1897" t="s">
        <v>65</v>
      </c>
      <c r="H1897" t="s">
        <v>3260</v>
      </c>
      <c r="I1897">
        <v>1</v>
      </c>
      <c r="J1897">
        <v>70870</v>
      </c>
      <c r="K1897">
        <v>10</v>
      </c>
      <c r="L1897">
        <v>63783</v>
      </c>
      <c r="M1897">
        <v>15236.98</v>
      </c>
      <c r="N1897" t="s">
        <v>38</v>
      </c>
    </row>
    <row r="1898" spans="1:14" x14ac:dyDescent="0.35">
      <c r="A1898">
        <v>11897</v>
      </c>
      <c r="B1898" s="1">
        <v>45727</v>
      </c>
      <c r="C1898" t="s">
        <v>3698</v>
      </c>
      <c r="D1898" t="s">
        <v>40</v>
      </c>
      <c r="E1898" t="s">
        <v>103</v>
      </c>
      <c r="F1898" t="s">
        <v>96</v>
      </c>
      <c r="G1898" t="s">
        <v>214</v>
      </c>
      <c r="H1898" t="s">
        <v>3699</v>
      </c>
      <c r="I1898">
        <v>2</v>
      </c>
      <c r="J1898">
        <v>33866</v>
      </c>
      <c r="K1898">
        <v>20</v>
      </c>
      <c r="L1898">
        <v>54185.599999999999</v>
      </c>
      <c r="M1898">
        <v>8205.43</v>
      </c>
      <c r="N1898" t="s">
        <v>38</v>
      </c>
    </row>
    <row r="1899" spans="1:14" x14ac:dyDescent="0.35">
      <c r="A1899">
        <v>11898</v>
      </c>
      <c r="B1899" s="1">
        <v>45903</v>
      </c>
      <c r="C1899" t="s">
        <v>3700</v>
      </c>
      <c r="D1899" t="s">
        <v>40</v>
      </c>
      <c r="E1899" t="s">
        <v>103</v>
      </c>
      <c r="F1899" t="s">
        <v>17</v>
      </c>
      <c r="G1899" t="s">
        <v>100</v>
      </c>
      <c r="H1899" t="s">
        <v>177</v>
      </c>
      <c r="I1899">
        <v>2</v>
      </c>
      <c r="J1899">
        <v>36661</v>
      </c>
      <c r="K1899">
        <v>20</v>
      </c>
      <c r="L1899">
        <v>58657.599999999999</v>
      </c>
      <c r="M1899">
        <v>10719.27</v>
      </c>
      <c r="N1899" t="s">
        <v>83</v>
      </c>
    </row>
    <row r="1900" spans="1:14" x14ac:dyDescent="0.35">
      <c r="A1900">
        <v>11899</v>
      </c>
      <c r="B1900" s="1">
        <v>45455</v>
      </c>
      <c r="C1900" t="s">
        <v>3701</v>
      </c>
      <c r="D1900" t="s">
        <v>15</v>
      </c>
      <c r="E1900" t="s">
        <v>174</v>
      </c>
      <c r="F1900" t="s">
        <v>24</v>
      </c>
      <c r="G1900" t="s">
        <v>107</v>
      </c>
      <c r="H1900" t="s">
        <v>3702</v>
      </c>
      <c r="I1900">
        <v>2</v>
      </c>
      <c r="J1900">
        <v>4163</v>
      </c>
      <c r="K1900">
        <v>5</v>
      </c>
      <c r="L1900">
        <v>7909.7</v>
      </c>
      <c r="M1900">
        <v>1749.96</v>
      </c>
      <c r="N1900" t="s">
        <v>20</v>
      </c>
    </row>
    <row r="1901" spans="1:14" x14ac:dyDescent="0.35">
      <c r="A1901">
        <v>11900</v>
      </c>
      <c r="B1901" s="1">
        <v>45658</v>
      </c>
      <c r="C1901" t="s">
        <v>3703</v>
      </c>
      <c r="D1901" t="s">
        <v>22</v>
      </c>
      <c r="E1901" t="s">
        <v>167</v>
      </c>
      <c r="F1901" t="s">
        <v>75</v>
      </c>
      <c r="G1901" t="s">
        <v>409</v>
      </c>
      <c r="H1901" t="s">
        <v>3704</v>
      </c>
      <c r="I1901">
        <v>3</v>
      </c>
      <c r="J1901">
        <v>12006</v>
      </c>
      <c r="K1901">
        <v>5</v>
      </c>
      <c r="L1901">
        <v>34217.1</v>
      </c>
      <c r="M1901">
        <v>5127.74</v>
      </c>
      <c r="N1901" t="s">
        <v>38</v>
      </c>
    </row>
    <row r="1902" spans="1:14" x14ac:dyDescent="0.35">
      <c r="A1902">
        <v>11901</v>
      </c>
      <c r="B1902" s="1">
        <v>45720</v>
      </c>
      <c r="C1902" t="s">
        <v>3705</v>
      </c>
      <c r="D1902" t="s">
        <v>22</v>
      </c>
      <c r="E1902" t="s">
        <v>54</v>
      </c>
      <c r="F1902" t="s">
        <v>75</v>
      </c>
      <c r="G1902" t="s">
        <v>76</v>
      </c>
      <c r="H1902" t="s">
        <v>3706</v>
      </c>
      <c r="I1902">
        <v>1</v>
      </c>
      <c r="J1902">
        <v>33317</v>
      </c>
      <c r="K1902">
        <v>0</v>
      </c>
      <c r="L1902">
        <v>33317</v>
      </c>
      <c r="M1902">
        <v>1943.4</v>
      </c>
      <c r="N1902" t="s">
        <v>83</v>
      </c>
    </row>
    <row r="1903" spans="1:14" x14ac:dyDescent="0.35">
      <c r="A1903">
        <v>11902</v>
      </c>
      <c r="B1903" s="1">
        <v>45867</v>
      </c>
      <c r="C1903" t="s">
        <v>3707</v>
      </c>
      <c r="D1903" t="s">
        <v>22</v>
      </c>
      <c r="E1903" t="s">
        <v>54</v>
      </c>
      <c r="F1903" t="s">
        <v>42</v>
      </c>
      <c r="G1903" t="s">
        <v>51</v>
      </c>
      <c r="H1903" t="s">
        <v>2028</v>
      </c>
      <c r="I1903">
        <v>4</v>
      </c>
      <c r="J1903">
        <v>44656</v>
      </c>
      <c r="K1903">
        <v>5</v>
      </c>
      <c r="L1903">
        <v>169692.79999999999</v>
      </c>
      <c r="M1903">
        <v>14287.36</v>
      </c>
      <c r="N1903" t="s">
        <v>33</v>
      </c>
    </row>
    <row r="1904" spans="1:14" x14ac:dyDescent="0.35">
      <c r="A1904">
        <v>11903</v>
      </c>
      <c r="B1904" s="1">
        <v>45449</v>
      </c>
      <c r="C1904" t="s">
        <v>3708</v>
      </c>
      <c r="D1904" t="s">
        <v>28</v>
      </c>
      <c r="E1904" t="s">
        <v>35</v>
      </c>
      <c r="F1904" t="s">
        <v>24</v>
      </c>
      <c r="G1904" t="s">
        <v>59</v>
      </c>
      <c r="H1904" t="s">
        <v>3709</v>
      </c>
      <c r="I1904">
        <v>2</v>
      </c>
      <c r="J1904">
        <v>25209</v>
      </c>
      <c r="K1904">
        <v>5</v>
      </c>
      <c r="L1904">
        <v>47897.1</v>
      </c>
      <c r="M1904">
        <v>6336.05</v>
      </c>
      <c r="N1904" t="s">
        <v>72</v>
      </c>
    </row>
    <row r="1905" spans="1:14" x14ac:dyDescent="0.35">
      <c r="A1905">
        <v>11904</v>
      </c>
      <c r="B1905" s="1">
        <v>45492</v>
      </c>
      <c r="C1905" t="s">
        <v>3710</v>
      </c>
      <c r="D1905" t="s">
        <v>28</v>
      </c>
      <c r="E1905" t="s">
        <v>29</v>
      </c>
      <c r="F1905" t="s">
        <v>96</v>
      </c>
      <c r="G1905" t="s">
        <v>97</v>
      </c>
      <c r="H1905" t="s">
        <v>1575</v>
      </c>
      <c r="I1905">
        <v>1</v>
      </c>
      <c r="J1905">
        <v>31183</v>
      </c>
      <c r="K1905">
        <v>15</v>
      </c>
      <c r="L1905">
        <v>26505.55</v>
      </c>
      <c r="M1905">
        <v>3839.14</v>
      </c>
      <c r="N1905" t="s">
        <v>20</v>
      </c>
    </row>
    <row r="1906" spans="1:14" x14ac:dyDescent="0.35">
      <c r="A1906">
        <v>11905</v>
      </c>
      <c r="B1906" s="1">
        <v>45350</v>
      </c>
      <c r="C1906" t="s">
        <v>3711</v>
      </c>
      <c r="D1906" t="s">
        <v>15</v>
      </c>
      <c r="E1906" t="s">
        <v>147</v>
      </c>
      <c r="F1906" t="s">
        <v>17</v>
      </c>
      <c r="G1906" t="s">
        <v>291</v>
      </c>
      <c r="H1906" t="s">
        <v>3712</v>
      </c>
      <c r="I1906">
        <v>1</v>
      </c>
      <c r="J1906">
        <v>67256</v>
      </c>
      <c r="K1906">
        <v>5</v>
      </c>
      <c r="L1906">
        <v>63893.2</v>
      </c>
      <c r="M1906">
        <v>11116.67</v>
      </c>
      <c r="N1906" t="s">
        <v>72</v>
      </c>
    </row>
    <row r="1907" spans="1:14" x14ac:dyDescent="0.35">
      <c r="A1907">
        <v>11906</v>
      </c>
      <c r="B1907" s="1">
        <v>45218</v>
      </c>
      <c r="C1907" t="s">
        <v>3713</v>
      </c>
      <c r="D1907" t="s">
        <v>40</v>
      </c>
      <c r="E1907" t="s">
        <v>62</v>
      </c>
      <c r="F1907" t="s">
        <v>30</v>
      </c>
      <c r="G1907" t="s">
        <v>65</v>
      </c>
      <c r="H1907" t="s">
        <v>3714</v>
      </c>
      <c r="I1907">
        <v>5</v>
      </c>
      <c r="J1907">
        <v>44343</v>
      </c>
      <c r="K1907">
        <v>5</v>
      </c>
      <c r="L1907">
        <v>210629.25</v>
      </c>
      <c r="M1907">
        <v>21869.69</v>
      </c>
      <c r="N1907" t="s">
        <v>38</v>
      </c>
    </row>
    <row r="1908" spans="1:14" x14ac:dyDescent="0.35">
      <c r="A1908">
        <v>11907</v>
      </c>
      <c r="B1908" s="1">
        <v>45530</v>
      </c>
      <c r="C1908" t="s">
        <v>3715</v>
      </c>
      <c r="D1908" t="s">
        <v>28</v>
      </c>
      <c r="E1908" t="s">
        <v>144</v>
      </c>
      <c r="F1908" t="s">
        <v>86</v>
      </c>
      <c r="G1908" t="s">
        <v>171</v>
      </c>
      <c r="H1908" t="s">
        <v>3716</v>
      </c>
      <c r="I1908">
        <v>4</v>
      </c>
      <c r="J1908">
        <v>54532</v>
      </c>
      <c r="K1908">
        <v>5</v>
      </c>
      <c r="L1908">
        <v>207221.6</v>
      </c>
      <c r="M1908">
        <v>45485.46</v>
      </c>
      <c r="N1908" t="s">
        <v>38</v>
      </c>
    </row>
    <row r="1909" spans="1:14" x14ac:dyDescent="0.35">
      <c r="A1909">
        <v>11908</v>
      </c>
      <c r="B1909" s="1">
        <v>45362</v>
      </c>
      <c r="C1909" t="s">
        <v>3717</v>
      </c>
      <c r="D1909" t="s">
        <v>22</v>
      </c>
      <c r="E1909" t="s">
        <v>54</v>
      </c>
      <c r="F1909" t="s">
        <v>17</v>
      </c>
      <c r="G1909" t="s">
        <v>18</v>
      </c>
      <c r="H1909" t="s">
        <v>2741</v>
      </c>
      <c r="I1909">
        <v>3</v>
      </c>
      <c r="J1909">
        <v>73480</v>
      </c>
      <c r="K1909">
        <v>20</v>
      </c>
      <c r="L1909">
        <v>176352</v>
      </c>
      <c r="M1909">
        <v>35659.14</v>
      </c>
      <c r="N1909" t="s">
        <v>20</v>
      </c>
    </row>
    <row r="1910" spans="1:14" x14ac:dyDescent="0.35">
      <c r="A1910">
        <v>11909</v>
      </c>
      <c r="B1910" s="1">
        <v>45295</v>
      </c>
      <c r="C1910" t="s">
        <v>3718</v>
      </c>
      <c r="D1910" t="s">
        <v>22</v>
      </c>
      <c r="E1910" t="s">
        <v>58</v>
      </c>
      <c r="F1910" t="s">
        <v>129</v>
      </c>
      <c r="G1910" t="s">
        <v>168</v>
      </c>
      <c r="H1910" t="s">
        <v>3413</v>
      </c>
      <c r="I1910">
        <v>3</v>
      </c>
      <c r="J1910">
        <v>44101</v>
      </c>
      <c r="K1910">
        <v>5</v>
      </c>
      <c r="L1910">
        <v>125687.85</v>
      </c>
      <c r="M1910">
        <v>22363.32</v>
      </c>
      <c r="N1910" t="s">
        <v>72</v>
      </c>
    </row>
    <row r="1911" spans="1:14" x14ac:dyDescent="0.35">
      <c r="A1911">
        <v>11910</v>
      </c>
      <c r="B1911" s="1">
        <v>45338</v>
      </c>
      <c r="C1911" t="s">
        <v>3719</v>
      </c>
      <c r="D1911" t="s">
        <v>40</v>
      </c>
      <c r="E1911" t="s">
        <v>103</v>
      </c>
      <c r="F1911" t="s">
        <v>17</v>
      </c>
      <c r="G1911" t="s">
        <v>291</v>
      </c>
      <c r="H1911" t="s">
        <v>3720</v>
      </c>
      <c r="I1911">
        <v>5</v>
      </c>
      <c r="J1911">
        <v>2099</v>
      </c>
      <c r="K1911">
        <v>5</v>
      </c>
      <c r="L1911">
        <v>9970.25</v>
      </c>
      <c r="M1911">
        <v>790.76</v>
      </c>
      <c r="N1911" t="s">
        <v>72</v>
      </c>
    </row>
    <row r="1912" spans="1:14" x14ac:dyDescent="0.35">
      <c r="A1912">
        <v>11911</v>
      </c>
      <c r="B1912" s="1">
        <v>45403</v>
      </c>
      <c r="C1912" t="s">
        <v>898</v>
      </c>
      <c r="D1912" t="s">
        <v>22</v>
      </c>
      <c r="E1912" t="s">
        <v>23</v>
      </c>
      <c r="F1912" t="s">
        <v>24</v>
      </c>
      <c r="G1912" t="s">
        <v>36</v>
      </c>
      <c r="H1912" t="s">
        <v>3721</v>
      </c>
      <c r="I1912">
        <v>4</v>
      </c>
      <c r="J1912">
        <v>28663</v>
      </c>
      <c r="K1912">
        <v>5</v>
      </c>
      <c r="L1912">
        <v>108919.4</v>
      </c>
      <c r="M1912">
        <v>14287.4</v>
      </c>
      <c r="N1912" t="s">
        <v>83</v>
      </c>
    </row>
    <row r="1913" spans="1:14" x14ac:dyDescent="0.35">
      <c r="A1913">
        <v>11912</v>
      </c>
      <c r="B1913" s="1">
        <v>45676</v>
      </c>
      <c r="C1913" t="s">
        <v>3722</v>
      </c>
      <c r="D1913" t="s">
        <v>15</v>
      </c>
      <c r="E1913" t="s">
        <v>174</v>
      </c>
      <c r="F1913" t="s">
        <v>46</v>
      </c>
      <c r="G1913" t="s">
        <v>141</v>
      </c>
      <c r="H1913" t="s">
        <v>3723</v>
      </c>
      <c r="I1913">
        <v>4</v>
      </c>
      <c r="J1913">
        <v>49615</v>
      </c>
      <c r="K1913">
        <v>10</v>
      </c>
      <c r="L1913">
        <v>178614</v>
      </c>
      <c r="M1913">
        <v>26419.34</v>
      </c>
      <c r="N1913" t="s">
        <v>83</v>
      </c>
    </row>
    <row r="1914" spans="1:14" x14ac:dyDescent="0.35">
      <c r="A1914">
        <v>11913</v>
      </c>
      <c r="B1914" s="1">
        <v>45519</v>
      </c>
      <c r="C1914" t="s">
        <v>3724</v>
      </c>
      <c r="D1914" t="s">
        <v>22</v>
      </c>
      <c r="E1914" t="s">
        <v>54</v>
      </c>
      <c r="F1914" t="s">
        <v>69</v>
      </c>
      <c r="G1914" t="s">
        <v>517</v>
      </c>
      <c r="H1914" t="s">
        <v>3725</v>
      </c>
      <c r="I1914">
        <v>5</v>
      </c>
      <c r="J1914">
        <v>52822</v>
      </c>
      <c r="K1914">
        <v>15</v>
      </c>
      <c r="L1914">
        <v>224493.5</v>
      </c>
      <c r="M1914">
        <v>13875.54</v>
      </c>
      <c r="N1914" t="s">
        <v>83</v>
      </c>
    </row>
    <row r="1915" spans="1:14" x14ac:dyDescent="0.35">
      <c r="A1915">
        <v>11914</v>
      </c>
      <c r="B1915" s="1">
        <v>45513</v>
      </c>
      <c r="C1915" t="s">
        <v>3726</v>
      </c>
      <c r="D1915" t="s">
        <v>40</v>
      </c>
      <c r="E1915" t="s">
        <v>41</v>
      </c>
      <c r="F1915" t="s">
        <v>96</v>
      </c>
      <c r="G1915" t="s">
        <v>214</v>
      </c>
      <c r="H1915" t="s">
        <v>1736</v>
      </c>
      <c r="I1915">
        <v>2</v>
      </c>
      <c r="J1915">
        <v>10340</v>
      </c>
      <c r="K1915">
        <v>0</v>
      </c>
      <c r="L1915">
        <v>20680</v>
      </c>
      <c r="M1915">
        <v>3091.38</v>
      </c>
      <c r="N1915" t="s">
        <v>83</v>
      </c>
    </row>
    <row r="1916" spans="1:14" x14ac:dyDescent="0.35">
      <c r="A1916">
        <v>11915</v>
      </c>
      <c r="B1916" s="1">
        <v>45415</v>
      </c>
      <c r="C1916" t="s">
        <v>3727</v>
      </c>
      <c r="D1916" t="s">
        <v>22</v>
      </c>
      <c r="E1916" t="s">
        <v>58</v>
      </c>
      <c r="F1916" t="s">
        <v>24</v>
      </c>
      <c r="G1916" t="s">
        <v>59</v>
      </c>
      <c r="H1916" t="s">
        <v>3728</v>
      </c>
      <c r="I1916">
        <v>1</v>
      </c>
      <c r="J1916">
        <v>2782</v>
      </c>
      <c r="K1916">
        <v>20</v>
      </c>
      <c r="L1916">
        <v>2225.6</v>
      </c>
      <c r="M1916">
        <v>263.35000000000002</v>
      </c>
      <c r="N1916" t="s">
        <v>33</v>
      </c>
    </row>
    <row r="1917" spans="1:14" x14ac:dyDescent="0.35">
      <c r="A1917">
        <v>11916</v>
      </c>
      <c r="B1917" s="1">
        <v>45809</v>
      </c>
      <c r="C1917" t="s">
        <v>3729</v>
      </c>
      <c r="D1917" t="s">
        <v>22</v>
      </c>
      <c r="E1917" t="s">
        <v>23</v>
      </c>
      <c r="F1917" t="s">
        <v>129</v>
      </c>
      <c r="G1917" t="s">
        <v>168</v>
      </c>
      <c r="H1917" t="s">
        <v>3730</v>
      </c>
      <c r="I1917">
        <v>4</v>
      </c>
      <c r="J1917">
        <v>78165</v>
      </c>
      <c r="K1917">
        <v>15</v>
      </c>
      <c r="L1917">
        <v>265761</v>
      </c>
      <c r="M1917">
        <v>39305.019999999997</v>
      </c>
      <c r="N1917" t="s">
        <v>72</v>
      </c>
    </row>
    <row r="1918" spans="1:14" x14ac:dyDescent="0.35">
      <c r="A1918">
        <v>11917</v>
      </c>
      <c r="B1918" s="1">
        <v>45562</v>
      </c>
      <c r="C1918" t="s">
        <v>1847</v>
      </c>
      <c r="D1918" t="s">
        <v>28</v>
      </c>
      <c r="E1918" t="s">
        <v>85</v>
      </c>
      <c r="F1918" t="s">
        <v>46</v>
      </c>
      <c r="G1918" t="s">
        <v>141</v>
      </c>
      <c r="H1918" t="s">
        <v>3731</v>
      </c>
      <c r="I1918">
        <v>5</v>
      </c>
      <c r="J1918">
        <v>71677</v>
      </c>
      <c r="K1918">
        <v>0</v>
      </c>
      <c r="L1918">
        <v>358385</v>
      </c>
      <c r="M1918">
        <v>44017.51</v>
      </c>
      <c r="N1918" t="s">
        <v>38</v>
      </c>
    </row>
    <row r="1919" spans="1:14" x14ac:dyDescent="0.35">
      <c r="A1919">
        <v>11918</v>
      </c>
      <c r="B1919" s="1">
        <v>45821</v>
      </c>
      <c r="C1919" t="s">
        <v>3732</v>
      </c>
      <c r="D1919" t="s">
        <v>28</v>
      </c>
      <c r="E1919" t="s">
        <v>85</v>
      </c>
      <c r="F1919" t="s">
        <v>24</v>
      </c>
      <c r="G1919" t="s">
        <v>59</v>
      </c>
      <c r="H1919" t="s">
        <v>3733</v>
      </c>
      <c r="I1919">
        <v>2</v>
      </c>
      <c r="J1919">
        <v>4535</v>
      </c>
      <c r="K1919">
        <v>0</v>
      </c>
      <c r="L1919">
        <v>9070</v>
      </c>
      <c r="M1919">
        <v>1768.79</v>
      </c>
      <c r="N1919" t="s">
        <v>33</v>
      </c>
    </row>
    <row r="1920" spans="1:14" x14ac:dyDescent="0.35">
      <c r="A1920">
        <v>11919</v>
      </c>
      <c r="B1920" s="1">
        <v>45701</v>
      </c>
      <c r="C1920" t="s">
        <v>3734</v>
      </c>
      <c r="D1920" t="s">
        <v>22</v>
      </c>
      <c r="E1920" t="s">
        <v>54</v>
      </c>
      <c r="F1920" t="s">
        <v>75</v>
      </c>
      <c r="G1920" t="s">
        <v>204</v>
      </c>
      <c r="H1920" t="s">
        <v>3735</v>
      </c>
      <c r="I1920">
        <v>4</v>
      </c>
      <c r="J1920">
        <v>12570</v>
      </c>
      <c r="K1920">
        <v>15</v>
      </c>
      <c r="L1920">
        <v>42738</v>
      </c>
      <c r="M1920">
        <v>5354.37</v>
      </c>
      <c r="N1920" t="s">
        <v>38</v>
      </c>
    </row>
    <row r="1921" spans="1:14" x14ac:dyDescent="0.35">
      <c r="A1921">
        <v>11920</v>
      </c>
      <c r="B1921" s="1">
        <v>45922</v>
      </c>
      <c r="C1921" t="s">
        <v>3736</v>
      </c>
      <c r="D1921" t="s">
        <v>15</v>
      </c>
      <c r="E1921" t="s">
        <v>93</v>
      </c>
      <c r="F1921" t="s">
        <v>42</v>
      </c>
      <c r="G1921" t="s">
        <v>43</v>
      </c>
      <c r="H1921" t="s">
        <v>2795</v>
      </c>
      <c r="I1921">
        <v>1</v>
      </c>
      <c r="J1921">
        <v>10976</v>
      </c>
      <c r="K1921">
        <v>20</v>
      </c>
      <c r="L1921">
        <v>8780.7999999999993</v>
      </c>
      <c r="M1921">
        <v>2061.91</v>
      </c>
      <c r="N1921" t="s">
        <v>38</v>
      </c>
    </row>
    <row r="1922" spans="1:14" x14ac:dyDescent="0.35">
      <c r="A1922">
        <v>11921</v>
      </c>
      <c r="B1922" s="1">
        <v>45390</v>
      </c>
      <c r="C1922" t="s">
        <v>3737</v>
      </c>
      <c r="D1922" t="s">
        <v>22</v>
      </c>
      <c r="E1922" t="s">
        <v>167</v>
      </c>
      <c r="F1922" t="s">
        <v>46</v>
      </c>
      <c r="G1922" t="s">
        <v>201</v>
      </c>
      <c r="H1922" t="s">
        <v>3738</v>
      </c>
      <c r="I1922">
        <v>4</v>
      </c>
      <c r="J1922">
        <v>49298</v>
      </c>
      <c r="K1922">
        <v>20</v>
      </c>
      <c r="L1922">
        <v>157753.60000000001</v>
      </c>
      <c r="M1922">
        <v>17599.53</v>
      </c>
      <c r="N1922" t="s">
        <v>83</v>
      </c>
    </row>
    <row r="1923" spans="1:14" x14ac:dyDescent="0.35">
      <c r="A1923">
        <v>11922</v>
      </c>
      <c r="B1923" s="1">
        <v>45713</v>
      </c>
      <c r="C1923" t="s">
        <v>3739</v>
      </c>
      <c r="D1923" t="s">
        <v>28</v>
      </c>
      <c r="E1923" t="s">
        <v>144</v>
      </c>
      <c r="F1923" t="s">
        <v>69</v>
      </c>
      <c r="G1923" t="s">
        <v>123</v>
      </c>
      <c r="H1923" t="s">
        <v>3740</v>
      </c>
      <c r="I1923">
        <v>2</v>
      </c>
      <c r="J1923">
        <v>19780</v>
      </c>
      <c r="K1923">
        <v>15</v>
      </c>
      <c r="L1923">
        <v>33626</v>
      </c>
      <c r="M1923">
        <v>4094.23</v>
      </c>
      <c r="N1923" t="s">
        <v>38</v>
      </c>
    </row>
    <row r="1924" spans="1:14" x14ac:dyDescent="0.35">
      <c r="A1924">
        <v>11923</v>
      </c>
      <c r="B1924" s="1">
        <v>45713</v>
      </c>
      <c r="C1924" t="s">
        <v>3741</v>
      </c>
      <c r="D1924" t="s">
        <v>28</v>
      </c>
      <c r="E1924" t="s">
        <v>35</v>
      </c>
      <c r="F1924" t="s">
        <v>46</v>
      </c>
      <c r="G1924" t="s">
        <v>126</v>
      </c>
      <c r="H1924" t="s">
        <v>3742</v>
      </c>
      <c r="I1924">
        <v>5</v>
      </c>
      <c r="J1924">
        <v>7327</v>
      </c>
      <c r="K1924">
        <v>5</v>
      </c>
      <c r="L1924">
        <v>34803.25</v>
      </c>
      <c r="M1924">
        <v>3478.24</v>
      </c>
      <c r="N1924" t="s">
        <v>72</v>
      </c>
    </row>
    <row r="1925" spans="1:14" x14ac:dyDescent="0.35">
      <c r="A1925">
        <v>11924</v>
      </c>
      <c r="B1925" s="1">
        <v>45886</v>
      </c>
      <c r="C1925" t="s">
        <v>3743</v>
      </c>
      <c r="D1925" t="s">
        <v>22</v>
      </c>
      <c r="E1925" t="s">
        <v>54</v>
      </c>
      <c r="F1925" t="s">
        <v>17</v>
      </c>
      <c r="G1925" t="s">
        <v>100</v>
      </c>
      <c r="H1925" t="s">
        <v>3744</v>
      </c>
      <c r="I1925">
        <v>4</v>
      </c>
      <c r="J1925">
        <v>2684</v>
      </c>
      <c r="K1925">
        <v>0</v>
      </c>
      <c r="L1925">
        <v>10736</v>
      </c>
      <c r="M1925">
        <v>1916.53</v>
      </c>
      <c r="N1925" t="s">
        <v>83</v>
      </c>
    </row>
    <row r="1926" spans="1:14" x14ac:dyDescent="0.35">
      <c r="A1926">
        <v>11925</v>
      </c>
      <c r="B1926" s="1">
        <v>45583</v>
      </c>
      <c r="C1926" t="s">
        <v>3745</v>
      </c>
      <c r="D1926" t="s">
        <v>40</v>
      </c>
      <c r="E1926" t="s">
        <v>62</v>
      </c>
      <c r="F1926" t="s">
        <v>30</v>
      </c>
      <c r="G1926" t="s">
        <v>31</v>
      </c>
      <c r="H1926" t="s">
        <v>3746</v>
      </c>
      <c r="I1926">
        <v>4</v>
      </c>
      <c r="J1926">
        <v>18853</v>
      </c>
      <c r="K1926">
        <v>20</v>
      </c>
      <c r="L1926">
        <v>60329.599999999999</v>
      </c>
      <c r="M1926">
        <v>14569.79</v>
      </c>
      <c r="N1926" t="s">
        <v>72</v>
      </c>
    </row>
    <row r="1927" spans="1:14" x14ac:dyDescent="0.35">
      <c r="A1927">
        <v>11926</v>
      </c>
      <c r="B1927" s="1">
        <v>45354</v>
      </c>
      <c r="C1927" t="s">
        <v>1870</v>
      </c>
      <c r="D1927" t="s">
        <v>28</v>
      </c>
      <c r="E1927" t="s">
        <v>85</v>
      </c>
      <c r="F1927" t="s">
        <v>24</v>
      </c>
      <c r="G1927" t="s">
        <v>59</v>
      </c>
      <c r="H1927" t="s">
        <v>3747</v>
      </c>
      <c r="I1927">
        <v>5</v>
      </c>
      <c r="J1927">
        <v>9519</v>
      </c>
      <c r="K1927">
        <v>5</v>
      </c>
      <c r="L1927">
        <v>45215.25</v>
      </c>
      <c r="M1927">
        <v>3432.86</v>
      </c>
      <c r="N1927" t="s">
        <v>20</v>
      </c>
    </row>
    <row r="1928" spans="1:14" x14ac:dyDescent="0.35">
      <c r="A1928">
        <v>11927</v>
      </c>
      <c r="B1928" s="1">
        <v>45512</v>
      </c>
      <c r="C1928" t="s">
        <v>3748</v>
      </c>
      <c r="D1928" t="s">
        <v>15</v>
      </c>
      <c r="E1928" t="s">
        <v>93</v>
      </c>
      <c r="F1928" t="s">
        <v>129</v>
      </c>
      <c r="G1928" t="s">
        <v>164</v>
      </c>
      <c r="H1928" t="s">
        <v>3749</v>
      </c>
      <c r="I1928">
        <v>2</v>
      </c>
      <c r="J1928">
        <v>49354</v>
      </c>
      <c r="K1928">
        <v>0</v>
      </c>
      <c r="L1928">
        <v>98708</v>
      </c>
      <c r="M1928">
        <v>19972.09</v>
      </c>
      <c r="N1928" t="s">
        <v>38</v>
      </c>
    </row>
    <row r="1929" spans="1:14" x14ac:dyDescent="0.35">
      <c r="A1929">
        <v>11928</v>
      </c>
      <c r="B1929" s="1">
        <v>45398</v>
      </c>
      <c r="C1929" t="s">
        <v>3750</v>
      </c>
      <c r="D1929" t="s">
        <v>15</v>
      </c>
      <c r="E1929" t="s">
        <v>16</v>
      </c>
      <c r="F1929" t="s">
        <v>30</v>
      </c>
      <c r="G1929" t="s">
        <v>104</v>
      </c>
      <c r="H1929" t="s">
        <v>3751</v>
      </c>
      <c r="I1929">
        <v>3</v>
      </c>
      <c r="J1929">
        <v>78566</v>
      </c>
      <c r="K1929">
        <v>15</v>
      </c>
      <c r="L1929">
        <v>200343.3</v>
      </c>
      <c r="M1929">
        <v>15779.09</v>
      </c>
      <c r="N1929" t="s">
        <v>72</v>
      </c>
    </row>
    <row r="1930" spans="1:14" x14ac:dyDescent="0.35">
      <c r="A1930">
        <v>11929</v>
      </c>
      <c r="B1930" s="1">
        <v>45630</v>
      </c>
      <c r="C1930" t="s">
        <v>3752</v>
      </c>
      <c r="D1930" t="s">
        <v>22</v>
      </c>
      <c r="E1930" t="s">
        <v>54</v>
      </c>
      <c r="F1930" t="s">
        <v>17</v>
      </c>
      <c r="G1930" t="s">
        <v>100</v>
      </c>
      <c r="H1930" t="s">
        <v>1250</v>
      </c>
      <c r="I1930">
        <v>1</v>
      </c>
      <c r="J1930">
        <v>74231</v>
      </c>
      <c r="K1930">
        <v>20</v>
      </c>
      <c r="L1930">
        <v>59384.800000000003</v>
      </c>
      <c r="M1930">
        <v>4116.67</v>
      </c>
      <c r="N1930" t="s">
        <v>33</v>
      </c>
    </row>
    <row r="1931" spans="1:14" x14ac:dyDescent="0.35">
      <c r="A1931">
        <v>11930</v>
      </c>
      <c r="B1931" s="1">
        <v>45822</v>
      </c>
      <c r="C1931" t="s">
        <v>3753</v>
      </c>
      <c r="D1931" t="s">
        <v>15</v>
      </c>
      <c r="E1931" t="s">
        <v>174</v>
      </c>
      <c r="F1931" t="s">
        <v>46</v>
      </c>
      <c r="G1931" t="s">
        <v>201</v>
      </c>
      <c r="H1931" t="s">
        <v>3754</v>
      </c>
      <c r="I1931">
        <v>2</v>
      </c>
      <c r="J1931">
        <v>11243</v>
      </c>
      <c r="K1931">
        <v>0</v>
      </c>
      <c r="L1931">
        <v>22486</v>
      </c>
      <c r="M1931">
        <v>2266</v>
      </c>
      <c r="N1931" t="s">
        <v>72</v>
      </c>
    </row>
    <row r="1932" spans="1:14" x14ac:dyDescent="0.35">
      <c r="A1932">
        <v>11931</v>
      </c>
      <c r="B1932" s="1">
        <v>45538</v>
      </c>
      <c r="C1932" t="s">
        <v>3755</v>
      </c>
      <c r="D1932" t="s">
        <v>22</v>
      </c>
      <c r="E1932" t="s">
        <v>167</v>
      </c>
      <c r="F1932" t="s">
        <v>24</v>
      </c>
      <c r="G1932" t="s">
        <v>59</v>
      </c>
      <c r="H1932" t="s">
        <v>595</v>
      </c>
      <c r="I1932">
        <v>3</v>
      </c>
      <c r="J1932">
        <v>26265</v>
      </c>
      <c r="K1932">
        <v>0</v>
      </c>
      <c r="L1932">
        <v>78795</v>
      </c>
      <c r="M1932">
        <v>13932.19</v>
      </c>
      <c r="N1932" t="s">
        <v>33</v>
      </c>
    </row>
    <row r="1933" spans="1:14" x14ac:dyDescent="0.35">
      <c r="A1933">
        <v>11932</v>
      </c>
      <c r="B1933" s="1">
        <v>45729</v>
      </c>
      <c r="C1933" t="s">
        <v>3756</v>
      </c>
      <c r="D1933" t="s">
        <v>15</v>
      </c>
      <c r="E1933" t="s">
        <v>93</v>
      </c>
      <c r="F1933" t="s">
        <v>24</v>
      </c>
      <c r="G1933" t="s">
        <v>133</v>
      </c>
      <c r="H1933" t="s">
        <v>3757</v>
      </c>
      <c r="I1933">
        <v>1</v>
      </c>
      <c r="J1933">
        <v>19192</v>
      </c>
      <c r="K1933">
        <v>0</v>
      </c>
      <c r="L1933">
        <v>19192</v>
      </c>
      <c r="M1933">
        <v>3002.24</v>
      </c>
      <c r="N1933" t="s">
        <v>20</v>
      </c>
    </row>
    <row r="1934" spans="1:14" x14ac:dyDescent="0.35">
      <c r="A1934">
        <v>11933</v>
      </c>
      <c r="B1934" s="1">
        <v>45675</v>
      </c>
      <c r="C1934" t="s">
        <v>3758</v>
      </c>
      <c r="D1934" t="s">
        <v>22</v>
      </c>
      <c r="E1934" t="s">
        <v>23</v>
      </c>
      <c r="F1934" t="s">
        <v>42</v>
      </c>
      <c r="G1934" t="s">
        <v>43</v>
      </c>
      <c r="H1934" t="s">
        <v>3759</v>
      </c>
      <c r="I1934">
        <v>5</v>
      </c>
      <c r="J1934">
        <v>13658</v>
      </c>
      <c r="K1934">
        <v>10</v>
      </c>
      <c r="L1934">
        <v>61461</v>
      </c>
      <c r="M1934">
        <v>13012.43</v>
      </c>
      <c r="N1934" t="s">
        <v>38</v>
      </c>
    </row>
    <row r="1935" spans="1:14" x14ac:dyDescent="0.35">
      <c r="A1935">
        <v>11934</v>
      </c>
      <c r="B1935" s="1">
        <v>45775</v>
      </c>
      <c r="C1935" t="s">
        <v>3760</v>
      </c>
      <c r="D1935" t="s">
        <v>28</v>
      </c>
      <c r="E1935" t="s">
        <v>144</v>
      </c>
      <c r="F1935" t="s">
        <v>129</v>
      </c>
      <c r="G1935" t="s">
        <v>159</v>
      </c>
      <c r="H1935" t="s">
        <v>3761</v>
      </c>
      <c r="I1935">
        <v>2</v>
      </c>
      <c r="J1935">
        <v>40023</v>
      </c>
      <c r="K1935">
        <v>10</v>
      </c>
      <c r="L1935">
        <v>72041.399999999994</v>
      </c>
      <c r="M1935">
        <v>14845.37</v>
      </c>
      <c r="N1935" t="s">
        <v>83</v>
      </c>
    </row>
    <row r="1936" spans="1:14" x14ac:dyDescent="0.35">
      <c r="A1936">
        <v>11935</v>
      </c>
      <c r="B1936" s="1">
        <v>45872</v>
      </c>
      <c r="C1936" t="s">
        <v>3762</v>
      </c>
      <c r="D1936" t="s">
        <v>15</v>
      </c>
      <c r="E1936" t="s">
        <v>16</v>
      </c>
      <c r="F1936" t="s">
        <v>17</v>
      </c>
      <c r="G1936" t="s">
        <v>55</v>
      </c>
      <c r="H1936" t="s">
        <v>3763</v>
      </c>
      <c r="I1936">
        <v>5</v>
      </c>
      <c r="J1936">
        <v>37719</v>
      </c>
      <c r="K1936">
        <v>10</v>
      </c>
      <c r="L1936">
        <v>169735.5</v>
      </c>
      <c r="M1936">
        <v>33451.01</v>
      </c>
      <c r="N1936" t="s">
        <v>38</v>
      </c>
    </row>
    <row r="1937" spans="1:14" x14ac:dyDescent="0.35">
      <c r="A1937">
        <v>11936</v>
      </c>
      <c r="B1937" s="1">
        <v>45749</v>
      </c>
      <c r="C1937" t="s">
        <v>3764</v>
      </c>
      <c r="D1937" t="s">
        <v>22</v>
      </c>
      <c r="E1937" t="s">
        <v>54</v>
      </c>
      <c r="F1937" t="s">
        <v>17</v>
      </c>
      <c r="G1937" t="s">
        <v>55</v>
      </c>
      <c r="H1937" t="s">
        <v>3765</v>
      </c>
      <c r="I1937">
        <v>3</v>
      </c>
      <c r="J1937">
        <v>72335</v>
      </c>
      <c r="K1937">
        <v>10</v>
      </c>
      <c r="L1937">
        <v>195304.5</v>
      </c>
      <c r="M1937">
        <v>32368.66</v>
      </c>
      <c r="N1937" t="s">
        <v>33</v>
      </c>
    </row>
    <row r="1938" spans="1:14" x14ac:dyDescent="0.35">
      <c r="A1938">
        <v>11937</v>
      </c>
      <c r="B1938" s="1">
        <v>45729</v>
      </c>
      <c r="C1938" t="s">
        <v>3766</v>
      </c>
      <c r="D1938" t="s">
        <v>28</v>
      </c>
      <c r="E1938" t="s">
        <v>85</v>
      </c>
      <c r="F1938" t="s">
        <v>86</v>
      </c>
      <c r="G1938" t="s">
        <v>90</v>
      </c>
      <c r="H1938" t="s">
        <v>3767</v>
      </c>
      <c r="I1938">
        <v>4</v>
      </c>
      <c r="J1938">
        <v>9586</v>
      </c>
      <c r="K1938">
        <v>10</v>
      </c>
      <c r="L1938">
        <v>34509.599999999999</v>
      </c>
      <c r="M1938">
        <v>6229.45</v>
      </c>
      <c r="N1938" t="s">
        <v>33</v>
      </c>
    </row>
    <row r="1939" spans="1:14" x14ac:dyDescent="0.35">
      <c r="A1939">
        <v>11938</v>
      </c>
      <c r="B1939" s="1">
        <v>45299</v>
      </c>
      <c r="C1939" t="s">
        <v>2217</v>
      </c>
      <c r="D1939" t="s">
        <v>15</v>
      </c>
      <c r="E1939" t="s">
        <v>93</v>
      </c>
      <c r="F1939" t="s">
        <v>96</v>
      </c>
      <c r="G1939" t="s">
        <v>156</v>
      </c>
      <c r="H1939" t="s">
        <v>3768</v>
      </c>
      <c r="I1939">
        <v>2</v>
      </c>
      <c r="J1939">
        <v>69109</v>
      </c>
      <c r="K1939">
        <v>15</v>
      </c>
      <c r="L1939">
        <v>117485.3</v>
      </c>
      <c r="M1939">
        <v>27954.82</v>
      </c>
      <c r="N1939" t="s">
        <v>83</v>
      </c>
    </row>
    <row r="1940" spans="1:14" x14ac:dyDescent="0.35">
      <c r="A1940">
        <v>11939</v>
      </c>
      <c r="B1940" s="1">
        <v>45645</v>
      </c>
      <c r="C1940" t="s">
        <v>3769</v>
      </c>
      <c r="D1940" t="s">
        <v>40</v>
      </c>
      <c r="E1940" t="s">
        <v>50</v>
      </c>
      <c r="F1940" t="s">
        <v>96</v>
      </c>
      <c r="G1940" t="s">
        <v>97</v>
      </c>
      <c r="H1940" t="s">
        <v>3770</v>
      </c>
      <c r="I1940">
        <v>4</v>
      </c>
      <c r="J1940">
        <v>26276</v>
      </c>
      <c r="K1940">
        <v>15</v>
      </c>
      <c r="L1940">
        <v>89338.4</v>
      </c>
      <c r="M1940">
        <v>4923.1099999999997</v>
      </c>
      <c r="N1940" t="s">
        <v>33</v>
      </c>
    </row>
    <row r="1941" spans="1:14" x14ac:dyDescent="0.35">
      <c r="A1941">
        <v>11940</v>
      </c>
      <c r="B1941" s="1">
        <v>45816</v>
      </c>
      <c r="C1941" t="s">
        <v>3771</v>
      </c>
      <c r="D1941" t="s">
        <v>22</v>
      </c>
      <c r="E1941" t="s">
        <v>167</v>
      </c>
      <c r="F1941" t="s">
        <v>75</v>
      </c>
      <c r="G1941" t="s">
        <v>307</v>
      </c>
      <c r="H1941" t="s">
        <v>3772</v>
      </c>
      <c r="I1941">
        <v>5</v>
      </c>
      <c r="J1941">
        <v>36039</v>
      </c>
      <c r="K1941">
        <v>10</v>
      </c>
      <c r="L1941">
        <v>162175.5</v>
      </c>
      <c r="M1941">
        <v>30400.7</v>
      </c>
      <c r="N1941" t="s">
        <v>72</v>
      </c>
    </row>
    <row r="1942" spans="1:14" x14ac:dyDescent="0.35">
      <c r="A1942">
        <v>11941</v>
      </c>
      <c r="B1942" s="1">
        <v>45316</v>
      </c>
      <c r="C1942" t="s">
        <v>3773</v>
      </c>
      <c r="D1942" t="s">
        <v>15</v>
      </c>
      <c r="E1942" t="s">
        <v>16</v>
      </c>
      <c r="F1942" t="s">
        <v>86</v>
      </c>
      <c r="G1942" t="s">
        <v>118</v>
      </c>
      <c r="H1942" t="s">
        <v>3774</v>
      </c>
      <c r="I1942">
        <v>4</v>
      </c>
      <c r="J1942">
        <v>33905</v>
      </c>
      <c r="K1942">
        <v>20</v>
      </c>
      <c r="L1942">
        <v>108496</v>
      </c>
      <c r="M1942">
        <v>23987.82</v>
      </c>
      <c r="N1942" t="s">
        <v>20</v>
      </c>
    </row>
    <row r="1943" spans="1:14" x14ac:dyDescent="0.35">
      <c r="A1943">
        <v>11942</v>
      </c>
      <c r="B1943" s="1">
        <v>45704</v>
      </c>
      <c r="C1943" t="s">
        <v>3775</v>
      </c>
      <c r="D1943" t="s">
        <v>40</v>
      </c>
      <c r="E1943" t="s">
        <v>110</v>
      </c>
      <c r="F1943" t="s">
        <v>129</v>
      </c>
      <c r="G1943" t="s">
        <v>130</v>
      </c>
      <c r="H1943" t="s">
        <v>3776</v>
      </c>
      <c r="I1943">
        <v>4</v>
      </c>
      <c r="J1943">
        <v>4623</v>
      </c>
      <c r="K1943">
        <v>10</v>
      </c>
      <c r="L1943">
        <v>16642.8</v>
      </c>
      <c r="M1943">
        <v>878.41</v>
      </c>
      <c r="N1943" t="s">
        <v>72</v>
      </c>
    </row>
    <row r="1944" spans="1:14" x14ac:dyDescent="0.35">
      <c r="A1944">
        <v>11943</v>
      </c>
      <c r="B1944" s="1">
        <v>45629</v>
      </c>
      <c r="C1944" t="s">
        <v>3777</v>
      </c>
      <c r="D1944" t="s">
        <v>40</v>
      </c>
      <c r="E1944" t="s">
        <v>50</v>
      </c>
      <c r="F1944" t="s">
        <v>69</v>
      </c>
      <c r="G1944" t="s">
        <v>151</v>
      </c>
      <c r="H1944" t="s">
        <v>3778</v>
      </c>
      <c r="I1944">
        <v>3</v>
      </c>
      <c r="J1944">
        <v>29871</v>
      </c>
      <c r="K1944">
        <v>10</v>
      </c>
      <c r="L1944">
        <v>80651.7</v>
      </c>
      <c r="M1944">
        <v>5187.34</v>
      </c>
      <c r="N1944" t="s">
        <v>83</v>
      </c>
    </row>
    <row r="1945" spans="1:14" x14ac:dyDescent="0.35">
      <c r="A1945">
        <v>11944</v>
      </c>
      <c r="B1945" s="1">
        <v>45393</v>
      </c>
      <c r="C1945" t="s">
        <v>3779</v>
      </c>
      <c r="D1945" t="s">
        <v>22</v>
      </c>
      <c r="E1945" t="s">
        <v>167</v>
      </c>
      <c r="F1945" t="s">
        <v>17</v>
      </c>
      <c r="G1945" t="s">
        <v>18</v>
      </c>
      <c r="H1945" t="s">
        <v>1116</v>
      </c>
      <c r="I1945">
        <v>4</v>
      </c>
      <c r="J1945">
        <v>14894</v>
      </c>
      <c r="K1945">
        <v>10</v>
      </c>
      <c r="L1945">
        <v>53618.400000000001</v>
      </c>
      <c r="M1945">
        <v>5273.99</v>
      </c>
      <c r="N1945" t="s">
        <v>33</v>
      </c>
    </row>
    <row r="1946" spans="1:14" x14ac:dyDescent="0.35">
      <c r="A1946">
        <v>11945</v>
      </c>
      <c r="B1946" s="1">
        <v>45652</v>
      </c>
      <c r="C1946" t="s">
        <v>3780</v>
      </c>
      <c r="D1946" t="s">
        <v>15</v>
      </c>
      <c r="E1946" t="s">
        <v>174</v>
      </c>
      <c r="F1946" t="s">
        <v>46</v>
      </c>
      <c r="G1946" t="s">
        <v>47</v>
      </c>
      <c r="H1946" t="s">
        <v>3781</v>
      </c>
      <c r="I1946">
        <v>1</v>
      </c>
      <c r="J1946">
        <v>71238</v>
      </c>
      <c r="K1946">
        <v>20</v>
      </c>
      <c r="L1946">
        <v>56990.400000000001</v>
      </c>
      <c r="M1946">
        <v>8632.1200000000008</v>
      </c>
      <c r="N1946" t="s">
        <v>83</v>
      </c>
    </row>
    <row r="1947" spans="1:14" x14ac:dyDescent="0.35">
      <c r="A1947">
        <v>11946</v>
      </c>
      <c r="B1947" s="1">
        <v>45776</v>
      </c>
      <c r="C1947" t="s">
        <v>3782</v>
      </c>
      <c r="D1947" t="s">
        <v>22</v>
      </c>
      <c r="E1947" t="s">
        <v>58</v>
      </c>
      <c r="F1947" t="s">
        <v>24</v>
      </c>
      <c r="G1947" t="s">
        <v>59</v>
      </c>
      <c r="H1947" t="s">
        <v>3783</v>
      </c>
      <c r="I1947">
        <v>4</v>
      </c>
      <c r="J1947">
        <v>22317</v>
      </c>
      <c r="K1947">
        <v>15</v>
      </c>
      <c r="L1947">
        <v>75877.8</v>
      </c>
      <c r="M1947">
        <v>15649.63</v>
      </c>
      <c r="N1947" t="s">
        <v>33</v>
      </c>
    </row>
    <row r="1948" spans="1:14" x14ac:dyDescent="0.35">
      <c r="A1948">
        <v>11947</v>
      </c>
      <c r="B1948" s="1">
        <v>45670</v>
      </c>
      <c r="C1948" t="s">
        <v>2405</v>
      </c>
      <c r="D1948" t="s">
        <v>28</v>
      </c>
      <c r="E1948" t="s">
        <v>144</v>
      </c>
      <c r="F1948" t="s">
        <v>86</v>
      </c>
      <c r="G1948" t="s">
        <v>90</v>
      </c>
      <c r="H1948" t="s">
        <v>3784</v>
      </c>
      <c r="I1948">
        <v>3</v>
      </c>
      <c r="J1948">
        <v>5408</v>
      </c>
      <c r="K1948">
        <v>20</v>
      </c>
      <c r="L1948">
        <v>12979.2</v>
      </c>
      <c r="M1948">
        <v>801.44</v>
      </c>
      <c r="N1948" t="s">
        <v>20</v>
      </c>
    </row>
    <row r="1949" spans="1:14" x14ac:dyDescent="0.35">
      <c r="A1949">
        <v>11948</v>
      </c>
      <c r="B1949" s="1">
        <v>45818</v>
      </c>
      <c r="C1949" t="s">
        <v>3785</v>
      </c>
      <c r="D1949" t="s">
        <v>22</v>
      </c>
      <c r="E1949" t="s">
        <v>167</v>
      </c>
      <c r="F1949" t="s">
        <v>17</v>
      </c>
      <c r="G1949" t="s">
        <v>55</v>
      </c>
      <c r="H1949" t="s">
        <v>3786</v>
      </c>
      <c r="I1949">
        <v>5</v>
      </c>
      <c r="J1949">
        <v>71043</v>
      </c>
      <c r="K1949">
        <v>5</v>
      </c>
      <c r="L1949">
        <v>337454.25</v>
      </c>
      <c r="M1949">
        <v>69191.11</v>
      </c>
      <c r="N1949" t="s">
        <v>20</v>
      </c>
    </row>
    <row r="1950" spans="1:14" x14ac:dyDescent="0.35">
      <c r="A1950">
        <v>11949</v>
      </c>
      <c r="B1950" s="1">
        <v>45268</v>
      </c>
      <c r="C1950" t="s">
        <v>3787</v>
      </c>
      <c r="D1950" t="s">
        <v>22</v>
      </c>
      <c r="E1950" t="s">
        <v>74</v>
      </c>
      <c r="F1950" t="s">
        <v>30</v>
      </c>
      <c r="G1950" t="s">
        <v>65</v>
      </c>
      <c r="H1950" t="s">
        <v>3260</v>
      </c>
      <c r="I1950">
        <v>3</v>
      </c>
      <c r="J1950">
        <v>39343</v>
      </c>
      <c r="K1950">
        <v>0</v>
      </c>
      <c r="L1950">
        <v>118029</v>
      </c>
      <c r="M1950">
        <v>19795.150000000001</v>
      </c>
      <c r="N1950" t="s">
        <v>83</v>
      </c>
    </row>
    <row r="1951" spans="1:14" x14ac:dyDescent="0.35">
      <c r="A1951">
        <v>11950</v>
      </c>
      <c r="B1951" s="1">
        <v>45367</v>
      </c>
      <c r="C1951" t="s">
        <v>3788</v>
      </c>
      <c r="D1951" t="s">
        <v>22</v>
      </c>
      <c r="E1951" t="s">
        <v>58</v>
      </c>
      <c r="F1951" t="s">
        <v>69</v>
      </c>
      <c r="G1951" t="s">
        <v>151</v>
      </c>
      <c r="H1951" t="s">
        <v>3789</v>
      </c>
      <c r="I1951">
        <v>4</v>
      </c>
      <c r="J1951">
        <v>44419</v>
      </c>
      <c r="K1951">
        <v>10</v>
      </c>
      <c r="L1951">
        <v>159908.4</v>
      </c>
      <c r="M1951">
        <v>11869.58</v>
      </c>
      <c r="N1951" t="s">
        <v>72</v>
      </c>
    </row>
    <row r="1952" spans="1:14" x14ac:dyDescent="0.35">
      <c r="A1952">
        <v>11951</v>
      </c>
      <c r="B1952" s="1">
        <v>45532</v>
      </c>
      <c r="C1952" t="s">
        <v>3790</v>
      </c>
      <c r="D1952" t="s">
        <v>22</v>
      </c>
      <c r="E1952" t="s">
        <v>58</v>
      </c>
      <c r="F1952" t="s">
        <v>75</v>
      </c>
      <c r="G1952" t="s">
        <v>409</v>
      </c>
      <c r="H1952" t="s">
        <v>1802</v>
      </c>
      <c r="I1952">
        <v>4</v>
      </c>
      <c r="J1952">
        <v>23082</v>
      </c>
      <c r="K1952">
        <v>10</v>
      </c>
      <c r="L1952">
        <v>83095.199999999997</v>
      </c>
      <c r="M1952">
        <v>11242.62</v>
      </c>
      <c r="N1952" t="s">
        <v>38</v>
      </c>
    </row>
    <row r="1953" spans="1:14" x14ac:dyDescent="0.35">
      <c r="A1953">
        <v>11952</v>
      </c>
      <c r="B1953" s="1">
        <v>45848</v>
      </c>
      <c r="C1953" t="s">
        <v>3791</v>
      </c>
      <c r="D1953" t="s">
        <v>28</v>
      </c>
      <c r="E1953" t="s">
        <v>85</v>
      </c>
      <c r="F1953" t="s">
        <v>129</v>
      </c>
      <c r="G1953" t="s">
        <v>148</v>
      </c>
      <c r="H1953" t="s">
        <v>3792</v>
      </c>
      <c r="I1953">
        <v>1</v>
      </c>
      <c r="J1953">
        <v>27037</v>
      </c>
      <c r="K1953">
        <v>20</v>
      </c>
      <c r="L1953">
        <v>21629.599999999999</v>
      </c>
      <c r="M1953">
        <v>5064.13</v>
      </c>
      <c r="N1953" t="s">
        <v>33</v>
      </c>
    </row>
    <row r="1954" spans="1:14" x14ac:dyDescent="0.35">
      <c r="A1954">
        <v>11953</v>
      </c>
      <c r="B1954" s="1">
        <v>45614</v>
      </c>
      <c r="C1954" t="s">
        <v>3793</v>
      </c>
      <c r="D1954" t="s">
        <v>22</v>
      </c>
      <c r="E1954" t="s">
        <v>74</v>
      </c>
      <c r="F1954" t="s">
        <v>17</v>
      </c>
      <c r="G1954" t="s">
        <v>100</v>
      </c>
      <c r="H1954" t="s">
        <v>3794</v>
      </c>
      <c r="I1954">
        <v>5</v>
      </c>
      <c r="J1954">
        <v>70647</v>
      </c>
      <c r="K1954">
        <v>5</v>
      </c>
      <c r="L1954">
        <v>335573.25</v>
      </c>
      <c r="M1954">
        <v>18606.62</v>
      </c>
      <c r="N1954" t="s">
        <v>83</v>
      </c>
    </row>
    <row r="1955" spans="1:14" x14ac:dyDescent="0.35">
      <c r="A1955">
        <v>11954</v>
      </c>
      <c r="B1955" s="1">
        <v>45809</v>
      </c>
      <c r="C1955" t="s">
        <v>3795</v>
      </c>
      <c r="D1955" t="s">
        <v>22</v>
      </c>
      <c r="E1955" t="s">
        <v>58</v>
      </c>
      <c r="F1955" t="s">
        <v>69</v>
      </c>
      <c r="G1955" t="s">
        <v>70</v>
      </c>
      <c r="H1955" t="s">
        <v>3796</v>
      </c>
      <c r="I1955">
        <v>1</v>
      </c>
      <c r="J1955">
        <v>60017</v>
      </c>
      <c r="K1955">
        <v>10</v>
      </c>
      <c r="L1955">
        <v>54015.3</v>
      </c>
      <c r="M1955">
        <v>8448.2199999999993</v>
      </c>
      <c r="N1955" t="s">
        <v>38</v>
      </c>
    </row>
    <row r="1956" spans="1:14" x14ac:dyDescent="0.35">
      <c r="A1956">
        <v>11955</v>
      </c>
      <c r="B1956" s="1">
        <v>45384</v>
      </c>
      <c r="C1956" t="s">
        <v>3797</v>
      </c>
      <c r="D1956" t="s">
        <v>28</v>
      </c>
      <c r="E1956" t="s">
        <v>29</v>
      </c>
      <c r="F1956" t="s">
        <v>46</v>
      </c>
      <c r="G1956" t="s">
        <v>201</v>
      </c>
      <c r="H1956" t="s">
        <v>3798</v>
      </c>
      <c r="I1956">
        <v>2</v>
      </c>
      <c r="J1956">
        <v>33562</v>
      </c>
      <c r="K1956">
        <v>5</v>
      </c>
      <c r="L1956">
        <v>63767.8</v>
      </c>
      <c r="M1956">
        <v>11910.29</v>
      </c>
      <c r="N1956" t="s">
        <v>20</v>
      </c>
    </row>
    <row r="1957" spans="1:14" x14ac:dyDescent="0.35">
      <c r="A1957">
        <v>11956</v>
      </c>
      <c r="B1957" s="1">
        <v>45535</v>
      </c>
      <c r="C1957" t="s">
        <v>3799</v>
      </c>
      <c r="D1957" t="s">
        <v>40</v>
      </c>
      <c r="E1957" t="s">
        <v>62</v>
      </c>
      <c r="F1957" t="s">
        <v>42</v>
      </c>
      <c r="G1957" t="s">
        <v>188</v>
      </c>
      <c r="H1957" t="s">
        <v>3800</v>
      </c>
      <c r="I1957">
        <v>4</v>
      </c>
      <c r="J1957">
        <v>71751</v>
      </c>
      <c r="K1957">
        <v>0</v>
      </c>
      <c r="L1957">
        <v>287004</v>
      </c>
      <c r="M1957">
        <v>23632.48</v>
      </c>
      <c r="N1957" t="s">
        <v>83</v>
      </c>
    </row>
    <row r="1958" spans="1:14" x14ac:dyDescent="0.35">
      <c r="A1958">
        <v>11957</v>
      </c>
      <c r="B1958" s="1">
        <v>45541</v>
      </c>
      <c r="C1958" t="s">
        <v>866</v>
      </c>
      <c r="D1958" t="s">
        <v>40</v>
      </c>
      <c r="E1958" t="s">
        <v>50</v>
      </c>
      <c r="F1958" t="s">
        <v>46</v>
      </c>
      <c r="G1958" t="s">
        <v>126</v>
      </c>
      <c r="H1958" t="s">
        <v>2414</v>
      </c>
      <c r="I1958">
        <v>1</v>
      </c>
      <c r="J1958">
        <v>39397</v>
      </c>
      <c r="K1958">
        <v>0</v>
      </c>
      <c r="L1958">
        <v>39397</v>
      </c>
      <c r="M1958">
        <v>8560.42</v>
      </c>
      <c r="N1958" t="s">
        <v>38</v>
      </c>
    </row>
    <row r="1959" spans="1:14" x14ac:dyDescent="0.35">
      <c r="A1959">
        <v>11958</v>
      </c>
      <c r="B1959" s="1">
        <v>45232</v>
      </c>
      <c r="C1959" t="s">
        <v>3801</v>
      </c>
      <c r="D1959" t="s">
        <v>28</v>
      </c>
      <c r="E1959" t="s">
        <v>144</v>
      </c>
      <c r="F1959" t="s">
        <v>96</v>
      </c>
      <c r="G1959" t="s">
        <v>156</v>
      </c>
      <c r="H1959" t="s">
        <v>3802</v>
      </c>
      <c r="I1959">
        <v>4</v>
      </c>
      <c r="J1959">
        <v>13045</v>
      </c>
      <c r="K1959">
        <v>5</v>
      </c>
      <c r="L1959">
        <v>49571</v>
      </c>
      <c r="M1959">
        <v>8194.98</v>
      </c>
      <c r="N1959" t="s">
        <v>83</v>
      </c>
    </row>
    <row r="1960" spans="1:14" x14ac:dyDescent="0.35">
      <c r="A1960">
        <v>11959</v>
      </c>
      <c r="B1960" s="1">
        <v>45289</v>
      </c>
      <c r="C1960" t="s">
        <v>3803</v>
      </c>
      <c r="D1960" t="s">
        <v>22</v>
      </c>
      <c r="E1960" t="s">
        <v>54</v>
      </c>
      <c r="F1960" t="s">
        <v>30</v>
      </c>
      <c r="G1960" t="s">
        <v>322</v>
      </c>
      <c r="H1960" t="s">
        <v>3804</v>
      </c>
      <c r="I1960">
        <v>2</v>
      </c>
      <c r="J1960">
        <v>12469</v>
      </c>
      <c r="K1960">
        <v>10</v>
      </c>
      <c r="L1960">
        <v>22444.2</v>
      </c>
      <c r="M1960">
        <v>1748.38</v>
      </c>
      <c r="N1960" t="s">
        <v>33</v>
      </c>
    </row>
    <row r="1961" spans="1:14" x14ac:dyDescent="0.35">
      <c r="A1961">
        <v>11960</v>
      </c>
      <c r="B1961" s="1">
        <v>45350</v>
      </c>
      <c r="C1961" t="s">
        <v>3805</v>
      </c>
      <c r="D1961" t="s">
        <v>22</v>
      </c>
      <c r="E1961" t="s">
        <v>167</v>
      </c>
      <c r="F1961" t="s">
        <v>30</v>
      </c>
      <c r="G1961" t="s">
        <v>65</v>
      </c>
      <c r="H1961" t="s">
        <v>816</v>
      </c>
      <c r="I1961">
        <v>1</v>
      </c>
      <c r="J1961">
        <v>11182</v>
      </c>
      <c r="K1961">
        <v>15</v>
      </c>
      <c r="L1961">
        <v>9504.7000000000007</v>
      </c>
      <c r="M1961">
        <v>1019.75</v>
      </c>
      <c r="N1961" t="s">
        <v>83</v>
      </c>
    </row>
    <row r="1962" spans="1:14" x14ac:dyDescent="0.35">
      <c r="A1962">
        <v>11961</v>
      </c>
      <c r="B1962" s="1">
        <v>45733</v>
      </c>
      <c r="C1962" t="s">
        <v>3806</v>
      </c>
      <c r="D1962" t="s">
        <v>22</v>
      </c>
      <c r="E1962" t="s">
        <v>23</v>
      </c>
      <c r="F1962" t="s">
        <v>17</v>
      </c>
      <c r="G1962" t="s">
        <v>100</v>
      </c>
      <c r="H1962" t="s">
        <v>3807</v>
      </c>
      <c r="I1962">
        <v>1</v>
      </c>
      <c r="J1962">
        <v>15722</v>
      </c>
      <c r="K1962">
        <v>0</v>
      </c>
      <c r="L1962">
        <v>15722</v>
      </c>
      <c r="M1962">
        <v>3739.94</v>
      </c>
      <c r="N1962" t="s">
        <v>33</v>
      </c>
    </row>
    <row r="1963" spans="1:14" x14ac:dyDescent="0.35">
      <c r="A1963">
        <v>11962</v>
      </c>
      <c r="B1963" s="1">
        <v>45836</v>
      </c>
      <c r="C1963" t="s">
        <v>3808</v>
      </c>
      <c r="D1963" t="s">
        <v>40</v>
      </c>
      <c r="E1963" t="s">
        <v>110</v>
      </c>
      <c r="F1963" t="s">
        <v>42</v>
      </c>
      <c r="G1963" t="s">
        <v>446</v>
      </c>
      <c r="H1963" t="s">
        <v>3809</v>
      </c>
      <c r="I1963">
        <v>1</v>
      </c>
      <c r="J1963">
        <v>71414</v>
      </c>
      <c r="K1963">
        <v>10</v>
      </c>
      <c r="L1963">
        <v>64272.6</v>
      </c>
      <c r="M1963">
        <v>15073.36</v>
      </c>
      <c r="N1963" t="s">
        <v>33</v>
      </c>
    </row>
    <row r="1964" spans="1:14" x14ac:dyDescent="0.35">
      <c r="A1964">
        <v>11963</v>
      </c>
      <c r="B1964" s="1">
        <v>45332</v>
      </c>
      <c r="C1964" t="s">
        <v>3810</v>
      </c>
      <c r="D1964" t="s">
        <v>28</v>
      </c>
      <c r="E1964" t="s">
        <v>114</v>
      </c>
      <c r="F1964" t="s">
        <v>96</v>
      </c>
      <c r="G1964" t="s">
        <v>183</v>
      </c>
      <c r="H1964" t="s">
        <v>3811</v>
      </c>
      <c r="I1964">
        <v>3</v>
      </c>
      <c r="J1964">
        <v>63450</v>
      </c>
      <c r="K1964">
        <v>0</v>
      </c>
      <c r="L1964">
        <v>190350</v>
      </c>
      <c r="M1964">
        <v>40628.76</v>
      </c>
      <c r="N1964" t="s">
        <v>33</v>
      </c>
    </row>
    <row r="1965" spans="1:14" x14ac:dyDescent="0.35">
      <c r="A1965">
        <v>11964</v>
      </c>
      <c r="B1965" s="1">
        <v>45792</v>
      </c>
      <c r="C1965" t="s">
        <v>3812</v>
      </c>
      <c r="D1965" t="s">
        <v>40</v>
      </c>
      <c r="E1965" t="s">
        <v>103</v>
      </c>
      <c r="F1965" t="s">
        <v>42</v>
      </c>
      <c r="G1965" t="s">
        <v>446</v>
      </c>
      <c r="H1965" t="s">
        <v>3813</v>
      </c>
      <c r="I1965">
        <v>4</v>
      </c>
      <c r="J1965">
        <v>70267</v>
      </c>
      <c r="K1965">
        <v>5</v>
      </c>
      <c r="L1965">
        <v>267014.59999999998</v>
      </c>
      <c r="M1965">
        <v>32751.599999999999</v>
      </c>
      <c r="N1965" t="s">
        <v>72</v>
      </c>
    </row>
    <row r="1966" spans="1:14" x14ac:dyDescent="0.35">
      <c r="A1966">
        <v>11965</v>
      </c>
      <c r="B1966" s="1">
        <v>45906</v>
      </c>
      <c r="C1966" t="s">
        <v>3814</v>
      </c>
      <c r="D1966" t="s">
        <v>40</v>
      </c>
      <c r="E1966" t="s">
        <v>103</v>
      </c>
      <c r="F1966" t="s">
        <v>30</v>
      </c>
      <c r="G1966" t="s">
        <v>227</v>
      </c>
      <c r="H1966" t="s">
        <v>3815</v>
      </c>
      <c r="I1966">
        <v>1</v>
      </c>
      <c r="J1966">
        <v>55661</v>
      </c>
      <c r="K1966">
        <v>20</v>
      </c>
      <c r="L1966">
        <v>44528.800000000003</v>
      </c>
      <c r="M1966">
        <v>7784.21</v>
      </c>
      <c r="N1966" t="s">
        <v>72</v>
      </c>
    </row>
    <row r="1967" spans="1:14" x14ac:dyDescent="0.35">
      <c r="A1967">
        <v>11966</v>
      </c>
      <c r="B1967" s="1">
        <v>45267</v>
      </c>
      <c r="C1967" t="s">
        <v>3816</v>
      </c>
      <c r="D1967" t="s">
        <v>40</v>
      </c>
      <c r="E1967" t="s">
        <v>50</v>
      </c>
      <c r="F1967" t="s">
        <v>46</v>
      </c>
      <c r="G1967" t="s">
        <v>141</v>
      </c>
      <c r="H1967" t="s">
        <v>3817</v>
      </c>
      <c r="I1967">
        <v>4</v>
      </c>
      <c r="J1967">
        <v>32435</v>
      </c>
      <c r="K1967">
        <v>10</v>
      </c>
      <c r="L1967">
        <v>116766</v>
      </c>
      <c r="M1967">
        <v>14779.09</v>
      </c>
      <c r="N1967" t="s">
        <v>72</v>
      </c>
    </row>
    <row r="1968" spans="1:14" x14ac:dyDescent="0.35">
      <c r="A1968">
        <v>11967</v>
      </c>
      <c r="B1968" s="1">
        <v>45400</v>
      </c>
      <c r="C1968" t="s">
        <v>3489</v>
      </c>
      <c r="D1968" t="s">
        <v>15</v>
      </c>
      <c r="E1968" t="s">
        <v>93</v>
      </c>
      <c r="F1968" t="s">
        <v>46</v>
      </c>
      <c r="G1968" t="s">
        <v>126</v>
      </c>
      <c r="H1968" t="s">
        <v>3818</v>
      </c>
      <c r="I1968">
        <v>1</v>
      </c>
      <c r="J1968">
        <v>52961</v>
      </c>
      <c r="K1968">
        <v>0</v>
      </c>
      <c r="L1968">
        <v>52961</v>
      </c>
      <c r="M1968">
        <v>12025.23</v>
      </c>
      <c r="N1968" t="s">
        <v>33</v>
      </c>
    </row>
    <row r="1969" spans="1:14" x14ac:dyDescent="0.35">
      <c r="A1969">
        <v>11968</v>
      </c>
      <c r="B1969" s="1">
        <v>45442</v>
      </c>
      <c r="C1969" t="s">
        <v>3819</v>
      </c>
      <c r="D1969" t="s">
        <v>40</v>
      </c>
      <c r="E1969" t="s">
        <v>110</v>
      </c>
      <c r="F1969" t="s">
        <v>46</v>
      </c>
      <c r="G1969" t="s">
        <v>141</v>
      </c>
      <c r="H1969" t="s">
        <v>3820</v>
      </c>
      <c r="I1969">
        <v>2</v>
      </c>
      <c r="J1969">
        <v>52166</v>
      </c>
      <c r="K1969">
        <v>10</v>
      </c>
      <c r="L1969">
        <v>93898.8</v>
      </c>
      <c r="M1969">
        <v>5784.3</v>
      </c>
      <c r="N1969" t="s">
        <v>38</v>
      </c>
    </row>
    <row r="1970" spans="1:14" x14ac:dyDescent="0.35">
      <c r="A1970">
        <v>11969</v>
      </c>
      <c r="B1970" s="1">
        <v>45840</v>
      </c>
      <c r="C1970" t="s">
        <v>3821</v>
      </c>
      <c r="D1970" t="s">
        <v>40</v>
      </c>
      <c r="E1970" t="s">
        <v>62</v>
      </c>
      <c r="F1970" t="s">
        <v>129</v>
      </c>
      <c r="G1970" t="s">
        <v>148</v>
      </c>
      <c r="H1970" t="s">
        <v>3822</v>
      </c>
      <c r="I1970">
        <v>3</v>
      </c>
      <c r="J1970">
        <v>7681</v>
      </c>
      <c r="K1970">
        <v>15</v>
      </c>
      <c r="L1970">
        <v>19586.55</v>
      </c>
      <c r="M1970">
        <v>4318.6000000000004</v>
      </c>
      <c r="N1970" t="s">
        <v>38</v>
      </c>
    </row>
    <row r="1971" spans="1:14" x14ac:dyDescent="0.35">
      <c r="A1971">
        <v>11970</v>
      </c>
      <c r="B1971" s="1">
        <v>45918</v>
      </c>
      <c r="C1971" t="s">
        <v>3823</v>
      </c>
      <c r="D1971" t="s">
        <v>28</v>
      </c>
      <c r="E1971" t="s">
        <v>114</v>
      </c>
      <c r="F1971" t="s">
        <v>24</v>
      </c>
      <c r="G1971" t="s">
        <v>25</v>
      </c>
      <c r="H1971" t="s">
        <v>3178</v>
      </c>
      <c r="I1971">
        <v>2</v>
      </c>
      <c r="J1971">
        <v>1301</v>
      </c>
      <c r="K1971">
        <v>20</v>
      </c>
      <c r="L1971">
        <v>2081.6</v>
      </c>
      <c r="M1971">
        <v>134.44</v>
      </c>
      <c r="N1971" t="s">
        <v>20</v>
      </c>
    </row>
    <row r="1972" spans="1:14" x14ac:dyDescent="0.35">
      <c r="A1972">
        <v>11971</v>
      </c>
      <c r="B1972" s="1">
        <v>45267</v>
      </c>
      <c r="C1972" t="s">
        <v>3824</v>
      </c>
      <c r="D1972" t="s">
        <v>15</v>
      </c>
      <c r="E1972" t="s">
        <v>16</v>
      </c>
      <c r="F1972" t="s">
        <v>42</v>
      </c>
      <c r="G1972" t="s">
        <v>79</v>
      </c>
      <c r="H1972" t="s">
        <v>3825</v>
      </c>
      <c r="I1972">
        <v>1</v>
      </c>
      <c r="J1972">
        <v>17080</v>
      </c>
      <c r="K1972">
        <v>20</v>
      </c>
      <c r="L1972">
        <v>13664</v>
      </c>
      <c r="M1972">
        <v>2634.79</v>
      </c>
      <c r="N1972" t="s">
        <v>38</v>
      </c>
    </row>
    <row r="1973" spans="1:14" x14ac:dyDescent="0.35">
      <c r="A1973">
        <v>11972</v>
      </c>
      <c r="B1973" s="1">
        <v>45349</v>
      </c>
      <c r="C1973" t="s">
        <v>3826</v>
      </c>
      <c r="D1973" t="s">
        <v>28</v>
      </c>
      <c r="E1973" t="s">
        <v>35</v>
      </c>
      <c r="F1973" t="s">
        <v>75</v>
      </c>
      <c r="G1973" t="s">
        <v>240</v>
      </c>
      <c r="H1973" t="s">
        <v>3827</v>
      </c>
      <c r="I1973">
        <v>3</v>
      </c>
      <c r="J1973">
        <v>19834</v>
      </c>
      <c r="K1973">
        <v>0</v>
      </c>
      <c r="L1973">
        <v>59502</v>
      </c>
      <c r="M1973">
        <v>11271.56</v>
      </c>
      <c r="N1973" t="s">
        <v>83</v>
      </c>
    </row>
    <row r="1974" spans="1:14" x14ac:dyDescent="0.35">
      <c r="A1974">
        <v>11973</v>
      </c>
      <c r="B1974" s="1">
        <v>45483</v>
      </c>
      <c r="C1974" t="s">
        <v>3828</v>
      </c>
      <c r="D1974" t="s">
        <v>22</v>
      </c>
      <c r="E1974" t="s">
        <v>54</v>
      </c>
      <c r="F1974" t="s">
        <v>17</v>
      </c>
      <c r="G1974" t="s">
        <v>111</v>
      </c>
      <c r="H1974" t="s">
        <v>3829</v>
      </c>
      <c r="I1974">
        <v>4</v>
      </c>
      <c r="J1974">
        <v>59456</v>
      </c>
      <c r="K1974">
        <v>15</v>
      </c>
      <c r="L1974">
        <v>202150.39999999999</v>
      </c>
      <c r="M1974">
        <v>13460.43</v>
      </c>
      <c r="N1974" t="s">
        <v>33</v>
      </c>
    </row>
    <row r="1975" spans="1:14" x14ac:dyDescent="0.35">
      <c r="A1975">
        <v>11974</v>
      </c>
      <c r="B1975" s="1">
        <v>45556</v>
      </c>
      <c r="C1975" t="s">
        <v>3830</v>
      </c>
      <c r="D1975" t="s">
        <v>28</v>
      </c>
      <c r="E1975" t="s">
        <v>144</v>
      </c>
      <c r="F1975" t="s">
        <v>17</v>
      </c>
      <c r="G1975" t="s">
        <v>55</v>
      </c>
      <c r="H1975" t="s">
        <v>1587</v>
      </c>
      <c r="I1975">
        <v>2</v>
      </c>
      <c r="J1975">
        <v>32510</v>
      </c>
      <c r="K1975">
        <v>15</v>
      </c>
      <c r="L1975">
        <v>55267</v>
      </c>
      <c r="M1975">
        <v>11807.32</v>
      </c>
      <c r="N1975" t="s">
        <v>20</v>
      </c>
    </row>
    <row r="1976" spans="1:14" x14ac:dyDescent="0.35">
      <c r="A1976">
        <v>11975</v>
      </c>
      <c r="B1976" s="1">
        <v>45644</v>
      </c>
      <c r="C1976" t="s">
        <v>3831</v>
      </c>
      <c r="D1976" t="s">
        <v>15</v>
      </c>
      <c r="E1976" t="s">
        <v>68</v>
      </c>
      <c r="F1976" t="s">
        <v>17</v>
      </c>
      <c r="G1976" t="s">
        <v>55</v>
      </c>
      <c r="H1976" t="s">
        <v>3832</v>
      </c>
      <c r="I1976">
        <v>2</v>
      </c>
      <c r="J1976">
        <v>64090</v>
      </c>
      <c r="K1976">
        <v>10</v>
      </c>
      <c r="L1976">
        <v>115362</v>
      </c>
      <c r="M1976">
        <v>6163.52</v>
      </c>
      <c r="N1976" t="s">
        <v>38</v>
      </c>
    </row>
    <row r="1977" spans="1:14" x14ac:dyDescent="0.35">
      <c r="A1977">
        <v>11976</v>
      </c>
      <c r="B1977" s="1">
        <v>45484</v>
      </c>
      <c r="C1977" t="s">
        <v>3833</v>
      </c>
      <c r="D1977" t="s">
        <v>28</v>
      </c>
      <c r="E1977" t="s">
        <v>35</v>
      </c>
      <c r="F1977" t="s">
        <v>69</v>
      </c>
      <c r="G1977" t="s">
        <v>517</v>
      </c>
      <c r="H1977" t="s">
        <v>3834</v>
      </c>
      <c r="I1977">
        <v>2</v>
      </c>
      <c r="J1977">
        <v>40984</v>
      </c>
      <c r="K1977">
        <v>5</v>
      </c>
      <c r="L1977">
        <v>77869.600000000006</v>
      </c>
      <c r="M1977">
        <v>13675.04</v>
      </c>
      <c r="N1977" t="s">
        <v>72</v>
      </c>
    </row>
    <row r="1978" spans="1:14" x14ac:dyDescent="0.35">
      <c r="A1978">
        <v>11977</v>
      </c>
      <c r="B1978" s="1">
        <v>45493</v>
      </c>
      <c r="C1978" t="s">
        <v>3835</v>
      </c>
      <c r="D1978" t="s">
        <v>28</v>
      </c>
      <c r="E1978" t="s">
        <v>35</v>
      </c>
      <c r="F1978" t="s">
        <v>17</v>
      </c>
      <c r="G1978" t="s">
        <v>291</v>
      </c>
      <c r="H1978" t="s">
        <v>1416</v>
      </c>
      <c r="I1978">
        <v>4</v>
      </c>
      <c r="J1978">
        <v>8348</v>
      </c>
      <c r="K1978">
        <v>5</v>
      </c>
      <c r="L1978">
        <v>31722.400000000001</v>
      </c>
      <c r="M1978">
        <v>1879.47</v>
      </c>
      <c r="N1978" t="s">
        <v>83</v>
      </c>
    </row>
    <row r="1979" spans="1:14" x14ac:dyDescent="0.35">
      <c r="A1979">
        <v>11978</v>
      </c>
      <c r="B1979" s="1">
        <v>45291</v>
      </c>
      <c r="C1979" t="s">
        <v>3836</v>
      </c>
      <c r="D1979" t="s">
        <v>22</v>
      </c>
      <c r="E1979" t="s">
        <v>74</v>
      </c>
      <c r="F1979" t="s">
        <v>86</v>
      </c>
      <c r="G1979" t="s">
        <v>118</v>
      </c>
      <c r="H1979" t="s">
        <v>3837</v>
      </c>
      <c r="I1979">
        <v>5</v>
      </c>
      <c r="J1979">
        <v>17971</v>
      </c>
      <c r="K1979">
        <v>0</v>
      </c>
      <c r="L1979">
        <v>89855</v>
      </c>
      <c r="M1979">
        <v>19466.13</v>
      </c>
      <c r="N1979" t="s">
        <v>72</v>
      </c>
    </row>
    <row r="1980" spans="1:14" x14ac:dyDescent="0.35">
      <c r="A1980">
        <v>11979</v>
      </c>
      <c r="B1980" s="1">
        <v>45353</v>
      </c>
      <c r="C1980" t="s">
        <v>3838</v>
      </c>
      <c r="D1980" t="s">
        <v>40</v>
      </c>
      <c r="E1980" t="s">
        <v>62</v>
      </c>
      <c r="F1980" t="s">
        <v>30</v>
      </c>
      <c r="G1980" t="s">
        <v>104</v>
      </c>
      <c r="H1980" t="s">
        <v>1503</v>
      </c>
      <c r="I1980">
        <v>4</v>
      </c>
      <c r="J1980">
        <v>24557</v>
      </c>
      <c r="K1980">
        <v>5</v>
      </c>
      <c r="L1980">
        <v>93316.6</v>
      </c>
      <c r="M1980">
        <v>20909.57</v>
      </c>
      <c r="N1980" t="s">
        <v>20</v>
      </c>
    </row>
    <row r="1981" spans="1:14" x14ac:dyDescent="0.35">
      <c r="A1981">
        <v>11980</v>
      </c>
      <c r="B1981" s="1">
        <v>45931</v>
      </c>
      <c r="C1981" t="s">
        <v>3839</v>
      </c>
      <c r="D1981" t="s">
        <v>40</v>
      </c>
      <c r="E1981" t="s">
        <v>41</v>
      </c>
      <c r="F1981" t="s">
        <v>42</v>
      </c>
      <c r="G1981" t="s">
        <v>43</v>
      </c>
      <c r="H1981" t="s">
        <v>3840</v>
      </c>
      <c r="I1981">
        <v>2</v>
      </c>
      <c r="J1981">
        <v>3464</v>
      </c>
      <c r="K1981">
        <v>10</v>
      </c>
      <c r="L1981">
        <v>6235.2</v>
      </c>
      <c r="M1981">
        <v>1298.19</v>
      </c>
      <c r="N1981" t="s">
        <v>20</v>
      </c>
    </row>
    <row r="1982" spans="1:14" x14ac:dyDescent="0.35">
      <c r="A1982">
        <v>11981</v>
      </c>
      <c r="B1982" s="1">
        <v>45313</v>
      </c>
      <c r="C1982" t="s">
        <v>3841</v>
      </c>
      <c r="D1982" t="s">
        <v>22</v>
      </c>
      <c r="E1982" t="s">
        <v>23</v>
      </c>
      <c r="F1982" t="s">
        <v>17</v>
      </c>
      <c r="G1982" t="s">
        <v>55</v>
      </c>
      <c r="H1982" t="s">
        <v>3842</v>
      </c>
      <c r="I1982">
        <v>5</v>
      </c>
      <c r="J1982">
        <v>33302</v>
      </c>
      <c r="K1982">
        <v>5</v>
      </c>
      <c r="L1982">
        <v>158184.5</v>
      </c>
      <c r="M1982">
        <v>25830.560000000001</v>
      </c>
      <c r="N1982" t="s">
        <v>83</v>
      </c>
    </row>
    <row r="1983" spans="1:14" x14ac:dyDescent="0.35">
      <c r="A1983">
        <v>11982</v>
      </c>
      <c r="B1983" s="1">
        <v>45283</v>
      </c>
      <c r="C1983" t="s">
        <v>3843</v>
      </c>
      <c r="D1983" t="s">
        <v>22</v>
      </c>
      <c r="E1983" t="s">
        <v>74</v>
      </c>
      <c r="F1983" t="s">
        <v>75</v>
      </c>
      <c r="G1983" t="s">
        <v>76</v>
      </c>
      <c r="H1983" t="s">
        <v>3844</v>
      </c>
      <c r="I1983">
        <v>4</v>
      </c>
      <c r="J1983">
        <v>49278</v>
      </c>
      <c r="K1983">
        <v>20</v>
      </c>
      <c r="L1983">
        <v>157689.60000000001</v>
      </c>
      <c r="M1983">
        <v>24924.61</v>
      </c>
      <c r="N1983" t="s">
        <v>20</v>
      </c>
    </row>
    <row r="1984" spans="1:14" x14ac:dyDescent="0.35">
      <c r="A1984">
        <v>11983</v>
      </c>
      <c r="B1984" s="1">
        <v>45491</v>
      </c>
      <c r="C1984" t="s">
        <v>3845</v>
      </c>
      <c r="D1984" t="s">
        <v>15</v>
      </c>
      <c r="E1984" t="s">
        <v>68</v>
      </c>
      <c r="F1984" t="s">
        <v>86</v>
      </c>
      <c r="G1984" t="s">
        <v>296</v>
      </c>
      <c r="H1984" t="s">
        <v>3846</v>
      </c>
      <c r="I1984">
        <v>2</v>
      </c>
      <c r="J1984">
        <v>46501</v>
      </c>
      <c r="K1984">
        <v>20</v>
      </c>
      <c r="L1984">
        <v>74401.600000000006</v>
      </c>
      <c r="M1984">
        <v>6365.68</v>
      </c>
      <c r="N1984" t="s">
        <v>20</v>
      </c>
    </row>
    <row r="1985" spans="1:14" x14ac:dyDescent="0.35">
      <c r="A1985">
        <v>11984</v>
      </c>
      <c r="B1985" s="1">
        <v>45590</v>
      </c>
      <c r="C1985" t="s">
        <v>3847</v>
      </c>
      <c r="D1985" t="s">
        <v>22</v>
      </c>
      <c r="E1985" t="s">
        <v>167</v>
      </c>
      <c r="F1985" t="s">
        <v>96</v>
      </c>
      <c r="G1985" t="s">
        <v>183</v>
      </c>
      <c r="H1985" t="s">
        <v>3848</v>
      </c>
      <c r="I1985">
        <v>4</v>
      </c>
      <c r="J1985">
        <v>1290</v>
      </c>
      <c r="K1985">
        <v>15</v>
      </c>
      <c r="L1985">
        <v>4386</v>
      </c>
      <c r="M1985">
        <v>357.47</v>
      </c>
      <c r="N1985" t="s">
        <v>38</v>
      </c>
    </row>
    <row r="1986" spans="1:14" x14ac:dyDescent="0.35">
      <c r="A1986">
        <v>11985</v>
      </c>
      <c r="B1986" s="1">
        <v>45909</v>
      </c>
      <c r="C1986" t="s">
        <v>3849</v>
      </c>
      <c r="D1986" t="s">
        <v>22</v>
      </c>
      <c r="E1986" t="s">
        <v>74</v>
      </c>
      <c r="F1986" t="s">
        <v>96</v>
      </c>
      <c r="G1986" t="s">
        <v>97</v>
      </c>
      <c r="H1986" t="s">
        <v>3850</v>
      </c>
      <c r="I1986">
        <v>1</v>
      </c>
      <c r="J1986">
        <v>5808</v>
      </c>
      <c r="K1986">
        <v>0</v>
      </c>
      <c r="L1986">
        <v>5808</v>
      </c>
      <c r="M1986">
        <v>396.13</v>
      </c>
      <c r="N1986" t="s">
        <v>20</v>
      </c>
    </row>
    <row r="1987" spans="1:14" x14ac:dyDescent="0.35">
      <c r="A1987">
        <v>11986</v>
      </c>
      <c r="B1987" s="1">
        <v>45656</v>
      </c>
      <c r="C1987" t="s">
        <v>3851</v>
      </c>
      <c r="D1987" t="s">
        <v>15</v>
      </c>
      <c r="E1987" t="s">
        <v>174</v>
      </c>
      <c r="F1987" t="s">
        <v>24</v>
      </c>
      <c r="G1987" t="s">
        <v>133</v>
      </c>
      <c r="H1987" t="s">
        <v>3852</v>
      </c>
      <c r="I1987">
        <v>3</v>
      </c>
      <c r="J1987">
        <v>11177</v>
      </c>
      <c r="K1987">
        <v>20</v>
      </c>
      <c r="L1987">
        <v>26824.799999999999</v>
      </c>
      <c r="M1987">
        <v>6147.14</v>
      </c>
      <c r="N1987" t="s">
        <v>20</v>
      </c>
    </row>
    <row r="1988" spans="1:14" x14ac:dyDescent="0.35">
      <c r="A1988">
        <v>11987</v>
      </c>
      <c r="B1988" s="1">
        <v>45669</v>
      </c>
      <c r="C1988" t="s">
        <v>3853</v>
      </c>
      <c r="D1988" t="s">
        <v>28</v>
      </c>
      <c r="E1988" t="s">
        <v>35</v>
      </c>
      <c r="F1988" t="s">
        <v>129</v>
      </c>
      <c r="G1988" t="s">
        <v>130</v>
      </c>
      <c r="H1988" t="s">
        <v>3854</v>
      </c>
      <c r="I1988">
        <v>5</v>
      </c>
      <c r="J1988">
        <v>5730</v>
      </c>
      <c r="K1988">
        <v>10</v>
      </c>
      <c r="L1988">
        <v>25785</v>
      </c>
      <c r="M1988">
        <v>3229.48</v>
      </c>
      <c r="N1988" t="s">
        <v>72</v>
      </c>
    </row>
    <row r="1989" spans="1:14" x14ac:dyDescent="0.35">
      <c r="A1989">
        <v>11988</v>
      </c>
      <c r="B1989" s="1">
        <v>45664</v>
      </c>
      <c r="C1989" t="s">
        <v>3855</v>
      </c>
      <c r="D1989" t="s">
        <v>22</v>
      </c>
      <c r="E1989" t="s">
        <v>167</v>
      </c>
      <c r="F1989" t="s">
        <v>86</v>
      </c>
      <c r="G1989" t="s">
        <v>171</v>
      </c>
      <c r="H1989" t="s">
        <v>3399</v>
      </c>
      <c r="I1989">
        <v>2</v>
      </c>
      <c r="J1989">
        <v>59430</v>
      </c>
      <c r="K1989">
        <v>15</v>
      </c>
      <c r="L1989">
        <v>101031</v>
      </c>
      <c r="M1989">
        <v>15448.92</v>
      </c>
      <c r="N1989" t="s">
        <v>72</v>
      </c>
    </row>
    <row r="1990" spans="1:14" x14ac:dyDescent="0.35">
      <c r="A1990">
        <v>11989</v>
      </c>
      <c r="B1990" s="1">
        <v>45274</v>
      </c>
      <c r="C1990" t="s">
        <v>3856</v>
      </c>
      <c r="D1990" t="s">
        <v>40</v>
      </c>
      <c r="E1990" t="s">
        <v>110</v>
      </c>
      <c r="F1990" t="s">
        <v>129</v>
      </c>
      <c r="G1990" t="s">
        <v>159</v>
      </c>
      <c r="H1990" t="s">
        <v>365</v>
      </c>
      <c r="I1990">
        <v>4</v>
      </c>
      <c r="J1990">
        <v>72871</v>
      </c>
      <c r="K1990">
        <v>15</v>
      </c>
      <c r="L1990">
        <v>247761.4</v>
      </c>
      <c r="M1990">
        <v>50948.61</v>
      </c>
      <c r="N1990" t="s">
        <v>72</v>
      </c>
    </row>
    <row r="1991" spans="1:14" x14ac:dyDescent="0.35">
      <c r="A1991">
        <v>11990</v>
      </c>
      <c r="B1991" s="1">
        <v>45668</v>
      </c>
      <c r="C1991" t="s">
        <v>3857</v>
      </c>
      <c r="D1991" t="s">
        <v>15</v>
      </c>
      <c r="E1991" t="s">
        <v>68</v>
      </c>
      <c r="F1991" t="s">
        <v>129</v>
      </c>
      <c r="G1991" t="s">
        <v>159</v>
      </c>
      <c r="H1991" t="s">
        <v>2165</v>
      </c>
      <c r="I1991">
        <v>3</v>
      </c>
      <c r="J1991">
        <v>78303</v>
      </c>
      <c r="K1991">
        <v>20</v>
      </c>
      <c r="L1991">
        <v>187927.2</v>
      </c>
      <c r="M1991">
        <v>20656.84</v>
      </c>
      <c r="N1991" t="s">
        <v>38</v>
      </c>
    </row>
    <row r="1992" spans="1:14" x14ac:dyDescent="0.35">
      <c r="A1992">
        <v>11991</v>
      </c>
      <c r="B1992" s="1">
        <v>45335</v>
      </c>
      <c r="C1992" t="s">
        <v>3858</v>
      </c>
      <c r="D1992" t="s">
        <v>15</v>
      </c>
      <c r="E1992" t="s">
        <v>174</v>
      </c>
      <c r="F1992" t="s">
        <v>96</v>
      </c>
      <c r="G1992" t="s">
        <v>97</v>
      </c>
      <c r="H1992" t="s">
        <v>3859</v>
      </c>
      <c r="I1992">
        <v>5</v>
      </c>
      <c r="J1992">
        <v>66271</v>
      </c>
      <c r="K1992">
        <v>10</v>
      </c>
      <c r="L1992">
        <v>298219.5</v>
      </c>
      <c r="M1992">
        <v>52820.32</v>
      </c>
      <c r="N1992" t="s">
        <v>20</v>
      </c>
    </row>
    <row r="1993" spans="1:14" x14ac:dyDescent="0.35">
      <c r="A1993">
        <v>11992</v>
      </c>
      <c r="B1993" s="1">
        <v>45308</v>
      </c>
      <c r="C1993" t="s">
        <v>3860</v>
      </c>
      <c r="D1993" t="s">
        <v>28</v>
      </c>
      <c r="E1993" t="s">
        <v>29</v>
      </c>
      <c r="F1993" t="s">
        <v>42</v>
      </c>
      <c r="G1993" t="s">
        <v>43</v>
      </c>
      <c r="H1993" t="s">
        <v>3861</v>
      </c>
      <c r="I1993">
        <v>4</v>
      </c>
      <c r="J1993">
        <v>8537</v>
      </c>
      <c r="K1993">
        <v>20</v>
      </c>
      <c r="L1993">
        <v>27318.400000000001</v>
      </c>
      <c r="M1993">
        <v>4598.59</v>
      </c>
      <c r="N1993" t="s">
        <v>38</v>
      </c>
    </row>
    <row r="1994" spans="1:14" x14ac:dyDescent="0.35">
      <c r="A1994">
        <v>11993</v>
      </c>
      <c r="B1994" s="1">
        <v>45370</v>
      </c>
      <c r="C1994" t="s">
        <v>3862</v>
      </c>
      <c r="D1994" t="s">
        <v>40</v>
      </c>
      <c r="E1994" t="s">
        <v>50</v>
      </c>
      <c r="F1994" t="s">
        <v>24</v>
      </c>
      <c r="G1994" t="s">
        <v>59</v>
      </c>
      <c r="H1994" t="s">
        <v>3863</v>
      </c>
      <c r="I1994">
        <v>3</v>
      </c>
      <c r="J1994">
        <v>58993</v>
      </c>
      <c r="K1994">
        <v>0</v>
      </c>
      <c r="L1994">
        <v>176979</v>
      </c>
      <c r="M1994">
        <v>25699.24</v>
      </c>
      <c r="N1994" t="s">
        <v>72</v>
      </c>
    </row>
    <row r="1995" spans="1:14" x14ac:dyDescent="0.35">
      <c r="A1995">
        <v>11994</v>
      </c>
      <c r="B1995" s="1">
        <v>45378</v>
      </c>
      <c r="C1995" t="s">
        <v>3864</v>
      </c>
      <c r="D1995" t="s">
        <v>28</v>
      </c>
      <c r="E1995" t="s">
        <v>85</v>
      </c>
      <c r="F1995" t="s">
        <v>30</v>
      </c>
      <c r="G1995" t="s">
        <v>227</v>
      </c>
      <c r="H1995" t="s">
        <v>3865</v>
      </c>
      <c r="I1995">
        <v>1</v>
      </c>
      <c r="J1995">
        <v>15496</v>
      </c>
      <c r="K1995">
        <v>20</v>
      </c>
      <c r="L1995">
        <v>12396.8</v>
      </c>
      <c r="M1995">
        <v>915.96</v>
      </c>
      <c r="N1995" t="s">
        <v>33</v>
      </c>
    </row>
    <row r="1996" spans="1:14" x14ac:dyDescent="0.35">
      <c r="A1996">
        <v>11995</v>
      </c>
      <c r="B1996" s="1">
        <v>45546</v>
      </c>
      <c r="C1996" t="s">
        <v>3866</v>
      </c>
      <c r="D1996" t="s">
        <v>40</v>
      </c>
      <c r="E1996" t="s">
        <v>50</v>
      </c>
      <c r="F1996" t="s">
        <v>75</v>
      </c>
      <c r="G1996" t="s">
        <v>307</v>
      </c>
      <c r="H1996" t="s">
        <v>467</v>
      </c>
      <c r="I1996">
        <v>4</v>
      </c>
      <c r="J1996">
        <v>67203</v>
      </c>
      <c r="K1996">
        <v>5</v>
      </c>
      <c r="L1996">
        <v>255371.4</v>
      </c>
      <c r="M1996">
        <v>24419.38</v>
      </c>
      <c r="N1996" t="s">
        <v>38</v>
      </c>
    </row>
    <row r="1997" spans="1:14" x14ac:dyDescent="0.35">
      <c r="A1997">
        <v>11996</v>
      </c>
      <c r="B1997" s="1">
        <v>45749</v>
      </c>
      <c r="C1997" t="s">
        <v>3867</v>
      </c>
      <c r="D1997" t="s">
        <v>15</v>
      </c>
      <c r="E1997" t="s">
        <v>174</v>
      </c>
      <c r="F1997" t="s">
        <v>42</v>
      </c>
      <c r="G1997" t="s">
        <v>43</v>
      </c>
      <c r="H1997" t="s">
        <v>3868</v>
      </c>
      <c r="I1997">
        <v>1</v>
      </c>
      <c r="J1997">
        <v>26544</v>
      </c>
      <c r="K1997">
        <v>15</v>
      </c>
      <c r="L1997">
        <v>22562.400000000001</v>
      </c>
      <c r="M1997">
        <v>4482.2</v>
      </c>
      <c r="N1997" t="s">
        <v>33</v>
      </c>
    </row>
    <row r="1998" spans="1:14" x14ac:dyDescent="0.35">
      <c r="A1998">
        <v>11997</v>
      </c>
      <c r="B1998" s="1">
        <v>45859</v>
      </c>
      <c r="C1998" t="s">
        <v>3869</v>
      </c>
      <c r="D1998" t="s">
        <v>15</v>
      </c>
      <c r="E1998" t="s">
        <v>174</v>
      </c>
      <c r="F1998" t="s">
        <v>17</v>
      </c>
      <c r="G1998" t="s">
        <v>18</v>
      </c>
      <c r="H1998" t="s">
        <v>3870</v>
      </c>
      <c r="I1998">
        <v>2</v>
      </c>
      <c r="J1998">
        <v>59533</v>
      </c>
      <c r="K1998">
        <v>10</v>
      </c>
      <c r="L1998">
        <v>107159.4</v>
      </c>
      <c r="M1998">
        <v>22779.759999999998</v>
      </c>
      <c r="N1998" t="s">
        <v>38</v>
      </c>
    </row>
    <row r="1999" spans="1:14" x14ac:dyDescent="0.35">
      <c r="A1999">
        <v>11998</v>
      </c>
      <c r="B1999" s="1">
        <v>45406</v>
      </c>
      <c r="C1999" t="s">
        <v>3871</v>
      </c>
      <c r="D1999" t="s">
        <v>22</v>
      </c>
      <c r="E1999" t="s">
        <v>23</v>
      </c>
      <c r="F1999" t="s">
        <v>129</v>
      </c>
      <c r="G1999" t="s">
        <v>168</v>
      </c>
      <c r="H1999" t="s">
        <v>3872</v>
      </c>
      <c r="I1999">
        <v>1</v>
      </c>
      <c r="J1999">
        <v>70606</v>
      </c>
      <c r="K1999">
        <v>10</v>
      </c>
      <c r="L1999">
        <v>63545.4</v>
      </c>
      <c r="M1999">
        <v>9290.7900000000009</v>
      </c>
      <c r="N1999" t="s">
        <v>38</v>
      </c>
    </row>
    <row r="2000" spans="1:14" x14ac:dyDescent="0.35">
      <c r="A2000">
        <v>11999</v>
      </c>
      <c r="B2000" s="1">
        <v>45454</v>
      </c>
      <c r="C2000" t="s">
        <v>3873</v>
      </c>
      <c r="D2000" t="s">
        <v>40</v>
      </c>
      <c r="E2000" t="s">
        <v>103</v>
      </c>
      <c r="F2000" t="s">
        <v>75</v>
      </c>
      <c r="G2000" t="s">
        <v>307</v>
      </c>
      <c r="H2000" t="s">
        <v>3874</v>
      </c>
      <c r="I2000">
        <v>3</v>
      </c>
      <c r="J2000">
        <v>71976</v>
      </c>
      <c r="K2000">
        <v>10</v>
      </c>
      <c r="L2000">
        <v>194335.2</v>
      </c>
      <c r="M2000">
        <v>40185.1</v>
      </c>
      <c r="N2000" t="s">
        <v>83</v>
      </c>
    </row>
    <row r="2001" spans="1:14" x14ac:dyDescent="0.35">
      <c r="A2001">
        <v>12000</v>
      </c>
      <c r="B2001" s="1">
        <v>45266</v>
      </c>
      <c r="C2001" t="s">
        <v>3875</v>
      </c>
      <c r="D2001" t="s">
        <v>40</v>
      </c>
      <c r="E2001" t="s">
        <v>50</v>
      </c>
      <c r="F2001" t="s">
        <v>42</v>
      </c>
      <c r="G2001" t="s">
        <v>43</v>
      </c>
      <c r="H2001" t="s">
        <v>2114</v>
      </c>
      <c r="I2001">
        <v>4</v>
      </c>
      <c r="J2001">
        <v>49170</v>
      </c>
      <c r="K2001">
        <v>10</v>
      </c>
      <c r="L2001">
        <v>177012</v>
      </c>
      <c r="M2001">
        <v>25876.51</v>
      </c>
      <c r="N2001" t="s">
        <v>38</v>
      </c>
    </row>
    <row r="2002" spans="1:14" x14ac:dyDescent="0.35">
      <c r="A2002">
        <v>12001</v>
      </c>
      <c r="B2002" s="1">
        <v>45494</v>
      </c>
      <c r="C2002" t="s">
        <v>3876</v>
      </c>
      <c r="D2002" t="s">
        <v>15</v>
      </c>
      <c r="E2002" t="s">
        <v>93</v>
      </c>
      <c r="F2002" t="s">
        <v>69</v>
      </c>
      <c r="G2002" t="s">
        <v>70</v>
      </c>
      <c r="H2002" t="s">
        <v>3877</v>
      </c>
      <c r="I2002">
        <v>5</v>
      </c>
      <c r="J2002">
        <v>17746</v>
      </c>
      <c r="K2002">
        <v>0</v>
      </c>
      <c r="L2002">
        <v>88730</v>
      </c>
      <c r="M2002">
        <v>13745.92</v>
      </c>
      <c r="N2002" t="s">
        <v>72</v>
      </c>
    </row>
    <row r="2003" spans="1:14" x14ac:dyDescent="0.35">
      <c r="A2003">
        <v>12002</v>
      </c>
      <c r="B2003" s="1">
        <v>45484</v>
      </c>
      <c r="C2003" t="s">
        <v>3878</v>
      </c>
      <c r="D2003" t="s">
        <v>22</v>
      </c>
      <c r="E2003" t="s">
        <v>58</v>
      </c>
      <c r="F2003" t="s">
        <v>69</v>
      </c>
      <c r="G2003" t="s">
        <v>151</v>
      </c>
      <c r="H2003" t="s">
        <v>3879</v>
      </c>
      <c r="I2003">
        <v>1</v>
      </c>
      <c r="J2003">
        <v>60158</v>
      </c>
      <c r="K2003">
        <v>20</v>
      </c>
      <c r="L2003">
        <v>48126.400000000001</v>
      </c>
      <c r="M2003">
        <v>5160.91</v>
      </c>
      <c r="N2003" t="s">
        <v>72</v>
      </c>
    </row>
    <row r="2004" spans="1:14" x14ac:dyDescent="0.35">
      <c r="A2004">
        <v>12003</v>
      </c>
      <c r="B2004" s="1">
        <v>45558</v>
      </c>
      <c r="C2004" t="s">
        <v>3880</v>
      </c>
      <c r="D2004" t="s">
        <v>28</v>
      </c>
      <c r="E2004" t="s">
        <v>85</v>
      </c>
      <c r="F2004" t="s">
        <v>24</v>
      </c>
      <c r="G2004" t="s">
        <v>107</v>
      </c>
      <c r="H2004" t="s">
        <v>736</v>
      </c>
      <c r="I2004">
        <v>3</v>
      </c>
      <c r="J2004">
        <v>23063</v>
      </c>
      <c r="K2004">
        <v>0</v>
      </c>
      <c r="L2004">
        <v>69189</v>
      </c>
      <c r="M2004">
        <v>13824.22</v>
      </c>
      <c r="N2004" t="s">
        <v>33</v>
      </c>
    </row>
    <row r="2005" spans="1:14" x14ac:dyDescent="0.35">
      <c r="A2005">
        <v>12004</v>
      </c>
      <c r="B2005" s="1">
        <v>45710</v>
      </c>
      <c r="C2005" t="s">
        <v>3881</v>
      </c>
      <c r="D2005" t="s">
        <v>28</v>
      </c>
      <c r="E2005" t="s">
        <v>35</v>
      </c>
      <c r="F2005" t="s">
        <v>24</v>
      </c>
      <c r="G2005" t="s">
        <v>36</v>
      </c>
      <c r="H2005" t="s">
        <v>3882</v>
      </c>
      <c r="I2005">
        <v>3</v>
      </c>
      <c r="J2005">
        <v>53346</v>
      </c>
      <c r="K2005">
        <v>5</v>
      </c>
      <c r="L2005">
        <v>152036.1</v>
      </c>
      <c r="M2005">
        <v>34819.379999999997</v>
      </c>
      <c r="N2005" t="s">
        <v>38</v>
      </c>
    </row>
    <row r="2006" spans="1:14" x14ac:dyDescent="0.35">
      <c r="A2006">
        <v>12005</v>
      </c>
      <c r="B2006" s="1">
        <v>45921</v>
      </c>
      <c r="C2006" t="s">
        <v>3883</v>
      </c>
      <c r="D2006" t="s">
        <v>22</v>
      </c>
      <c r="E2006" t="s">
        <v>58</v>
      </c>
      <c r="F2006" t="s">
        <v>86</v>
      </c>
      <c r="G2006" t="s">
        <v>118</v>
      </c>
      <c r="H2006" t="s">
        <v>3166</v>
      </c>
      <c r="I2006">
        <v>5</v>
      </c>
      <c r="J2006">
        <v>72758</v>
      </c>
      <c r="K2006">
        <v>10</v>
      </c>
      <c r="L2006">
        <v>327411</v>
      </c>
      <c r="M2006">
        <v>50382.9</v>
      </c>
      <c r="N2006" t="s">
        <v>72</v>
      </c>
    </row>
    <row r="2007" spans="1:14" x14ac:dyDescent="0.35">
      <c r="A2007">
        <v>12006</v>
      </c>
      <c r="B2007" s="1">
        <v>45598</v>
      </c>
      <c r="C2007" t="s">
        <v>3884</v>
      </c>
      <c r="D2007" t="s">
        <v>15</v>
      </c>
      <c r="E2007" t="s">
        <v>68</v>
      </c>
      <c r="F2007" t="s">
        <v>129</v>
      </c>
      <c r="G2007" t="s">
        <v>164</v>
      </c>
      <c r="H2007" t="s">
        <v>3885</v>
      </c>
      <c r="I2007">
        <v>1</v>
      </c>
      <c r="J2007">
        <v>68469</v>
      </c>
      <c r="K2007">
        <v>20</v>
      </c>
      <c r="L2007">
        <v>54775.199999999997</v>
      </c>
      <c r="M2007">
        <v>7708.35</v>
      </c>
      <c r="N2007" t="s">
        <v>83</v>
      </c>
    </row>
    <row r="2008" spans="1:14" x14ac:dyDescent="0.35">
      <c r="A2008">
        <v>12007</v>
      </c>
      <c r="B2008" s="1">
        <v>45704</v>
      </c>
      <c r="C2008" t="s">
        <v>3886</v>
      </c>
      <c r="D2008" t="s">
        <v>22</v>
      </c>
      <c r="E2008" t="s">
        <v>74</v>
      </c>
      <c r="F2008" t="s">
        <v>75</v>
      </c>
      <c r="G2008" t="s">
        <v>204</v>
      </c>
      <c r="H2008" t="s">
        <v>3887</v>
      </c>
      <c r="I2008">
        <v>2</v>
      </c>
      <c r="J2008">
        <v>30269</v>
      </c>
      <c r="K2008">
        <v>20</v>
      </c>
      <c r="L2008">
        <v>48430.400000000001</v>
      </c>
      <c r="M2008">
        <v>11645.9</v>
      </c>
      <c r="N2008" t="s">
        <v>20</v>
      </c>
    </row>
    <row r="2009" spans="1:14" x14ac:dyDescent="0.35">
      <c r="A2009">
        <v>12008</v>
      </c>
      <c r="B2009" s="1">
        <v>45233</v>
      </c>
      <c r="C2009" t="s">
        <v>3888</v>
      </c>
      <c r="D2009" t="s">
        <v>22</v>
      </c>
      <c r="E2009" t="s">
        <v>23</v>
      </c>
      <c r="F2009" t="s">
        <v>69</v>
      </c>
      <c r="G2009" t="s">
        <v>70</v>
      </c>
      <c r="H2009" t="s">
        <v>3796</v>
      </c>
      <c r="I2009">
        <v>4</v>
      </c>
      <c r="J2009">
        <v>62112</v>
      </c>
      <c r="K2009">
        <v>5</v>
      </c>
      <c r="L2009">
        <v>236025.60000000001</v>
      </c>
      <c r="M2009">
        <v>17098.93</v>
      </c>
      <c r="N2009" t="s">
        <v>38</v>
      </c>
    </row>
    <row r="2010" spans="1:14" x14ac:dyDescent="0.35">
      <c r="A2010">
        <v>12009</v>
      </c>
      <c r="B2010" s="1">
        <v>45778</v>
      </c>
      <c r="C2010" t="s">
        <v>3889</v>
      </c>
      <c r="D2010" t="s">
        <v>15</v>
      </c>
      <c r="E2010" t="s">
        <v>147</v>
      </c>
      <c r="F2010" t="s">
        <v>96</v>
      </c>
      <c r="G2010" t="s">
        <v>138</v>
      </c>
      <c r="H2010" t="s">
        <v>3890</v>
      </c>
      <c r="I2010">
        <v>5</v>
      </c>
      <c r="J2010">
        <v>24115</v>
      </c>
      <c r="K2010">
        <v>5</v>
      </c>
      <c r="L2010">
        <v>114546.25</v>
      </c>
      <c r="M2010">
        <v>17747.46</v>
      </c>
      <c r="N2010" t="s">
        <v>83</v>
      </c>
    </row>
    <row r="2011" spans="1:14" x14ac:dyDescent="0.35">
      <c r="A2011">
        <v>12010</v>
      </c>
      <c r="B2011" s="1">
        <v>45331</v>
      </c>
      <c r="C2011" t="s">
        <v>3891</v>
      </c>
      <c r="D2011" t="s">
        <v>15</v>
      </c>
      <c r="E2011" t="s">
        <v>93</v>
      </c>
      <c r="F2011" t="s">
        <v>75</v>
      </c>
      <c r="G2011" t="s">
        <v>76</v>
      </c>
      <c r="H2011" t="s">
        <v>2823</v>
      </c>
      <c r="I2011">
        <v>4</v>
      </c>
      <c r="J2011">
        <v>45944</v>
      </c>
      <c r="K2011">
        <v>5</v>
      </c>
      <c r="L2011">
        <v>174587.2</v>
      </c>
      <c r="M2011">
        <v>23684.63</v>
      </c>
      <c r="N2011" t="s">
        <v>38</v>
      </c>
    </row>
    <row r="2012" spans="1:14" x14ac:dyDescent="0.35">
      <c r="A2012">
        <v>12011</v>
      </c>
      <c r="B2012" s="1">
        <v>45603</v>
      </c>
      <c r="C2012" t="s">
        <v>3892</v>
      </c>
      <c r="D2012" t="s">
        <v>40</v>
      </c>
      <c r="E2012" t="s">
        <v>103</v>
      </c>
      <c r="F2012" t="s">
        <v>46</v>
      </c>
      <c r="G2012" t="s">
        <v>126</v>
      </c>
      <c r="H2012" t="s">
        <v>3893</v>
      </c>
      <c r="I2012">
        <v>4</v>
      </c>
      <c r="J2012">
        <v>58858</v>
      </c>
      <c r="K2012">
        <v>0</v>
      </c>
      <c r="L2012">
        <v>235432</v>
      </c>
      <c r="M2012">
        <v>42510.720000000001</v>
      </c>
      <c r="N2012" t="s">
        <v>20</v>
      </c>
    </row>
    <row r="2013" spans="1:14" x14ac:dyDescent="0.35">
      <c r="A2013">
        <v>12012</v>
      </c>
      <c r="B2013" s="1">
        <v>45429</v>
      </c>
      <c r="C2013" t="s">
        <v>3894</v>
      </c>
      <c r="D2013" t="s">
        <v>15</v>
      </c>
      <c r="E2013" t="s">
        <v>147</v>
      </c>
      <c r="F2013" t="s">
        <v>75</v>
      </c>
      <c r="G2013" t="s">
        <v>307</v>
      </c>
      <c r="H2013" t="s">
        <v>3895</v>
      </c>
      <c r="I2013">
        <v>4</v>
      </c>
      <c r="J2013">
        <v>36627</v>
      </c>
      <c r="K2013">
        <v>10</v>
      </c>
      <c r="L2013">
        <v>131857.20000000001</v>
      </c>
      <c r="M2013">
        <v>29930.86</v>
      </c>
      <c r="N2013" t="s">
        <v>38</v>
      </c>
    </row>
    <row r="2014" spans="1:14" x14ac:dyDescent="0.35">
      <c r="A2014">
        <v>12013</v>
      </c>
      <c r="B2014" s="1">
        <v>45918</v>
      </c>
      <c r="C2014" t="s">
        <v>3896</v>
      </c>
      <c r="D2014" t="s">
        <v>40</v>
      </c>
      <c r="E2014" t="s">
        <v>41</v>
      </c>
      <c r="F2014" t="s">
        <v>30</v>
      </c>
      <c r="G2014" t="s">
        <v>31</v>
      </c>
      <c r="H2014" t="s">
        <v>3897</v>
      </c>
      <c r="I2014">
        <v>1</v>
      </c>
      <c r="J2014">
        <v>34368</v>
      </c>
      <c r="K2014">
        <v>5</v>
      </c>
      <c r="L2014">
        <v>32649.599999999999</v>
      </c>
      <c r="M2014">
        <v>3499.05</v>
      </c>
      <c r="N2014" t="s">
        <v>38</v>
      </c>
    </row>
    <row r="2015" spans="1:14" x14ac:dyDescent="0.35">
      <c r="A2015">
        <v>12014</v>
      </c>
      <c r="B2015" s="1">
        <v>45390</v>
      </c>
      <c r="C2015" t="s">
        <v>3898</v>
      </c>
      <c r="D2015" t="s">
        <v>40</v>
      </c>
      <c r="E2015" t="s">
        <v>110</v>
      </c>
      <c r="F2015" t="s">
        <v>69</v>
      </c>
      <c r="G2015" t="s">
        <v>517</v>
      </c>
      <c r="H2015" t="s">
        <v>3899</v>
      </c>
      <c r="I2015">
        <v>2</v>
      </c>
      <c r="J2015">
        <v>32220</v>
      </c>
      <c r="K2015">
        <v>20</v>
      </c>
      <c r="L2015">
        <v>51552</v>
      </c>
      <c r="M2015">
        <v>12761.9</v>
      </c>
      <c r="N2015" t="s">
        <v>83</v>
      </c>
    </row>
    <row r="2016" spans="1:14" x14ac:dyDescent="0.35">
      <c r="A2016">
        <v>12015</v>
      </c>
      <c r="B2016" s="1">
        <v>45399</v>
      </c>
      <c r="C2016" t="s">
        <v>3900</v>
      </c>
      <c r="D2016" t="s">
        <v>28</v>
      </c>
      <c r="E2016" t="s">
        <v>114</v>
      </c>
      <c r="F2016" t="s">
        <v>42</v>
      </c>
      <c r="G2016" t="s">
        <v>43</v>
      </c>
      <c r="H2016" t="s">
        <v>3901</v>
      </c>
      <c r="I2016">
        <v>2</v>
      </c>
      <c r="J2016">
        <v>18505</v>
      </c>
      <c r="K2016">
        <v>5</v>
      </c>
      <c r="L2016">
        <v>35159.5</v>
      </c>
      <c r="M2016">
        <v>7772.96</v>
      </c>
      <c r="N2016" t="s">
        <v>33</v>
      </c>
    </row>
    <row r="2017" spans="1:14" x14ac:dyDescent="0.35">
      <c r="A2017">
        <v>12016</v>
      </c>
      <c r="B2017" s="1">
        <v>45795</v>
      </c>
      <c r="C2017" t="s">
        <v>3902</v>
      </c>
      <c r="D2017" t="s">
        <v>15</v>
      </c>
      <c r="E2017" t="s">
        <v>174</v>
      </c>
      <c r="F2017" t="s">
        <v>30</v>
      </c>
      <c r="G2017" t="s">
        <v>31</v>
      </c>
      <c r="H2017" t="s">
        <v>3903</v>
      </c>
      <c r="I2017">
        <v>2</v>
      </c>
      <c r="J2017">
        <v>41747</v>
      </c>
      <c r="K2017">
        <v>20</v>
      </c>
      <c r="L2017">
        <v>66795.199999999997</v>
      </c>
      <c r="M2017">
        <v>14777.33</v>
      </c>
      <c r="N2017" t="s">
        <v>72</v>
      </c>
    </row>
    <row r="2018" spans="1:14" x14ac:dyDescent="0.35">
      <c r="A2018">
        <v>12017</v>
      </c>
      <c r="B2018" s="1">
        <v>45535</v>
      </c>
      <c r="C2018" t="s">
        <v>3904</v>
      </c>
      <c r="D2018" t="s">
        <v>22</v>
      </c>
      <c r="E2018" t="s">
        <v>58</v>
      </c>
      <c r="F2018" t="s">
        <v>42</v>
      </c>
      <c r="G2018" t="s">
        <v>51</v>
      </c>
      <c r="H2018" t="s">
        <v>52</v>
      </c>
      <c r="I2018">
        <v>5</v>
      </c>
      <c r="J2018">
        <v>70650</v>
      </c>
      <c r="K2018">
        <v>15</v>
      </c>
      <c r="L2018">
        <v>300262.5</v>
      </c>
      <c r="M2018">
        <v>15684.81</v>
      </c>
      <c r="N2018" t="s">
        <v>33</v>
      </c>
    </row>
    <row r="2019" spans="1:14" x14ac:dyDescent="0.35">
      <c r="A2019">
        <v>12018</v>
      </c>
      <c r="B2019" s="1">
        <v>45318</v>
      </c>
      <c r="C2019" t="s">
        <v>3905</v>
      </c>
      <c r="D2019" t="s">
        <v>15</v>
      </c>
      <c r="E2019" t="s">
        <v>174</v>
      </c>
      <c r="F2019" t="s">
        <v>75</v>
      </c>
      <c r="G2019" t="s">
        <v>76</v>
      </c>
      <c r="H2019" t="s">
        <v>3906</v>
      </c>
      <c r="I2019">
        <v>1</v>
      </c>
      <c r="J2019">
        <v>53261</v>
      </c>
      <c r="K2019">
        <v>15</v>
      </c>
      <c r="L2019">
        <v>45271.85</v>
      </c>
      <c r="M2019">
        <v>3147.15</v>
      </c>
      <c r="N2019" t="s">
        <v>83</v>
      </c>
    </row>
    <row r="2020" spans="1:14" x14ac:dyDescent="0.35">
      <c r="A2020">
        <v>12019</v>
      </c>
      <c r="B2020" s="1">
        <v>45460</v>
      </c>
      <c r="C2020" t="s">
        <v>3907</v>
      </c>
      <c r="D2020" t="s">
        <v>22</v>
      </c>
      <c r="E2020" t="s">
        <v>58</v>
      </c>
      <c r="F2020" t="s">
        <v>129</v>
      </c>
      <c r="G2020" t="s">
        <v>130</v>
      </c>
      <c r="H2020" t="s">
        <v>3908</v>
      </c>
      <c r="I2020">
        <v>3</v>
      </c>
      <c r="J2020">
        <v>4334</v>
      </c>
      <c r="K2020">
        <v>20</v>
      </c>
      <c r="L2020">
        <v>10401.6</v>
      </c>
      <c r="M2020">
        <v>2317.08</v>
      </c>
      <c r="N2020" t="s">
        <v>20</v>
      </c>
    </row>
    <row r="2021" spans="1:14" x14ac:dyDescent="0.35">
      <c r="A2021">
        <v>12020</v>
      </c>
      <c r="B2021" s="1">
        <v>45737</v>
      </c>
      <c r="C2021" t="s">
        <v>3909</v>
      </c>
      <c r="D2021" t="s">
        <v>22</v>
      </c>
      <c r="E2021" t="s">
        <v>167</v>
      </c>
      <c r="F2021" t="s">
        <v>96</v>
      </c>
      <c r="G2021" t="s">
        <v>97</v>
      </c>
      <c r="H2021" t="s">
        <v>3910</v>
      </c>
      <c r="I2021">
        <v>5</v>
      </c>
      <c r="J2021">
        <v>42957</v>
      </c>
      <c r="K2021">
        <v>15</v>
      </c>
      <c r="L2021">
        <v>182567.25</v>
      </c>
      <c r="M2021">
        <v>15611.59</v>
      </c>
      <c r="N2021" t="s">
        <v>20</v>
      </c>
    </row>
    <row r="2022" spans="1:14" x14ac:dyDescent="0.35">
      <c r="A2022">
        <v>12021</v>
      </c>
      <c r="B2022" s="1">
        <v>45779</v>
      </c>
      <c r="C2022" t="s">
        <v>3911</v>
      </c>
      <c r="D2022" t="s">
        <v>40</v>
      </c>
      <c r="E2022" t="s">
        <v>110</v>
      </c>
      <c r="F2022" t="s">
        <v>30</v>
      </c>
      <c r="G2022" t="s">
        <v>227</v>
      </c>
      <c r="H2022" t="s">
        <v>3912</v>
      </c>
      <c r="I2022">
        <v>5</v>
      </c>
      <c r="J2022">
        <v>3244</v>
      </c>
      <c r="K2022">
        <v>10</v>
      </c>
      <c r="L2022">
        <v>14598</v>
      </c>
      <c r="M2022">
        <v>3173.08</v>
      </c>
      <c r="N2022" t="s">
        <v>33</v>
      </c>
    </row>
    <row r="2023" spans="1:14" x14ac:dyDescent="0.35">
      <c r="A2023">
        <v>12022</v>
      </c>
      <c r="B2023" s="1">
        <v>45931</v>
      </c>
      <c r="C2023" t="s">
        <v>3913</v>
      </c>
      <c r="D2023" t="s">
        <v>40</v>
      </c>
      <c r="E2023" t="s">
        <v>50</v>
      </c>
      <c r="F2023" t="s">
        <v>46</v>
      </c>
      <c r="G2023" t="s">
        <v>126</v>
      </c>
      <c r="H2023" t="s">
        <v>3914</v>
      </c>
      <c r="I2023">
        <v>2</v>
      </c>
      <c r="J2023">
        <v>8401</v>
      </c>
      <c r="K2023">
        <v>15</v>
      </c>
      <c r="L2023">
        <v>14281.7</v>
      </c>
      <c r="M2023">
        <v>2480.67</v>
      </c>
      <c r="N2023" t="s">
        <v>83</v>
      </c>
    </row>
    <row r="2024" spans="1:14" x14ac:dyDescent="0.35">
      <c r="A2024">
        <v>12023</v>
      </c>
      <c r="B2024" s="1">
        <v>45780</v>
      </c>
      <c r="C2024" t="s">
        <v>3915</v>
      </c>
      <c r="D2024" t="s">
        <v>22</v>
      </c>
      <c r="E2024" t="s">
        <v>167</v>
      </c>
      <c r="F2024" t="s">
        <v>129</v>
      </c>
      <c r="G2024" t="s">
        <v>148</v>
      </c>
      <c r="H2024" t="s">
        <v>3916</v>
      </c>
      <c r="I2024">
        <v>2</v>
      </c>
      <c r="J2024">
        <v>55717</v>
      </c>
      <c r="K2024">
        <v>20</v>
      </c>
      <c r="L2024">
        <v>89147.199999999997</v>
      </c>
      <c r="M2024">
        <v>8304.75</v>
      </c>
      <c r="N2024" t="s">
        <v>83</v>
      </c>
    </row>
    <row r="2025" spans="1:14" x14ac:dyDescent="0.35">
      <c r="A2025">
        <v>12024</v>
      </c>
      <c r="B2025" s="1">
        <v>45285</v>
      </c>
      <c r="C2025" t="s">
        <v>3917</v>
      </c>
      <c r="D2025" t="s">
        <v>40</v>
      </c>
      <c r="E2025" t="s">
        <v>103</v>
      </c>
      <c r="F2025" t="s">
        <v>96</v>
      </c>
      <c r="G2025" t="s">
        <v>97</v>
      </c>
      <c r="H2025" t="s">
        <v>436</v>
      </c>
      <c r="I2025">
        <v>1</v>
      </c>
      <c r="J2025">
        <v>12463</v>
      </c>
      <c r="K2025">
        <v>0</v>
      </c>
      <c r="L2025">
        <v>12463</v>
      </c>
      <c r="M2025">
        <v>2373.5700000000002</v>
      </c>
      <c r="N2025" t="s">
        <v>38</v>
      </c>
    </row>
    <row r="2026" spans="1:14" x14ac:dyDescent="0.35">
      <c r="A2026">
        <v>12025</v>
      </c>
      <c r="B2026" s="1">
        <v>45209</v>
      </c>
      <c r="C2026" t="s">
        <v>3918</v>
      </c>
      <c r="D2026" t="s">
        <v>28</v>
      </c>
      <c r="E2026" t="s">
        <v>29</v>
      </c>
      <c r="F2026" t="s">
        <v>42</v>
      </c>
      <c r="G2026" t="s">
        <v>79</v>
      </c>
      <c r="H2026" t="s">
        <v>3919</v>
      </c>
      <c r="I2026">
        <v>3</v>
      </c>
      <c r="J2026">
        <v>48250</v>
      </c>
      <c r="K2026">
        <v>0</v>
      </c>
      <c r="L2026">
        <v>144750</v>
      </c>
      <c r="M2026">
        <v>33955.47</v>
      </c>
      <c r="N2026" t="s">
        <v>83</v>
      </c>
    </row>
    <row r="2027" spans="1:14" x14ac:dyDescent="0.35">
      <c r="A2027">
        <v>12026</v>
      </c>
      <c r="B2027" s="1">
        <v>45612</v>
      </c>
      <c r="C2027" t="s">
        <v>3920</v>
      </c>
      <c r="D2027" t="s">
        <v>15</v>
      </c>
      <c r="E2027" t="s">
        <v>16</v>
      </c>
      <c r="F2027" t="s">
        <v>96</v>
      </c>
      <c r="G2027" t="s">
        <v>97</v>
      </c>
      <c r="H2027" t="s">
        <v>98</v>
      </c>
      <c r="I2027">
        <v>1</v>
      </c>
      <c r="J2027">
        <v>18572</v>
      </c>
      <c r="K2027">
        <v>15</v>
      </c>
      <c r="L2027">
        <v>15786.2</v>
      </c>
      <c r="M2027">
        <v>3123.61</v>
      </c>
      <c r="N2027" t="s">
        <v>38</v>
      </c>
    </row>
    <row r="2028" spans="1:14" x14ac:dyDescent="0.35">
      <c r="A2028">
        <v>12027</v>
      </c>
      <c r="B2028" s="1">
        <v>45594</v>
      </c>
      <c r="C2028" t="s">
        <v>3921</v>
      </c>
      <c r="D2028" t="s">
        <v>22</v>
      </c>
      <c r="E2028" t="s">
        <v>23</v>
      </c>
      <c r="F2028" t="s">
        <v>86</v>
      </c>
      <c r="G2028" t="s">
        <v>118</v>
      </c>
      <c r="H2028" t="s">
        <v>3059</v>
      </c>
      <c r="I2028">
        <v>4</v>
      </c>
      <c r="J2028">
        <v>64001</v>
      </c>
      <c r="K2028">
        <v>10</v>
      </c>
      <c r="L2028">
        <v>230403.6</v>
      </c>
      <c r="M2028">
        <v>36781.620000000003</v>
      </c>
      <c r="N2028" t="s">
        <v>33</v>
      </c>
    </row>
    <row r="2029" spans="1:14" x14ac:dyDescent="0.35">
      <c r="A2029">
        <v>12028</v>
      </c>
      <c r="B2029" s="1">
        <v>45276</v>
      </c>
      <c r="C2029" t="s">
        <v>3922</v>
      </c>
      <c r="D2029" t="s">
        <v>40</v>
      </c>
      <c r="E2029" t="s">
        <v>110</v>
      </c>
      <c r="F2029" t="s">
        <v>46</v>
      </c>
      <c r="G2029" t="s">
        <v>201</v>
      </c>
      <c r="H2029" t="s">
        <v>3923</v>
      </c>
      <c r="I2029">
        <v>1</v>
      </c>
      <c r="J2029">
        <v>70622</v>
      </c>
      <c r="K2029">
        <v>0</v>
      </c>
      <c r="L2029">
        <v>70622</v>
      </c>
      <c r="M2029">
        <v>7828.6</v>
      </c>
      <c r="N2029" t="s">
        <v>33</v>
      </c>
    </row>
    <row r="2030" spans="1:14" x14ac:dyDescent="0.35">
      <c r="A2030">
        <v>12029</v>
      </c>
      <c r="B2030" s="1">
        <v>45296</v>
      </c>
      <c r="C2030" t="s">
        <v>3924</v>
      </c>
      <c r="D2030" t="s">
        <v>15</v>
      </c>
      <c r="E2030" t="s">
        <v>147</v>
      </c>
      <c r="F2030" t="s">
        <v>69</v>
      </c>
      <c r="G2030" t="s">
        <v>115</v>
      </c>
      <c r="H2030" t="s">
        <v>3925</v>
      </c>
      <c r="I2030">
        <v>1</v>
      </c>
      <c r="J2030">
        <v>1544</v>
      </c>
      <c r="K2030">
        <v>5</v>
      </c>
      <c r="L2030">
        <v>1466.8</v>
      </c>
      <c r="M2030">
        <v>96.94</v>
      </c>
      <c r="N2030" t="s">
        <v>33</v>
      </c>
    </row>
    <row r="2031" spans="1:14" x14ac:dyDescent="0.35">
      <c r="A2031">
        <v>12030</v>
      </c>
      <c r="B2031" s="1">
        <v>45681</v>
      </c>
      <c r="C2031" t="s">
        <v>3926</v>
      </c>
      <c r="D2031" t="s">
        <v>22</v>
      </c>
      <c r="E2031" t="s">
        <v>74</v>
      </c>
      <c r="F2031" t="s">
        <v>42</v>
      </c>
      <c r="G2031" t="s">
        <v>188</v>
      </c>
      <c r="H2031" t="s">
        <v>3927</v>
      </c>
      <c r="I2031">
        <v>1</v>
      </c>
      <c r="J2031">
        <v>58479</v>
      </c>
      <c r="K2031">
        <v>10</v>
      </c>
      <c r="L2031">
        <v>52631.1</v>
      </c>
      <c r="M2031">
        <v>3786.2</v>
      </c>
      <c r="N2031" t="s">
        <v>38</v>
      </c>
    </row>
    <row r="2032" spans="1:14" x14ac:dyDescent="0.35">
      <c r="A2032">
        <v>12031</v>
      </c>
      <c r="B2032" s="1">
        <v>45555</v>
      </c>
      <c r="C2032" t="s">
        <v>3928</v>
      </c>
      <c r="D2032" t="s">
        <v>40</v>
      </c>
      <c r="E2032" t="s">
        <v>110</v>
      </c>
      <c r="F2032" t="s">
        <v>24</v>
      </c>
      <c r="G2032" t="s">
        <v>25</v>
      </c>
      <c r="H2032" t="s">
        <v>3929</v>
      </c>
      <c r="I2032">
        <v>5</v>
      </c>
      <c r="J2032">
        <v>75993</v>
      </c>
      <c r="K2032">
        <v>0</v>
      </c>
      <c r="L2032">
        <v>379965</v>
      </c>
      <c r="M2032">
        <v>64504.3</v>
      </c>
      <c r="N2032" t="s">
        <v>83</v>
      </c>
    </row>
    <row r="2033" spans="1:14" x14ac:dyDescent="0.35">
      <c r="A2033">
        <v>12032</v>
      </c>
      <c r="B2033" s="1">
        <v>45241</v>
      </c>
      <c r="C2033" t="s">
        <v>3930</v>
      </c>
      <c r="D2033" t="s">
        <v>22</v>
      </c>
      <c r="E2033" t="s">
        <v>54</v>
      </c>
      <c r="F2033" t="s">
        <v>17</v>
      </c>
      <c r="G2033" t="s">
        <v>100</v>
      </c>
      <c r="H2033" t="s">
        <v>3794</v>
      </c>
      <c r="I2033">
        <v>3</v>
      </c>
      <c r="J2033">
        <v>31894</v>
      </c>
      <c r="K2033">
        <v>15</v>
      </c>
      <c r="L2033">
        <v>81329.7</v>
      </c>
      <c r="M2033">
        <v>18780.740000000002</v>
      </c>
      <c r="N2033" t="s">
        <v>72</v>
      </c>
    </row>
    <row r="2034" spans="1:14" x14ac:dyDescent="0.35">
      <c r="A2034">
        <v>12033</v>
      </c>
      <c r="B2034" s="1">
        <v>45592</v>
      </c>
      <c r="C2034" t="s">
        <v>3931</v>
      </c>
      <c r="D2034" t="s">
        <v>40</v>
      </c>
      <c r="E2034" t="s">
        <v>62</v>
      </c>
      <c r="F2034" t="s">
        <v>30</v>
      </c>
      <c r="G2034" t="s">
        <v>104</v>
      </c>
      <c r="H2034" t="s">
        <v>2546</v>
      </c>
      <c r="I2034">
        <v>3</v>
      </c>
      <c r="J2034">
        <v>71258</v>
      </c>
      <c r="K2034">
        <v>20</v>
      </c>
      <c r="L2034">
        <v>171019.2</v>
      </c>
      <c r="M2034">
        <v>28222.22</v>
      </c>
      <c r="N2034" t="s">
        <v>83</v>
      </c>
    </row>
    <row r="2035" spans="1:14" x14ac:dyDescent="0.35">
      <c r="A2035">
        <v>12034</v>
      </c>
      <c r="B2035" s="1">
        <v>45873</v>
      </c>
      <c r="C2035" t="s">
        <v>3932</v>
      </c>
      <c r="D2035" t="s">
        <v>22</v>
      </c>
      <c r="E2035" t="s">
        <v>167</v>
      </c>
      <c r="F2035" t="s">
        <v>96</v>
      </c>
      <c r="G2035" t="s">
        <v>214</v>
      </c>
      <c r="H2035" t="s">
        <v>3933</v>
      </c>
      <c r="I2035">
        <v>4</v>
      </c>
      <c r="J2035">
        <v>21950</v>
      </c>
      <c r="K2035">
        <v>5</v>
      </c>
      <c r="L2035">
        <v>83410</v>
      </c>
      <c r="M2035">
        <v>14277.24</v>
      </c>
      <c r="N2035" t="s">
        <v>83</v>
      </c>
    </row>
    <row r="2036" spans="1:14" x14ac:dyDescent="0.35">
      <c r="A2036">
        <v>12035</v>
      </c>
      <c r="B2036" s="1">
        <v>45533</v>
      </c>
      <c r="C2036" t="s">
        <v>3934</v>
      </c>
      <c r="D2036" t="s">
        <v>22</v>
      </c>
      <c r="E2036" t="s">
        <v>74</v>
      </c>
      <c r="F2036" t="s">
        <v>42</v>
      </c>
      <c r="G2036" t="s">
        <v>446</v>
      </c>
      <c r="H2036" t="s">
        <v>3935</v>
      </c>
      <c r="I2036">
        <v>5</v>
      </c>
      <c r="J2036">
        <v>54657</v>
      </c>
      <c r="K2036">
        <v>10</v>
      </c>
      <c r="L2036">
        <v>245956.5</v>
      </c>
      <c r="M2036">
        <v>60078.61</v>
      </c>
      <c r="N2036" t="s">
        <v>38</v>
      </c>
    </row>
    <row r="2037" spans="1:14" x14ac:dyDescent="0.35">
      <c r="A2037">
        <v>12036</v>
      </c>
      <c r="B2037" s="1">
        <v>45312</v>
      </c>
      <c r="C2037" t="s">
        <v>3936</v>
      </c>
      <c r="D2037" t="s">
        <v>15</v>
      </c>
      <c r="E2037" t="s">
        <v>147</v>
      </c>
      <c r="F2037" t="s">
        <v>17</v>
      </c>
      <c r="G2037" t="s">
        <v>55</v>
      </c>
      <c r="H2037" t="s">
        <v>3937</v>
      </c>
      <c r="I2037">
        <v>5</v>
      </c>
      <c r="J2037">
        <v>28722</v>
      </c>
      <c r="K2037">
        <v>5</v>
      </c>
      <c r="L2037">
        <v>136429.5</v>
      </c>
      <c r="M2037">
        <v>20182.22</v>
      </c>
      <c r="N2037" t="s">
        <v>38</v>
      </c>
    </row>
    <row r="2038" spans="1:14" x14ac:dyDescent="0.35">
      <c r="A2038">
        <v>12037</v>
      </c>
      <c r="B2038" s="1">
        <v>45815</v>
      </c>
      <c r="C2038" t="s">
        <v>3938</v>
      </c>
      <c r="D2038" t="s">
        <v>40</v>
      </c>
      <c r="E2038" t="s">
        <v>62</v>
      </c>
      <c r="F2038" t="s">
        <v>42</v>
      </c>
      <c r="G2038" t="s">
        <v>446</v>
      </c>
      <c r="H2038" t="s">
        <v>3939</v>
      </c>
      <c r="I2038">
        <v>2</v>
      </c>
      <c r="J2038">
        <v>48585</v>
      </c>
      <c r="K2038">
        <v>5</v>
      </c>
      <c r="L2038">
        <v>92311.5</v>
      </c>
      <c r="M2038">
        <v>9970.1200000000008</v>
      </c>
      <c r="N2038" t="s">
        <v>72</v>
      </c>
    </row>
    <row r="2039" spans="1:14" x14ac:dyDescent="0.35">
      <c r="A2039">
        <v>12038</v>
      </c>
      <c r="B2039" s="1">
        <v>45314</v>
      </c>
      <c r="C2039" t="s">
        <v>3940</v>
      </c>
      <c r="D2039" t="s">
        <v>22</v>
      </c>
      <c r="E2039" t="s">
        <v>54</v>
      </c>
      <c r="F2039" t="s">
        <v>24</v>
      </c>
      <c r="G2039" t="s">
        <v>133</v>
      </c>
      <c r="H2039" t="s">
        <v>3941</v>
      </c>
      <c r="I2039">
        <v>3</v>
      </c>
      <c r="J2039">
        <v>76089</v>
      </c>
      <c r="K2039">
        <v>5</v>
      </c>
      <c r="L2039">
        <v>216853.65</v>
      </c>
      <c r="M2039">
        <v>53711.74</v>
      </c>
      <c r="N2039" t="s">
        <v>33</v>
      </c>
    </row>
    <row r="2040" spans="1:14" x14ac:dyDescent="0.35">
      <c r="A2040">
        <v>12039</v>
      </c>
      <c r="B2040" s="1">
        <v>45890</v>
      </c>
      <c r="C2040" t="s">
        <v>3942</v>
      </c>
      <c r="D2040" t="s">
        <v>28</v>
      </c>
      <c r="E2040" t="s">
        <v>85</v>
      </c>
      <c r="F2040" t="s">
        <v>46</v>
      </c>
      <c r="G2040" t="s">
        <v>209</v>
      </c>
      <c r="H2040" t="s">
        <v>3943</v>
      </c>
      <c r="I2040">
        <v>3</v>
      </c>
      <c r="J2040">
        <v>27455</v>
      </c>
      <c r="K2040">
        <v>15</v>
      </c>
      <c r="L2040">
        <v>70010.25</v>
      </c>
      <c r="M2040">
        <v>6127.26</v>
      </c>
      <c r="N2040" t="s">
        <v>20</v>
      </c>
    </row>
    <row r="2041" spans="1:14" x14ac:dyDescent="0.35">
      <c r="A2041">
        <v>12040</v>
      </c>
      <c r="B2041" s="1">
        <v>45855</v>
      </c>
      <c r="C2041" t="s">
        <v>3944</v>
      </c>
      <c r="D2041" t="s">
        <v>15</v>
      </c>
      <c r="E2041" t="s">
        <v>174</v>
      </c>
      <c r="F2041" t="s">
        <v>69</v>
      </c>
      <c r="G2041" t="s">
        <v>151</v>
      </c>
      <c r="H2041" t="s">
        <v>3945</v>
      </c>
      <c r="I2041">
        <v>1</v>
      </c>
      <c r="J2041">
        <v>15713</v>
      </c>
      <c r="K2041">
        <v>0</v>
      </c>
      <c r="L2041">
        <v>15713</v>
      </c>
      <c r="M2041">
        <v>3340.58</v>
      </c>
      <c r="N2041" t="s">
        <v>72</v>
      </c>
    </row>
    <row r="2042" spans="1:14" x14ac:dyDescent="0.35">
      <c r="A2042">
        <v>12041</v>
      </c>
      <c r="B2042" s="1">
        <v>45814</v>
      </c>
      <c r="C2042" t="s">
        <v>3946</v>
      </c>
      <c r="D2042" t="s">
        <v>15</v>
      </c>
      <c r="E2042" t="s">
        <v>147</v>
      </c>
      <c r="F2042" t="s">
        <v>42</v>
      </c>
      <c r="G2042" t="s">
        <v>446</v>
      </c>
      <c r="H2042" t="s">
        <v>3947</v>
      </c>
      <c r="I2042">
        <v>3</v>
      </c>
      <c r="J2042">
        <v>4084</v>
      </c>
      <c r="K2042">
        <v>5</v>
      </c>
      <c r="L2042">
        <v>11639.4</v>
      </c>
      <c r="M2042">
        <v>1429.58</v>
      </c>
      <c r="N2042" t="s">
        <v>83</v>
      </c>
    </row>
    <row r="2043" spans="1:14" x14ac:dyDescent="0.35">
      <c r="A2043">
        <v>12042</v>
      </c>
      <c r="B2043" s="1">
        <v>45395</v>
      </c>
      <c r="C2043" t="s">
        <v>3948</v>
      </c>
      <c r="D2043" t="s">
        <v>15</v>
      </c>
      <c r="E2043" t="s">
        <v>68</v>
      </c>
      <c r="F2043" t="s">
        <v>46</v>
      </c>
      <c r="G2043" t="s">
        <v>201</v>
      </c>
      <c r="H2043" t="s">
        <v>3949</v>
      </c>
      <c r="I2043">
        <v>5</v>
      </c>
      <c r="J2043">
        <v>48454</v>
      </c>
      <c r="K2043">
        <v>15</v>
      </c>
      <c r="L2043">
        <v>205929.5</v>
      </c>
      <c r="M2043">
        <v>27567.8</v>
      </c>
      <c r="N2043" t="s">
        <v>83</v>
      </c>
    </row>
    <row r="2044" spans="1:14" x14ac:dyDescent="0.35">
      <c r="A2044">
        <v>12043</v>
      </c>
      <c r="B2044" s="1">
        <v>45475</v>
      </c>
      <c r="C2044" t="s">
        <v>3950</v>
      </c>
      <c r="D2044" t="s">
        <v>28</v>
      </c>
      <c r="E2044" t="s">
        <v>114</v>
      </c>
      <c r="F2044" t="s">
        <v>17</v>
      </c>
      <c r="G2044" t="s">
        <v>18</v>
      </c>
      <c r="H2044" t="s">
        <v>1878</v>
      </c>
      <c r="I2044">
        <v>5</v>
      </c>
      <c r="J2044">
        <v>10529</v>
      </c>
      <c r="K2044">
        <v>0</v>
      </c>
      <c r="L2044">
        <v>52645</v>
      </c>
      <c r="M2044">
        <v>10727.91</v>
      </c>
      <c r="N2044" t="s">
        <v>72</v>
      </c>
    </row>
    <row r="2045" spans="1:14" x14ac:dyDescent="0.35">
      <c r="A2045">
        <v>12044</v>
      </c>
      <c r="B2045" s="1">
        <v>45263</v>
      </c>
      <c r="C2045" t="s">
        <v>3951</v>
      </c>
      <c r="D2045" t="s">
        <v>22</v>
      </c>
      <c r="E2045" t="s">
        <v>74</v>
      </c>
      <c r="F2045" t="s">
        <v>24</v>
      </c>
      <c r="G2045" t="s">
        <v>25</v>
      </c>
      <c r="H2045" t="s">
        <v>3952</v>
      </c>
      <c r="I2045">
        <v>5</v>
      </c>
      <c r="J2045">
        <v>19998</v>
      </c>
      <c r="K2045">
        <v>0</v>
      </c>
      <c r="L2045">
        <v>99990</v>
      </c>
      <c r="M2045">
        <v>9341.5300000000007</v>
      </c>
      <c r="N2045" t="s">
        <v>72</v>
      </c>
    </row>
    <row r="2046" spans="1:14" x14ac:dyDescent="0.35">
      <c r="A2046">
        <v>12045</v>
      </c>
      <c r="B2046" s="1">
        <v>45656</v>
      </c>
      <c r="C2046" t="s">
        <v>3953</v>
      </c>
      <c r="D2046" t="s">
        <v>28</v>
      </c>
      <c r="E2046" t="s">
        <v>85</v>
      </c>
      <c r="F2046" t="s">
        <v>42</v>
      </c>
      <c r="G2046" t="s">
        <v>188</v>
      </c>
      <c r="H2046" t="s">
        <v>3954</v>
      </c>
      <c r="I2046">
        <v>5</v>
      </c>
      <c r="J2046">
        <v>69794</v>
      </c>
      <c r="K2046">
        <v>0</v>
      </c>
      <c r="L2046">
        <v>348970</v>
      </c>
      <c r="M2046">
        <v>61506.89</v>
      </c>
      <c r="N2046" t="s">
        <v>38</v>
      </c>
    </row>
    <row r="2047" spans="1:14" x14ac:dyDescent="0.35">
      <c r="A2047">
        <v>12046</v>
      </c>
      <c r="B2047" s="1">
        <v>45891</v>
      </c>
      <c r="C2047" t="s">
        <v>3955</v>
      </c>
      <c r="D2047" t="s">
        <v>15</v>
      </c>
      <c r="E2047" t="s">
        <v>16</v>
      </c>
      <c r="F2047" t="s">
        <v>24</v>
      </c>
      <c r="G2047" t="s">
        <v>133</v>
      </c>
      <c r="H2047" t="s">
        <v>3956</v>
      </c>
      <c r="I2047">
        <v>1</v>
      </c>
      <c r="J2047">
        <v>51498</v>
      </c>
      <c r="K2047">
        <v>15</v>
      </c>
      <c r="L2047">
        <v>43773.3</v>
      </c>
      <c r="M2047">
        <v>6145.9</v>
      </c>
      <c r="N2047" t="s">
        <v>20</v>
      </c>
    </row>
    <row r="2048" spans="1:14" x14ac:dyDescent="0.35">
      <c r="A2048">
        <v>12047</v>
      </c>
      <c r="B2048" s="1">
        <v>45217</v>
      </c>
      <c r="C2048" t="s">
        <v>3957</v>
      </c>
      <c r="D2048" t="s">
        <v>15</v>
      </c>
      <c r="E2048" t="s">
        <v>68</v>
      </c>
      <c r="F2048" t="s">
        <v>69</v>
      </c>
      <c r="G2048" t="s">
        <v>70</v>
      </c>
      <c r="H2048" t="s">
        <v>3958</v>
      </c>
      <c r="I2048">
        <v>1</v>
      </c>
      <c r="J2048">
        <v>47301</v>
      </c>
      <c r="K2048">
        <v>20</v>
      </c>
      <c r="L2048">
        <v>37840.800000000003</v>
      </c>
      <c r="M2048">
        <v>2687.34</v>
      </c>
      <c r="N2048" t="s">
        <v>72</v>
      </c>
    </row>
    <row r="2049" spans="1:14" x14ac:dyDescent="0.35">
      <c r="A2049">
        <v>12048</v>
      </c>
      <c r="B2049" s="1">
        <v>45421</v>
      </c>
      <c r="C2049" t="s">
        <v>3959</v>
      </c>
      <c r="D2049" t="s">
        <v>22</v>
      </c>
      <c r="E2049" t="s">
        <v>167</v>
      </c>
      <c r="F2049" t="s">
        <v>24</v>
      </c>
      <c r="G2049" t="s">
        <v>107</v>
      </c>
      <c r="H2049" t="s">
        <v>3960</v>
      </c>
      <c r="I2049">
        <v>2</v>
      </c>
      <c r="J2049">
        <v>18605</v>
      </c>
      <c r="K2049">
        <v>0</v>
      </c>
      <c r="L2049">
        <v>37210</v>
      </c>
      <c r="M2049">
        <v>3316.1</v>
      </c>
      <c r="N2049" t="s">
        <v>20</v>
      </c>
    </row>
    <row r="2050" spans="1:14" x14ac:dyDescent="0.35">
      <c r="A2050">
        <v>12049</v>
      </c>
      <c r="B2050" s="1">
        <v>45789</v>
      </c>
      <c r="C2050" t="s">
        <v>3961</v>
      </c>
      <c r="D2050" t="s">
        <v>15</v>
      </c>
      <c r="E2050" t="s">
        <v>174</v>
      </c>
      <c r="F2050" t="s">
        <v>69</v>
      </c>
      <c r="G2050" t="s">
        <v>123</v>
      </c>
      <c r="H2050" t="s">
        <v>3962</v>
      </c>
      <c r="I2050">
        <v>1</v>
      </c>
      <c r="J2050">
        <v>38419</v>
      </c>
      <c r="K2050">
        <v>5</v>
      </c>
      <c r="L2050">
        <v>36498.050000000003</v>
      </c>
      <c r="M2050">
        <v>4523.75</v>
      </c>
      <c r="N2050" t="s">
        <v>38</v>
      </c>
    </row>
    <row r="2051" spans="1:14" x14ac:dyDescent="0.35">
      <c r="A2051">
        <v>12050</v>
      </c>
      <c r="B2051" s="1">
        <v>45264</v>
      </c>
      <c r="C2051" t="s">
        <v>3963</v>
      </c>
      <c r="D2051" t="s">
        <v>40</v>
      </c>
      <c r="E2051" t="s">
        <v>110</v>
      </c>
      <c r="F2051" t="s">
        <v>69</v>
      </c>
      <c r="G2051" t="s">
        <v>115</v>
      </c>
      <c r="H2051" t="s">
        <v>3964</v>
      </c>
      <c r="I2051">
        <v>5</v>
      </c>
      <c r="J2051">
        <v>42020</v>
      </c>
      <c r="K2051">
        <v>10</v>
      </c>
      <c r="L2051">
        <v>189090</v>
      </c>
      <c r="M2051">
        <v>43030.1</v>
      </c>
      <c r="N2051" t="s">
        <v>33</v>
      </c>
    </row>
    <row r="2052" spans="1:14" x14ac:dyDescent="0.35">
      <c r="A2052">
        <v>12051</v>
      </c>
      <c r="B2052" s="1">
        <v>45496</v>
      </c>
      <c r="C2052" t="s">
        <v>3965</v>
      </c>
      <c r="D2052" t="s">
        <v>15</v>
      </c>
      <c r="E2052" t="s">
        <v>93</v>
      </c>
      <c r="F2052" t="s">
        <v>17</v>
      </c>
      <c r="G2052" t="s">
        <v>18</v>
      </c>
      <c r="H2052" t="s">
        <v>3966</v>
      </c>
      <c r="I2052">
        <v>1</v>
      </c>
      <c r="J2052">
        <v>2469</v>
      </c>
      <c r="K2052">
        <v>0</v>
      </c>
      <c r="L2052">
        <v>2469</v>
      </c>
      <c r="M2052">
        <v>437.53</v>
      </c>
      <c r="N2052" t="s">
        <v>72</v>
      </c>
    </row>
    <row r="2053" spans="1:14" x14ac:dyDescent="0.35">
      <c r="A2053">
        <v>12052</v>
      </c>
      <c r="B2053" s="1">
        <v>45926</v>
      </c>
      <c r="C2053" t="s">
        <v>3967</v>
      </c>
      <c r="D2053" t="s">
        <v>28</v>
      </c>
      <c r="E2053" t="s">
        <v>35</v>
      </c>
      <c r="F2053" t="s">
        <v>46</v>
      </c>
      <c r="G2053" t="s">
        <v>141</v>
      </c>
      <c r="H2053" t="s">
        <v>3968</v>
      </c>
      <c r="I2053">
        <v>5</v>
      </c>
      <c r="J2053">
        <v>45068</v>
      </c>
      <c r="K2053">
        <v>15</v>
      </c>
      <c r="L2053">
        <v>191539</v>
      </c>
      <c r="M2053">
        <v>13333.36</v>
      </c>
      <c r="N2053" t="s">
        <v>20</v>
      </c>
    </row>
    <row r="2054" spans="1:14" x14ac:dyDescent="0.35">
      <c r="A2054">
        <v>12053</v>
      </c>
      <c r="B2054" s="1">
        <v>45229</v>
      </c>
      <c r="C2054" t="s">
        <v>3969</v>
      </c>
      <c r="D2054" t="s">
        <v>15</v>
      </c>
      <c r="E2054" t="s">
        <v>68</v>
      </c>
      <c r="F2054" t="s">
        <v>86</v>
      </c>
      <c r="G2054" t="s">
        <v>118</v>
      </c>
      <c r="H2054" t="s">
        <v>3970</v>
      </c>
      <c r="I2054">
        <v>3</v>
      </c>
      <c r="J2054">
        <v>28772</v>
      </c>
      <c r="K2054">
        <v>10</v>
      </c>
      <c r="L2054">
        <v>77684.399999999994</v>
      </c>
      <c r="M2054">
        <v>9106.58</v>
      </c>
      <c r="N2054" t="s">
        <v>20</v>
      </c>
    </row>
    <row r="2055" spans="1:14" x14ac:dyDescent="0.35">
      <c r="A2055">
        <v>12054</v>
      </c>
      <c r="B2055" s="1">
        <v>45448</v>
      </c>
      <c r="C2055" t="s">
        <v>3971</v>
      </c>
      <c r="D2055" t="s">
        <v>28</v>
      </c>
      <c r="E2055" t="s">
        <v>85</v>
      </c>
      <c r="F2055" t="s">
        <v>24</v>
      </c>
      <c r="G2055" t="s">
        <v>25</v>
      </c>
      <c r="H2055" t="s">
        <v>3972</v>
      </c>
      <c r="I2055">
        <v>4</v>
      </c>
      <c r="J2055">
        <v>14718</v>
      </c>
      <c r="K2055">
        <v>15</v>
      </c>
      <c r="L2055">
        <v>50041.2</v>
      </c>
      <c r="M2055">
        <v>8295.67</v>
      </c>
      <c r="N2055" t="s">
        <v>20</v>
      </c>
    </row>
    <row r="2056" spans="1:14" x14ac:dyDescent="0.35">
      <c r="A2056">
        <v>12055</v>
      </c>
      <c r="B2056" s="1">
        <v>45499</v>
      </c>
      <c r="C2056" t="s">
        <v>3973</v>
      </c>
      <c r="D2056" t="s">
        <v>15</v>
      </c>
      <c r="E2056" t="s">
        <v>68</v>
      </c>
      <c r="F2056" t="s">
        <v>96</v>
      </c>
      <c r="G2056" t="s">
        <v>183</v>
      </c>
      <c r="H2056" t="s">
        <v>3974</v>
      </c>
      <c r="I2056">
        <v>3</v>
      </c>
      <c r="J2056">
        <v>8259</v>
      </c>
      <c r="K2056">
        <v>20</v>
      </c>
      <c r="L2056">
        <v>19821.599999999999</v>
      </c>
      <c r="M2056">
        <v>4289.46</v>
      </c>
      <c r="N2056" t="s">
        <v>83</v>
      </c>
    </row>
    <row r="2057" spans="1:14" x14ac:dyDescent="0.35">
      <c r="A2057">
        <v>12056</v>
      </c>
      <c r="B2057" s="1">
        <v>45632</v>
      </c>
      <c r="C2057" t="s">
        <v>3975</v>
      </c>
      <c r="D2057" t="s">
        <v>28</v>
      </c>
      <c r="E2057" t="s">
        <v>144</v>
      </c>
      <c r="F2057" t="s">
        <v>75</v>
      </c>
      <c r="G2057" t="s">
        <v>204</v>
      </c>
      <c r="H2057" t="s">
        <v>3976</v>
      </c>
      <c r="I2057">
        <v>4</v>
      </c>
      <c r="J2057">
        <v>67604</v>
      </c>
      <c r="K2057">
        <v>15</v>
      </c>
      <c r="L2057">
        <v>229853.6</v>
      </c>
      <c r="M2057">
        <v>49713.34</v>
      </c>
      <c r="N2057" t="s">
        <v>20</v>
      </c>
    </row>
    <row r="2058" spans="1:14" x14ac:dyDescent="0.35">
      <c r="A2058">
        <v>12057</v>
      </c>
      <c r="B2058" s="1">
        <v>45521</v>
      </c>
      <c r="C2058" t="s">
        <v>3977</v>
      </c>
      <c r="D2058" t="s">
        <v>22</v>
      </c>
      <c r="E2058" t="s">
        <v>23</v>
      </c>
      <c r="F2058" t="s">
        <v>24</v>
      </c>
      <c r="G2058" t="s">
        <v>107</v>
      </c>
      <c r="H2058" t="s">
        <v>3978</v>
      </c>
      <c r="I2058">
        <v>4</v>
      </c>
      <c r="J2058">
        <v>56055</v>
      </c>
      <c r="K2058">
        <v>20</v>
      </c>
      <c r="L2058">
        <v>179376</v>
      </c>
      <c r="M2058">
        <v>27144.95</v>
      </c>
      <c r="N2058" t="s">
        <v>20</v>
      </c>
    </row>
    <row r="2059" spans="1:14" x14ac:dyDescent="0.35">
      <c r="A2059">
        <v>12058</v>
      </c>
      <c r="B2059" s="1">
        <v>45240</v>
      </c>
      <c r="C2059" t="s">
        <v>3979</v>
      </c>
      <c r="D2059" t="s">
        <v>28</v>
      </c>
      <c r="E2059" t="s">
        <v>144</v>
      </c>
      <c r="F2059" t="s">
        <v>69</v>
      </c>
      <c r="G2059" t="s">
        <v>70</v>
      </c>
      <c r="H2059" t="s">
        <v>3980</v>
      </c>
      <c r="I2059">
        <v>5</v>
      </c>
      <c r="J2059">
        <v>18989</v>
      </c>
      <c r="K2059">
        <v>5</v>
      </c>
      <c r="L2059">
        <v>90197.75</v>
      </c>
      <c r="M2059">
        <v>18901.2</v>
      </c>
      <c r="N2059" t="s">
        <v>72</v>
      </c>
    </row>
    <row r="2060" spans="1:14" x14ac:dyDescent="0.35">
      <c r="A2060">
        <v>12059</v>
      </c>
      <c r="B2060" s="1">
        <v>45387</v>
      </c>
      <c r="C2060" t="s">
        <v>3713</v>
      </c>
      <c r="D2060" t="s">
        <v>40</v>
      </c>
      <c r="E2060" t="s">
        <v>62</v>
      </c>
      <c r="F2060" t="s">
        <v>46</v>
      </c>
      <c r="G2060" t="s">
        <v>141</v>
      </c>
      <c r="H2060" t="s">
        <v>3179</v>
      </c>
      <c r="I2060">
        <v>4</v>
      </c>
      <c r="J2060">
        <v>9993</v>
      </c>
      <c r="K2060">
        <v>20</v>
      </c>
      <c r="L2060">
        <v>31977.599999999999</v>
      </c>
      <c r="M2060">
        <v>2719.42</v>
      </c>
      <c r="N2060" t="s">
        <v>83</v>
      </c>
    </row>
    <row r="2061" spans="1:14" x14ac:dyDescent="0.35">
      <c r="A2061">
        <v>12060</v>
      </c>
      <c r="B2061" s="1">
        <v>45305</v>
      </c>
      <c r="C2061" t="s">
        <v>3981</v>
      </c>
      <c r="D2061" t="s">
        <v>28</v>
      </c>
      <c r="E2061" t="s">
        <v>35</v>
      </c>
      <c r="F2061" t="s">
        <v>86</v>
      </c>
      <c r="G2061" t="s">
        <v>118</v>
      </c>
      <c r="H2061" t="s">
        <v>3166</v>
      </c>
      <c r="I2061">
        <v>1</v>
      </c>
      <c r="J2061">
        <v>79977</v>
      </c>
      <c r="K2061">
        <v>10</v>
      </c>
      <c r="L2061">
        <v>71979.3</v>
      </c>
      <c r="M2061">
        <v>16673.46</v>
      </c>
      <c r="N2061" t="s">
        <v>72</v>
      </c>
    </row>
    <row r="2062" spans="1:14" x14ac:dyDescent="0.35">
      <c r="A2062">
        <v>12061</v>
      </c>
      <c r="B2062" s="1">
        <v>45867</v>
      </c>
      <c r="C2062" t="s">
        <v>3982</v>
      </c>
      <c r="D2062" t="s">
        <v>22</v>
      </c>
      <c r="E2062" t="s">
        <v>58</v>
      </c>
      <c r="F2062" t="s">
        <v>75</v>
      </c>
      <c r="G2062" t="s">
        <v>204</v>
      </c>
      <c r="H2062" t="s">
        <v>3983</v>
      </c>
      <c r="I2062">
        <v>2</v>
      </c>
      <c r="J2062">
        <v>75748</v>
      </c>
      <c r="K2062">
        <v>15</v>
      </c>
      <c r="L2062">
        <v>128771.6</v>
      </c>
      <c r="M2062">
        <v>16647.259999999998</v>
      </c>
      <c r="N2062" t="s">
        <v>83</v>
      </c>
    </row>
    <row r="2063" spans="1:14" x14ac:dyDescent="0.35">
      <c r="A2063">
        <v>12062</v>
      </c>
      <c r="B2063" s="1">
        <v>45284</v>
      </c>
      <c r="C2063" t="s">
        <v>3984</v>
      </c>
      <c r="D2063" t="s">
        <v>28</v>
      </c>
      <c r="E2063" t="s">
        <v>114</v>
      </c>
      <c r="F2063" t="s">
        <v>24</v>
      </c>
      <c r="G2063" t="s">
        <v>133</v>
      </c>
      <c r="H2063" t="s">
        <v>3985</v>
      </c>
      <c r="I2063">
        <v>3</v>
      </c>
      <c r="J2063">
        <v>27010</v>
      </c>
      <c r="K2063">
        <v>20</v>
      </c>
      <c r="L2063">
        <v>64824</v>
      </c>
      <c r="M2063">
        <v>11767.91</v>
      </c>
      <c r="N2063" t="s">
        <v>38</v>
      </c>
    </row>
    <row r="2064" spans="1:14" x14ac:dyDescent="0.35">
      <c r="A2064">
        <v>12063</v>
      </c>
      <c r="B2064" s="1">
        <v>45797</v>
      </c>
      <c r="C2064" t="s">
        <v>3986</v>
      </c>
      <c r="D2064" t="s">
        <v>22</v>
      </c>
      <c r="E2064" t="s">
        <v>167</v>
      </c>
      <c r="F2064" t="s">
        <v>46</v>
      </c>
      <c r="G2064" t="s">
        <v>141</v>
      </c>
      <c r="H2064" t="s">
        <v>1876</v>
      </c>
      <c r="I2064">
        <v>4</v>
      </c>
      <c r="J2064">
        <v>71994</v>
      </c>
      <c r="K2064">
        <v>10</v>
      </c>
      <c r="L2064">
        <v>259178.4</v>
      </c>
      <c r="M2064">
        <v>51430.67</v>
      </c>
      <c r="N2064" t="s">
        <v>83</v>
      </c>
    </row>
    <row r="2065" spans="1:14" x14ac:dyDescent="0.35">
      <c r="A2065">
        <v>12064</v>
      </c>
      <c r="B2065" s="1">
        <v>45321</v>
      </c>
      <c r="C2065" t="s">
        <v>3987</v>
      </c>
      <c r="D2065" t="s">
        <v>22</v>
      </c>
      <c r="E2065" t="s">
        <v>23</v>
      </c>
      <c r="F2065" t="s">
        <v>46</v>
      </c>
      <c r="G2065" t="s">
        <v>47</v>
      </c>
      <c r="H2065" t="s">
        <v>3988</v>
      </c>
      <c r="I2065">
        <v>2</v>
      </c>
      <c r="J2065">
        <v>47526</v>
      </c>
      <c r="K2065">
        <v>0</v>
      </c>
      <c r="L2065">
        <v>95052</v>
      </c>
      <c r="M2065">
        <v>18928.62</v>
      </c>
      <c r="N2065" t="s">
        <v>72</v>
      </c>
    </row>
    <row r="2066" spans="1:14" x14ac:dyDescent="0.35">
      <c r="A2066">
        <v>12065</v>
      </c>
      <c r="B2066" s="1">
        <v>45377</v>
      </c>
      <c r="C2066" t="s">
        <v>3989</v>
      </c>
      <c r="D2066" t="s">
        <v>22</v>
      </c>
      <c r="E2066" t="s">
        <v>54</v>
      </c>
      <c r="F2066" t="s">
        <v>75</v>
      </c>
      <c r="G2066" t="s">
        <v>240</v>
      </c>
      <c r="H2066" t="s">
        <v>3990</v>
      </c>
      <c r="I2066">
        <v>1</v>
      </c>
      <c r="J2066">
        <v>38318</v>
      </c>
      <c r="K2066">
        <v>5</v>
      </c>
      <c r="L2066">
        <v>36402.1</v>
      </c>
      <c r="M2066">
        <v>2870.15</v>
      </c>
      <c r="N2066" t="s">
        <v>33</v>
      </c>
    </row>
    <row r="2067" spans="1:14" x14ac:dyDescent="0.35">
      <c r="A2067">
        <v>12066</v>
      </c>
      <c r="B2067" s="1">
        <v>45745</v>
      </c>
      <c r="C2067" t="s">
        <v>3991</v>
      </c>
      <c r="D2067" t="s">
        <v>22</v>
      </c>
      <c r="E2067" t="s">
        <v>74</v>
      </c>
      <c r="F2067" t="s">
        <v>30</v>
      </c>
      <c r="G2067" t="s">
        <v>65</v>
      </c>
      <c r="H2067" t="s">
        <v>3992</v>
      </c>
      <c r="I2067">
        <v>1</v>
      </c>
      <c r="J2067">
        <v>56883</v>
      </c>
      <c r="K2067">
        <v>5</v>
      </c>
      <c r="L2067">
        <v>54038.85</v>
      </c>
      <c r="M2067">
        <v>11664.07</v>
      </c>
      <c r="N2067" t="s">
        <v>72</v>
      </c>
    </row>
    <row r="2068" spans="1:14" x14ac:dyDescent="0.35">
      <c r="A2068">
        <v>12067</v>
      </c>
      <c r="B2068" s="1">
        <v>45583</v>
      </c>
      <c r="C2068" t="s">
        <v>3993</v>
      </c>
      <c r="D2068" t="s">
        <v>28</v>
      </c>
      <c r="E2068" t="s">
        <v>144</v>
      </c>
      <c r="F2068" t="s">
        <v>42</v>
      </c>
      <c r="G2068" t="s">
        <v>79</v>
      </c>
      <c r="H2068" t="s">
        <v>3994</v>
      </c>
      <c r="I2068">
        <v>1</v>
      </c>
      <c r="J2068">
        <v>18708</v>
      </c>
      <c r="K2068">
        <v>20</v>
      </c>
      <c r="L2068">
        <v>14966.4</v>
      </c>
      <c r="M2068">
        <v>2805.04</v>
      </c>
      <c r="N2068" t="s">
        <v>33</v>
      </c>
    </row>
    <row r="2069" spans="1:14" x14ac:dyDescent="0.35">
      <c r="A2069">
        <v>12068</v>
      </c>
      <c r="B2069" s="1">
        <v>45860</v>
      </c>
      <c r="C2069" t="s">
        <v>3995</v>
      </c>
      <c r="D2069" t="s">
        <v>40</v>
      </c>
      <c r="E2069" t="s">
        <v>50</v>
      </c>
      <c r="F2069" t="s">
        <v>46</v>
      </c>
      <c r="G2069" t="s">
        <v>126</v>
      </c>
      <c r="H2069" t="s">
        <v>3996</v>
      </c>
      <c r="I2069">
        <v>4</v>
      </c>
      <c r="J2069">
        <v>60603</v>
      </c>
      <c r="K2069">
        <v>10</v>
      </c>
      <c r="L2069">
        <v>218170.8</v>
      </c>
      <c r="M2069">
        <v>32196.639999999999</v>
      </c>
      <c r="N2069" t="s">
        <v>20</v>
      </c>
    </row>
    <row r="2070" spans="1:14" x14ac:dyDescent="0.35">
      <c r="A2070">
        <v>12069</v>
      </c>
      <c r="B2070" s="1">
        <v>45801</v>
      </c>
      <c r="C2070" t="s">
        <v>3997</v>
      </c>
      <c r="D2070" t="s">
        <v>22</v>
      </c>
      <c r="E2070" t="s">
        <v>23</v>
      </c>
      <c r="F2070" t="s">
        <v>24</v>
      </c>
      <c r="G2070" t="s">
        <v>133</v>
      </c>
      <c r="H2070" t="s">
        <v>3998</v>
      </c>
      <c r="I2070">
        <v>5</v>
      </c>
      <c r="J2070">
        <v>79431</v>
      </c>
      <c r="K2070">
        <v>5</v>
      </c>
      <c r="L2070">
        <v>377297.25</v>
      </c>
      <c r="M2070">
        <v>75188.149999999994</v>
      </c>
      <c r="N2070" t="s">
        <v>33</v>
      </c>
    </row>
    <row r="2071" spans="1:14" x14ac:dyDescent="0.35">
      <c r="A2071">
        <v>12070</v>
      </c>
      <c r="B2071" s="1">
        <v>45409</v>
      </c>
      <c r="C2071" t="s">
        <v>3999</v>
      </c>
      <c r="D2071" t="s">
        <v>22</v>
      </c>
      <c r="E2071" t="s">
        <v>58</v>
      </c>
      <c r="F2071" t="s">
        <v>129</v>
      </c>
      <c r="G2071" t="s">
        <v>159</v>
      </c>
      <c r="H2071" t="s">
        <v>4000</v>
      </c>
      <c r="I2071">
        <v>4</v>
      </c>
      <c r="J2071">
        <v>20901</v>
      </c>
      <c r="K2071">
        <v>15</v>
      </c>
      <c r="L2071">
        <v>71063.399999999994</v>
      </c>
      <c r="M2071">
        <v>4325.75</v>
      </c>
      <c r="N2071" t="s">
        <v>72</v>
      </c>
    </row>
    <row r="2072" spans="1:14" x14ac:dyDescent="0.35">
      <c r="A2072">
        <v>12071</v>
      </c>
      <c r="B2072" s="1">
        <v>45320</v>
      </c>
      <c r="C2072" t="s">
        <v>4001</v>
      </c>
      <c r="D2072" t="s">
        <v>28</v>
      </c>
      <c r="E2072" t="s">
        <v>85</v>
      </c>
      <c r="F2072" t="s">
        <v>129</v>
      </c>
      <c r="G2072" t="s">
        <v>148</v>
      </c>
      <c r="H2072" t="s">
        <v>1248</v>
      </c>
      <c r="I2072">
        <v>2</v>
      </c>
      <c r="J2072">
        <v>23718</v>
      </c>
      <c r="K2072">
        <v>15</v>
      </c>
      <c r="L2072">
        <v>40320.6</v>
      </c>
      <c r="M2072">
        <v>7534.24</v>
      </c>
      <c r="N2072" t="s">
        <v>72</v>
      </c>
    </row>
    <row r="2073" spans="1:14" x14ac:dyDescent="0.35">
      <c r="A2073">
        <v>12072</v>
      </c>
      <c r="B2073" s="1">
        <v>45497</v>
      </c>
      <c r="C2073" t="s">
        <v>4002</v>
      </c>
      <c r="D2073" t="s">
        <v>40</v>
      </c>
      <c r="E2073" t="s">
        <v>103</v>
      </c>
      <c r="F2073" t="s">
        <v>96</v>
      </c>
      <c r="G2073" t="s">
        <v>156</v>
      </c>
      <c r="H2073" t="s">
        <v>4003</v>
      </c>
      <c r="I2073">
        <v>5</v>
      </c>
      <c r="J2073">
        <v>3533</v>
      </c>
      <c r="K2073">
        <v>5</v>
      </c>
      <c r="L2073">
        <v>16781.75</v>
      </c>
      <c r="M2073">
        <v>2231.33</v>
      </c>
      <c r="N2073" t="s">
        <v>20</v>
      </c>
    </row>
    <row r="2074" spans="1:14" x14ac:dyDescent="0.35">
      <c r="A2074">
        <v>12073</v>
      </c>
      <c r="B2074" s="1">
        <v>45427</v>
      </c>
      <c r="C2074" t="s">
        <v>4004</v>
      </c>
      <c r="D2074" t="s">
        <v>22</v>
      </c>
      <c r="E2074" t="s">
        <v>23</v>
      </c>
      <c r="F2074" t="s">
        <v>69</v>
      </c>
      <c r="G2074" t="s">
        <v>151</v>
      </c>
      <c r="H2074" t="s">
        <v>3014</v>
      </c>
      <c r="I2074">
        <v>5</v>
      </c>
      <c r="J2074">
        <v>7131</v>
      </c>
      <c r="K2074">
        <v>0</v>
      </c>
      <c r="L2074">
        <v>35655</v>
      </c>
      <c r="M2074">
        <v>1891.89</v>
      </c>
      <c r="N2074" t="s">
        <v>20</v>
      </c>
    </row>
    <row r="2075" spans="1:14" x14ac:dyDescent="0.35">
      <c r="A2075">
        <v>12074</v>
      </c>
      <c r="B2075" s="1">
        <v>45759</v>
      </c>
      <c r="C2075" t="s">
        <v>4005</v>
      </c>
      <c r="D2075" t="s">
        <v>40</v>
      </c>
      <c r="E2075" t="s">
        <v>50</v>
      </c>
      <c r="F2075" t="s">
        <v>24</v>
      </c>
      <c r="G2075" t="s">
        <v>36</v>
      </c>
      <c r="H2075" t="s">
        <v>4006</v>
      </c>
      <c r="I2075">
        <v>5</v>
      </c>
      <c r="J2075">
        <v>578</v>
      </c>
      <c r="K2075">
        <v>5</v>
      </c>
      <c r="L2075">
        <v>2745.5</v>
      </c>
      <c r="M2075">
        <v>582.89</v>
      </c>
      <c r="N2075" t="s">
        <v>20</v>
      </c>
    </row>
    <row r="2076" spans="1:14" x14ac:dyDescent="0.35">
      <c r="A2076">
        <v>12075</v>
      </c>
      <c r="B2076" s="1">
        <v>45905</v>
      </c>
      <c r="C2076" t="s">
        <v>4007</v>
      </c>
      <c r="D2076" t="s">
        <v>22</v>
      </c>
      <c r="E2076" t="s">
        <v>167</v>
      </c>
      <c r="F2076" t="s">
        <v>75</v>
      </c>
      <c r="G2076" t="s">
        <v>409</v>
      </c>
      <c r="H2076" t="s">
        <v>4008</v>
      </c>
      <c r="I2076">
        <v>3</v>
      </c>
      <c r="J2076">
        <v>24189</v>
      </c>
      <c r="K2076">
        <v>20</v>
      </c>
      <c r="L2076">
        <v>58053.599999999999</v>
      </c>
      <c r="M2076">
        <v>9053.66</v>
      </c>
      <c r="N2076" t="s">
        <v>83</v>
      </c>
    </row>
    <row r="2077" spans="1:14" x14ac:dyDescent="0.35">
      <c r="A2077">
        <v>12076</v>
      </c>
      <c r="B2077" s="1">
        <v>45489</v>
      </c>
      <c r="C2077" t="s">
        <v>4009</v>
      </c>
      <c r="D2077" t="s">
        <v>28</v>
      </c>
      <c r="E2077" t="s">
        <v>35</v>
      </c>
      <c r="F2077" t="s">
        <v>75</v>
      </c>
      <c r="G2077" t="s">
        <v>204</v>
      </c>
      <c r="H2077" t="s">
        <v>4010</v>
      </c>
      <c r="I2077">
        <v>4</v>
      </c>
      <c r="J2077">
        <v>75193</v>
      </c>
      <c r="K2077">
        <v>0</v>
      </c>
      <c r="L2077">
        <v>300772</v>
      </c>
      <c r="M2077">
        <v>16853.48</v>
      </c>
      <c r="N2077" t="s">
        <v>72</v>
      </c>
    </row>
    <row r="2078" spans="1:14" x14ac:dyDescent="0.35">
      <c r="A2078">
        <v>12077</v>
      </c>
      <c r="B2078" s="1">
        <v>45432</v>
      </c>
      <c r="C2078" t="s">
        <v>4011</v>
      </c>
      <c r="D2078" t="s">
        <v>28</v>
      </c>
      <c r="E2078" t="s">
        <v>144</v>
      </c>
      <c r="F2078" t="s">
        <v>69</v>
      </c>
      <c r="G2078" t="s">
        <v>517</v>
      </c>
      <c r="H2078" t="s">
        <v>716</v>
      </c>
      <c r="I2078">
        <v>3</v>
      </c>
      <c r="J2078">
        <v>67112</v>
      </c>
      <c r="K2078">
        <v>15</v>
      </c>
      <c r="L2078">
        <v>171135.6</v>
      </c>
      <c r="M2078">
        <v>39686.76</v>
      </c>
      <c r="N2078" t="s">
        <v>83</v>
      </c>
    </row>
    <row r="2079" spans="1:14" x14ac:dyDescent="0.35">
      <c r="A2079">
        <v>12078</v>
      </c>
      <c r="B2079" s="1">
        <v>45411</v>
      </c>
      <c r="C2079" t="s">
        <v>4012</v>
      </c>
      <c r="D2079" t="s">
        <v>22</v>
      </c>
      <c r="E2079" t="s">
        <v>167</v>
      </c>
      <c r="F2079" t="s">
        <v>129</v>
      </c>
      <c r="G2079" t="s">
        <v>148</v>
      </c>
      <c r="H2079" t="s">
        <v>4013</v>
      </c>
      <c r="I2079">
        <v>2</v>
      </c>
      <c r="J2079">
        <v>67207</v>
      </c>
      <c r="K2079">
        <v>15</v>
      </c>
      <c r="L2079">
        <v>114251.9</v>
      </c>
      <c r="M2079">
        <v>27397.73</v>
      </c>
      <c r="N2079" t="s">
        <v>38</v>
      </c>
    </row>
    <row r="2080" spans="1:14" x14ac:dyDescent="0.35">
      <c r="A2080">
        <v>12079</v>
      </c>
      <c r="B2080" s="1">
        <v>45272</v>
      </c>
      <c r="C2080" t="s">
        <v>4014</v>
      </c>
      <c r="D2080" t="s">
        <v>22</v>
      </c>
      <c r="E2080" t="s">
        <v>74</v>
      </c>
      <c r="F2080" t="s">
        <v>96</v>
      </c>
      <c r="G2080" t="s">
        <v>156</v>
      </c>
      <c r="H2080" t="s">
        <v>4015</v>
      </c>
      <c r="I2080">
        <v>5</v>
      </c>
      <c r="J2080">
        <v>31268</v>
      </c>
      <c r="K2080">
        <v>10</v>
      </c>
      <c r="L2080">
        <v>140706</v>
      </c>
      <c r="M2080">
        <v>19746.09</v>
      </c>
      <c r="N2080" t="s">
        <v>72</v>
      </c>
    </row>
    <row r="2081" spans="1:14" x14ac:dyDescent="0.35">
      <c r="A2081">
        <v>12080</v>
      </c>
      <c r="B2081" s="1">
        <v>45639</v>
      </c>
      <c r="C2081" t="s">
        <v>4016</v>
      </c>
      <c r="D2081" t="s">
        <v>40</v>
      </c>
      <c r="E2081" t="s">
        <v>41</v>
      </c>
      <c r="F2081" t="s">
        <v>75</v>
      </c>
      <c r="G2081" t="s">
        <v>240</v>
      </c>
      <c r="H2081" t="s">
        <v>4017</v>
      </c>
      <c r="I2081">
        <v>5</v>
      </c>
      <c r="J2081">
        <v>76437</v>
      </c>
      <c r="K2081">
        <v>10</v>
      </c>
      <c r="L2081">
        <v>343966.5</v>
      </c>
      <c r="M2081">
        <v>71314.27</v>
      </c>
      <c r="N2081" t="s">
        <v>33</v>
      </c>
    </row>
    <row r="2082" spans="1:14" x14ac:dyDescent="0.35">
      <c r="A2082">
        <v>12081</v>
      </c>
      <c r="B2082" s="1">
        <v>45450</v>
      </c>
      <c r="C2082" t="s">
        <v>4018</v>
      </c>
      <c r="D2082" t="s">
        <v>28</v>
      </c>
      <c r="E2082" t="s">
        <v>144</v>
      </c>
      <c r="F2082" t="s">
        <v>46</v>
      </c>
      <c r="G2082" t="s">
        <v>201</v>
      </c>
      <c r="H2082" t="s">
        <v>4019</v>
      </c>
      <c r="I2082">
        <v>5</v>
      </c>
      <c r="J2082">
        <v>33383</v>
      </c>
      <c r="K2082">
        <v>15</v>
      </c>
      <c r="L2082">
        <v>141877.75</v>
      </c>
      <c r="M2082">
        <v>34615.46</v>
      </c>
      <c r="N2082" t="s">
        <v>20</v>
      </c>
    </row>
    <row r="2083" spans="1:14" x14ac:dyDescent="0.35">
      <c r="A2083">
        <v>12082</v>
      </c>
      <c r="B2083" s="1">
        <v>45743</v>
      </c>
      <c r="C2083" t="s">
        <v>659</v>
      </c>
      <c r="D2083" t="s">
        <v>40</v>
      </c>
      <c r="E2083" t="s">
        <v>103</v>
      </c>
      <c r="F2083" t="s">
        <v>96</v>
      </c>
      <c r="G2083" t="s">
        <v>214</v>
      </c>
      <c r="H2083" t="s">
        <v>4020</v>
      </c>
      <c r="I2083">
        <v>4</v>
      </c>
      <c r="J2083">
        <v>11114</v>
      </c>
      <c r="K2083">
        <v>20</v>
      </c>
      <c r="L2083">
        <v>35564.800000000003</v>
      </c>
      <c r="M2083">
        <v>6332.35</v>
      </c>
      <c r="N2083" t="s">
        <v>83</v>
      </c>
    </row>
    <row r="2084" spans="1:14" x14ac:dyDescent="0.35">
      <c r="A2084">
        <v>12083</v>
      </c>
      <c r="B2084" s="1">
        <v>45461</v>
      </c>
      <c r="C2084" t="s">
        <v>4021</v>
      </c>
      <c r="D2084" t="s">
        <v>15</v>
      </c>
      <c r="E2084" t="s">
        <v>68</v>
      </c>
      <c r="F2084" t="s">
        <v>129</v>
      </c>
      <c r="G2084" t="s">
        <v>164</v>
      </c>
      <c r="H2084" t="s">
        <v>4022</v>
      </c>
      <c r="I2084">
        <v>4</v>
      </c>
      <c r="J2084">
        <v>17629</v>
      </c>
      <c r="K2084">
        <v>5</v>
      </c>
      <c r="L2084">
        <v>66990.2</v>
      </c>
      <c r="M2084">
        <v>7860.7</v>
      </c>
      <c r="N2084" t="s">
        <v>38</v>
      </c>
    </row>
    <row r="2085" spans="1:14" x14ac:dyDescent="0.35">
      <c r="A2085">
        <v>12084</v>
      </c>
      <c r="B2085" s="1">
        <v>45757</v>
      </c>
      <c r="C2085" t="s">
        <v>4023</v>
      </c>
      <c r="D2085" t="s">
        <v>28</v>
      </c>
      <c r="E2085" t="s">
        <v>114</v>
      </c>
      <c r="F2085" t="s">
        <v>129</v>
      </c>
      <c r="G2085" t="s">
        <v>130</v>
      </c>
      <c r="H2085" t="s">
        <v>4024</v>
      </c>
      <c r="I2085">
        <v>3</v>
      </c>
      <c r="J2085">
        <v>40924</v>
      </c>
      <c r="K2085">
        <v>15</v>
      </c>
      <c r="L2085">
        <v>104356.2</v>
      </c>
      <c r="M2085">
        <v>22904.12</v>
      </c>
      <c r="N2085" t="s">
        <v>83</v>
      </c>
    </row>
    <row r="2086" spans="1:14" x14ac:dyDescent="0.35">
      <c r="A2086">
        <v>12085</v>
      </c>
      <c r="B2086" s="1">
        <v>45773</v>
      </c>
      <c r="C2086" t="s">
        <v>4025</v>
      </c>
      <c r="D2086" t="s">
        <v>40</v>
      </c>
      <c r="E2086" t="s">
        <v>41</v>
      </c>
      <c r="F2086" t="s">
        <v>96</v>
      </c>
      <c r="G2086" t="s">
        <v>214</v>
      </c>
      <c r="H2086" t="s">
        <v>4026</v>
      </c>
      <c r="I2086">
        <v>1</v>
      </c>
      <c r="J2086">
        <v>41878</v>
      </c>
      <c r="K2086">
        <v>10</v>
      </c>
      <c r="L2086">
        <v>37690.199999999997</v>
      </c>
      <c r="M2086">
        <v>2498.5</v>
      </c>
      <c r="N2086" t="s">
        <v>83</v>
      </c>
    </row>
    <row r="2087" spans="1:14" x14ac:dyDescent="0.35">
      <c r="A2087">
        <v>12086</v>
      </c>
      <c r="B2087" s="1">
        <v>45870</v>
      </c>
      <c r="C2087" t="s">
        <v>4027</v>
      </c>
      <c r="D2087" t="s">
        <v>22</v>
      </c>
      <c r="E2087" t="s">
        <v>23</v>
      </c>
      <c r="F2087" t="s">
        <v>30</v>
      </c>
      <c r="G2087" t="s">
        <v>65</v>
      </c>
      <c r="H2087" t="s">
        <v>4028</v>
      </c>
      <c r="I2087">
        <v>4</v>
      </c>
      <c r="J2087">
        <v>47351</v>
      </c>
      <c r="K2087">
        <v>5</v>
      </c>
      <c r="L2087">
        <v>179933.8</v>
      </c>
      <c r="M2087">
        <v>40754.03</v>
      </c>
      <c r="N2087" t="s">
        <v>38</v>
      </c>
    </row>
    <row r="2088" spans="1:14" x14ac:dyDescent="0.35">
      <c r="A2088">
        <v>12087</v>
      </c>
      <c r="B2088" s="1">
        <v>45252</v>
      </c>
      <c r="C2088" t="s">
        <v>4029</v>
      </c>
      <c r="D2088" t="s">
        <v>40</v>
      </c>
      <c r="E2088" t="s">
        <v>110</v>
      </c>
      <c r="F2088" t="s">
        <v>42</v>
      </c>
      <c r="G2088" t="s">
        <v>51</v>
      </c>
      <c r="H2088" t="s">
        <v>4030</v>
      </c>
      <c r="I2088">
        <v>2</v>
      </c>
      <c r="J2088">
        <v>14660</v>
      </c>
      <c r="K2088">
        <v>15</v>
      </c>
      <c r="L2088">
        <v>24922</v>
      </c>
      <c r="M2088">
        <v>2430.1799999999998</v>
      </c>
      <c r="N2088" t="s">
        <v>38</v>
      </c>
    </row>
    <row r="2089" spans="1:14" x14ac:dyDescent="0.35">
      <c r="A2089">
        <v>12088</v>
      </c>
      <c r="B2089" s="1">
        <v>45462</v>
      </c>
      <c r="C2089" t="s">
        <v>4031</v>
      </c>
      <c r="D2089" t="s">
        <v>40</v>
      </c>
      <c r="E2089" t="s">
        <v>50</v>
      </c>
      <c r="F2089" t="s">
        <v>24</v>
      </c>
      <c r="G2089" t="s">
        <v>36</v>
      </c>
      <c r="H2089" t="s">
        <v>4032</v>
      </c>
      <c r="I2089">
        <v>4</v>
      </c>
      <c r="J2089">
        <v>15163</v>
      </c>
      <c r="K2089">
        <v>0</v>
      </c>
      <c r="L2089">
        <v>60652</v>
      </c>
      <c r="M2089">
        <v>8462.5</v>
      </c>
      <c r="N2089" t="s">
        <v>38</v>
      </c>
    </row>
    <row r="2090" spans="1:14" x14ac:dyDescent="0.35">
      <c r="A2090">
        <v>12089</v>
      </c>
      <c r="B2090" s="1">
        <v>45660</v>
      </c>
      <c r="C2090" t="s">
        <v>4033</v>
      </c>
      <c r="D2090" t="s">
        <v>15</v>
      </c>
      <c r="E2090" t="s">
        <v>16</v>
      </c>
      <c r="F2090" t="s">
        <v>86</v>
      </c>
      <c r="G2090" t="s">
        <v>171</v>
      </c>
      <c r="H2090" t="s">
        <v>4034</v>
      </c>
      <c r="I2090">
        <v>1</v>
      </c>
      <c r="J2090">
        <v>57139</v>
      </c>
      <c r="K2090">
        <v>15</v>
      </c>
      <c r="L2090">
        <v>48568.15</v>
      </c>
      <c r="M2090">
        <v>8800.25</v>
      </c>
      <c r="N2090" t="s">
        <v>83</v>
      </c>
    </row>
    <row r="2091" spans="1:14" x14ac:dyDescent="0.35">
      <c r="A2091">
        <v>12090</v>
      </c>
      <c r="B2091" s="1">
        <v>45918</v>
      </c>
      <c r="C2091" t="s">
        <v>4035</v>
      </c>
      <c r="D2091" t="s">
        <v>40</v>
      </c>
      <c r="E2091" t="s">
        <v>62</v>
      </c>
      <c r="F2091" t="s">
        <v>42</v>
      </c>
      <c r="G2091" t="s">
        <v>51</v>
      </c>
      <c r="H2091" t="s">
        <v>4036</v>
      </c>
      <c r="I2091">
        <v>4</v>
      </c>
      <c r="J2091">
        <v>66247</v>
      </c>
      <c r="K2091">
        <v>10</v>
      </c>
      <c r="L2091">
        <v>238489.2</v>
      </c>
      <c r="M2091">
        <v>19509</v>
      </c>
      <c r="N2091" t="s">
        <v>83</v>
      </c>
    </row>
    <row r="2092" spans="1:14" x14ac:dyDescent="0.35">
      <c r="A2092">
        <v>12091</v>
      </c>
      <c r="B2092" s="1">
        <v>45443</v>
      </c>
      <c r="C2092" t="s">
        <v>4037</v>
      </c>
      <c r="D2092" t="s">
        <v>15</v>
      </c>
      <c r="E2092" t="s">
        <v>16</v>
      </c>
      <c r="F2092" t="s">
        <v>96</v>
      </c>
      <c r="G2092" t="s">
        <v>183</v>
      </c>
      <c r="H2092" t="s">
        <v>4038</v>
      </c>
      <c r="I2092">
        <v>5</v>
      </c>
      <c r="J2092">
        <v>45080</v>
      </c>
      <c r="K2092">
        <v>5</v>
      </c>
      <c r="L2092">
        <v>214130</v>
      </c>
      <c r="M2092">
        <v>20871.599999999999</v>
      </c>
      <c r="N2092" t="s">
        <v>33</v>
      </c>
    </row>
    <row r="2093" spans="1:14" x14ac:dyDescent="0.35">
      <c r="A2093">
        <v>12092</v>
      </c>
      <c r="B2093" s="1">
        <v>45749</v>
      </c>
      <c r="C2093" t="s">
        <v>4039</v>
      </c>
      <c r="D2093" t="s">
        <v>22</v>
      </c>
      <c r="E2093" t="s">
        <v>167</v>
      </c>
      <c r="F2093" t="s">
        <v>30</v>
      </c>
      <c r="G2093" t="s">
        <v>104</v>
      </c>
      <c r="H2093" t="s">
        <v>4040</v>
      </c>
      <c r="I2093">
        <v>3</v>
      </c>
      <c r="J2093">
        <v>36266</v>
      </c>
      <c r="K2093">
        <v>20</v>
      </c>
      <c r="L2093">
        <v>87038.399999999994</v>
      </c>
      <c r="M2093">
        <v>21271.05</v>
      </c>
      <c r="N2093" t="s">
        <v>72</v>
      </c>
    </row>
    <row r="2094" spans="1:14" x14ac:dyDescent="0.35">
      <c r="A2094">
        <v>12093</v>
      </c>
      <c r="B2094" s="1">
        <v>45845</v>
      </c>
      <c r="C2094" t="s">
        <v>4041</v>
      </c>
      <c r="D2094" t="s">
        <v>28</v>
      </c>
      <c r="E2094" t="s">
        <v>35</v>
      </c>
      <c r="F2094" t="s">
        <v>75</v>
      </c>
      <c r="G2094" t="s">
        <v>240</v>
      </c>
      <c r="H2094" t="s">
        <v>4017</v>
      </c>
      <c r="I2094">
        <v>3</v>
      </c>
      <c r="J2094">
        <v>60918</v>
      </c>
      <c r="K2094">
        <v>5</v>
      </c>
      <c r="L2094">
        <v>173616.3</v>
      </c>
      <c r="M2094">
        <v>40216.36</v>
      </c>
      <c r="N2094" t="s">
        <v>83</v>
      </c>
    </row>
    <row r="2095" spans="1:14" x14ac:dyDescent="0.35">
      <c r="A2095">
        <v>12094</v>
      </c>
      <c r="B2095" s="1">
        <v>45317</v>
      </c>
      <c r="C2095" t="s">
        <v>4042</v>
      </c>
      <c r="D2095" t="s">
        <v>28</v>
      </c>
      <c r="E2095" t="s">
        <v>29</v>
      </c>
      <c r="F2095" t="s">
        <v>86</v>
      </c>
      <c r="G2095" t="s">
        <v>296</v>
      </c>
      <c r="H2095" t="s">
        <v>4043</v>
      </c>
      <c r="I2095">
        <v>4</v>
      </c>
      <c r="J2095">
        <v>33066</v>
      </c>
      <c r="K2095">
        <v>0</v>
      </c>
      <c r="L2095">
        <v>132264</v>
      </c>
      <c r="M2095">
        <v>27056.98</v>
      </c>
      <c r="N2095" t="s">
        <v>38</v>
      </c>
    </row>
    <row r="2096" spans="1:14" x14ac:dyDescent="0.35">
      <c r="A2096">
        <v>12095</v>
      </c>
      <c r="B2096" s="1">
        <v>45607</v>
      </c>
      <c r="C2096" t="s">
        <v>4044</v>
      </c>
      <c r="D2096" t="s">
        <v>22</v>
      </c>
      <c r="E2096" t="s">
        <v>23</v>
      </c>
      <c r="F2096" t="s">
        <v>42</v>
      </c>
      <c r="G2096" t="s">
        <v>446</v>
      </c>
      <c r="H2096" t="s">
        <v>4045</v>
      </c>
      <c r="I2096">
        <v>1</v>
      </c>
      <c r="J2096">
        <v>62548</v>
      </c>
      <c r="K2096">
        <v>0</v>
      </c>
      <c r="L2096">
        <v>62548</v>
      </c>
      <c r="M2096">
        <v>10623.32</v>
      </c>
      <c r="N2096" t="s">
        <v>33</v>
      </c>
    </row>
    <row r="2097" spans="1:14" x14ac:dyDescent="0.35">
      <c r="A2097">
        <v>12096</v>
      </c>
      <c r="B2097" s="1">
        <v>45417</v>
      </c>
      <c r="C2097" t="s">
        <v>4046</v>
      </c>
      <c r="D2097" t="s">
        <v>28</v>
      </c>
      <c r="E2097" t="s">
        <v>29</v>
      </c>
      <c r="F2097" t="s">
        <v>24</v>
      </c>
      <c r="G2097" t="s">
        <v>25</v>
      </c>
      <c r="H2097" t="s">
        <v>4047</v>
      </c>
      <c r="I2097">
        <v>3</v>
      </c>
      <c r="J2097">
        <v>468</v>
      </c>
      <c r="K2097">
        <v>5</v>
      </c>
      <c r="L2097">
        <v>1333.8</v>
      </c>
      <c r="M2097">
        <v>72.75</v>
      </c>
      <c r="N2097" t="s">
        <v>33</v>
      </c>
    </row>
    <row r="2098" spans="1:14" x14ac:dyDescent="0.35">
      <c r="A2098">
        <v>12097</v>
      </c>
      <c r="B2098" s="1">
        <v>45253</v>
      </c>
      <c r="C2098" t="s">
        <v>4048</v>
      </c>
      <c r="D2098" t="s">
        <v>40</v>
      </c>
      <c r="E2098" t="s">
        <v>41</v>
      </c>
      <c r="F2098" t="s">
        <v>129</v>
      </c>
      <c r="G2098" t="s">
        <v>148</v>
      </c>
      <c r="H2098" t="s">
        <v>4049</v>
      </c>
      <c r="I2098">
        <v>3</v>
      </c>
      <c r="J2098">
        <v>49321</v>
      </c>
      <c r="K2098">
        <v>5</v>
      </c>
      <c r="L2098">
        <v>140564.85</v>
      </c>
      <c r="M2098">
        <v>23008.66</v>
      </c>
      <c r="N2098" t="s">
        <v>72</v>
      </c>
    </row>
    <row r="2099" spans="1:14" x14ac:dyDescent="0.35">
      <c r="A2099">
        <v>12098</v>
      </c>
      <c r="B2099" s="1">
        <v>45684</v>
      </c>
      <c r="C2099" t="s">
        <v>4050</v>
      </c>
      <c r="D2099" t="s">
        <v>28</v>
      </c>
      <c r="E2099" t="s">
        <v>144</v>
      </c>
      <c r="F2099" t="s">
        <v>42</v>
      </c>
      <c r="G2099" t="s">
        <v>79</v>
      </c>
      <c r="H2099" t="s">
        <v>3557</v>
      </c>
      <c r="I2099">
        <v>1</v>
      </c>
      <c r="J2099">
        <v>16956</v>
      </c>
      <c r="K2099">
        <v>15</v>
      </c>
      <c r="L2099">
        <v>14412.6</v>
      </c>
      <c r="M2099">
        <v>1338.71</v>
      </c>
      <c r="N2099" t="s">
        <v>38</v>
      </c>
    </row>
    <row r="2100" spans="1:14" x14ac:dyDescent="0.35">
      <c r="A2100">
        <v>12099</v>
      </c>
      <c r="B2100" s="1">
        <v>45249</v>
      </c>
      <c r="C2100" t="s">
        <v>4051</v>
      </c>
      <c r="D2100" t="s">
        <v>22</v>
      </c>
      <c r="E2100" t="s">
        <v>23</v>
      </c>
      <c r="F2100" t="s">
        <v>69</v>
      </c>
      <c r="G2100" t="s">
        <v>115</v>
      </c>
      <c r="H2100" t="s">
        <v>3964</v>
      </c>
      <c r="I2100">
        <v>5</v>
      </c>
      <c r="J2100">
        <v>5964</v>
      </c>
      <c r="K2100">
        <v>20</v>
      </c>
      <c r="L2100">
        <v>23856</v>
      </c>
      <c r="M2100">
        <v>2508.4899999999998</v>
      </c>
      <c r="N2100" t="s">
        <v>38</v>
      </c>
    </row>
    <row r="2101" spans="1:14" x14ac:dyDescent="0.35">
      <c r="A2101">
        <v>12100</v>
      </c>
      <c r="B2101" s="1">
        <v>45536</v>
      </c>
      <c r="C2101" t="s">
        <v>4052</v>
      </c>
      <c r="D2101" t="s">
        <v>15</v>
      </c>
      <c r="E2101" t="s">
        <v>16</v>
      </c>
      <c r="F2101" t="s">
        <v>86</v>
      </c>
      <c r="G2101" t="s">
        <v>296</v>
      </c>
      <c r="H2101" t="s">
        <v>2860</v>
      </c>
      <c r="I2101">
        <v>2</v>
      </c>
      <c r="J2101">
        <v>74137</v>
      </c>
      <c r="K2101">
        <v>10</v>
      </c>
      <c r="L2101">
        <v>133446.6</v>
      </c>
      <c r="M2101">
        <v>27310.85</v>
      </c>
      <c r="N2101" t="s">
        <v>20</v>
      </c>
    </row>
    <row r="2102" spans="1:14" x14ac:dyDescent="0.35">
      <c r="A2102">
        <v>12101</v>
      </c>
      <c r="B2102" s="1">
        <v>45595</v>
      </c>
      <c r="C2102" t="s">
        <v>4053</v>
      </c>
      <c r="D2102" t="s">
        <v>15</v>
      </c>
      <c r="E2102" t="s">
        <v>16</v>
      </c>
      <c r="F2102" t="s">
        <v>42</v>
      </c>
      <c r="G2102" t="s">
        <v>188</v>
      </c>
      <c r="H2102" t="s">
        <v>4054</v>
      </c>
      <c r="I2102">
        <v>2</v>
      </c>
      <c r="J2102">
        <v>22106</v>
      </c>
      <c r="K2102">
        <v>0</v>
      </c>
      <c r="L2102">
        <v>44212</v>
      </c>
      <c r="M2102">
        <v>2947.03</v>
      </c>
      <c r="N2102" t="s">
        <v>20</v>
      </c>
    </row>
    <row r="2103" spans="1:14" x14ac:dyDescent="0.35">
      <c r="A2103">
        <v>12102</v>
      </c>
      <c r="B2103" s="1">
        <v>45352</v>
      </c>
      <c r="C2103" t="s">
        <v>4055</v>
      </c>
      <c r="D2103" t="s">
        <v>28</v>
      </c>
      <c r="E2103" t="s">
        <v>29</v>
      </c>
      <c r="F2103" t="s">
        <v>75</v>
      </c>
      <c r="G2103" t="s">
        <v>240</v>
      </c>
      <c r="H2103" t="s">
        <v>4056</v>
      </c>
      <c r="I2103">
        <v>4</v>
      </c>
      <c r="J2103">
        <v>25479</v>
      </c>
      <c r="K2103">
        <v>20</v>
      </c>
      <c r="L2103">
        <v>81532.800000000003</v>
      </c>
      <c r="M2103">
        <v>4698.93</v>
      </c>
      <c r="N2103" t="s">
        <v>33</v>
      </c>
    </row>
    <row r="2104" spans="1:14" x14ac:dyDescent="0.35">
      <c r="A2104">
        <v>12103</v>
      </c>
      <c r="B2104" s="1">
        <v>45667</v>
      </c>
      <c r="C2104" t="s">
        <v>4057</v>
      </c>
      <c r="D2104" t="s">
        <v>15</v>
      </c>
      <c r="E2104" t="s">
        <v>174</v>
      </c>
      <c r="F2104" t="s">
        <v>46</v>
      </c>
      <c r="G2104" t="s">
        <v>141</v>
      </c>
      <c r="H2104" t="s">
        <v>4058</v>
      </c>
      <c r="I2104">
        <v>3</v>
      </c>
      <c r="J2104">
        <v>32223</v>
      </c>
      <c r="K2104">
        <v>5</v>
      </c>
      <c r="L2104">
        <v>91835.55</v>
      </c>
      <c r="M2104">
        <v>19859.419999999998</v>
      </c>
      <c r="N2104" t="s">
        <v>20</v>
      </c>
    </row>
    <row r="2105" spans="1:14" x14ac:dyDescent="0.35">
      <c r="A2105">
        <v>12104</v>
      </c>
      <c r="B2105" s="1">
        <v>45412</v>
      </c>
      <c r="C2105" t="s">
        <v>4059</v>
      </c>
      <c r="D2105" t="s">
        <v>15</v>
      </c>
      <c r="E2105" t="s">
        <v>16</v>
      </c>
      <c r="F2105" t="s">
        <v>129</v>
      </c>
      <c r="G2105" t="s">
        <v>148</v>
      </c>
      <c r="H2105" t="s">
        <v>4060</v>
      </c>
      <c r="I2105">
        <v>4</v>
      </c>
      <c r="J2105">
        <v>56442</v>
      </c>
      <c r="K2105">
        <v>15</v>
      </c>
      <c r="L2105">
        <v>191902.8</v>
      </c>
      <c r="M2105">
        <v>44004.28</v>
      </c>
      <c r="N2105" t="s">
        <v>38</v>
      </c>
    </row>
    <row r="2106" spans="1:14" x14ac:dyDescent="0.35">
      <c r="A2106">
        <v>12105</v>
      </c>
      <c r="B2106" s="1">
        <v>45327</v>
      </c>
      <c r="C2106" t="s">
        <v>4061</v>
      </c>
      <c r="D2106" t="s">
        <v>15</v>
      </c>
      <c r="E2106" t="s">
        <v>68</v>
      </c>
      <c r="F2106" t="s">
        <v>96</v>
      </c>
      <c r="G2106" t="s">
        <v>214</v>
      </c>
      <c r="H2106" t="s">
        <v>4062</v>
      </c>
      <c r="I2106">
        <v>3</v>
      </c>
      <c r="J2106">
        <v>64252</v>
      </c>
      <c r="K2106">
        <v>10</v>
      </c>
      <c r="L2106">
        <v>173480.4</v>
      </c>
      <c r="M2106">
        <v>13901.3</v>
      </c>
      <c r="N2106" t="s">
        <v>20</v>
      </c>
    </row>
    <row r="2107" spans="1:14" x14ac:dyDescent="0.35">
      <c r="A2107">
        <v>12106</v>
      </c>
      <c r="B2107" s="1">
        <v>45921</v>
      </c>
      <c r="C2107" t="s">
        <v>4063</v>
      </c>
      <c r="D2107" t="s">
        <v>15</v>
      </c>
      <c r="E2107" t="s">
        <v>174</v>
      </c>
      <c r="F2107" t="s">
        <v>24</v>
      </c>
      <c r="G2107" t="s">
        <v>59</v>
      </c>
      <c r="H2107" t="s">
        <v>4064</v>
      </c>
      <c r="I2107">
        <v>3</v>
      </c>
      <c r="J2107">
        <v>23606</v>
      </c>
      <c r="K2107">
        <v>15</v>
      </c>
      <c r="L2107">
        <v>60195.3</v>
      </c>
      <c r="M2107">
        <v>10532.87</v>
      </c>
      <c r="N2107" t="s">
        <v>38</v>
      </c>
    </row>
    <row r="2108" spans="1:14" x14ac:dyDescent="0.35">
      <c r="A2108">
        <v>12107</v>
      </c>
      <c r="B2108" s="1">
        <v>45234</v>
      </c>
      <c r="C2108" t="s">
        <v>4065</v>
      </c>
      <c r="D2108" t="s">
        <v>40</v>
      </c>
      <c r="E2108" t="s">
        <v>110</v>
      </c>
      <c r="F2108" t="s">
        <v>30</v>
      </c>
      <c r="G2108" t="s">
        <v>31</v>
      </c>
      <c r="H2108" t="s">
        <v>2509</v>
      </c>
      <c r="I2108">
        <v>4</v>
      </c>
      <c r="J2108">
        <v>25373</v>
      </c>
      <c r="K2108">
        <v>20</v>
      </c>
      <c r="L2108">
        <v>81193.600000000006</v>
      </c>
      <c r="M2108">
        <v>19540.16</v>
      </c>
      <c r="N2108" t="s">
        <v>72</v>
      </c>
    </row>
    <row r="2109" spans="1:14" x14ac:dyDescent="0.35">
      <c r="A2109">
        <v>12108</v>
      </c>
      <c r="B2109" s="1">
        <v>45502</v>
      </c>
      <c r="C2109" t="s">
        <v>4066</v>
      </c>
      <c r="D2109" t="s">
        <v>15</v>
      </c>
      <c r="E2109" t="s">
        <v>68</v>
      </c>
      <c r="F2109" t="s">
        <v>75</v>
      </c>
      <c r="G2109" t="s">
        <v>240</v>
      </c>
      <c r="H2109" t="s">
        <v>4067</v>
      </c>
      <c r="I2109">
        <v>3</v>
      </c>
      <c r="J2109">
        <v>77524</v>
      </c>
      <c r="K2109">
        <v>10</v>
      </c>
      <c r="L2109">
        <v>209314.8</v>
      </c>
      <c r="M2109">
        <v>50439.75</v>
      </c>
      <c r="N2109" t="s">
        <v>38</v>
      </c>
    </row>
    <row r="2110" spans="1:14" x14ac:dyDescent="0.35">
      <c r="A2110">
        <v>12109</v>
      </c>
      <c r="B2110" s="1">
        <v>45270</v>
      </c>
      <c r="C2110" t="s">
        <v>4068</v>
      </c>
      <c r="D2110" t="s">
        <v>22</v>
      </c>
      <c r="E2110" t="s">
        <v>74</v>
      </c>
      <c r="F2110" t="s">
        <v>30</v>
      </c>
      <c r="G2110" t="s">
        <v>104</v>
      </c>
      <c r="H2110" t="s">
        <v>4069</v>
      </c>
      <c r="I2110">
        <v>5</v>
      </c>
      <c r="J2110">
        <v>42801</v>
      </c>
      <c r="K2110">
        <v>5</v>
      </c>
      <c r="L2110">
        <v>203304.75</v>
      </c>
      <c r="M2110">
        <v>32803.51</v>
      </c>
      <c r="N2110" t="s">
        <v>20</v>
      </c>
    </row>
    <row r="2111" spans="1:14" x14ac:dyDescent="0.35">
      <c r="A2111">
        <v>12110</v>
      </c>
      <c r="B2111" s="1">
        <v>45576</v>
      </c>
      <c r="C2111" t="s">
        <v>4070</v>
      </c>
      <c r="D2111" t="s">
        <v>22</v>
      </c>
      <c r="E2111" t="s">
        <v>58</v>
      </c>
      <c r="F2111" t="s">
        <v>42</v>
      </c>
      <c r="G2111" t="s">
        <v>43</v>
      </c>
      <c r="H2111" t="s">
        <v>4071</v>
      </c>
      <c r="I2111">
        <v>5</v>
      </c>
      <c r="J2111">
        <v>45661</v>
      </c>
      <c r="K2111">
        <v>0</v>
      </c>
      <c r="L2111">
        <v>228305</v>
      </c>
      <c r="M2111">
        <v>54011.07</v>
      </c>
      <c r="N2111" t="s">
        <v>20</v>
      </c>
    </row>
    <row r="2112" spans="1:14" x14ac:dyDescent="0.35">
      <c r="A2112">
        <v>12111</v>
      </c>
      <c r="B2112" s="1">
        <v>45834</v>
      </c>
      <c r="C2112" t="s">
        <v>4072</v>
      </c>
      <c r="D2112" t="s">
        <v>15</v>
      </c>
      <c r="E2112" t="s">
        <v>68</v>
      </c>
      <c r="F2112" t="s">
        <v>42</v>
      </c>
      <c r="G2112" t="s">
        <v>188</v>
      </c>
      <c r="H2112" t="s">
        <v>4073</v>
      </c>
      <c r="I2112">
        <v>4</v>
      </c>
      <c r="J2112">
        <v>2984</v>
      </c>
      <c r="K2112">
        <v>0</v>
      </c>
      <c r="L2112">
        <v>11936</v>
      </c>
      <c r="M2112">
        <v>2485.1999999999998</v>
      </c>
      <c r="N2112" t="s">
        <v>72</v>
      </c>
    </row>
    <row r="2113" spans="1:14" x14ac:dyDescent="0.35">
      <c r="A2113">
        <v>12112</v>
      </c>
      <c r="B2113" s="1">
        <v>45209</v>
      </c>
      <c r="C2113" t="s">
        <v>4074</v>
      </c>
      <c r="D2113" t="s">
        <v>15</v>
      </c>
      <c r="E2113" t="s">
        <v>68</v>
      </c>
      <c r="F2113" t="s">
        <v>46</v>
      </c>
      <c r="G2113" t="s">
        <v>209</v>
      </c>
      <c r="H2113" t="s">
        <v>4075</v>
      </c>
      <c r="I2113">
        <v>3</v>
      </c>
      <c r="J2113">
        <v>43812</v>
      </c>
      <c r="K2113">
        <v>15</v>
      </c>
      <c r="L2113">
        <v>111720.6</v>
      </c>
      <c r="M2113">
        <v>5915.45</v>
      </c>
      <c r="N2113" t="s">
        <v>38</v>
      </c>
    </row>
    <row r="2114" spans="1:14" x14ac:dyDescent="0.35">
      <c r="A2114">
        <v>12113</v>
      </c>
      <c r="B2114" s="1">
        <v>45767</v>
      </c>
      <c r="C2114" t="s">
        <v>4076</v>
      </c>
      <c r="D2114" t="s">
        <v>28</v>
      </c>
      <c r="E2114" t="s">
        <v>29</v>
      </c>
      <c r="F2114" t="s">
        <v>129</v>
      </c>
      <c r="G2114" t="s">
        <v>164</v>
      </c>
      <c r="H2114" t="s">
        <v>4077</v>
      </c>
      <c r="I2114">
        <v>2</v>
      </c>
      <c r="J2114">
        <v>12348</v>
      </c>
      <c r="K2114">
        <v>5</v>
      </c>
      <c r="L2114">
        <v>23461.200000000001</v>
      </c>
      <c r="M2114">
        <v>1481.05</v>
      </c>
      <c r="N2114" t="s">
        <v>38</v>
      </c>
    </row>
    <row r="2115" spans="1:14" x14ac:dyDescent="0.35">
      <c r="A2115">
        <v>12114</v>
      </c>
      <c r="B2115" s="1">
        <v>45776</v>
      </c>
      <c r="C2115" t="s">
        <v>4078</v>
      </c>
      <c r="D2115" t="s">
        <v>40</v>
      </c>
      <c r="E2115" t="s">
        <v>62</v>
      </c>
      <c r="F2115" t="s">
        <v>69</v>
      </c>
      <c r="G2115" t="s">
        <v>70</v>
      </c>
      <c r="H2115" t="s">
        <v>4079</v>
      </c>
      <c r="I2115">
        <v>1</v>
      </c>
      <c r="J2115">
        <v>60771</v>
      </c>
      <c r="K2115">
        <v>5</v>
      </c>
      <c r="L2115">
        <v>57732.45</v>
      </c>
      <c r="M2115">
        <v>5845.89</v>
      </c>
      <c r="N2115" t="s">
        <v>20</v>
      </c>
    </row>
    <row r="2116" spans="1:14" x14ac:dyDescent="0.35">
      <c r="A2116">
        <v>12115</v>
      </c>
      <c r="B2116" s="1">
        <v>45362</v>
      </c>
      <c r="C2116" t="s">
        <v>4080</v>
      </c>
      <c r="D2116" t="s">
        <v>40</v>
      </c>
      <c r="E2116" t="s">
        <v>110</v>
      </c>
      <c r="F2116" t="s">
        <v>17</v>
      </c>
      <c r="G2116" t="s">
        <v>18</v>
      </c>
      <c r="H2116" t="s">
        <v>4081</v>
      </c>
      <c r="I2116">
        <v>2</v>
      </c>
      <c r="J2116">
        <v>16930</v>
      </c>
      <c r="K2116">
        <v>10</v>
      </c>
      <c r="L2116">
        <v>30474</v>
      </c>
      <c r="M2116">
        <v>4151.93</v>
      </c>
      <c r="N2116" t="s">
        <v>72</v>
      </c>
    </row>
    <row r="2117" spans="1:14" x14ac:dyDescent="0.35">
      <c r="A2117">
        <v>12116</v>
      </c>
      <c r="B2117" s="1">
        <v>45234</v>
      </c>
      <c r="C2117" t="s">
        <v>4082</v>
      </c>
      <c r="D2117" t="s">
        <v>22</v>
      </c>
      <c r="E2117" t="s">
        <v>74</v>
      </c>
      <c r="F2117" t="s">
        <v>75</v>
      </c>
      <c r="G2117" t="s">
        <v>307</v>
      </c>
      <c r="H2117" t="s">
        <v>4083</v>
      </c>
      <c r="I2117">
        <v>1</v>
      </c>
      <c r="J2117">
        <v>51604</v>
      </c>
      <c r="K2117">
        <v>10</v>
      </c>
      <c r="L2117">
        <v>46443.6</v>
      </c>
      <c r="M2117">
        <v>2449.7199999999998</v>
      </c>
      <c r="N2117" t="s">
        <v>83</v>
      </c>
    </row>
    <row r="2118" spans="1:14" x14ac:dyDescent="0.35">
      <c r="A2118">
        <v>12117</v>
      </c>
      <c r="B2118" s="1">
        <v>45868</v>
      </c>
      <c r="C2118" t="s">
        <v>4084</v>
      </c>
      <c r="D2118" t="s">
        <v>40</v>
      </c>
      <c r="E2118" t="s">
        <v>41</v>
      </c>
      <c r="F2118" t="s">
        <v>30</v>
      </c>
      <c r="G2118" t="s">
        <v>31</v>
      </c>
      <c r="H2118" t="s">
        <v>4085</v>
      </c>
      <c r="I2118">
        <v>1</v>
      </c>
      <c r="J2118">
        <v>19755</v>
      </c>
      <c r="K2118">
        <v>15</v>
      </c>
      <c r="L2118">
        <v>16791.75</v>
      </c>
      <c r="M2118">
        <v>1036.5</v>
      </c>
      <c r="N2118" t="s">
        <v>38</v>
      </c>
    </row>
    <row r="2119" spans="1:14" x14ac:dyDescent="0.35">
      <c r="A2119">
        <v>12118</v>
      </c>
      <c r="B2119" s="1">
        <v>45272</v>
      </c>
      <c r="C2119" t="s">
        <v>4086</v>
      </c>
      <c r="D2119" t="s">
        <v>40</v>
      </c>
      <c r="E2119" t="s">
        <v>41</v>
      </c>
      <c r="F2119" t="s">
        <v>129</v>
      </c>
      <c r="G2119" t="s">
        <v>148</v>
      </c>
      <c r="H2119" t="s">
        <v>4087</v>
      </c>
      <c r="I2119">
        <v>3</v>
      </c>
      <c r="J2119">
        <v>4379</v>
      </c>
      <c r="K2119">
        <v>10</v>
      </c>
      <c r="L2119">
        <v>11823.3</v>
      </c>
      <c r="M2119">
        <v>2567.66</v>
      </c>
      <c r="N2119" t="s">
        <v>83</v>
      </c>
    </row>
    <row r="2120" spans="1:14" x14ac:dyDescent="0.35">
      <c r="A2120">
        <v>12119</v>
      </c>
      <c r="B2120" s="1">
        <v>45672</v>
      </c>
      <c r="C2120" t="s">
        <v>4088</v>
      </c>
      <c r="D2120" t="s">
        <v>22</v>
      </c>
      <c r="E2120" t="s">
        <v>74</v>
      </c>
      <c r="F2120" t="s">
        <v>69</v>
      </c>
      <c r="G2120" t="s">
        <v>70</v>
      </c>
      <c r="H2120" t="s">
        <v>4089</v>
      </c>
      <c r="I2120">
        <v>5</v>
      </c>
      <c r="J2120">
        <v>8354</v>
      </c>
      <c r="K2120">
        <v>10</v>
      </c>
      <c r="L2120">
        <v>37593</v>
      </c>
      <c r="M2120">
        <v>8319.15</v>
      </c>
      <c r="N2120" t="s">
        <v>72</v>
      </c>
    </row>
    <row r="2121" spans="1:14" x14ac:dyDescent="0.35">
      <c r="A2121">
        <v>12120</v>
      </c>
      <c r="B2121" s="1">
        <v>45854</v>
      </c>
      <c r="C2121" t="s">
        <v>4090</v>
      </c>
      <c r="D2121" t="s">
        <v>22</v>
      </c>
      <c r="E2121" t="s">
        <v>54</v>
      </c>
      <c r="F2121" t="s">
        <v>69</v>
      </c>
      <c r="G2121" t="s">
        <v>70</v>
      </c>
      <c r="H2121" t="s">
        <v>3003</v>
      </c>
      <c r="I2121">
        <v>5</v>
      </c>
      <c r="J2121">
        <v>12720</v>
      </c>
      <c r="K2121">
        <v>10</v>
      </c>
      <c r="L2121">
        <v>57240</v>
      </c>
      <c r="M2121">
        <v>4777.6000000000004</v>
      </c>
      <c r="N2121" t="s">
        <v>38</v>
      </c>
    </row>
    <row r="2122" spans="1:14" x14ac:dyDescent="0.35">
      <c r="A2122">
        <v>12121</v>
      </c>
      <c r="B2122" s="1">
        <v>45577</v>
      </c>
      <c r="C2122" t="s">
        <v>4091</v>
      </c>
      <c r="D2122" t="s">
        <v>40</v>
      </c>
      <c r="E2122" t="s">
        <v>62</v>
      </c>
      <c r="F2122" t="s">
        <v>96</v>
      </c>
      <c r="G2122" t="s">
        <v>214</v>
      </c>
      <c r="H2122" t="s">
        <v>4092</v>
      </c>
      <c r="I2122">
        <v>3</v>
      </c>
      <c r="J2122">
        <v>59034</v>
      </c>
      <c r="K2122">
        <v>15</v>
      </c>
      <c r="L2122">
        <v>150536.70000000001</v>
      </c>
      <c r="M2122">
        <v>30666.04</v>
      </c>
      <c r="N2122" t="s">
        <v>72</v>
      </c>
    </row>
    <row r="2123" spans="1:14" x14ac:dyDescent="0.35">
      <c r="A2123">
        <v>12122</v>
      </c>
      <c r="B2123" s="1">
        <v>45319</v>
      </c>
      <c r="C2123" t="s">
        <v>4093</v>
      </c>
      <c r="D2123" t="s">
        <v>15</v>
      </c>
      <c r="E2123" t="s">
        <v>68</v>
      </c>
      <c r="F2123" t="s">
        <v>96</v>
      </c>
      <c r="G2123" t="s">
        <v>138</v>
      </c>
      <c r="H2123" t="s">
        <v>4094</v>
      </c>
      <c r="I2123">
        <v>3</v>
      </c>
      <c r="J2123">
        <v>28393</v>
      </c>
      <c r="K2123">
        <v>5</v>
      </c>
      <c r="L2123">
        <v>80920.05</v>
      </c>
      <c r="M2123">
        <v>13853.3</v>
      </c>
      <c r="N2123" t="s">
        <v>33</v>
      </c>
    </row>
    <row r="2124" spans="1:14" x14ac:dyDescent="0.35">
      <c r="A2124">
        <v>12123</v>
      </c>
      <c r="B2124" s="1">
        <v>45796</v>
      </c>
      <c r="C2124" t="s">
        <v>4095</v>
      </c>
      <c r="D2124" t="s">
        <v>40</v>
      </c>
      <c r="E2124" t="s">
        <v>110</v>
      </c>
      <c r="F2124" t="s">
        <v>17</v>
      </c>
      <c r="G2124" t="s">
        <v>111</v>
      </c>
      <c r="H2124" t="s">
        <v>4096</v>
      </c>
      <c r="I2124">
        <v>3</v>
      </c>
      <c r="J2124">
        <v>34251</v>
      </c>
      <c r="K2124">
        <v>15</v>
      </c>
      <c r="L2124">
        <v>87340.05</v>
      </c>
      <c r="M2124">
        <v>19961.060000000001</v>
      </c>
      <c r="N2124" t="s">
        <v>83</v>
      </c>
    </row>
    <row r="2125" spans="1:14" x14ac:dyDescent="0.35">
      <c r="A2125">
        <v>12124</v>
      </c>
      <c r="B2125" s="1">
        <v>45800</v>
      </c>
      <c r="C2125" t="s">
        <v>4097</v>
      </c>
      <c r="D2125" t="s">
        <v>22</v>
      </c>
      <c r="E2125" t="s">
        <v>54</v>
      </c>
      <c r="F2125" t="s">
        <v>75</v>
      </c>
      <c r="G2125" t="s">
        <v>76</v>
      </c>
      <c r="H2125" t="s">
        <v>676</v>
      </c>
      <c r="I2125">
        <v>2</v>
      </c>
      <c r="J2125">
        <v>22548</v>
      </c>
      <c r="K2125">
        <v>0</v>
      </c>
      <c r="L2125">
        <v>45096</v>
      </c>
      <c r="M2125">
        <v>4335.1099999999997</v>
      </c>
      <c r="N2125" t="s">
        <v>33</v>
      </c>
    </row>
    <row r="2126" spans="1:14" x14ac:dyDescent="0.35">
      <c r="A2126">
        <v>12125</v>
      </c>
      <c r="B2126" s="1">
        <v>45842</v>
      </c>
      <c r="C2126" t="s">
        <v>4098</v>
      </c>
      <c r="D2126" t="s">
        <v>28</v>
      </c>
      <c r="E2126" t="s">
        <v>144</v>
      </c>
      <c r="F2126" t="s">
        <v>129</v>
      </c>
      <c r="G2126" t="s">
        <v>130</v>
      </c>
      <c r="H2126" t="s">
        <v>4099</v>
      </c>
      <c r="I2126">
        <v>1</v>
      </c>
      <c r="J2126">
        <v>17031</v>
      </c>
      <c r="K2126">
        <v>20</v>
      </c>
      <c r="L2126">
        <v>13624.8</v>
      </c>
      <c r="M2126">
        <v>2127.12</v>
      </c>
      <c r="N2126" t="s">
        <v>72</v>
      </c>
    </row>
    <row r="2127" spans="1:14" x14ac:dyDescent="0.35">
      <c r="A2127">
        <v>12126</v>
      </c>
      <c r="B2127" s="1">
        <v>45395</v>
      </c>
      <c r="C2127" t="s">
        <v>4100</v>
      </c>
      <c r="D2127" t="s">
        <v>22</v>
      </c>
      <c r="E2127" t="s">
        <v>54</v>
      </c>
      <c r="F2127" t="s">
        <v>46</v>
      </c>
      <c r="G2127" t="s">
        <v>201</v>
      </c>
      <c r="H2127" t="s">
        <v>4101</v>
      </c>
      <c r="I2127">
        <v>4</v>
      </c>
      <c r="J2127">
        <v>43796</v>
      </c>
      <c r="K2127">
        <v>10</v>
      </c>
      <c r="L2127">
        <v>157665.60000000001</v>
      </c>
      <c r="M2127">
        <v>30789.59</v>
      </c>
      <c r="N2127" t="s">
        <v>83</v>
      </c>
    </row>
    <row r="2128" spans="1:14" x14ac:dyDescent="0.35">
      <c r="A2128">
        <v>12127</v>
      </c>
      <c r="B2128" s="1">
        <v>45301</v>
      </c>
      <c r="C2128" t="s">
        <v>4102</v>
      </c>
      <c r="D2128" t="s">
        <v>22</v>
      </c>
      <c r="E2128" t="s">
        <v>23</v>
      </c>
      <c r="F2128" t="s">
        <v>69</v>
      </c>
      <c r="G2128" t="s">
        <v>517</v>
      </c>
      <c r="H2128" t="s">
        <v>2695</v>
      </c>
      <c r="I2128">
        <v>4</v>
      </c>
      <c r="J2128">
        <v>2442</v>
      </c>
      <c r="K2128">
        <v>5</v>
      </c>
      <c r="L2128">
        <v>9279.6</v>
      </c>
      <c r="M2128">
        <v>1874.3</v>
      </c>
      <c r="N2128" t="s">
        <v>20</v>
      </c>
    </row>
    <row r="2129" spans="1:14" x14ac:dyDescent="0.35">
      <c r="A2129">
        <v>12128</v>
      </c>
      <c r="B2129" s="1">
        <v>45744</v>
      </c>
      <c r="C2129" t="s">
        <v>4103</v>
      </c>
      <c r="D2129" t="s">
        <v>22</v>
      </c>
      <c r="E2129" t="s">
        <v>74</v>
      </c>
      <c r="F2129" t="s">
        <v>96</v>
      </c>
      <c r="G2129" t="s">
        <v>138</v>
      </c>
      <c r="H2129" t="s">
        <v>4104</v>
      </c>
      <c r="I2129">
        <v>4</v>
      </c>
      <c r="J2129">
        <v>10644</v>
      </c>
      <c r="K2129">
        <v>0</v>
      </c>
      <c r="L2129">
        <v>42576</v>
      </c>
      <c r="M2129">
        <v>9423.41</v>
      </c>
      <c r="N2129" t="s">
        <v>83</v>
      </c>
    </row>
    <row r="2130" spans="1:14" x14ac:dyDescent="0.35">
      <c r="A2130">
        <v>12129</v>
      </c>
      <c r="B2130" s="1">
        <v>45753</v>
      </c>
      <c r="C2130" t="s">
        <v>4105</v>
      </c>
      <c r="D2130" t="s">
        <v>28</v>
      </c>
      <c r="E2130" t="s">
        <v>35</v>
      </c>
      <c r="F2130" t="s">
        <v>42</v>
      </c>
      <c r="G2130" t="s">
        <v>446</v>
      </c>
      <c r="H2130" t="s">
        <v>4106</v>
      </c>
      <c r="I2130">
        <v>1</v>
      </c>
      <c r="J2130">
        <v>77527</v>
      </c>
      <c r="K2130">
        <v>0</v>
      </c>
      <c r="L2130">
        <v>77527</v>
      </c>
      <c r="M2130">
        <v>7657</v>
      </c>
      <c r="N2130" t="s">
        <v>33</v>
      </c>
    </row>
    <row r="2131" spans="1:14" x14ac:dyDescent="0.35">
      <c r="A2131">
        <v>12130</v>
      </c>
      <c r="B2131" s="1">
        <v>45516</v>
      </c>
      <c r="C2131" t="s">
        <v>4107</v>
      </c>
      <c r="D2131" t="s">
        <v>22</v>
      </c>
      <c r="E2131" t="s">
        <v>54</v>
      </c>
      <c r="F2131" t="s">
        <v>69</v>
      </c>
      <c r="G2131" t="s">
        <v>517</v>
      </c>
      <c r="H2131" t="s">
        <v>4108</v>
      </c>
      <c r="I2131">
        <v>4</v>
      </c>
      <c r="J2131">
        <v>36963</v>
      </c>
      <c r="K2131">
        <v>5</v>
      </c>
      <c r="L2131">
        <v>140459.4</v>
      </c>
      <c r="M2131">
        <v>31023.13</v>
      </c>
      <c r="N2131" t="s">
        <v>83</v>
      </c>
    </row>
    <row r="2132" spans="1:14" x14ac:dyDescent="0.35">
      <c r="A2132">
        <v>12131</v>
      </c>
      <c r="B2132" s="1">
        <v>45780</v>
      </c>
      <c r="C2132" t="s">
        <v>4109</v>
      </c>
      <c r="D2132" t="s">
        <v>22</v>
      </c>
      <c r="E2132" t="s">
        <v>23</v>
      </c>
      <c r="F2132" t="s">
        <v>69</v>
      </c>
      <c r="G2132" t="s">
        <v>517</v>
      </c>
      <c r="H2132" t="s">
        <v>4110</v>
      </c>
      <c r="I2132">
        <v>1</v>
      </c>
      <c r="J2132">
        <v>51106</v>
      </c>
      <c r="K2132">
        <v>15</v>
      </c>
      <c r="L2132">
        <v>43440.1</v>
      </c>
      <c r="M2132">
        <v>8398.69</v>
      </c>
      <c r="N2132" t="s">
        <v>33</v>
      </c>
    </row>
    <row r="2133" spans="1:14" x14ac:dyDescent="0.35">
      <c r="A2133">
        <v>12132</v>
      </c>
      <c r="B2133" s="1">
        <v>45540</v>
      </c>
      <c r="C2133" t="s">
        <v>3079</v>
      </c>
      <c r="D2133" t="s">
        <v>22</v>
      </c>
      <c r="E2133" t="s">
        <v>74</v>
      </c>
      <c r="F2133" t="s">
        <v>129</v>
      </c>
      <c r="G2133" t="s">
        <v>168</v>
      </c>
      <c r="H2133" t="s">
        <v>4111</v>
      </c>
      <c r="I2133">
        <v>3</v>
      </c>
      <c r="J2133">
        <v>74020</v>
      </c>
      <c r="K2133">
        <v>20</v>
      </c>
      <c r="L2133">
        <v>177648</v>
      </c>
      <c r="M2133">
        <v>25632.62</v>
      </c>
      <c r="N2133" t="s">
        <v>83</v>
      </c>
    </row>
    <row r="2134" spans="1:14" x14ac:dyDescent="0.35">
      <c r="A2134">
        <v>12133</v>
      </c>
      <c r="B2134" s="1">
        <v>45550</v>
      </c>
      <c r="C2134" t="s">
        <v>4112</v>
      </c>
      <c r="D2134" t="s">
        <v>15</v>
      </c>
      <c r="E2134" t="s">
        <v>93</v>
      </c>
      <c r="F2134" t="s">
        <v>30</v>
      </c>
      <c r="G2134" t="s">
        <v>65</v>
      </c>
      <c r="H2134" t="s">
        <v>4113</v>
      </c>
      <c r="I2134">
        <v>2</v>
      </c>
      <c r="J2134">
        <v>23153</v>
      </c>
      <c r="K2134">
        <v>20</v>
      </c>
      <c r="L2134">
        <v>37044.800000000003</v>
      </c>
      <c r="M2134">
        <v>4078.17</v>
      </c>
      <c r="N2134" t="s">
        <v>20</v>
      </c>
    </row>
    <row r="2135" spans="1:14" x14ac:dyDescent="0.35">
      <c r="A2135">
        <v>12134</v>
      </c>
      <c r="B2135" s="1">
        <v>45645</v>
      </c>
      <c r="C2135" t="s">
        <v>4114</v>
      </c>
      <c r="D2135" t="s">
        <v>22</v>
      </c>
      <c r="E2135" t="s">
        <v>167</v>
      </c>
      <c r="F2135" t="s">
        <v>129</v>
      </c>
      <c r="G2135" t="s">
        <v>130</v>
      </c>
      <c r="H2135" t="s">
        <v>4115</v>
      </c>
      <c r="I2135">
        <v>5</v>
      </c>
      <c r="J2135">
        <v>56737</v>
      </c>
      <c r="K2135">
        <v>10</v>
      </c>
      <c r="L2135">
        <v>255316.5</v>
      </c>
      <c r="M2135">
        <v>54733.9</v>
      </c>
      <c r="N2135" t="s">
        <v>20</v>
      </c>
    </row>
    <row r="2136" spans="1:14" x14ac:dyDescent="0.35">
      <c r="A2136">
        <v>12135</v>
      </c>
      <c r="B2136" s="1">
        <v>45227</v>
      </c>
      <c r="C2136" t="s">
        <v>4116</v>
      </c>
      <c r="D2136" t="s">
        <v>40</v>
      </c>
      <c r="E2136" t="s">
        <v>110</v>
      </c>
      <c r="F2136" t="s">
        <v>42</v>
      </c>
      <c r="G2136" t="s">
        <v>79</v>
      </c>
      <c r="H2136" t="s">
        <v>4117</v>
      </c>
      <c r="I2136">
        <v>5</v>
      </c>
      <c r="J2136">
        <v>39339</v>
      </c>
      <c r="K2136">
        <v>10</v>
      </c>
      <c r="L2136">
        <v>177025.5</v>
      </c>
      <c r="M2136">
        <v>22467.49</v>
      </c>
      <c r="N2136" t="s">
        <v>20</v>
      </c>
    </row>
    <row r="2137" spans="1:14" x14ac:dyDescent="0.35">
      <c r="A2137">
        <v>12136</v>
      </c>
      <c r="B2137" s="1">
        <v>45366</v>
      </c>
      <c r="C2137" t="s">
        <v>4118</v>
      </c>
      <c r="D2137" t="s">
        <v>28</v>
      </c>
      <c r="E2137" t="s">
        <v>114</v>
      </c>
      <c r="F2137" t="s">
        <v>30</v>
      </c>
      <c r="G2137" t="s">
        <v>31</v>
      </c>
      <c r="H2137" t="s">
        <v>4119</v>
      </c>
      <c r="I2137">
        <v>3</v>
      </c>
      <c r="J2137">
        <v>39848</v>
      </c>
      <c r="K2137">
        <v>5</v>
      </c>
      <c r="L2137">
        <v>113566.8</v>
      </c>
      <c r="M2137">
        <v>14374.34</v>
      </c>
      <c r="N2137" t="s">
        <v>20</v>
      </c>
    </row>
    <row r="2138" spans="1:14" x14ac:dyDescent="0.35">
      <c r="A2138">
        <v>12137</v>
      </c>
      <c r="B2138" s="1">
        <v>45585</v>
      </c>
      <c r="C2138" t="s">
        <v>4120</v>
      </c>
      <c r="D2138" t="s">
        <v>15</v>
      </c>
      <c r="E2138" t="s">
        <v>93</v>
      </c>
      <c r="F2138" t="s">
        <v>17</v>
      </c>
      <c r="G2138" t="s">
        <v>111</v>
      </c>
      <c r="H2138" t="s">
        <v>4121</v>
      </c>
      <c r="I2138">
        <v>3</v>
      </c>
      <c r="J2138">
        <v>76533</v>
      </c>
      <c r="K2138">
        <v>20</v>
      </c>
      <c r="L2138">
        <v>183679.2</v>
      </c>
      <c r="M2138">
        <v>33188.03</v>
      </c>
      <c r="N2138" t="s">
        <v>33</v>
      </c>
    </row>
    <row r="2139" spans="1:14" x14ac:dyDescent="0.35">
      <c r="A2139">
        <v>12138</v>
      </c>
      <c r="B2139" s="1">
        <v>45321</v>
      </c>
      <c r="C2139" t="s">
        <v>4122</v>
      </c>
      <c r="D2139" t="s">
        <v>40</v>
      </c>
      <c r="E2139" t="s">
        <v>62</v>
      </c>
      <c r="F2139" t="s">
        <v>75</v>
      </c>
      <c r="G2139" t="s">
        <v>409</v>
      </c>
      <c r="H2139" t="s">
        <v>3203</v>
      </c>
      <c r="I2139">
        <v>1</v>
      </c>
      <c r="J2139">
        <v>71876</v>
      </c>
      <c r="K2139">
        <v>10</v>
      </c>
      <c r="L2139">
        <v>64688.4</v>
      </c>
      <c r="M2139">
        <v>9686.98</v>
      </c>
      <c r="N2139" t="s">
        <v>38</v>
      </c>
    </row>
    <row r="2140" spans="1:14" x14ac:dyDescent="0.35">
      <c r="A2140">
        <v>12139</v>
      </c>
      <c r="B2140" s="1">
        <v>45232</v>
      </c>
      <c r="C2140" t="s">
        <v>4123</v>
      </c>
      <c r="D2140" t="s">
        <v>22</v>
      </c>
      <c r="E2140" t="s">
        <v>54</v>
      </c>
      <c r="F2140" t="s">
        <v>129</v>
      </c>
      <c r="G2140" t="s">
        <v>130</v>
      </c>
      <c r="H2140" t="s">
        <v>4124</v>
      </c>
      <c r="I2140">
        <v>3</v>
      </c>
      <c r="J2140">
        <v>63739</v>
      </c>
      <c r="K2140">
        <v>0</v>
      </c>
      <c r="L2140">
        <v>191217</v>
      </c>
      <c r="M2140">
        <v>36673.660000000003</v>
      </c>
      <c r="N2140" t="s">
        <v>83</v>
      </c>
    </row>
    <row r="2141" spans="1:14" x14ac:dyDescent="0.35">
      <c r="A2141">
        <v>12140</v>
      </c>
      <c r="B2141" s="1">
        <v>45705</v>
      </c>
      <c r="C2141" t="s">
        <v>4125</v>
      </c>
      <c r="D2141" t="s">
        <v>28</v>
      </c>
      <c r="E2141" t="s">
        <v>85</v>
      </c>
      <c r="F2141" t="s">
        <v>42</v>
      </c>
      <c r="G2141" t="s">
        <v>188</v>
      </c>
      <c r="H2141" t="s">
        <v>4126</v>
      </c>
      <c r="I2141">
        <v>3</v>
      </c>
      <c r="J2141">
        <v>48469</v>
      </c>
      <c r="K2141">
        <v>0</v>
      </c>
      <c r="L2141">
        <v>145407</v>
      </c>
      <c r="M2141">
        <v>7390.33</v>
      </c>
      <c r="N2141" t="s">
        <v>20</v>
      </c>
    </row>
    <row r="2142" spans="1:14" x14ac:dyDescent="0.35">
      <c r="A2142">
        <v>12141</v>
      </c>
      <c r="B2142" s="1">
        <v>45490</v>
      </c>
      <c r="C2142" t="s">
        <v>4127</v>
      </c>
      <c r="D2142" t="s">
        <v>40</v>
      </c>
      <c r="E2142" t="s">
        <v>50</v>
      </c>
      <c r="F2142" t="s">
        <v>75</v>
      </c>
      <c r="G2142" t="s">
        <v>204</v>
      </c>
      <c r="H2142" t="s">
        <v>4128</v>
      </c>
      <c r="I2142">
        <v>2</v>
      </c>
      <c r="J2142">
        <v>30411</v>
      </c>
      <c r="K2142">
        <v>5</v>
      </c>
      <c r="L2142">
        <v>57780.9</v>
      </c>
      <c r="M2142">
        <v>11144.98</v>
      </c>
      <c r="N2142" t="s">
        <v>20</v>
      </c>
    </row>
    <row r="2143" spans="1:14" x14ac:dyDescent="0.35">
      <c r="A2143">
        <v>12142</v>
      </c>
      <c r="B2143" s="1">
        <v>45641</v>
      </c>
      <c r="C2143" t="s">
        <v>445</v>
      </c>
      <c r="D2143" t="s">
        <v>15</v>
      </c>
      <c r="E2143" t="s">
        <v>93</v>
      </c>
      <c r="F2143" t="s">
        <v>30</v>
      </c>
      <c r="G2143" t="s">
        <v>31</v>
      </c>
      <c r="H2143" t="s">
        <v>4129</v>
      </c>
      <c r="I2143">
        <v>4</v>
      </c>
      <c r="J2143">
        <v>29873</v>
      </c>
      <c r="K2143">
        <v>15</v>
      </c>
      <c r="L2143">
        <v>101568.2</v>
      </c>
      <c r="M2143">
        <v>24764.080000000002</v>
      </c>
      <c r="N2143" t="s">
        <v>72</v>
      </c>
    </row>
    <row r="2144" spans="1:14" x14ac:dyDescent="0.35">
      <c r="A2144">
        <v>12143</v>
      </c>
      <c r="B2144" s="1">
        <v>45858</v>
      </c>
      <c r="C2144" t="s">
        <v>4130</v>
      </c>
      <c r="D2144" t="s">
        <v>28</v>
      </c>
      <c r="E2144" t="s">
        <v>29</v>
      </c>
      <c r="F2144" t="s">
        <v>42</v>
      </c>
      <c r="G2144" t="s">
        <v>43</v>
      </c>
      <c r="H2144" t="s">
        <v>4131</v>
      </c>
      <c r="I2144">
        <v>5</v>
      </c>
      <c r="J2144">
        <v>51128</v>
      </c>
      <c r="K2144">
        <v>5</v>
      </c>
      <c r="L2144">
        <v>242858</v>
      </c>
      <c r="M2144">
        <v>40261.43</v>
      </c>
      <c r="N2144" t="s">
        <v>83</v>
      </c>
    </row>
    <row r="2145" spans="1:14" x14ac:dyDescent="0.35">
      <c r="A2145">
        <v>12144</v>
      </c>
      <c r="B2145" s="1">
        <v>45373</v>
      </c>
      <c r="C2145" t="s">
        <v>4132</v>
      </c>
      <c r="D2145" t="s">
        <v>22</v>
      </c>
      <c r="E2145" t="s">
        <v>74</v>
      </c>
      <c r="F2145" t="s">
        <v>129</v>
      </c>
      <c r="G2145" t="s">
        <v>148</v>
      </c>
      <c r="H2145" t="s">
        <v>4133</v>
      </c>
      <c r="I2145">
        <v>5</v>
      </c>
      <c r="J2145">
        <v>71439</v>
      </c>
      <c r="K2145">
        <v>15</v>
      </c>
      <c r="L2145">
        <v>303615.75</v>
      </c>
      <c r="M2145">
        <v>70173.14</v>
      </c>
      <c r="N2145" t="s">
        <v>83</v>
      </c>
    </row>
    <row r="2146" spans="1:14" x14ac:dyDescent="0.35">
      <c r="A2146">
        <v>12145</v>
      </c>
      <c r="B2146" s="1">
        <v>45215</v>
      </c>
      <c r="C2146" t="s">
        <v>4134</v>
      </c>
      <c r="D2146" t="s">
        <v>22</v>
      </c>
      <c r="E2146" t="s">
        <v>74</v>
      </c>
      <c r="F2146" t="s">
        <v>75</v>
      </c>
      <c r="G2146" t="s">
        <v>76</v>
      </c>
      <c r="H2146" t="s">
        <v>4135</v>
      </c>
      <c r="I2146">
        <v>2</v>
      </c>
      <c r="J2146">
        <v>29477</v>
      </c>
      <c r="K2146">
        <v>20</v>
      </c>
      <c r="L2146">
        <v>47163.199999999997</v>
      </c>
      <c r="M2146">
        <v>8201.57</v>
      </c>
      <c r="N2146" t="s">
        <v>38</v>
      </c>
    </row>
    <row r="2147" spans="1:14" x14ac:dyDescent="0.35">
      <c r="A2147">
        <v>12146</v>
      </c>
      <c r="B2147" s="1">
        <v>45766</v>
      </c>
      <c r="C2147" t="s">
        <v>4136</v>
      </c>
      <c r="D2147" t="s">
        <v>15</v>
      </c>
      <c r="E2147" t="s">
        <v>147</v>
      </c>
      <c r="F2147" t="s">
        <v>75</v>
      </c>
      <c r="G2147" t="s">
        <v>76</v>
      </c>
      <c r="H2147" t="s">
        <v>3641</v>
      </c>
      <c r="I2147">
        <v>1</v>
      </c>
      <c r="J2147">
        <v>72116</v>
      </c>
      <c r="K2147">
        <v>20</v>
      </c>
      <c r="L2147">
        <v>57692.800000000003</v>
      </c>
      <c r="M2147">
        <v>12204.5</v>
      </c>
      <c r="N2147" t="s">
        <v>72</v>
      </c>
    </row>
    <row r="2148" spans="1:14" x14ac:dyDescent="0.35">
      <c r="A2148">
        <v>12147</v>
      </c>
      <c r="B2148" s="1">
        <v>45495</v>
      </c>
      <c r="C2148" t="s">
        <v>4137</v>
      </c>
      <c r="D2148" t="s">
        <v>28</v>
      </c>
      <c r="E2148" t="s">
        <v>35</v>
      </c>
      <c r="F2148" t="s">
        <v>42</v>
      </c>
      <c r="G2148" t="s">
        <v>188</v>
      </c>
      <c r="H2148" t="s">
        <v>4138</v>
      </c>
      <c r="I2148">
        <v>5</v>
      </c>
      <c r="J2148">
        <v>46037</v>
      </c>
      <c r="K2148">
        <v>5</v>
      </c>
      <c r="L2148">
        <v>218675.75</v>
      </c>
      <c r="M2148">
        <v>49812.84</v>
      </c>
      <c r="N2148" t="s">
        <v>83</v>
      </c>
    </row>
    <row r="2149" spans="1:14" x14ac:dyDescent="0.35">
      <c r="A2149">
        <v>12148</v>
      </c>
      <c r="B2149" s="1">
        <v>45365</v>
      </c>
      <c r="C2149" t="s">
        <v>4139</v>
      </c>
      <c r="D2149" t="s">
        <v>22</v>
      </c>
      <c r="E2149" t="s">
        <v>167</v>
      </c>
      <c r="F2149" t="s">
        <v>42</v>
      </c>
      <c r="G2149" t="s">
        <v>51</v>
      </c>
      <c r="H2149" t="s">
        <v>4140</v>
      </c>
      <c r="I2149">
        <v>4</v>
      </c>
      <c r="J2149">
        <v>72637</v>
      </c>
      <c r="K2149">
        <v>0</v>
      </c>
      <c r="L2149">
        <v>290548</v>
      </c>
      <c r="M2149">
        <v>37770.26</v>
      </c>
      <c r="N2149" t="s">
        <v>38</v>
      </c>
    </row>
    <row r="2150" spans="1:14" x14ac:dyDescent="0.35">
      <c r="A2150">
        <v>12149</v>
      </c>
      <c r="B2150" s="1">
        <v>45629</v>
      </c>
      <c r="C2150" t="s">
        <v>4141</v>
      </c>
      <c r="D2150" t="s">
        <v>40</v>
      </c>
      <c r="E2150" t="s">
        <v>41</v>
      </c>
      <c r="F2150" t="s">
        <v>96</v>
      </c>
      <c r="G2150" t="s">
        <v>138</v>
      </c>
      <c r="H2150" t="s">
        <v>1943</v>
      </c>
      <c r="I2150">
        <v>3</v>
      </c>
      <c r="J2150">
        <v>31598</v>
      </c>
      <c r="K2150">
        <v>15</v>
      </c>
      <c r="L2150">
        <v>80574.899999999994</v>
      </c>
      <c r="M2150">
        <v>14638.79</v>
      </c>
      <c r="N2150" t="s">
        <v>72</v>
      </c>
    </row>
    <row r="2151" spans="1:14" x14ac:dyDescent="0.35">
      <c r="A2151">
        <v>12150</v>
      </c>
      <c r="B2151" s="1">
        <v>45821</v>
      </c>
      <c r="C2151" t="s">
        <v>4142</v>
      </c>
      <c r="D2151" t="s">
        <v>28</v>
      </c>
      <c r="E2151" t="s">
        <v>35</v>
      </c>
      <c r="F2151" t="s">
        <v>17</v>
      </c>
      <c r="G2151" t="s">
        <v>291</v>
      </c>
      <c r="H2151" t="s">
        <v>1971</v>
      </c>
      <c r="I2151">
        <v>2</v>
      </c>
      <c r="J2151">
        <v>70431</v>
      </c>
      <c r="K2151">
        <v>10</v>
      </c>
      <c r="L2151">
        <v>126775.8</v>
      </c>
      <c r="M2151">
        <v>24909.23</v>
      </c>
      <c r="N2151" t="s">
        <v>20</v>
      </c>
    </row>
    <row r="2152" spans="1:14" x14ac:dyDescent="0.35">
      <c r="A2152">
        <v>12151</v>
      </c>
      <c r="B2152" s="1">
        <v>45413</v>
      </c>
      <c r="C2152" t="s">
        <v>4143</v>
      </c>
      <c r="D2152" t="s">
        <v>22</v>
      </c>
      <c r="E2152" t="s">
        <v>74</v>
      </c>
      <c r="F2152" t="s">
        <v>75</v>
      </c>
      <c r="G2152" t="s">
        <v>240</v>
      </c>
      <c r="H2152" t="s">
        <v>2985</v>
      </c>
      <c r="I2152">
        <v>3</v>
      </c>
      <c r="J2152">
        <v>69875</v>
      </c>
      <c r="K2152">
        <v>20</v>
      </c>
      <c r="L2152">
        <v>167700</v>
      </c>
      <c r="M2152">
        <v>12130.7</v>
      </c>
      <c r="N2152" t="s">
        <v>20</v>
      </c>
    </row>
    <row r="2153" spans="1:14" x14ac:dyDescent="0.35">
      <c r="A2153">
        <v>12152</v>
      </c>
      <c r="B2153" s="1">
        <v>45729</v>
      </c>
      <c r="C2153" t="s">
        <v>4144</v>
      </c>
      <c r="D2153" t="s">
        <v>28</v>
      </c>
      <c r="E2153" t="s">
        <v>114</v>
      </c>
      <c r="F2153" t="s">
        <v>96</v>
      </c>
      <c r="G2153" t="s">
        <v>138</v>
      </c>
      <c r="H2153" t="s">
        <v>4145</v>
      </c>
      <c r="I2153">
        <v>5</v>
      </c>
      <c r="J2153">
        <v>20239</v>
      </c>
      <c r="K2153">
        <v>20</v>
      </c>
      <c r="L2153">
        <v>80956</v>
      </c>
      <c r="M2153">
        <v>10317.19</v>
      </c>
      <c r="N2153" t="s">
        <v>20</v>
      </c>
    </row>
    <row r="2154" spans="1:14" x14ac:dyDescent="0.35">
      <c r="A2154">
        <v>12153</v>
      </c>
      <c r="B2154" s="1">
        <v>45759</v>
      </c>
      <c r="C2154" t="s">
        <v>4146</v>
      </c>
      <c r="D2154" t="s">
        <v>22</v>
      </c>
      <c r="E2154" t="s">
        <v>74</v>
      </c>
      <c r="F2154" t="s">
        <v>86</v>
      </c>
      <c r="G2154" t="s">
        <v>296</v>
      </c>
      <c r="H2154" t="s">
        <v>4147</v>
      </c>
      <c r="I2154">
        <v>1</v>
      </c>
      <c r="J2154">
        <v>17421</v>
      </c>
      <c r="K2154">
        <v>5</v>
      </c>
      <c r="L2154">
        <v>16549.95</v>
      </c>
      <c r="M2154">
        <v>856.38</v>
      </c>
      <c r="N2154" t="s">
        <v>38</v>
      </c>
    </row>
    <row r="2155" spans="1:14" x14ac:dyDescent="0.35">
      <c r="A2155">
        <v>12154</v>
      </c>
      <c r="B2155" s="1">
        <v>45315</v>
      </c>
      <c r="C2155" t="s">
        <v>4148</v>
      </c>
      <c r="D2155" t="s">
        <v>15</v>
      </c>
      <c r="E2155" t="s">
        <v>174</v>
      </c>
      <c r="F2155" t="s">
        <v>42</v>
      </c>
      <c r="G2155" t="s">
        <v>79</v>
      </c>
      <c r="H2155" t="s">
        <v>197</v>
      </c>
      <c r="I2155">
        <v>3</v>
      </c>
      <c r="J2155">
        <v>9700</v>
      </c>
      <c r="K2155">
        <v>15</v>
      </c>
      <c r="L2155">
        <v>24735</v>
      </c>
      <c r="M2155">
        <v>5477.11</v>
      </c>
      <c r="N2155" t="s">
        <v>83</v>
      </c>
    </row>
    <row r="2156" spans="1:14" x14ac:dyDescent="0.35">
      <c r="A2156">
        <v>12155</v>
      </c>
      <c r="B2156" s="1">
        <v>45359</v>
      </c>
      <c r="C2156" t="s">
        <v>4149</v>
      </c>
      <c r="D2156" t="s">
        <v>28</v>
      </c>
      <c r="E2156" t="s">
        <v>85</v>
      </c>
      <c r="F2156" t="s">
        <v>46</v>
      </c>
      <c r="G2156" t="s">
        <v>47</v>
      </c>
      <c r="H2156" t="s">
        <v>4150</v>
      </c>
      <c r="I2156">
        <v>5</v>
      </c>
      <c r="J2156">
        <v>69207</v>
      </c>
      <c r="K2156">
        <v>15</v>
      </c>
      <c r="L2156">
        <v>294129.75</v>
      </c>
      <c r="M2156">
        <v>44408.76</v>
      </c>
      <c r="N2156" t="s">
        <v>83</v>
      </c>
    </row>
    <row r="2157" spans="1:14" x14ac:dyDescent="0.35">
      <c r="A2157">
        <v>12156</v>
      </c>
      <c r="B2157" s="1">
        <v>45413</v>
      </c>
      <c r="C2157" t="s">
        <v>4151</v>
      </c>
      <c r="D2157" t="s">
        <v>40</v>
      </c>
      <c r="E2157" t="s">
        <v>41</v>
      </c>
      <c r="F2157" t="s">
        <v>46</v>
      </c>
      <c r="G2157" t="s">
        <v>126</v>
      </c>
      <c r="H2157" t="s">
        <v>4152</v>
      </c>
      <c r="I2157">
        <v>5</v>
      </c>
      <c r="J2157">
        <v>30470</v>
      </c>
      <c r="K2157">
        <v>15</v>
      </c>
      <c r="L2157">
        <v>129497.5</v>
      </c>
      <c r="M2157">
        <v>23264.63</v>
      </c>
      <c r="N2157" t="s">
        <v>33</v>
      </c>
    </row>
    <row r="2158" spans="1:14" x14ac:dyDescent="0.35">
      <c r="A2158">
        <v>12157</v>
      </c>
      <c r="B2158" s="1">
        <v>45548</v>
      </c>
      <c r="C2158" t="s">
        <v>4153</v>
      </c>
      <c r="D2158" t="s">
        <v>15</v>
      </c>
      <c r="E2158" t="s">
        <v>93</v>
      </c>
      <c r="F2158" t="s">
        <v>42</v>
      </c>
      <c r="G2158" t="s">
        <v>79</v>
      </c>
      <c r="H2158" t="s">
        <v>4154</v>
      </c>
      <c r="I2158">
        <v>2</v>
      </c>
      <c r="J2158">
        <v>66296</v>
      </c>
      <c r="K2158">
        <v>5</v>
      </c>
      <c r="L2158">
        <v>125962.4</v>
      </c>
      <c r="M2158">
        <v>30173.26</v>
      </c>
      <c r="N2158" t="s">
        <v>72</v>
      </c>
    </row>
    <row r="2159" spans="1:14" x14ac:dyDescent="0.35">
      <c r="A2159">
        <v>12158</v>
      </c>
      <c r="B2159" s="1">
        <v>45573</v>
      </c>
      <c r="C2159" t="s">
        <v>4155</v>
      </c>
      <c r="D2159" t="s">
        <v>15</v>
      </c>
      <c r="E2159" t="s">
        <v>147</v>
      </c>
      <c r="F2159" t="s">
        <v>42</v>
      </c>
      <c r="G2159" t="s">
        <v>446</v>
      </c>
      <c r="H2159" t="s">
        <v>3516</v>
      </c>
      <c r="I2159">
        <v>1</v>
      </c>
      <c r="J2159">
        <v>74433</v>
      </c>
      <c r="K2159">
        <v>10</v>
      </c>
      <c r="L2159">
        <v>66989.7</v>
      </c>
      <c r="M2159">
        <v>16450.64</v>
      </c>
      <c r="N2159" t="s">
        <v>72</v>
      </c>
    </row>
    <row r="2160" spans="1:14" x14ac:dyDescent="0.35">
      <c r="A2160">
        <v>12159</v>
      </c>
      <c r="B2160" s="1">
        <v>45886</v>
      </c>
      <c r="C2160" t="s">
        <v>4156</v>
      </c>
      <c r="D2160" t="s">
        <v>15</v>
      </c>
      <c r="E2160" t="s">
        <v>174</v>
      </c>
      <c r="F2160" t="s">
        <v>42</v>
      </c>
      <c r="G2160" t="s">
        <v>51</v>
      </c>
      <c r="H2160" t="s">
        <v>4157</v>
      </c>
      <c r="I2160">
        <v>4</v>
      </c>
      <c r="J2160">
        <v>68975</v>
      </c>
      <c r="K2160">
        <v>20</v>
      </c>
      <c r="L2160">
        <v>220720</v>
      </c>
      <c r="M2160">
        <v>39863.199999999997</v>
      </c>
      <c r="N2160" t="s">
        <v>20</v>
      </c>
    </row>
    <row r="2161" spans="1:14" x14ac:dyDescent="0.35">
      <c r="A2161">
        <v>12160</v>
      </c>
      <c r="B2161" s="1">
        <v>45589</v>
      </c>
      <c r="C2161" t="s">
        <v>4158</v>
      </c>
      <c r="D2161" t="s">
        <v>40</v>
      </c>
      <c r="E2161" t="s">
        <v>62</v>
      </c>
      <c r="F2161" t="s">
        <v>96</v>
      </c>
      <c r="G2161" t="s">
        <v>138</v>
      </c>
      <c r="H2161" t="s">
        <v>4159</v>
      </c>
      <c r="I2161">
        <v>1</v>
      </c>
      <c r="J2161">
        <v>25464</v>
      </c>
      <c r="K2161">
        <v>0</v>
      </c>
      <c r="L2161">
        <v>25464</v>
      </c>
      <c r="M2161">
        <v>1997</v>
      </c>
      <c r="N2161" t="s">
        <v>72</v>
      </c>
    </row>
    <row r="2162" spans="1:14" x14ac:dyDescent="0.35">
      <c r="A2162">
        <v>12161</v>
      </c>
      <c r="B2162" s="1">
        <v>45583</v>
      </c>
      <c r="C2162" t="s">
        <v>4160</v>
      </c>
      <c r="D2162" t="s">
        <v>15</v>
      </c>
      <c r="E2162" t="s">
        <v>93</v>
      </c>
      <c r="F2162" t="s">
        <v>17</v>
      </c>
      <c r="G2162" t="s">
        <v>55</v>
      </c>
      <c r="H2162" t="s">
        <v>3442</v>
      </c>
      <c r="I2162">
        <v>3</v>
      </c>
      <c r="J2162">
        <v>14789</v>
      </c>
      <c r="K2162">
        <v>0</v>
      </c>
      <c r="L2162">
        <v>44367</v>
      </c>
      <c r="M2162">
        <v>6707.02</v>
      </c>
      <c r="N2162" t="s">
        <v>20</v>
      </c>
    </row>
    <row r="2163" spans="1:14" x14ac:dyDescent="0.35">
      <c r="A2163">
        <v>12162</v>
      </c>
      <c r="B2163" s="1">
        <v>45672</v>
      </c>
      <c r="C2163" t="s">
        <v>4161</v>
      </c>
      <c r="D2163" t="s">
        <v>22</v>
      </c>
      <c r="E2163" t="s">
        <v>23</v>
      </c>
      <c r="F2163" t="s">
        <v>46</v>
      </c>
      <c r="G2163" t="s">
        <v>201</v>
      </c>
      <c r="H2163" t="s">
        <v>1908</v>
      </c>
      <c r="I2163">
        <v>5</v>
      </c>
      <c r="J2163">
        <v>35352</v>
      </c>
      <c r="K2163">
        <v>0</v>
      </c>
      <c r="L2163">
        <v>176760</v>
      </c>
      <c r="M2163">
        <v>25858.04</v>
      </c>
      <c r="N2163" t="s">
        <v>33</v>
      </c>
    </row>
    <row r="2164" spans="1:14" x14ac:dyDescent="0.35">
      <c r="A2164">
        <v>12163</v>
      </c>
      <c r="B2164" s="1">
        <v>45475</v>
      </c>
      <c r="C2164" t="s">
        <v>4162</v>
      </c>
      <c r="D2164" t="s">
        <v>22</v>
      </c>
      <c r="E2164" t="s">
        <v>58</v>
      </c>
      <c r="F2164" t="s">
        <v>24</v>
      </c>
      <c r="G2164" t="s">
        <v>133</v>
      </c>
      <c r="H2164" t="s">
        <v>4163</v>
      </c>
      <c r="I2164">
        <v>2</v>
      </c>
      <c r="J2164">
        <v>61395</v>
      </c>
      <c r="K2164">
        <v>5</v>
      </c>
      <c r="L2164">
        <v>116650.5</v>
      </c>
      <c r="M2164">
        <v>8827.18</v>
      </c>
      <c r="N2164" t="s">
        <v>33</v>
      </c>
    </row>
    <row r="2165" spans="1:14" x14ac:dyDescent="0.35">
      <c r="A2165">
        <v>12164</v>
      </c>
      <c r="B2165" s="1">
        <v>45776</v>
      </c>
      <c r="C2165" t="s">
        <v>4164</v>
      </c>
      <c r="D2165" t="s">
        <v>15</v>
      </c>
      <c r="E2165" t="s">
        <v>174</v>
      </c>
      <c r="F2165" t="s">
        <v>96</v>
      </c>
      <c r="G2165" t="s">
        <v>138</v>
      </c>
      <c r="H2165" t="s">
        <v>4165</v>
      </c>
      <c r="I2165">
        <v>4</v>
      </c>
      <c r="J2165">
        <v>54075</v>
      </c>
      <c r="K2165">
        <v>15</v>
      </c>
      <c r="L2165">
        <v>183855</v>
      </c>
      <c r="M2165">
        <v>38102.47</v>
      </c>
      <c r="N2165" t="s">
        <v>83</v>
      </c>
    </row>
    <row r="2166" spans="1:14" x14ac:dyDescent="0.35">
      <c r="A2166">
        <v>12165</v>
      </c>
      <c r="B2166" s="1">
        <v>45386</v>
      </c>
      <c r="C2166" t="s">
        <v>4166</v>
      </c>
      <c r="D2166" t="s">
        <v>28</v>
      </c>
      <c r="E2166" t="s">
        <v>35</v>
      </c>
      <c r="F2166" t="s">
        <v>46</v>
      </c>
      <c r="G2166" t="s">
        <v>126</v>
      </c>
      <c r="H2166" t="s">
        <v>4167</v>
      </c>
      <c r="I2166">
        <v>4</v>
      </c>
      <c r="J2166">
        <v>70677</v>
      </c>
      <c r="K2166">
        <v>15</v>
      </c>
      <c r="L2166">
        <v>240301.8</v>
      </c>
      <c r="M2166">
        <v>39888.68</v>
      </c>
      <c r="N2166" t="s">
        <v>38</v>
      </c>
    </row>
    <row r="2167" spans="1:14" x14ac:dyDescent="0.35">
      <c r="A2167">
        <v>12166</v>
      </c>
      <c r="B2167" s="1">
        <v>45532</v>
      </c>
      <c r="C2167" t="s">
        <v>4168</v>
      </c>
      <c r="D2167" t="s">
        <v>40</v>
      </c>
      <c r="E2167" t="s">
        <v>41</v>
      </c>
      <c r="F2167" t="s">
        <v>129</v>
      </c>
      <c r="G2167" t="s">
        <v>168</v>
      </c>
      <c r="H2167" t="s">
        <v>4169</v>
      </c>
      <c r="I2167">
        <v>2</v>
      </c>
      <c r="J2167">
        <v>37627</v>
      </c>
      <c r="K2167">
        <v>5</v>
      </c>
      <c r="L2167">
        <v>71491.3</v>
      </c>
      <c r="M2167">
        <v>9282.83</v>
      </c>
      <c r="N2167" t="s">
        <v>72</v>
      </c>
    </row>
    <row r="2168" spans="1:14" x14ac:dyDescent="0.35">
      <c r="A2168">
        <v>12167</v>
      </c>
      <c r="B2168" s="1">
        <v>45744</v>
      </c>
      <c r="C2168" t="s">
        <v>4170</v>
      </c>
      <c r="D2168" t="s">
        <v>22</v>
      </c>
      <c r="E2168" t="s">
        <v>54</v>
      </c>
      <c r="F2168" t="s">
        <v>75</v>
      </c>
      <c r="G2168" t="s">
        <v>76</v>
      </c>
      <c r="H2168" t="s">
        <v>4171</v>
      </c>
      <c r="I2168">
        <v>2</v>
      </c>
      <c r="J2168">
        <v>79358</v>
      </c>
      <c r="K2168">
        <v>0</v>
      </c>
      <c r="L2168">
        <v>158716</v>
      </c>
      <c r="M2168">
        <v>38917.65</v>
      </c>
      <c r="N2168" t="s">
        <v>83</v>
      </c>
    </row>
    <row r="2169" spans="1:14" x14ac:dyDescent="0.35">
      <c r="A2169">
        <v>12168</v>
      </c>
      <c r="B2169" s="1">
        <v>45382</v>
      </c>
      <c r="C2169" t="s">
        <v>4172</v>
      </c>
      <c r="D2169" t="s">
        <v>22</v>
      </c>
      <c r="E2169" t="s">
        <v>23</v>
      </c>
      <c r="F2169" t="s">
        <v>42</v>
      </c>
      <c r="G2169" t="s">
        <v>51</v>
      </c>
      <c r="H2169" t="s">
        <v>4173</v>
      </c>
      <c r="I2169">
        <v>5</v>
      </c>
      <c r="J2169">
        <v>43448</v>
      </c>
      <c r="K2169">
        <v>15</v>
      </c>
      <c r="L2169">
        <v>184654</v>
      </c>
      <c r="M2169">
        <v>25041.58</v>
      </c>
      <c r="N2169" t="s">
        <v>20</v>
      </c>
    </row>
    <row r="2170" spans="1:14" x14ac:dyDescent="0.35">
      <c r="A2170">
        <v>12169</v>
      </c>
      <c r="B2170" s="1">
        <v>45680</v>
      </c>
      <c r="C2170" t="s">
        <v>4174</v>
      </c>
      <c r="D2170" t="s">
        <v>40</v>
      </c>
      <c r="E2170" t="s">
        <v>50</v>
      </c>
      <c r="F2170" t="s">
        <v>75</v>
      </c>
      <c r="G2170" t="s">
        <v>204</v>
      </c>
      <c r="H2170" t="s">
        <v>4175</v>
      </c>
      <c r="I2170">
        <v>2</v>
      </c>
      <c r="J2170">
        <v>72776</v>
      </c>
      <c r="K2170">
        <v>15</v>
      </c>
      <c r="L2170">
        <v>123719.2</v>
      </c>
      <c r="M2170">
        <v>27010.65</v>
      </c>
      <c r="N2170" t="s">
        <v>38</v>
      </c>
    </row>
    <row r="2171" spans="1:14" x14ac:dyDescent="0.35">
      <c r="A2171">
        <v>12170</v>
      </c>
      <c r="B2171" s="1">
        <v>45740</v>
      </c>
      <c r="C2171" t="s">
        <v>4176</v>
      </c>
      <c r="D2171" t="s">
        <v>28</v>
      </c>
      <c r="E2171" t="s">
        <v>144</v>
      </c>
      <c r="F2171" t="s">
        <v>46</v>
      </c>
      <c r="G2171" t="s">
        <v>201</v>
      </c>
      <c r="H2171" t="s">
        <v>4177</v>
      </c>
      <c r="I2171">
        <v>4</v>
      </c>
      <c r="J2171">
        <v>11796</v>
      </c>
      <c r="K2171">
        <v>5</v>
      </c>
      <c r="L2171">
        <v>44824.800000000003</v>
      </c>
      <c r="M2171">
        <v>3161.52</v>
      </c>
      <c r="N2171" t="s">
        <v>33</v>
      </c>
    </row>
    <row r="2172" spans="1:14" x14ac:dyDescent="0.35">
      <c r="A2172">
        <v>12171</v>
      </c>
      <c r="B2172" s="1">
        <v>45312</v>
      </c>
      <c r="C2172" t="s">
        <v>4178</v>
      </c>
      <c r="D2172" t="s">
        <v>28</v>
      </c>
      <c r="E2172" t="s">
        <v>35</v>
      </c>
      <c r="F2172" t="s">
        <v>17</v>
      </c>
      <c r="G2172" t="s">
        <v>291</v>
      </c>
      <c r="H2172" t="s">
        <v>4179</v>
      </c>
      <c r="I2172">
        <v>3</v>
      </c>
      <c r="J2172">
        <v>63827</v>
      </c>
      <c r="K2172">
        <v>5</v>
      </c>
      <c r="L2172">
        <v>181906.95</v>
      </c>
      <c r="M2172">
        <v>9476.81</v>
      </c>
      <c r="N2172" t="s">
        <v>20</v>
      </c>
    </row>
    <row r="2173" spans="1:14" x14ac:dyDescent="0.35">
      <c r="A2173">
        <v>12172</v>
      </c>
      <c r="B2173" s="1">
        <v>45733</v>
      </c>
      <c r="C2173" t="s">
        <v>4180</v>
      </c>
      <c r="D2173" t="s">
        <v>22</v>
      </c>
      <c r="E2173" t="s">
        <v>58</v>
      </c>
      <c r="F2173" t="s">
        <v>17</v>
      </c>
      <c r="G2173" t="s">
        <v>55</v>
      </c>
      <c r="H2173" t="s">
        <v>195</v>
      </c>
      <c r="I2173">
        <v>2</v>
      </c>
      <c r="J2173">
        <v>51134</v>
      </c>
      <c r="K2173">
        <v>15</v>
      </c>
      <c r="L2173">
        <v>86927.8</v>
      </c>
      <c r="M2173">
        <v>14222.35</v>
      </c>
      <c r="N2173" t="s">
        <v>72</v>
      </c>
    </row>
    <row r="2174" spans="1:14" x14ac:dyDescent="0.35">
      <c r="A2174">
        <v>12173</v>
      </c>
      <c r="B2174" s="1">
        <v>45436</v>
      </c>
      <c r="C2174" t="s">
        <v>4181</v>
      </c>
      <c r="D2174" t="s">
        <v>22</v>
      </c>
      <c r="E2174" t="s">
        <v>74</v>
      </c>
      <c r="F2174" t="s">
        <v>75</v>
      </c>
      <c r="G2174" t="s">
        <v>409</v>
      </c>
      <c r="H2174" t="s">
        <v>567</v>
      </c>
      <c r="I2174">
        <v>2</v>
      </c>
      <c r="J2174">
        <v>30124</v>
      </c>
      <c r="K2174">
        <v>5</v>
      </c>
      <c r="L2174">
        <v>57235.6</v>
      </c>
      <c r="M2174">
        <v>10384.91</v>
      </c>
      <c r="N2174" t="s">
        <v>20</v>
      </c>
    </row>
    <row r="2175" spans="1:14" x14ac:dyDescent="0.35">
      <c r="A2175">
        <v>12174</v>
      </c>
      <c r="B2175" s="1">
        <v>45380</v>
      </c>
      <c r="C2175" t="s">
        <v>4182</v>
      </c>
      <c r="D2175" t="s">
        <v>22</v>
      </c>
      <c r="E2175" t="s">
        <v>74</v>
      </c>
      <c r="F2175" t="s">
        <v>86</v>
      </c>
      <c r="G2175" t="s">
        <v>171</v>
      </c>
      <c r="H2175" t="s">
        <v>4183</v>
      </c>
      <c r="I2175">
        <v>4</v>
      </c>
      <c r="J2175">
        <v>29711</v>
      </c>
      <c r="K2175">
        <v>5</v>
      </c>
      <c r="L2175">
        <v>112901.8</v>
      </c>
      <c r="M2175">
        <v>24805.27</v>
      </c>
      <c r="N2175" t="s">
        <v>72</v>
      </c>
    </row>
    <row r="2176" spans="1:14" x14ac:dyDescent="0.35">
      <c r="A2176">
        <v>12175</v>
      </c>
      <c r="B2176" s="1">
        <v>45813</v>
      </c>
      <c r="C2176" t="s">
        <v>4184</v>
      </c>
      <c r="D2176" t="s">
        <v>40</v>
      </c>
      <c r="E2176" t="s">
        <v>62</v>
      </c>
      <c r="F2176" t="s">
        <v>46</v>
      </c>
      <c r="G2176" t="s">
        <v>209</v>
      </c>
      <c r="H2176" t="s">
        <v>4185</v>
      </c>
      <c r="I2176">
        <v>5</v>
      </c>
      <c r="J2176">
        <v>58495</v>
      </c>
      <c r="K2176">
        <v>20</v>
      </c>
      <c r="L2176">
        <v>233980</v>
      </c>
      <c r="M2176">
        <v>56094.79</v>
      </c>
      <c r="N2176" t="s">
        <v>38</v>
      </c>
    </row>
    <row r="2177" spans="1:14" x14ac:dyDescent="0.35">
      <c r="A2177">
        <v>12176</v>
      </c>
      <c r="B2177" s="1">
        <v>45514</v>
      </c>
      <c r="C2177" t="s">
        <v>4186</v>
      </c>
      <c r="D2177" t="s">
        <v>22</v>
      </c>
      <c r="E2177" t="s">
        <v>167</v>
      </c>
      <c r="F2177" t="s">
        <v>17</v>
      </c>
      <c r="G2177" t="s">
        <v>100</v>
      </c>
      <c r="H2177" t="s">
        <v>2190</v>
      </c>
      <c r="I2177">
        <v>1</v>
      </c>
      <c r="J2177">
        <v>30997</v>
      </c>
      <c r="K2177">
        <v>20</v>
      </c>
      <c r="L2177">
        <v>24797.599999999999</v>
      </c>
      <c r="M2177">
        <v>2698.76</v>
      </c>
      <c r="N2177" t="s">
        <v>20</v>
      </c>
    </row>
    <row r="2178" spans="1:14" x14ac:dyDescent="0.35">
      <c r="A2178">
        <v>12177</v>
      </c>
      <c r="B2178" s="1">
        <v>45635</v>
      </c>
      <c r="C2178" t="s">
        <v>4187</v>
      </c>
      <c r="D2178" t="s">
        <v>28</v>
      </c>
      <c r="E2178" t="s">
        <v>85</v>
      </c>
      <c r="F2178" t="s">
        <v>75</v>
      </c>
      <c r="G2178" t="s">
        <v>204</v>
      </c>
      <c r="H2178" t="s">
        <v>4188</v>
      </c>
      <c r="I2178">
        <v>5</v>
      </c>
      <c r="J2178">
        <v>72809</v>
      </c>
      <c r="K2178">
        <v>10</v>
      </c>
      <c r="L2178">
        <v>327640.5</v>
      </c>
      <c r="M2178">
        <v>54717.2</v>
      </c>
      <c r="N2178" t="s">
        <v>72</v>
      </c>
    </row>
    <row r="2179" spans="1:14" x14ac:dyDescent="0.35">
      <c r="A2179">
        <v>12178</v>
      </c>
      <c r="B2179" s="1">
        <v>45345</v>
      </c>
      <c r="C2179" t="s">
        <v>4189</v>
      </c>
      <c r="D2179" t="s">
        <v>28</v>
      </c>
      <c r="E2179" t="s">
        <v>29</v>
      </c>
      <c r="F2179" t="s">
        <v>75</v>
      </c>
      <c r="G2179" t="s">
        <v>76</v>
      </c>
      <c r="H2179" t="s">
        <v>1860</v>
      </c>
      <c r="I2179">
        <v>5</v>
      </c>
      <c r="J2179">
        <v>15450</v>
      </c>
      <c r="K2179">
        <v>20</v>
      </c>
      <c r="L2179">
        <v>61800</v>
      </c>
      <c r="M2179">
        <v>6873.22</v>
      </c>
      <c r="N2179" t="s">
        <v>83</v>
      </c>
    </row>
    <row r="2180" spans="1:14" x14ac:dyDescent="0.35">
      <c r="A2180">
        <v>12179</v>
      </c>
      <c r="B2180" s="1">
        <v>45769</v>
      </c>
      <c r="C2180" t="s">
        <v>4190</v>
      </c>
      <c r="D2180" t="s">
        <v>28</v>
      </c>
      <c r="E2180" t="s">
        <v>114</v>
      </c>
      <c r="F2180" t="s">
        <v>69</v>
      </c>
      <c r="G2180" t="s">
        <v>70</v>
      </c>
      <c r="H2180" t="s">
        <v>4191</v>
      </c>
      <c r="I2180">
        <v>5</v>
      </c>
      <c r="J2180">
        <v>29745</v>
      </c>
      <c r="K2180">
        <v>10</v>
      </c>
      <c r="L2180">
        <v>133852.5</v>
      </c>
      <c r="M2180">
        <v>22784.400000000001</v>
      </c>
      <c r="N2180" t="s">
        <v>20</v>
      </c>
    </row>
    <row r="2181" spans="1:14" x14ac:dyDescent="0.35">
      <c r="A2181">
        <v>12180</v>
      </c>
      <c r="B2181" s="1">
        <v>45913</v>
      </c>
      <c r="C2181" t="s">
        <v>4192</v>
      </c>
      <c r="D2181" t="s">
        <v>28</v>
      </c>
      <c r="E2181" t="s">
        <v>29</v>
      </c>
      <c r="F2181" t="s">
        <v>42</v>
      </c>
      <c r="G2181" t="s">
        <v>43</v>
      </c>
      <c r="H2181" t="s">
        <v>4193</v>
      </c>
      <c r="I2181">
        <v>5</v>
      </c>
      <c r="J2181">
        <v>79880</v>
      </c>
      <c r="K2181">
        <v>10</v>
      </c>
      <c r="L2181">
        <v>359460</v>
      </c>
      <c r="M2181">
        <v>64220.07</v>
      </c>
      <c r="N2181" t="s">
        <v>83</v>
      </c>
    </row>
    <row r="2182" spans="1:14" x14ac:dyDescent="0.35">
      <c r="A2182">
        <v>12181</v>
      </c>
      <c r="B2182" s="1">
        <v>45635</v>
      </c>
      <c r="C2182" t="s">
        <v>338</v>
      </c>
      <c r="D2182" t="s">
        <v>40</v>
      </c>
      <c r="E2182" t="s">
        <v>110</v>
      </c>
      <c r="F2182" t="s">
        <v>17</v>
      </c>
      <c r="G2182" t="s">
        <v>291</v>
      </c>
      <c r="H2182" t="s">
        <v>4194</v>
      </c>
      <c r="I2182">
        <v>2</v>
      </c>
      <c r="J2182">
        <v>71171</v>
      </c>
      <c r="K2182">
        <v>0</v>
      </c>
      <c r="L2182">
        <v>142342</v>
      </c>
      <c r="M2182">
        <v>33033.919999999998</v>
      </c>
      <c r="N2182" t="s">
        <v>83</v>
      </c>
    </row>
    <row r="2183" spans="1:14" x14ac:dyDescent="0.35">
      <c r="A2183">
        <v>12182</v>
      </c>
      <c r="B2183" s="1">
        <v>45325</v>
      </c>
      <c r="C2183" t="s">
        <v>4195</v>
      </c>
      <c r="D2183" t="s">
        <v>28</v>
      </c>
      <c r="E2183" t="s">
        <v>144</v>
      </c>
      <c r="F2183" t="s">
        <v>86</v>
      </c>
      <c r="G2183" t="s">
        <v>90</v>
      </c>
      <c r="H2183" t="s">
        <v>393</v>
      </c>
      <c r="I2183">
        <v>3</v>
      </c>
      <c r="J2183">
        <v>36421</v>
      </c>
      <c r="K2183">
        <v>0</v>
      </c>
      <c r="L2183">
        <v>109263</v>
      </c>
      <c r="M2183">
        <v>17686.3</v>
      </c>
      <c r="N2183" t="s">
        <v>72</v>
      </c>
    </row>
    <row r="2184" spans="1:14" x14ac:dyDescent="0.35">
      <c r="A2184">
        <v>12183</v>
      </c>
      <c r="B2184" s="1">
        <v>45722</v>
      </c>
      <c r="C2184" t="s">
        <v>4196</v>
      </c>
      <c r="D2184" t="s">
        <v>28</v>
      </c>
      <c r="E2184" t="s">
        <v>114</v>
      </c>
      <c r="F2184" t="s">
        <v>129</v>
      </c>
      <c r="G2184" t="s">
        <v>168</v>
      </c>
      <c r="H2184" t="s">
        <v>3547</v>
      </c>
      <c r="I2184">
        <v>2</v>
      </c>
      <c r="J2184">
        <v>59223</v>
      </c>
      <c r="K2184">
        <v>20</v>
      </c>
      <c r="L2184">
        <v>94756.800000000003</v>
      </c>
      <c r="M2184">
        <v>9991.66</v>
      </c>
      <c r="N2184" t="s">
        <v>20</v>
      </c>
    </row>
    <row r="2185" spans="1:14" x14ac:dyDescent="0.35">
      <c r="A2185">
        <v>12184</v>
      </c>
      <c r="B2185" s="1">
        <v>45818</v>
      </c>
      <c r="C2185" t="s">
        <v>4197</v>
      </c>
      <c r="D2185" t="s">
        <v>28</v>
      </c>
      <c r="E2185" t="s">
        <v>144</v>
      </c>
      <c r="F2185" t="s">
        <v>46</v>
      </c>
      <c r="G2185" t="s">
        <v>209</v>
      </c>
      <c r="H2185" t="s">
        <v>4198</v>
      </c>
      <c r="I2185">
        <v>4</v>
      </c>
      <c r="J2185">
        <v>41211</v>
      </c>
      <c r="K2185">
        <v>0</v>
      </c>
      <c r="L2185">
        <v>164844</v>
      </c>
      <c r="M2185">
        <v>12852.37</v>
      </c>
      <c r="N2185" t="s">
        <v>38</v>
      </c>
    </row>
    <row r="2186" spans="1:14" x14ac:dyDescent="0.35">
      <c r="A2186">
        <v>12185</v>
      </c>
      <c r="B2186" s="1">
        <v>45381</v>
      </c>
      <c r="C2186" t="s">
        <v>4199</v>
      </c>
      <c r="D2186" t="s">
        <v>40</v>
      </c>
      <c r="E2186" t="s">
        <v>103</v>
      </c>
      <c r="F2186" t="s">
        <v>96</v>
      </c>
      <c r="G2186" t="s">
        <v>156</v>
      </c>
      <c r="H2186" t="s">
        <v>4200</v>
      </c>
      <c r="I2186">
        <v>5</v>
      </c>
      <c r="J2186">
        <v>20918</v>
      </c>
      <c r="K2186">
        <v>5</v>
      </c>
      <c r="L2186">
        <v>99360.5</v>
      </c>
      <c r="M2186">
        <v>10638.88</v>
      </c>
      <c r="N2186" t="s">
        <v>38</v>
      </c>
    </row>
    <row r="2187" spans="1:14" x14ac:dyDescent="0.35">
      <c r="A2187">
        <v>12186</v>
      </c>
      <c r="B2187" s="1">
        <v>45354</v>
      </c>
      <c r="C2187" t="s">
        <v>4201</v>
      </c>
      <c r="D2187" t="s">
        <v>15</v>
      </c>
      <c r="E2187" t="s">
        <v>16</v>
      </c>
      <c r="F2187" t="s">
        <v>86</v>
      </c>
      <c r="G2187" t="s">
        <v>118</v>
      </c>
      <c r="H2187" t="s">
        <v>4202</v>
      </c>
      <c r="I2187">
        <v>5</v>
      </c>
      <c r="J2187">
        <v>44435</v>
      </c>
      <c r="K2187">
        <v>5</v>
      </c>
      <c r="L2187">
        <v>211066.25</v>
      </c>
      <c r="M2187">
        <v>28844.77</v>
      </c>
      <c r="N2187" t="s">
        <v>38</v>
      </c>
    </row>
    <row r="2188" spans="1:14" x14ac:dyDescent="0.35">
      <c r="A2188">
        <v>12187</v>
      </c>
      <c r="B2188" s="1">
        <v>45648</v>
      </c>
      <c r="C2188" t="s">
        <v>4203</v>
      </c>
      <c r="D2188" t="s">
        <v>28</v>
      </c>
      <c r="E2188" t="s">
        <v>114</v>
      </c>
      <c r="F2188" t="s">
        <v>69</v>
      </c>
      <c r="G2188" t="s">
        <v>70</v>
      </c>
      <c r="H2188" t="s">
        <v>4204</v>
      </c>
      <c r="I2188">
        <v>4</v>
      </c>
      <c r="J2188">
        <v>47036</v>
      </c>
      <c r="K2188">
        <v>0</v>
      </c>
      <c r="L2188">
        <v>188144</v>
      </c>
      <c r="M2188">
        <v>10687.06</v>
      </c>
      <c r="N2188" t="s">
        <v>38</v>
      </c>
    </row>
    <row r="2189" spans="1:14" x14ac:dyDescent="0.35">
      <c r="A2189">
        <v>12188</v>
      </c>
      <c r="B2189" s="1">
        <v>45319</v>
      </c>
      <c r="C2189" t="s">
        <v>4205</v>
      </c>
      <c r="D2189" t="s">
        <v>28</v>
      </c>
      <c r="E2189" t="s">
        <v>35</v>
      </c>
      <c r="F2189" t="s">
        <v>30</v>
      </c>
      <c r="G2189" t="s">
        <v>31</v>
      </c>
      <c r="H2189" t="s">
        <v>4206</v>
      </c>
      <c r="I2189">
        <v>5</v>
      </c>
      <c r="J2189">
        <v>26338</v>
      </c>
      <c r="K2189">
        <v>0</v>
      </c>
      <c r="L2189">
        <v>131690</v>
      </c>
      <c r="M2189">
        <v>10871.81</v>
      </c>
      <c r="N2189" t="s">
        <v>83</v>
      </c>
    </row>
    <row r="2190" spans="1:14" x14ac:dyDescent="0.35">
      <c r="A2190">
        <v>12189</v>
      </c>
      <c r="B2190" s="1">
        <v>45518</v>
      </c>
      <c r="C2190" t="s">
        <v>4207</v>
      </c>
      <c r="D2190" t="s">
        <v>15</v>
      </c>
      <c r="E2190" t="s">
        <v>16</v>
      </c>
      <c r="F2190" t="s">
        <v>69</v>
      </c>
      <c r="G2190" t="s">
        <v>517</v>
      </c>
      <c r="H2190" t="s">
        <v>4208</v>
      </c>
      <c r="I2190">
        <v>5</v>
      </c>
      <c r="J2190">
        <v>10496</v>
      </c>
      <c r="K2190">
        <v>15</v>
      </c>
      <c r="L2190">
        <v>44608</v>
      </c>
      <c r="M2190">
        <v>7827.98</v>
      </c>
      <c r="N2190" t="s">
        <v>20</v>
      </c>
    </row>
    <row r="2191" spans="1:14" x14ac:dyDescent="0.35">
      <c r="A2191">
        <v>12190</v>
      </c>
      <c r="B2191" s="1">
        <v>45693</v>
      </c>
      <c r="C2191" t="s">
        <v>4209</v>
      </c>
      <c r="D2191" t="s">
        <v>40</v>
      </c>
      <c r="E2191" t="s">
        <v>41</v>
      </c>
      <c r="F2191" t="s">
        <v>96</v>
      </c>
      <c r="G2191" t="s">
        <v>183</v>
      </c>
      <c r="H2191" t="s">
        <v>4210</v>
      </c>
      <c r="I2191">
        <v>4</v>
      </c>
      <c r="J2191">
        <v>52397</v>
      </c>
      <c r="K2191">
        <v>5</v>
      </c>
      <c r="L2191">
        <v>199108.6</v>
      </c>
      <c r="M2191">
        <v>20194.78</v>
      </c>
      <c r="N2191" t="s">
        <v>20</v>
      </c>
    </row>
    <row r="2192" spans="1:14" x14ac:dyDescent="0.35">
      <c r="A2192">
        <v>12191</v>
      </c>
      <c r="B2192" s="1">
        <v>45683</v>
      </c>
      <c r="C2192" t="s">
        <v>4211</v>
      </c>
      <c r="D2192" t="s">
        <v>15</v>
      </c>
      <c r="E2192" t="s">
        <v>147</v>
      </c>
      <c r="F2192" t="s">
        <v>86</v>
      </c>
      <c r="G2192" t="s">
        <v>118</v>
      </c>
      <c r="H2192" t="s">
        <v>4212</v>
      </c>
      <c r="I2192">
        <v>1</v>
      </c>
      <c r="J2192">
        <v>34995</v>
      </c>
      <c r="K2192">
        <v>15</v>
      </c>
      <c r="L2192">
        <v>29745.75</v>
      </c>
      <c r="M2192">
        <v>2158.66</v>
      </c>
      <c r="N2192" t="s">
        <v>38</v>
      </c>
    </row>
    <row r="2193" spans="1:14" x14ac:dyDescent="0.35">
      <c r="A2193">
        <v>12192</v>
      </c>
      <c r="B2193" s="1">
        <v>45247</v>
      </c>
      <c r="C2193" t="s">
        <v>4213</v>
      </c>
      <c r="D2193" t="s">
        <v>15</v>
      </c>
      <c r="E2193" t="s">
        <v>147</v>
      </c>
      <c r="F2193" t="s">
        <v>42</v>
      </c>
      <c r="G2193" t="s">
        <v>446</v>
      </c>
      <c r="H2193" t="s">
        <v>4214</v>
      </c>
      <c r="I2193">
        <v>5</v>
      </c>
      <c r="J2193">
        <v>58541</v>
      </c>
      <c r="K2193">
        <v>10</v>
      </c>
      <c r="L2193">
        <v>263434.5</v>
      </c>
      <c r="M2193">
        <v>53823.6</v>
      </c>
      <c r="N2193" t="s">
        <v>83</v>
      </c>
    </row>
    <row r="2194" spans="1:14" x14ac:dyDescent="0.35">
      <c r="A2194">
        <v>12193</v>
      </c>
      <c r="B2194" s="1">
        <v>45328</v>
      </c>
      <c r="C2194" t="s">
        <v>4215</v>
      </c>
      <c r="D2194" t="s">
        <v>28</v>
      </c>
      <c r="E2194" t="s">
        <v>85</v>
      </c>
      <c r="F2194" t="s">
        <v>96</v>
      </c>
      <c r="G2194" t="s">
        <v>183</v>
      </c>
      <c r="H2194" t="s">
        <v>4216</v>
      </c>
      <c r="I2194">
        <v>2</v>
      </c>
      <c r="J2194">
        <v>25689</v>
      </c>
      <c r="K2194">
        <v>5</v>
      </c>
      <c r="L2194">
        <v>48809.1</v>
      </c>
      <c r="M2194">
        <v>11535.18</v>
      </c>
      <c r="N2194" t="s">
        <v>83</v>
      </c>
    </row>
    <row r="2195" spans="1:14" x14ac:dyDescent="0.35">
      <c r="A2195">
        <v>12194</v>
      </c>
      <c r="B2195" s="1">
        <v>45228</v>
      </c>
      <c r="C2195" t="s">
        <v>4217</v>
      </c>
      <c r="D2195" t="s">
        <v>22</v>
      </c>
      <c r="E2195" t="s">
        <v>74</v>
      </c>
      <c r="F2195" t="s">
        <v>24</v>
      </c>
      <c r="G2195" t="s">
        <v>133</v>
      </c>
      <c r="H2195" t="s">
        <v>3176</v>
      </c>
      <c r="I2195">
        <v>4</v>
      </c>
      <c r="J2195">
        <v>13733</v>
      </c>
      <c r="K2195">
        <v>15</v>
      </c>
      <c r="L2195">
        <v>46692.2</v>
      </c>
      <c r="M2195">
        <v>10966.25</v>
      </c>
      <c r="N2195" t="s">
        <v>72</v>
      </c>
    </row>
    <row r="2196" spans="1:14" x14ac:dyDescent="0.35">
      <c r="A2196">
        <v>12195</v>
      </c>
      <c r="B2196" s="1">
        <v>45561</v>
      </c>
      <c r="C2196" t="s">
        <v>4218</v>
      </c>
      <c r="D2196" t="s">
        <v>28</v>
      </c>
      <c r="E2196" t="s">
        <v>114</v>
      </c>
      <c r="F2196" t="s">
        <v>17</v>
      </c>
      <c r="G2196" t="s">
        <v>18</v>
      </c>
      <c r="H2196" t="s">
        <v>4219</v>
      </c>
      <c r="I2196">
        <v>4</v>
      </c>
      <c r="J2196">
        <v>78511</v>
      </c>
      <c r="K2196">
        <v>15</v>
      </c>
      <c r="L2196">
        <v>266937.40000000002</v>
      </c>
      <c r="M2196">
        <v>50474.22</v>
      </c>
      <c r="N2196" t="s">
        <v>38</v>
      </c>
    </row>
    <row r="2197" spans="1:14" x14ac:dyDescent="0.35">
      <c r="A2197">
        <v>12196</v>
      </c>
      <c r="B2197" s="1">
        <v>45619</v>
      </c>
      <c r="C2197" t="s">
        <v>4220</v>
      </c>
      <c r="D2197" t="s">
        <v>15</v>
      </c>
      <c r="E2197" t="s">
        <v>147</v>
      </c>
      <c r="F2197" t="s">
        <v>96</v>
      </c>
      <c r="G2197" t="s">
        <v>183</v>
      </c>
      <c r="H2197" t="s">
        <v>2848</v>
      </c>
      <c r="I2197">
        <v>1</v>
      </c>
      <c r="J2197">
        <v>34123</v>
      </c>
      <c r="K2197">
        <v>20</v>
      </c>
      <c r="L2197">
        <v>27298.400000000001</v>
      </c>
      <c r="M2197">
        <v>3135.1</v>
      </c>
      <c r="N2197" t="s">
        <v>72</v>
      </c>
    </row>
    <row r="2198" spans="1:14" x14ac:dyDescent="0.35">
      <c r="A2198">
        <v>12197</v>
      </c>
      <c r="B2198" s="1">
        <v>45211</v>
      </c>
      <c r="C2198" t="s">
        <v>4221</v>
      </c>
      <c r="D2198" t="s">
        <v>40</v>
      </c>
      <c r="E2198" t="s">
        <v>62</v>
      </c>
      <c r="F2198" t="s">
        <v>46</v>
      </c>
      <c r="G2198" t="s">
        <v>141</v>
      </c>
      <c r="H2198" t="s">
        <v>4222</v>
      </c>
      <c r="I2198">
        <v>1</v>
      </c>
      <c r="J2198">
        <v>6843</v>
      </c>
      <c r="K2198">
        <v>10</v>
      </c>
      <c r="L2198">
        <v>6158.7</v>
      </c>
      <c r="M2198">
        <v>1493.5</v>
      </c>
      <c r="N2198" t="s">
        <v>20</v>
      </c>
    </row>
    <row r="2199" spans="1:14" x14ac:dyDescent="0.35">
      <c r="A2199">
        <v>12198</v>
      </c>
      <c r="B2199" s="1">
        <v>45641</v>
      </c>
      <c r="C2199" t="s">
        <v>4223</v>
      </c>
      <c r="D2199" t="s">
        <v>40</v>
      </c>
      <c r="E2199" t="s">
        <v>110</v>
      </c>
      <c r="F2199" t="s">
        <v>75</v>
      </c>
      <c r="G2199" t="s">
        <v>409</v>
      </c>
      <c r="H2199" t="s">
        <v>1252</v>
      </c>
      <c r="I2199">
        <v>1</v>
      </c>
      <c r="J2199">
        <v>10908</v>
      </c>
      <c r="K2199">
        <v>0</v>
      </c>
      <c r="L2199">
        <v>10908</v>
      </c>
      <c r="M2199">
        <v>652.25</v>
      </c>
      <c r="N2199" t="s">
        <v>33</v>
      </c>
    </row>
    <row r="2200" spans="1:14" x14ac:dyDescent="0.35">
      <c r="A2200">
        <v>12199</v>
      </c>
      <c r="B2200" s="1">
        <v>45914</v>
      </c>
      <c r="C2200" t="s">
        <v>935</v>
      </c>
      <c r="D2200" t="s">
        <v>22</v>
      </c>
      <c r="E2200" t="s">
        <v>167</v>
      </c>
      <c r="F2200" t="s">
        <v>86</v>
      </c>
      <c r="G2200" t="s">
        <v>118</v>
      </c>
      <c r="H2200" t="s">
        <v>1618</v>
      </c>
      <c r="I2200">
        <v>4</v>
      </c>
      <c r="J2200">
        <v>27529</v>
      </c>
      <c r="K2200">
        <v>20</v>
      </c>
      <c r="L2200">
        <v>88092.800000000003</v>
      </c>
      <c r="M2200">
        <v>12881.23</v>
      </c>
      <c r="N2200" t="s">
        <v>72</v>
      </c>
    </row>
    <row r="2201" spans="1:14" x14ac:dyDescent="0.35">
      <c r="A2201">
        <v>12200</v>
      </c>
      <c r="B2201" s="1">
        <v>45843</v>
      </c>
      <c r="C2201" t="s">
        <v>4224</v>
      </c>
      <c r="D2201" t="s">
        <v>40</v>
      </c>
      <c r="E2201" t="s">
        <v>50</v>
      </c>
      <c r="F2201" t="s">
        <v>46</v>
      </c>
      <c r="G2201" t="s">
        <v>47</v>
      </c>
      <c r="H2201" t="s">
        <v>4225</v>
      </c>
      <c r="I2201">
        <v>4</v>
      </c>
      <c r="J2201">
        <v>62541</v>
      </c>
      <c r="K2201">
        <v>10</v>
      </c>
      <c r="L2201">
        <v>225147.6</v>
      </c>
      <c r="M2201">
        <v>32909.64</v>
      </c>
      <c r="N2201" t="s">
        <v>83</v>
      </c>
    </row>
    <row r="2202" spans="1:14" x14ac:dyDescent="0.35">
      <c r="A2202">
        <v>12201</v>
      </c>
      <c r="B2202" s="1">
        <v>45405</v>
      </c>
      <c r="C2202" t="s">
        <v>4226</v>
      </c>
      <c r="D2202" t="s">
        <v>22</v>
      </c>
      <c r="E2202" t="s">
        <v>167</v>
      </c>
      <c r="F2202" t="s">
        <v>46</v>
      </c>
      <c r="G2202" t="s">
        <v>201</v>
      </c>
      <c r="H2202" t="s">
        <v>4227</v>
      </c>
      <c r="I2202">
        <v>5</v>
      </c>
      <c r="J2202">
        <v>1232</v>
      </c>
      <c r="K2202">
        <v>5</v>
      </c>
      <c r="L2202">
        <v>5852</v>
      </c>
      <c r="M2202">
        <v>646.64</v>
      </c>
      <c r="N2202" t="s">
        <v>20</v>
      </c>
    </row>
    <row r="2203" spans="1:14" x14ac:dyDescent="0.35">
      <c r="A2203">
        <v>12202</v>
      </c>
      <c r="B2203" s="1">
        <v>45770</v>
      </c>
      <c r="C2203" t="s">
        <v>4228</v>
      </c>
      <c r="D2203" t="s">
        <v>22</v>
      </c>
      <c r="E2203" t="s">
        <v>23</v>
      </c>
      <c r="F2203" t="s">
        <v>42</v>
      </c>
      <c r="G2203" t="s">
        <v>79</v>
      </c>
      <c r="H2203" t="s">
        <v>4229</v>
      </c>
      <c r="I2203">
        <v>4</v>
      </c>
      <c r="J2203">
        <v>74726</v>
      </c>
      <c r="K2203">
        <v>15</v>
      </c>
      <c r="L2203">
        <v>254068.4</v>
      </c>
      <c r="M2203">
        <v>14388.64</v>
      </c>
      <c r="N2203" t="s">
        <v>72</v>
      </c>
    </row>
    <row r="2204" spans="1:14" x14ac:dyDescent="0.35">
      <c r="A2204">
        <v>12203</v>
      </c>
      <c r="B2204" s="1">
        <v>45636</v>
      </c>
      <c r="C2204" t="s">
        <v>4230</v>
      </c>
      <c r="D2204" t="s">
        <v>22</v>
      </c>
      <c r="E2204" t="s">
        <v>58</v>
      </c>
      <c r="F2204" t="s">
        <v>30</v>
      </c>
      <c r="G2204" t="s">
        <v>65</v>
      </c>
      <c r="H2204" t="s">
        <v>2687</v>
      </c>
      <c r="I2204">
        <v>1</v>
      </c>
      <c r="J2204">
        <v>17341</v>
      </c>
      <c r="K2204">
        <v>0</v>
      </c>
      <c r="L2204">
        <v>17341</v>
      </c>
      <c r="M2204">
        <v>2656.37</v>
      </c>
      <c r="N2204" t="s">
        <v>33</v>
      </c>
    </row>
    <row r="2205" spans="1:14" x14ac:dyDescent="0.35">
      <c r="A2205">
        <v>12204</v>
      </c>
      <c r="B2205" s="1">
        <v>45758</v>
      </c>
      <c r="C2205" t="s">
        <v>4231</v>
      </c>
      <c r="D2205" t="s">
        <v>22</v>
      </c>
      <c r="E2205" t="s">
        <v>167</v>
      </c>
      <c r="F2205" t="s">
        <v>42</v>
      </c>
      <c r="G2205" t="s">
        <v>188</v>
      </c>
      <c r="H2205" t="s">
        <v>4232</v>
      </c>
      <c r="I2205">
        <v>1</v>
      </c>
      <c r="J2205">
        <v>43547</v>
      </c>
      <c r="K2205">
        <v>0</v>
      </c>
      <c r="L2205">
        <v>43547</v>
      </c>
      <c r="M2205">
        <v>2179.9</v>
      </c>
      <c r="N2205" t="s">
        <v>38</v>
      </c>
    </row>
    <row r="2206" spans="1:14" x14ac:dyDescent="0.35">
      <c r="A2206">
        <v>12205</v>
      </c>
      <c r="B2206" s="1">
        <v>45349</v>
      </c>
      <c r="C2206" t="s">
        <v>4233</v>
      </c>
      <c r="D2206" t="s">
        <v>15</v>
      </c>
      <c r="E2206" t="s">
        <v>16</v>
      </c>
      <c r="F2206" t="s">
        <v>96</v>
      </c>
      <c r="G2206" t="s">
        <v>138</v>
      </c>
      <c r="H2206" t="s">
        <v>4234</v>
      </c>
      <c r="I2206">
        <v>1</v>
      </c>
      <c r="J2206">
        <v>22284</v>
      </c>
      <c r="K2206">
        <v>15</v>
      </c>
      <c r="L2206">
        <v>18941.400000000001</v>
      </c>
      <c r="M2206">
        <v>4681.16</v>
      </c>
      <c r="N2206" t="s">
        <v>38</v>
      </c>
    </row>
    <row r="2207" spans="1:14" x14ac:dyDescent="0.35">
      <c r="A2207">
        <v>12206</v>
      </c>
      <c r="B2207" s="1">
        <v>45226</v>
      </c>
      <c r="C2207" t="s">
        <v>4235</v>
      </c>
      <c r="D2207" t="s">
        <v>40</v>
      </c>
      <c r="E2207" t="s">
        <v>62</v>
      </c>
      <c r="F2207" t="s">
        <v>42</v>
      </c>
      <c r="G2207" t="s">
        <v>43</v>
      </c>
      <c r="H2207" t="s">
        <v>4236</v>
      </c>
      <c r="I2207">
        <v>2</v>
      </c>
      <c r="J2207">
        <v>51030</v>
      </c>
      <c r="K2207">
        <v>15</v>
      </c>
      <c r="L2207">
        <v>86751</v>
      </c>
      <c r="M2207">
        <v>8604.25</v>
      </c>
      <c r="N2207" t="s">
        <v>83</v>
      </c>
    </row>
    <row r="2208" spans="1:14" x14ac:dyDescent="0.35">
      <c r="A2208">
        <v>12207</v>
      </c>
      <c r="B2208" s="1">
        <v>45743</v>
      </c>
      <c r="C2208" t="s">
        <v>4237</v>
      </c>
      <c r="D2208" t="s">
        <v>40</v>
      </c>
      <c r="E2208" t="s">
        <v>62</v>
      </c>
      <c r="F2208" t="s">
        <v>129</v>
      </c>
      <c r="G2208" t="s">
        <v>168</v>
      </c>
      <c r="H2208" t="s">
        <v>4238</v>
      </c>
      <c r="I2208">
        <v>3</v>
      </c>
      <c r="J2208">
        <v>51990</v>
      </c>
      <c r="K2208">
        <v>15</v>
      </c>
      <c r="L2208">
        <v>132574.5</v>
      </c>
      <c r="M2208">
        <v>16700.98</v>
      </c>
      <c r="N2208" t="s">
        <v>33</v>
      </c>
    </row>
    <row r="2209" spans="1:14" x14ac:dyDescent="0.35">
      <c r="A2209">
        <v>12208</v>
      </c>
      <c r="B2209" s="1">
        <v>45601</v>
      </c>
      <c r="C2209" t="s">
        <v>4239</v>
      </c>
      <c r="D2209" t="s">
        <v>22</v>
      </c>
      <c r="E2209" t="s">
        <v>23</v>
      </c>
      <c r="F2209" t="s">
        <v>42</v>
      </c>
      <c r="G2209" t="s">
        <v>51</v>
      </c>
      <c r="H2209" t="s">
        <v>4036</v>
      </c>
      <c r="I2209">
        <v>5</v>
      </c>
      <c r="J2209">
        <v>51926</v>
      </c>
      <c r="K2209">
        <v>10</v>
      </c>
      <c r="L2209">
        <v>233667</v>
      </c>
      <c r="M2209">
        <v>36076.39</v>
      </c>
      <c r="N2209" t="s">
        <v>38</v>
      </c>
    </row>
    <row r="2210" spans="1:14" x14ac:dyDescent="0.35">
      <c r="A2210">
        <v>12209</v>
      </c>
      <c r="B2210" s="1">
        <v>45373</v>
      </c>
      <c r="C2210" t="s">
        <v>4240</v>
      </c>
      <c r="D2210" t="s">
        <v>15</v>
      </c>
      <c r="E2210" t="s">
        <v>16</v>
      </c>
      <c r="F2210" t="s">
        <v>69</v>
      </c>
      <c r="G2210" t="s">
        <v>115</v>
      </c>
      <c r="H2210" t="s">
        <v>4241</v>
      </c>
      <c r="I2210">
        <v>1</v>
      </c>
      <c r="J2210">
        <v>51009</v>
      </c>
      <c r="K2210">
        <v>15</v>
      </c>
      <c r="L2210">
        <v>43357.65</v>
      </c>
      <c r="M2210">
        <v>8234.3799999999992</v>
      </c>
      <c r="N2210" t="s">
        <v>83</v>
      </c>
    </row>
    <row r="2211" spans="1:14" x14ac:dyDescent="0.35">
      <c r="A2211">
        <v>12210</v>
      </c>
      <c r="B2211" s="1">
        <v>45745</v>
      </c>
      <c r="C2211" t="s">
        <v>4242</v>
      </c>
      <c r="D2211" t="s">
        <v>40</v>
      </c>
      <c r="E2211" t="s">
        <v>62</v>
      </c>
      <c r="F2211" t="s">
        <v>69</v>
      </c>
      <c r="G2211" t="s">
        <v>517</v>
      </c>
      <c r="H2211" t="s">
        <v>4243</v>
      </c>
      <c r="I2211">
        <v>2</v>
      </c>
      <c r="J2211">
        <v>30788</v>
      </c>
      <c r="K2211">
        <v>5</v>
      </c>
      <c r="L2211">
        <v>58497.2</v>
      </c>
      <c r="M2211">
        <v>8992.5400000000009</v>
      </c>
      <c r="N2211" t="s">
        <v>33</v>
      </c>
    </row>
    <row r="2212" spans="1:14" x14ac:dyDescent="0.35">
      <c r="A2212">
        <v>12211</v>
      </c>
      <c r="B2212" s="1">
        <v>45314</v>
      </c>
      <c r="C2212" t="s">
        <v>4244</v>
      </c>
      <c r="D2212" t="s">
        <v>28</v>
      </c>
      <c r="E2212" t="s">
        <v>35</v>
      </c>
      <c r="F2212" t="s">
        <v>96</v>
      </c>
      <c r="G2212" t="s">
        <v>97</v>
      </c>
      <c r="H2212" t="s">
        <v>154</v>
      </c>
      <c r="I2212">
        <v>1</v>
      </c>
      <c r="J2212">
        <v>41976</v>
      </c>
      <c r="K2212">
        <v>20</v>
      </c>
      <c r="L2212">
        <v>33580.800000000003</v>
      </c>
      <c r="M2212">
        <v>5185.12</v>
      </c>
      <c r="N2212" t="s">
        <v>83</v>
      </c>
    </row>
    <row r="2213" spans="1:14" x14ac:dyDescent="0.35">
      <c r="A2213">
        <v>12212</v>
      </c>
      <c r="B2213" s="1">
        <v>45842</v>
      </c>
      <c r="C2213" t="s">
        <v>4245</v>
      </c>
      <c r="D2213" t="s">
        <v>15</v>
      </c>
      <c r="E2213" t="s">
        <v>93</v>
      </c>
      <c r="F2213" t="s">
        <v>75</v>
      </c>
      <c r="G2213" t="s">
        <v>307</v>
      </c>
      <c r="H2213" t="s">
        <v>4246</v>
      </c>
      <c r="I2213">
        <v>1</v>
      </c>
      <c r="J2213">
        <v>12879</v>
      </c>
      <c r="K2213">
        <v>15</v>
      </c>
      <c r="L2213">
        <v>10947.15</v>
      </c>
      <c r="M2213">
        <v>1290.3399999999999</v>
      </c>
      <c r="N2213" t="s">
        <v>38</v>
      </c>
    </row>
    <row r="2214" spans="1:14" x14ac:dyDescent="0.35">
      <c r="A2214">
        <v>12213</v>
      </c>
      <c r="B2214" s="1">
        <v>45802</v>
      </c>
      <c r="C2214" t="s">
        <v>4247</v>
      </c>
      <c r="D2214" t="s">
        <v>28</v>
      </c>
      <c r="E2214" t="s">
        <v>114</v>
      </c>
      <c r="F2214" t="s">
        <v>17</v>
      </c>
      <c r="G2214" t="s">
        <v>111</v>
      </c>
      <c r="H2214" t="s">
        <v>4248</v>
      </c>
      <c r="I2214">
        <v>3</v>
      </c>
      <c r="J2214">
        <v>15591</v>
      </c>
      <c r="K2214">
        <v>20</v>
      </c>
      <c r="L2214">
        <v>37418.400000000001</v>
      </c>
      <c r="M2214">
        <v>2570.79</v>
      </c>
      <c r="N2214" t="s">
        <v>33</v>
      </c>
    </row>
    <row r="2215" spans="1:14" x14ac:dyDescent="0.35">
      <c r="A2215">
        <v>12214</v>
      </c>
      <c r="B2215" s="1">
        <v>45314</v>
      </c>
      <c r="C2215" t="s">
        <v>4249</v>
      </c>
      <c r="D2215" t="s">
        <v>28</v>
      </c>
      <c r="E2215" t="s">
        <v>144</v>
      </c>
      <c r="F2215" t="s">
        <v>24</v>
      </c>
      <c r="G2215" t="s">
        <v>59</v>
      </c>
      <c r="H2215" t="s">
        <v>4250</v>
      </c>
      <c r="I2215">
        <v>4</v>
      </c>
      <c r="J2215">
        <v>34766</v>
      </c>
      <c r="K2215">
        <v>5</v>
      </c>
      <c r="L2215">
        <v>132110.79999999999</v>
      </c>
      <c r="M2215">
        <v>18786.46</v>
      </c>
      <c r="N2215" t="s">
        <v>38</v>
      </c>
    </row>
    <row r="2216" spans="1:14" x14ac:dyDescent="0.35">
      <c r="A2216">
        <v>12215</v>
      </c>
      <c r="B2216" s="1">
        <v>45723</v>
      </c>
      <c r="C2216" t="s">
        <v>4251</v>
      </c>
      <c r="D2216" t="s">
        <v>15</v>
      </c>
      <c r="E2216" t="s">
        <v>16</v>
      </c>
      <c r="F2216" t="s">
        <v>75</v>
      </c>
      <c r="G2216" t="s">
        <v>240</v>
      </c>
      <c r="H2216" t="s">
        <v>4252</v>
      </c>
      <c r="I2216">
        <v>5</v>
      </c>
      <c r="J2216">
        <v>76737</v>
      </c>
      <c r="K2216">
        <v>20</v>
      </c>
      <c r="L2216">
        <v>306948</v>
      </c>
      <c r="M2216">
        <v>64842.86</v>
      </c>
      <c r="N2216" t="s">
        <v>72</v>
      </c>
    </row>
    <row r="2217" spans="1:14" x14ac:dyDescent="0.35">
      <c r="A2217">
        <v>12216</v>
      </c>
      <c r="B2217" s="1">
        <v>45538</v>
      </c>
      <c r="C2217" t="s">
        <v>4253</v>
      </c>
      <c r="D2217" t="s">
        <v>22</v>
      </c>
      <c r="E2217" t="s">
        <v>167</v>
      </c>
      <c r="F2217" t="s">
        <v>86</v>
      </c>
      <c r="G2217" t="s">
        <v>171</v>
      </c>
      <c r="H2217" t="s">
        <v>4254</v>
      </c>
      <c r="I2217">
        <v>4</v>
      </c>
      <c r="J2217">
        <v>41374</v>
      </c>
      <c r="K2217">
        <v>5</v>
      </c>
      <c r="L2217">
        <v>157221.20000000001</v>
      </c>
      <c r="M2217">
        <v>11773.36</v>
      </c>
      <c r="N2217" t="s">
        <v>33</v>
      </c>
    </row>
    <row r="2218" spans="1:14" x14ac:dyDescent="0.35">
      <c r="A2218">
        <v>12217</v>
      </c>
      <c r="B2218" s="1">
        <v>45706</v>
      </c>
      <c r="C2218" t="s">
        <v>4255</v>
      </c>
      <c r="D2218" t="s">
        <v>15</v>
      </c>
      <c r="E2218" t="s">
        <v>174</v>
      </c>
      <c r="F2218" t="s">
        <v>96</v>
      </c>
      <c r="G2218" t="s">
        <v>156</v>
      </c>
      <c r="H2218" t="s">
        <v>4256</v>
      </c>
      <c r="I2218">
        <v>5</v>
      </c>
      <c r="J2218">
        <v>20898</v>
      </c>
      <c r="K2218">
        <v>0</v>
      </c>
      <c r="L2218">
        <v>104490</v>
      </c>
      <c r="M2218">
        <v>20917.21</v>
      </c>
      <c r="N2218" t="s">
        <v>83</v>
      </c>
    </row>
    <row r="2219" spans="1:14" x14ac:dyDescent="0.35">
      <c r="A2219">
        <v>12218</v>
      </c>
      <c r="B2219" s="1">
        <v>45878</v>
      </c>
      <c r="C2219" t="s">
        <v>4257</v>
      </c>
      <c r="D2219" t="s">
        <v>40</v>
      </c>
      <c r="E2219" t="s">
        <v>62</v>
      </c>
      <c r="F2219" t="s">
        <v>46</v>
      </c>
      <c r="G2219" t="s">
        <v>209</v>
      </c>
      <c r="H2219" t="s">
        <v>4258</v>
      </c>
      <c r="I2219">
        <v>5</v>
      </c>
      <c r="J2219">
        <v>24456</v>
      </c>
      <c r="K2219">
        <v>15</v>
      </c>
      <c r="L2219">
        <v>103938</v>
      </c>
      <c r="M2219">
        <v>20418.54</v>
      </c>
      <c r="N2219" t="s">
        <v>20</v>
      </c>
    </row>
    <row r="2220" spans="1:14" x14ac:dyDescent="0.35">
      <c r="A2220">
        <v>12219</v>
      </c>
      <c r="B2220" s="1">
        <v>45510</v>
      </c>
      <c r="C2220" t="s">
        <v>4259</v>
      </c>
      <c r="D2220" t="s">
        <v>22</v>
      </c>
      <c r="E2220" t="s">
        <v>74</v>
      </c>
      <c r="F2220" t="s">
        <v>75</v>
      </c>
      <c r="G2220" t="s">
        <v>409</v>
      </c>
      <c r="H2220" t="s">
        <v>4260</v>
      </c>
      <c r="I2220">
        <v>1</v>
      </c>
      <c r="J2220">
        <v>27272</v>
      </c>
      <c r="K2220">
        <v>5</v>
      </c>
      <c r="L2220">
        <v>25908.400000000001</v>
      </c>
      <c r="M2220">
        <v>3410.62</v>
      </c>
      <c r="N2220" t="s">
        <v>20</v>
      </c>
    </row>
    <row r="2221" spans="1:14" x14ac:dyDescent="0.35">
      <c r="A2221">
        <v>12220</v>
      </c>
      <c r="B2221" s="1">
        <v>45262</v>
      </c>
      <c r="C2221" t="s">
        <v>4261</v>
      </c>
      <c r="D2221" t="s">
        <v>22</v>
      </c>
      <c r="E2221" t="s">
        <v>58</v>
      </c>
      <c r="F2221" t="s">
        <v>30</v>
      </c>
      <c r="G2221" t="s">
        <v>104</v>
      </c>
      <c r="H2221" t="s">
        <v>4262</v>
      </c>
      <c r="I2221">
        <v>4</v>
      </c>
      <c r="J2221">
        <v>10292</v>
      </c>
      <c r="K2221">
        <v>0</v>
      </c>
      <c r="L2221">
        <v>41168</v>
      </c>
      <c r="M2221">
        <v>9097.57</v>
      </c>
      <c r="N2221" t="s">
        <v>38</v>
      </c>
    </row>
    <row r="2222" spans="1:14" x14ac:dyDescent="0.35">
      <c r="A2222">
        <v>12221</v>
      </c>
      <c r="B2222" s="1">
        <v>45457</v>
      </c>
      <c r="C2222" t="s">
        <v>4263</v>
      </c>
      <c r="D2222" t="s">
        <v>15</v>
      </c>
      <c r="E2222" t="s">
        <v>68</v>
      </c>
      <c r="F2222" t="s">
        <v>129</v>
      </c>
      <c r="G2222" t="s">
        <v>130</v>
      </c>
      <c r="H2222" t="s">
        <v>4264</v>
      </c>
      <c r="I2222">
        <v>1</v>
      </c>
      <c r="J2222">
        <v>27923</v>
      </c>
      <c r="K2222">
        <v>20</v>
      </c>
      <c r="L2222">
        <v>22338.400000000001</v>
      </c>
      <c r="M2222">
        <v>1361.3</v>
      </c>
      <c r="N2222" t="s">
        <v>72</v>
      </c>
    </row>
    <row r="2223" spans="1:14" x14ac:dyDescent="0.35">
      <c r="A2223">
        <v>12222</v>
      </c>
      <c r="B2223" s="1">
        <v>45637</v>
      </c>
      <c r="C2223" t="s">
        <v>4265</v>
      </c>
      <c r="D2223" t="s">
        <v>15</v>
      </c>
      <c r="E2223" t="s">
        <v>147</v>
      </c>
      <c r="F2223" t="s">
        <v>46</v>
      </c>
      <c r="G2223" t="s">
        <v>209</v>
      </c>
      <c r="H2223" t="s">
        <v>4266</v>
      </c>
      <c r="I2223">
        <v>4</v>
      </c>
      <c r="J2223">
        <v>42692</v>
      </c>
      <c r="K2223">
        <v>20</v>
      </c>
      <c r="L2223">
        <v>136614.39999999999</v>
      </c>
      <c r="M2223">
        <v>9702.94</v>
      </c>
      <c r="N2223" t="s">
        <v>33</v>
      </c>
    </row>
    <row r="2224" spans="1:14" x14ac:dyDescent="0.35">
      <c r="A2224">
        <v>12223</v>
      </c>
      <c r="B2224" s="1">
        <v>45666</v>
      </c>
      <c r="C2224" t="s">
        <v>4267</v>
      </c>
      <c r="D2224" t="s">
        <v>40</v>
      </c>
      <c r="E2224" t="s">
        <v>50</v>
      </c>
      <c r="F2224" t="s">
        <v>96</v>
      </c>
      <c r="G2224" t="s">
        <v>138</v>
      </c>
      <c r="H2224" t="s">
        <v>4268</v>
      </c>
      <c r="I2224">
        <v>1</v>
      </c>
      <c r="J2224">
        <v>23775</v>
      </c>
      <c r="K2224">
        <v>10</v>
      </c>
      <c r="L2224">
        <v>21397.5</v>
      </c>
      <c r="M2224">
        <v>1453.83</v>
      </c>
      <c r="N2224" t="s">
        <v>72</v>
      </c>
    </row>
    <row r="2225" spans="1:14" x14ac:dyDescent="0.35">
      <c r="A2225">
        <v>12224</v>
      </c>
      <c r="B2225" s="1">
        <v>45915</v>
      </c>
      <c r="C2225" t="s">
        <v>4269</v>
      </c>
      <c r="D2225" t="s">
        <v>28</v>
      </c>
      <c r="E2225" t="s">
        <v>114</v>
      </c>
      <c r="F2225" t="s">
        <v>86</v>
      </c>
      <c r="G2225" t="s">
        <v>296</v>
      </c>
      <c r="H2225" t="s">
        <v>4270</v>
      </c>
      <c r="I2225">
        <v>4</v>
      </c>
      <c r="J2225">
        <v>44235</v>
      </c>
      <c r="K2225">
        <v>5</v>
      </c>
      <c r="L2225">
        <v>168093</v>
      </c>
      <c r="M2225">
        <v>9289.73</v>
      </c>
      <c r="N2225" t="s">
        <v>38</v>
      </c>
    </row>
    <row r="2226" spans="1:14" x14ac:dyDescent="0.35">
      <c r="A2226">
        <v>12225</v>
      </c>
      <c r="B2226" s="1">
        <v>45674</v>
      </c>
      <c r="C2226" t="s">
        <v>4271</v>
      </c>
      <c r="D2226" t="s">
        <v>15</v>
      </c>
      <c r="E2226" t="s">
        <v>68</v>
      </c>
      <c r="F2226" t="s">
        <v>86</v>
      </c>
      <c r="G2226" t="s">
        <v>118</v>
      </c>
      <c r="H2226" t="s">
        <v>4272</v>
      </c>
      <c r="I2226">
        <v>3</v>
      </c>
      <c r="J2226">
        <v>20810</v>
      </c>
      <c r="K2226">
        <v>20</v>
      </c>
      <c r="L2226">
        <v>49944</v>
      </c>
      <c r="M2226">
        <v>8637.44</v>
      </c>
      <c r="N2226" t="s">
        <v>72</v>
      </c>
    </row>
    <row r="2227" spans="1:14" x14ac:dyDescent="0.35">
      <c r="A2227">
        <v>12226</v>
      </c>
      <c r="B2227" s="1">
        <v>45504</v>
      </c>
      <c r="C2227" t="s">
        <v>4273</v>
      </c>
      <c r="D2227" t="s">
        <v>28</v>
      </c>
      <c r="E2227" t="s">
        <v>114</v>
      </c>
      <c r="F2227" t="s">
        <v>96</v>
      </c>
      <c r="G2227" t="s">
        <v>214</v>
      </c>
      <c r="H2227" t="s">
        <v>4274</v>
      </c>
      <c r="I2227">
        <v>5</v>
      </c>
      <c r="J2227">
        <v>77672</v>
      </c>
      <c r="K2227">
        <v>5</v>
      </c>
      <c r="L2227">
        <v>368942</v>
      </c>
      <c r="M2227">
        <v>39518.29</v>
      </c>
      <c r="N2227" t="s">
        <v>33</v>
      </c>
    </row>
    <row r="2228" spans="1:14" x14ac:dyDescent="0.35">
      <c r="A2228">
        <v>12227</v>
      </c>
      <c r="B2228" s="1">
        <v>45736</v>
      </c>
      <c r="C2228" t="s">
        <v>4275</v>
      </c>
      <c r="D2228" t="s">
        <v>40</v>
      </c>
      <c r="E2228" t="s">
        <v>50</v>
      </c>
      <c r="F2228" t="s">
        <v>69</v>
      </c>
      <c r="G2228" t="s">
        <v>123</v>
      </c>
      <c r="H2228" t="s">
        <v>4276</v>
      </c>
      <c r="I2228">
        <v>2</v>
      </c>
      <c r="J2228">
        <v>31668</v>
      </c>
      <c r="K2228">
        <v>5</v>
      </c>
      <c r="L2228">
        <v>60169.2</v>
      </c>
      <c r="M2228">
        <v>10760.64</v>
      </c>
      <c r="N2228" t="s">
        <v>83</v>
      </c>
    </row>
    <row r="2229" spans="1:14" x14ac:dyDescent="0.35">
      <c r="A2229">
        <v>12228</v>
      </c>
      <c r="B2229" s="1">
        <v>45247</v>
      </c>
      <c r="C2229" t="s">
        <v>4277</v>
      </c>
      <c r="D2229" t="s">
        <v>15</v>
      </c>
      <c r="E2229" t="s">
        <v>147</v>
      </c>
      <c r="F2229" t="s">
        <v>86</v>
      </c>
      <c r="G2229" t="s">
        <v>90</v>
      </c>
      <c r="H2229" t="s">
        <v>2972</v>
      </c>
      <c r="I2229">
        <v>5</v>
      </c>
      <c r="J2229">
        <v>27424</v>
      </c>
      <c r="K2229">
        <v>10</v>
      </c>
      <c r="L2229">
        <v>123408</v>
      </c>
      <c r="M2229">
        <v>18240.32</v>
      </c>
      <c r="N2229" t="s">
        <v>72</v>
      </c>
    </row>
    <row r="2230" spans="1:14" x14ac:dyDescent="0.35">
      <c r="A2230">
        <v>12229</v>
      </c>
      <c r="B2230" s="1">
        <v>45495</v>
      </c>
      <c r="C2230" t="s">
        <v>4278</v>
      </c>
      <c r="D2230" t="s">
        <v>40</v>
      </c>
      <c r="E2230" t="s">
        <v>110</v>
      </c>
      <c r="F2230" t="s">
        <v>30</v>
      </c>
      <c r="G2230" t="s">
        <v>322</v>
      </c>
      <c r="H2230" t="s">
        <v>4279</v>
      </c>
      <c r="I2230">
        <v>4</v>
      </c>
      <c r="J2230">
        <v>2038</v>
      </c>
      <c r="K2230">
        <v>15</v>
      </c>
      <c r="L2230">
        <v>6929.2</v>
      </c>
      <c r="M2230">
        <v>895.02</v>
      </c>
      <c r="N2230" t="s">
        <v>33</v>
      </c>
    </row>
    <row r="2231" spans="1:14" x14ac:dyDescent="0.35">
      <c r="A2231">
        <v>12230</v>
      </c>
      <c r="B2231" s="1">
        <v>45890</v>
      </c>
      <c r="C2231" t="s">
        <v>4280</v>
      </c>
      <c r="D2231" t="s">
        <v>40</v>
      </c>
      <c r="E2231" t="s">
        <v>110</v>
      </c>
      <c r="F2231" t="s">
        <v>96</v>
      </c>
      <c r="G2231" t="s">
        <v>138</v>
      </c>
      <c r="H2231" t="s">
        <v>4281</v>
      </c>
      <c r="I2231">
        <v>4</v>
      </c>
      <c r="J2231">
        <v>33014</v>
      </c>
      <c r="K2231">
        <v>10</v>
      </c>
      <c r="L2231">
        <v>118850.4</v>
      </c>
      <c r="M2231">
        <v>29592.799999999999</v>
      </c>
      <c r="N2231" t="s">
        <v>20</v>
      </c>
    </row>
    <row r="2232" spans="1:14" x14ac:dyDescent="0.35">
      <c r="A2232">
        <v>12231</v>
      </c>
      <c r="B2232" s="1">
        <v>45290</v>
      </c>
      <c r="C2232" t="s">
        <v>4282</v>
      </c>
      <c r="D2232" t="s">
        <v>40</v>
      </c>
      <c r="E2232" t="s">
        <v>110</v>
      </c>
      <c r="F2232" t="s">
        <v>69</v>
      </c>
      <c r="G2232" t="s">
        <v>151</v>
      </c>
      <c r="H2232" t="s">
        <v>4283</v>
      </c>
      <c r="I2232">
        <v>3</v>
      </c>
      <c r="J2232">
        <v>11474</v>
      </c>
      <c r="K2232">
        <v>20</v>
      </c>
      <c r="L2232">
        <v>27537.599999999999</v>
      </c>
      <c r="M2232">
        <v>3393.77</v>
      </c>
      <c r="N2232" t="s">
        <v>33</v>
      </c>
    </row>
    <row r="2233" spans="1:14" x14ac:dyDescent="0.35">
      <c r="A2233">
        <v>12232</v>
      </c>
      <c r="B2233" s="1">
        <v>45789</v>
      </c>
      <c r="C2233" t="s">
        <v>4284</v>
      </c>
      <c r="D2233" t="s">
        <v>40</v>
      </c>
      <c r="E2233" t="s">
        <v>110</v>
      </c>
      <c r="F2233" t="s">
        <v>24</v>
      </c>
      <c r="G2233" t="s">
        <v>133</v>
      </c>
      <c r="H2233" t="s">
        <v>4285</v>
      </c>
      <c r="I2233">
        <v>4</v>
      </c>
      <c r="J2233">
        <v>33093</v>
      </c>
      <c r="K2233">
        <v>0</v>
      </c>
      <c r="L2233">
        <v>132372</v>
      </c>
      <c r="M2233">
        <v>9159.0499999999993</v>
      </c>
      <c r="N2233" t="s">
        <v>20</v>
      </c>
    </row>
    <row r="2234" spans="1:14" x14ac:dyDescent="0.35">
      <c r="A2234">
        <v>12233</v>
      </c>
      <c r="B2234" s="1">
        <v>45670</v>
      </c>
      <c r="C2234" t="s">
        <v>4286</v>
      </c>
      <c r="D2234" t="s">
        <v>28</v>
      </c>
      <c r="E2234" t="s">
        <v>85</v>
      </c>
      <c r="F2234" t="s">
        <v>42</v>
      </c>
      <c r="G2234" t="s">
        <v>188</v>
      </c>
      <c r="H2234" t="s">
        <v>4287</v>
      </c>
      <c r="I2234">
        <v>1</v>
      </c>
      <c r="J2234">
        <v>10386</v>
      </c>
      <c r="K2234">
        <v>20</v>
      </c>
      <c r="L2234">
        <v>8308.7999999999993</v>
      </c>
      <c r="M2234">
        <v>1405.77</v>
      </c>
      <c r="N2234" t="s">
        <v>33</v>
      </c>
    </row>
    <row r="2235" spans="1:14" x14ac:dyDescent="0.35">
      <c r="A2235">
        <v>12234</v>
      </c>
      <c r="B2235" s="1">
        <v>45366</v>
      </c>
      <c r="C2235" t="s">
        <v>4288</v>
      </c>
      <c r="D2235" t="s">
        <v>15</v>
      </c>
      <c r="E2235" t="s">
        <v>68</v>
      </c>
      <c r="F2235" t="s">
        <v>86</v>
      </c>
      <c r="G2235" t="s">
        <v>87</v>
      </c>
      <c r="H2235" t="s">
        <v>4289</v>
      </c>
      <c r="I2235">
        <v>3</v>
      </c>
      <c r="J2235">
        <v>62517</v>
      </c>
      <c r="K2235">
        <v>20</v>
      </c>
      <c r="L2235">
        <v>150040.79999999999</v>
      </c>
      <c r="M2235">
        <v>11645.93</v>
      </c>
      <c r="N2235" t="s">
        <v>20</v>
      </c>
    </row>
    <row r="2236" spans="1:14" x14ac:dyDescent="0.35">
      <c r="A2236">
        <v>12235</v>
      </c>
      <c r="B2236" s="1">
        <v>45620</v>
      </c>
      <c r="C2236" t="s">
        <v>4290</v>
      </c>
      <c r="D2236" t="s">
        <v>22</v>
      </c>
      <c r="E2236" t="s">
        <v>54</v>
      </c>
      <c r="F2236" t="s">
        <v>75</v>
      </c>
      <c r="G2236" t="s">
        <v>240</v>
      </c>
      <c r="H2236" t="s">
        <v>2542</v>
      </c>
      <c r="I2236">
        <v>5</v>
      </c>
      <c r="J2236">
        <v>77983</v>
      </c>
      <c r="K2236">
        <v>20</v>
      </c>
      <c r="L2236">
        <v>311932</v>
      </c>
      <c r="M2236">
        <v>44766</v>
      </c>
      <c r="N2236" t="s">
        <v>83</v>
      </c>
    </row>
    <row r="2237" spans="1:14" x14ac:dyDescent="0.35">
      <c r="A2237">
        <v>12236</v>
      </c>
      <c r="B2237" s="1">
        <v>45258</v>
      </c>
      <c r="C2237" t="s">
        <v>4291</v>
      </c>
      <c r="D2237" t="s">
        <v>28</v>
      </c>
      <c r="E2237" t="s">
        <v>85</v>
      </c>
      <c r="F2237" t="s">
        <v>30</v>
      </c>
      <c r="G2237" t="s">
        <v>104</v>
      </c>
      <c r="H2237" t="s">
        <v>4292</v>
      </c>
      <c r="I2237">
        <v>2</v>
      </c>
      <c r="J2237">
        <v>1661</v>
      </c>
      <c r="K2237">
        <v>10</v>
      </c>
      <c r="L2237">
        <v>2989.8</v>
      </c>
      <c r="M2237">
        <v>549.6</v>
      </c>
      <c r="N2237" t="s">
        <v>72</v>
      </c>
    </row>
    <row r="2238" spans="1:14" x14ac:dyDescent="0.35">
      <c r="A2238">
        <v>12237</v>
      </c>
      <c r="B2238" s="1">
        <v>45469</v>
      </c>
      <c r="C2238" t="s">
        <v>4293</v>
      </c>
      <c r="D2238" t="s">
        <v>15</v>
      </c>
      <c r="E2238" t="s">
        <v>147</v>
      </c>
      <c r="F2238" t="s">
        <v>42</v>
      </c>
      <c r="G2238" t="s">
        <v>188</v>
      </c>
      <c r="H2238" t="s">
        <v>4294</v>
      </c>
      <c r="I2238">
        <v>4</v>
      </c>
      <c r="J2238">
        <v>11933</v>
      </c>
      <c r="K2238">
        <v>0</v>
      </c>
      <c r="L2238">
        <v>47732</v>
      </c>
      <c r="M2238">
        <v>3951.61</v>
      </c>
      <c r="N2238" t="s">
        <v>33</v>
      </c>
    </row>
    <row r="2239" spans="1:14" x14ac:dyDescent="0.35">
      <c r="A2239">
        <v>12238</v>
      </c>
      <c r="B2239" s="1">
        <v>45327</v>
      </c>
      <c r="C2239" t="s">
        <v>4295</v>
      </c>
      <c r="D2239" t="s">
        <v>28</v>
      </c>
      <c r="E2239" t="s">
        <v>85</v>
      </c>
      <c r="F2239" t="s">
        <v>86</v>
      </c>
      <c r="G2239" t="s">
        <v>296</v>
      </c>
      <c r="H2239" t="s">
        <v>4296</v>
      </c>
      <c r="I2239">
        <v>2</v>
      </c>
      <c r="J2239">
        <v>12851</v>
      </c>
      <c r="K2239">
        <v>0</v>
      </c>
      <c r="L2239">
        <v>25702</v>
      </c>
      <c r="M2239">
        <v>4306.22</v>
      </c>
      <c r="N2239" t="s">
        <v>20</v>
      </c>
    </row>
    <row r="2240" spans="1:14" x14ac:dyDescent="0.35">
      <c r="A2240">
        <v>12239</v>
      </c>
      <c r="B2240" s="1">
        <v>45854</v>
      </c>
      <c r="C2240" t="s">
        <v>4297</v>
      </c>
      <c r="D2240" t="s">
        <v>28</v>
      </c>
      <c r="E2240" t="s">
        <v>29</v>
      </c>
      <c r="F2240" t="s">
        <v>75</v>
      </c>
      <c r="G2240" t="s">
        <v>409</v>
      </c>
      <c r="H2240" t="s">
        <v>4298</v>
      </c>
      <c r="I2240">
        <v>2</v>
      </c>
      <c r="J2240">
        <v>36430</v>
      </c>
      <c r="K2240">
        <v>20</v>
      </c>
      <c r="L2240">
        <v>58288</v>
      </c>
      <c r="M2240">
        <v>10179.74</v>
      </c>
      <c r="N2240" t="s">
        <v>83</v>
      </c>
    </row>
    <row r="2241" spans="1:14" x14ac:dyDescent="0.35">
      <c r="A2241">
        <v>12240</v>
      </c>
      <c r="B2241" s="1">
        <v>45561</v>
      </c>
      <c r="C2241" t="s">
        <v>4299</v>
      </c>
      <c r="D2241" t="s">
        <v>15</v>
      </c>
      <c r="E2241" t="s">
        <v>174</v>
      </c>
      <c r="F2241" t="s">
        <v>17</v>
      </c>
      <c r="G2241" t="s">
        <v>55</v>
      </c>
      <c r="H2241" t="s">
        <v>4300</v>
      </c>
      <c r="I2241">
        <v>2</v>
      </c>
      <c r="J2241">
        <v>64649</v>
      </c>
      <c r="K2241">
        <v>10</v>
      </c>
      <c r="L2241">
        <v>116368.2</v>
      </c>
      <c r="M2241">
        <v>8713.02</v>
      </c>
      <c r="N2241" t="s">
        <v>83</v>
      </c>
    </row>
    <row r="2242" spans="1:14" x14ac:dyDescent="0.35">
      <c r="A2242">
        <v>12241</v>
      </c>
      <c r="B2242" s="1">
        <v>45319</v>
      </c>
      <c r="C2242" t="s">
        <v>4301</v>
      </c>
      <c r="D2242" t="s">
        <v>40</v>
      </c>
      <c r="E2242" t="s">
        <v>110</v>
      </c>
      <c r="F2242" t="s">
        <v>24</v>
      </c>
      <c r="G2242" t="s">
        <v>59</v>
      </c>
      <c r="H2242" t="s">
        <v>4302</v>
      </c>
      <c r="I2242">
        <v>5</v>
      </c>
      <c r="J2242">
        <v>30825</v>
      </c>
      <c r="K2242">
        <v>10</v>
      </c>
      <c r="L2242">
        <v>138712.5</v>
      </c>
      <c r="M2242">
        <v>22273.69</v>
      </c>
      <c r="N2242" t="s">
        <v>72</v>
      </c>
    </row>
    <row r="2243" spans="1:14" x14ac:dyDescent="0.35">
      <c r="A2243">
        <v>12242</v>
      </c>
      <c r="B2243" s="1">
        <v>45923</v>
      </c>
      <c r="C2243" t="s">
        <v>4303</v>
      </c>
      <c r="D2243" t="s">
        <v>28</v>
      </c>
      <c r="E2243" t="s">
        <v>144</v>
      </c>
      <c r="F2243" t="s">
        <v>17</v>
      </c>
      <c r="G2243" t="s">
        <v>18</v>
      </c>
      <c r="H2243" t="s">
        <v>4304</v>
      </c>
      <c r="I2243">
        <v>3</v>
      </c>
      <c r="J2243">
        <v>21339</v>
      </c>
      <c r="K2243">
        <v>20</v>
      </c>
      <c r="L2243">
        <v>51213.599999999999</v>
      </c>
      <c r="M2243">
        <v>6055.61</v>
      </c>
      <c r="N2243" t="s">
        <v>20</v>
      </c>
    </row>
    <row r="2244" spans="1:14" x14ac:dyDescent="0.35">
      <c r="A2244">
        <v>12243</v>
      </c>
      <c r="B2244" s="1">
        <v>45203</v>
      </c>
      <c r="C2244" t="s">
        <v>4305</v>
      </c>
      <c r="D2244" t="s">
        <v>15</v>
      </c>
      <c r="E2244" t="s">
        <v>93</v>
      </c>
      <c r="F2244" t="s">
        <v>96</v>
      </c>
      <c r="G2244" t="s">
        <v>156</v>
      </c>
      <c r="H2244" t="s">
        <v>4306</v>
      </c>
      <c r="I2244">
        <v>3</v>
      </c>
      <c r="J2244">
        <v>18949</v>
      </c>
      <c r="K2244">
        <v>0</v>
      </c>
      <c r="L2244">
        <v>56847</v>
      </c>
      <c r="M2244">
        <v>4259.92</v>
      </c>
      <c r="N2244" t="s">
        <v>33</v>
      </c>
    </row>
    <row r="2245" spans="1:14" x14ac:dyDescent="0.35">
      <c r="A2245">
        <v>12244</v>
      </c>
      <c r="B2245" s="1">
        <v>45210</v>
      </c>
      <c r="C2245" t="s">
        <v>4102</v>
      </c>
      <c r="D2245" t="s">
        <v>40</v>
      </c>
      <c r="E2245" t="s">
        <v>50</v>
      </c>
      <c r="F2245" t="s">
        <v>30</v>
      </c>
      <c r="G2245" t="s">
        <v>65</v>
      </c>
      <c r="H2245" t="s">
        <v>1287</v>
      </c>
      <c r="I2245">
        <v>2</v>
      </c>
      <c r="J2245">
        <v>47502</v>
      </c>
      <c r="K2245">
        <v>0</v>
      </c>
      <c r="L2245">
        <v>95004</v>
      </c>
      <c r="M2245">
        <v>11676.27</v>
      </c>
      <c r="N2245" t="s">
        <v>33</v>
      </c>
    </row>
    <row r="2246" spans="1:14" x14ac:dyDescent="0.35">
      <c r="A2246">
        <v>12245</v>
      </c>
      <c r="B2246" s="1">
        <v>45673</v>
      </c>
      <c r="C2246" t="s">
        <v>4307</v>
      </c>
      <c r="D2246" t="s">
        <v>40</v>
      </c>
      <c r="E2246" t="s">
        <v>50</v>
      </c>
      <c r="F2246" t="s">
        <v>96</v>
      </c>
      <c r="G2246" t="s">
        <v>214</v>
      </c>
      <c r="H2246" t="s">
        <v>4308</v>
      </c>
      <c r="I2246">
        <v>2</v>
      </c>
      <c r="J2246">
        <v>48262</v>
      </c>
      <c r="K2246">
        <v>0</v>
      </c>
      <c r="L2246">
        <v>96524</v>
      </c>
      <c r="M2246">
        <v>20917.189999999999</v>
      </c>
      <c r="N2246" t="s">
        <v>33</v>
      </c>
    </row>
    <row r="2247" spans="1:14" x14ac:dyDescent="0.35">
      <c r="A2247">
        <v>12246</v>
      </c>
      <c r="B2247" s="1">
        <v>45287</v>
      </c>
      <c r="C2247" t="s">
        <v>4309</v>
      </c>
      <c r="D2247" t="s">
        <v>28</v>
      </c>
      <c r="E2247" t="s">
        <v>85</v>
      </c>
      <c r="F2247" t="s">
        <v>86</v>
      </c>
      <c r="G2247" t="s">
        <v>90</v>
      </c>
      <c r="H2247" t="s">
        <v>2239</v>
      </c>
      <c r="I2247">
        <v>1</v>
      </c>
      <c r="J2247">
        <v>78504</v>
      </c>
      <c r="K2247">
        <v>10</v>
      </c>
      <c r="L2247">
        <v>70653.600000000006</v>
      </c>
      <c r="M2247">
        <v>16910.36</v>
      </c>
      <c r="N2247" t="s">
        <v>38</v>
      </c>
    </row>
    <row r="2248" spans="1:14" x14ac:dyDescent="0.35">
      <c r="A2248">
        <v>12247</v>
      </c>
      <c r="B2248" s="1">
        <v>45774</v>
      </c>
      <c r="C2248" t="s">
        <v>4310</v>
      </c>
      <c r="D2248" t="s">
        <v>22</v>
      </c>
      <c r="E2248" t="s">
        <v>54</v>
      </c>
      <c r="F2248" t="s">
        <v>129</v>
      </c>
      <c r="G2248" t="s">
        <v>159</v>
      </c>
      <c r="H2248" t="s">
        <v>4311</v>
      </c>
      <c r="I2248">
        <v>1</v>
      </c>
      <c r="J2248">
        <v>48498</v>
      </c>
      <c r="K2248">
        <v>15</v>
      </c>
      <c r="L2248">
        <v>41223.300000000003</v>
      </c>
      <c r="M2248">
        <v>2711.47</v>
      </c>
      <c r="N2248" t="s">
        <v>38</v>
      </c>
    </row>
    <row r="2249" spans="1:14" x14ac:dyDescent="0.35">
      <c r="A2249">
        <v>12248</v>
      </c>
      <c r="B2249" s="1">
        <v>45808</v>
      </c>
      <c r="C2249" t="s">
        <v>4312</v>
      </c>
      <c r="D2249" t="s">
        <v>40</v>
      </c>
      <c r="E2249" t="s">
        <v>103</v>
      </c>
      <c r="F2249" t="s">
        <v>69</v>
      </c>
      <c r="G2249" t="s">
        <v>115</v>
      </c>
      <c r="H2249" t="s">
        <v>4313</v>
      </c>
      <c r="I2249">
        <v>3</v>
      </c>
      <c r="J2249">
        <v>32464</v>
      </c>
      <c r="K2249">
        <v>15</v>
      </c>
      <c r="L2249">
        <v>82783.199999999997</v>
      </c>
      <c r="M2249">
        <v>18137.52</v>
      </c>
      <c r="N2249" t="s">
        <v>20</v>
      </c>
    </row>
    <row r="2250" spans="1:14" x14ac:dyDescent="0.35">
      <c r="A2250">
        <v>12249</v>
      </c>
      <c r="B2250" s="1">
        <v>45246</v>
      </c>
      <c r="C2250" t="s">
        <v>4314</v>
      </c>
      <c r="D2250" t="s">
        <v>22</v>
      </c>
      <c r="E2250" t="s">
        <v>54</v>
      </c>
      <c r="F2250" t="s">
        <v>24</v>
      </c>
      <c r="G2250" t="s">
        <v>107</v>
      </c>
      <c r="H2250" t="s">
        <v>4315</v>
      </c>
      <c r="I2250">
        <v>5</v>
      </c>
      <c r="J2250">
        <v>68366</v>
      </c>
      <c r="K2250">
        <v>0</v>
      </c>
      <c r="L2250">
        <v>341830</v>
      </c>
      <c r="M2250">
        <v>20138.48</v>
      </c>
      <c r="N2250" t="s">
        <v>20</v>
      </c>
    </row>
    <row r="2251" spans="1:14" x14ac:dyDescent="0.35">
      <c r="A2251">
        <v>12250</v>
      </c>
      <c r="B2251" s="1">
        <v>45511</v>
      </c>
      <c r="C2251" t="s">
        <v>4316</v>
      </c>
      <c r="D2251" t="s">
        <v>40</v>
      </c>
      <c r="E2251" t="s">
        <v>110</v>
      </c>
      <c r="F2251" t="s">
        <v>69</v>
      </c>
      <c r="G2251" t="s">
        <v>123</v>
      </c>
      <c r="H2251" t="s">
        <v>2884</v>
      </c>
      <c r="I2251">
        <v>3</v>
      </c>
      <c r="J2251">
        <v>78061</v>
      </c>
      <c r="K2251">
        <v>10</v>
      </c>
      <c r="L2251">
        <v>210764.7</v>
      </c>
      <c r="M2251">
        <v>15073.91</v>
      </c>
      <c r="N2251" t="s">
        <v>38</v>
      </c>
    </row>
    <row r="2252" spans="1:14" x14ac:dyDescent="0.35">
      <c r="A2252">
        <v>12251</v>
      </c>
      <c r="B2252" s="1">
        <v>45251</v>
      </c>
      <c r="C2252" t="s">
        <v>4317</v>
      </c>
      <c r="D2252" t="s">
        <v>40</v>
      </c>
      <c r="E2252" t="s">
        <v>103</v>
      </c>
      <c r="F2252" t="s">
        <v>129</v>
      </c>
      <c r="G2252" t="s">
        <v>168</v>
      </c>
      <c r="H2252" t="s">
        <v>3730</v>
      </c>
      <c r="I2252">
        <v>3</v>
      </c>
      <c r="J2252">
        <v>52131</v>
      </c>
      <c r="K2252">
        <v>15</v>
      </c>
      <c r="L2252">
        <v>132934.04999999999</v>
      </c>
      <c r="M2252">
        <v>17718.310000000001</v>
      </c>
      <c r="N2252" t="s">
        <v>83</v>
      </c>
    </row>
    <row r="2253" spans="1:14" x14ac:dyDescent="0.35">
      <c r="A2253">
        <v>12252</v>
      </c>
      <c r="B2253" s="1">
        <v>45390</v>
      </c>
      <c r="C2253" t="s">
        <v>4318</v>
      </c>
      <c r="D2253" t="s">
        <v>15</v>
      </c>
      <c r="E2253" t="s">
        <v>68</v>
      </c>
      <c r="F2253" t="s">
        <v>24</v>
      </c>
      <c r="G2253" t="s">
        <v>59</v>
      </c>
      <c r="H2253" t="s">
        <v>4319</v>
      </c>
      <c r="I2253">
        <v>2</v>
      </c>
      <c r="J2253">
        <v>25645</v>
      </c>
      <c r="K2253">
        <v>0</v>
      </c>
      <c r="L2253">
        <v>51290</v>
      </c>
      <c r="M2253">
        <v>5414.99</v>
      </c>
      <c r="N2253" t="s">
        <v>83</v>
      </c>
    </row>
    <row r="2254" spans="1:14" x14ac:dyDescent="0.35">
      <c r="A2254">
        <v>12253</v>
      </c>
      <c r="B2254" s="1">
        <v>45717</v>
      </c>
      <c r="C2254" t="s">
        <v>4320</v>
      </c>
      <c r="D2254" t="s">
        <v>22</v>
      </c>
      <c r="E2254" t="s">
        <v>58</v>
      </c>
      <c r="F2254" t="s">
        <v>96</v>
      </c>
      <c r="G2254" t="s">
        <v>97</v>
      </c>
      <c r="H2254" t="s">
        <v>4321</v>
      </c>
      <c r="I2254">
        <v>1</v>
      </c>
      <c r="J2254">
        <v>13203</v>
      </c>
      <c r="K2254">
        <v>15</v>
      </c>
      <c r="L2254">
        <v>11222.55</v>
      </c>
      <c r="M2254">
        <v>1010.4</v>
      </c>
      <c r="N2254" t="s">
        <v>20</v>
      </c>
    </row>
    <row r="2255" spans="1:14" x14ac:dyDescent="0.35">
      <c r="A2255">
        <v>12254</v>
      </c>
      <c r="B2255" s="1">
        <v>45276</v>
      </c>
      <c r="C2255" t="s">
        <v>4322</v>
      </c>
      <c r="D2255" t="s">
        <v>15</v>
      </c>
      <c r="E2255" t="s">
        <v>16</v>
      </c>
      <c r="F2255" t="s">
        <v>86</v>
      </c>
      <c r="G2255" t="s">
        <v>87</v>
      </c>
      <c r="H2255" t="s">
        <v>4323</v>
      </c>
      <c r="I2255">
        <v>2</v>
      </c>
      <c r="J2255">
        <v>9533</v>
      </c>
      <c r="K2255">
        <v>0</v>
      </c>
      <c r="L2255">
        <v>19066</v>
      </c>
      <c r="M2255">
        <v>4208.46</v>
      </c>
      <c r="N2255" t="s">
        <v>33</v>
      </c>
    </row>
    <row r="2256" spans="1:14" x14ac:dyDescent="0.35">
      <c r="A2256">
        <v>12255</v>
      </c>
      <c r="B2256" s="1">
        <v>45871</v>
      </c>
      <c r="C2256" t="s">
        <v>4324</v>
      </c>
      <c r="D2256" t="s">
        <v>40</v>
      </c>
      <c r="E2256" t="s">
        <v>103</v>
      </c>
      <c r="F2256" t="s">
        <v>24</v>
      </c>
      <c r="G2256" t="s">
        <v>133</v>
      </c>
      <c r="H2256" t="s">
        <v>4325</v>
      </c>
      <c r="I2256">
        <v>2</v>
      </c>
      <c r="J2256">
        <v>34813</v>
      </c>
      <c r="K2256">
        <v>10</v>
      </c>
      <c r="L2256">
        <v>62663.4</v>
      </c>
      <c r="M2256">
        <v>4321.3</v>
      </c>
      <c r="N2256" t="s">
        <v>38</v>
      </c>
    </row>
    <row r="2257" spans="1:14" x14ac:dyDescent="0.35">
      <c r="A2257">
        <v>12256</v>
      </c>
      <c r="B2257" s="1">
        <v>45298</v>
      </c>
      <c r="C2257" t="s">
        <v>4326</v>
      </c>
      <c r="D2257" t="s">
        <v>22</v>
      </c>
      <c r="E2257" t="s">
        <v>58</v>
      </c>
      <c r="F2257" t="s">
        <v>69</v>
      </c>
      <c r="G2257" t="s">
        <v>517</v>
      </c>
      <c r="H2257" t="s">
        <v>4327</v>
      </c>
      <c r="I2257">
        <v>4</v>
      </c>
      <c r="J2257">
        <v>60017</v>
      </c>
      <c r="K2257">
        <v>10</v>
      </c>
      <c r="L2257">
        <v>216061.2</v>
      </c>
      <c r="M2257">
        <v>28677.599999999999</v>
      </c>
      <c r="N2257" t="s">
        <v>20</v>
      </c>
    </row>
    <row r="2258" spans="1:14" x14ac:dyDescent="0.35">
      <c r="A2258">
        <v>12257</v>
      </c>
      <c r="B2258" s="1">
        <v>45886</v>
      </c>
      <c r="C2258" t="s">
        <v>4328</v>
      </c>
      <c r="D2258" t="s">
        <v>22</v>
      </c>
      <c r="E2258" t="s">
        <v>74</v>
      </c>
      <c r="F2258" t="s">
        <v>17</v>
      </c>
      <c r="G2258" t="s">
        <v>55</v>
      </c>
      <c r="H2258" t="s">
        <v>928</v>
      </c>
      <c r="I2258">
        <v>5</v>
      </c>
      <c r="J2258">
        <v>14035</v>
      </c>
      <c r="K2258">
        <v>0</v>
      </c>
      <c r="L2258">
        <v>70175</v>
      </c>
      <c r="M2258">
        <v>16803.05</v>
      </c>
      <c r="N2258" t="s">
        <v>72</v>
      </c>
    </row>
    <row r="2259" spans="1:14" x14ac:dyDescent="0.35">
      <c r="A2259">
        <v>12258</v>
      </c>
      <c r="B2259" s="1">
        <v>45422</v>
      </c>
      <c r="C2259" t="s">
        <v>4329</v>
      </c>
      <c r="D2259" t="s">
        <v>15</v>
      </c>
      <c r="E2259" t="s">
        <v>68</v>
      </c>
      <c r="F2259" t="s">
        <v>17</v>
      </c>
      <c r="G2259" t="s">
        <v>55</v>
      </c>
      <c r="H2259" t="s">
        <v>4330</v>
      </c>
      <c r="I2259">
        <v>2</v>
      </c>
      <c r="J2259">
        <v>76063</v>
      </c>
      <c r="K2259">
        <v>20</v>
      </c>
      <c r="L2259">
        <v>121700.8</v>
      </c>
      <c r="M2259">
        <v>11308.05</v>
      </c>
      <c r="N2259" t="s">
        <v>33</v>
      </c>
    </row>
    <row r="2260" spans="1:14" x14ac:dyDescent="0.35">
      <c r="A2260">
        <v>12259</v>
      </c>
      <c r="B2260" s="1">
        <v>45617</v>
      </c>
      <c r="C2260" t="s">
        <v>4331</v>
      </c>
      <c r="D2260" t="s">
        <v>22</v>
      </c>
      <c r="E2260" t="s">
        <v>74</v>
      </c>
      <c r="F2260" t="s">
        <v>24</v>
      </c>
      <c r="G2260" t="s">
        <v>25</v>
      </c>
      <c r="H2260" t="s">
        <v>4332</v>
      </c>
      <c r="I2260">
        <v>3</v>
      </c>
      <c r="J2260">
        <v>30739</v>
      </c>
      <c r="K2260">
        <v>10</v>
      </c>
      <c r="L2260">
        <v>82995.3</v>
      </c>
      <c r="M2260">
        <v>14335.38</v>
      </c>
      <c r="N2260" t="s">
        <v>83</v>
      </c>
    </row>
    <row r="2261" spans="1:14" x14ac:dyDescent="0.35">
      <c r="A2261">
        <v>12260</v>
      </c>
      <c r="B2261" s="1">
        <v>45524</v>
      </c>
      <c r="C2261" t="s">
        <v>4333</v>
      </c>
      <c r="D2261" t="s">
        <v>15</v>
      </c>
      <c r="E2261" t="s">
        <v>16</v>
      </c>
      <c r="F2261" t="s">
        <v>24</v>
      </c>
      <c r="G2261" t="s">
        <v>25</v>
      </c>
      <c r="H2261" t="s">
        <v>4334</v>
      </c>
      <c r="I2261">
        <v>4</v>
      </c>
      <c r="J2261">
        <v>36080</v>
      </c>
      <c r="K2261">
        <v>0</v>
      </c>
      <c r="L2261">
        <v>144320</v>
      </c>
      <c r="M2261">
        <v>9359.7900000000009</v>
      </c>
      <c r="N2261" t="s">
        <v>83</v>
      </c>
    </row>
    <row r="2262" spans="1:14" x14ac:dyDescent="0.35">
      <c r="A2262">
        <v>12261</v>
      </c>
      <c r="B2262" s="1">
        <v>45734</v>
      </c>
      <c r="C2262" t="s">
        <v>4335</v>
      </c>
      <c r="D2262" t="s">
        <v>28</v>
      </c>
      <c r="E2262" t="s">
        <v>114</v>
      </c>
      <c r="F2262" t="s">
        <v>42</v>
      </c>
      <c r="G2262" t="s">
        <v>79</v>
      </c>
      <c r="H2262" t="s">
        <v>4336</v>
      </c>
      <c r="I2262">
        <v>4</v>
      </c>
      <c r="J2262">
        <v>72114</v>
      </c>
      <c r="K2262">
        <v>15</v>
      </c>
      <c r="L2262">
        <v>245187.6</v>
      </c>
      <c r="M2262">
        <v>52690.559999999998</v>
      </c>
      <c r="N2262" t="s">
        <v>72</v>
      </c>
    </row>
    <row r="2263" spans="1:14" x14ac:dyDescent="0.35">
      <c r="A2263">
        <v>12262</v>
      </c>
      <c r="B2263" s="1">
        <v>45631</v>
      </c>
      <c r="C2263" t="s">
        <v>4337</v>
      </c>
      <c r="D2263" t="s">
        <v>40</v>
      </c>
      <c r="E2263" t="s">
        <v>50</v>
      </c>
      <c r="F2263" t="s">
        <v>96</v>
      </c>
      <c r="G2263" t="s">
        <v>214</v>
      </c>
      <c r="H2263" t="s">
        <v>4338</v>
      </c>
      <c r="I2263">
        <v>2</v>
      </c>
      <c r="J2263">
        <v>61185</v>
      </c>
      <c r="K2263">
        <v>10</v>
      </c>
      <c r="L2263">
        <v>110133</v>
      </c>
      <c r="M2263">
        <v>22334.07</v>
      </c>
      <c r="N2263" t="s">
        <v>20</v>
      </c>
    </row>
    <row r="2264" spans="1:14" x14ac:dyDescent="0.35">
      <c r="A2264">
        <v>12263</v>
      </c>
      <c r="B2264" s="1">
        <v>45413</v>
      </c>
      <c r="C2264" t="s">
        <v>4339</v>
      </c>
      <c r="D2264" t="s">
        <v>28</v>
      </c>
      <c r="E2264" t="s">
        <v>29</v>
      </c>
      <c r="F2264" t="s">
        <v>86</v>
      </c>
      <c r="G2264" t="s">
        <v>296</v>
      </c>
      <c r="H2264" t="s">
        <v>4340</v>
      </c>
      <c r="I2264">
        <v>1</v>
      </c>
      <c r="J2264">
        <v>17001</v>
      </c>
      <c r="K2264">
        <v>5</v>
      </c>
      <c r="L2264">
        <v>16150.95</v>
      </c>
      <c r="M2264">
        <v>3687.17</v>
      </c>
      <c r="N2264" t="s">
        <v>83</v>
      </c>
    </row>
    <row r="2265" spans="1:14" x14ac:dyDescent="0.35">
      <c r="A2265">
        <v>12264</v>
      </c>
      <c r="B2265" s="1">
        <v>45732</v>
      </c>
      <c r="C2265" t="s">
        <v>4341</v>
      </c>
      <c r="D2265" t="s">
        <v>40</v>
      </c>
      <c r="E2265" t="s">
        <v>41</v>
      </c>
      <c r="F2265" t="s">
        <v>17</v>
      </c>
      <c r="G2265" t="s">
        <v>291</v>
      </c>
      <c r="H2265" t="s">
        <v>4342</v>
      </c>
      <c r="I2265">
        <v>4</v>
      </c>
      <c r="J2265">
        <v>18277</v>
      </c>
      <c r="K2265">
        <v>20</v>
      </c>
      <c r="L2265">
        <v>58486.400000000001</v>
      </c>
      <c r="M2265">
        <v>12976.87</v>
      </c>
      <c r="N2265" t="s">
        <v>72</v>
      </c>
    </row>
    <row r="2266" spans="1:14" x14ac:dyDescent="0.35">
      <c r="A2266">
        <v>12265</v>
      </c>
      <c r="B2266" s="1">
        <v>45256</v>
      </c>
      <c r="C2266" t="s">
        <v>4343</v>
      </c>
      <c r="D2266" t="s">
        <v>15</v>
      </c>
      <c r="E2266" t="s">
        <v>147</v>
      </c>
      <c r="F2266" t="s">
        <v>129</v>
      </c>
      <c r="G2266" t="s">
        <v>148</v>
      </c>
      <c r="H2266" t="s">
        <v>4344</v>
      </c>
      <c r="I2266">
        <v>1</v>
      </c>
      <c r="J2266">
        <v>7828</v>
      </c>
      <c r="K2266">
        <v>20</v>
      </c>
      <c r="L2266">
        <v>6262.4</v>
      </c>
      <c r="M2266">
        <v>1313.16</v>
      </c>
      <c r="N2266" t="s">
        <v>83</v>
      </c>
    </row>
    <row r="2267" spans="1:14" x14ac:dyDescent="0.35">
      <c r="A2267">
        <v>12266</v>
      </c>
      <c r="B2267" s="1">
        <v>45799</v>
      </c>
      <c r="C2267" t="s">
        <v>4345</v>
      </c>
      <c r="D2267" t="s">
        <v>15</v>
      </c>
      <c r="E2267" t="s">
        <v>93</v>
      </c>
      <c r="F2267" t="s">
        <v>24</v>
      </c>
      <c r="G2267" t="s">
        <v>36</v>
      </c>
      <c r="H2267" t="s">
        <v>4346</v>
      </c>
      <c r="I2267">
        <v>3</v>
      </c>
      <c r="J2267">
        <v>64127</v>
      </c>
      <c r="K2267">
        <v>5</v>
      </c>
      <c r="L2267">
        <v>182761.95</v>
      </c>
      <c r="M2267">
        <v>11128.97</v>
      </c>
      <c r="N2267" t="s">
        <v>83</v>
      </c>
    </row>
    <row r="2268" spans="1:14" x14ac:dyDescent="0.35">
      <c r="A2268">
        <v>12267</v>
      </c>
      <c r="B2268" s="1">
        <v>45257</v>
      </c>
      <c r="C2268" t="s">
        <v>4347</v>
      </c>
      <c r="D2268" t="s">
        <v>40</v>
      </c>
      <c r="E2268" t="s">
        <v>62</v>
      </c>
      <c r="F2268" t="s">
        <v>75</v>
      </c>
      <c r="G2268" t="s">
        <v>76</v>
      </c>
      <c r="H2268" t="s">
        <v>1219</v>
      </c>
      <c r="I2268">
        <v>3</v>
      </c>
      <c r="J2268">
        <v>42458</v>
      </c>
      <c r="K2268">
        <v>10</v>
      </c>
      <c r="L2268">
        <v>114636.6</v>
      </c>
      <c r="M2268">
        <v>10987.41</v>
      </c>
      <c r="N2268" t="s">
        <v>20</v>
      </c>
    </row>
    <row r="2269" spans="1:14" x14ac:dyDescent="0.35">
      <c r="A2269">
        <v>12268</v>
      </c>
      <c r="B2269" s="1">
        <v>45816</v>
      </c>
      <c r="C2269" t="s">
        <v>4348</v>
      </c>
      <c r="D2269" t="s">
        <v>28</v>
      </c>
      <c r="E2269" t="s">
        <v>114</v>
      </c>
      <c r="F2269" t="s">
        <v>129</v>
      </c>
      <c r="G2269" t="s">
        <v>130</v>
      </c>
      <c r="H2269" t="s">
        <v>4349</v>
      </c>
      <c r="I2269">
        <v>5</v>
      </c>
      <c r="J2269">
        <v>67032</v>
      </c>
      <c r="K2269">
        <v>20</v>
      </c>
      <c r="L2269">
        <v>268128</v>
      </c>
      <c r="M2269">
        <v>23650.99</v>
      </c>
      <c r="N2269" t="s">
        <v>33</v>
      </c>
    </row>
    <row r="2270" spans="1:14" x14ac:dyDescent="0.35">
      <c r="A2270">
        <v>12269</v>
      </c>
      <c r="B2270" s="1">
        <v>45375</v>
      </c>
      <c r="C2270" t="s">
        <v>4350</v>
      </c>
      <c r="D2270" t="s">
        <v>40</v>
      </c>
      <c r="E2270" t="s">
        <v>62</v>
      </c>
      <c r="F2270" t="s">
        <v>96</v>
      </c>
      <c r="G2270" t="s">
        <v>183</v>
      </c>
      <c r="H2270" t="s">
        <v>4351</v>
      </c>
      <c r="I2270">
        <v>5</v>
      </c>
      <c r="J2270">
        <v>31994</v>
      </c>
      <c r="K2270">
        <v>0</v>
      </c>
      <c r="L2270">
        <v>159970</v>
      </c>
      <c r="M2270">
        <v>25271.25</v>
      </c>
      <c r="N2270" t="s">
        <v>83</v>
      </c>
    </row>
    <row r="2271" spans="1:14" x14ac:dyDescent="0.35">
      <c r="A2271">
        <v>12270</v>
      </c>
      <c r="B2271" s="1">
        <v>45361</v>
      </c>
      <c r="C2271" t="s">
        <v>4352</v>
      </c>
      <c r="D2271" t="s">
        <v>28</v>
      </c>
      <c r="E2271" t="s">
        <v>144</v>
      </c>
      <c r="F2271" t="s">
        <v>46</v>
      </c>
      <c r="G2271" t="s">
        <v>201</v>
      </c>
      <c r="H2271" t="s">
        <v>3754</v>
      </c>
      <c r="I2271">
        <v>4</v>
      </c>
      <c r="J2271">
        <v>71393</v>
      </c>
      <c r="K2271">
        <v>10</v>
      </c>
      <c r="L2271">
        <v>257014.8</v>
      </c>
      <c r="M2271">
        <v>38065.550000000003</v>
      </c>
      <c r="N2271" t="s">
        <v>38</v>
      </c>
    </row>
    <row r="2272" spans="1:14" x14ac:dyDescent="0.35">
      <c r="A2272">
        <v>12271</v>
      </c>
      <c r="B2272" s="1">
        <v>45580</v>
      </c>
      <c r="C2272" t="s">
        <v>4353</v>
      </c>
      <c r="D2272" t="s">
        <v>22</v>
      </c>
      <c r="E2272" t="s">
        <v>74</v>
      </c>
      <c r="F2272" t="s">
        <v>96</v>
      </c>
      <c r="G2272" t="s">
        <v>183</v>
      </c>
      <c r="H2272" t="s">
        <v>4354</v>
      </c>
      <c r="I2272">
        <v>5</v>
      </c>
      <c r="J2272">
        <v>9822</v>
      </c>
      <c r="K2272">
        <v>10</v>
      </c>
      <c r="L2272">
        <v>44199</v>
      </c>
      <c r="M2272">
        <v>7158.43</v>
      </c>
      <c r="N2272" t="s">
        <v>38</v>
      </c>
    </row>
    <row r="2273" spans="1:14" x14ac:dyDescent="0.35">
      <c r="A2273">
        <v>12272</v>
      </c>
      <c r="B2273" s="1">
        <v>45408</v>
      </c>
      <c r="C2273" t="s">
        <v>4355</v>
      </c>
      <c r="D2273" t="s">
        <v>40</v>
      </c>
      <c r="E2273" t="s">
        <v>103</v>
      </c>
      <c r="F2273" t="s">
        <v>17</v>
      </c>
      <c r="G2273" t="s">
        <v>55</v>
      </c>
      <c r="H2273" t="s">
        <v>3622</v>
      </c>
      <c r="I2273">
        <v>2</v>
      </c>
      <c r="J2273">
        <v>34557</v>
      </c>
      <c r="K2273">
        <v>0</v>
      </c>
      <c r="L2273">
        <v>69114</v>
      </c>
      <c r="M2273">
        <v>10488.22</v>
      </c>
      <c r="N2273" t="s">
        <v>33</v>
      </c>
    </row>
    <row r="2274" spans="1:14" x14ac:dyDescent="0.35">
      <c r="A2274">
        <v>12273</v>
      </c>
      <c r="B2274" s="1">
        <v>45814</v>
      </c>
      <c r="C2274" t="s">
        <v>4356</v>
      </c>
      <c r="D2274" t="s">
        <v>40</v>
      </c>
      <c r="E2274" t="s">
        <v>110</v>
      </c>
      <c r="F2274" t="s">
        <v>75</v>
      </c>
      <c r="G2274" t="s">
        <v>204</v>
      </c>
      <c r="H2274" t="s">
        <v>4357</v>
      </c>
      <c r="I2274">
        <v>2</v>
      </c>
      <c r="J2274">
        <v>27758</v>
      </c>
      <c r="K2274">
        <v>20</v>
      </c>
      <c r="L2274">
        <v>44412.800000000003</v>
      </c>
      <c r="M2274">
        <v>6884.37</v>
      </c>
      <c r="N2274" t="s">
        <v>72</v>
      </c>
    </row>
    <row r="2275" spans="1:14" x14ac:dyDescent="0.35">
      <c r="A2275">
        <v>12274</v>
      </c>
      <c r="B2275" s="1">
        <v>45907</v>
      </c>
      <c r="C2275" t="s">
        <v>4358</v>
      </c>
      <c r="D2275" t="s">
        <v>28</v>
      </c>
      <c r="E2275" t="s">
        <v>35</v>
      </c>
      <c r="F2275" t="s">
        <v>75</v>
      </c>
      <c r="G2275" t="s">
        <v>240</v>
      </c>
      <c r="H2275" t="s">
        <v>4359</v>
      </c>
      <c r="I2275">
        <v>3</v>
      </c>
      <c r="J2275">
        <v>1394</v>
      </c>
      <c r="K2275">
        <v>20</v>
      </c>
      <c r="L2275">
        <v>3345.6</v>
      </c>
      <c r="M2275">
        <v>233.48</v>
      </c>
      <c r="N2275" t="s">
        <v>38</v>
      </c>
    </row>
    <row r="2276" spans="1:14" x14ac:dyDescent="0.35">
      <c r="A2276">
        <v>12275</v>
      </c>
      <c r="B2276" s="1">
        <v>45929</v>
      </c>
      <c r="C2276" t="s">
        <v>4360</v>
      </c>
      <c r="D2276" t="s">
        <v>28</v>
      </c>
      <c r="E2276" t="s">
        <v>35</v>
      </c>
      <c r="F2276" t="s">
        <v>30</v>
      </c>
      <c r="G2276" t="s">
        <v>322</v>
      </c>
      <c r="H2276" t="s">
        <v>4361</v>
      </c>
      <c r="I2276">
        <v>5</v>
      </c>
      <c r="J2276">
        <v>69789</v>
      </c>
      <c r="K2276">
        <v>5</v>
      </c>
      <c r="L2276">
        <v>331497.75</v>
      </c>
      <c r="M2276">
        <v>46854.82</v>
      </c>
      <c r="N2276" t="s">
        <v>20</v>
      </c>
    </row>
    <row r="2277" spans="1:14" x14ac:dyDescent="0.35">
      <c r="A2277">
        <v>12276</v>
      </c>
      <c r="B2277" s="1">
        <v>45770</v>
      </c>
      <c r="C2277" t="s">
        <v>4362</v>
      </c>
      <c r="D2277" t="s">
        <v>15</v>
      </c>
      <c r="E2277" t="s">
        <v>16</v>
      </c>
      <c r="F2277" t="s">
        <v>129</v>
      </c>
      <c r="G2277" t="s">
        <v>159</v>
      </c>
      <c r="H2277" t="s">
        <v>4363</v>
      </c>
      <c r="I2277">
        <v>5</v>
      </c>
      <c r="J2277">
        <v>51064</v>
      </c>
      <c r="K2277">
        <v>20</v>
      </c>
      <c r="L2277">
        <v>204256</v>
      </c>
      <c r="M2277">
        <v>12736.72</v>
      </c>
      <c r="N2277" t="s">
        <v>38</v>
      </c>
    </row>
    <row r="2278" spans="1:14" x14ac:dyDescent="0.35">
      <c r="A2278">
        <v>12277</v>
      </c>
      <c r="B2278" s="1">
        <v>45402</v>
      </c>
      <c r="C2278" t="s">
        <v>4364</v>
      </c>
      <c r="D2278" t="s">
        <v>22</v>
      </c>
      <c r="E2278" t="s">
        <v>54</v>
      </c>
      <c r="F2278" t="s">
        <v>17</v>
      </c>
      <c r="G2278" t="s">
        <v>18</v>
      </c>
      <c r="H2278" t="s">
        <v>2255</v>
      </c>
      <c r="I2278">
        <v>4</v>
      </c>
      <c r="J2278">
        <v>67986</v>
      </c>
      <c r="K2278">
        <v>0</v>
      </c>
      <c r="L2278">
        <v>271944</v>
      </c>
      <c r="M2278">
        <v>23716.74</v>
      </c>
      <c r="N2278" t="s">
        <v>20</v>
      </c>
    </row>
    <row r="2279" spans="1:14" x14ac:dyDescent="0.35">
      <c r="A2279">
        <v>12278</v>
      </c>
      <c r="B2279" s="1">
        <v>45474</v>
      </c>
      <c r="C2279" t="s">
        <v>4365</v>
      </c>
      <c r="D2279" t="s">
        <v>40</v>
      </c>
      <c r="E2279" t="s">
        <v>62</v>
      </c>
      <c r="F2279" t="s">
        <v>75</v>
      </c>
      <c r="G2279" t="s">
        <v>307</v>
      </c>
      <c r="H2279" t="s">
        <v>4366</v>
      </c>
      <c r="I2279">
        <v>5</v>
      </c>
      <c r="J2279">
        <v>29278</v>
      </c>
      <c r="K2279">
        <v>15</v>
      </c>
      <c r="L2279">
        <v>124431.5</v>
      </c>
      <c r="M2279">
        <v>16098.85</v>
      </c>
      <c r="N2279" t="s">
        <v>72</v>
      </c>
    </row>
    <row r="2280" spans="1:14" x14ac:dyDescent="0.35">
      <c r="A2280">
        <v>12279</v>
      </c>
      <c r="B2280" s="1">
        <v>45669</v>
      </c>
      <c r="C2280" t="s">
        <v>4367</v>
      </c>
      <c r="D2280" t="s">
        <v>15</v>
      </c>
      <c r="E2280" t="s">
        <v>68</v>
      </c>
      <c r="F2280" t="s">
        <v>24</v>
      </c>
      <c r="G2280" t="s">
        <v>59</v>
      </c>
      <c r="H2280" t="s">
        <v>524</v>
      </c>
      <c r="I2280">
        <v>1</v>
      </c>
      <c r="J2280">
        <v>55681</v>
      </c>
      <c r="K2280">
        <v>10</v>
      </c>
      <c r="L2280">
        <v>50112.9</v>
      </c>
      <c r="M2280">
        <v>11463.45</v>
      </c>
      <c r="N2280" t="s">
        <v>33</v>
      </c>
    </row>
    <row r="2281" spans="1:14" x14ac:dyDescent="0.35">
      <c r="A2281">
        <v>12280</v>
      </c>
      <c r="B2281" s="1">
        <v>45275</v>
      </c>
      <c r="C2281" t="s">
        <v>4368</v>
      </c>
      <c r="D2281" t="s">
        <v>28</v>
      </c>
      <c r="E2281" t="s">
        <v>35</v>
      </c>
      <c r="F2281" t="s">
        <v>42</v>
      </c>
      <c r="G2281" t="s">
        <v>188</v>
      </c>
      <c r="H2281" t="s">
        <v>189</v>
      </c>
      <c r="I2281">
        <v>4</v>
      </c>
      <c r="J2281">
        <v>66314</v>
      </c>
      <c r="K2281">
        <v>20</v>
      </c>
      <c r="L2281">
        <v>212204.79999999999</v>
      </c>
      <c r="M2281">
        <v>52198.76</v>
      </c>
      <c r="N2281" t="s">
        <v>83</v>
      </c>
    </row>
    <row r="2282" spans="1:14" x14ac:dyDescent="0.35">
      <c r="A2282">
        <v>12281</v>
      </c>
      <c r="B2282" s="1">
        <v>45673</v>
      </c>
      <c r="C2282" t="s">
        <v>4369</v>
      </c>
      <c r="D2282" t="s">
        <v>40</v>
      </c>
      <c r="E2282" t="s">
        <v>103</v>
      </c>
      <c r="F2282" t="s">
        <v>42</v>
      </c>
      <c r="G2282" t="s">
        <v>79</v>
      </c>
      <c r="H2282" t="s">
        <v>4370</v>
      </c>
      <c r="I2282">
        <v>1</v>
      </c>
      <c r="J2282">
        <v>51535</v>
      </c>
      <c r="K2282">
        <v>10</v>
      </c>
      <c r="L2282">
        <v>46381.5</v>
      </c>
      <c r="M2282">
        <v>11111.12</v>
      </c>
      <c r="N2282" t="s">
        <v>20</v>
      </c>
    </row>
    <row r="2283" spans="1:14" x14ac:dyDescent="0.35">
      <c r="A2283">
        <v>12282</v>
      </c>
      <c r="B2283" s="1">
        <v>45528</v>
      </c>
      <c r="C2283" t="s">
        <v>4371</v>
      </c>
      <c r="D2283" t="s">
        <v>22</v>
      </c>
      <c r="E2283" t="s">
        <v>54</v>
      </c>
      <c r="F2283" t="s">
        <v>24</v>
      </c>
      <c r="G2283" t="s">
        <v>25</v>
      </c>
      <c r="H2283" t="s">
        <v>1206</v>
      </c>
      <c r="I2283">
        <v>1</v>
      </c>
      <c r="J2283">
        <v>24833</v>
      </c>
      <c r="K2283">
        <v>10</v>
      </c>
      <c r="L2283">
        <v>22349.7</v>
      </c>
      <c r="M2283">
        <v>2813.7</v>
      </c>
      <c r="N2283" t="s">
        <v>20</v>
      </c>
    </row>
    <row r="2284" spans="1:14" x14ac:dyDescent="0.35">
      <c r="A2284">
        <v>12283</v>
      </c>
      <c r="B2284" s="1">
        <v>45839</v>
      </c>
      <c r="C2284" t="s">
        <v>4372</v>
      </c>
      <c r="D2284" t="s">
        <v>15</v>
      </c>
      <c r="E2284" t="s">
        <v>93</v>
      </c>
      <c r="F2284" t="s">
        <v>129</v>
      </c>
      <c r="G2284" t="s">
        <v>148</v>
      </c>
      <c r="H2284" t="s">
        <v>4373</v>
      </c>
      <c r="I2284">
        <v>5</v>
      </c>
      <c r="J2284">
        <v>1649</v>
      </c>
      <c r="K2284">
        <v>0</v>
      </c>
      <c r="L2284">
        <v>8245</v>
      </c>
      <c r="M2284">
        <v>1354.71</v>
      </c>
      <c r="N2284" t="s">
        <v>33</v>
      </c>
    </row>
    <row r="2285" spans="1:14" x14ac:dyDescent="0.35">
      <c r="A2285">
        <v>12284</v>
      </c>
      <c r="B2285" s="1">
        <v>45440</v>
      </c>
      <c r="C2285" t="s">
        <v>4374</v>
      </c>
      <c r="D2285" t="s">
        <v>40</v>
      </c>
      <c r="E2285" t="s">
        <v>110</v>
      </c>
      <c r="F2285" t="s">
        <v>129</v>
      </c>
      <c r="G2285" t="s">
        <v>159</v>
      </c>
      <c r="H2285" t="s">
        <v>4375</v>
      </c>
      <c r="I2285">
        <v>3</v>
      </c>
      <c r="J2285">
        <v>68087</v>
      </c>
      <c r="K2285">
        <v>0</v>
      </c>
      <c r="L2285">
        <v>204261</v>
      </c>
      <c r="M2285">
        <v>49847.91</v>
      </c>
      <c r="N2285" t="s">
        <v>72</v>
      </c>
    </row>
    <row r="2286" spans="1:14" x14ac:dyDescent="0.35">
      <c r="A2286">
        <v>12285</v>
      </c>
      <c r="B2286" s="1">
        <v>45280</v>
      </c>
      <c r="C2286" t="s">
        <v>4376</v>
      </c>
      <c r="D2286" t="s">
        <v>15</v>
      </c>
      <c r="E2286" t="s">
        <v>174</v>
      </c>
      <c r="F2286" t="s">
        <v>46</v>
      </c>
      <c r="G2286" t="s">
        <v>47</v>
      </c>
      <c r="H2286" t="s">
        <v>4377</v>
      </c>
      <c r="I2286">
        <v>4</v>
      </c>
      <c r="J2286">
        <v>48008</v>
      </c>
      <c r="K2286">
        <v>0</v>
      </c>
      <c r="L2286">
        <v>192032</v>
      </c>
      <c r="M2286">
        <v>41037.25</v>
      </c>
      <c r="N2286" t="s">
        <v>33</v>
      </c>
    </row>
    <row r="2287" spans="1:14" x14ac:dyDescent="0.35">
      <c r="A2287">
        <v>12286</v>
      </c>
      <c r="B2287" s="1">
        <v>45607</v>
      </c>
      <c r="C2287" t="s">
        <v>4378</v>
      </c>
      <c r="D2287" t="s">
        <v>40</v>
      </c>
      <c r="E2287" t="s">
        <v>41</v>
      </c>
      <c r="F2287" t="s">
        <v>129</v>
      </c>
      <c r="G2287" t="s">
        <v>164</v>
      </c>
      <c r="H2287" t="s">
        <v>4379</v>
      </c>
      <c r="I2287">
        <v>5</v>
      </c>
      <c r="J2287">
        <v>51965</v>
      </c>
      <c r="K2287">
        <v>10</v>
      </c>
      <c r="L2287">
        <v>233842.5</v>
      </c>
      <c r="M2287">
        <v>20445.650000000001</v>
      </c>
      <c r="N2287" t="s">
        <v>20</v>
      </c>
    </row>
    <row r="2288" spans="1:14" x14ac:dyDescent="0.35">
      <c r="A2288">
        <v>12287</v>
      </c>
      <c r="B2288" s="1">
        <v>45849</v>
      </c>
      <c r="C2288" t="s">
        <v>4380</v>
      </c>
      <c r="D2288" t="s">
        <v>15</v>
      </c>
      <c r="E2288" t="s">
        <v>16</v>
      </c>
      <c r="F2288" t="s">
        <v>42</v>
      </c>
      <c r="G2288" t="s">
        <v>43</v>
      </c>
      <c r="H2288" t="s">
        <v>4381</v>
      </c>
      <c r="I2288">
        <v>3</v>
      </c>
      <c r="J2288">
        <v>15738</v>
      </c>
      <c r="K2288">
        <v>10</v>
      </c>
      <c r="L2288">
        <v>42492.6</v>
      </c>
      <c r="M2288">
        <v>6677.88</v>
      </c>
      <c r="N2288" t="s">
        <v>20</v>
      </c>
    </row>
    <row r="2289" spans="1:14" x14ac:dyDescent="0.35">
      <c r="A2289">
        <v>12288</v>
      </c>
      <c r="B2289" s="1">
        <v>45789</v>
      </c>
      <c r="C2289" t="s">
        <v>4382</v>
      </c>
      <c r="D2289" t="s">
        <v>40</v>
      </c>
      <c r="E2289" t="s">
        <v>62</v>
      </c>
      <c r="F2289" t="s">
        <v>42</v>
      </c>
      <c r="G2289" t="s">
        <v>446</v>
      </c>
      <c r="H2289" t="s">
        <v>4383</v>
      </c>
      <c r="I2289">
        <v>1</v>
      </c>
      <c r="J2289">
        <v>33983</v>
      </c>
      <c r="K2289">
        <v>10</v>
      </c>
      <c r="L2289">
        <v>30584.7</v>
      </c>
      <c r="M2289">
        <v>3316.12</v>
      </c>
      <c r="N2289" t="s">
        <v>72</v>
      </c>
    </row>
    <row r="2290" spans="1:14" x14ac:dyDescent="0.35">
      <c r="A2290">
        <v>12289</v>
      </c>
      <c r="B2290" s="1">
        <v>45381</v>
      </c>
      <c r="C2290" t="s">
        <v>4384</v>
      </c>
      <c r="D2290" t="s">
        <v>22</v>
      </c>
      <c r="E2290" t="s">
        <v>74</v>
      </c>
      <c r="F2290" t="s">
        <v>86</v>
      </c>
      <c r="G2290" t="s">
        <v>90</v>
      </c>
      <c r="H2290" t="s">
        <v>4385</v>
      </c>
      <c r="I2290">
        <v>1</v>
      </c>
      <c r="J2290">
        <v>29445</v>
      </c>
      <c r="K2290">
        <v>15</v>
      </c>
      <c r="L2290">
        <v>25028.25</v>
      </c>
      <c r="M2290">
        <v>4540.3</v>
      </c>
      <c r="N2290" t="s">
        <v>83</v>
      </c>
    </row>
    <row r="2291" spans="1:14" x14ac:dyDescent="0.35">
      <c r="A2291">
        <v>12290</v>
      </c>
      <c r="B2291" s="1">
        <v>45562</v>
      </c>
      <c r="C2291" t="s">
        <v>4386</v>
      </c>
      <c r="D2291" t="s">
        <v>15</v>
      </c>
      <c r="E2291" t="s">
        <v>93</v>
      </c>
      <c r="F2291" t="s">
        <v>24</v>
      </c>
      <c r="G2291" t="s">
        <v>25</v>
      </c>
      <c r="H2291" t="s">
        <v>1842</v>
      </c>
      <c r="I2291">
        <v>2</v>
      </c>
      <c r="J2291">
        <v>804</v>
      </c>
      <c r="K2291">
        <v>5</v>
      </c>
      <c r="L2291">
        <v>1527.6</v>
      </c>
      <c r="M2291">
        <v>238.66</v>
      </c>
      <c r="N2291" t="s">
        <v>20</v>
      </c>
    </row>
    <row r="2292" spans="1:14" x14ac:dyDescent="0.35">
      <c r="A2292">
        <v>12291</v>
      </c>
      <c r="B2292" s="1">
        <v>45383</v>
      </c>
      <c r="C2292" t="s">
        <v>4387</v>
      </c>
      <c r="D2292" t="s">
        <v>28</v>
      </c>
      <c r="E2292" t="s">
        <v>29</v>
      </c>
      <c r="F2292" t="s">
        <v>86</v>
      </c>
      <c r="G2292" t="s">
        <v>118</v>
      </c>
      <c r="H2292" t="s">
        <v>4388</v>
      </c>
      <c r="I2292">
        <v>4</v>
      </c>
      <c r="J2292">
        <v>10755</v>
      </c>
      <c r="K2292">
        <v>0</v>
      </c>
      <c r="L2292">
        <v>43020</v>
      </c>
      <c r="M2292">
        <v>10232.69</v>
      </c>
      <c r="N2292" t="s">
        <v>83</v>
      </c>
    </row>
    <row r="2293" spans="1:14" x14ac:dyDescent="0.35">
      <c r="A2293">
        <v>12292</v>
      </c>
      <c r="B2293" s="1">
        <v>45794</v>
      </c>
      <c r="C2293" t="s">
        <v>4389</v>
      </c>
      <c r="D2293" t="s">
        <v>15</v>
      </c>
      <c r="E2293" t="s">
        <v>93</v>
      </c>
      <c r="F2293" t="s">
        <v>42</v>
      </c>
      <c r="G2293" t="s">
        <v>79</v>
      </c>
      <c r="H2293" t="s">
        <v>4390</v>
      </c>
      <c r="I2293">
        <v>4</v>
      </c>
      <c r="J2293">
        <v>44820</v>
      </c>
      <c r="K2293">
        <v>0</v>
      </c>
      <c r="L2293">
        <v>179280</v>
      </c>
      <c r="M2293">
        <v>10694.81</v>
      </c>
      <c r="N2293" t="s">
        <v>72</v>
      </c>
    </row>
    <row r="2294" spans="1:14" x14ac:dyDescent="0.35">
      <c r="A2294">
        <v>12293</v>
      </c>
      <c r="B2294" s="1">
        <v>45532</v>
      </c>
      <c r="C2294" t="s">
        <v>4391</v>
      </c>
      <c r="D2294" t="s">
        <v>40</v>
      </c>
      <c r="E2294" t="s">
        <v>103</v>
      </c>
      <c r="F2294" t="s">
        <v>69</v>
      </c>
      <c r="G2294" t="s">
        <v>151</v>
      </c>
      <c r="H2294" t="s">
        <v>4392</v>
      </c>
      <c r="I2294">
        <v>2</v>
      </c>
      <c r="J2294">
        <v>75061</v>
      </c>
      <c r="K2294">
        <v>5</v>
      </c>
      <c r="L2294">
        <v>142615.9</v>
      </c>
      <c r="M2294">
        <v>7163.76</v>
      </c>
      <c r="N2294" t="s">
        <v>72</v>
      </c>
    </row>
    <row r="2295" spans="1:14" x14ac:dyDescent="0.35">
      <c r="A2295">
        <v>12294</v>
      </c>
      <c r="B2295" s="1">
        <v>45818</v>
      </c>
      <c r="C2295" t="s">
        <v>4393</v>
      </c>
      <c r="D2295" t="s">
        <v>28</v>
      </c>
      <c r="E2295" t="s">
        <v>144</v>
      </c>
      <c r="F2295" t="s">
        <v>96</v>
      </c>
      <c r="G2295" t="s">
        <v>156</v>
      </c>
      <c r="H2295" t="s">
        <v>4394</v>
      </c>
      <c r="I2295">
        <v>1</v>
      </c>
      <c r="J2295">
        <v>35352</v>
      </c>
      <c r="K2295">
        <v>15</v>
      </c>
      <c r="L2295">
        <v>30049.200000000001</v>
      </c>
      <c r="M2295">
        <v>4246.83</v>
      </c>
      <c r="N2295" t="s">
        <v>33</v>
      </c>
    </row>
    <row r="2296" spans="1:14" x14ac:dyDescent="0.35">
      <c r="A2296">
        <v>12295</v>
      </c>
      <c r="B2296" s="1">
        <v>45427</v>
      </c>
      <c r="C2296" t="s">
        <v>4395</v>
      </c>
      <c r="D2296" t="s">
        <v>28</v>
      </c>
      <c r="E2296" t="s">
        <v>114</v>
      </c>
      <c r="F2296" t="s">
        <v>24</v>
      </c>
      <c r="G2296" t="s">
        <v>36</v>
      </c>
      <c r="H2296" t="s">
        <v>926</v>
      </c>
      <c r="I2296">
        <v>5</v>
      </c>
      <c r="J2296">
        <v>5983</v>
      </c>
      <c r="K2296">
        <v>10</v>
      </c>
      <c r="L2296">
        <v>26923.5</v>
      </c>
      <c r="M2296">
        <v>3448.2</v>
      </c>
      <c r="N2296" t="s">
        <v>20</v>
      </c>
    </row>
    <row r="2297" spans="1:14" x14ac:dyDescent="0.35">
      <c r="A2297">
        <v>12296</v>
      </c>
      <c r="B2297" s="1">
        <v>45433</v>
      </c>
      <c r="C2297" t="s">
        <v>4396</v>
      </c>
      <c r="D2297" t="s">
        <v>28</v>
      </c>
      <c r="E2297" t="s">
        <v>85</v>
      </c>
      <c r="F2297" t="s">
        <v>24</v>
      </c>
      <c r="G2297" t="s">
        <v>36</v>
      </c>
      <c r="H2297" t="s">
        <v>289</v>
      </c>
      <c r="I2297">
        <v>5</v>
      </c>
      <c r="J2297">
        <v>20936</v>
      </c>
      <c r="K2297">
        <v>15</v>
      </c>
      <c r="L2297">
        <v>88978</v>
      </c>
      <c r="M2297">
        <v>7337.99</v>
      </c>
      <c r="N2297" t="s">
        <v>38</v>
      </c>
    </row>
    <row r="2298" spans="1:14" x14ac:dyDescent="0.35">
      <c r="A2298">
        <v>12297</v>
      </c>
      <c r="B2298" s="1">
        <v>45369</v>
      </c>
      <c r="C2298" t="s">
        <v>4397</v>
      </c>
      <c r="D2298" t="s">
        <v>40</v>
      </c>
      <c r="E2298" t="s">
        <v>110</v>
      </c>
      <c r="F2298" t="s">
        <v>30</v>
      </c>
      <c r="G2298" t="s">
        <v>31</v>
      </c>
      <c r="H2298" t="s">
        <v>4398</v>
      </c>
      <c r="I2298">
        <v>5</v>
      </c>
      <c r="J2298">
        <v>34524</v>
      </c>
      <c r="K2298">
        <v>10</v>
      </c>
      <c r="L2298">
        <v>155358</v>
      </c>
      <c r="M2298">
        <v>18268.21</v>
      </c>
      <c r="N2298" t="s">
        <v>83</v>
      </c>
    </row>
    <row r="2299" spans="1:14" x14ac:dyDescent="0.35">
      <c r="A2299">
        <v>12298</v>
      </c>
      <c r="B2299" s="1">
        <v>45689</v>
      </c>
      <c r="C2299" t="s">
        <v>4399</v>
      </c>
      <c r="D2299" t="s">
        <v>22</v>
      </c>
      <c r="E2299" t="s">
        <v>167</v>
      </c>
      <c r="F2299" t="s">
        <v>46</v>
      </c>
      <c r="G2299" t="s">
        <v>126</v>
      </c>
      <c r="H2299" t="s">
        <v>3818</v>
      </c>
      <c r="I2299">
        <v>1</v>
      </c>
      <c r="J2299">
        <v>51339</v>
      </c>
      <c r="K2299">
        <v>0</v>
      </c>
      <c r="L2299">
        <v>51339</v>
      </c>
      <c r="M2299">
        <v>9920.67</v>
      </c>
      <c r="N2299" t="s">
        <v>72</v>
      </c>
    </row>
    <row r="2300" spans="1:14" x14ac:dyDescent="0.35">
      <c r="A2300">
        <v>12299</v>
      </c>
      <c r="B2300" s="1">
        <v>45424</v>
      </c>
      <c r="C2300" t="s">
        <v>4400</v>
      </c>
      <c r="D2300" t="s">
        <v>22</v>
      </c>
      <c r="E2300" t="s">
        <v>54</v>
      </c>
      <c r="F2300" t="s">
        <v>129</v>
      </c>
      <c r="G2300" t="s">
        <v>168</v>
      </c>
      <c r="H2300" t="s">
        <v>4401</v>
      </c>
      <c r="I2300">
        <v>1</v>
      </c>
      <c r="J2300">
        <v>56140</v>
      </c>
      <c r="K2300">
        <v>0</v>
      </c>
      <c r="L2300">
        <v>56140</v>
      </c>
      <c r="M2300">
        <v>4888.76</v>
      </c>
      <c r="N2300" t="s">
        <v>83</v>
      </c>
    </row>
    <row r="2301" spans="1:14" x14ac:dyDescent="0.35">
      <c r="A2301">
        <v>12300</v>
      </c>
      <c r="B2301" s="1">
        <v>45223</v>
      </c>
      <c r="C2301" t="s">
        <v>4402</v>
      </c>
      <c r="D2301" t="s">
        <v>15</v>
      </c>
      <c r="E2301" t="s">
        <v>93</v>
      </c>
      <c r="F2301" t="s">
        <v>46</v>
      </c>
      <c r="G2301" t="s">
        <v>126</v>
      </c>
      <c r="H2301" t="s">
        <v>2937</v>
      </c>
      <c r="I2301">
        <v>4</v>
      </c>
      <c r="J2301">
        <v>4552</v>
      </c>
      <c r="K2301">
        <v>0</v>
      </c>
      <c r="L2301">
        <v>18208</v>
      </c>
      <c r="M2301">
        <v>3976.68</v>
      </c>
      <c r="N2301" t="s">
        <v>33</v>
      </c>
    </row>
    <row r="2302" spans="1:14" x14ac:dyDescent="0.35">
      <c r="A2302">
        <v>12301</v>
      </c>
      <c r="B2302" s="1">
        <v>45256</v>
      </c>
      <c r="C2302" t="s">
        <v>4403</v>
      </c>
      <c r="D2302" t="s">
        <v>28</v>
      </c>
      <c r="E2302" t="s">
        <v>114</v>
      </c>
      <c r="F2302" t="s">
        <v>17</v>
      </c>
      <c r="G2302" t="s">
        <v>18</v>
      </c>
      <c r="H2302" t="s">
        <v>4404</v>
      </c>
      <c r="I2302">
        <v>1</v>
      </c>
      <c r="J2302">
        <v>37533</v>
      </c>
      <c r="K2302">
        <v>10</v>
      </c>
      <c r="L2302">
        <v>33779.699999999997</v>
      </c>
      <c r="M2302">
        <v>6446.48</v>
      </c>
      <c r="N2302" t="s">
        <v>72</v>
      </c>
    </row>
    <row r="2303" spans="1:14" x14ac:dyDescent="0.35">
      <c r="A2303">
        <v>12302</v>
      </c>
      <c r="B2303" s="1">
        <v>45812</v>
      </c>
      <c r="C2303" t="s">
        <v>4405</v>
      </c>
      <c r="D2303" t="s">
        <v>22</v>
      </c>
      <c r="E2303" t="s">
        <v>23</v>
      </c>
      <c r="F2303" t="s">
        <v>96</v>
      </c>
      <c r="G2303" t="s">
        <v>183</v>
      </c>
      <c r="H2303" t="s">
        <v>4406</v>
      </c>
      <c r="I2303">
        <v>4</v>
      </c>
      <c r="J2303">
        <v>58452</v>
      </c>
      <c r="K2303">
        <v>10</v>
      </c>
      <c r="L2303">
        <v>210427.2</v>
      </c>
      <c r="M2303">
        <v>37602.44</v>
      </c>
      <c r="N2303" t="s">
        <v>38</v>
      </c>
    </row>
    <row r="2304" spans="1:14" x14ac:dyDescent="0.35">
      <c r="A2304">
        <v>12303</v>
      </c>
      <c r="B2304" s="1">
        <v>45443</v>
      </c>
      <c r="C2304" t="s">
        <v>4407</v>
      </c>
      <c r="D2304" t="s">
        <v>28</v>
      </c>
      <c r="E2304" t="s">
        <v>29</v>
      </c>
      <c r="F2304" t="s">
        <v>86</v>
      </c>
      <c r="G2304" t="s">
        <v>87</v>
      </c>
      <c r="H2304" t="s">
        <v>2603</v>
      </c>
      <c r="I2304">
        <v>5</v>
      </c>
      <c r="J2304">
        <v>13890</v>
      </c>
      <c r="K2304">
        <v>5</v>
      </c>
      <c r="L2304">
        <v>65977.5</v>
      </c>
      <c r="M2304">
        <v>5467.67</v>
      </c>
      <c r="N2304" t="s">
        <v>83</v>
      </c>
    </row>
    <row r="2305" spans="1:14" x14ac:dyDescent="0.35">
      <c r="A2305">
        <v>12304</v>
      </c>
      <c r="B2305" s="1">
        <v>45543</v>
      </c>
      <c r="C2305" t="s">
        <v>4408</v>
      </c>
      <c r="D2305" t="s">
        <v>22</v>
      </c>
      <c r="E2305" t="s">
        <v>74</v>
      </c>
      <c r="F2305" t="s">
        <v>129</v>
      </c>
      <c r="G2305" t="s">
        <v>148</v>
      </c>
      <c r="H2305" t="s">
        <v>4409</v>
      </c>
      <c r="I2305">
        <v>2</v>
      </c>
      <c r="J2305">
        <v>79039</v>
      </c>
      <c r="K2305">
        <v>10</v>
      </c>
      <c r="L2305">
        <v>142270.20000000001</v>
      </c>
      <c r="M2305">
        <v>29485.65</v>
      </c>
      <c r="N2305" t="s">
        <v>33</v>
      </c>
    </row>
    <row r="2306" spans="1:14" x14ac:dyDescent="0.35">
      <c r="A2306">
        <v>12305</v>
      </c>
      <c r="B2306" s="1">
        <v>45204</v>
      </c>
      <c r="C2306" t="s">
        <v>4410</v>
      </c>
      <c r="D2306" t="s">
        <v>28</v>
      </c>
      <c r="E2306" t="s">
        <v>29</v>
      </c>
      <c r="F2306" t="s">
        <v>42</v>
      </c>
      <c r="G2306" t="s">
        <v>188</v>
      </c>
      <c r="H2306" t="s">
        <v>3533</v>
      </c>
      <c r="I2306">
        <v>2</v>
      </c>
      <c r="J2306">
        <v>62199</v>
      </c>
      <c r="K2306">
        <v>5</v>
      </c>
      <c r="L2306">
        <v>118178.1</v>
      </c>
      <c r="M2306">
        <v>23352.1</v>
      </c>
      <c r="N2306" t="s">
        <v>33</v>
      </c>
    </row>
    <row r="2307" spans="1:14" x14ac:dyDescent="0.35">
      <c r="A2307">
        <v>12306</v>
      </c>
      <c r="B2307" s="1">
        <v>45295</v>
      </c>
      <c r="C2307" t="s">
        <v>4411</v>
      </c>
      <c r="D2307" t="s">
        <v>28</v>
      </c>
      <c r="E2307" t="s">
        <v>29</v>
      </c>
      <c r="F2307" t="s">
        <v>46</v>
      </c>
      <c r="G2307" t="s">
        <v>209</v>
      </c>
      <c r="H2307" t="s">
        <v>4412</v>
      </c>
      <c r="I2307">
        <v>5</v>
      </c>
      <c r="J2307">
        <v>47619</v>
      </c>
      <c r="K2307">
        <v>5</v>
      </c>
      <c r="L2307">
        <v>226190.25</v>
      </c>
      <c r="M2307">
        <v>48699.99</v>
      </c>
      <c r="N2307" t="s">
        <v>38</v>
      </c>
    </row>
    <row r="2308" spans="1:14" x14ac:dyDescent="0.35">
      <c r="A2308">
        <v>12307</v>
      </c>
      <c r="B2308" s="1">
        <v>45663</v>
      </c>
      <c r="C2308" t="s">
        <v>4413</v>
      </c>
      <c r="D2308" t="s">
        <v>28</v>
      </c>
      <c r="E2308" t="s">
        <v>85</v>
      </c>
      <c r="F2308" t="s">
        <v>17</v>
      </c>
      <c r="G2308" t="s">
        <v>18</v>
      </c>
      <c r="H2308" t="s">
        <v>897</v>
      </c>
      <c r="I2308">
        <v>1</v>
      </c>
      <c r="J2308">
        <v>63925</v>
      </c>
      <c r="K2308">
        <v>20</v>
      </c>
      <c r="L2308">
        <v>51140</v>
      </c>
      <c r="M2308">
        <v>6944.54</v>
      </c>
      <c r="N2308" t="s">
        <v>20</v>
      </c>
    </row>
    <row r="2309" spans="1:14" x14ac:dyDescent="0.35">
      <c r="A2309">
        <v>12308</v>
      </c>
      <c r="B2309" s="1">
        <v>45716</v>
      </c>
      <c r="C2309" t="s">
        <v>4414</v>
      </c>
      <c r="D2309" t="s">
        <v>28</v>
      </c>
      <c r="E2309" t="s">
        <v>114</v>
      </c>
      <c r="F2309" t="s">
        <v>42</v>
      </c>
      <c r="G2309" t="s">
        <v>79</v>
      </c>
      <c r="H2309" t="s">
        <v>4415</v>
      </c>
      <c r="I2309">
        <v>4</v>
      </c>
      <c r="J2309">
        <v>21485</v>
      </c>
      <c r="K2309">
        <v>20</v>
      </c>
      <c r="L2309">
        <v>68752</v>
      </c>
      <c r="M2309">
        <v>15181.68</v>
      </c>
      <c r="N2309" t="s">
        <v>72</v>
      </c>
    </row>
    <row r="2310" spans="1:14" x14ac:dyDescent="0.35">
      <c r="A2310">
        <v>12309</v>
      </c>
      <c r="B2310" s="1">
        <v>45767</v>
      </c>
      <c r="C2310" t="s">
        <v>4416</v>
      </c>
      <c r="D2310" t="s">
        <v>28</v>
      </c>
      <c r="E2310" t="s">
        <v>35</v>
      </c>
      <c r="F2310" t="s">
        <v>24</v>
      </c>
      <c r="G2310" t="s">
        <v>59</v>
      </c>
      <c r="H2310" t="s">
        <v>2935</v>
      </c>
      <c r="I2310">
        <v>1</v>
      </c>
      <c r="J2310">
        <v>31443</v>
      </c>
      <c r="K2310">
        <v>15</v>
      </c>
      <c r="L2310">
        <v>26726.55</v>
      </c>
      <c r="M2310">
        <v>6441.75</v>
      </c>
      <c r="N2310" t="s">
        <v>38</v>
      </c>
    </row>
    <row r="2311" spans="1:14" x14ac:dyDescent="0.35">
      <c r="A2311">
        <v>12310</v>
      </c>
      <c r="B2311" s="1">
        <v>45831</v>
      </c>
      <c r="C2311" t="s">
        <v>4417</v>
      </c>
      <c r="D2311" t="s">
        <v>40</v>
      </c>
      <c r="E2311" t="s">
        <v>62</v>
      </c>
      <c r="F2311" t="s">
        <v>69</v>
      </c>
      <c r="G2311" t="s">
        <v>70</v>
      </c>
      <c r="H2311" t="s">
        <v>4418</v>
      </c>
      <c r="I2311">
        <v>2</v>
      </c>
      <c r="J2311">
        <v>38547</v>
      </c>
      <c r="K2311">
        <v>15</v>
      </c>
      <c r="L2311">
        <v>65529.9</v>
      </c>
      <c r="M2311">
        <v>13282.81</v>
      </c>
      <c r="N2311" t="s">
        <v>20</v>
      </c>
    </row>
    <row r="2312" spans="1:14" x14ac:dyDescent="0.35">
      <c r="A2312">
        <v>12311</v>
      </c>
      <c r="B2312" s="1">
        <v>45475</v>
      </c>
      <c r="C2312" t="s">
        <v>4419</v>
      </c>
      <c r="D2312" t="s">
        <v>22</v>
      </c>
      <c r="E2312" t="s">
        <v>167</v>
      </c>
      <c r="F2312" t="s">
        <v>17</v>
      </c>
      <c r="G2312" t="s">
        <v>18</v>
      </c>
      <c r="H2312" t="s">
        <v>4420</v>
      </c>
      <c r="I2312">
        <v>1</v>
      </c>
      <c r="J2312">
        <v>54980</v>
      </c>
      <c r="K2312">
        <v>15</v>
      </c>
      <c r="L2312">
        <v>46733</v>
      </c>
      <c r="M2312">
        <v>3796.47</v>
      </c>
      <c r="N2312" t="s">
        <v>72</v>
      </c>
    </row>
    <row r="2313" spans="1:14" x14ac:dyDescent="0.35">
      <c r="A2313">
        <v>12312</v>
      </c>
      <c r="B2313" s="1">
        <v>45535</v>
      </c>
      <c r="C2313" t="s">
        <v>4421</v>
      </c>
      <c r="D2313" t="s">
        <v>15</v>
      </c>
      <c r="E2313" t="s">
        <v>68</v>
      </c>
      <c r="F2313" t="s">
        <v>86</v>
      </c>
      <c r="G2313" t="s">
        <v>296</v>
      </c>
      <c r="H2313" t="s">
        <v>383</v>
      </c>
      <c r="I2313">
        <v>1</v>
      </c>
      <c r="J2313">
        <v>43437</v>
      </c>
      <c r="K2313">
        <v>0</v>
      </c>
      <c r="L2313">
        <v>43437</v>
      </c>
      <c r="M2313">
        <v>8393.7000000000007</v>
      </c>
      <c r="N2313" t="s">
        <v>38</v>
      </c>
    </row>
    <row r="2314" spans="1:14" x14ac:dyDescent="0.35">
      <c r="A2314">
        <v>12313</v>
      </c>
      <c r="B2314" s="1">
        <v>45894</v>
      </c>
      <c r="C2314" t="s">
        <v>4422</v>
      </c>
      <c r="D2314" t="s">
        <v>28</v>
      </c>
      <c r="E2314" t="s">
        <v>29</v>
      </c>
      <c r="F2314" t="s">
        <v>69</v>
      </c>
      <c r="G2314" t="s">
        <v>123</v>
      </c>
      <c r="H2314" t="s">
        <v>4423</v>
      </c>
      <c r="I2314">
        <v>4</v>
      </c>
      <c r="J2314">
        <v>6203</v>
      </c>
      <c r="K2314">
        <v>20</v>
      </c>
      <c r="L2314">
        <v>19849.599999999999</v>
      </c>
      <c r="M2314">
        <v>3653.93</v>
      </c>
      <c r="N2314" t="s">
        <v>72</v>
      </c>
    </row>
    <row r="2315" spans="1:14" x14ac:dyDescent="0.35">
      <c r="A2315">
        <v>12314</v>
      </c>
      <c r="B2315" s="1">
        <v>45886</v>
      </c>
      <c r="C2315" t="s">
        <v>4424</v>
      </c>
      <c r="D2315" t="s">
        <v>28</v>
      </c>
      <c r="E2315" t="s">
        <v>114</v>
      </c>
      <c r="F2315" t="s">
        <v>86</v>
      </c>
      <c r="G2315" t="s">
        <v>90</v>
      </c>
      <c r="H2315" t="s">
        <v>4425</v>
      </c>
      <c r="I2315">
        <v>2</v>
      </c>
      <c r="J2315">
        <v>68153</v>
      </c>
      <c r="K2315">
        <v>5</v>
      </c>
      <c r="L2315">
        <v>129490.7</v>
      </c>
      <c r="M2315">
        <v>17007.189999999999</v>
      </c>
      <c r="N2315" t="s">
        <v>83</v>
      </c>
    </row>
    <row r="2316" spans="1:14" x14ac:dyDescent="0.35">
      <c r="A2316">
        <v>12315</v>
      </c>
      <c r="B2316" s="1">
        <v>45584</v>
      </c>
      <c r="C2316" t="s">
        <v>4426</v>
      </c>
      <c r="D2316" t="s">
        <v>22</v>
      </c>
      <c r="E2316" t="s">
        <v>167</v>
      </c>
      <c r="F2316" t="s">
        <v>75</v>
      </c>
      <c r="G2316" t="s">
        <v>307</v>
      </c>
      <c r="H2316" t="s">
        <v>4427</v>
      </c>
      <c r="I2316">
        <v>1</v>
      </c>
      <c r="J2316">
        <v>50570</v>
      </c>
      <c r="K2316">
        <v>10</v>
      </c>
      <c r="L2316">
        <v>45513</v>
      </c>
      <c r="M2316">
        <v>7593.86</v>
      </c>
      <c r="N2316" t="s">
        <v>83</v>
      </c>
    </row>
    <row r="2317" spans="1:14" x14ac:dyDescent="0.35">
      <c r="A2317">
        <v>12316</v>
      </c>
      <c r="B2317" s="1">
        <v>45889</v>
      </c>
      <c r="C2317" t="s">
        <v>4428</v>
      </c>
      <c r="D2317" t="s">
        <v>15</v>
      </c>
      <c r="E2317" t="s">
        <v>68</v>
      </c>
      <c r="F2317" t="s">
        <v>24</v>
      </c>
      <c r="G2317" t="s">
        <v>133</v>
      </c>
      <c r="H2317" t="s">
        <v>4429</v>
      </c>
      <c r="I2317">
        <v>2</v>
      </c>
      <c r="J2317">
        <v>10011</v>
      </c>
      <c r="K2317">
        <v>20</v>
      </c>
      <c r="L2317">
        <v>16017.6</v>
      </c>
      <c r="M2317">
        <v>2800.68</v>
      </c>
      <c r="N2317" t="s">
        <v>33</v>
      </c>
    </row>
    <row r="2318" spans="1:14" x14ac:dyDescent="0.35">
      <c r="A2318">
        <v>12317</v>
      </c>
      <c r="B2318" s="1">
        <v>45663</v>
      </c>
      <c r="C2318" t="s">
        <v>4430</v>
      </c>
      <c r="D2318" t="s">
        <v>40</v>
      </c>
      <c r="E2318" t="s">
        <v>110</v>
      </c>
      <c r="F2318" t="s">
        <v>69</v>
      </c>
      <c r="G2318" t="s">
        <v>517</v>
      </c>
      <c r="H2318" t="s">
        <v>4431</v>
      </c>
      <c r="I2318">
        <v>5</v>
      </c>
      <c r="J2318">
        <v>21827</v>
      </c>
      <c r="K2318">
        <v>5</v>
      </c>
      <c r="L2318">
        <v>103678.25</v>
      </c>
      <c r="M2318">
        <v>15197.19</v>
      </c>
      <c r="N2318" t="s">
        <v>72</v>
      </c>
    </row>
    <row r="2319" spans="1:14" x14ac:dyDescent="0.35">
      <c r="A2319">
        <v>12318</v>
      </c>
      <c r="B2319" s="1">
        <v>45867</v>
      </c>
      <c r="C2319" t="s">
        <v>4432</v>
      </c>
      <c r="D2319" t="s">
        <v>22</v>
      </c>
      <c r="E2319" t="s">
        <v>58</v>
      </c>
      <c r="F2319" t="s">
        <v>24</v>
      </c>
      <c r="G2319" t="s">
        <v>133</v>
      </c>
      <c r="H2319" t="s">
        <v>4433</v>
      </c>
      <c r="I2319">
        <v>2</v>
      </c>
      <c r="J2319">
        <v>35939</v>
      </c>
      <c r="K2319">
        <v>20</v>
      </c>
      <c r="L2319">
        <v>57502.400000000001</v>
      </c>
      <c r="M2319">
        <v>6993.82</v>
      </c>
      <c r="N2319" t="s">
        <v>33</v>
      </c>
    </row>
    <row r="2320" spans="1:14" x14ac:dyDescent="0.35">
      <c r="A2320">
        <v>12319</v>
      </c>
      <c r="B2320" s="1">
        <v>45907</v>
      </c>
      <c r="C2320" t="s">
        <v>4434</v>
      </c>
      <c r="D2320" t="s">
        <v>15</v>
      </c>
      <c r="E2320" t="s">
        <v>16</v>
      </c>
      <c r="F2320" t="s">
        <v>42</v>
      </c>
      <c r="G2320" t="s">
        <v>446</v>
      </c>
      <c r="H2320" t="s">
        <v>607</v>
      </c>
      <c r="I2320">
        <v>3</v>
      </c>
      <c r="J2320">
        <v>9001</v>
      </c>
      <c r="K2320">
        <v>10</v>
      </c>
      <c r="L2320">
        <v>24302.7</v>
      </c>
      <c r="M2320">
        <v>3186.17</v>
      </c>
      <c r="N2320" t="s">
        <v>83</v>
      </c>
    </row>
    <row r="2321" spans="1:14" x14ac:dyDescent="0.35">
      <c r="A2321">
        <v>12320</v>
      </c>
      <c r="B2321" s="1">
        <v>45585</v>
      </c>
      <c r="C2321" t="s">
        <v>4435</v>
      </c>
      <c r="D2321" t="s">
        <v>40</v>
      </c>
      <c r="E2321" t="s">
        <v>50</v>
      </c>
      <c r="F2321" t="s">
        <v>24</v>
      </c>
      <c r="G2321" t="s">
        <v>59</v>
      </c>
      <c r="H2321" t="s">
        <v>403</v>
      </c>
      <c r="I2321">
        <v>4</v>
      </c>
      <c r="J2321">
        <v>47109</v>
      </c>
      <c r="K2321">
        <v>15</v>
      </c>
      <c r="L2321">
        <v>160170.6</v>
      </c>
      <c r="M2321">
        <v>39645.99</v>
      </c>
      <c r="N2321" t="s">
        <v>83</v>
      </c>
    </row>
    <row r="2322" spans="1:14" x14ac:dyDescent="0.35">
      <c r="A2322">
        <v>12321</v>
      </c>
      <c r="B2322" s="1">
        <v>45628</v>
      </c>
      <c r="C2322" t="s">
        <v>4436</v>
      </c>
      <c r="D2322" t="s">
        <v>15</v>
      </c>
      <c r="E2322" t="s">
        <v>68</v>
      </c>
      <c r="F2322" t="s">
        <v>86</v>
      </c>
      <c r="G2322" t="s">
        <v>118</v>
      </c>
      <c r="H2322" t="s">
        <v>4437</v>
      </c>
      <c r="I2322">
        <v>3</v>
      </c>
      <c r="J2322">
        <v>42140</v>
      </c>
      <c r="K2322">
        <v>0</v>
      </c>
      <c r="L2322">
        <v>126420</v>
      </c>
      <c r="M2322">
        <v>23779.71</v>
      </c>
      <c r="N2322" t="s">
        <v>72</v>
      </c>
    </row>
    <row r="2323" spans="1:14" x14ac:dyDescent="0.35">
      <c r="A2323">
        <v>12322</v>
      </c>
      <c r="B2323" s="1">
        <v>45212</v>
      </c>
      <c r="C2323" t="s">
        <v>4438</v>
      </c>
      <c r="D2323" t="s">
        <v>28</v>
      </c>
      <c r="E2323" t="s">
        <v>144</v>
      </c>
      <c r="F2323" t="s">
        <v>24</v>
      </c>
      <c r="G2323" t="s">
        <v>107</v>
      </c>
      <c r="H2323" t="s">
        <v>4439</v>
      </c>
      <c r="I2323">
        <v>2</v>
      </c>
      <c r="J2323">
        <v>61838</v>
      </c>
      <c r="K2323">
        <v>10</v>
      </c>
      <c r="L2323">
        <v>111308.4</v>
      </c>
      <c r="M2323">
        <v>6913.52</v>
      </c>
      <c r="N2323" t="s">
        <v>72</v>
      </c>
    </row>
    <row r="2324" spans="1:14" x14ac:dyDescent="0.35">
      <c r="A2324">
        <v>12323</v>
      </c>
      <c r="B2324" s="1">
        <v>45245</v>
      </c>
      <c r="C2324" t="s">
        <v>4440</v>
      </c>
      <c r="D2324" t="s">
        <v>28</v>
      </c>
      <c r="E2324" t="s">
        <v>29</v>
      </c>
      <c r="F2324" t="s">
        <v>46</v>
      </c>
      <c r="G2324" t="s">
        <v>47</v>
      </c>
      <c r="H2324" t="s">
        <v>1559</v>
      </c>
      <c r="I2324">
        <v>3</v>
      </c>
      <c r="J2324">
        <v>64999</v>
      </c>
      <c r="K2324">
        <v>20</v>
      </c>
      <c r="L2324">
        <v>155997.6</v>
      </c>
      <c r="M2324">
        <v>30649.82</v>
      </c>
      <c r="N2324" t="s">
        <v>33</v>
      </c>
    </row>
    <row r="2325" spans="1:14" x14ac:dyDescent="0.35">
      <c r="A2325">
        <v>12324</v>
      </c>
      <c r="B2325" s="1">
        <v>45331</v>
      </c>
      <c r="C2325" t="s">
        <v>4441</v>
      </c>
      <c r="D2325" t="s">
        <v>28</v>
      </c>
      <c r="E2325" t="s">
        <v>114</v>
      </c>
      <c r="F2325" t="s">
        <v>17</v>
      </c>
      <c r="G2325" t="s">
        <v>291</v>
      </c>
      <c r="H2325" t="s">
        <v>1409</v>
      </c>
      <c r="I2325">
        <v>2</v>
      </c>
      <c r="J2325">
        <v>5842</v>
      </c>
      <c r="K2325">
        <v>20</v>
      </c>
      <c r="L2325">
        <v>9347.2000000000007</v>
      </c>
      <c r="M2325">
        <v>861.5</v>
      </c>
      <c r="N2325" t="s">
        <v>83</v>
      </c>
    </row>
    <row r="2326" spans="1:14" x14ac:dyDescent="0.35">
      <c r="A2326">
        <v>12325</v>
      </c>
      <c r="B2326" s="1">
        <v>45389</v>
      </c>
      <c r="C2326" t="s">
        <v>4442</v>
      </c>
      <c r="D2326" t="s">
        <v>15</v>
      </c>
      <c r="E2326" t="s">
        <v>93</v>
      </c>
      <c r="F2326" t="s">
        <v>96</v>
      </c>
      <c r="G2326" t="s">
        <v>156</v>
      </c>
      <c r="H2326" t="s">
        <v>4443</v>
      </c>
      <c r="I2326">
        <v>5</v>
      </c>
      <c r="J2326">
        <v>30597</v>
      </c>
      <c r="K2326">
        <v>15</v>
      </c>
      <c r="L2326">
        <v>130037.25</v>
      </c>
      <c r="M2326">
        <v>7176.31</v>
      </c>
      <c r="N2326" t="s">
        <v>38</v>
      </c>
    </row>
    <row r="2327" spans="1:14" x14ac:dyDescent="0.35">
      <c r="A2327">
        <v>12326</v>
      </c>
      <c r="B2327" s="1">
        <v>45718</v>
      </c>
      <c r="C2327" t="s">
        <v>4444</v>
      </c>
      <c r="D2327" t="s">
        <v>15</v>
      </c>
      <c r="E2327" t="s">
        <v>68</v>
      </c>
      <c r="F2327" t="s">
        <v>30</v>
      </c>
      <c r="G2327" t="s">
        <v>322</v>
      </c>
      <c r="H2327" t="s">
        <v>4445</v>
      </c>
      <c r="I2327">
        <v>1</v>
      </c>
      <c r="J2327">
        <v>26063</v>
      </c>
      <c r="K2327">
        <v>0</v>
      </c>
      <c r="L2327">
        <v>26063</v>
      </c>
      <c r="M2327">
        <v>4375.72</v>
      </c>
      <c r="N2327" t="s">
        <v>33</v>
      </c>
    </row>
    <row r="2328" spans="1:14" x14ac:dyDescent="0.35">
      <c r="A2328">
        <v>12327</v>
      </c>
      <c r="B2328" s="1">
        <v>45790</v>
      </c>
      <c r="C2328" t="s">
        <v>933</v>
      </c>
      <c r="D2328" t="s">
        <v>28</v>
      </c>
      <c r="E2328" t="s">
        <v>29</v>
      </c>
      <c r="F2328" t="s">
        <v>69</v>
      </c>
      <c r="G2328" t="s">
        <v>70</v>
      </c>
      <c r="H2328" t="s">
        <v>4446</v>
      </c>
      <c r="I2328">
        <v>2</v>
      </c>
      <c r="J2328">
        <v>44993</v>
      </c>
      <c r="K2328">
        <v>10</v>
      </c>
      <c r="L2328">
        <v>80987.399999999994</v>
      </c>
      <c r="M2328">
        <v>7994.18</v>
      </c>
      <c r="N2328" t="s">
        <v>72</v>
      </c>
    </row>
    <row r="2329" spans="1:14" x14ac:dyDescent="0.35">
      <c r="A2329">
        <v>12328</v>
      </c>
      <c r="B2329" s="1">
        <v>45267</v>
      </c>
      <c r="C2329" t="s">
        <v>4447</v>
      </c>
      <c r="D2329" t="s">
        <v>22</v>
      </c>
      <c r="E2329" t="s">
        <v>54</v>
      </c>
      <c r="F2329" t="s">
        <v>75</v>
      </c>
      <c r="G2329" t="s">
        <v>240</v>
      </c>
      <c r="H2329" t="s">
        <v>4448</v>
      </c>
      <c r="I2329">
        <v>3</v>
      </c>
      <c r="J2329">
        <v>30868</v>
      </c>
      <c r="K2329">
        <v>15</v>
      </c>
      <c r="L2329">
        <v>78713.399999999994</v>
      </c>
      <c r="M2329">
        <v>5221.2700000000004</v>
      </c>
      <c r="N2329" t="s">
        <v>20</v>
      </c>
    </row>
    <row r="2330" spans="1:14" x14ac:dyDescent="0.35">
      <c r="A2330">
        <v>12329</v>
      </c>
      <c r="B2330" s="1">
        <v>45795</v>
      </c>
      <c r="C2330" t="s">
        <v>4449</v>
      </c>
      <c r="D2330" t="s">
        <v>22</v>
      </c>
      <c r="E2330" t="s">
        <v>74</v>
      </c>
      <c r="F2330" t="s">
        <v>30</v>
      </c>
      <c r="G2330" t="s">
        <v>227</v>
      </c>
      <c r="H2330" t="s">
        <v>4450</v>
      </c>
      <c r="I2330">
        <v>4</v>
      </c>
      <c r="J2330">
        <v>19920</v>
      </c>
      <c r="K2330">
        <v>5</v>
      </c>
      <c r="L2330">
        <v>75696</v>
      </c>
      <c r="M2330">
        <v>17454.75</v>
      </c>
      <c r="N2330" t="s">
        <v>38</v>
      </c>
    </row>
    <row r="2331" spans="1:14" x14ac:dyDescent="0.35">
      <c r="A2331">
        <v>12330</v>
      </c>
      <c r="B2331" s="1">
        <v>45468</v>
      </c>
      <c r="C2331" t="s">
        <v>4451</v>
      </c>
      <c r="D2331" t="s">
        <v>40</v>
      </c>
      <c r="E2331" t="s">
        <v>41</v>
      </c>
      <c r="F2331" t="s">
        <v>129</v>
      </c>
      <c r="G2331" t="s">
        <v>159</v>
      </c>
      <c r="H2331" t="s">
        <v>243</v>
      </c>
      <c r="I2331">
        <v>4</v>
      </c>
      <c r="J2331">
        <v>36581</v>
      </c>
      <c r="K2331">
        <v>20</v>
      </c>
      <c r="L2331">
        <v>117059.2</v>
      </c>
      <c r="M2331">
        <v>8082.87</v>
      </c>
      <c r="N2331" t="s">
        <v>83</v>
      </c>
    </row>
    <row r="2332" spans="1:14" x14ac:dyDescent="0.35">
      <c r="A2332">
        <v>12331</v>
      </c>
      <c r="B2332" s="1">
        <v>45541</v>
      </c>
      <c r="C2332" t="s">
        <v>4452</v>
      </c>
      <c r="D2332" t="s">
        <v>22</v>
      </c>
      <c r="E2332" t="s">
        <v>74</v>
      </c>
      <c r="F2332" t="s">
        <v>86</v>
      </c>
      <c r="G2332" t="s">
        <v>118</v>
      </c>
      <c r="H2332" t="s">
        <v>4453</v>
      </c>
      <c r="I2332">
        <v>5</v>
      </c>
      <c r="J2332">
        <v>75521</v>
      </c>
      <c r="K2332">
        <v>10</v>
      </c>
      <c r="L2332">
        <v>339844.5</v>
      </c>
      <c r="M2332">
        <v>82804.05</v>
      </c>
      <c r="N2332" t="s">
        <v>83</v>
      </c>
    </row>
    <row r="2333" spans="1:14" x14ac:dyDescent="0.35">
      <c r="A2333">
        <v>12332</v>
      </c>
      <c r="B2333" s="1">
        <v>45820</v>
      </c>
      <c r="C2333" t="s">
        <v>4454</v>
      </c>
      <c r="D2333" t="s">
        <v>15</v>
      </c>
      <c r="E2333" t="s">
        <v>16</v>
      </c>
      <c r="F2333" t="s">
        <v>30</v>
      </c>
      <c r="G2333" t="s">
        <v>322</v>
      </c>
      <c r="H2333" t="s">
        <v>4455</v>
      </c>
      <c r="I2333">
        <v>5</v>
      </c>
      <c r="J2333">
        <v>5200</v>
      </c>
      <c r="K2333">
        <v>0</v>
      </c>
      <c r="L2333">
        <v>26000</v>
      </c>
      <c r="M2333">
        <v>3546.45</v>
      </c>
      <c r="N2333" t="s">
        <v>20</v>
      </c>
    </row>
    <row r="2334" spans="1:14" x14ac:dyDescent="0.35">
      <c r="A2334">
        <v>12333</v>
      </c>
      <c r="B2334" s="1">
        <v>45730</v>
      </c>
      <c r="C2334" t="s">
        <v>4456</v>
      </c>
      <c r="D2334" t="s">
        <v>40</v>
      </c>
      <c r="E2334" t="s">
        <v>50</v>
      </c>
      <c r="F2334" t="s">
        <v>30</v>
      </c>
      <c r="G2334" t="s">
        <v>65</v>
      </c>
      <c r="H2334" t="s">
        <v>4457</v>
      </c>
      <c r="I2334">
        <v>5</v>
      </c>
      <c r="J2334">
        <v>39225</v>
      </c>
      <c r="K2334">
        <v>0</v>
      </c>
      <c r="L2334">
        <v>196125</v>
      </c>
      <c r="M2334">
        <v>25077.75</v>
      </c>
      <c r="N2334" t="s">
        <v>83</v>
      </c>
    </row>
    <row r="2335" spans="1:14" x14ac:dyDescent="0.35">
      <c r="A2335">
        <v>12334</v>
      </c>
      <c r="B2335" s="1">
        <v>45333</v>
      </c>
      <c r="C2335" t="s">
        <v>4458</v>
      </c>
      <c r="D2335" t="s">
        <v>28</v>
      </c>
      <c r="E2335" t="s">
        <v>144</v>
      </c>
      <c r="F2335" t="s">
        <v>24</v>
      </c>
      <c r="G2335" t="s">
        <v>25</v>
      </c>
      <c r="H2335" t="s">
        <v>4459</v>
      </c>
      <c r="I2335">
        <v>5</v>
      </c>
      <c r="J2335">
        <v>44351</v>
      </c>
      <c r="K2335">
        <v>5</v>
      </c>
      <c r="L2335">
        <v>210667.25</v>
      </c>
      <c r="M2335">
        <v>29581.25</v>
      </c>
      <c r="N2335" t="s">
        <v>20</v>
      </c>
    </row>
    <row r="2336" spans="1:14" x14ac:dyDescent="0.35">
      <c r="A2336">
        <v>12335</v>
      </c>
      <c r="B2336" s="1">
        <v>45563</v>
      </c>
      <c r="C2336" t="s">
        <v>4460</v>
      </c>
      <c r="D2336" t="s">
        <v>28</v>
      </c>
      <c r="E2336" t="s">
        <v>29</v>
      </c>
      <c r="F2336" t="s">
        <v>17</v>
      </c>
      <c r="G2336" t="s">
        <v>18</v>
      </c>
      <c r="H2336" t="s">
        <v>4461</v>
      </c>
      <c r="I2336">
        <v>4</v>
      </c>
      <c r="J2336">
        <v>56165</v>
      </c>
      <c r="K2336">
        <v>20</v>
      </c>
      <c r="L2336">
        <v>179728</v>
      </c>
      <c r="M2336">
        <v>40737.760000000002</v>
      </c>
      <c r="N2336" t="s">
        <v>20</v>
      </c>
    </row>
    <row r="2337" spans="1:14" x14ac:dyDescent="0.35">
      <c r="A2337">
        <v>12336</v>
      </c>
      <c r="B2337" s="1">
        <v>45218</v>
      </c>
      <c r="C2337" t="s">
        <v>4462</v>
      </c>
      <c r="D2337" t="s">
        <v>15</v>
      </c>
      <c r="E2337" t="s">
        <v>93</v>
      </c>
      <c r="F2337" t="s">
        <v>24</v>
      </c>
      <c r="G2337" t="s">
        <v>133</v>
      </c>
      <c r="H2337" t="s">
        <v>571</v>
      </c>
      <c r="I2337">
        <v>3</v>
      </c>
      <c r="J2337">
        <v>42486</v>
      </c>
      <c r="K2337">
        <v>10</v>
      </c>
      <c r="L2337">
        <v>114712.2</v>
      </c>
      <c r="M2337">
        <v>18919.060000000001</v>
      </c>
      <c r="N2337" t="s">
        <v>83</v>
      </c>
    </row>
    <row r="2338" spans="1:14" x14ac:dyDescent="0.35">
      <c r="A2338">
        <v>12337</v>
      </c>
      <c r="B2338" s="1">
        <v>45488</v>
      </c>
      <c r="C2338" t="s">
        <v>4463</v>
      </c>
      <c r="D2338" t="s">
        <v>15</v>
      </c>
      <c r="E2338" t="s">
        <v>16</v>
      </c>
      <c r="F2338" t="s">
        <v>46</v>
      </c>
      <c r="G2338" t="s">
        <v>201</v>
      </c>
      <c r="H2338" t="s">
        <v>4464</v>
      </c>
      <c r="I2338">
        <v>4</v>
      </c>
      <c r="J2338">
        <v>24556</v>
      </c>
      <c r="K2338">
        <v>0</v>
      </c>
      <c r="L2338">
        <v>98224</v>
      </c>
      <c r="M2338">
        <v>17744.22</v>
      </c>
      <c r="N2338" t="s">
        <v>20</v>
      </c>
    </row>
    <row r="2339" spans="1:14" x14ac:dyDescent="0.35">
      <c r="A2339">
        <v>12338</v>
      </c>
      <c r="B2339" s="1">
        <v>45237</v>
      </c>
      <c r="C2339" t="s">
        <v>4465</v>
      </c>
      <c r="D2339" t="s">
        <v>28</v>
      </c>
      <c r="E2339" t="s">
        <v>29</v>
      </c>
      <c r="F2339" t="s">
        <v>96</v>
      </c>
      <c r="G2339" t="s">
        <v>156</v>
      </c>
      <c r="H2339" t="s">
        <v>4466</v>
      </c>
      <c r="I2339">
        <v>3</v>
      </c>
      <c r="J2339">
        <v>63186</v>
      </c>
      <c r="K2339">
        <v>5</v>
      </c>
      <c r="L2339">
        <v>180080.1</v>
      </c>
      <c r="M2339">
        <v>25040.19</v>
      </c>
      <c r="N2339" t="s">
        <v>20</v>
      </c>
    </row>
    <row r="2340" spans="1:14" x14ac:dyDescent="0.35">
      <c r="A2340">
        <v>12339</v>
      </c>
      <c r="B2340" s="1">
        <v>45845</v>
      </c>
      <c r="C2340" t="s">
        <v>4467</v>
      </c>
      <c r="D2340" t="s">
        <v>40</v>
      </c>
      <c r="E2340" t="s">
        <v>41</v>
      </c>
      <c r="F2340" t="s">
        <v>75</v>
      </c>
      <c r="G2340" t="s">
        <v>204</v>
      </c>
      <c r="H2340" t="s">
        <v>4468</v>
      </c>
      <c r="I2340">
        <v>5</v>
      </c>
      <c r="J2340">
        <v>74466</v>
      </c>
      <c r="K2340">
        <v>0</v>
      </c>
      <c r="L2340">
        <v>372330</v>
      </c>
      <c r="M2340">
        <v>68748.62</v>
      </c>
      <c r="N2340" t="s">
        <v>83</v>
      </c>
    </row>
    <row r="2341" spans="1:14" x14ac:dyDescent="0.35">
      <c r="A2341">
        <v>12340</v>
      </c>
      <c r="B2341" s="1">
        <v>45342</v>
      </c>
      <c r="C2341" t="s">
        <v>4469</v>
      </c>
      <c r="D2341" t="s">
        <v>15</v>
      </c>
      <c r="E2341" t="s">
        <v>93</v>
      </c>
      <c r="F2341" t="s">
        <v>17</v>
      </c>
      <c r="G2341" t="s">
        <v>18</v>
      </c>
      <c r="H2341" t="s">
        <v>4470</v>
      </c>
      <c r="I2341">
        <v>3</v>
      </c>
      <c r="J2341">
        <v>37534</v>
      </c>
      <c r="K2341">
        <v>5</v>
      </c>
      <c r="L2341">
        <v>106971.9</v>
      </c>
      <c r="M2341">
        <v>18381.07</v>
      </c>
      <c r="N2341" t="s">
        <v>20</v>
      </c>
    </row>
    <row r="2342" spans="1:14" x14ac:dyDescent="0.35">
      <c r="A2342">
        <v>12341</v>
      </c>
      <c r="B2342" s="1">
        <v>45273</v>
      </c>
      <c r="C2342" t="s">
        <v>4471</v>
      </c>
      <c r="D2342" t="s">
        <v>40</v>
      </c>
      <c r="E2342" t="s">
        <v>41</v>
      </c>
      <c r="F2342" t="s">
        <v>30</v>
      </c>
      <c r="G2342" t="s">
        <v>104</v>
      </c>
      <c r="H2342" t="s">
        <v>4472</v>
      </c>
      <c r="I2342">
        <v>4</v>
      </c>
      <c r="J2342">
        <v>48345</v>
      </c>
      <c r="K2342">
        <v>10</v>
      </c>
      <c r="L2342">
        <v>174042</v>
      </c>
      <c r="M2342">
        <v>26545.599999999999</v>
      </c>
      <c r="N2342" t="s">
        <v>83</v>
      </c>
    </row>
    <row r="2343" spans="1:14" x14ac:dyDescent="0.35">
      <c r="A2343">
        <v>12342</v>
      </c>
      <c r="B2343" s="1">
        <v>45674</v>
      </c>
      <c r="C2343" t="s">
        <v>4473</v>
      </c>
      <c r="D2343" t="s">
        <v>22</v>
      </c>
      <c r="E2343" t="s">
        <v>58</v>
      </c>
      <c r="F2343" t="s">
        <v>75</v>
      </c>
      <c r="G2343" t="s">
        <v>204</v>
      </c>
      <c r="H2343" t="s">
        <v>2477</v>
      </c>
      <c r="I2343">
        <v>5</v>
      </c>
      <c r="J2343">
        <v>53177</v>
      </c>
      <c r="K2343">
        <v>10</v>
      </c>
      <c r="L2343">
        <v>239296.5</v>
      </c>
      <c r="M2343">
        <v>14656.39</v>
      </c>
      <c r="N2343" t="s">
        <v>33</v>
      </c>
    </row>
    <row r="2344" spans="1:14" x14ac:dyDescent="0.35">
      <c r="A2344">
        <v>12343</v>
      </c>
      <c r="B2344" s="1">
        <v>45418</v>
      </c>
      <c r="C2344" t="s">
        <v>4474</v>
      </c>
      <c r="D2344" t="s">
        <v>15</v>
      </c>
      <c r="E2344" t="s">
        <v>16</v>
      </c>
      <c r="F2344" t="s">
        <v>96</v>
      </c>
      <c r="G2344" t="s">
        <v>97</v>
      </c>
      <c r="H2344" t="s">
        <v>4475</v>
      </c>
      <c r="I2344">
        <v>5</v>
      </c>
      <c r="J2344">
        <v>6951</v>
      </c>
      <c r="K2344">
        <v>15</v>
      </c>
      <c r="L2344">
        <v>29541.75</v>
      </c>
      <c r="M2344">
        <v>6396.94</v>
      </c>
      <c r="N2344" t="s">
        <v>20</v>
      </c>
    </row>
    <row r="2345" spans="1:14" x14ac:dyDescent="0.35">
      <c r="A2345">
        <v>12344</v>
      </c>
      <c r="B2345" s="1">
        <v>45240</v>
      </c>
      <c r="C2345" t="s">
        <v>4476</v>
      </c>
      <c r="D2345" t="s">
        <v>22</v>
      </c>
      <c r="E2345" t="s">
        <v>23</v>
      </c>
      <c r="F2345" t="s">
        <v>24</v>
      </c>
      <c r="G2345" t="s">
        <v>59</v>
      </c>
      <c r="H2345" t="s">
        <v>524</v>
      </c>
      <c r="I2345">
        <v>1</v>
      </c>
      <c r="J2345">
        <v>46409</v>
      </c>
      <c r="K2345">
        <v>10</v>
      </c>
      <c r="L2345">
        <v>41768.1</v>
      </c>
      <c r="M2345">
        <v>2494.2600000000002</v>
      </c>
      <c r="N2345" t="s">
        <v>72</v>
      </c>
    </row>
    <row r="2346" spans="1:14" x14ac:dyDescent="0.35">
      <c r="A2346">
        <v>12345</v>
      </c>
      <c r="B2346" s="1">
        <v>45371</v>
      </c>
      <c r="C2346" t="s">
        <v>4477</v>
      </c>
      <c r="D2346" t="s">
        <v>15</v>
      </c>
      <c r="E2346" t="s">
        <v>147</v>
      </c>
      <c r="F2346" t="s">
        <v>30</v>
      </c>
      <c r="G2346" t="s">
        <v>227</v>
      </c>
      <c r="H2346" t="s">
        <v>4478</v>
      </c>
      <c r="I2346">
        <v>3</v>
      </c>
      <c r="J2346">
        <v>40030</v>
      </c>
      <c r="K2346">
        <v>0</v>
      </c>
      <c r="L2346">
        <v>120090</v>
      </c>
      <c r="M2346">
        <v>20011.5</v>
      </c>
      <c r="N2346" t="s">
        <v>20</v>
      </c>
    </row>
    <row r="2347" spans="1:14" x14ac:dyDescent="0.35">
      <c r="A2347">
        <v>12346</v>
      </c>
      <c r="B2347" s="1">
        <v>45384</v>
      </c>
      <c r="C2347" t="s">
        <v>4479</v>
      </c>
      <c r="D2347" t="s">
        <v>40</v>
      </c>
      <c r="E2347" t="s">
        <v>110</v>
      </c>
      <c r="F2347" t="s">
        <v>17</v>
      </c>
      <c r="G2347" t="s">
        <v>291</v>
      </c>
      <c r="H2347" t="s">
        <v>4480</v>
      </c>
      <c r="I2347">
        <v>3</v>
      </c>
      <c r="J2347">
        <v>2899</v>
      </c>
      <c r="K2347">
        <v>15</v>
      </c>
      <c r="L2347">
        <v>7392.45</v>
      </c>
      <c r="M2347">
        <v>1076.8599999999999</v>
      </c>
      <c r="N2347" t="s">
        <v>83</v>
      </c>
    </row>
    <row r="2348" spans="1:14" x14ac:dyDescent="0.35">
      <c r="A2348">
        <v>12347</v>
      </c>
      <c r="B2348" s="1">
        <v>45747</v>
      </c>
      <c r="C2348" t="s">
        <v>4481</v>
      </c>
      <c r="D2348" t="s">
        <v>28</v>
      </c>
      <c r="E2348" t="s">
        <v>114</v>
      </c>
      <c r="F2348" t="s">
        <v>46</v>
      </c>
      <c r="G2348" t="s">
        <v>201</v>
      </c>
      <c r="H2348" t="s">
        <v>3923</v>
      </c>
      <c r="I2348">
        <v>1</v>
      </c>
      <c r="J2348">
        <v>54239</v>
      </c>
      <c r="K2348">
        <v>20</v>
      </c>
      <c r="L2348">
        <v>43391.199999999997</v>
      </c>
      <c r="M2348">
        <v>9542.6299999999992</v>
      </c>
      <c r="N2348" t="s">
        <v>38</v>
      </c>
    </row>
    <row r="2349" spans="1:14" x14ac:dyDescent="0.35">
      <c r="A2349">
        <v>12348</v>
      </c>
      <c r="B2349" s="1">
        <v>45538</v>
      </c>
      <c r="C2349" t="s">
        <v>3295</v>
      </c>
      <c r="D2349" t="s">
        <v>28</v>
      </c>
      <c r="E2349" t="s">
        <v>85</v>
      </c>
      <c r="F2349" t="s">
        <v>129</v>
      </c>
      <c r="G2349" t="s">
        <v>164</v>
      </c>
      <c r="H2349" t="s">
        <v>666</v>
      </c>
      <c r="I2349">
        <v>1</v>
      </c>
      <c r="J2349">
        <v>635</v>
      </c>
      <c r="K2349">
        <v>15</v>
      </c>
      <c r="L2349">
        <v>539.75</v>
      </c>
      <c r="M2349">
        <v>69.23</v>
      </c>
      <c r="N2349" t="s">
        <v>20</v>
      </c>
    </row>
    <row r="2350" spans="1:14" x14ac:dyDescent="0.35">
      <c r="A2350">
        <v>12349</v>
      </c>
      <c r="B2350" s="1">
        <v>45394</v>
      </c>
      <c r="C2350" t="s">
        <v>4482</v>
      </c>
      <c r="D2350" t="s">
        <v>22</v>
      </c>
      <c r="E2350" t="s">
        <v>54</v>
      </c>
      <c r="F2350" t="s">
        <v>42</v>
      </c>
      <c r="G2350" t="s">
        <v>51</v>
      </c>
      <c r="H2350" t="s">
        <v>4483</v>
      </c>
      <c r="I2350">
        <v>2</v>
      </c>
      <c r="J2350">
        <v>23101</v>
      </c>
      <c r="K2350">
        <v>5</v>
      </c>
      <c r="L2350">
        <v>43891.9</v>
      </c>
      <c r="M2350">
        <v>6699.61</v>
      </c>
      <c r="N2350" t="s">
        <v>83</v>
      </c>
    </row>
    <row r="2351" spans="1:14" x14ac:dyDescent="0.35">
      <c r="A2351">
        <v>12350</v>
      </c>
      <c r="B2351" s="1">
        <v>45898</v>
      </c>
      <c r="C2351" t="s">
        <v>4484</v>
      </c>
      <c r="D2351" t="s">
        <v>40</v>
      </c>
      <c r="E2351" t="s">
        <v>103</v>
      </c>
      <c r="F2351" t="s">
        <v>30</v>
      </c>
      <c r="G2351" t="s">
        <v>31</v>
      </c>
      <c r="H2351" t="s">
        <v>4485</v>
      </c>
      <c r="I2351">
        <v>1</v>
      </c>
      <c r="J2351">
        <v>71043</v>
      </c>
      <c r="K2351">
        <v>20</v>
      </c>
      <c r="L2351">
        <v>56834.400000000001</v>
      </c>
      <c r="M2351">
        <v>6724.29</v>
      </c>
      <c r="N2351" t="s">
        <v>20</v>
      </c>
    </row>
    <row r="2352" spans="1:14" x14ac:dyDescent="0.35">
      <c r="A2352">
        <v>12351</v>
      </c>
      <c r="B2352" s="1">
        <v>45486</v>
      </c>
      <c r="C2352" t="s">
        <v>4486</v>
      </c>
      <c r="D2352" t="s">
        <v>22</v>
      </c>
      <c r="E2352" t="s">
        <v>54</v>
      </c>
      <c r="F2352" t="s">
        <v>86</v>
      </c>
      <c r="G2352" t="s">
        <v>118</v>
      </c>
      <c r="H2352" t="s">
        <v>3134</v>
      </c>
      <c r="I2352">
        <v>4</v>
      </c>
      <c r="J2352">
        <v>67753</v>
      </c>
      <c r="K2352">
        <v>10</v>
      </c>
      <c r="L2352">
        <v>243910.8</v>
      </c>
      <c r="M2352">
        <v>48980.36</v>
      </c>
      <c r="N2352" t="s">
        <v>83</v>
      </c>
    </row>
    <row r="2353" spans="1:14" x14ac:dyDescent="0.35">
      <c r="A2353">
        <v>12352</v>
      </c>
      <c r="B2353" s="1">
        <v>45321</v>
      </c>
      <c r="C2353" t="s">
        <v>4487</v>
      </c>
      <c r="D2353" t="s">
        <v>15</v>
      </c>
      <c r="E2353" t="s">
        <v>174</v>
      </c>
      <c r="F2353" t="s">
        <v>69</v>
      </c>
      <c r="G2353" t="s">
        <v>115</v>
      </c>
      <c r="H2353" t="s">
        <v>4488</v>
      </c>
      <c r="I2353">
        <v>3</v>
      </c>
      <c r="J2353">
        <v>9574</v>
      </c>
      <c r="K2353">
        <v>5</v>
      </c>
      <c r="L2353">
        <v>27285.9</v>
      </c>
      <c r="M2353">
        <v>3775.78</v>
      </c>
      <c r="N2353" t="s">
        <v>20</v>
      </c>
    </row>
    <row r="2354" spans="1:14" x14ac:dyDescent="0.35">
      <c r="A2354">
        <v>12353</v>
      </c>
      <c r="B2354" s="1">
        <v>45228</v>
      </c>
      <c r="C2354" t="s">
        <v>4489</v>
      </c>
      <c r="D2354" t="s">
        <v>40</v>
      </c>
      <c r="E2354" t="s">
        <v>110</v>
      </c>
      <c r="F2354" t="s">
        <v>129</v>
      </c>
      <c r="G2354" t="s">
        <v>159</v>
      </c>
      <c r="H2354" t="s">
        <v>1318</v>
      </c>
      <c r="I2354">
        <v>5</v>
      </c>
      <c r="J2354">
        <v>1299</v>
      </c>
      <c r="K2354">
        <v>5</v>
      </c>
      <c r="L2354">
        <v>6170.25</v>
      </c>
      <c r="M2354">
        <v>1520.47</v>
      </c>
      <c r="N2354" t="s">
        <v>83</v>
      </c>
    </row>
    <row r="2355" spans="1:14" x14ac:dyDescent="0.35">
      <c r="A2355">
        <v>12354</v>
      </c>
      <c r="B2355" s="1">
        <v>45483</v>
      </c>
      <c r="C2355" t="s">
        <v>4490</v>
      </c>
      <c r="D2355" t="s">
        <v>28</v>
      </c>
      <c r="E2355" t="s">
        <v>29</v>
      </c>
      <c r="F2355" t="s">
        <v>46</v>
      </c>
      <c r="G2355" t="s">
        <v>201</v>
      </c>
      <c r="H2355" t="s">
        <v>4491</v>
      </c>
      <c r="I2355">
        <v>5</v>
      </c>
      <c r="J2355">
        <v>4600</v>
      </c>
      <c r="K2355">
        <v>20</v>
      </c>
      <c r="L2355">
        <v>18400</v>
      </c>
      <c r="M2355">
        <v>970.7</v>
      </c>
      <c r="N2355" t="s">
        <v>20</v>
      </c>
    </row>
    <row r="2356" spans="1:14" x14ac:dyDescent="0.35">
      <c r="A2356">
        <v>12355</v>
      </c>
      <c r="B2356" s="1">
        <v>45605</v>
      </c>
      <c r="C2356" t="s">
        <v>4492</v>
      </c>
      <c r="D2356" t="s">
        <v>22</v>
      </c>
      <c r="E2356" t="s">
        <v>58</v>
      </c>
      <c r="F2356" t="s">
        <v>30</v>
      </c>
      <c r="G2356" t="s">
        <v>104</v>
      </c>
      <c r="H2356" t="s">
        <v>4493</v>
      </c>
      <c r="I2356">
        <v>2</v>
      </c>
      <c r="J2356">
        <v>74248</v>
      </c>
      <c r="K2356">
        <v>20</v>
      </c>
      <c r="L2356">
        <v>118796.8</v>
      </c>
      <c r="M2356">
        <v>24380.89</v>
      </c>
      <c r="N2356" t="s">
        <v>72</v>
      </c>
    </row>
    <row r="2357" spans="1:14" x14ac:dyDescent="0.35">
      <c r="A2357">
        <v>12356</v>
      </c>
      <c r="B2357" s="1">
        <v>45430</v>
      </c>
      <c r="C2357" t="s">
        <v>4494</v>
      </c>
      <c r="D2357" t="s">
        <v>28</v>
      </c>
      <c r="E2357" t="s">
        <v>29</v>
      </c>
      <c r="F2357" t="s">
        <v>17</v>
      </c>
      <c r="G2357" t="s">
        <v>18</v>
      </c>
      <c r="H2357" t="s">
        <v>4495</v>
      </c>
      <c r="I2357">
        <v>5</v>
      </c>
      <c r="J2357">
        <v>66107</v>
      </c>
      <c r="K2357">
        <v>5</v>
      </c>
      <c r="L2357">
        <v>314008.25</v>
      </c>
      <c r="M2357">
        <v>48260.38</v>
      </c>
      <c r="N2357" t="s">
        <v>20</v>
      </c>
    </row>
    <row r="2358" spans="1:14" x14ac:dyDescent="0.35">
      <c r="A2358">
        <v>12357</v>
      </c>
      <c r="B2358" s="1">
        <v>45245</v>
      </c>
      <c r="C2358" t="s">
        <v>4496</v>
      </c>
      <c r="D2358" t="s">
        <v>40</v>
      </c>
      <c r="E2358" t="s">
        <v>50</v>
      </c>
      <c r="F2358" t="s">
        <v>17</v>
      </c>
      <c r="G2358" t="s">
        <v>100</v>
      </c>
      <c r="H2358" t="s">
        <v>4497</v>
      </c>
      <c r="I2358">
        <v>4</v>
      </c>
      <c r="J2358">
        <v>1266</v>
      </c>
      <c r="K2358">
        <v>0</v>
      </c>
      <c r="L2358">
        <v>5064</v>
      </c>
      <c r="M2358">
        <v>381.53</v>
      </c>
      <c r="N2358" t="s">
        <v>33</v>
      </c>
    </row>
    <row r="2359" spans="1:14" x14ac:dyDescent="0.35">
      <c r="A2359">
        <v>12358</v>
      </c>
      <c r="B2359" s="1">
        <v>45541</v>
      </c>
      <c r="C2359" t="s">
        <v>4498</v>
      </c>
      <c r="D2359" t="s">
        <v>40</v>
      </c>
      <c r="E2359" t="s">
        <v>103</v>
      </c>
      <c r="F2359" t="s">
        <v>129</v>
      </c>
      <c r="G2359" t="s">
        <v>164</v>
      </c>
      <c r="H2359" t="s">
        <v>267</v>
      </c>
      <c r="I2359">
        <v>2</v>
      </c>
      <c r="J2359">
        <v>74681</v>
      </c>
      <c r="K2359">
        <v>5</v>
      </c>
      <c r="L2359">
        <v>141893.9</v>
      </c>
      <c r="M2359">
        <v>9116.35</v>
      </c>
      <c r="N2359" t="s">
        <v>72</v>
      </c>
    </row>
    <row r="2360" spans="1:14" x14ac:dyDescent="0.35">
      <c r="A2360">
        <v>12359</v>
      </c>
      <c r="B2360" s="1">
        <v>45803</v>
      </c>
      <c r="C2360" t="s">
        <v>4499</v>
      </c>
      <c r="D2360" t="s">
        <v>28</v>
      </c>
      <c r="E2360" t="s">
        <v>114</v>
      </c>
      <c r="F2360" t="s">
        <v>42</v>
      </c>
      <c r="G2360" t="s">
        <v>51</v>
      </c>
      <c r="H2360" t="s">
        <v>4500</v>
      </c>
      <c r="I2360">
        <v>3</v>
      </c>
      <c r="J2360">
        <v>33457</v>
      </c>
      <c r="K2360">
        <v>20</v>
      </c>
      <c r="L2360">
        <v>80296.800000000003</v>
      </c>
      <c r="M2360">
        <v>9175.4699999999993</v>
      </c>
      <c r="N2360" t="s">
        <v>72</v>
      </c>
    </row>
    <row r="2361" spans="1:14" x14ac:dyDescent="0.35">
      <c r="A2361">
        <v>12360</v>
      </c>
      <c r="B2361" s="1">
        <v>45584</v>
      </c>
      <c r="C2361" t="s">
        <v>4501</v>
      </c>
      <c r="D2361" t="s">
        <v>15</v>
      </c>
      <c r="E2361" t="s">
        <v>174</v>
      </c>
      <c r="F2361" t="s">
        <v>17</v>
      </c>
      <c r="G2361" t="s">
        <v>18</v>
      </c>
      <c r="H2361" t="s">
        <v>4502</v>
      </c>
      <c r="I2361">
        <v>1</v>
      </c>
      <c r="J2361">
        <v>29018</v>
      </c>
      <c r="K2361">
        <v>15</v>
      </c>
      <c r="L2361">
        <v>24665.3</v>
      </c>
      <c r="M2361">
        <v>4789.24</v>
      </c>
      <c r="N2361" t="s">
        <v>33</v>
      </c>
    </row>
    <row r="2362" spans="1:14" x14ac:dyDescent="0.35">
      <c r="A2362">
        <v>12361</v>
      </c>
      <c r="B2362" s="1">
        <v>45207</v>
      </c>
      <c r="C2362" t="s">
        <v>4503</v>
      </c>
      <c r="D2362" t="s">
        <v>15</v>
      </c>
      <c r="E2362" t="s">
        <v>16</v>
      </c>
      <c r="F2362" t="s">
        <v>96</v>
      </c>
      <c r="G2362" t="s">
        <v>156</v>
      </c>
      <c r="H2362" t="s">
        <v>4504</v>
      </c>
      <c r="I2362">
        <v>4</v>
      </c>
      <c r="J2362">
        <v>21745</v>
      </c>
      <c r="K2362">
        <v>0</v>
      </c>
      <c r="L2362">
        <v>86980</v>
      </c>
      <c r="M2362">
        <v>4960.37</v>
      </c>
      <c r="N2362" t="s">
        <v>83</v>
      </c>
    </row>
    <row r="2363" spans="1:14" x14ac:dyDescent="0.35">
      <c r="A2363">
        <v>12362</v>
      </c>
      <c r="B2363" s="1">
        <v>45744</v>
      </c>
      <c r="C2363" t="s">
        <v>4505</v>
      </c>
      <c r="D2363" t="s">
        <v>40</v>
      </c>
      <c r="E2363" t="s">
        <v>50</v>
      </c>
      <c r="F2363" t="s">
        <v>96</v>
      </c>
      <c r="G2363" t="s">
        <v>183</v>
      </c>
      <c r="H2363" t="s">
        <v>4506</v>
      </c>
      <c r="I2363">
        <v>2</v>
      </c>
      <c r="J2363">
        <v>3291</v>
      </c>
      <c r="K2363">
        <v>15</v>
      </c>
      <c r="L2363">
        <v>5594.7</v>
      </c>
      <c r="M2363">
        <v>1287.79</v>
      </c>
      <c r="N2363" t="s">
        <v>33</v>
      </c>
    </row>
    <row r="2364" spans="1:14" x14ac:dyDescent="0.35">
      <c r="A2364">
        <v>12363</v>
      </c>
      <c r="B2364" s="1">
        <v>45512</v>
      </c>
      <c r="C2364" t="s">
        <v>4507</v>
      </c>
      <c r="D2364" t="s">
        <v>22</v>
      </c>
      <c r="E2364" t="s">
        <v>58</v>
      </c>
      <c r="F2364" t="s">
        <v>17</v>
      </c>
      <c r="G2364" t="s">
        <v>291</v>
      </c>
      <c r="H2364" t="s">
        <v>4508</v>
      </c>
      <c r="I2364">
        <v>3</v>
      </c>
      <c r="J2364">
        <v>67485</v>
      </c>
      <c r="K2364">
        <v>5</v>
      </c>
      <c r="L2364">
        <v>192332.25</v>
      </c>
      <c r="M2364">
        <v>16746.64</v>
      </c>
      <c r="N2364" t="s">
        <v>83</v>
      </c>
    </row>
    <row r="2365" spans="1:14" x14ac:dyDescent="0.35">
      <c r="A2365">
        <v>12364</v>
      </c>
      <c r="B2365" s="1">
        <v>45305</v>
      </c>
      <c r="C2365" t="s">
        <v>4509</v>
      </c>
      <c r="D2365" t="s">
        <v>22</v>
      </c>
      <c r="E2365" t="s">
        <v>58</v>
      </c>
      <c r="F2365" t="s">
        <v>46</v>
      </c>
      <c r="G2365" t="s">
        <v>209</v>
      </c>
      <c r="H2365" t="s">
        <v>4510</v>
      </c>
      <c r="I2365">
        <v>3</v>
      </c>
      <c r="J2365">
        <v>24934</v>
      </c>
      <c r="K2365">
        <v>20</v>
      </c>
      <c r="L2365">
        <v>59841.599999999999</v>
      </c>
      <c r="M2365">
        <v>13615.75</v>
      </c>
      <c r="N2365" t="s">
        <v>33</v>
      </c>
    </row>
    <row r="2366" spans="1:14" x14ac:dyDescent="0.35">
      <c r="A2366">
        <v>12365</v>
      </c>
      <c r="B2366" s="1">
        <v>45386</v>
      </c>
      <c r="C2366" t="s">
        <v>4511</v>
      </c>
      <c r="D2366" t="s">
        <v>22</v>
      </c>
      <c r="E2366" t="s">
        <v>58</v>
      </c>
      <c r="F2366" t="s">
        <v>129</v>
      </c>
      <c r="G2366" t="s">
        <v>159</v>
      </c>
      <c r="H2366" t="s">
        <v>4512</v>
      </c>
      <c r="I2366">
        <v>5</v>
      </c>
      <c r="J2366">
        <v>3680</v>
      </c>
      <c r="K2366">
        <v>15</v>
      </c>
      <c r="L2366">
        <v>15640</v>
      </c>
      <c r="M2366">
        <v>3775.05</v>
      </c>
      <c r="N2366" t="s">
        <v>72</v>
      </c>
    </row>
    <row r="2367" spans="1:14" x14ac:dyDescent="0.35">
      <c r="A2367">
        <v>12366</v>
      </c>
      <c r="B2367" s="1">
        <v>45308</v>
      </c>
      <c r="C2367" t="s">
        <v>4513</v>
      </c>
      <c r="D2367" t="s">
        <v>15</v>
      </c>
      <c r="E2367" t="s">
        <v>147</v>
      </c>
      <c r="F2367" t="s">
        <v>46</v>
      </c>
      <c r="G2367" t="s">
        <v>209</v>
      </c>
      <c r="H2367" t="s">
        <v>4514</v>
      </c>
      <c r="I2367">
        <v>4</v>
      </c>
      <c r="J2367">
        <v>12783</v>
      </c>
      <c r="K2367">
        <v>15</v>
      </c>
      <c r="L2367">
        <v>43462.2</v>
      </c>
      <c r="M2367">
        <v>10139.549999999999</v>
      </c>
      <c r="N2367" t="s">
        <v>72</v>
      </c>
    </row>
    <row r="2368" spans="1:14" x14ac:dyDescent="0.35">
      <c r="A2368">
        <v>12367</v>
      </c>
      <c r="B2368" s="1">
        <v>45312</v>
      </c>
      <c r="C2368" t="s">
        <v>4515</v>
      </c>
      <c r="D2368" t="s">
        <v>22</v>
      </c>
      <c r="E2368" t="s">
        <v>58</v>
      </c>
      <c r="F2368" t="s">
        <v>46</v>
      </c>
      <c r="G2368" t="s">
        <v>201</v>
      </c>
      <c r="H2368" t="s">
        <v>4516</v>
      </c>
      <c r="I2368">
        <v>3</v>
      </c>
      <c r="J2368">
        <v>24986</v>
      </c>
      <c r="K2368">
        <v>20</v>
      </c>
      <c r="L2368">
        <v>59966.400000000001</v>
      </c>
      <c r="M2368">
        <v>14461.24</v>
      </c>
      <c r="N2368" t="s">
        <v>33</v>
      </c>
    </row>
    <row r="2369" spans="1:14" x14ac:dyDescent="0.35">
      <c r="A2369">
        <v>12368</v>
      </c>
      <c r="B2369" s="1">
        <v>45592</v>
      </c>
      <c r="C2369" t="s">
        <v>617</v>
      </c>
      <c r="D2369" t="s">
        <v>15</v>
      </c>
      <c r="E2369" t="s">
        <v>174</v>
      </c>
      <c r="F2369" t="s">
        <v>30</v>
      </c>
      <c r="G2369" t="s">
        <v>227</v>
      </c>
      <c r="H2369" t="s">
        <v>4517</v>
      </c>
      <c r="I2369">
        <v>3</v>
      </c>
      <c r="J2369">
        <v>46658</v>
      </c>
      <c r="K2369">
        <v>20</v>
      </c>
      <c r="L2369">
        <v>111979.2</v>
      </c>
      <c r="M2369">
        <v>22883.07</v>
      </c>
      <c r="N2369" t="s">
        <v>33</v>
      </c>
    </row>
    <row r="2370" spans="1:14" x14ac:dyDescent="0.35">
      <c r="A2370">
        <v>12369</v>
      </c>
      <c r="B2370" s="1">
        <v>45895</v>
      </c>
      <c r="C2370" t="s">
        <v>4518</v>
      </c>
      <c r="D2370" t="s">
        <v>15</v>
      </c>
      <c r="E2370" t="s">
        <v>16</v>
      </c>
      <c r="F2370" t="s">
        <v>17</v>
      </c>
      <c r="G2370" t="s">
        <v>55</v>
      </c>
      <c r="H2370" t="s">
        <v>4519</v>
      </c>
      <c r="I2370">
        <v>3</v>
      </c>
      <c r="J2370">
        <v>63161</v>
      </c>
      <c r="K2370">
        <v>15</v>
      </c>
      <c r="L2370">
        <v>161060.54999999999</v>
      </c>
      <c r="M2370">
        <v>27410.79</v>
      </c>
      <c r="N2370" t="s">
        <v>20</v>
      </c>
    </row>
    <row r="2371" spans="1:14" x14ac:dyDescent="0.35">
      <c r="A2371">
        <v>12370</v>
      </c>
      <c r="B2371" s="1">
        <v>45647</v>
      </c>
      <c r="C2371" t="s">
        <v>4520</v>
      </c>
      <c r="D2371" t="s">
        <v>28</v>
      </c>
      <c r="E2371" t="s">
        <v>144</v>
      </c>
      <c r="F2371" t="s">
        <v>69</v>
      </c>
      <c r="G2371" t="s">
        <v>517</v>
      </c>
      <c r="H2371" t="s">
        <v>4521</v>
      </c>
      <c r="I2371">
        <v>1</v>
      </c>
      <c r="J2371">
        <v>79463</v>
      </c>
      <c r="K2371">
        <v>20</v>
      </c>
      <c r="L2371">
        <v>63570.400000000001</v>
      </c>
      <c r="M2371">
        <v>13239.5</v>
      </c>
      <c r="N2371" t="s">
        <v>20</v>
      </c>
    </row>
    <row r="2372" spans="1:14" x14ac:dyDescent="0.35">
      <c r="A2372">
        <v>12371</v>
      </c>
      <c r="B2372" s="1">
        <v>45748</v>
      </c>
      <c r="C2372" t="s">
        <v>4522</v>
      </c>
      <c r="D2372" t="s">
        <v>28</v>
      </c>
      <c r="E2372" t="s">
        <v>114</v>
      </c>
      <c r="F2372" t="s">
        <v>24</v>
      </c>
      <c r="G2372" t="s">
        <v>107</v>
      </c>
      <c r="H2372" t="s">
        <v>4523</v>
      </c>
      <c r="I2372">
        <v>4</v>
      </c>
      <c r="J2372">
        <v>67376</v>
      </c>
      <c r="K2372">
        <v>0</v>
      </c>
      <c r="L2372">
        <v>269504</v>
      </c>
      <c r="M2372">
        <v>15498.78</v>
      </c>
      <c r="N2372" t="s">
        <v>20</v>
      </c>
    </row>
    <row r="2373" spans="1:14" x14ac:dyDescent="0.35">
      <c r="A2373">
        <v>12372</v>
      </c>
      <c r="B2373" s="1">
        <v>45229</v>
      </c>
      <c r="C2373" t="s">
        <v>4524</v>
      </c>
      <c r="D2373" t="s">
        <v>40</v>
      </c>
      <c r="E2373" t="s">
        <v>110</v>
      </c>
      <c r="F2373" t="s">
        <v>30</v>
      </c>
      <c r="G2373" t="s">
        <v>31</v>
      </c>
      <c r="H2373" t="s">
        <v>4525</v>
      </c>
      <c r="I2373">
        <v>3</v>
      </c>
      <c r="J2373">
        <v>60530</v>
      </c>
      <c r="K2373">
        <v>20</v>
      </c>
      <c r="L2373">
        <v>145272</v>
      </c>
      <c r="M2373">
        <v>14861.52</v>
      </c>
      <c r="N2373" t="s">
        <v>33</v>
      </c>
    </row>
    <row r="2374" spans="1:14" x14ac:dyDescent="0.35">
      <c r="A2374">
        <v>12373</v>
      </c>
      <c r="B2374" s="1">
        <v>45363</v>
      </c>
      <c r="C2374" t="s">
        <v>4526</v>
      </c>
      <c r="D2374" t="s">
        <v>28</v>
      </c>
      <c r="E2374" t="s">
        <v>114</v>
      </c>
      <c r="F2374" t="s">
        <v>75</v>
      </c>
      <c r="G2374" t="s">
        <v>76</v>
      </c>
      <c r="H2374" t="s">
        <v>1066</v>
      </c>
      <c r="I2374">
        <v>5</v>
      </c>
      <c r="J2374">
        <v>33311</v>
      </c>
      <c r="K2374">
        <v>15</v>
      </c>
      <c r="L2374">
        <v>141571.75</v>
      </c>
      <c r="M2374">
        <v>10032.41</v>
      </c>
      <c r="N2374" t="s">
        <v>33</v>
      </c>
    </row>
    <row r="2375" spans="1:14" x14ac:dyDescent="0.35">
      <c r="A2375">
        <v>12374</v>
      </c>
      <c r="B2375" s="1">
        <v>45364</v>
      </c>
      <c r="C2375" t="s">
        <v>3177</v>
      </c>
      <c r="D2375" t="s">
        <v>28</v>
      </c>
      <c r="E2375" t="s">
        <v>144</v>
      </c>
      <c r="F2375" t="s">
        <v>17</v>
      </c>
      <c r="G2375" t="s">
        <v>18</v>
      </c>
      <c r="H2375" t="s">
        <v>4527</v>
      </c>
      <c r="I2375">
        <v>1</v>
      </c>
      <c r="J2375">
        <v>56897</v>
      </c>
      <c r="K2375">
        <v>0</v>
      </c>
      <c r="L2375">
        <v>56897</v>
      </c>
      <c r="M2375">
        <v>4720.95</v>
      </c>
      <c r="N2375" t="s">
        <v>72</v>
      </c>
    </row>
    <row r="2376" spans="1:14" x14ac:dyDescent="0.35">
      <c r="A2376">
        <v>12375</v>
      </c>
      <c r="B2376" s="1">
        <v>45321</v>
      </c>
      <c r="C2376" t="s">
        <v>4528</v>
      </c>
      <c r="D2376" t="s">
        <v>15</v>
      </c>
      <c r="E2376" t="s">
        <v>68</v>
      </c>
      <c r="F2376" t="s">
        <v>30</v>
      </c>
      <c r="G2376" t="s">
        <v>65</v>
      </c>
      <c r="H2376" t="s">
        <v>4529</v>
      </c>
      <c r="I2376">
        <v>1</v>
      </c>
      <c r="J2376">
        <v>39541</v>
      </c>
      <c r="K2376">
        <v>0</v>
      </c>
      <c r="L2376">
        <v>39541</v>
      </c>
      <c r="M2376">
        <v>3941.94</v>
      </c>
      <c r="N2376" t="s">
        <v>20</v>
      </c>
    </row>
    <row r="2377" spans="1:14" x14ac:dyDescent="0.35">
      <c r="A2377">
        <v>12376</v>
      </c>
      <c r="B2377" s="1">
        <v>45563</v>
      </c>
      <c r="C2377" t="s">
        <v>4530</v>
      </c>
      <c r="D2377" t="s">
        <v>28</v>
      </c>
      <c r="E2377" t="s">
        <v>35</v>
      </c>
      <c r="F2377" t="s">
        <v>46</v>
      </c>
      <c r="G2377" t="s">
        <v>47</v>
      </c>
      <c r="H2377" t="s">
        <v>4531</v>
      </c>
      <c r="I2377">
        <v>2</v>
      </c>
      <c r="J2377">
        <v>37656</v>
      </c>
      <c r="K2377">
        <v>5</v>
      </c>
      <c r="L2377">
        <v>71546.399999999994</v>
      </c>
      <c r="M2377">
        <v>8448.44</v>
      </c>
      <c r="N2377" t="s">
        <v>38</v>
      </c>
    </row>
    <row r="2378" spans="1:14" x14ac:dyDescent="0.35">
      <c r="A2378">
        <v>12377</v>
      </c>
      <c r="B2378" s="1">
        <v>45605</v>
      </c>
      <c r="C2378" t="s">
        <v>4532</v>
      </c>
      <c r="D2378" t="s">
        <v>40</v>
      </c>
      <c r="E2378" t="s">
        <v>62</v>
      </c>
      <c r="F2378" t="s">
        <v>96</v>
      </c>
      <c r="G2378" t="s">
        <v>97</v>
      </c>
      <c r="H2378" t="s">
        <v>4533</v>
      </c>
      <c r="I2378">
        <v>5</v>
      </c>
      <c r="J2378">
        <v>40146</v>
      </c>
      <c r="K2378">
        <v>10</v>
      </c>
      <c r="L2378">
        <v>180657</v>
      </c>
      <c r="M2378">
        <v>11945.18</v>
      </c>
      <c r="N2378" t="s">
        <v>33</v>
      </c>
    </row>
    <row r="2379" spans="1:14" x14ac:dyDescent="0.35">
      <c r="A2379">
        <v>12378</v>
      </c>
      <c r="B2379" s="1">
        <v>45291</v>
      </c>
      <c r="C2379" t="s">
        <v>4534</v>
      </c>
      <c r="D2379" t="s">
        <v>15</v>
      </c>
      <c r="E2379" t="s">
        <v>68</v>
      </c>
      <c r="F2379" t="s">
        <v>46</v>
      </c>
      <c r="G2379" t="s">
        <v>141</v>
      </c>
      <c r="H2379" t="s">
        <v>4535</v>
      </c>
      <c r="I2379">
        <v>4</v>
      </c>
      <c r="J2379">
        <v>49649</v>
      </c>
      <c r="K2379">
        <v>20</v>
      </c>
      <c r="L2379">
        <v>158876.79999999999</v>
      </c>
      <c r="M2379">
        <v>23210.84</v>
      </c>
      <c r="N2379" t="s">
        <v>38</v>
      </c>
    </row>
    <row r="2380" spans="1:14" x14ac:dyDescent="0.35">
      <c r="A2380">
        <v>12379</v>
      </c>
      <c r="B2380" s="1">
        <v>45239</v>
      </c>
      <c r="C2380" t="s">
        <v>4536</v>
      </c>
      <c r="D2380" t="s">
        <v>40</v>
      </c>
      <c r="E2380" t="s">
        <v>103</v>
      </c>
      <c r="F2380" t="s">
        <v>42</v>
      </c>
      <c r="G2380" t="s">
        <v>43</v>
      </c>
      <c r="H2380" t="s">
        <v>4537</v>
      </c>
      <c r="I2380">
        <v>3</v>
      </c>
      <c r="J2380">
        <v>7847</v>
      </c>
      <c r="K2380">
        <v>15</v>
      </c>
      <c r="L2380">
        <v>20009.849999999999</v>
      </c>
      <c r="M2380">
        <v>1604.55</v>
      </c>
      <c r="N2380" t="s">
        <v>72</v>
      </c>
    </row>
    <row r="2381" spans="1:14" x14ac:dyDescent="0.35">
      <c r="A2381">
        <v>12380</v>
      </c>
      <c r="B2381" s="1">
        <v>45322</v>
      </c>
      <c r="C2381" t="s">
        <v>4538</v>
      </c>
      <c r="D2381" t="s">
        <v>40</v>
      </c>
      <c r="E2381" t="s">
        <v>110</v>
      </c>
      <c r="F2381" t="s">
        <v>17</v>
      </c>
      <c r="G2381" t="s">
        <v>111</v>
      </c>
      <c r="H2381" t="s">
        <v>4539</v>
      </c>
      <c r="I2381">
        <v>2</v>
      </c>
      <c r="J2381">
        <v>50161</v>
      </c>
      <c r="K2381">
        <v>0</v>
      </c>
      <c r="L2381">
        <v>100322</v>
      </c>
      <c r="M2381">
        <v>20051.09</v>
      </c>
      <c r="N2381" t="s">
        <v>83</v>
      </c>
    </row>
    <row r="2382" spans="1:14" x14ac:dyDescent="0.35">
      <c r="A2382">
        <v>12381</v>
      </c>
      <c r="B2382" s="1">
        <v>45650</v>
      </c>
      <c r="C2382" t="s">
        <v>4540</v>
      </c>
      <c r="D2382" t="s">
        <v>28</v>
      </c>
      <c r="E2382" t="s">
        <v>144</v>
      </c>
      <c r="F2382" t="s">
        <v>42</v>
      </c>
      <c r="G2382" t="s">
        <v>79</v>
      </c>
      <c r="H2382" t="s">
        <v>4541</v>
      </c>
      <c r="I2382">
        <v>4</v>
      </c>
      <c r="J2382">
        <v>28128</v>
      </c>
      <c r="K2382">
        <v>20</v>
      </c>
      <c r="L2382">
        <v>90009.600000000006</v>
      </c>
      <c r="M2382">
        <v>7856.96</v>
      </c>
      <c r="N2382" t="s">
        <v>38</v>
      </c>
    </row>
    <row r="2383" spans="1:14" x14ac:dyDescent="0.35">
      <c r="A2383">
        <v>12382</v>
      </c>
      <c r="B2383" s="1">
        <v>45270</v>
      </c>
      <c r="C2383" t="s">
        <v>4542</v>
      </c>
      <c r="D2383" t="s">
        <v>40</v>
      </c>
      <c r="E2383" t="s">
        <v>50</v>
      </c>
      <c r="F2383" t="s">
        <v>96</v>
      </c>
      <c r="G2383" t="s">
        <v>214</v>
      </c>
      <c r="H2383" t="s">
        <v>4543</v>
      </c>
      <c r="I2383">
        <v>4</v>
      </c>
      <c r="J2383">
        <v>60610</v>
      </c>
      <c r="K2383">
        <v>10</v>
      </c>
      <c r="L2383">
        <v>218196</v>
      </c>
      <c r="M2383">
        <v>38301.449999999997</v>
      </c>
      <c r="N2383" t="s">
        <v>72</v>
      </c>
    </row>
    <row r="2384" spans="1:14" x14ac:dyDescent="0.35">
      <c r="A2384">
        <v>12383</v>
      </c>
      <c r="B2384" s="1">
        <v>45709</v>
      </c>
      <c r="C2384" t="s">
        <v>4544</v>
      </c>
      <c r="D2384" t="s">
        <v>28</v>
      </c>
      <c r="E2384" t="s">
        <v>144</v>
      </c>
      <c r="F2384" t="s">
        <v>69</v>
      </c>
      <c r="G2384" t="s">
        <v>517</v>
      </c>
      <c r="H2384" t="s">
        <v>1455</v>
      </c>
      <c r="I2384">
        <v>2</v>
      </c>
      <c r="J2384">
        <v>29023</v>
      </c>
      <c r="K2384">
        <v>5</v>
      </c>
      <c r="L2384">
        <v>55143.7</v>
      </c>
      <c r="M2384">
        <v>5719.02</v>
      </c>
      <c r="N2384" t="s">
        <v>38</v>
      </c>
    </row>
    <row r="2385" spans="1:14" x14ac:dyDescent="0.35">
      <c r="A2385">
        <v>12384</v>
      </c>
      <c r="B2385" s="1">
        <v>45835</v>
      </c>
      <c r="C2385" t="s">
        <v>4545</v>
      </c>
      <c r="D2385" t="s">
        <v>15</v>
      </c>
      <c r="E2385" t="s">
        <v>147</v>
      </c>
      <c r="F2385" t="s">
        <v>17</v>
      </c>
      <c r="G2385" t="s">
        <v>100</v>
      </c>
      <c r="H2385" t="s">
        <v>4546</v>
      </c>
      <c r="I2385">
        <v>4</v>
      </c>
      <c r="J2385">
        <v>23749</v>
      </c>
      <c r="K2385">
        <v>5</v>
      </c>
      <c r="L2385">
        <v>90246.2</v>
      </c>
      <c r="M2385">
        <v>10920.14</v>
      </c>
      <c r="N2385" t="s">
        <v>33</v>
      </c>
    </row>
    <row r="2386" spans="1:14" x14ac:dyDescent="0.35">
      <c r="A2386">
        <v>12385</v>
      </c>
      <c r="B2386" s="1">
        <v>45208</v>
      </c>
      <c r="C2386" t="s">
        <v>4547</v>
      </c>
      <c r="D2386" t="s">
        <v>40</v>
      </c>
      <c r="E2386" t="s">
        <v>62</v>
      </c>
      <c r="F2386" t="s">
        <v>24</v>
      </c>
      <c r="G2386" t="s">
        <v>133</v>
      </c>
      <c r="H2386" t="s">
        <v>4548</v>
      </c>
      <c r="I2386">
        <v>3</v>
      </c>
      <c r="J2386">
        <v>25340</v>
      </c>
      <c r="K2386">
        <v>10</v>
      </c>
      <c r="L2386">
        <v>68418</v>
      </c>
      <c r="M2386">
        <v>11369.64</v>
      </c>
      <c r="N2386" t="s">
        <v>83</v>
      </c>
    </row>
    <row r="2387" spans="1:14" x14ac:dyDescent="0.35">
      <c r="A2387">
        <v>12386</v>
      </c>
      <c r="B2387" s="1">
        <v>45662</v>
      </c>
      <c r="C2387" t="s">
        <v>4549</v>
      </c>
      <c r="D2387" t="s">
        <v>28</v>
      </c>
      <c r="E2387" t="s">
        <v>114</v>
      </c>
      <c r="F2387" t="s">
        <v>17</v>
      </c>
      <c r="G2387" t="s">
        <v>111</v>
      </c>
      <c r="H2387" t="s">
        <v>4550</v>
      </c>
      <c r="I2387">
        <v>3</v>
      </c>
      <c r="J2387">
        <v>71008</v>
      </c>
      <c r="K2387">
        <v>20</v>
      </c>
      <c r="L2387">
        <v>170419.20000000001</v>
      </c>
      <c r="M2387">
        <v>16962.93</v>
      </c>
      <c r="N2387" t="s">
        <v>33</v>
      </c>
    </row>
    <row r="2388" spans="1:14" x14ac:dyDescent="0.35">
      <c r="A2388">
        <v>12387</v>
      </c>
      <c r="B2388" s="1">
        <v>45551</v>
      </c>
      <c r="C2388" t="s">
        <v>4551</v>
      </c>
      <c r="D2388" t="s">
        <v>28</v>
      </c>
      <c r="E2388" t="s">
        <v>144</v>
      </c>
      <c r="F2388" t="s">
        <v>24</v>
      </c>
      <c r="G2388" t="s">
        <v>59</v>
      </c>
      <c r="H2388" t="s">
        <v>4552</v>
      </c>
      <c r="I2388">
        <v>3</v>
      </c>
      <c r="J2388">
        <v>19514</v>
      </c>
      <c r="K2388">
        <v>10</v>
      </c>
      <c r="L2388">
        <v>52687.8</v>
      </c>
      <c r="M2388">
        <v>8916.5499999999993</v>
      </c>
      <c r="N2388" t="s">
        <v>38</v>
      </c>
    </row>
    <row r="2389" spans="1:14" x14ac:dyDescent="0.35">
      <c r="A2389">
        <v>12388</v>
      </c>
      <c r="B2389" s="1">
        <v>45260</v>
      </c>
      <c r="C2389" t="s">
        <v>4553</v>
      </c>
      <c r="D2389" t="s">
        <v>15</v>
      </c>
      <c r="E2389" t="s">
        <v>16</v>
      </c>
      <c r="F2389" t="s">
        <v>42</v>
      </c>
      <c r="G2389" t="s">
        <v>446</v>
      </c>
      <c r="H2389" t="s">
        <v>2340</v>
      </c>
      <c r="I2389">
        <v>5</v>
      </c>
      <c r="J2389">
        <v>13030</v>
      </c>
      <c r="K2389">
        <v>10</v>
      </c>
      <c r="L2389">
        <v>58635</v>
      </c>
      <c r="M2389">
        <v>11660.93</v>
      </c>
      <c r="N2389" t="s">
        <v>38</v>
      </c>
    </row>
    <row r="2390" spans="1:14" x14ac:dyDescent="0.35">
      <c r="A2390">
        <v>12389</v>
      </c>
      <c r="B2390" s="1">
        <v>45419</v>
      </c>
      <c r="C2390" t="s">
        <v>4554</v>
      </c>
      <c r="D2390" t="s">
        <v>22</v>
      </c>
      <c r="E2390" t="s">
        <v>58</v>
      </c>
      <c r="F2390" t="s">
        <v>24</v>
      </c>
      <c r="G2390" t="s">
        <v>133</v>
      </c>
      <c r="H2390" t="s">
        <v>4555</v>
      </c>
      <c r="I2390">
        <v>1</v>
      </c>
      <c r="J2390">
        <v>47052</v>
      </c>
      <c r="K2390">
        <v>15</v>
      </c>
      <c r="L2390">
        <v>39994.199999999997</v>
      </c>
      <c r="M2390">
        <v>6682.85</v>
      </c>
      <c r="N2390" t="s">
        <v>72</v>
      </c>
    </row>
    <row r="2391" spans="1:14" x14ac:dyDescent="0.35">
      <c r="A2391">
        <v>12390</v>
      </c>
      <c r="B2391" s="1">
        <v>45713</v>
      </c>
      <c r="C2391" t="s">
        <v>4556</v>
      </c>
      <c r="D2391" t="s">
        <v>22</v>
      </c>
      <c r="E2391" t="s">
        <v>58</v>
      </c>
      <c r="F2391" t="s">
        <v>69</v>
      </c>
      <c r="G2391" t="s">
        <v>70</v>
      </c>
      <c r="H2391" t="s">
        <v>1010</v>
      </c>
      <c r="I2391">
        <v>1</v>
      </c>
      <c r="J2391">
        <v>64640</v>
      </c>
      <c r="K2391">
        <v>15</v>
      </c>
      <c r="L2391">
        <v>54944</v>
      </c>
      <c r="M2391">
        <v>10985.4</v>
      </c>
      <c r="N2391" t="s">
        <v>83</v>
      </c>
    </row>
    <row r="2392" spans="1:14" x14ac:dyDescent="0.35">
      <c r="A2392">
        <v>12391</v>
      </c>
      <c r="B2392" s="1">
        <v>45232</v>
      </c>
      <c r="C2392" t="s">
        <v>4557</v>
      </c>
      <c r="D2392" t="s">
        <v>22</v>
      </c>
      <c r="E2392" t="s">
        <v>167</v>
      </c>
      <c r="F2392" t="s">
        <v>96</v>
      </c>
      <c r="G2392" t="s">
        <v>138</v>
      </c>
      <c r="H2392" t="s">
        <v>4558</v>
      </c>
      <c r="I2392">
        <v>4</v>
      </c>
      <c r="J2392">
        <v>3613</v>
      </c>
      <c r="K2392">
        <v>5</v>
      </c>
      <c r="L2392">
        <v>13729.4</v>
      </c>
      <c r="M2392">
        <v>830.97</v>
      </c>
      <c r="N2392" t="s">
        <v>33</v>
      </c>
    </row>
    <row r="2393" spans="1:14" x14ac:dyDescent="0.35">
      <c r="A2393">
        <v>12392</v>
      </c>
      <c r="B2393" s="1">
        <v>45743</v>
      </c>
      <c r="C2393" t="s">
        <v>4559</v>
      </c>
      <c r="D2393" t="s">
        <v>40</v>
      </c>
      <c r="E2393" t="s">
        <v>50</v>
      </c>
      <c r="F2393" t="s">
        <v>69</v>
      </c>
      <c r="G2393" t="s">
        <v>115</v>
      </c>
      <c r="H2393" t="s">
        <v>4560</v>
      </c>
      <c r="I2393">
        <v>3</v>
      </c>
      <c r="J2393">
        <v>28304</v>
      </c>
      <c r="K2393">
        <v>5</v>
      </c>
      <c r="L2393">
        <v>80666.399999999994</v>
      </c>
      <c r="M2393">
        <v>8648.7999999999993</v>
      </c>
      <c r="N2393" t="s">
        <v>33</v>
      </c>
    </row>
    <row r="2394" spans="1:14" x14ac:dyDescent="0.35">
      <c r="A2394">
        <v>12393</v>
      </c>
      <c r="B2394" s="1">
        <v>45515</v>
      </c>
      <c r="C2394" t="s">
        <v>4561</v>
      </c>
      <c r="D2394" t="s">
        <v>22</v>
      </c>
      <c r="E2394" t="s">
        <v>167</v>
      </c>
      <c r="F2394" t="s">
        <v>96</v>
      </c>
      <c r="G2394" t="s">
        <v>214</v>
      </c>
      <c r="H2394" t="s">
        <v>4562</v>
      </c>
      <c r="I2394">
        <v>2</v>
      </c>
      <c r="J2394">
        <v>26749</v>
      </c>
      <c r="K2394">
        <v>20</v>
      </c>
      <c r="L2394">
        <v>42798.400000000001</v>
      </c>
      <c r="M2394">
        <v>5163.93</v>
      </c>
      <c r="N2394" t="s">
        <v>83</v>
      </c>
    </row>
    <row r="2395" spans="1:14" x14ac:dyDescent="0.35">
      <c r="A2395">
        <v>12394</v>
      </c>
      <c r="B2395" s="1">
        <v>45443</v>
      </c>
      <c r="C2395" t="s">
        <v>4563</v>
      </c>
      <c r="D2395" t="s">
        <v>22</v>
      </c>
      <c r="E2395" t="s">
        <v>167</v>
      </c>
      <c r="F2395" t="s">
        <v>30</v>
      </c>
      <c r="G2395" t="s">
        <v>104</v>
      </c>
      <c r="H2395" t="s">
        <v>4564</v>
      </c>
      <c r="I2395">
        <v>5</v>
      </c>
      <c r="J2395">
        <v>866</v>
      </c>
      <c r="K2395">
        <v>10</v>
      </c>
      <c r="L2395">
        <v>3897</v>
      </c>
      <c r="M2395">
        <v>316.04000000000002</v>
      </c>
      <c r="N2395" t="s">
        <v>33</v>
      </c>
    </row>
    <row r="2396" spans="1:14" x14ac:dyDescent="0.35">
      <c r="A2396">
        <v>12395</v>
      </c>
      <c r="B2396" s="1">
        <v>45435</v>
      </c>
      <c r="C2396" t="s">
        <v>4565</v>
      </c>
      <c r="D2396" t="s">
        <v>22</v>
      </c>
      <c r="E2396" t="s">
        <v>58</v>
      </c>
      <c r="F2396" t="s">
        <v>17</v>
      </c>
      <c r="G2396" t="s">
        <v>55</v>
      </c>
      <c r="H2396" t="s">
        <v>1296</v>
      </c>
      <c r="I2396">
        <v>2</v>
      </c>
      <c r="J2396">
        <v>68743</v>
      </c>
      <c r="K2396">
        <v>15</v>
      </c>
      <c r="L2396">
        <v>116863.1</v>
      </c>
      <c r="M2396">
        <v>28129.25</v>
      </c>
      <c r="N2396" t="s">
        <v>33</v>
      </c>
    </row>
    <row r="2397" spans="1:14" x14ac:dyDescent="0.35">
      <c r="A2397">
        <v>12396</v>
      </c>
      <c r="B2397" s="1">
        <v>45708</v>
      </c>
      <c r="C2397" t="s">
        <v>4566</v>
      </c>
      <c r="D2397" t="s">
        <v>15</v>
      </c>
      <c r="E2397" t="s">
        <v>147</v>
      </c>
      <c r="F2397" t="s">
        <v>42</v>
      </c>
      <c r="G2397" t="s">
        <v>79</v>
      </c>
      <c r="H2397" t="s">
        <v>4567</v>
      </c>
      <c r="I2397">
        <v>5</v>
      </c>
      <c r="J2397">
        <v>21064</v>
      </c>
      <c r="K2397">
        <v>0</v>
      </c>
      <c r="L2397">
        <v>105320</v>
      </c>
      <c r="M2397">
        <v>15690.81</v>
      </c>
      <c r="N2397" t="s">
        <v>72</v>
      </c>
    </row>
    <row r="2398" spans="1:14" x14ac:dyDescent="0.35">
      <c r="A2398">
        <v>12397</v>
      </c>
      <c r="B2398" s="1">
        <v>45245</v>
      </c>
      <c r="C2398" t="s">
        <v>4568</v>
      </c>
      <c r="D2398" t="s">
        <v>40</v>
      </c>
      <c r="E2398" t="s">
        <v>41</v>
      </c>
      <c r="F2398" t="s">
        <v>86</v>
      </c>
      <c r="G2398" t="s">
        <v>118</v>
      </c>
      <c r="H2398" t="s">
        <v>2135</v>
      </c>
      <c r="I2398">
        <v>1</v>
      </c>
      <c r="J2398">
        <v>75876</v>
      </c>
      <c r="K2398">
        <v>20</v>
      </c>
      <c r="L2398">
        <v>60700.800000000003</v>
      </c>
      <c r="M2398">
        <v>7216.55</v>
      </c>
      <c r="N2398" t="s">
        <v>38</v>
      </c>
    </row>
    <row r="2399" spans="1:14" x14ac:dyDescent="0.35">
      <c r="A2399">
        <v>12398</v>
      </c>
      <c r="B2399" s="1">
        <v>45561</v>
      </c>
      <c r="C2399" t="s">
        <v>4569</v>
      </c>
      <c r="D2399" t="s">
        <v>15</v>
      </c>
      <c r="E2399" t="s">
        <v>93</v>
      </c>
      <c r="F2399" t="s">
        <v>42</v>
      </c>
      <c r="G2399" t="s">
        <v>79</v>
      </c>
      <c r="H2399" t="s">
        <v>4570</v>
      </c>
      <c r="I2399">
        <v>2</v>
      </c>
      <c r="J2399">
        <v>23175</v>
      </c>
      <c r="K2399">
        <v>20</v>
      </c>
      <c r="L2399">
        <v>37080</v>
      </c>
      <c r="M2399">
        <v>6557.49</v>
      </c>
      <c r="N2399" t="s">
        <v>33</v>
      </c>
    </row>
    <row r="2400" spans="1:14" x14ac:dyDescent="0.35">
      <c r="A2400">
        <v>12399</v>
      </c>
      <c r="B2400" s="1">
        <v>45399</v>
      </c>
      <c r="C2400" t="s">
        <v>4571</v>
      </c>
      <c r="D2400" t="s">
        <v>15</v>
      </c>
      <c r="E2400" t="s">
        <v>147</v>
      </c>
      <c r="F2400" t="s">
        <v>96</v>
      </c>
      <c r="G2400" t="s">
        <v>156</v>
      </c>
      <c r="H2400" t="s">
        <v>4572</v>
      </c>
      <c r="I2400">
        <v>3</v>
      </c>
      <c r="J2400">
        <v>60450</v>
      </c>
      <c r="K2400">
        <v>10</v>
      </c>
      <c r="L2400">
        <v>163215</v>
      </c>
      <c r="M2400">
        <v>30673.62</v>
      </c>
      <c r="N2400" t="s">
        <v>83</v>
      </c>
    </row>
    <row r="2401" spans="1:14" x14ac:dyDescent="0.35">
      <c r="A2401">
        <v>12400</v>
      </c>
      <c r="B2401" s="1">
        <v>45521</v>
      </c>
      <c r="C2401" t="s">
        <v>4573</v>
      </c>
      <c r="D2401" t="s">
        <v>22</v>
      </c>
      <c r="E2401" t="s">
        <v>54</v>
      </c>
      <c r="F2401" t="s">
        <v>96</v>
      </c>
      <c r="G2401" t="s">
        <v>138</v>
      </c>
      <c r="H2401" t="s">
        <v>4574</v>
      </c>
      <c r="I2401">
        <v>5</v>
      </c>
      <c r="J2401">
        <v>68807</v>
      </c>
      <c r="K2401">
        <v>20</v>
      </c>
      <c r="L2401">
        <v>275228</v>
      </c>
      <c r="M2401">
        <v>64282.84</v>
      </c>
      <c r="N2401" t="s">
        <v>20</v>
      </c>
    </row>
    <row r="2402" spans="1:14" x14ac:dyDescent="0.35">
      <c r="A2402">
        <v>12401</v>
      </c>
      <c r="B2402" s="1">
        <v>45825</v>
      </c>
      <c r="C2402" t="s">
        <v>4575</v>
      </c>
      <c r="D2402" t="s">
        <v>22</v>
      </c>
      <c r="E2402" t="s">
        <v>23</v>
      </c>
      <c r="F2402" t="s">
        <v>75</v>
      </c>
      <c r="G2402" t="s">
        <v>76</v>
      </c>
      <c r="H2402" t="s">
        <v>4576</v>
      </c>
      <c r="I2402">
        <v>3</v>
      </c>
      <c r="J2402">
        <v>28485</v>
      </c>
      <c r="K2402">
        <v>20</v>
      </c>
      <c r="L2402">
        <v>68364</v>
      </c>
      <c r="M2402">
        <v>9006.11</v>
      </c>
      <c r="N2402" t="s">
        <v>20</v>
      </c>
    </row>
    <row r="2403" spans="1:14" x14ac:dyDescent="0.35">
      <c r="A2403">
        <v>12402</v>
      </c>
      <c r="B2403" s="1">
        <v>45693</v>
      </c>
      <c r="C2403" t="s">
        <v>4577</v>
      </c>
      <c r="D2403" t="s">
        <v>28</v>
      </c>
      <c r="E2403" t="s">
        <v>114</v>
      </c>
      <c r="F2403" t="s">
        <v>46</v>
      </c>
      <c r="G2403" t="s">
        <v>201</v>
      </c>
      <c r="H2403" t="s">
        <v>4578</v>
      </c>
      <c r="I2403">
        <v>3</v>
      </c>
      <c r="J2403">
        <v>17504</v>
      </c>
      <c r="K2403">
        <v>0</v>
      </c>
      <c r="L2403">
        <v>52512</v>
      </c>
      <c r="M2403">
        <v>7966.85</v>
      </c>
      <c r="N2403" t="s">
        <v>20</v>
      </c>
    </row>
    <row r="2404" spans="1:14" x14ac:dyDescent="0.35">
      <c r="A2404">
        <v>12403</v>
      </c>
      <c r="B2404" s="1">
        <v>45740</v>
      </c>
      <c r="C2404" t="s">
        <v>4579</v>
      </c>
      <c r="D2404" t="s">
        <v>28</v>
      </c>
      <c r="E2404" t="s">
        <v>29</v>
      </c>
      <c r="F2404" t="s">
        <v>75</v>
      </c>
      <c r="G2404" t="s">
        <v>76</v>
      </c>
      <c r="H2404" t="s">
        <v>4580</v>
      </c>
      <c r="I2404">
        <v>4</v>
      </c>
      <c r="J2404">
        <v>65133</v>
      </c>
      <c r="K2404">
        <v>5</v>
      </c>
      <c r="L2404">
        <v>247505.4</v>
      </c>
      <c r="M2404">
        <v>19976.23</v>
      </c>
      <c r="N2404" t="s">
        <v>33</v>
      </c>
    </row>
    <row r="2405" spans="1:14" x14ac:dyDescent="0.35">
      <c r="A2405">
        <v>12404</v>
      </c>
      <c r="B2405" s="1">
        <v>45417</v>
      </c>
      <c r="C2405" t="s">
        <v>4581</v>
      </c>
      <c r="D2405" t="s">
        <v>28</v>
      </c>
      <c r="E2405" t="s">
        <v>85</v>
      </c>
      <c r="F2405" t="s">
        <v>96</v>
      </c>
      <c r="G2405" t="s">
        <v>156</v>
      </c>
      <c r="H2405" t="s">
        <v>3768</v>
      </c>
      <c r="I2405">
        <v>3</v>
      </c>
      <c r="J2405">
        <v>10190</v>
      </c>
      <c r="K2405">
        <v>0</v>
      </c>
      <c r="L2405">
        <v>30570</v>
      </c>
      <c r="M2405">
        <v>3680.78</v>
      </c>
      <c r="N2405" t="s">
        <v>83</v>
      </c>
    </row>
    <row r="2406" spans="1:14" x14ac:dyDescent="0.35">
      <c r="A2406">
        <v>12405</v>
      </c>
      <c r="B2406" s="1">
        <v>45713</v>
      </c>
      <c r="C2406" t="s">
        <v>4582</v>
      </c>
      <c r="D2406" t="s">
        <v>15</v>
      </c>
      <c r="E2406" t="s">
        <v>16</v>
      </c>
      <c r="F2406" t="s">
        <v>129</v>
      </c>
      <c r="G2406" t="s">
        <v>148</v>
      </c>
      <c r="H2406" t="s">
        <v>4583</v>
      </c>
      <c r="I2406">
        <v>3</v>
      </c>
      <c r="J2406">
        <v>40930</v>
      </c>
      <c r="K2406">
        <v>5</v>
      </c>
      <c r="L2406">
        <v>116650.5</v>
      </c>
      <c r="M2406">
        <v>28884.86</v>
      </c>
      <c r="N2406" t="s">
        <v>72</v>
      </c>
    </row>
    <row r="2407" spans="1:14" x14ac:dyDescent="0.35">
      <c r="A2407">
        <v>12406</v>
      </c>
      <c r="B2407" s="1">
        <v>45344</v>
      </c>
      <c r="C2407" t="s">
        <v>4584</v>
      </c>
      <c r="D2407" t="s">
        <v>22</v>
      </c>
      <c r="E2407" t="s">
        <v>58</v>
      </c>
      <c r="F2407" t="s">
        <v>24</v>
      </c>
      <c r="G2407" t="s">
        <v>25</v>
      </c>
      <c r="H2407" t="s">
        <v>3952</v>
      </c>
      <c r="I2407">
        <v>5</v>
      </c>
      <c r="J2407">
        <v>68503</v>
      </c>
      <c r="K2407">
        <v>15</v>
      </c>
      <c r="L2407">
        <v>291137.75</v>
      </c>
      <c r="M2407">
        <v>35054.49</v>
      </c>
      <c r="N2407" t="s">
        <v>38</v>
      </c>
    </row>
    <row r="2408" spans="1:14" x14ac:dyDescent="0.35">
      <c r="A2408">
        <v>12407</v>
      </c>
      <c r="B2408" s="1">
        <v>45595</v>
      </c>
      <c r="C2408" t="s">
        <v>4585</v>
      </c>
      <c r="D2408" t="s">
        <v>22</v>
      </c>
      <c r="E2408" t="s">
        <v>58</v>
      </c>
      <c r="F2408" t="s">
        <v>129</v>
      </c>
      <c r="G2408" t="s">
        <v>159</v>
      </c>
      <c r="H2408" t="s">
        <v>4586</v>
      </c>
      <c r="I2408">
        <v>2</v>
      </c>
      <c r="J2408">
        <v>11277</v>
      </c>
      <c r="K2408">
        <v>5</v>
      </c>
      <c r="L2408">
        <v>21426.3</v>
      </c>
      <c r="M2408">
        <v>3629.78</v>
      </c>
      <c r="N2408" t="s">
        <v>38</v>
      </c>
    </row>
    <row r="2409" spans="1:14" x14ac:dyDescent="0.35">
      <c r="A2409">
        <v>12408</v>
      </c>
      <c r="B2409" s="1">
        <v>45257</v>
      </c>
      <c r="C2409" t="s">
        <v>4587</v>
      </c>
      <c r="D2409" t="s">
        <v>15</v>
      </c>
      <c r="E2409" t="s">
        <v>174</v>
      </c>
      <c r="F2409" t="s">
        <v>46</v>
      </c>
      <c r="G2409" t="s">
        <v>126</v>
      </c>
      <c r="H2409" t="s">
        <v>4588</v>
      </c>
      <c r="I2409">
        <v>4</v>
      </c>
      <c r="J2409">
        <v>63420</v>
      </c>
      <c r="K2409">
        <v>5</v>
      </c>
      <c r="L2409">
        <v>240996</v>
      </c>
      <c r="M2409">
        <v>22124.71</v>
      </c>
      <c r="N2409" t="s">
        <v>20</v>
      </c>
    </row>
    <row r="2410" spans="1:14" x14ac:dyDescent="0.35">
      <c r="A2410">
        <v>12409</v>
      </c>
      <c r="B2410" s="1">
        <v>45879</v>
      </c>
      <c r="C2410" t="s">
        <v>4589</v>
      </c>
      <c r="D2410" t="s">
        <v>28</v>
      </c>
      <c r="E2410" t="s">
        <v>29</v>
      </c>
      <c r="F2410" t="s">
        <v>129</v>
      </c>
      <c r="G2410" t="s">
        <v>130</v>
      </c>
      <c r="H2410" t="s">
        <v>4590</v>
      </c>
      <c r="I2410">
        <v>1</v>
      </c>
      <c r="J2410">
        <v>7111</v>
      </c>
      <c r="K2410">
        <v>20</v>
      </c>
      <c r="L2410">
        <v>5688.8</v>
      </c>
      <c r="M2410">
        <v>580.14</v>
      </c>
      <c r="N2410" t="s">
        <v>38</v>
      </c>
    </row>
    <row r="2411" spans="1:14" x14ac:dyDescent="0.35">
      <c r="A2411">
        <v>12410</v>
      </c>
      <c r="B2411" s="1">
        <v>45590</v>
      </c>
      <c r="C2411" t="s">
        <v>4591</v>
      </c>
      <c r="D2411" t="s">
        <v>15</v>
      </c>
      <c r="E2411" t="s">
        <v>93</v>
      </c>
      <c r="F2411" t="s">
        <v>86</v>
      </c>
      <c r="G2411" t="s">
        <v>87</v>
      </c>
      <c r="H2411" t="s">
        <v>4592</v>
      </c>
      <c r="I2411">
        <v>1</v>
      </c>
      <c r="J2411">
        <v>17837</v>
      </c>
      <c r="K2411">
        <v>10</v>
      </c>
      <c r="L2411">
        <v>16053.3</v>
      </c>
      <c r="M2411">
        <v>2296.08</v>
      </c>
      <c r="N2411" t="s">
        <v>72</v>
      </c>
    </row>
    <row r="2412" spans="1:14" x14ac:dyDescent="0.35">
      <c r="A2412">
        <v>12411</v>
      </c>
      <c r="B2412" s="1">
        <v>45399</v>
      </c>
      <c r="C2412" t="s">
        <v>4593</v>
      </c>
      <c r="D2412" t="s">
        <v>15</v>
      </c>
      <c r="E2412" t="s">
        <v>174</v>
      </c>
      <c r="F2412" t="s">
        <v>75</v>
      </c>
      <c r="G2412" t="s">
        <v>409</v>
      </c>
      <c r="H2412" t="s">
        <v>4594</v>
      </c>
      <c r="I2412">
        <v>3</v>
      </c>
      <c r="J2412">
        <v>17942</v>
      </c>
      <c r="K2412">
        <v>5</v>
      </c>
      <c r="L2412">
        <v>51134.7</v>
      </c>
      <c r="M2412">
        <v>8840.52</v>
      </c>
      <c r="N2412" t="s">
        <v>38</v>
      </c>
    </row>
    <row r="2413" spans="1:14" x14ac:dyDescent="0.35">
      <c r="A2413">
        <v>12412</v>
      </c>
      <c r="B2413" s="1">
        <v>45868</v>
      </c>
      <c r="C2413" t="s">
        <v>4595</v>
      </c>
      <c r="D2413" t="s">
        <v>22</v>
      </c>
      <c r="E2413" t="s">
        <v>23</v>
      </c>
      <c r="F2413" t="s">
        <v>75</v>
      </c>
      <c r="G2413" t="s">
        <v>76</v>
      </c>
      <c r="H2413" t="s">
        <v>4596</v>
      </c>
      <c r="I2413">
        <v>1</v>
      </c>
      <c r="J2413">
        <v>54632</v>
      </c>
      <c r="K2413">
        <v>15</v>
      </c>
      <c r="L2413">
        <v>46437.2</v>
      </c>
      <c r="M2413">
        <v>6423.32</v>
      </c>
      <c r="N2413" t="s">
        <v>72</v>
      </c>
    </row>
    <row r="2414" spans="1:14" x14ac:dyDescent="0.35">
      <c r="A2414">
        <v>12413</v>
      </c>
      <c r="B2414" s="1">
        <v>45387</v>
      </c>
      <c r="C2414" t="s">
        <v>4597</v>
      </c>
      <c r="D2414" t="s">
        <v>40</v>
      </c>
      <c r="E2414" t="s">
        <v>110</v>
      </c>
      <c r="F2414" t="s">
        <v>129</v>
      </c>
      <c r="G2414" t="s">
        <v>164</v>
      </c>
      <c r="H2414" t="s">
        <v>4598</v>
      </c>
      <c r="I2414">
        <v>3</v>
      </c>
      <c r="J2414">
        <v>77782</v>
      </c>
      <c r="K2414">
        <v>15</v>
      </c>
      <c r="L2414">
        <v>198344.1</v>
      </c>
      <c r="M2414">
        <v>40562.25</v>
      </c>
      <c r="N2414" t="s">
        <v>83</v>
      </c>
    </row>
    <row r="2415" spans="1:14" x14ac:dyDescent="0.35">
      <c r="A2415">
        <v>12414</v>
      </c>
      <c r="B2415" s="1">
        <v>45238</v>
      </c>
      <c r="C2415" t="s">
        <v>4599</v>
      </c>
      <c r="D2415" t="s">
        <v>28</v>
      </c>
      <c r="E2415" t="s">
        <v>29</v>
      </c>
      <c r="F2415" t="s">
        <v>46</v>
      </c>
      <c r="G2415" t="s">
        <v>141</v>
      </c>
      <c r="H2415" t="s">
        <v>982</v>
      </c>
      <c r="I2415">
        <v>3</v>
      </c>
      <c r="J2415">
        <v>67365</v>
      </c>
      <c r="K2415">
        <v>5</v>
      </c>
      <c r="L2415">
        <v>191990.25</v>
      </c>
      <c r="M2415">
        <v>20011.68</v>
      </c>
      <c r="N2415" t="s">
        <v>72</v>
      </c>
    </row>
    <row r="2416" spans="1:14" x14ac:dyDescent="0.35">
      <c r="A2416">
        <v>12415</v>
      </c>
      <c r="B2416" s="1">
        <v>45417</v>
      </c>
      <c r="C2416" t="s">
        <v>4600</v>
      </c>
      <c r="D2416" t="s">
        <v>15</v>
      </c>
      <c r="E2416" t="s">
        <v>93</v>
      </c>
      <c r="F2416" t="s">
        <v>30</v>
      </c>
      <c r="G2416" t="s">
        <v>227</v>
      </c>
      <c r="H2416" t="s">
        <v>4601</v>
      </c>
      <c r="I2416">
        <v>2</v>
      </c>
      <c r="J2416">
        <v>769</v>
      </c>
      <c r="K2416">
        <v>10</v>
      </c>
      <c r="L2416">
        <v>1384.2</v>
      </c>
      <c r="M2416">
        <v>280.89</v>
      </c>
      <c r="N2416" t="s">
        <v>38</v>
      </c>
    </row>
    <row r="2417" spans="1:14" x14ac:dyDescent="0.35">
      <c r="A2417">
        <v>12416</v>
      </c>
      <c r="B2417" s="1">
        <v>45219</v>
      </c>
      <c r="C2417" t="s">
        <v>4602</v>
      </c>
      <c r="D2417" t="s">
        <v>28</v>
      </c>
      <c r="E2417" t="s">
        <v>85</v>
      </c>
      <c r="F2417" t="s">
        <v>75</v>
      </c>
      <c r="G2417" t="s">
        <v>204</v>
      </c>
      <c r="H2417" t="s">
        <v>4603</v>
      </c>
      <c r="I2417">
        <v>2</v>
      </c>
      <c r="J2417">
        <v>66735</v>
      </c>
      <c r="K2417">
        <v>10</v>
      </c>
      <c r="L2417">
        <v>120123</v>
      </c>
      <c r="M2417">
        <v>7514.62</v>
      </c>
      <c r="N2417" t="s">
        <v>83</v>
      </c>
    </row>
    <row r="2418" spans="1:14" x14ac:dyDescent="0.35">
      <c r="A2418">
        <v>12417</v>
      </c>
      <c r="B2418" s="1">
        <v>45799</v>
      </c>
      <c r="C2418" t="s">
        <v>4604</v>
      </c>
      <c r="D2418" t="s">
        <v>40</v>
      </c>
      <c r="E2418" t="s">
        <v>62</v>
      </c>
      <c r="F2418" t="s">
        <v>46</v>
      </c>
      <c r="G2418" t="s">
        <v>47</v>
      </c>
      <c r="H2418" t="s">
        <v>4605</v>
      </c>
      <c r="I2418">
        <v>3</v>
      </c>
      <c r="J2418">
        <v>63541</v>
      </c>
      <c r="K2418">
        <v>0</v>
      </c>
      <c r="L2418">
        <v>190623</v>
      </c>
      <c r="M2418">
        <v>43196.33</v>
      </c>
      <c r="N2418" t="s">
        <v>20</v>
      </c>
    </row>
    <row r="2419" spans="1:14" x14ac:dyDescent="0.35">
      <c r="A2419">
        <v>12418</v>
      </c>
      <c r="B2419" s="1">
        <v>45598</v>
      </c>
      <c r="C2419" t="s">
        <v>4606</v>
      </c>
      <c r="D2419" t="s">
        <v>40</v>
      </c>
      <c r="E2419" t="s">
        <v>62</v>
      </c>
      <c r="F2419" t="s">
        <v>46</v>
      </c>
      <c r="G2419" t="s">
        <v>209</v>
      </c>
      <c r="H2419" t="s">
        <v>3586</v>
      </c>
      <c r="I2419">
        <v>4</v>
      </c>
      <c r="J2419">
        <v>60442</v>
      </c>
      <c r="K2419">
        <v>15</v>
      </c>
      <c r="L2419">
        <v>205502.8</v>
      </c>
      <c r="M2419">
        <v>34719.980000000003</v>
      </c>
      <c r="N2419" t="s">
        <v>20</v>
      </c>
    </row>
    <row r="2420" spans="1:14" x14ac:dyDescent="0.35">
      <c r="A2420">
        <v>12419</v>
      </c>
      <c r="B2420" s="1">
        <v>45422</v>
      </c>
      <c r="C2420" t="s">
        <v>4607</v>
      </c>
      <c r="D2420" t="s">
        <v>15</v>
      </c>
      <c r="E2420" t="s">
        <v>174</v>
      </c>
      <c r="F2420" t="s">
        <v>24</v>
      </c>
      <c r="G2420" t="s">
        <v>133</v>
      </c>
      <c r="H2420" t="s">
        <v>1501</v>
      </c>
      <c r="I2420">
        <v>3</v>
      </c>
      <c r="J2420">
        <v>62535</v>
      </c>
      <c r="K2420">
        <v>0</v>
      </c>
      <c r="L2420">
        <v>187605</v>
      </c>
      <c r="M2420">
        <v>38477.9</v>
      </c>
      <c r="N2420" t="s">
        <v>72</v>
      </c>
    </row>
    <row r="2421" spans="1:14" x14ac:dyDescent="0.35">
      <c r="A2421">
        <v>12420</v>
      </c>
      <c r="B2421" s="1">
        <v>45386</v>
      </c>
      <c r="C2421" t="s">
        <v>4608</v>
      </c>
      <c r="D2421" t="s">
        <v>22</v>
      </c>
      <c r="E2421" t="s">
        <v>74</v>
      </c>
      <c r="F2421" t="s">
        <v>69</v>
      </c>
      <c r="G2421" t="s">
        <v>70</v>
      </c>
      <c r="H2421" t="s">
        <v>471</v>
      </c>
      <c r="I2421">
        <v>5</v>
      </c>
      <c r="J2421">
        <v>43450</v>
      </c>
      <c r="K2421">
        <v>15</v>
      </c>
      <c r="L2421">
        <v>184662.5</v>
      </c>
      <c r="M2421">
        <v>43666.41</v>
      </c>
      <c r="N2421" t="s">
        <v>72</v>
      </c>
    </row>
    <row r="2422" spans="1:14" x14ac:dyDescent="0.35">
      <c r="A2422">
        <v>12421</v>
      </c>
      <c r="B2422" s="1">
        <v>45747</v>
      </c>
      <c r="C2422" t="s">
        <v>4609</v>
      </c>
      <c r="D2422" t="s">
        <v>15</v>
      </c>
      <c r="E2422" t="s">
        <v>16</v>
      </c>
      <c r="F2422" t="s">
        <v>46</v>
      </c>
      <c r="G2422" t="s">
        <v>209</v>
      </c>
      <c r="H2422" t="s">
        <v>4610</v>
      </c>
      <c r="I2422">
        <v>4</v>
      </c>
      <c r="J2422">
        <v>15141</v>
      </c>
      <c r="K2422">
        <v>5</v>
      </c>
      <c r="L2422">
        <v>57535.8</v>
      </c>
      <c r="M2422">
        <v>4627.1400000000003</v>
      </c>
      <c r="N2422" t="s">
        <v>83</v>
      </c>
    </row>
    <row r="2423" spans="1:14" x14ac:dyDescent="0.35">
      <c r="A2423">
        <v>12422</v>
      </c>
      <c r="B2423" s="1">
        <v>45808</v>
      </c>
      <c r="C2423" t="s">
        <v>4611</v>
      </c>
      <c r="D2423" t="s">
        <v>28</v>
      </c>
      <c r="E2423" t="s">
        <v>144</v>
      </c>
      <c r="F2423" t="s">
        <v>129</v>
      </c>
      <c r="G2423" t="s">
        <v>130</v>
      </c>
      <c r="H2423" t="s">
        <v>4612</v>
      </c>
      <c r="I2423">
        <v>4</v>
      </c>
      <c r="J2423">
        <v>46131</v>
      </c>
      <c r="K2423">
        <v>10</v>
      </c>
      <c r="L2423">
        <v>166071.6</v>
      </c>
      <c r="M2423">
        <v>20406.12</v>
      </c>
      <c r="N2423" t="s">
        <v>33</v>
      </c>
    </row>
    <row r="2424" spans="1:14" x14ac:dyDescent="0.35">
      <c r="A2424">
        <v>12423</v>
      </c>
      <c r="B2424" s="1">
        <v>45721</v>
      </c>
      <c r="C2424" t="s">
        <v>4613</v>
      </c>
      <c r="D2424" t="s">
        <v>40</v>
      </c>
      <c r="E2424" t="s">
        <v>50</v>
      </c>
      <c r="F2424" t="s">
        <v>42</v>
      </c>
      <c r="G2424" t="s">
        <v>79</v>
      </c>
      <c r="H2424" t="s">
        <v>4614</v>
      </c>
      <c r="I2424">
        <v>1</v>
      </c>
      <c r="J2424">
        <v>37503</v>
      </c>
      <c r="K2424">
        <v>20</v>
      </c>
      <c r="L2424">
        <v>30002.400000000001</v>
      </c>
      <c r="M2424">
        <v>6676.76</v>
      </c>
      <c r="N2424" t="s">
        <v>33</v>
      </c>
    </row>
    <row r="2425" spans="1:14" x14ac:dyDescent="0.35">
      <c r="A2425">
        <v>12424</v>
      </c>
      <c r="B2425" s="1">
        <v>45631</v>
      </c>
      <c r="C2425" t="s">
        <v>4615</v>
      </c>
      <c r="D2425" t="s">
        <v>28</v>
      </c>
      <c r="E2425" t="s">
        <v>144</v>
      </c>
      <c r="F2425" t="s">
        <v>42</v>
      </c>
      <c r="G2425" t="s">
        <v>43</v>
      </c>
      <c r="H2425" t="s">
        <v>4616</v>
      </c>
      <c r="I2425">
        <v>4</v>
      </c>
      <c r="J2425">
        <v>44932</v>
      </c>
      <c r="K2425">
        <v>20</v>
      </c>
      <c r="L2425">
        <v>143782.39999999999</v>
      </c>
      <c r="M2425">
        <v>32187.919999999998</v>
      </c>
      <c r="N2425" t="s">
        <v>33</v>
      </c>
    </row>
    <row r="2426" spans="1:14" x14ac:dyDescent="0.35">
      <c r="A2426">
        <v>12425</v>
      </c>
      <c r="B2426" s="1">
        <v>45722</v>
      </c>
      <c r="C2426" t="s">
        <v>4617</v>
      </c>
      <c r="D2426" t="s">
        <v>15</v>
      </c>
      <c r="E2426" t="s">
        <v>93</v>
      </c>
      <c r="F2426" t="s">
        <v>75</v>
      </c>
      <c r="G2426" t="s">
        <v>240</v>
      </c>
      <c r="H2426" t="s">
        <v>4618</v>
      </c>
      <c r="I2426">
        <v>1</v>
      </c>
      <c r="J2426">
        <v>6862</v>
      </c>
      <c r="K2426">
        <v>10</v>
      </c>
      <c r="L2426">
        <v>6175.8</v>
      </c>
      <c r="M2426">
        <v>376.16</v>
      </c>
      <c r="N2426" t="s">
        <v>38</v>
      </c>
    </row>
    <row r="2427" spans="1:14" x14ac:dyDescent="0.35">
      <c r="A2427">
        <v>12426</v>
      </c>
      <c r="B2427" s="1">
        <v>45629</v>
      </c>
      <c r="C2427" t="s">
        <v>4619</v>
      </c>
      <c r="D2427" t="s">
        <v>22</v>
      </c>
      <c r="E2427" t="s">
        <v>23</v>
      </c>
      <c r="F2427" t="s">
        <v>17</v>
      </c>
      <c r="G2427" t="s">
        <v>111</v>
      </c>
      <c r="H2427" t="s">
        <v>4620</v>
      </c>
      <c r="I2427">
        <v>1</v>
      </c>
      <c r="J2427">
        <v>19399</v>
      </c>
      <c r="K2427">
        <v>10</v>
      </c>
      <c r="L2427">
        <v>17459.099999999999</v>
      </c>
      <c r="M2427">
        <v>1487.91</v>
      </c>
      <c r="N2427" t="s">
        <v>72</v>
      </c>
    </row>
    <row r="2428" spans="1:14" x14ac:dyDescent="0.35">
      <c r="A2428">
        <v>12427</v>
      </c>
      <c r="B2428" s="1">
        <v>45781</v>
      </c>
      <c r="C2428" t="s">
        <v>4621</v>
      </c>
      <c r="D2428" t="s">
        <v>15</v>
      </c>
      <c r="E2428" t="s">
        <v>93</v>
      </c>
      <c r="F2428" t="s">
        <v>30</v>
      </c>
      <c r="G2428" t="s">
        <v>227</v>
      </c>
      <c r="H2428" t="s">
        <v>4622</v>
      </c>
      <c r="I2428">
        <v>4</v>
      </c>
      <c r="J2428">
        <v>72494</v>
      </c>
      <c r="K2428">
        <v>10</v>
      </c>
      <c r="L2428">
        <v>260978.4</v>
      </c>
      <c r="M2428">
        <v>56512.09</v>
      </c>
      <c r="N2428" t="s">
        <v>38</v>
      </c>
    </row>
    <row r="2429" spans="1:14" x14ac:dyDescent="0.35">
      <c r="A2429">
        <v>12428</v>
      </c>
      <c r="B2429" s="1">
        <v>45472</v>
      </c>
      <c r="C2429" t="s">
        <v>4623</v>
      </c>
      <c r="D2429" t="s">
        <v>15</v>
      </c>
      <c r="E2429" t="s">
        <v>174</v>
      </c>
      <c r="F2429" t="s">
        <v>86</v>
      </c>
      <c r="G2429" t="s">
        <v>87</v>
      </c>
      <c r="H2429" t="s">
        <v>4624</v>
      </c>
      <c r="I2429">
        <v>3</v>
      </c>
      <c r="J2429">
        <v>1171</v>
      </c>
      <c r="K2429">
        <v>10</v>
      </c>
      <c r="L2429">
        <v>3161.7</v>
      </c>
      <c r="M2429">
        <v>596.29999999999995</v>
      </c>
      <c r="N2429" t="s">
        <v>33</v>
      </c>
    </row>
    <row r="2430" spans="1:14" x14ac:dyDescent="0.35">
      <c r="A2430">
        <v>12429</v>
      </c>
      <c r="B2430" s="1">
        <v>45337</v>
      </c>
      <c r="C2430" t="s">
        <v>4625</v>
      </c>
      <c r="D2430" t="s">
        <v>15</v>
      </c>
      <c r="E2430" t="s">
        <v>93</v>
      </c>
      <c r="F2430" t="s">
        <v>129</v>
      </c>
      <c r="G2430" t="s">
        <v>164</v>
      </c>
      <c r="H2430" t="s">
        <v>4626</v>
      </c>
      <c r="I2430">
        <v>2</v>
      </c>
      <c r="J2430">
        <v>74228</v>
      </c>
      <c r="K2430">
        <v>20</v>
      </c>
      <c r="L2430">
        <v>118764.8</v>
      </c>
      <c r="M2430">
        <v>15381.4</v>
      </c>
      <c r="N2430" t="s">
        <v>33</v>
      </c>
    </row>
    <row r="2431" spans="1:14" x14ac:dyDescent="0.35">
      <c r="A2431">
        <v>12430</v>
      </c>
      <c r="B2431" s="1">
        <v>45410</v>
      </c>
      <c r="C2431" t="s">
        <v>4627</v>
      </c>
      <c r="D2431" t="s">
        <v>28</v>
      </c>
      <c r="E2431" t="s">
        <v>144</v>
      </c>
      <c r="F2431" t="s">
        <v>30</v>
      </c>
      <c r="G2431" t="s">
        <v>104</v>
      </c>
      <c r="H2431" t="s">
        <v>4628</v>
      </c>
      <c r="I2431">
        <v>1</v>
      </c>
      <c r="J2431">
        <v>15912</v>
      </c>
      <c r="K2431">
        <v>10</v>
      </c>
      <c r="L2431">
        <v>14320.8</v>
      </c>
      <c r="M2431">
        <v>1614.98</v>
      </c>
      <c r="N2431" t="s">
        <v>83</v>
      </c>
    </row>
    <row r="2432" spans="1:14" x14ac:dyDescent="0.35">
      <c r="A2432">
        <v>12431</v>
      </c>
      <c r="B2432" s="1">
        <v>45270</v>
      </c>
      <c r="C2432" t="s">
        <v>4629</v>
      </c>
      <c r="D2432" t="s">
        <v>28</v>
      </c>
      <c r="E2432" t="s">
        <v>114</v>
      </c>
      <c r="F2432" t="s">
        <v>17</v>
      </c>
      <c r="G2432" t="s">
        <v>111</v>
      </c>
      <c r="H2432" t="s">
        <v>4630</v>
      </c>
      <c r="I2432">
        <v>5</v>
      </c>
      <c r="J2432">
        <v>27176</v>
      </c>
      <c r="K2432">
        <v>15</v>
      </c>
      <c r="L2432">
        <v>115498</v>
      </c>
      <c r="M2432">
        <v>15757.42</v>
      </c>
      <c r="N2432" t="s">
        <v>33</v>
      </c>
    </row>
    <row r="2433" spans="1:14" x14ac:dyDescent="0.35">
      <c r="A2433">
        <v>12432</v>
      </c>
      <c r="B2433" s="1">
        <v>45931</v>
      </c>
      <c r="C2433" t="s">
        <v>4631</v>
      </c>
      <c r="D2433" t="s">
        <v>15</v>
      </c>
      <c r="E2433" t="s">
        <v>16</v>
      </c>
      <c r="F2433" t="s">
        <v>86</v>
      </c>
      <c r="G2433" t="s">
        <v>296</v>
      </c>
      <c r="H2433" t="s">
        <v>4632</v>
      </c>
      <c r="I2433">
        <v>5</v>
      </c>
      <c r="J2433">
        <v>5312</v>
      </c>
      <c r="K2433">
        <v>15</v>
      </c>
      <c r="L2433">
        <v>22576</v>
      </c>
      <c r="M2433">
        <v>4206.17</v>
      </c>
      <c r="N2433" t="s">
        <v>20</v>
      </c>
    </row>
    <row r="2434" spans="1:14" x14ac:dyDescent="0.35">
      <c r="A2434">
        <v>12433</v>
      </c>
      <c r="B2434" s="1">
        <v>45732</v>
      </c>
      <c r="C2434" t="s">
        <v>4633</v>
      </c>
      <c r="D2434" t="s">
        <v>40</v>
      </c>
      <c r="E2434" t="s">
        <v>62</v>
      </c>
      <c r="F2434" t="s">
        <v>17</v>
      </c>
      <c r="G2434" t="s">
        <v>55</v>
      </c>
      <c r="H2434" t="s">
        <v>4634</v>
      </c>
      <c r="I2434">
        <v>2</v>
      </c>
      <c r="J2434">
        <v>4766</v>
      </c>
      <c r="K2434">
        <v>5</v>
      </c>
      <c r="L2434">
        <v>9055.4</v>
      </c>
      <c r="M2434">
        <v>990.64</v>
      </c>
      <c r="N2434" t="s">
        <v>20</v>
      </c>
    </row>
    <row r="2435" spans="1:14" x14ac:dyDescent="0.35">
      <c r="A2435">
        <v>12434</v>
      </c>
      <c r="B2435" s="1">
        <v>45298</v>
      </c>
      <c r="C2435" t="s">
        <v>4635</v>
      </c>
      <c r="D2435" t="s">
        <v>22</v>
      </c>
      <c r="E2435" t="s">
        <v>54</v>
      </c>
      <c r="F2435" t="s">
        <v>24</v>
      </c>
      <c r="G2435" t="s">
        <v>133</v>
      </c>
      <c r="H2435" t="s">
        <v>4636</v>
      </c>
      <c r="I2435">
        <v>1</v>
      </c>
      <c r="J2435">
        <v>44779</v>
      </c>
      <c r="K2435">
        <v>0</v>
      </c>
      <c r="L2435">
        <v>44779</v>
      </c>
      <c r="M2435">
        <v>9489.1299999999992</v>
      </c>
      <c r="N2435" t="s">
        <v>38</v>
      </c>
    </row>
    <row r="2436" spans="1:14" x14ac:dyDescent="0.35">
      <c r="A2436">
        <v>12435</v>
      </c>
      <c r="B2436" s="1">
        <v>45273</v>
      </c>
      <c r="C2436" t="s">
        <v>4637</v>
      </c>
      <c r="D2436" t="s">
        <v>28</v>
      </c>
      <c r="E2436" t="s">
        <v>144</v>
      </c>
      <c r="F2436" t="s">
        <v>129</v>
      </c>
      <c r="G2436" t="s">
        <v>168</v>
      </c>
      <c r="H2436" t="s">
        <v>4638</v>
      </c>
      <c r="I2436">
        <v>4</v>
      </c>
      <c r="J2436">
        <v>417</v>
      </c>
      <c r="K2436">
        <v>10</v>
      </c>
      <c r="L2436">
        <v>1501.2</v>
      </c>
      <c r="M2436">
        <v>198.1</v>
      </c>
      <c r="N2436" t="s">
        <v>72</v>
      </c>
    </row>
    <row r="2437" spans="1:14" x14ac:dyDescent="0.35">
      <c r="A2437">
        <v>12436</v>
      </c>
      <c r="B2437" s="1">
        <v>45224</v>
      </c>
      <c r="C2437" t="s">
        <v>4639</v>
      </c>
      <c r="D2437" t="s">
        <v>22</v>
      </c>
      <c r="E2437" t="s">
        <v>58</v>
      </c>
      <c r="F2437" t="s">
        <v>129</v>
      </c>
      <c r="G2437" t="s">
        <v>164</v>
      </c>
      <c r="H2437" t="s">
        <v>4640</v>
      </c>
      <c r="I2437">
        <v>3</v>
      </c>
      <c r="J2437">
        <v>36935</v>
      </c>
      <c r="K2437">
        <v>15</v>
      </c>
      <c r="L2437">
        <v>94184.25</v>
      </c>
      <c r="M2437">
        <v>12134.74</v>
      </c>
      <c r="N2437" t="s">
        <v>38</v>
      </c>
    </row>
    <row r="2438" spans="1:14" x14ac:dyDescent="0.35">
      <c r="A2438">
        <v>12437</v>
      </c>
      <c r="B2438" s="1">
        <v>45870</v>
      </c>
      <c r="C2438" t="s">
        <v>4641</v>
      </c>
      <c r="D2438" t="s">
        <v>40</v>
      </c>
      <c r="E2438" t="s">
        <v>110</v>
      </c>
      <c r="F2438" t="s">
        <v>17</v>
      </c>
      <c r="G2438" t="s">
        <v>100</v>
      </c>
      <c r="H2438" t="s">
        <v>4642</v>
      </c>
      <c r="I2438">
        <v>1</v>
      </c>
      <c r="J2438">
        <v>8124</v>
      </c>
      <c r="K2438">
        <v>10</v>
      </c>
      <c r="L2438">
        <v>7311.6</v>
      </c>
      <c r="M2438">
        <v>1572.26</v>
      </c>
      <c r="N2438" t="s">
        <v>20</v>
      </c>
    </row>
    <row r="2439" spans="1:14" x14ac:dyDescent="0.35">
      <c r="A2439">
        <v>12438</v>
      </c>
      <c r="B2439" s="1">
        <v>45673</v>
      </c>
      <c r="C2439" t="s">
        <v>4643</v>
      </c>
      <c r="D2439" t="s">
        <v>15</v>
      </c>
      <c r="E2439" t="s">
        <v>68</v>
      </c>
      <c r="F2439" t="s">
        <v>129</v>
      </c>
      <c r="G2439" t="s">
        <v>148</v>
      </c>
      <c r="H2439" t="s">
        <v>4644</v>
      </c>
      <c r="I2439">
        <v>4</v>
      </c>
      <c r="J2439">
        <v>7889</v>
      </c>
      <c r="K2439">
        <v>10</v>
      </c>
      <c r="L2439">
        <v>28400.400000000001</v>
      </c>
      <c r="M2439">
        <v>2922.43</v>
      </c>
      <c r="N2439" t="s">
        <v>20</v>
      </c>
    </row>
    <row r="2440" spans="1:14" x14ac:dyDescent="0.35">
      <c r="A2440">
        <v>12439</v>
      </c>
      <c r="B2440" s="1">
        <v>45323</v>
      </c>
      <c r="C2440" t="s">
        <v>4645</v>
      </c>
      <c r="D2440" t="s">
        <v>15</v>
      </c>
      <c r="E2440" t="s">
        <v>174</v>
      </c>
      <c r="F2440" t="s">
        <v>96</v>
      </c>
      <c r="G2440" t="s">
        <v>183</v>
      </c>
      <c r="H2440" t="s">
        <v>4646</v>
      </c>
      <c r="I2440">
        <v>1</v>
      </c>
      <c r="J2440">
        <v>70443</v>
      </c>
      <c r="K2440">
        <v>15</v>
      </c>
      <c r="L2440">
        <v>59876.55</v>
      </c>
      <c r="M2440">
        <v>6519.31</v>
      </c>
      <c r="N2440" t="s">
        <v>33</v>
      </c>
    </row>
    <row r="2441" spans="1:14" x14ac:dyDescent="0.35">
      <c r="A2441">
        <v>12440</v>
      </c>
      <c r="B2441" s="1">
        <v>45618</v>
      </c>
      <c r="C2441" t="s">
        <v>4647</v>
      </c>
      <c r="D2441" t="s">
        <v>28</v>
      </c>
      <c r="E2441" t="s">
        <v>85</v>
      </c>
      <c r="F2441" t="s">
        <v>30</v>
      </c>
      <c r="G2441" t="s">
        <v>322</v>
      </c>
      <c r="H2441" t="s">
        <v>4648</v>
      </c>
      <c r="I2441">
        <v>4</v>
      </c>
      <c r="J2441">
        <v>39727</v>
      </c>
      <c r="K2441">
        <v>15</v>
      </c>
      <c r="L2441">
        <v>135071.79999999999</v>
      </c>
      <c r="M2441">
        <v>22384.19</v>
      </c>
      <c r="N2441" t="s">
        <v>83</v>
      </c>
    </row>
    <row r="2442" spans="1:14" x14ac:dyDescent="0.35">
      <c r="A2442">
        <v>12441</v>
      </c>
      <c r="B2442" s="1">
        <v>45686</v>
      </c>
      <c r="C2442" t="s">
        <v>4649</v>
      </c>
      <c r="D2442" t="s">
        <v>28</v>
      </c>
      <c r="E2442" t="s">
        <v>29</v>
      </c>
      <c r="F2442" t="s">
        <v>17</v>
      </c>
      <c r="G2442" t="s">
        <v>18</v>
      </c>
      <c r="H2442" t="s">
        <v>4470</v>
      </c>
      <c r="I2442">
        <v>4</v>
      </c>
      <c r="J2442">
        <v>40900</v>
      </c>
      <c r="K2442">
        <v>5</v>
      </c>
      <c r="L2442">
        <v>155420</v>
      </c>
      <c r="M2442">
        <v>12410.77</v>
      </c>
      <c r="N2442" t="s">
        <v>33</v>
      </c>
    </row>
    <row r="2443" spans="1:14" x14ac:dyDescent="0.35">
      <c r="A2443">
        <v>12442</v>
      </c>
      <c r="B2443" s="1">
        <v>45548</v>
      </c>
      <c r="C2443" t="s">
        <v>4650</v>
      </c>
      <c r="D2443" t="s">
        <v>28</v>
      </c>
      <c r="E2443" t="s">
        <v>85</v>
      </c>
      <c r="F2443" t="s">
        <v>30</v>
      </c>
      <c r="G2443" t="s">
        <v>65</v>
      </c>
      <c r="H2443" t="s">
        <v>4651</v>
      </c>
      <c r="I2443">
        <v>2</v>
      </c>
      <c r="J2443">
        <v>22900</v>
      </c>
      <c r="K2443">
        <v>5</v>
      </c>
      <c r="L2443">
        <v>43510</v>
      </c>
      <c r="M2443">
        <v>9155.4699999999993</v>
      </c>
      <c r="N2443" t="s">
        <v>83</v>
      </c>
    </row>
    <row r="2444" spans="1:14" x14ac:dyDescent="0.35">
      <c r="A2444">
        <v>12443</v>
      </c>
      <c r="B2444" s="1">
        <v>45418</v>
      </c>
      <c r="C2444" t="s">
        <v>4652</v>
      </c>
      <c r="D2444" t="s">
        <v>28</v>
      </c>
      <c r="E2444" t="s">
        <v>35</v>
      </c>
      <c r="F2444" t="s">
        <v>17</v>
      </c>
      <c r="G2444" t="s">
        <v>18</v>
      </c>
      <c r="H2444" t="s">
        <v>1418</v>
      </c>
      <c r="I2444">
        <v>1</v>
      </c>
      <c r="J2444">
        <v>30660</v>
      </c>
      <c r="K2444">
        <v>0</v>
      </c>
      <c r="L2444">
        <v>30660</v>
      </c>
      <c r="M2444">
        <v>4219.29</v>
      </c>
      <c r="N2444" t="s">
        <v>38</v>
      </c>
    </row>
    <row r="2445" spans="1:14" x14ac:dyDescent="0.35">
      <c r="A2445">
        <v>12444</v>
      </c>
      <c r="B2445" s="1">
        <v>45473</v>
      </c>
      <c r="C2445" t="s">
        <v>4653</v>
      </c>
      <c r="D2445" t="s">
        <v>28</v>
      </c>
      <c r="E2445" t="s">
        <v>85</v>
      </c>
      <c r="F2445" t="s">
        <v>30</v>
      </c>
      <c r="G2445" t="s">
        <v>65</v>
      </c>
      <c r="H2445" t="s">
        <v>4654</v>
      </c>
      <c r="I2445">
        <v>2</v>
      </c>
      <c r="J2445">
        <v>29299</v>
      </c>
      <c r="K2445">
        <v>10</v>
      </c>
      <c r="L2445">
        <v>52738.2</v>
      </c>
      <c r="M2445">
        <v>8816.0300000000007</v>
      </c>
      <c r="N2445" t="s">
        <v>33</v>
      </c>
    </row>
    <row r="2446" spans="1:14" x14ac:dyDescent="0.35">
      <c r="A2446">
        <v>12445</v>
      </c>
      <c r="B2446" s="1">
        <v>45814</v>
      </c>
      <c r="C2446" t="s">
        <v>4655</v>
      </c>
      <c r="D2446" t="s">
        <v>28</v>
      </c>
      <c r="E2446" t="s">
        <v>85</v>
      </c>
      <c r="F2446" t="s">
        <v>42</v>
      </c>
      <c r="G2446" t="s">
        <v>446</v>
      </c>
      <c r="H2446" t="s">
        <v>4656</v>
      </c>
      <c r="I2446">
        <v>1</v>
      </c>
      <c r="J2446">
        <v>26149</v>
      </c>
      <c r="K2446">
        <v>0</v>
      </c>
      <c r="L2446">
        <v>26149</v>
      </c>
      <c r="M2446">
        <v>5801.64</v>
      </c>
      <c r="N2446" t="s">
        <v>20</v>
      </c>
    </row>
    <row r="2447" spans="1:14" x14ac:dyDescent="0.35">
      <c r="A2447">
        <v>12446</v>
      </c>
      <c r="B2447" s="1">
        <v>45614</v>
      </c>
      <c r="C2447" t="s">
        <v>4657</v>
      </c>
      <c r="D2447" t="s">
        <v>28</v>
      </c>
      <c r="E2447" t="s">
        <v>29</v>
      </c>
      <c r="F2447" t="s">
        <v>96</v>
      </c>
      <c r="G2447" t="s">
        <v>97</v>
      </c>
      <c r="H2447" t="s">
        <v>4658</v>
      </c>
      <c r="I2447">
        <v>2</v>
      </c>
      <c r="J2447">
        <v>49667</v>
      </c>
      <c r="K2447">
        <v>0</v>
      </c>
      <c r="L2447">
        <v>99334</v>
      </c>
      <c r="M2447">
        <v>18321</v>
      </c>
      <c r="N2447" t="s">
        <v>72</v>
      </c>
    </row>
    <row r="2448" spans="1:14" x14ac:dyDescent="0.35">
      <c r="A2448">
        <v>12447</v>
      </c>
      <c r="B2448" s="1">
        <v>45561</v>
      </c>
      <c r="C2448" t="s">
        <v>4659</v>
      </c>
      <c r="D2448" t="s">
        <v>28</v>
      </c>
      <c r="E2448" t="s">
        <v>114</v>
      </c>
      <c r="F2448" t="s">
        <v>42</v>
      </c>
      <c r="G2448" t="s">
        <v>43</v>
      </c>
      <c r="H2448" t="s">
        <v>4660</v>
      </c>
      <c r="I2448">
        <v>1</v>
      </c>
      <c r="J2448">
        <v>12103</v>
      </c>
      <c r="K2448">
        <v>10</v>
      </c>
      <c r="L2448">
        <v>10892.7</v>
      </c>
      <c r="M2448">
        <v>690.99</v>
      </c>
      <c r="N2448" t="s">
        <v>38</v>
      </c>
    </row>
    <row r="2449" spans="1:14" x14ac:dyDescent="0.35">
      <c r="A2449">
        <v>12448</v>
      </c>
      <c r="B2449" s="1">
        <v>45647</v>
      </c>
      <c r="C2449" t="s">
        <v>4661</v>
      </c>
      <c r="D2449" t="s">
        <v>22</v>
      </c>
      <c r="E2449" t="s">
        <v>167</v>
      </c>
      <c r="F2449" t="s">
        <v>42</v>
      </c>
      <c r="G2449" t="s">
        <v>188</v>
      </c>
      <c r="H2449" t="s">
        <v>4662</v>
      </c>
      <c r="I2449">
        <v>5</v>
      </c>
      <c r="J2449">
        <v>67427</v>
      </c>
      <c r="K2449">
        <v>5</v>
      </c>
      <c r="L2449">
        <v>320278.25</v>
      </c>
      <c r="M2449">
        <v>58964.24</v>
      </c>
      <c r="N2449" t="s">
        <v>20</v>
      </c>
    </row>
    <row r="2450" spans="1:14" x14ac:dyDescent="0.35">
      <c r="A2450">
        <v>12449</v>
      </c>
      <c r="B2450" s="1">
        <v>45685</v>
      </c>
      <c r="C2450" t="s">
        <v>4663</v>
      </c>
      <c r="D2450" t="s">
        <v>22</v>
      </c>
      <c r="E2450" t="s">
        <v>167</v>
      </c>
      <c r="F2450" t="s">
        <v>75</v>
      </c>
      <c r="G2450" t="s">
        <v>307</v>
      </c>
      <c r="H2450" t="s">
        <v>4664</v>
      </c>
      <c r="I2450">
        <v>2</v>
      </c>
      <c r="J2450">
        <v>67221</v>
      </c>
      <c r="K2450">
        <v>20</v>
      </c>
      <c r="L2450">
        <v>107553.60000000001</v>
      </c>
      <c r="M2450">
        <v>16000.44</v>
      </c>
      <c r="N2450" t="s">
        <v>38</v>
      </c>
    </row>
    <row r="2451" spans="1:14" x14ac:dyDescent="0.35">
      <c r="A2451">
        <v>12450</v>
      </c>
      <c r="B2451" s="1">
        <v>45706</v>
      </c>
      <c r="C2451" t="s">
        <v>4665</v>
      </c>
      <c r="D2451" t="s">
        <v>22</v>
      </c>
      <c r="E2451" t="s">
        <v>74</v>
      </c>
      <c r="F2451" t="s">
        <v>129</v>
      </c>
      <c r="G2451" t="s">
        <v>159</v>
      </c>
      <c r="H2451" t="s">
        <v>4666</v>
      </c>
      <c r="I2451">
        <v>4</v>
      </c>
      <c r="J2451">
        <v>50609</v>
      </c>
      <c r="K2451">
        <v>15</v>
      </c>
      <c r="L2451">
        <v>172070.6</v>
      </c>
      <c r="M2451">
        <v>22326.14</v>
      </c>
      <c r="N2451" t="s">
        <v>83</v>
      </c>
    </row>
    <row r="2452" spans="1:14" x14ac:dyDescent="0.35">
      <c r="A2452">
        <v>12451</v>
      </c>
      <c r="B2452" s="1">
        <v>45291</v>
      </c>
      <c r="C2452" t="s">
        <v>4667</v>
      </c>
      <c r="D2452" t="s">
        <v>15</v>
      </c>
      <c r="E2452" t="s">
        <v>68</v>
      </c>
      <c r="F2452" t="s">
        <v>24</v>
      </c>
      <c r="G2452" t="s">
        <v>107</v>
      </c>
      <c r="H2452" t="s">
        <v>4668</v>
      </c>
      <c r="I2452">
        <v>3</v>
      </c>
      <c r="J2452">
        <v>46759</v>
      </c>
      <c r="K2452">
        <v>15</v>
      </c>
      <c r="L2452">
        <v>119235.45</v>
      </c>
      <c r="M2452">
        <v>7584.16</v>
      </c>
      <c r="N2452" t="s">
        <v>83</v>
      </c>
    </row>
    <row r="2453" spans="1:14" x14ac:dyDescent="0.35">
      <c r="A2453">
        <v>12452</v>
      </c>
      <c r="B2453" s="1">
        <v>45476</v>
      </c>
      <c r="C2453" t="s">
        <v>4669</v>
      </c>
      <c r="D2453" t="s">
        <v>22</v>
      </c>
      <c r="E2453" t="s">
        <v>74</v>
      </c>
      <c r="F2453" t="s">
        <v>30</v>
      </c>
      <c r="G2453" t="s">
        <v>322</v>
      </c>
      <c r="H2453" t="s">
        <v>4670</v>
      </c>
      <c r="I2453">
        <v>5</v>
      </c>
      <c r="J2453">
        <v>22948</v>
      </c>
      <c r="K2453">
        <v>15</v>
      </c>
      <c r="L2453">
        <v>97529</v>
      </c>
      <c r="M2453">
        <v>9134.17</v>
      </c>
      <c r="N2453" t="s">
        <v>20</v>
      </c>
    </row>
    <row r="2454" spans="1:14" x14ac:dyDescent="0.35">
      <c r="A2454">
        <v>12453</v>
      </c>
      <c r="B2454" s="1">
        <v>45700</v>
      </c>
      <c r="C2454" t="s">
        <v>4671</v>
      </c>
      <c r="D2454" t="s">
        <v>40</v>
      </c>
      <c r="E2454" t="s">
        <v>62</v>
      </c>
      <c r="F2454" t="s">
        <v>30</v>
      </c>
      <c r="G2454" t="s">
        <v>227</v>
      </c>
      <c r="H2454" t="s">
        <v>4672</v>
      </c>
      <c r="I2454">
        <v>2</v>
      </c>
      <c r="J2454">
        <v>76530</v>
      </c>
      <c r="K2454">
        <v>10</v>
      </c>
      <c r="L2454">
        <v>137754</v>
      </c>
      <c r="M2454">
        <v>19605.36</v>
      </c>
      <c r="N2454" t="s">
        <v>33</v>
      </c>
    </row>
    <row r="2455" spans="1:14" x14ac:dyDescent="0.35">
      <c r="A2455">
        <v>12454</v>
      </c>
      <c r="B2455" s="1">
        <v>45875</v>
      </c>
      <c r="C2455" t="s">
        <v>4673</v>
      </c>
      <c r="D2455" t="s">
        <v>40</v>
      </c>
      <c r="E2455" t="s">
        <v>41</v>
      </c>
      <c r="F2455" t="s">
        <v>86</v>
      </c>
      <c r="G2455" t="s">
        <v>296</v>
      </c>
      <c r="H2455" t="s">
        <v>4674</v>
      </c>
      <c r="I2455">
        <v>2</v>
      </c>
      <c r="J2455">
        <v>52860</v>
      </c>
      <c r="K2455">
        <v>20</v>
      </c>
      <c r="L2455">
        <v>84576</v>
      </c>
      <c r="M2455">
        <v>10974.54</v>
      </c>
      <c r="N2455" t="s">
        <v>38</v>
      </c>
    </row>
    <row r="2456" spans="1:14" x14ac:dyDescent="0.35">
      <c r="A2456">
        <v>12455</v>
      </c>
      <c r="B2456" s="1">
        <v>45732</v>
      </c>
      <c r="C2456" t="s">
        <v>4675</v>
      </c>
      <c r="D2456" t="s">
        <v>22</v>
      </c>
      <c r="E2456" t="s">
        <v>167</v>
      </c>
      <c r="F2456" t="s">
        <v>96</v>
      </c>
      <c r="G2456" t="s">
        <v>156</v>
      </c>
      <c r="H2456" t="s">
        <v>4676</v>
      </c>
      <c r="I2456">
        <v>4</v>
      </c>
      <c r="J2456">
        <v>33427</v>
      </c>
      <c r="K2456">
        <v>20</v>
      </c>
      <c r="L2456">
        <v>106966.39999999999</v>
      </c>
      <c r="M2456">
        <v>14285.36</v>
      </c>
      <c r="N2456" t="s">
        <v>83</v>
      </c>
    </row>
    <row r="2457" spans="1:14" x14ac:dyDescent="0.35">
      <c r="A2457">
        <v>12456</v>
      </c>
      <c r="B2457" s="1">
        <v>45908</v>
      </c>
      <c r="C2457" t="s">
        <v>4677</v>
      </c>
      <c r="D2457" t="s">
        <v>22</v>
      </c>
      <c r="E2457" t="s">
        <v>74</v>
      </c>
      <c r="F2457" t="s">
        <v>46</v>
      </c>
      <c r="G2457" t="s">
        <v>47</v>
      </c>
      <c r="H2457" t="s">
        <v>4678</v>
      </c>
      <c r="I2457">
        <v>1</v>
      </c>
      <c r="J2457">
        <v>56017</v>
      </c>
      <c r="K2457">
        <v>10</v>
      </c>
      <c r="L2457">
        <v>50415.3</v>
      </c>
      <c r="M2457">
        <v>2587.0500000000002</v>
      </c>
      <c r="N2457" t="s">
        <v>33</v>
      </c>
    </row>
    <row r="2458" spans="1:14" x14ac:dyDescent="0.35">
      <c r="A2458">
        <v>12457</v>
      </c>
      <c r="B2458" s="1">
        <v>45585</v>
      </c>
      <c r="C2458" t="s">
        <v>4679</v>
      </c>
      <c r="D2458" t="s">
        <v>28</v>
      </c>
      <c r="E2458" t="s">
        <v>85</v>
      </c>
      <c r="F2458" t="s">
        <v>46</v>
      </c>
      <c r="G2458" t="s">
        <v>141</v>
      </c>
      <c r="H2458" t="s">
        <v>4680</v>
      </c>
      <c r="I2458">
        <v>4</v>
      </c>
      <c r="J2458">
        <v>37045</v>
      </c>
      <c r="K2458">
        <v>5</v>
      </c>
      <c r="L2458">
        <v>140771</v>
      </c>
      <c r="M2458">
        <v>26033.58</v>
      </c>
      <c r="N2458" t="s">
        <v>33</v>
      </c>
    </row>
    <row r="2459" spans="1:14" x14ac:dyDescent="0.35">
      <c r="A2459">
        <v>12458</v>
      </c>
      <c r="B2459" s="1">
        <v>45345</v>
      </c>
      <c r="C2459" t="s">
        <v>4681</v>
      </c>
      <c r="D2459" t="s">
        <v>28</v>
      </c>
      <c r="E2459" t="s">
        <v>144</v>
      </c>
      <c r="F2459" t="s">
        <v>75</v>
      </c>
      <c r="G2459" t="s">
        <v>307</v>
      </c>
      <c r="H2459" t="s">
        <v>3874</v>
      </c>
      <c r="I2459">
        <v>4</v>
      </c>
      <c r="J2459">
        <v>25388</v>
      </c>
      <c r="K2459">
        <v>20</v>
      </c>
      <c r="L2459">
        <v>81241.600000000006</v>
      </c>
      <c r="M2459">
        <v>13948</v>
      </c>
      <c r="N2459" t="s">
        <v>72</v>
      </c>
    </row>
    <row r="2460" spans="1:14" x14ac:dyDescent="0.35">
      <c r="A2460">
        <v>12459</v>
      </c>
      <c r="B2460" s="1">
        <v>45317</v>
      </c>
      <c r="C2460" t="s">
        <v>4682</v>
      </c>
      <c r="D2460" t="s">
        <v>28</v>
      </c>
      <c r="E2460" t="s">
        <v>35</v>
      </c>
      <c r="F2460" t="s">
        <v>30</v>
      </c>
      <c r="G2460" t="s">
        <v>227</v>
      </c>
      <c r="H2460" t="s">
        <v>4683</v>
      </c>
      <c r="I2460">
        <v>4</v>
      </c>
      <c r="J2460">
        <v>28766</v>
      </c>
      <c r="K2460">
        <v>10</v>
      </c>
      <c r="L2460">
        <v>103557.6</v>
      </c>
      <c r="M2460">
        <v>6892.79</v>
      </c>
      <c r="N2460" t="s">
        <v>33</v>
      </c>
    </row>
    <row r="2461" spans="1:14" x14ac:dyDescent="0.35">
      <c r="A2461">
        <v>12460</v>
      </c>
      <c r="B2461" s="1">
        <v>45929</v>
      </c>
      <c r="C2461" t="s">
        <v>4684</v>
      </c>
      <c r="D2461" t="s">
        <v>22</v>
      </c>
      <c r="E2461" t="s">
        <v>167</v>
      </c>
      <c r="F2461" t="s">
        <v>86</v>
      </c>
      <c r="G2461" t="s">
        <v>118</v>
      </c>
      <c r="H2461" t="s">
        <v>4685</v>
      </c>
      <c r="I2461">
        <v>5</v>
      </c>
      <c r="J2461">
        <v>69559</v>
      </c>
      <c r="K2461">
        <v>10</v>
      </c>
      <c r="L2461">
        <v>313015.5</v>
      </c>
      <c r="M2461">
        <v>46083.59</v>
      </c>
      <c r="N2461" t="s">
        <v>33</v>
      </c>
    </row>
    <row r="2462" spans="1:14" x14ac:dyDescent="0.35">
      <c r="A2462">
        <v>12461</v>
      </c>
      <c r="B2462" s="1">
        <v>45232</v>
      </c>
      <c r="C2462" t="s">
        <v>4686</v>
      </c>
      <c r="D2462" t="s">
        <v>22</v>
      </c>
      <c r="E2462" t="s">
        <v>23</v>
      </c>
      <c r="F2462" t="s">
        <v>42</v>
      </c>
      <c r="G2462" t="s">
        <v>79</v>
      </c>
      <c r="H2462" t="s">
        <v>4687</v>
      </c>
      <c r="I2462">
        <v>1</v>
      </c>
      <c r="J2462">
        <v>9542</v>
      </c>
      <c r="K2462">
        <v>10</v>
      </c>
      <c r="L2462">
        <v>8587.7999999999993</v>
      </c>
      <c r="M2462">
        <v>2055.5</v>
      </c>
      <c r="N2462" t="s">
        <v>72</v>
      </c>
    </row>
    <row r="2463" spans="1:14" x14ac:dyDescent="0.35">
      <c r="A2463">
        <v>12462</v>
      </c>
      <c r="B2463" s="1">
        <v>45359</v>
      </c>
      <c r="C2463" t="s">
        <v>4688</v>
      </c>
      <c r="D2463" t="s">
        <v>28</v>
      </c>
      <c r="E2463" t="s">
        <v>144</v>
      </c>
      <c r="F2463" t="s">
        <v>24</v>
      </c>
      <c r="G2463" t="s">
        <v>133</v>
      </c>
      <c r="H2463" t="s">
        <v>4689</v>
      </c>
      <c r="I2463">
        <v>2</v>
      </c>
      <c r="J2463">
        <v>4226</v>
      </c>
      <c r="K2463">
        <v>10</v>
      </c>
      <c r="L2463">
        <v>7606.8</v>
      </c>
      <c r="M2463">
        <v>514.72</v>
      </c>
      <c r="N2463" t="s">
        <v>72</v>
      </c>
    </row>
    <row r="2464" spans="1:14" x14ac:dyDescent="0.35">
      <c r="A2464">
        <v>12463</v>
      </c>
      <c r="B2464" s="1">
        <v>45834</v>
      </c>
      <c r="C2464" t="s">
        <v>4690</v>
      </c>
      <c r="D2464" t="s">
        <v>40</v>
      </c>
      <c r="E2464" t="s">
        <v>62</v>
      </c>
      <c r="F2464" t="s">
        <v>46</v>
      </c>
      <c r="G2464" t="s">
        <v>201</v>
      </c>
      <c r="H2464" t="s">
        <v>1908</v>
      </c>
      <c r="I2464">
        <v>3</v>
      </c>
      <c r="J2464">
        <v>5903</v>
      </c>
      <c r="K2464">
        <v>10</v>
      </c>
      <c r="L2464">
        <v>15938.1</v>
      </c>
      <c r="M2464">
        <v>3911.85</v>
      </c>
      <c r="N2464" t="s">
        <v>72</v>
      </c>
    </row>
    <row r="2465" spans="1:14" x14ac:dyDescent="0.35">
      <c r="A2465">
        <v>12464</v>
      </c>
      <c r="B2465" s="1">
        <v>45242</v>
      </c>
      <c r="C2465" t="s">
        <v>4691</v>
      </c>
      <c r="D2465" t="s">
        <v>28</v>
      </c>
      <c r="E2465" t="s">
        <v>144</v>
      </c>
      <c r="F2465" t="s">
        <v>86</v>
      </c>
      <c r="G2465" t="s">
        <v>87</v>
      </c>
      <c r="H2465" t="s">
        <v>4692</v>
      </c>
      <c r="I2465">
        <v>2</v>
      </c>
      <c r="J2465">
        <v>30257</v>
      </c>
      <c r="K2465">
        <v>10</v>
      </c>
      <c r="L2465">
        <v>54462.6</v>
      </c>
      <c r="M2465">
        <v>4180.17</v>
      </c>
      <c r="N2465" t="s">
        <v>83</v>
      </c>
    </row>
    <row r="2466" spans="1:14" x14ac:dyDescent="0.35">
      <c r="A2466">
        <v>12465</v>
      </c>
      <c r="B2466" s="1">
        <v>45802</v>
      </c>
      <c r="C2466" t="s">
        <v>4693</v>
      </c>
      <c r="D2466" t="s">
        <v>40</v>
      </c>
      <c r="E2466" t="s">
        <v>41</v>
      </c>
      <c r="F2466" t="s">
        <v>17</v>
      </c>
      <c r="G2466" t="s">
        <v>55</v>
      </c>
      <c r="H2466" t="s">
        <v>4694</v>
      </c>
      <c r="I2466">
        <v>3</v>
      </c>
      <c r="J2466">
        <v>55984</v>
      </c>
      <c r="K2466">
        <v>20</v>
      </c>
      <c r="L2466">
        <v>134361.60000000001</v>
      </c>
      <c r="M2466">
        <v>13024.46</v>
      </c>
      <c r="N2466" t="s">
        <v>38</v>
      </c>
    </row>
    <row r="2467" spans="1:14" x14ac:dyDescent="0.35">
      <c r="A2467">
        <v>12466</v>
      </c>
      <c r="B2467" s="1">
        <v>45650</v>
      </c>
      <c r="C2467" t="s">
        <v>4695</v>
      </c>
      <c r="D2467" t="s">
        <v>28</v>
      </c>
      <c r="E2467" t="s">
        <v>144</v>
      </c>
      <c r="F2467" t="s">
        <v>24</v>
      </c>
      <c r="G2467" t="s">
        <v>133</v>
      </c>
      <c r="H2467" t="s">
        <v>1964</v>
      </c>
      <c r="I2467">
        <v>3</v>
      </c>
      <c r="J2467">
        <v>19344</v>
      </c>
      <c r="K2467">
        <v>0</v>
      </c>
      <c r="L2467">
        <v>58032</v>
      </c>
      <c r="M2467">
        <v>14341.48</v>
      </c>
      <c r="N2467" t="s">
        <v>83</v>
      </c>
    </row>
    <row r="2468" spans="1:14" x14ac:dyDescent="0.35">
      <c r="A2468">
        <v>12467</v>
      </c>
      <c r="B2468" s="1">
        <v>45810</v>
      </c>
      <c r="C2468" t="s">
        <v>4696</v>
      </c>
      <c r="D2468" t="s">
        <v>28</v>
      </c>
      <c r="E2468" t="s">
        <v>35</v>
      </c>
      <c r="F2468" t="s">
        <v>129</v>
      </c>
      <c r="G2468" t="s">
        <v>164</v>
      </c>
      <c r="H2468" t="s">
        <v>4697</v>
      </c>
      <c r="I2468">
        <v>1</v>
      </c>
      <c r="J2468">
        <v>26129</v>
      </c>
      <c r="K2468">
        <v>5</v>
      </c>
      <c r="L2468">
        <v>24822.55</v>
      </c>
      <c r="M2468">
        <v>3656.32</v>
      </c>
      <c r="N2468" t="s">
        <v>38</v>
      </c>
    </row>
    <row r="2469" spans="1:14" x14ac:dyDescent="0.35">
      <c r="A2469">
        <v>12468</v>
      </c>
      <c r="B2469" s="1">
        <v>45804</v>
      </c>
      <c r="C2469" t="s">
        <v>4698</v>
      </c>
      <c r="D2469" t="s">
        <v>40</v>
      </c>
      <c r="E2469" t="s">
        <v>62</v>
      </c>
      <c r="F2469" t="s">
        <v>86</v>
      </c>
      <c r="G2469" t="s">
        <v>90</v>
      </c>
      <c r="H2469" t="s">
        <v>4699</v>
      </c>
      <c r="I2469">
        <v>5</v>
      </c>
      <c r="J2469">
        <v>60520</v>
      </c>
      <c r="K2469">
        <v>10</v>
      </c>
      <c r="L2469">
        <v>272340</v>
      </c>
      <c r="M2469">
        <v>36096.65</v>
      </c>
      <c r="N2469" t="s">
        <v>83</v>
      </c>
    </row>
    <row r="2470" spans="1:14" x14ac:dyDescent="0.35">
      <c r="A2470">
        <v>12469</v>
      </c>
      <c r="B2470" s="1">
        <v>45736</v>
      </c>
      <c r="C2470" t="s">
        <v>4700</v>
      </c>
      <c r="D2470" t="s">
        <v>22</v>
      </c>
      <c r="E2470" t="s">
        <v>54</v>
      </c>
      <c r="F2470" t="s">
        <v>129</v>
      </c>
      <c r="G2470" t="s">
        <v>159</v>
      </c>
      <c r="H2470" t="s">
        <v>4701</v>
      </c>
      <c r="I2470">
        <v>1</v>
      </c>
      <c r="J2470">
        <v>17598</v>
      </c>
      <c r="K2470">
        <v>10</v>
      </c>
      <c r="L2470">
        <v>15838.2</v>
      </c>
      <c r="M2470">
        <v>2735.84</v>
      </c>
      <c r="N2470" t="s">
        <v>83</v>
      </c>
    </row>
    <row r="2471" spans="1:14" x14ac:dyDescent="0.35">
      <c r="A2471">
        <v>12470</v>
      </c>
      <c r="B2471" s="1">
        <v>45414</v>
      </c>
      <c r="C2471" t="s">
        <v>4702</v>
      </c>
      <c r="D2471" t="s">
        <v>28</v>
      </c>
      <c r="E2471" t="s">
        <v>85</v>
      </c>
      <c r="F2471" t="s">
        <v>96</v>
      </c>
      <c r="G2471" t="s">
        <v>156</v>
      </c>
      <c r="H2471" t="s">
        <v>4703</v>
      </c>
      <c r="I2471">
        <v>4</v>
      </c>
      <c r="J2471">
        <v>13561</v>
      </c>
      <c r="K2471">
        <v>5</v>
      </c>
      <c r="L2471">
        <v>51531.8</v>
      </c>
      <c r="M2471">
        <v>4151.7299999999996</v>
      </c>
      <c r="N2471" t="s">
        <v>20</v>
      </c>
    </row>
    <row r="2472" spans="1:14" x14ac:dyDescent="0.35">
      <c r="A2472">
        <v>12471</v>
      </c>
      <c r="B2472" s="1">
        <v>45306</v>
      </c>
      <c r="C2472" t="s">
        <v>4704</v>
      </c>
      <c r="D2472" t="s">
        <v>22</v>
      </c>
      <c r="E2472" t="s">
        <v>74</v>
      </c>
      <c r="F2472" t="s">
        <v>30</v>
      </c>
      <c r="G2472" t="s">
        <v>322</v>
      </c>
      <c r="H2472" t="s">
        <v>4705</v>
      </c>
      <c r="I2472">
        <v>4</v>
      </c>
      <c r="J2472">
        <v>72709</v>
      </c>
      <c r="K2472">
        <v>0</v>
      </c>
      <c r="L2472">
        <v>290836</v>
      </c>
      <c r="M2472">
        <v>32501.93</v>
      </c>
      <c r="N2472" t="s">
        <v>33</v>
      </c>
    </row>
    <row r="2473" spans="1:14" x14ac:dyDescent="0.35">
      <c r="A2473">
        <v>12472</v>
      </c>
      <c r="B2473" s="1">
        <v>45742</v>
      </c>
      <c r="C2473" t="s">
        <v>4706</v>
      </c>
      <c r="D2473" t="s">
        <v>15</v>
      </c>
      <c r="E2473" t="s">
        <v>174</v>
      </c>
      <c r="F2473" t="s">
        <v>69</v>
      </c>
      <c r="G2473" t="s">
        <v>151</v>
      </c>
      <c r="H2473" t="s">
        <v>4707</v>
      </c>
      <c r="I2473">
        <v>5</v>
      </c>
      <c r="J2473">
        <v>75416</v>
      </c>
      <c r="K2473">
        <v>0</v>
      </c>
      <c r="L2473">
        <v>377080</v>
      </c>
      <c r="M2473">
        <v>86486.3</v>
      </c>
      <c r="N2473" t="s">
        <v>83</v>
      </c>
    </row>
    <row r="2474" spans="1:14" x14ac:dyDescent="0.35">
      <c r="A2474">
        <v>12473</v>
      </c>
      <c r="B2474" s="1">
        <v>45473</v>
      </c>
      <c r="C2474" t="s">
        <v>4708</v>
      </c>
      <c r="D2474" t="s">
        <v>22</v>
      </c>
      <c r="E2474" t="s">
        <v>58</v>
      </c>
      <c r="F2474" t="s">
        <v>75</v>
      </c>
      <c r="G2474" t="s">
        <v>240</v>
      </c>
      <c r="H2474" t="s">
        <v>4709</v>
      </c>
      <c r="I2474">
        <v>1</v>
      </c>
      <c r="J2474">
        <v>52794</v>
      </c>
      <c r="K2474">
        <v>10</v>
      </c>
      <c r="L2474">
        <v>47514.6</v>
      </c>
      <c r="M2474">
        <v>6504.81</v>
      </c>
      <c r="N2474" t="s">
        <v>20</v>
      </c>
    </row>
    <row r="2475" spans="1:14" x14ac:dyDescent="0.35">
      <c r="A2475">
        <v>12474</v>
      </c>
      <c r="B2475" s="1">
        <v>45353</v>
      </c>
      <c r="C2475" t="s">
        <v>3333</v>
      </c>
      <c r="D2475" t="s">
        <v>15</v>
      </c>
      <c r="E2475" t="s">
        <v>147</v>
      </c>
      <c r="F2475" t="s">
        <v>30</v>
      </c>
      <c r="G2475" t="s">
        <v>104</v>
      </c>
      <c r="H2475" t="s">
        <v>4710</v>
      </c>
      <c r="I2475">
        <v>1</v>
      </c>
      <c r="J2475">
        <v>51786</v>
      </c>
      <c r="K2475">
        <v>10</v>
      </c>
      <c r="L2475">
        <v>46607.4</v>
      </c>
      <c r="M2475">
        <v>3538.39</v>
      </c>
      <c r="N2475" t="s">
        <v>20</v>
      </c>
    </row>
    <row r="2476" spans="1:14" x14ac:dyDescent="0.35">
      <c r="A2476">
        <v>12475</v>
      </c>
      <c r="B2476" s="1">
        <v>45727</v>
      </c>
      <c r="C2476" t="s">
        <v>4711</v>
      </c>
      <c r="D2476" t="s">
        <v>15</v>
      </c>
      <c r="E2476" t="s">
        <v>93</v>
      </c>
      <c r="F2476" t="s">
        <v>30</v>
      </c>
      <c r="G2476" t="s">
        <v>322</v>
      </c>
      <c r="H2476" t="s">
        <v>4712</v>
      </c>
      <c r="I2476">
        <v>1</v>
      </c>
      <c r="J2476">
        <v>47195</v>
      </c>
      <c r="K2476">
        <v>15</v>
      </c>
      <c r="L2476">
        <v>40115.75</v>
      </c>
      <c r="M2476">
        <v>4506.67</v>
      </c>
      <c r="N2476" t="s">
        <v>20</v>
      </c>
    </row>
    <row r="2477" spans="1:14" x14ac:dyDescent="0.35">
      <c r="A2477">
        <v>12476</v>
      </c>
      <c r="B2477" s="1">
        <v>45672</v>
      </c>
      <c r="C2477" t="s">
        <v>4713</v>
      </c>
      <c r="D2477" t="s">
        <v>15</v>
      </c>
      <c r="E2477" t="s">
        <v>93</v>
      </c>
      <c r="F2477" t="s">
        <v>17</v>
      </c>
      <c r="G2477" t="s">
        <v>291</v>
      </c>
      <c r="H2477" t="s">
        <v>4714</v>
      </c>
      <c r="I2477">
        <v>4</v>
      </c>
      <c r="J2477">
        <v>68946</v>
      </c>
      <c r="K2477">
        <v>10</v>
      </c>
      <c r="L2477">
        <v>248205.6</v>
      </c>
      <c r="M2477">
        <v>33922.43</v>
      </c>
      <c r="N2477" t="s">
        <v>72</v>
      </c>
    </row>
    <row r="2478" spans="1:14" x14ac:dyDescent="0.35">
      <c r="A2478">
        <v>12477</v>
      </c>
      <c r="B2478" s="1">
        <v>45578</v>
      </c>
      <c r="C2478" t="s">
        <v>4715</v>
      </c>
      <c r="D2478" t="s">
        <v>15</v>
      </c>
      <c r="E2478" t="s">
        <v>174</v>
      </c>
      <c r="F2478" t="s">
        <v>30</v>
      </c>
      <c r="G2478" t="s">
        <v>104</v>
      </c>
      <c r="H2478" t="s">
        <v>4716</v>
      </c>
      <c r="I2478">
        <v>1</v>
      </c>
      <c r="J2478">
        <v>67087</v>
      </c>
      <c r="K2478">
        <v>15</v>
      </c>
      <c r="L2478">
        <v>57023.95</v>
      </c>
      <c r="M2478">
        <v>13475.3</v>
      </c>
      <c r="N2478" t="s">
        <v>72</v>
      </c>
    </row>
    <row r="2479" spans="1:14" x14ac:dyDescent="0.35">
      <c r="A2479">
        <v>12478</v>
      </c>
      <c r="B2479" s="1">
        <v>45614</v>
      </c>
      <c r="C2479" t="s">
        <v>1866</v>
      </c>
      <c r="D2479" t="s">
        <v>22</v>
      </c>
      <c r="E2479" t="s">
        <v>58</v>
      </c>
      <c r="F2479" t="s">
        <v>42</v>
      </c>
      <c r="G2479" t="s">
        <v>446</v>
      </c>
      <c r="H2479" t="s">
        <v>4717</v>
      </c>
      <c r="I2479">
        <v>3</v>
      </c>
      <c r="J2479">
        <v>7846</v>
      </c>
      <c r="K2479">
        <v>10</v>
      </c>
      <c r="L2479">
        <v>21184.2</v>
      </c>
      <c r="M2479">
        <v>3520.75</v>
      </c>
      <c r="N2479" t="s">
        <v>72</v>
      </c>
    </row>
    <row r="2480" spans="1:14" x14ac:dyDescent="0.35">
      <c r="A2480">
        <v>12479</v>
      </c>
      <c r="B2480" s="1">
        <v>45737</v>
      </c>
      <c r="C2480" t="s">
        <v>4718</v>
      </c>
      <c r="D2480" t="s">
        <v>28</v>
      </c>
      <c r="E2480" t="s">
        <v>35</v>
      </c>
      <c r="F2480" t="s">
        <v>96</v>
      </c>
      <c r="G2480" t="s">
        <v>138</v>
      </c>
      <c r="H2480" t="s">
        <v>4719</v>
      </c>
      <c r="I2480">
        <v>5</v>
      </c>
      <c r="J2480">
        <v>58845</v>
      </c>
      <c r="K2480">
        <v>5</v>
      </c>
      <c r="L2480">
        <v>279513.75</v>
      </c>
      <c r="M2480">
        <v>53166.559999999998</v>
      </c>
      <c r="N2480" t="s">
        <v>20</v>
      </c>
    </row>
    <row r="2481" spans="1:14" x14ac:dyDescent="0.35">
      <c r="A2481">
        <v>12480</v>
      </c>
      <c r="B2481" s="1">
        <v>45245</v>
      </c>
      <c r="C2481" t="s">
        <v>4720</v>
      </c>
      <c r="D2481" t="s">
        <v>22</v>
      </c>
      <c r="E2481" t="s">
        <v>74</v>
      </c>
      <c r="F2481" t="s">
        <v>96</v>
      </c>
      <c r="G2481" t="s">
        <v>214</v>
      </c>
      <c r="H2481" t="s">
        <v>4721</v>
      </c>
      <c r="I2481">
        <v>1</v>
      </c>
      <c r="J2481">
        <v>50016</v>
      </c>
      <c r="K2481">
        <v>10</v>
      </c>
      <c r="L2481">
        <v>45014.400000000001</v>
      </c>
      <c r="M2481">
        <v>5198.4399999999996</v>
      </c>
      <c r="N2481" t="s">
        <v>83</v>
      </c>
    </row>
    <row r="2482" spans="1:14" x14ac:dyDescent="0.35">
      <c r="A2482">
        <v>12481</v>
      </c>
      <c r="B2482" s="1">
        <v>45770</v>
      </c>
      <c r="C2482" t="s">
        <v>4722</v>
      </c>
      <c r="D2482" t="s">
        <v>40</v>
      </c>
      <c r="E2482" t="s">
        <v>110</v>
      </c>
      <c r="F2482" t="s">
        <v>86</v>
      </c>
      <c r="G2482" t="s">
        <v>90</v>
      </c>
      <c r="H2482" t="s">
        <v>4723</v>
      </c>
      <c r="I2482">
        <v>5</v>
      </c>
      <c r="J2482">
        <v>50838</v>
      </c>
      <c r="K2482">
        <v>20</v>
      </c>
      <c r="L2482">
        <v>203352</v>
      </c>
      <c r="M2482">
        <v>10664.02</v>
      </c>
      <c r="N2482" t="s">
        <v>38</v>
      </c>
    </row>
    <row r="2483" spans="1:14" x14ac:dyDescent="0.35">
      <c r="A2483">
        <v>12482</v>
      </c>
      <c r="B2483" s="1">
        <v>45657</v>
      </c>
      <c r="C2483" t="s">
        <v>4724</v>
      </c>
      <c r="D2483" t="s">
        <v>22</v>
      </c>
      <c r="E2483" t="s">
        <v>54</v>
      </c>
      <c r="F2483" t="s">
        <v>86</v>
      </c>
      <c r="G2483" t="s">
        <v>87</v>
      </c>
      <c r="H2483" t="s">
        <v>4725</v>
      </c>
      <c r="I2483">
        <v>1</v>
      </c>
      <c r="J2483">
        <v>23484</v>
      </c>
      <c r="K2483">
        <v>20</v>
      </c>
      <c r="L2483">
        <v>18787.2</v>
      </c>
      <c r="M2483">
        <v>3486.09</v>
      </c>
      <c r="N2483" t="s">
        <v>72</v>
      </c>
    </row>
    <row r="2484" spans="1:14" x14ac:dyDescent="0.35">
      <c r="A2484">
        <v>12483</v>
      </c>
      <c r="B2484" s="1">
        <v>45787</v>
      </c>
      <c r="C2484" t="s">
        <v>4726</v>
      </c>
      <c r="D2484" t="s">
        <v>15</v>
      </c>
      <c r="E2484" t="s">
        <v>147</v>
      </c>
      <c r="F2484" t="s">
        <v>24</v>
      </c>
      <c r="G2484" t="s">
        <v>59</v>
      </c>
      <c r="H2484" t="s">
        <v>4064</v>
      </c>
      <c r="I2484">
        <v>3</v>
      </c>
      <c r="J2484">
        <v>23078</v>
      </c>
      <c r="K2484">
        <v>10</v>
      </c>
      <c r="L2484">
        <v>62310.6</v>
      </c>
      <c r="M2484">
        <v>13946.65</v>
      </c>
      <c r="N2484" t="s">
        <v>20</v>
      </c>
    </row>
    <row r="2485" spans="1:14" x14ac:dyDescent="0.35">
      <c r="A2485">
        <v>12484</v>
      </c>
      <c r="B2485" s="1">
        <v>45522</v>
      </c>
      <c r="C2485" t="s">
        <v>4727</v>
      </c>
      <c r="D2485" t="s">
        <v>28</v>
      </c>
      <c r="E2485" t="s">
        <v>85</v>
      </c>
      <c r="F2485" t="s">
        <v>17</v>
      </c>
      <c r="G2485" t="s">
        <v>55</v>
      </c>
      <c r="H2485" t="s">
        <v>4728</v>
      </c>
      <c r="I2485">
        <v>1</v>
      </c>
      <c r="J2485">
        <v>56618</v>
      </c>
      <c r="K2485">
        <v>15</v>
      </c>
      <c r="L2485">
        <v>48125.3</v>
      </c>
      <c r="M2485">
        <v>2447.25</v>
      </c>
      <c r="N2485" t="s">
        <v>83</v>
      </c>
    </row>
    <row r="2486" spans="1:14" x14ac:dyDescent="0.35">
      <c r="A2486">
        <v>12485</v>
      </c>
      <c r="B2486" s="1">
        <v>45425</v>
      </c>
      <c r="C2486" t="s">
        <v>4729</v>
      </c>
      <c r="D2486" t="s">
        <v>40</v>
      </c>
      <c r="E2486" t="s">
        <v>62</v>
      </c>
      <c r="F2486" t="s">
        <v>96</v>
      </c>
      <c r="G2486" t="s">
        <v>156</v>
      </c>
      <c r="H2486" t="s">
        <v>4730</v>
      </c>
      <c r="I2486">
        <v>1</v>
      </c>
      <c r="J2486">
        <v>50052</v>
      </c>
      <c r="K2486">
        <v>20</v>
      </c>
      <c r="L2486">
        <v>40041.599999999999</v>
      </c>
      <c r="M2486">
        <v>7720.35</v>
      </c>
      <c r="N2486" t="s">
        <v>83</v>
      </c>
    </row>
    <row r="2487" spans="1:14" x14ac:dyDescent="0.35">
      <c r="A2487">
        <v>12486</v>
      </c>
      <c r="B2487" s="1">
        <v>45851</v>
      </c>
      <c r="C2487" t="s">
        <v>4731</v>
      </c>
      <c r="D2487" t="s">
        <v>40</v>
      </c>
      <c r="E2487" t="s">
        <v>103</v>
      </c>
      <c r="F2487" t="s">
        <v>17</v>
      </c>
      <c r="G2487" t="s">
        <v>291</v>
      </c>
      <c r="H2487" t="s">
        <v>4732</v>
      </c>
      <c r="I2487">
        <v>3</v>
      </c>
      <c r="J2487">
        <v>43808</v>
      </c>
      <c r="K2487">
        <v>0</v>
      </c>
      <c r="L2487">
        <v>131424</v>
      </c>
      <c r="M2487">
        <v>26792.06</v>
      </c>
      <c r="N2487" t="s">
        <v>38</v>
      </c>
    </row>
    <row r="2488" spans="1:14" x14ac:dyDescent="0.35">
      <c r="A2488">
        <v>12487</v>
      </c>
      <c r="B2488" s="1">
        <v>45701</v>
      </c>
      <c r="C2488" t="s">
        <v>4733</v>
      </c>
      <c r="D2488" t="s">
        <v>40</v>
      </c>
      <c r="E2488" t="s">
        <v>41</v>
      </c>
      <c r="F2488" t="s">
        <v>42</v>
      </c>
      <c r="G2488" t="s">
        <v>79</v>
      </c>
      <c r="H2488" t="s">
        <v>4734</v>
      </c>
      <c r="I2488">
        <v>4</v>
      </c>
      <c r="J2488">
        <v>44623</v>
      </c>
      <c r="K2488">
        <v>0</v>
      </c>
      <c r="L2488">
        <v>178492</v>
      </c>
      <c r="M2488">
        <v>31486.04</v>
      </c>
      <c r="N2488" t="s">
        <v>20</v>
      </c>
    </row>
    <row r="2489" spans="1:14" x14ac:dyDescent="0.35">
      <c r="A2489">
        <v>12488</v>
      </c>
      <c r="B2489" s="1">
        <v>45703</v>
      </c>
      <c r="C2489" t="s">
        <v>4735</v>
      </c>
      <c r="D2489" t="s">
        <v>22</v>
      </c>
      <c r="E2489" t="s">
        <v>58</v>
      </c>
      <c r="F2489" t="s">
        <v>46</v>
      </c>
      <c r="G2489" t="s">
        <v>141</v>
      </c>
      <c r="H2489" t="s">
        <v>2465</v>
      </c>
      <c r="I2489">
        <v>4</v>
      </c>
      <c r="J2489">
        <v>48102</v>
      </c>
      <c r="K2489">
        <v>10</v>
      </c>
      <c r="L2489">
        <v>173167.2</v>
      </c>
      <c r="M2489">
        <v>40443.370000000003</v>
      </c>
      <c r="N2489" t="s">
        <v>20</v>
      </c>
    </row>
    <row r="2490" spans="1:14" x14ac:dyDescent="0.35">
      <c r="A2490">
        <v>12489</v>
      </c>
      <c r="B2490" s="1">
        <v>45404</v>
      </c>
      <c r="C2490" t="s">
        <v>4736</v>
      </c>
      <c r="D2490" t="s">
        <v>28</v>
      </c>
      <c r="E2490" t="s">
        <v>114</v>
      </c>
      <c r="F2490" t="s">
        <v>75</v>
      </c>
      <c r="G2490" t="s">
        <v>409</v>
      </c>
      <c r="H2490" t="s">
        <v>4737</v>
      </c>
      <c r="I2490">
        <v>4</v>
      </c>
      <c r="J2490">
        <v>52567</v>
      </c>
      <c r="K2490">
        <v>0</v>
      </c>
      <c r="L2490">
        <v>210268</v>
      </c>
      <c r="M2490">
        <v>33643.360000000001</v>
      </c>
      <c r="N2490" t="s">
        <v>83</v>
      </c>
    </row>
    <row r="2491" spans="1:14" x14ac:dyDescent="0.35">
      <c r="A2491">
        <v>12490</v>
      </c>
      <c r="B2491" s="1">
        <v>45505</v>
      </c>
      <c r="C2491" t="s">
        <v>4738</v>
      </c>
      <c r="D2491" t="s">
        <v>28</v>
      </c>
      <c r="E2491" t="s">
        <v>85</v>
      </c>
      <c r="F2491" t="s">
        <v>42</v>
      </c>
      <c r="G2491" t="s">
        <v>43</v>
      </c>
      <c r="H2491" t="s">
        <v>4739</v>
      </c>
      <c r="I2491">
        <v>4</v>
      </c>
      <c r="J2491">
        <v>6700</v>
      </c>
      <c r="K2491">
        <v>10</v>
      </c>
      <c r="L2491">
        <v>24120</v>
      </c>
      <c r="M2491">
        <v>3561.9</v>
      </c>
      <c r="N2491" t="s">
        <v>72</v>
      </c>
    </row>
    <row r="2492" spans="1:14" x14ac:dyDescent="0.35">
      <c r="A2492">
        <v>12491</v>
      </c>
      <c r="B2492" s="1">
        <v>45676</v>
      </c>
      <c r="C2492" t="s">
        <v>4740</v>
      </c>
      <c r="D2492" t="s">
        <v>15</v>
      </c>
      <c r="E2492" t="s">
        <v>16</v>
      </c>
      <c r="F2492" t="s">
        <v>30</v>
      </c>
      <c r="G2492" t="s">
        <v>65</v>
      </c>
      <c r="H2492" t="s">
        <v>4741</v>
      </c>
      <c r="I2492">
        <v>4</v>
      </c>
      <c r="J2492">
        <v>27707</v>
      </c>
      <c r="K2492">
        <v>20</v>
      </c>
      <c r="L2492">
        <v>88662.399999999994</v>
      </c>
      <c r="M2492">
        <v>7142.62</v>
      </c>
      <c r="N2492" t="s">
        <v>72</v>
      </c>
    </row>
    <row r="2493" spans="1:14" x14ac:dyDescent="0.35">
      <c r="A2493">
        <v>12492</v>
      </c>
      <c r="B2493" s="1">
        <v>45571</v>
      </c>
      <c r="C2493" t="s">
        <v>4742</v>
      </c>
      <c r="D2493" t="s">
        <v>15</v>
      </c>
      <c r="E2493" t="s">
        <v>147</v>
      </c>
      <c r="F2493" t="s">
        <v>75</v>
      </c>
      <c r="G2493" t="s">
        <v>409</v>
      </c>
      <c r="H2493" t="s">
        <v>4743</v>
      </c>
      <c r="I2493">
        <v>3</v>
      </c>
      <c r="J2493">
        <v>38099</v>
      </c>
      <c r="K2493">
        <v>15</v>
      </c>
      <c r="L2493">
        <v>97152.45</v>
      </c>
      <c r="M2493">
        <v>6364.08</v>
      </c>
      <c r="N2493" t="s">
        <v>38</v>
      </c>
    </row>
    <row r="2494" spans="1:14" x14ac:dyDescent="0.35">
      <c r="A2494">
        <v>12493</v>
      </c>
      <c r="B2494" s="1">
        <v>45785</v>
      </c>
      <c r="C2494" t="s">
        <v>4744</v>
      </c>
      <c r="D2494" t="s">
        <v>22</v>
      </c>
      <c r="E2494" t="s">
        <v>54</v>
      </c>
      <c r="F2494" t="s">
        <v>17</v>
      </c>
      <c r="G2494" t="s">
        <v>18</v>
      </c>
      <c r="H2494" t="s">
        <v>4745</v>
      </c>
      <c r="I2494">
        <v>4</v>
      </c>
      <c r="J2494">
        <v>7300</v>
      </c>
      <c r="K2494">
        <v>15</v>
      </c>
      <c r="L2494">
        <v>24820</v>
      </c>
      <c r="M2494">
        <v>4229.3500000000004</v>
      </c>
      <c r="N2494" t="s">
        <v>72</v>
      </c>
    </row>
    <row r="2495" spans="1:14" x14ac:dyDescent="0.35">
      <c r="A2495">
        <v>12494</v>
      </c>
      <c r="B2495" s="1">
        <v>45408</v>
      </c>
      <c r="C2495" t="s">
        <v>4746</v>
      </c>
      <c r="D2495" t="s">
        <v>28</v>
      </c>
      <c r="E2495" t="s">
        <v>114</v>
      </c>
      <c r="F2495" t="s">
        <v>17</v>
      </c>
      <c r="G2495" t="s">
        <v>111</v>
      </c>
      <c r="H2495" t="s">
        <v>4747</v>
      </c>
      <c r="I2495">
        <v>4</v>
      </c>
      <c r="J2495">
        <v>40631</v>
      </c>
      <c r="K2495">
        <v>20</v>
      </c>
      <c r="L2495">
        <v>130019.2</v>
      </c>
      <c r="M2495">
        <v>23457.62</v>
      </c>
      <c r="N2495" t="s">
        <v>33</v>
      </c>
    </row>
    <row r="2496" spans="1:14" x14ac:dyDescent="0.35">
      <c r="A2496">
        <v>12495</v>
      </c>
      <c r="B2496" s="1">
        <v>45432</v>
      </c>
      <c r="C2496" t="s">
        <v>4748</v>
      </c>
      <c r="D2496" t="s">
        <v>28</v>
      </c>
      <c r="E2496" t="s">
        <v>144</v>
      </c>
      <c r="F2496" t="s">
        <v>75</v>
      </c>
      <c r="G2496" t="s">
        <v>307</v>
      </c>
      <c r="H2496" t="s">
        <v>4749</v>
      </c>
      <c r="I2496">
        <v>3</v>
      </c>
      <c r="J2496">
        <v>10211</v>
      </c>
      <c r="K2496">
        <v>10</v>
      </c>
      <c r="L2496">
        <v>27569.7</v>
      </c>
      <c r="M2496">
        <v>6420.7</v>
      </c>
      <c r="N2496" t="s">
        <v>33</v>
      </c>
    </row>
    <row r="2497" spans="1:14" x14ac:dyDescent="0.35">
      <c r="A2497">
        <v>12496</v>
      </c>
      <c r="B2497" s="1">
        <v>45516</v>
      </c>
      <c r="C2497" t="s">
        <v>4750</v>
      </c>
      <c r="D2497" t="s">
        <v>15</v>
      </c>
      <c r="E2497" t="s">
        <v>16</v>
      </c>
      <c r="F2497" t="s">
        <v>75</v>
      </c>
      <c r="G2497" t="s">
        <v>240</v>
      </c>
      <c r="H2497" t="s">
        <v>4751</v>
      </c>
      <c r="I2497">
        <v>4</v>
      </c>
      <c r="J2497">
        <v>7979</v>
      </c>
      <c r="K2497">
        <v>0</v>
      </c>
      <c r="L2497">
        <v>31916</v>
      </c>
      <c r="M2497">
        <v>4814.4799999999996</v>
      </c>
      <c r="N2497" t="s">
        <v>38</v>
      </c>
    </row>
    <row r="2498" spans="1:14" x14ac:dyDescent="0.35">
      <c r="A2498">
        <v>12497</v>
      </c>
      <c r="B2498" s="1">
        <v>45213</v>
      </c>
      <c r="C2498" t="s">
        <v>4752</v>
      </c>
      <c r="D2498" t="s">
        <v>15</v>
      </c>
      <c r="E2498" t="s">
        <v>93</v>
      </c>
      <c r="F2498" t="s">
        <v>42</v>
      </c>
      <c r="G2498" t="s">
        <v>79</v>
      </c>
      <c r="H2498" t="s">
        <v>4753</v>
      </c>
      <c r="I2498">
        <v>4</v>
      </c>
      <c r="J2498">
        <v>37677</v>
      </c>
      <c r="K2498">
        <v>5</v>
      </c>
      <c r="L2498">
        <v>143172.6</v>
      </c>
      <c r="M2498">
        <v>9568.99</v>
      </c>
      <c r="N2498" t="s">
        <v>33</v>
      </c>
    </row>
    <row r="2499" spans="1:14" x14ac:dyDescent="0.35">
      <c r="A2499">
        <v>12498</v>
      </c>
      <c r="B2499" s="1">
        <v>45721</v>
      </c>
      <c r="C2499" t="s">
        <v>4754</v>
      </c>
      <c r="D2499" t="s">
        <v>40</v>
      </c>
      <c r="E2499" t="s">
        <v>41</v>
      </c>
      <c r="F2499" t="s">
        <v>129</v>
      </c>
      <c r="G2499" t="s">
        <v>159</v>
      </c>
      <c r="H2499" t="s">
        <v>4755</v>
      </c>
      <c r="I2499">
        <v>3</v>
      </c>
      <c r="J2499">
        <v>59754</v>
      </c>
      <c r="K2499">
        <v>5</v>
      </c>
      <c r="L2499">
        <v>170298.9</v>
      </c>
      <c r="M2499">
        <v>27185.74</v>
      </c>
      <c r="N2499" t="s">
        <v>38</v>
      </c>
    </row>
    <row r="2500" spans="1:14" x14ac:dyDescent="0.35">
      <c r="A2500">
        <v>12499</v>
      </c>
      <c r="B2500" s="1">
        <v>45433</v>
      </c>
      <c r="C2500" t="s">
        <v>4756</v>
      </c>
      <c r="D2500" t="s">
        <v>22</v>
      </c>
      <c r="E2500" t="s">
        <v>167</v>
      </c>
      <c r="F2500" t="s">
        <v>42</v>
      </c>
      <c r="G2500" t="s">
        <v>51</v>
      </c>
      <c r="H2500" t="s">
        <v>4757</v>
      </c>
      <c r="I2500">
        <v>2</v>
      </c>
      <c r="J2500">
        <v>51078</v>
      </c>
      <c r="K2500">
        <v>20</v>
      </c>
      <c r="L2500">
        <v>81724.800000000003</v>
      </c>
      <c r="M2500">
        <v>6693.5</v>
      </c>
      <c r="N2500" t="s">
        <v>20</v>
      </c>
    </row>
    <row r="2501" spans="1:14" x14ac:dyDescent="0.35">
      <c r="A2501">
        <v>12500</v>
      </c>
      <c r="B2501" s="1">
        <v>45378</v>
      </c>
      <c r="C2501" t="s">
        <v>4758</v>
      </c>
      <c r="D2501" t="s">
        <v>22</v>
      </c>
      <c r="E2501" t="s">
        <v>74</v>
      </c>
      <c r="F2501" t="s">
        <v>42</v>
      </c>
      <c r="G2501" t="s">
        <v>43</v>
      </c>
      <c r="H2501" t="s">
        <v>3868</v>
      </c>
      <c r="I2501">
        <v>1</v>
      </c>
      <c r="J2501">
        <v>43378</v>
      </c>
      <c r="K2501">
        <v>0</v>
      </c>
      <c r="L2501">
        <v>43378</v>
      </c>
      <c r="M2501">
        <v>3355.11</v>
      </c>
      <c r="N2501" t="s">
        <v>38</v>
      </c>
    </row>
    <row r="2502" spans="1:14" x14ac:dyDescent="0.35">
      <c r="A2502">
        <v>12501</v>
      </c>
      <c r="B2502" s="1">
        <v>45904</v>
      </c>
      <c r="C2502" t="s">
        <v>4759</v>
      </c>
      <c r="D2502" t="s">
        <v>22</v>
      </c>
      <c r="E2502" t="s">
        <v>23</v>
      </c>
      <c r="F2502" t="s">
        <v>86</v>
      </c>
      <c r="G2502" t="s">
        <v>87</v>
      </c>
      <c r="H2502" t="s">
        <v>4760</v>
      </c>
      <c r="I2502">
        <v>5</v>
      </c>
      <c r="J2502">
        <v>7303</v>
      </c>
      <c r="K2502">
        <v>5</v>
      </c>
      <c r="L2502">
        <v>34689.25</v>
      </c>
      <c r="M2502">
        <v>4141.3599999999997</v>
      </c>
      <c r="N2502" t="s">
        <v>83</v>
      </c>
    </row>
    <row r="2503" spans="1:14" x14ac:dyDescent="0.35">
      <c r="A2503">
        <v>12502</v>
      </c>
      <c r="B2503" s="1">
        <v>45589</v>
      </c>
      <c r="C2503" t="s">
        <v>4761</v>
      </c>
      <c r="D2503" t="s">
        <v>15</v>
      </c>
      <c r="E2503" t="s">
        <v>174</v>
      </c>
      <c r="F2503" t="s">
        <v>75</v>
      </c>
      <c r="G2503" t="s">
        <v>204</v>
      </c>
      <c r="H2503" t="s">
        <v>4762</v>
      </c>
      <c r="I2503">
        <v>1</v>
      </c>
      <c r="J2503">
        <v>78381</v>
      </c>
      <c r="K2503">
        <v>5</v>
      </c>
      <c r="L2503">
        <v>74461.95</v>
      </c>
      <c r="M2503">
        <v>5326.91</v>
      </c>
      <c r="N2503" t="s">
        <v>20</v>
      </c>
    </row>
    <row r="2504" spans="1:14" x14ac:dyDescent="0.35">
      <c r="A2504">
        <v>12503</v>
      </c>
      <c r="B2504" s="1">
        <v>45318</v>
      </c>
      <c r="C2504" t="s">
        <v>4763</v>
      </c>
      <c r="D2504" t="s">
        <v>22</v>
      </c>
      <c r="E2504" t="s">
        <v>54</v>
      </c>
      <c r="F2504" t="s">
        <v>69</v>
      </c>
      <c r="G2504" t="s">
        <v>70</v>
      </c>
      <c r="H2504" t="s">
        <v>4764</v>
      </c>
      <c r="I2504">
        <v>4</v>
      </c>
      <c r="J2504">
        <v>76187</v>
      </c>
      <c r="K2504">
        <v>15</v>
      </c>
      <c r="L2504">
        <v>259035.8</v>
      </c>
      <c r="M2504">
        <v>13021.68</v>
      </c>
      <c r="N2504" t="s">
        <v>83</v>
      </c>
    </row>
    <row r="2505" spans="1:14" x14ac:dyDescent="0.35">
      <c r="A2505">
        <v>12504</v>
      </c>
      <c r="B2505" s="1">
        <v>45643</v>
      </c>
      <c r="C2505" t="s">
        <v>4765</v>
      </c>
      <c r="D2505" t="s">
        <v>15</v>
      </c>
      <c r="E2505" t="s">
        <v>16</v>
      </c>
      <c r="F2505" t="s">
        <v>24</v>
      </c>
      <c r="G2505" t="s">
        <v>107</v>
      </c>
      <c r="H2505" t="s">
        <v>4766</v>
      </c>
      <c r="I2505">
        <v>3</v>
      </c>
      <c r="J2505">
        <v>46017</v>
      </c>
      <c r="K2505">
        <v>5</v>
      </c>
      <c r="L2505">
        <v>131148.45000000001</v>
      </c>
      <c r="M2505">
        <v>27105.78</v>
      </c>
      <c r="N2505" t="s">
        <v>38</v>
      </c>
    </row>
    <row r="2506" spans="1:14" x14ac:dyDescent="0.35">
      <c r="A2506">
        <v>12505</v>
      </c>
      <c r="B2506" s="1">
        <v>45933</v>
      </c>
      <c r="C2506" t="s">
        <v>4767</v>
      </c>
      <c r="D2506" t="s">
        <v>22</v>
      </c>
      <c r="E2506" t="s">
        <v>58</v>
      </c>
      <c r="F2506" t="s">
        <v>24</v>
      </c>
      <c r="G2506" t="s">
        <v>36</v>
      </c>
      <c r="H2506" t="s">
        <v>4768</v>
      </c>
      <c r="I2506">
        <v>3</v>
      </c>
      <c r="J2506">
        <v>37796</v>
      </c>
      <c r="K2506">
        <v>10</v>
      </c>
      <c r="L2506">
        <v>102049.2</v>
      </c>
      <c r="M2506">
        <v>9696.14</v>
      </c>
      <c r="N2506" t="s">
        <v>72</v>
      </c>
    </row>
    <row r="2507" spans="1:14" x14ac:dyDescent="0.35">
      <c r="A2507">
        <v>12506</v>
      </c>
      <c r="B2507" s="1">
        <v>45787</v>
      </c>
      <c r="C2507" t="s">
        <v>4769</v>
      </c>
      <c r="D2507" t="s">
        <v>40</v>
      </c>
      <c r="E2507" t="s">
        <v>110</v>
      </c>
      <c r="F2507" t="s">
        <v>129</v>
      </c>
      <c r="G2507" t="s">
        <v>164</v>
      </c>
      <c r="H2507" t="s">
        <v>4770</v>
      </c>
      <c r="I2507">
        <v>4</v>
      </c>
      <c r="J2507">
        <v>38258</v>
      </c>
      <c r="K2507">
        <v>15</v>
      </c>
      <c r="L2507">
        <v>130077.2</v>
      </c>
      <c r="M2507">
        <v>27959.59</v>
      </c>
      <c r="N2507" t="s">
        <v>33</v>
      </c>
    </row>
    <row r="2508" spans="1:14" x14ac:dyDescent="0.35">
      <c r="A2508">
        <v>12507</v>
      </c>
      <c r="B2508" s="1">
        <v>45703</v>
      </c>
      <c r="C2508" t="s">
        <v>4771</v>
      </c>
      <c r="D2508" t="s">
        <v>15</v>
      </c>
      <c r="E2508" t="s">
        <v>93</v>
      </c>
      <c r="F2508" t="s">
        <v>17</v>
      </c>
      <c r="G2508" t="s">
        <v>18</v>
      </c>
      <c r="H2508" t="s">
        <v>4772</v>
      </c>
      <c r="I2508">
        <v>3</v>
      </c>
      <c r="J2508">
        <v>36092</v>
      </c>
      <c r="K2508">
        <v>20</v>
      </c>
      <c r="L2508">
        <v>86620.800000000003</v>
      </c>
      <c r="M2508">
        <v>5149.08</v>
      </c>
      <c r="N2508" t="s">
        <v>72</v>
      </c>
    </row>
    <row r="2509" spans="1:14" x14ac:dyDescent="0.35">
      <c r="A2509">
        <v>12508</v>
      </c>
      <c r="B2509" s="1">
        <v>45691</v>
      </c>
      <c r="C2509" t="s">
        <v>4773</v>
      </c>
      <c r="D2509" t="s">
        <v>22</v>
      </c>
      <c r="E2509" t="s">
        <v>58</v>
      </c>
      <c r="F2509" t="s">
        <v>129</v>
      </c>
      <c r="G2509" t="s">
        <v>159</v>
      </c>
      <c r="H2509" t="s">
        <v>4000</v>
      </c>
      <c r="I2509">
        <v>2</v>
      </c>
      <c r="J2509">
        <v>68939</v>
      </c>
      <c r="K2509">
        <v>0</v>
      </c>
      <c r="L2509">
        <v>137878</v>
      </c>
      <c r="M2509">
        <v>30885.9</v>
      </c>
      <c r="N2509" t="s">
        <v>83</v>
      </c>
    </row>
    <row r="2510" spans="1:14" x14ac:dyDescent="0.35">
      <c r="A2510">
        <v>12509</v>
      </c>
      <c r="B2510" s="1">
        <v>45631</v>
      </c>
      <c r="C2510" t="s">
        <v>4774</v>
      </c>
      <c r="D2510" t="s">
        <v>22</v>
      </c>
      <c r="E2510" t="s">
        <v>167</v>
      </c>
      <c r="F2510" t="s">
        <v>24</v>
      </c>
      <c r="G2510" t="s">
        <v>25</v>
      </c>
      <c r="H2510" t="s">
        <v>4775</v>
      </c>
      <c r="I2510">
        <v>5</v>
      </c>
      <c r="J2510">
        <v>27510</v>
      </c>
      <c r="K2510">
        <v>15</v>
      </c>
      <c r="L2510">
        <v>116917.5</v>
      </c>
      <c r="M2510">
        <v>6165.95</v>
      </c>
      <c r="N2510" t="s">
        <v>33</v>
      </c>
    </row>
    <row r="2511" spans="1:14" x14ac:dyDescent="0.35">
      <c r="A2511">
        <v>12510</v>
      </c>
      <c r="B2511" s="1">
        <v>45306</v>
      </c>
      <c r="C2511" t="s">
        <v>4776</v>
      </c>
      <c r="D2511" t="s">
        <v>22</v>
      </c>
      <c r="E2511" t="s">
        <v>54</v>
      </c>
      <c r="F2511" t="s">
        <v>46</v>
      </c>
      <c r="G2511" t="s">
        <v>141</v>
      </c>
      <c r="H2511" t="s">
        <v>4777</v>
      </c>
      <c r="I2511">
        <v>5</v>
      </c>
      <c r="J2511">
        <v>43081</v>
      </c>
      <c r="K2511">
        <v>15</v>
      </c>
      <c r="L2511">
        <v>183094.25</v>
      </c>
      <c r="M2511">
        <v>45442.080000000002</v>
      </c>
      <c r="N2511" t="s">
        <v>33</v>
      </c>
    </row>
    <row r="2512" spans="1:14" x14ac:dyDescent="0.35">
      <c r="A2512">
        <v>12511</v>
      </c>
      <c r="B2512" s="1">
        <v>45421</v>
      </c>
      <c r="C2512" t="s">
        <v>4778</v>
      </c>
      <c r="D2512" t="s">
        <v>40</v>
      </c>
      <c r="E2512" t="s">
        <v>110</v>
      </c>
      <c r="F2512" t="s">
        <v>86</v>
      </c>
      <c r="G2512" t="s">
        <v>87</v>
      </c>
      <c r="H2512" t="s">
        <v>3614</v>
      </c>
      <c r="I2512">
        <v>1</v>
      </c>
      <c r="J2512">
        <v>34074</v>
      </c>
      <c r="K2512">
        <v>0</v>
      </c>
      <c r="L2512">
        <v>34074</v>
      </c>
      <c r="M2512">
        <v>3206.88</v>
      </c>
      <c r="N2512" t="s">
        <v>83</v>
      </c>
    </row>
    <row r="2513" spans="1:14" x14ac:dyDescent="0.35">
      <c r="A2513">
        <v>12512</v>
      </c>
      <c r="B2513" s="1">
        <v>45439</v>
      </c>
      <c r="C2513" t="s">
        <v>4779</v>
      </c>
      <c r="D2513" t="s">
        <v>40</v>
      </c>
      <c r="E2513" t="s">
        <v>103</v>
      </c>
      <c r="F2513" t="s">
        <v>46</v>
      </c>
      <c r="G2513" t="s">
        <v>201</v>
      </c>
      <c r="H2513" t="s">
        <v>2817</v>
      </c>
      <c r="I2513">
        <v>2</v>
      </c>
      <c r="J2513">
        <v>59713</v>
      </c>
      <c r="K2513">
        <v>0</v>
      </c>
      <c r="L2513">
        <v>119426</v>
      </c>
      <c r="M2513">
        <v>10672.58</v>
      </c>
      <c r="N2513" t="s">
        <v>72</v>
      </c>
    </row>
    <row r="2514" spans="1:14" x14ac:dyDescent="0.35">
      <c r="A2514">
        <v>12513</v>
      </c>
      <c r="B2514" s="1">
        <v>45351</v>
      </c>
      <c r="C2514" t="s">
        <v>4780</v>
      </c>
      <c r="D2514" t="s">
        <v>28</v>
      </c>
      <c r="E2514" t="s">
        <v>29</v>
      </c>
      <c r="F2514" t="s">
        <v>24</v>
      </c>
      <c r="G2514" t="s">
        <v>36</v>
      </c>
      <c r="H2514" t="s">
        <v>4781</v>
      </c>
      <c r="I2514">
        <v>5</v>
      </c>
      <c r="J2514">
        <v>5874</v>
      </c>
      <c r="K2514">
        <v>20</v>
      </c>
      <c r="L2514">
        <v>23496</v>
      </c>
      <c r="M2514">
        <v>1329.73</v>
      </c>
      <c r="N2514" t="s">
        <v>20</v>
      </c>
    </row>
    <row r="2515" spans="1:14" x14ac:dyDescent="0.35">
      <c r="A2515">
        <v>12514</v>
      </c>
      <c r="B2515" s="1">
        <v>45506</v>
      </c>
      <c r="C2515" t="s">
        <v>4782</v>
      </c>
      <c r="D2515" t="s">
        <v>40</v>
      </c>
      <c r="E2515" t="s">
        <v>50</v>
      </c>
      <c r="F2515" t="s">
        <v>129</v>
      </c>
      <c r="G2515" t="s">
        <v>164</v>
      </c>
      <c r="H2515" t="s">
        <v>4783</v>
      </c>
      <c r="I2515">
        <v>4</v>
      </c>
      <c r="J2515">
        <v>52834</v>
      </c>
      <c r="K2515">
        <v>20</v>
      </c>
      <c r="L2515">
        <v>169068.79999999999</v>
      </c>
      <c r="M2515">
        <v>8470.51</v>
      </c>
      <c r="N2515" t="s">
        <v>33</v>
      </c>
    </row>
    <row r="2516" spans="1:14" x14ac:dyDescent="0.35">
      <c r="A2516">
        <v>12515</v>
      </c>
      <c r="B2516" s="1">
        <v>45512</v>
      </c>
      <c r="C2516" t="s">
        <v>4784</v>
      </c>
      <c r="D2516" t="s">
        <v>22</v>
      </c>
      <c r="E2516" t="s">
        <v>167</v>
      </c>
      <c r="F2516" t="s">
        <v>42</v>
      </c>
      <c r="G2516" t="s">
        <v>79</v>
      </c>
      <c r="H2516" t="s">
        <v>4785</v>
      </c>
      <c r="I2516">
        <v>4</v>
      </c>
      <c r="J2516">
        <v>58290</v>
      </c>
      <c r="K2516">
        <v>0</v>
      </c>
      <c r="L2516">
        <v>233160</v>
      </c>
      <c r="M2516">
        <v>25126.57</v>
      </c>
      <c r="N2516" t="s">
        <v>38</v>
      </c>
    </row>
    <row r="2517" spans="1:14" x14ac:dyDescent="0.35">
      <c r="A2517">
        <v>12516</v>
      </c>
      <c r="B2517" s="1">
        <v>45274</v>
      </c>
      <c r="C2517" t="s">
        <v>4786</v>
      </c>
      <c r="D2517" t="s">
        <v>28</v>
      </c>
      <c r="E2517" t="s">
        <v>144</v>
      </c>
      <c r="F2517" t="s">
        <v>30</v>
      </c>
      <c r="G2517" t="s">
        <v>65</v>
      </c>
      <c r="H2517" t="s">
        <v>2469</v>
      </c>
      <c r="I2517">
        <v>2</v>
      </c>
      <c r="J2517">
        <v>6871</v>
      </c>
      <c r="K2517">
        <v>10</v>
      </c>
      <c r="L2517">
        <v>12367.8</v>
      </c>
      <c r="M2517">
        <v>2120.75</v>
      </c>
      <c r="N2517" t="s">
        <v>83</v>
      </c>
    </row>
    <row r="2518" spans="1:14" x14ac:dyDescent="0.35">
      <c r="A2518">
        <v>12517</v>
      </c>
      <c r="B2518" s="1">
        <v>45521</v>
      </c>
      <c r="C2518" t="s">
        <v>4787</v>
      </c>
      <c r="D2518" t="s">
        <v>15</v>
      </c>
      <c r="E2518" t="s">
        <v>93</v>
      </c>
      <c r="F2518" t="s">
        <v>42</v>
      </c>
      <c r="G2518" t="s">
        <v>79</v>
      </c>
      <c r="H2518" t="s">
        <v>4788</v>
      </c>
      <c r="I2518">
        <v>5</v>
      </c>
      <c r="J2518">
        <v>17700</v>
      </c>
      <c r="K2518">
        <v>10</v>
      </c>
      <c r="L2518">
        <v>79650</v>
      </c>
      <c r="M2518">
        <v>8003.55</v>
      </c>
      <c r="N2518" t="s">
        <v>83</v>
      </c>
    </row>
    <row r="2519" spans="1:14" x14ac:dyDescent="0.35">
      <c r="A2519">
        <v>12518</v>
      </c>
      <c r="B2519" s="1">
        <v>45915</v>
      </c>
      <c r="C2519" t="s">
        <v>4789</v>
      </c>
      <c r="D2519" t="s">
        <v>22</v>
      </c>
      <c r="E2519" t="s">
        <v>23</v>
      </c>
      <c r="F2519" t="s">
        <v>42</v>
      </c>
      <c r="G2519" t="s">
        <v>79</v>
      </c>
      <c r="H2519" t="s">
        <v>80</v>
      </c>
      <c r="I2519">
        <v>5</v>
      </c>
      <c r="J2519">
        <v>24842</v>
      </c>
      <c r="K2519">
        <v>20</v>
      </c>
      <c r="L2519">
        <v>99368</v>
      </c>
      <c r="M2519">
        <v>5209.63</v>
      </c>
      <c r="N2519" t="s">
        <v>33</v>
      </c>
    </row>
    <row r="2520" spans="1:14" x14ac:dyDescent="0.35">
      <c r="A2520">
        <v>12519</v>
      </c>
      <c r="B2520" s="1">
        <v>45892</v>
      </c>
      <c r="C2520" t="s">
        <v>4790</v>
      </c>
      <c r="D2520" t="s">
        <v>15</v>
      </c>
      <c r="E2520" t="s">
        <v>174</v>
      </c>
      <c r="F2520" t="s">
        <v>17</v>
      </c>
      <c r="G2520" t="s">
        <v>18</v>
      </c>
      <c r="H2520" t="s">
        <v>3678</v>
      </c>
      <c r="I2520">
        <v>3</v>
      </c>
      <c r="J2520">
        <v>63871</v>
      </c>
      <c r="K2520">
        <v>0</v>
      </c>
      <c r="L2520">
        <v>191613</v>
      </c>
      <c r="M2520">
        <v>18990.310000000001</v>
      </c>
      <c r="N2520" t="s">
        <v>83</v>
      </c>
    </row>
    <row r="2521" spans="1:14" x14ac:dyDescent="0.35">
      <c r="A2521">
        <v>12520</v>
      </c>
      <c r="B2521" s="1">
        <v>45479</v>
      </c>
      <c r="C2521" t="s">
        <v>4791</v>
      </c>
      <c r="D2521" t="s">
        <v>40</v>
      </c>
      <c r="E2521" t="s">
        <v>62</v>
      </c>
      <c r="F2521" t="s">
        <v>69</v>
      </c>
      <c r="G2521" t="s">
        <v>115</v>
      </c>
      <c r="H2521" t="s">
        <v>4792</v>
      </c>
      <c r="I2521">
        <v>2</v>
      </c>
      <c r="J2521">
        <v>79948</v>
      </c>
      <c r="K2521">
        <v>20</v>
      </c>
      <c r="L2521">
        <v>127916.8</v>
      </c>
      <c r="M2521">
        <v>20455.650000000001</v>
      </c>
      <c r="N2521" t="s">
        <v>38</v>
      </c>
    </row>
    <row r="2522" spans="1:14" x14ac:dyDescent="0.35">
      <c r="A2522">
        <v>12521</v>
      </c>
      <c r="B2522" s="1">
        <v>45504</v>
      </c>
      <c r="C2522" t="s">
        <v>4793</v>
      </c>
      <c r="D2522" t="s">
        <v>15</v>
      </c>
      <c r="E2522" t="s">
        <v>93</v>
      </c>
      <c r="F2522" t="s">
        <v>17</v>
      </c>
      <c r="G2522" t="s">
        <v>55</v>
      </c>
      <c r="H2522" t="s">
        <v>4794</v>
      </c>
      <c r="I2522">
        <v>4</v>
      </c>
      <c r="J2522">
        <v>19513</v>
      </c>
      <c r="K2522">
        <v>0</v>
      </c>
      <c r="L2522">
        <v>78052</v>
      </c>
      <c r="M2522">
        <v>9132.65</v>
      </c>
      <c r="N2522" t="s">
        <v>33</v>
      </c>
    </row>
    <row r="2523" spans="1:14" x14ac:dyDescent="0.35">
      <c r="A2523">
        <v>12522</v>
      </c>
      <c r="B2523" s="1">
        <v>45488</v>
      </c>
      <c r="C2523" t="s">
        <v>4795</v>
      </c>
      <c r="D2523" t="s">
        <v>40</v>
      </c>
      <c r="E2523" t="s">
        <v>50</v>
      </c>
      <c r="F2523" t="s">
        <v>69</v>
      </c>
      <c r="G2523" t="s">
        <v>70</v>
      </c>
      <c r="H2523" t="s">
        <v>4796</v>
      </c>
      <c r="I2523">
        <v>3</v>
      </c>
      <c r="J2523">
        <v>70271</v>
      </c>
      <c r="K2523">
        <v>20</v>
      </c>
      <c r="L2523">
        <v>168650.4</v>
      </c>
      <c r="M2523">
        <v>34609.42</v>
      </c>
      <c r="N2523" t="s">
        <v>20</v>
      </c>
    </row>
    <row r="2524" spans="1:14" x14ac:dyDescent="0.35">
      <c r="A2524">
        <v>12523</v>
      </c>
      <c r="B2524" s="1">
        <v>45588</v>
      </c>
      <c r="C2524" t="s">
        <v>4797</v>
      </c>
      <c r="D2524" t="s">
        <v>40</v>
      </c>
      <c r="E2524" t="s">
        <v>41</v>
      </c>
      <c r="F2524" t="s">
        <v>17</v>
      </c>
      <c r="G2524" t="s">
        <v>111</v>
      </c>
      <c r="H2524" t="s">
        <v>4798</v>
      </c>
      <c r="I2524">
        <v>1</v>
      </c>
      <c r="J2524">
        <v>65966</v>
      </c>
      <c r="K2524">
        <v>10</v>
      </c>
      <c r="L2524">
        <v>59369.4</v>
      </c>
      <c r="M2524">
        <v>12497.38</v>
      </c>
      <c r="N2524" t="s">
        <v>83</v>
      </c>
    </row>
    <row r="2525" spans="1:14" x14ac:dyDescent="0.35">
      <c r="A2525">
        <v>12524</v>
      </c>
      <c r="B2525" s="1">
        <v>45345</v>
      </c>
      <c r="C2525" t="s">
        <v>4799</v>
      </c>
      <c r="D2525" t="s">
        <v>28</v>
      </c>
      <c r="E2525" t="s">
        <v>144</v>
      </c>
      <c r="F2525" t="s">
        <v>42</v>
      </c>
      <c r="G2525" t="s">
        <v>446</v>
      </c>
      <c r="H2525" t="s">
        <v>4800</v>
      </c>
      <c r="I2525">
        <v>2</v>
      </c>
      <c r="J2525">
        <v>9482</v>
      </c>
      <c r="K2525">
        <v>0</v>
      </c>
      <c r="L2525">
        <v>18964</v>
      </c>
      <c r="M2525">
        <v>3502.53</v>
      </c>
      <c r="N2525" t="s">
        <v>72</v>
      </c>
    </row>
    <row r="2526" spans="1:14" x14ac:dyDescent="0.35">
      <c r="A2526">
        <v>12525</v>
      </c>
      <c r="B2526" s="1">
        <v>45419</v>
      </c>
      <c r="C2526" t="s">
        <v>4801</v>
      </c>
      <c r="D2526" t="s">
        <v>15</v>
      </c>
      <c r="E2526" t="s">
        <v>174</v>
      </c>
      <c r="F2526" t="s">
        <v>96</v>
      </c>
      <c r="G2526" t="s">
        <v>183</v>
      </c>
      <c r="H2526" t="s">
        <v>4802</v>
      </c>
      <c r="I2526">
        <v>3</v>
      </c>
      <c r="J2526">
        <v>46781</v>
      </c>
      <c r="K2526">
        <v>5</v>
      </c>
      <c r="L2526">
        <v>133325.85</v>
      </c>
      <c r="M2526">
        <v>18817.25</v>
      </c>
      <c r="N2526" t="s">
        <v>83</v>
      </c>
    </row>
    <row r="2527" spans="1:14" x14ac:dyDescent="0.35">
      <c r="A2527">
        <v>12526</v>
      </c>
      <c r="B2527" s="1">
        <v>45511</v>
      </c>
      <c r="C2527" t="s">
        <v>4803</v>
      </c>
      <c r="D2527" t="s">
        <v>15</v>
      </c>
      <c r="E2527" t="s">
        <v>93</v>
      </c>
      <c r="F2527" t="s">
        <v>75</v>
      </c>
      <c r="G2527" t="s">
        <v>307</v>
      </c>
      <c r="H2527" t="s">
        <v>4804</v>
      </c>
      <c r="I2527">
        <v>4</v>
      </c>
      <c r="J2527">
        <v>67643</v>
      </c>
      <c r="K2527">
        <v>15</v>
      </c>
      <c r="L2527">
        <v>229986.2</v>
      </c>
      <c r="M2527">
        <v>25859.38</v>
      </c>
      <c r="N2527" t="s">
        <v>83</v>
      </c>
    </row>
    <row r="2528" spans="1:14" x14ac:dyDescent="0.35">
      <c r="A2528">
        <v>12527</v>
      </c>
      <c r="B2528" s="1">
        <v>45682</v>
      </c>
      <c r="C2528" t="s">
        <v>4805</v>
      </c>
      <c r="D2528" t="s">
        <v>40</v>
      </c>
      <c r="E2528" t="s">
        <v>110</v>
      </c>
      <c r="F2528" t="s">
        <v>30</v>
      </c>
      <c r="G2528" t="s">
        <v>65</v>
      </c>
      <c r="H2528" t="s">
        <v>4806</v>
      </c>
      <c r="I2528">
        <v>3</v>
      </c>
      <c r="J2528">
        <v>30496</v>
      </c>
      <c r="K2528">
        <v>20</v>
      </c>
      <c r="L2528">
        <v>73190.399999999994</v>
      </c>
      <c r="M2528">
        <v>15284.15</v>
      </c>
      <c r="N2528" t="s">
        <v>33</v>
      </c>
    </row>
    <row r="2529" spans="1:14" x14ac:dyDescent="0.35">
      <c r="A2529">
        <v>12528</v>
      </c>
      <c r="B2529" s="1">
        <v>45876</v>
      </c>
      <c r="C2529" t="s">
        <v>4807</v>
      </c>
      <c r="D2529" t="s">
        <v>40</v>
      </c>
      <c r="E2529" t="s">
        <v>110</v>
      </c>
      <c r="F2529" t="s">
        <v>30</v>
      </c>
      <c r="G2529" t="s">
        <v>31</v>
      </c>
      <c r="H2529" t="s">
        <v>4808</v>
      </c>
      <c r="I2529">
        <v>3</v>
      </c>
      <c r="J2529">
        <v>37236</v>
      </c>
      <c r="K2529">
        <v>15</v>
      </c>
      <c r="L2529">
        <v>94951.8</v>
      </c>
      <c r="M2529">
        <v>6872.7</v>
      </c>
      <c r="N2529" t="s">
        <v>72</v>
      </c>
    </row>
    <row r="2530" spans="1:14" x14ac:dyDescent="0.35">
      <c r="A2530">
        <v>12529</v>
      </c>
      <c r="B2530" s="1">
        <v>45442</v>
      </c>
      <c r="C2530" t="s">
        <v>4809</v>
      </c>
      <c r="D2530" t="s">
        <v>15</v>
      </c>
      <c r="E2530" t="s">
        <v>68</v>
      </c>
      <c r="F2530" t="s">
        <v>24</v>
      </c>
      <c r="G2530" t="s">
        <v>59</v>
      </c>
      <c r="H2530" t="s">
        <v>3747</v>
      </c>
      <c r="I2530">
        <v>5</v>
      </c>
      <c r="J2530">
        <v>48255</v>
      </c>
      <c r="K2530">
        <v>15</v>
      </c>
      <c r="L2530">
        <v>205083.75</v>
      </c>
      <c r="M2530">
        <v>26311.68</v>
      </c>
      <c r="N2530" t="s">
        <v>72</v>
      </c>
    </row>
    <row r="2531" spans="1:14" x14ac:dyDescent="0.35">
      <c r="A2531">
        <v>12530</v>
      </c>
      <c r="B2531" s="1">
        <v>45735</v>
      </c>
      <c r="C2531" t="s">
        <v>1855</v>
      </c>
      <c r="D2531" t="s">
        <v>22</v>
      </c>
      <c r="E2531" t="s">
        <v>58</v>
      </c>
      <c r="F2531" t="s">
        <v>24</v>
      </c>
      <c r="G2531" t="s">
        <v>36</v>
      </c>
      <c r="H2531" t="s">
        <v>4810</v>
      </c>
      <c r="I2531">
        <v>4</v>
      </c>
      <c r="J2531">
        <v>37889</v>
      </c>
      <c r="K2531">
        <v>10</v>
      </c>
      <c r="L2531">
        <v>136400.4</v>
      </c>
      <c r="M2531">
        <v>17050.919999999998</v>
      </c>
      <c r="N2531" t="s">
        <v>38</v>
      </c>
    </row>
    <row r="2532" spans="1:14" x14ac:dyDescent="0.35">
      <c r="A2532">
        <v>12531</v>
      </c>
      <c r="B2532" s="1">
        <v>45536</v>
      </c>
      <c r="C2532" t="s">
        <v>4811</v>
      </c>
      <c r="D2532" t="s">
        <v>40</v>
      </c>
      <c r="E2532" t="s">
        <v>41</v>
      </c>
      <c r="F2532" t="s">
        <v>75</v>
      </c>
      <c r="G2532" t="s">
        <v>307</v>
      </c>
      <c r="H2532" t="s">
        <v>4246</v>
      </c>
      <c r="I2532">
        <v>1</v>
      </c>
      <c r="J2532">
        <v>22373</v>
      </c>
      <c r="K2532">
        <v>20</v>
      </c>
      <c r="L2532">
        <v>17898.400000000001</v>
      </c>
      <c r="M2532">
        <v>1548.95</v>
      </c>
      <c r="N2532" t="s">
        <v>38</v>
      </c>
    </row>
    <row r="2533" spans="1:14" x14ac:dyDescent="0.35">
      <c r="A2533">
        <v>12532</v>
      </c>
      <c r="B2533" s="1">
        <v>45708</v>
      </c>
      <c r="C2533" t="s">
        <v>4812</v>
      </c>
      <c r="D2533" t="s">
        <v>40</v>
      </c>
      <c r="E2533" t="s">
        <v>62</v>
      </c>
      <c r="F2533" t="s">
        <v>42</v>
      </c>
      <c r="G2533" t="s">
        <v>51</v>
      </c>
      <c r="H2533" t="s">
        <v>4813</v>
      </c>
      <c r="I2533">
        <v>2</v>
      </c>
      <c r="J2533">
        <v>23589</v>
      </c>
      <c r="K2533">
        <v>0</v>
      </c>
      <c r="L2533">
        <v>47178</v>
      </c>
      <c r="M2533">
        <v>10817.85</v>
      </c>
      <c r="N2533" t="s">
        <v>33</v>
      </c>
    </row>
    <row r="2534" spans="1:14" x14ac:dyDescent="0.35">
      <c r="A2534">
        <v>12533</v>
      </c>
      <c r="B2534" s="1">
        <v>45278</v>
      </c>
      <c r="C2534" t="s">
        <v>4814</v>
      </c>
      <c r="D2534" t="s">
        <v>22</v>
      </c>
      <c r="E2534" t="s">
        <v>74</v>
      </c>
      <c r="F2534" t="s">
        <v>129</v>
      </c>
      <c r="G2534" t="s">
        <v>168</v>
      </c>
      <c r="H2534" t="s">
        <v>936</v>
      </c>
      <c r="I2534">
        <v>4</v>
      </c>
      <c r="J2534">
        <v>16492</v>
      </c>
      <c r="K2534">
        <v>10</v>
      </c>
      <c r="L2534">
        <v>59371.199999999997</v>
      </c>
      <c r="M2534">
        <v>6683.37</v>
      </c>
      <c r="N2534" t="s">
        <v>33</v>
      </c>
    </row>
    <row r="2535" spans="1:14" x14ac:dyDescent="0.35">
      <c r="A2535">
        <v>12534</v>
      </c>
      <c r="B2535" s="1">
        <v>45744</v>
      </c>
      <c r="C2535" t="s">
        <v>4815</v>
      </c>
      <c r="D2535" t="s">
        <v>40</v>
      </c>
      <c r="E2535" t="s">
        <v>41</v>
      </c>
      <c r="F2535" t="s">
        <v>46</v>
      </c>
      <c r="G2535" t="s">
        <v>141</v>
      </c>
      <c r="H2535" t="s">
        <v>4816</v>
      </c>
      <c r="I2535">
        <v>2</v>
      </c>
      <c r="J2535">
        <v>20859</v>
      </c>
      <c r="K2535">
        <v>15</v>
      </c>
      <c r="L2535">
        <v>35460.300000000003</v>
      </c>
      <c r="M2535">
        <v>2967.13</v>
      </c>
      <c r="N2535" t="s">
        <v>20</v>
      </c>
    </row>
    <row r="2536" spans="1:14" x14ac:dyDescent="0.35">
      <c r="A2536">
        <v>12535</v>
      </c>
      <c r="B2536" s="1">
        <v>45692</v>
      </c>
      <c r="C2536" t="s">
        <v>4817</v>
      </c>
      <c r="D2536" t="s">
        <v>15</v>
      </c>
      <c r="E2536" t="s">
        <v>68</v>
      </c>
      <c r="F2536" t="s">
        <v>96</v>
      </c>
      <c r="G2536" t="s">
        <v>214</v>
      </c>
      <c r="H2536" t="s">
        <v>883</v>
      </c>
      <c r="I2536">
        <v>1</v>
      </c>
      <c r="J2536">
        <v>32325</v>
      </c>
      <c r="K2536">
        <v>15</v>
      </c>
      <c r="L2536">
        <v>27476.25</v>
      </c>
      <c r="M2536">
        <v>2496.5500000000002</v>
      </c>
      <c r="N2536" t="s">
        <v>72</v>
      </c>
    </row>
    <row r="2537" spans="1:14" x14ac:dyDescent="0.35">
      <c r="A2537">
        <v>12536</v>
      </c>
      <c r="B2537" s="1">
        <v>45367</v>
      </c>
      <c r="C2537" t="s">
        <v>4818</v>
      </c>
      <c r="D2537" t="s">
        <v>40</v>
      </c>
      <c r="E2537" t="s">
        <v>50</v>
      </c>
      <c r="F2537" t="s">
        <v>17</v>
      </c>
      <c r="G2537" t="s">
        <v>18</v>
      </c>
      <c r="H2537" t="s">
        <v>4819</v>
      </c>
      <c r="I2537">
        <v>3</v>
      </c>
      <c r="J2537">
        <v>60710</v>
      </c>
      <c r="K2537">
        <v>0</v>
      </c>
      <c r="L2537">
        <v>182130</v>
      </c>
      <c r="M2537">
        <v>35596.46</v>
      </c>
      <c r="N2537" t="s">
        <v>33</v>
      </c>
    </row>
    <row r="2538" spans="1:14" x14ac:dyDescent="0.35">
      <c r="A2538">
        <v>12537</v>
      </c>
      <c r="B2538" s="1">
        <v>45207</v>
      </c>
      <c r="C2538" t="s">
        <v>4820</v>
      </c>
      <c r="D2538" t="s">
        <v>28</v>
      </c>
      <c r="E2538" t="s">
        <v>35</v>
      </c>
      <c r="F2538" t="s">
        <v>46</v>
      </c>
      <c r="G2538" t="s">
        <v>126</v>
      </c>
      <c r="H2538" t="s">
        <v>4821</v>
      </c>
      <c r="I2538">
        <v>5</v>
      </c>
      <c r="J2538">
        <v>5443</v>
      </c>
      <c r="K2538">
        <v>20</v>
      </c>
      <c r="L2538">
        <v>21772</v>
      </c>
      <c r="M2538">
        <v>1774.64</v>
      </c>
      <c r="N2538" t="s">
        <v>20</v>
      </c>
    </row>
    <row r="2539" spans="1:14" x14ac:dyDescent="0.35">
      <c r="A2539">
        <v>12538</v>
      </c>
      <c r="B2539" s="1">
        <v>45229</v>
      </c>
      <c r="C2539" t="s">
        <v>4822</v>
      </c>
      <c r="D2539" t="s">
        <v>40</v>
      </c>
      <c r="E2539" t="s">
        <v>103</v>
      </c>
      <c r="F2539" t="s">
        <v>96</v>
      </c>
      <c r="G2539" t="s">
        <v>97</v>
      </c>
      <c r="H2539" t="s">
        <v>2529</v>
      </c>
      <c r="I2539">
        <v>3</v>
      </c>
      <c r="J2539">
        <v>73832</v>
      </c>
      <c r="K2539">
        <v>20</v>
      </c>
      <c r="L2539">
        <v>177196.79999999999</v>
      </c>
      <c r="M2539">
        <v>21583.02</v>
      </c>
      <c r="N2539" t="s">
        <v>72</v>
      </c>
    </row>
    <row r="2540" spans="1:14" x14ac:dyDescent="0.35">
      <c r="A2540">
        <v>12539</v>
      </c>
      <c r="B2540" s="1">
        <v>45323</v>
      </c>
      <c r="C2540" t="s">
        <v>4823</v>
      </c>
      <c r="D2540" t="s">
        <v>22</v>
      </c>
      <c r="E2540" t="s">
        <v>167</v>
      </c>
      <c r="F2540" t="s">
        <v>69</v>
      </c>
      <c r="G2540" t="s">
        <v>115</v>
      </c>
      <c r="H2540" t="s">
        <v>4824</v>
      </c>
      <c r="I2540">
        <v>2</v>
      </c>
      <c r="J2540">
        <v>42712</v>
      </c>
      <c r="K2540">
        <v>5</v>
      </c>
      <c r="L2540">
        <v>81152.800000000003</v>
      </c>
      <c r="M2540">
        <v>12099.15</v>
      </c>
      <c r="N2540" t="s">
        <v>33</v>
      </c>
    </row>
    <row r="2541" spans="1:14" x14ac:dyDescent="0.35">
      <c r="A2541">
        <v>12540</v>
      </c>
      <c r="B2541" s="1">
        <v>45800</v>
      </c>
      <c r="C2541" t="s">
        <v>4825</v>
      </c>
      <c r="D2541" t="s">
        <v>15</v>
      </c>
      <c r="E2541" t="s">
        <v>68</v>
      </c>
      <c r="F2541" t="s">
        <v>24</v>
      </c>
      <c r="G2541" t="s">
        <v>25</v>
      </c>
      <c r="H2541" t="s">
        <v>4826</v>
      </c>
      <c r="I2541">
        <v>2</v>
      </c>
      <c r="J2541">
        <v>29140</v>
      </c>
      <c r="K2541">
        <v>10</v>
      </c>
      <c r="L2541">
        <v>52452</v>
      </c>
      <c r="M2541">
        <v>6048.48</v>
      </c>
      <c r="N2541" t="s">
        <v>83</v>
      </c>
    </row>
    <row r="2542" spans="1:14" x14ac:dyDescent="0.35">
      <c r="A2542">
        <v>12541</v>
      </c>
      <c r="B2542" s="1">
        <v>45343</v>
      </c>
      <c r="C2542" t="s">
        <v>4827</v>
      </c>
      <c r="D2542" t="s">
        <v>28</v>
      </c>
      <c r="E2542" t="s">
        <v>144</v>
      </c>
      <c r="F2542" t="s">
        <v>17</v>
      </c>
      <c r="G2542" t="s">
        <v>111</v>
      </c>
      <c r="H2542" t="s">
        <v>4828</v>
      </c>
      <c r="I2542">
        <v>1</v>
      </c>
      <c r="J2542">
        <v>1223</v>
      </c>
      <c r="K2542">
        <v>0</v>
      </c>
      <c r="L2542">
        <v>1223</v>
      </c>
      <c r="M2542">
        <v>107.45</v>
      </c>
      <c r="N2542" t="s">
        <v>83</v>
      </c>
    </row>
    <row r="2543" spans="1:14" x14ac:dyDescent="0.35">
      <c r="A2543">
        <v>12542</v>
      </c>
      <c r="B2543" s="1">
        <v>45570</v>
      </c>
      <c r="C2543" t="s">
        <v>4829</v>
      </c>
      <c r="D2543" t="s">
        <v>22</v>
      </c>
      <c r="E2543" t="s">
        <v>167</v>
      </c>
      <c r="F2543" t="s">
        <v>17</v>
      </c>
      <c r="G2543" t="s">
        <v>100</v>
      </c>
      <c r="H2543" t="s">
        <v>4830</v>
      </c>
      <c r="I2543">
        <v>2</v>
      </c>
      <c r="J2543">
        <v>60367</v>
      </c>
      <c r="K2543">
        <v>15</v>
      </c>
      <c r="L2543">
        <v>102623.9</v>
      </c>
      <c r="M2543">
        <v>11001.93</v>
      </c>
      <c r="N2543" t="s">
        <v>83</v>
      </c>
    </row>
    <row r="2544" spans="1:14" x14ac:dyDescent="0.35">
      <c r="A2544">
        <v>12543</v>
      </c>
      <c r="B2544" s="1">
        <v>45405</v>
      </c>
      <c r="C2544" t="s">
        <v>4831</v>
      </c>
      <c r="D2544" t="s">
        <v>15</v>
      </c>
      <c r="E2544" t="s">
        <v>16</v>
      </c>
      <c r="F2544" t="s">
        <v>69</v>
      </c>
      <c r="G2544" t="s">
        <v>151</v>
      </c>
      <c r="H2544" t="s">
        <v>4832</v>
      </c>
      <c r="I2544">
        <v>4</v>
      </c>
      <c r="J2544">
        <v>62361</v>
      </c>
      <c r="K2544">
        <v>15</v>
      </c>
      <c r="L2544">
        <v>212027.4</v>
      </c>
      <c r="M2544">
        <v>23039.07</v>
      </c>
      <c r="N2544" t="s">
        <v>33</v>
      </c>
    </row>
    <row r="2545" spans="1:14" x14ac:dyDescent="0.35">
      <c r="A2545">
        <v>12544</v>
      </c>
      <c r="B2545" s="1">
        <v>45262</v>
      </c>
      <c r="C2545" t="s">
        <v>4833</v>
      </c>
      <c r="D2545" t="s">
        <v>22</v>
      </c>
      <c r="E2545" t="s">
        <v>58</v>
      </c>
      <c r="F2545" t="s">
        <v>17</v>
      </c>
      <c r="G2545" t="s">
        <v>111</v>
      </c>
      <c r="H2545" t="s">
        <v>4834</v>
      </c>
      <c r="I2545">
        <v>1</v>
      </c>
      <c r="J2545">
        <v>7209</v>
      </c>
      <c r="K2545">
        <v>5</v>
      </c>
      <c r="L2545">
        <v>6848.55</v>
      </c>
      <c r="M2545">
        <v>1196.98</v>
      </c>
      <c r="N2545" t="s">
        <v>20</v>
      </c>
    </row>
    <row r="2546" spans="1:14" x14ac:dyDescent="0.35">
      <c r="A2546">
        <v>12545</v>
      </c>
      <c r="B2546" s="1">
        <v>45439</v>
      </c>
      <c r="C2546" t="s">
        <v>4835</v>
      </c>
      <c r="D2546" t="s">
        <v>22</v>
      </c>
      <c r="E2546" t="s">
        <v>58</v>
      </c>
      <c r="F2546" t="s">
        <v>86</v>
      </c>
      <c r="G2546" t="s">
        <v>118</v>
      </c>
      <c r="H2546" t="s">
        <v>4836</v>
      </c>
      <c r="I2546">
        <v>3</v>
      </c>
      <c r="J2546">
        <v>3454</v>
      </c>
      <c r="K2546">
        <v>5</v>
      </c>
      <c r="L2546">
        <v>9843.9</v>
      </c>
      <c r="M2546">
        <v>2318.4299999999998</v>
      </c>
      <c r="N2546" t="s">
        <v>83</v>
      </c>
    </row>
    <row r="2547" spans="1:14" x14ac:dyDescent="0.35">
      <c r="A2547">
        <v>12546</v>
      </c>
      <c r="B2547" s="1">
        <v>45211</v>
      </c>
      <c r="C2547" t="s">
        <v>4837</v>
      </c>
      <c r="D2547" t="s">
        <v>40</v>
      </c>
      <c r="E2547" t="s">
        <v>62</v>
      </c>
      <c r="F2547" t="s">
        <v>96</v>
      </c>
      <c r="G2547" t="s">
        <v>138</v>
      </c>
      <c r="H2547" t="s">
        <v>4838</v>
      </c>
      <c r="I2547">
        <v>2</v>
      </c>
      <c r="J2547">
        <v>37545</v>
      </c>
      <c r="K2547">
        <v>10</v>
      </c>
      <c r="L2547">
        <v>67581</v>
      </c>
      <c r="M2547">
        <v>3379.92</v>
      </c>
      <c r="N2547" t="s">
        <v>83</v>
      </c>
    </row>
    <row r="2548" spans="1:14" x14ac:dyDescent="0.35">
      <c r="A2548">
        <v>12547</v>
      </c>
      <c r="B2548" s="1">
        <v>45689</v>
      </c>
      <c r="C2548" t="s">
        <v>4839</v>
      </c>
      <c r="D2548" t="s">
        <v>15</v>
      </c>
      <c r="E2548" t="s">
        <v>68</v>
      </c>
      <c r="F2548" t="s">
        <v>46</v>
      </c>
      <c r="G2548" t="s">
        <v>47</v>
      </c>
      <c r="H2548" t="s">
        <v>4840</v>
      </c>
      <c r="I2548">
        <v>3</v>
      </c>
      <c r="J2548">
        <v>20538</v>
      </c>
      <c r="K2548">
        <v>10</v>
      </c>
      <c r="L2548">
        <v>55452.6</v>
      </c>
      <c r="M2548">
        <v>5846.19</v>
      </c>
      <c r="N2548" t="s">
        <v>33</v>
      </c>
    </row>
    <row r="2549" spans="1:14" x14ac:dyDescent="0.35">
      <c r="A2549">
        <v>12548</v>
      </c>
      <c r="B2549" s="1">
        <v>45931</v>
      </c>
      <c r="C2549" t="s">
        <v>4841</v>
      </c>
      <c r="D2549" t="s">
        <v>15</v>
      </c>
      <c r="E2549" t="s">
        <v>68</v>
      </c>
      <c r="F2549" t="s">
        <v>17</v>
      </c>
      <c r="G2549" t="s">
        <v>100</v>
      </c>
      <c r="H2549" t="s">
        <v>4842</v>
      </c>
      <c r="I2549">
        <v>1</v>
      </c>
      <c r="J2549">
        <v>14796</v>
      </c>
      <c r="K2549">
        <v>0</v>
      </c>
      <c r="L2549">
        <v>14796</v>
      </c>
      <c r="M2549">
        <v>2263.34</v>
      </c>
      <c r="N2549" t="s">
        <v>83</v>
      </c>
    </row>
    <row r="2550" spans="1:14" x14ac:dyDescent="0.35">
      <c r="A2550">
        <v>12549</v>
      </c>
      <c r="B2550" s="1">
        <v>45765</v>
      </c>
      <c r="C2550" t="s">
        <v>4843</v>
      </c>
      <c r="D2550" t="s">
        <v>22</v>
      </c>
      <c r="E2550" t="s">
        <v>74</v>
      </c>
      <c r="F2550" t="s">
        <v>17</v>
      </c>
      <c r="G2550" t="s">
        <v>291</v>
      </c>
      <c r="H2550" t="s">
        <v>4844</v>
      </c>
      <c r="I2550">
        <v>5</v>
      </c>
      <c r="J2550">
        <v>24126</v>
      </c>
      <c r="K2550">
        <v>0</v>
      </c>
      <c r="L2550">
        <v>120630</v>
      </c>
      <c r="M2550">
        <v>11786.01</v>
      </c>
      <c r="N2550" t="s">
        <v>38</v>
      </c>
    </row>
    <row r="2551" spans="1:14" x14ac:dyDescent="0.35">
      <c r="A2551">
        <v>12550</v>
      </c>
      <c r="B2551" s="1">
        <v>45604</v>
      </c>
      <c r="C2551" t="s">
        <v>4845</v>
      </c>
      <c r="D2551" t="s">
        <v>40</v>
      </c>
      <c r="E2551" t="s">
        <v>62</v>
      </c>
      <c r="F2551" t="s">
        <v>96</v>
      </c>
      <c r="G2551" t="s">
        <v>214</v>
      </c>
      <c r="H2551" t="s">
        <v>883</v>
      </c>
      <c r="I2551">
        <v>1</v>
      </c>
      <c r="J2551">
        <v>18676</v>
      </c>
      <c r="K2551">
        <v>0</v>
      </c>
      <c r="L2551">
        <v>18676</v>
      </c>
      <c r="M2551">
        <v>977.31</v>
      </c>
      <c r="N2551" t="s">
        <v>20</v>
      </c>
    </row>
    <row r="2552" spans="1:14" x14ac:dyDescent="0.35">
      <c r="A2552">
        <v>12551</v>
      </c>
      <c r="B2552" s="1">
        <v>45915</v>
      </c>
      <c r="C2552" t="s">
        <v>4846</v>
      </c>
      <c r="D2552" t="s">
        <v>15</v>
      </c>
      <c r="E2552" t="s">
        <v>93</v>
      </c>
      <c r="F2552" t="s">
        <v>30</v>
      </c>
      <c r="G2552" t="s">
        <v>227</v>
      </c>
      <c r="H2552" t="s">
        <v>4847</v>
      </c>
      <c r="I2552">
        <v>3</v>
      </c>
      <c r="J2552">
        <v>76579</v>
      </c>
      <c r="K2552">
        <v>10</v>
      </c>
      <c r="L2552">
        <v>206763.3</v>
      </c>
      <c r="M2552">
        <v>47496.77</v>
      </c>
      <c r="N2552" t="s">
        <v>72</v>
      </c>
    </row>
    <row r="2553" spans="1:14" x14ac:dyDescent="0.35">
      <c r="A2553">
        <v>12552</v>
      </c>
      <c r="B2553" s="1">
        <v>45333</v>
      </c>
      <c r="C2553" t="s">
        <v>4848</v>
      </c>
      <c r="D2553" t="s">
        <v>15</v>
      </c>
      <c r="E2553" t="s">
        <v>68</v>
      </c>
      <c r="F2553" t="s">
        <v>75</v>
      </c>
      <c r="G2553" t="s">
        <v>204</v>
      </c>
      <c r="H2553" t="s">
        <v>4849</v>
      </c>
      <c r="I2553">
        <v>1</v>
      </c>
      <c r="J2553">
        <v>48500</v>
      </c>
      <c r="K2553">
        <v>15</v>
      </c>
      <c r="L2553">
        <v>41225</v>
      </c>
      <c r="M2553">
        <v>3090.96</v>
      </c>
      <c r="N2553" t="s">
        <v>83</v>
      </c>
    </row>
    <row r="2554" spans="1:14" x14ac:dyDescent="0.35">
      <c r="A2554">
        <v>12553</v>
      </c>
      <c r="B2554" s="1">
        <v>45314</v>
      </c>
      <c r="C2554" t="s">
        <v>2524</v>
      </c>
      <c r="D2554" t="s">
        <v>40</v>
      </c>
      <c r="E2554" t="s">
        <v>50</v>
      </c>
      <c r="F2554" t="s">
        <v>86</v>
      </c>
      <c r="G2554" t="s">
        <v>87</v>
      </c>
      <c r="H2554" t="s">
        <v>4850</v>
      </c>
      <c r="I2554">
        <v>3</v>
      </c>
      <c r="J2554">
        <v>36436</v>
      </c>
      <c r="K2554">
        <v>15</v>
      </c>
      <c r="L2554">
        <v>92911.8</v>
      </c>
      <c r="M2554">
        <v>20965</v>
      </c>
      <c r="N2554" t="s">
        <v>20</v>
      </c>
    </row>
    <row r="2555" spans="1:14" x14ac:dyDescent="0.35">
      <c r="A2555">
        <v>12554</v>
      </c>
      <c r="B2555" s="1">
        <v>45254</v>
      </c>
      <c r="C2555" t="s">
        <v>4851</v>
      </c>
      <c r="D2555" t="s">
        <v>40</v>
      </c>
      <c r="E2555" t="s">
        <v>62</v>
      </c>
      <c r="F2555" t="s">
        <v>30</v>
      </c>
      <c r="G2555" t="s">
        <v>104</v>
      </c>
      <c r="H2555" t="s">
        <v>4852</v>
      </c>
      <c r="I2555">
        <v>3</v>
      </c>
      <c r="J2555">
        <v>48917</v>
      </c>
      <c r="K2555">
        <v>10</v>
      </c>
      <c r="L2555">
        <v>132075.9</v>
      </c>
      <c r="M2555">
        <v>21008.52</v>
      </c>
      <c r="N2555" t="s">
        <v>38</v>
      </c>
    </row>
    <row r="2556" spans="1:14" x14ac:dyDescent="0.35">
      <c r="A2556">
        <v>12555</v>
      </c>
      <c r="B2556" s="1">
        <v>45898</v>
      </c>
      <c r="C2556" t="s">
        <v>4853</v>
      </c>
      <c r="D2556" t="s">
        <v>40</v>
      </c>
      <c r="E2556" t="s">
        <v>103</v>
      </c>
      <c r="F2556" t="s">
        <v>42</v>
      </c>
      <c r="G2556" t="s">
        <v>79</v>
      </c>
      <c r="H2556" t="s">
        <v>4854</v>
      </c>
      <c r="I2556">
        <v>3</v>
      </c>
      <c r="J2556">
        <v>2420</v>
      </c>
      <c r="K2556">
        <v>15</v>
      </c>
      <c r="L2556">
        <v>6171</v>
      </c>
      <c r="M2556">
        <v>856.03</v>
      </c>
      <c r="N2556" t="s">
        <v>38</v>
      </c>
    </row>
    <row r="2557" spans="1:14" x14ac:dyDescent="0.35">
      <c r="A2557">
        <v>12556</v>
      </c>
      <c r="B2557" s="1">
        <v>45761</v>
      </c>
      <c r="C2557" t="s">
        <v>4855</v>
      </c>
      <c r="D2557" t="s">
        <v>22</v>
      </c>
      <c r="E2557" t="s">
        <v>58</v>
      </c>
      <c r="F2557" t="s">
        <v>75</v>
      </c>
      <c r="G2557" t="s">
        <v>240</v>
      </c>
      <c r="H2557" t="s">
        <v>2147</v>
      </c>
      <c r="I2557">
        <v>3</v>
      </c>
      <c r="J2557">
        <v>64543</v>
      </c>
      <c r="K2557">
        <v>15</v>
      </c>
      <c r="L2557">
        <v>164584.65</v>
      </c>
      <c r="M2557">
        <v>18249.62</v>
      </c>
      <c r="N2557" t="s">
        <v>38</v>
      </c>
    </row>
    <row r="2558" spans="1:14" x14ac:dyDescent="0.35">
      <c r="A2558">
        <v>12557</v>
      </c>
      <c r="B2558" s="1">
        <v>45632</v>
      </c>
      <c r="C2558" t="s">
        <v>4856</v>
      </c>
      <c r="D2558" t="s">
        <v>40</v>
      </c>
      <c r="E2558" t="s">
        <v>110</v>
      </c>
      <c r="F2558" t="s">
        <v>46</v>
      </c>
      <c r="G2558" t="s">
        <v>126</v>
      </c>
      <c r="H2558" t="s">
        <v>4857</v>
      </c>
      <c r="I2558">
        <v>1</v>
      </c>
      <c r="J2558">
        <v>4793</v>
      </c>
      <c r="K2558">
        <v>5</v>
      </c>
      <c r="L2558">
        <v>4553.3500000000004</v>
      </c>
      <c r="M2558">
        <v>660.33</v>
      </c>
      <c r="N2558" t="s">
        <v>20</v>
      </c>
    </row>
    <row r="2559" spans="1:14" x14ac:dyDescent="0.35">
      <c r="A2559">
        <v>12558</v>
      </c>
      <c r="B2559" s="1">
        <v>45534</v>
      </c>
      <c r="C2559" t="s">
        <v>4858</v>
      </c>
      <c r="D2559" t="s">
        <v>22</v>
      </c>
      <c r="E2559" t="s">
        <v>23</v>
      </c>
      <c r="F2559" t="s">
        <v>46</v>
      </c>
      <c r="G2559" t="s">
        <v>141</v>
      </c>
      <c r="H2559" t="s">
        <v>4859</v>
      </c>
      <c r="I2559">
        <v>4</v>
      </c>
      <c r="J2559">
        <v>73765</v>
      </c>
      <c r="K2559">
        <v>15</v>
      </c>
      <c r="L2559">
        <v>250801</v>
      </c>
      <c r="M2559">
        <v>52016.65</v>
      </c>
      <c r="N2559" t="s">
        <v>83</v>
      </c>
    </row>
    <row r="2560" spans="1:14" x14ac:dyDescent="0.35">
      <c r="A2560">
        <v>12559</v>
      </c>
      <c r="B2560" s="1">
        <v>45846</v>
      </c>
      <c r="C2560" t="s">
        <v>4860</v>
      </c>
      <c r="D2560" t="s">
        <v>22</v>
      </c>
      <c r="E2560" t="s">
        <v>74</v>
      </c>
      <c r="F2560" t="s">
        <v>96</v>
      </c>
      <c r="G2560" t="s">
        <v>156</v>
      </c>
      <c r="H2560" t="s">
        <v>4861</v>
      </c>
      <c r="I2560">
        <v>5</v>
      </c>
      <c r="J2560">
        <v>38112</v>
      </c>
      <c r="K2560">
        <v>0</v>
      </c>
      <c r="L2560">
        <v>190560</v>
      </c>
      <c r="M2560">
        <v>32518.37</v>
      </c>
      <c r="N2560" t="s">
        <v>38</v>
      </c>
    </row>
    <row r="2561" spans="1:14" x14ac:dyDescent="0.35">
      <c r="A2561">
        <v>12560</v>
      </c>
      <c r="B2561" s="1">
        <v>45807</v>
      </c>
      <c r="C2561" t="s">
        <v>4862</v>
      </c>
      <c r="D2561" t="s">
        <v>40</v>
      </c>
      <c r="E2561" t="s">
        <v>50</v>
      </c>
      <c r="F2561" t="s">
        <v>129</v>
      </c>
      <c r="G2561" t="s">
        <v>130</v>
      </c>
      <c r="H2561" t="s">
        <v>4863</v>
      </c>
      <c r="I2561">
        <v>1</v>
      </c>
      <c r="J2561">
        <v>67353</v>
      </c>
      <c r="K2561">
        <v>10</v>
      </c>
      <c r="L2561">
        <v>60617.7</v>
      </c>
      <c r="M2561">
        <v>6919.36</v>
      </c>
      <c r="N2561" t="s">
        <v>38</v>
      </c>
    </row>
    <row r="2562" spans="1:14" x14ac:dyDescent="0.35">
      <c r="A2562">
        <v>12561</v>
      </c>
      <c r="B2562" s="1">
        <v>45219</v>
      </c>
      <c r="C2562" t="s">
        <v>4864</v>
      </c>
      <c r="D2562" t="s">
        <v>22</v>
      </c>
      <c r="E2562" t="s">
        <v>74</v>
      </c>
      <c r="F2562" t="s">
        <v>75</v>
      </c>
      <c r="G2562" t="s">
        <v>204</v>
      </c>
      <c r="H2562" t="s">
        <v>4357</v>
      </c>
      <c r="I2562">
        <v>3</v>
      </c>
      <c r="J2562">
        <v>38820</v>
      </c>
      <c r="K2562">
        <v>0</v>
      </c>
      <c r="L2562">
        <v>116460</v>
      </c>
      <c r="M2562">
        <v>10292.25</v>
      </c>
      <c r="N2562" t="s">
        <v>83</v>
      </c>
    </row>
    <row r="2563" spans="1:14" x14ac:dyDescent="0.35">
      <c r="A2563">
        <v>12562</v>
      </c>
      <c r="B2563" s="1">
        <v>45519</v>
      </c>
      <c r="C2563" t="s">
        <v>4865</v>
      </c>
      <c r="D2563" t="s">
        <v>15</v>
      </c>
      <c r="E2563" t="s">
        <v>147</v>
      </c>
      <c r="F2563" t="s">
        <v>17</v>
      </c>
      <c r="G2563" t="s">
        <v>291</v>
      </c>
      <c r="H2563" t="s">
        <v>632</v>
      </c>
      <c r="I2563">
        <v>1</v>
      </c>
      <c r="J2563">
        <v>60871</v>
      </c>
      <c r="K2563">
        <v>15</v>
      </c>
      <c r="L2563">
        <v>51740.35</v>
      </c>
      <c r="M2563">
        <v>7952.62</v>
      </c>
      <c r="N2563" t="s">
        <v>33</v>
      </c>
    </row>
    <row r="2564" spans="1:14" x14ac:dyDescent="0.35">
      <c r="A2564">
        <v>12563</v>
      </c>
      <c r="B2564" s="1">
        <v>45584</v>
      </c>
      <c r="C2564" t="s">
        <v>4866</v>
      </c>
      <c r="D2564" t="s">
        <v>22</v>
      </c>
      <c r="E2564" t="s">
        <v>58</v>
      </c>
      <c r="F2564" t="s">
        <v>86</v>
      </c>
      <c r="G2564" t="s">
        <v>87</v>
      </c>
      <c r="H2564" t="s">
        <v>4867</v>
      </c>
      <c r="I2564">
        <v>3</v>
      </c>
      <c r="J2564">
        <v>51519</v>
      </c>
      <c r="K2564">
        <v>0</v>
      </c>
      <c r="L2564">
        <v>154557</v>
      </c>
      <c r="M2564">
        <v>29198.799999999999</v>
      </c>
      <c r="N2564" t="s">
        <v>72</v>
      </c>
    </row>
    <row r="2565" spans="1:14" x14ac:dyDescent="0.35">
      <c r="A2565">
        <v>12564</v>
      </c>
      <c r="B2565" s="1">
        <v>45628</v>
      </c>
      <c r="C2565" t="s">
        <v>4868</v>
      </c>
      <c r="D2565" t="s">
        <v>15</v>
      </c>
      <c r="E2565" t="s">
        <v>147</v>
      </c>
      <c r="F2565" t="s">
        <v>17</v>
      </c>
      <c r="G2565" t="s">
        <v>100</v>
      </c>
      <c r="H2565" t="s">
        <v>1002</v>
      </c>
      <c r="I2565">
        <v>5</v>
      </c>
      <c r="J2565">
        <v>15267</v>
      </c>
      <c r="K2565">
        <v>20</v>
      </c>
      <c r="L2565">
        <v>61068</v>
      </c>
      <c r="M2565">
        <v>10558.23</v>
      </c>
      <c r="N2565" t="s">
        <v>72</v>
      </c>
    </row>
    <row r="2566" spans="1:14" x14ac:dyDescent="0.35">
      <c r="A2566">
        <v>12565</v>
      </c>
      <c r="B2566" s="1">
        <v>45281</v>
      </c>
      <c r="C2566" t="s">
        <v>4869</v>
      </c>
      <c r="D2566" t="s">
        <v>22</v>
      </c>
      <c r="E2566" t="s">
        <v>23</v>
      </c>
      <c r="F2566" t="s">
        <v>129</v>
      </c>
      <c r="G2566" t="s">
        <v>164</v>
      </c>
      <c r="H2566" t="s">
        <v>4870</v>
      </c>
      <c r="I2566">
        <v>4</v>
      </c>
      <c r="J2566">
        <v>47990</v>
      </c>
      <c r="K2566">
        <v>5</v>
      </c>
      <c r="L2566">
        <v>182362</v>
      </c>
      <c r="M2566">
        <v>18553.72</v>
      </c>
      <c r="N2566" t="s">
        <v>38</v>
      </c>
    </row>
    <row r="2567" spans="1:14" x14ac:dyDescent="0.35">
      <c r="A2567">
        <v>12566</v>
      </c>
      <c r="B2567" s="1">
        <v>45759</v>
      </c>
      <c r="C2567" t="s">
        <v>4871</v>
      </c>
      <c r="D2567" t="s">
        <v>28</v>
      </c>
      <c r="E2567" t="s">
        <v>85</v>
      </c>
      <c r="F2567" t="s">
        <v>75</v>
      </c>
      <c r="G2567" t="s">
        <v>240</v>
      </c>
      <c r="H2567" t="s">
        <v>4872</v>
      </c>
      <c r="I2567">
        <v>3</v>
      </c>
      <c r="J2567">
        <v>14918</v>
      </c>
      <c r="K2567">
        <v>10</v>
      </c>
      <c r="L2567">
        <v>40278.6</v>
      </c>
      <c r="M2567">
        <v>3872.57</v>
      </c>
      <c r="N2567" t="s">
        <v>72</v>
      </c>
    </row>
    <row r="2568" spans="1:14" x14ac:dyDescent="0.35">
      <c r="A2568">
        <v>12567</v>
      </c>
      <c r="B2568" s="1">
        <v>45760</v>
      </c>
      <c r="C2568" t="s">
        <v>4873</v>
      </c>
      <c r="D2568" t="s">
        <v>15</v>
      </c>
      <c r="E2568" t="s">
        <v>68</v>
      </c>
      <c r="F2568" t="s">
        <v>46</v>
      </c>
      <c r="G2568" t="s">
        <v>141</v>
      </c>
      <c r="H2568" t="s">
        <v>4874</v>
      </c>
      <c r="I2568">
        <v>2</v>
      </c>
      <c r="J2568">
        <v>39132</v>
      </c>
      <c r="K2568">
        <v>10</v>
      </c>
      <c r="L2568">
        <v>70437.600000000006</v>
      </c>
      <c r="M2568">
        <v>11394.23</v>
      </c>
      <c r="N2568" t="s">
        <v>20</v>
      </c>
    </row>
    <row r="2569" spans="1:14" x14ac:dyDescent="0.35">
      <c r="A2569">
        <v>12568</v>
      </c>
      <c r="B2569" s="1">
        <v>45334</v>
      </c>
      <c r="C2569" t="s">
        <v>4875</v>
      </c>
      <c r="D2569" t="s">
        <v>15</v>
      </c>
      <c r="E2569" t="s">
        <v>16</v>
      </c>
      <c r="F2569" t="s">
        <v>42</v>
      </c>
      <c r="G2569" t="s">
        <v>446</v>
      </c>
      <c r="H2569" t="s">
        <v>4876</v>
      </c>
      <c r="I2569">
        <v>4</v>
      </c>
      <c r="J2569">
        <v>39573</v>
      </c>
      <c r="K2569">
        <v>5</v>
      </c>
      <c r="L2569">
        <v>150377.4</v>
      </c>
      <c r="M2569">
        <v>22273.27</v>
      </c>
      <c r="N2569" t="s">
        <v>33</v>
      </c>
    </row>
    <row r="2570" spans="1:14" x14ac:dyDescent="0.35">
      <c r="A2570">
        <v>12569</v>
      </c>
      <c r="B2570" s="1">
        <v>45676</v>
      </c>
      <c r="C2570" t="s">
        <v>4877</v>
      </c>
      <c r="D2570" t="s">
        <v>22</v>
      </c>
      <c r="E2570" t="s">
        <v>167</v>
      </c>
      <c r="F2570" t="s">
        <v>75</v>
      </c>
      <c r="G2570" t="s">
        <v>409</v>
      </c>
      <c r="H2570" t="s">
        <v>3001</v>
      </c>
      <c r="I2570">
        <v>2</v>
      </c>
      <c r="J2570">
        <v>29072</v>
      </c>
      <c r="K2570">
        <v>0</v>
      </c>
      <c r="L2570">
        <v>58144</v>
      </c>
      <c r="M2570">
        <v>13459.28</v>
      </c>
      <c r="N2570" t="s">
        <v>20</v>
      </c>
    </row>
    <row r="2571" spans="1:14" x14ac:dyDescent="0.35">
      <c r="A2571">
        <v>12570</v>
      </c>
      <c r="B2571" s="1">
        <v>45703</v>
      </c>
      <c r="C2571" t="s">
        <v>4878</v>
      </c>
      <c r="D2571" t="s">
        <v>22</v>
      </c>
      <c r="E2571" t="s">
        <v>23</v>
      </c>
      <c r="F2571" t="s">
        <v>30</v>
      </c>
      <c r="G2571" t="s">
        <v>227</v>
      </c>
      <c r="H2571" t="s">
        <v>4879</v>
      </c>
      <c r="I2571">
        <v>4</v>
      </c>
      <c r="J2571">
        <v>52378</v>
      </c>
      <c r="K2571">
        <v>5</v>
      </c>
      <c r="L2571">
        <v>199036.4</v>
      </c>
      <c r="M2571">
        <v>42664.44</v>
      </c>
      <c r="N2571" t="s">
        <v>72</v>
      </c>
    </row>
    <row r="2572" spans="1:14" x14ac:dyDescent="0.35">
      <c r="A2572">
        <v>12571</v>
      </c>
      <c r="B2572" s="1">
        <v>45401</v>
      </c>
      <c r="C2572" t="s">
        <v>4880</v>
      </c>
      <c r="D2572" t="s">
        <v>40</v>
      </c>
      <c r="E2572" t="s">
        <v>50</v>
      </c>
      <c r="F2572" t="s">
        <v>17</v>
      </c>
      <c r="G2572" t="s">
        <v>291</v>
      </c>
      <c r="H2572" t="s">
        <v>4881</v>
      </c>
      <c r="I2572">
        <v>3</v>
      </c>
      <c r="J2572">
        <v>51918</v>
      </c>
      <c r="K2572">
        <v>20</v>
      </c>
      <c r="L2572">
        <v>124603.2</v>
      </c>
      <c r="M2572">
        <v>9377.17</v>
      </c>
      <c r="N2572" t="s">
        <v>83</v>
      </c>
    </row>
    <row r="2573" spans="1:14" x14ac:dyDescent="0.35">
      <c r="A2573">
        <v>12572</v>
      </c>
      <c r="B2573" s="1">
        <v>45496</v>
      </c>
      <c r="C2573" t="s">
        <v>4882</v>
      </c>
      <c r="D2573" t="s">
        <v>40</v>
      </c>
      <c r="E2573" t="s">
        <v>103</v>
      </c>
      <c r="F2573" t="s">
        <v>96</v>
      </c>
      <c r="G2573" t="s">
        <v>97</v>
      </c>
      <c r="H2573" t="s">
        <v>4883</v>
      </c>
      <c r="I2573">
        <v>3</v>
      </c>
      <c r="J2573">
        <v>78172</v>
      </c>
      <c r="K2573">
        <v>20</v>
      </c>
      <c r="L2573">
        <v>187612.79999999999</v>
      </c>
      <c r="M2573">
        <v>19017.509999999998</v>
      </c>
      <c r="N2573" t="s">
        <v>72</v>
      </c>
    </row>
    <row r="2574" spans="1:14" x14ac:dyDescent="0.35">
      <c r="A2574">
        <v>12573</v>
      </c>
      <c r="B2574" s="1">
        <v>45704</v>
      </c>
      <c r="C2574" t="s">
        <v>4884</v>
      </c>
      <c r="D2574" t="s">
        <v>40</v>
      </c>
      <c r="E2574" t="s">
        <v>41</v>
      </c>
      <c r="F2574" t="s">
        <v>24</v>
      </c>
      <c r="G2574" t="s">
        <v>25</v>
      </c>
      <c r="H2574" t="s">
        <v>4885</v>
      </c>
      <c r="I2574">
        <v>3</v>
      </c>
      <c r="J2574">
        <v>68680</v>
      </c>
      <c r="K2574">
        <v>0</v>
      </c>
      <c r="L2574">
        <v>206040</v>
      </c>
      <c r="M2574">
        <v>17741.75</v>
      </c>
      <c r="N2574" t="s">
        <v>83</v>
      </c>
    </row>
    <row r="2575" spans="1:14" x14ac:dyDescent="0.35">
      <c r="A2575">
        <v>12574</v>
      </c>
      <c r="B2575" s="1">
        <v>45259</v>
      </c>
      <c r="C2575" t="s">
        <v>4886</v>
      </c>
      <c r="D2575" t="s">
        <v>40</v>
      </c>
      <c r="E2575" t="s">
        <v>110</v>
      </c>
      <c r="F2575" t="s">
        <v>96</v>
      </c>
      <c r="G2575" t="s">
        <v>214</v>
      </c>
      <c r="H2575" t="s">
        <v>4887</v>
      </c>
      <c r="I2575">
        <v>2</v>
      </c>
      <c r="J2575">
        <v>75516</v>
      </c>
      <c r="K2575">
        <v>20</v>
      </c>
      <c r="L2575">
        <v>120825.60000000001</v>
      </c>
      <c r="M2575">
        <v>21724.94</v>
      </c>
      <c r="N2575" t="s">
        <v>20</v>
      </c>
    </row>
    <row r="2576" spans="1:14" x14ac:dyDescent="0.35">
      <c r="A2576">
        <v>12575</v>
      </c>
      <c r="B2576" s="1">
        <v>45498</v>
      </c>
      <c r="C2576" t="s">
        <v>4888</v>
      </c>
      <c r="D2576" t="s">
        <v>22</v>
      </c>
      <c r="E2576" t="s">
        <v>74</v>
      </c>
      <c r="F2576" t="s">
        <v>42</v>
      </c>
      <c r="G2576" t="s">
        <v>51</v>
      </c>
      <c r="H2576" t="s">
        <v>4889</v>
      </c>
      <c r="I2576">
        <v>2</v>
      </c>
      <c r="J2576">
        <v>38898</v>
      </c>
      <c r="K2576">
        <v>10</v>
      </c>
      <c r="L2576">
        <v>70016.399999999994</v>
      </c>
      <c r="M2576">
        <v>12402.74</v>
      </c>
      <c r="N2576" t="s">
        <v>38</v>
      </c>
    </row>
    <row r="2577" spans="1:14" x14ac:dyDescent="0.35">
      <c r="A2577">
        <v>12576</v>
      </c>
      <c r="B2577" s="1">
        <v>45470</v>
      </c>
      <c r="C2577" t="s">
        <v>4890</v>
      </c>
      <c r="D2577" t="s">
        <v>22</v>
      </c>
      <c r="E2577" t="s">
        <v>58</v>
      </c>
      <c r="F2577" t="s">
        <v>69</v>
      </c>
      <c r="G2577" t="s">
        <v>115</v>
      </c>
      <c r="H2577" t="s">
        <v>2979</v>
      </c>
      <c r="I2577">
        <v>2</v>
      </c>
      <c r="J2577">
        <v>15336</v>
      </c>
      <c r="K2577">
        <v>0</v>
      </c>
      <c r="L2577">
        <v>30672</v>
      </c>
      <c r="M2577">
        <v>2749.95</v>
      </c>
      <c r="N2577" t="s">
        <v>33</v>
      </c>
    </row>
    <row r="2578" spans="1:14" x14ac:dyDescent="0.35">
      <c r="A2578">
        <v>12577</v>
      </c>
      <c r="B2578" s="1">
        <v>45826</v>
      </c>
      <c r="C2578" t="s">
        <v>4891</v>
      </c>
      <c r="D2578" t="s">
        <v>15</v>
      </c>
      <c r="E2578" t="s">
        <v>16</v>
      </c>
      <c r="F2578" t="s">
        <v>129</v>
      </c>
      <c r="G2578" t="s">
        <v>159</v>
      </c>
      <c r="H2578" t="s">
        <v>207</v>
      </c>
      <c r="I2578">
        <v>5</v>
      </c>
      <c r="J2578">
        <v>61719</v>
      </c>
      <c r="K2578">
        <v>20</v>
      </c>
      <c r="L2578">
        <v>246876</v>
      </c>
      <c r="M2578">
        <v>36877.129999999997</v>
      </c>
      <c r="N2578" t="s">
        <v>72</v>
      </c>
    </row>
    <row r="2579" spans="1:14" x14ac:dyDescent="0.35">
      <c r="A2579">
        <v>12578</v>
      </c>
      <c r="B2579" s="1">
        <v>45924</v>
      </c>
      <c r="C2579" t="s">
        <v>4892</v>
      </c>
      <c r="D2579" t="s">
        <v>15</v>
      </c>
      <c r="E2579" t="s">
        <v>147</v>
      </c>
      <c r="F2579" t="s">
        <v>42</v>
      </c>
      <c r="G2579" t="s">
        <v>43</v>
      </c>
      <c r="H2579" t="s">
        <v>4193</v>
      </c>
      <c r="I2579">
        <v>4</v>
      </c>
      <c r="J2579">
        <v>40541</v>
      </c>
      <c r="K2579">
        <v>20</v>
      </c>
      <c r="L2579">
        <v>129731.2</v>
      </c>
      <c r="M2579">
        <v>20950.45</v>
      </c>
      <c r="N2579" t="s">
        <v>83</v>
      </c>
    </row>
    <row r="2580" spans="1:14" x14ac:dyDescent="0.35">
      <c r="A2580">
        <v>12579</v>
      </c>
      <c r="B2580" s="1">
        <v>45577</v>
      </c>
      <c r="C2580" t="s">
        <v>2303</v>
      </c>
      <c r="D2580" t="s">
        <v>28</v>
      </c>
      <c r="E2580" t="s">
        <v>35</v>
      </c>
      <c r="F2580" t="s">
        <v>24</v>
      </c>
      <c r="G2580" t="s">
        <v>107</v>
      </c>
      <c r="H2580" t="s">
        <v>736</v>
      </c>
      <c r="I2580">
        <v>2</v>
      </c>
      <c r="J2580">
        <v>9193</v>
      </c>
      <c r="K2580">
        <v>20</v>
      </c>
      <c r="L2580">
        <v>14708.8</v>
      </c>
      <c r="M2580">
        <v>1707.41</v>
      </c>
      <c r="N2580" t="s">
        <v>38</v>
      </c>
    </row>
    <row r="2581" spans="1:14" x14ac:dyDescent="0.35">
      <c r="A2581">
        <v>12580</v>
      </c>
      <c r="B2581" s="1">
        <v>45223</v>
      </c>
      <c r="C2581" t="s">
        <v>4893</v>
      </c>
      <c r="D2581" t="s">
        <v>15</v>
      </c>
      <c r="E2581" t="s">
        <v>68</v>
      </c>
      <c r="F2581" t="s">
        <v>86</v>
      </c>
      <c r="G2581" t="s">
        <v>296</v>
      </c>
      <c r="H2581" t="s">
        <v>4894</v>
      </c>
      <c r="I2581">
        <v>1</v>
      </c>
      <c r="J2581">
        <v>66153</v>
      </c>
      <c r="K2581">
        <v>0</v>
      </c>
      <c r="L2581">
        <v>66153</v>
      </c>
      <c r="M2581">
        <v>12470.86</v>
      </c>
      <c r="N2581" t="s">
        <v>33</v>
      </c>
    </row>
    <row r="2582" spans="1:14" x14ac:dyDescent="0.35">
      <c r="A2582">
        <v>12581</v>
      </c>
      <c r="B2582" s="1">
        <v>45268</v>
      </c>
      <c r="C2582" t="s">
        <v>4895</v>
      </c>
      <c r="D2582" t="s">
        <v>40</v>
      </c>
      <c r="E2582" t="s">
        <v>50</v>
      </c>
      <c r="F2582" t="s">
        <v>69</v>
      </c>
      <c r="G2582" t="s">
        <v>151</v>
      </c>
      <c r="H2582" t="s">
        <v>2914</v>
      </c>
      <c r="I2582">
        <v>4</v>
      </c>
      <c r="J2582">
        <v>20415</v>
      </c>
      <c r="K2582">
        <v>5</v>
      </c>
      <c r="L2582">
        <v>77577</v>
      </c>
      <c r="M2582">
        <v>9886.42</v>
      </c>
      <c r="N2582" t="s">
        <v>72</v>
      </c>
    </row>
    <row r="2583" spans="1:14" x14ac:dyDescent="0.35">
      <c r="A2583">
        <v>12582</v>
      </c>
      <c r="B2583" s="1">
        <v>45343</v>
      </c>
      <c r="C2583" t="s">
        <v>4896</v>
      </c>
      <c r="D2583" t="s">
        <v>28</v>
      </c>
      <c r="E2583" t="s">
        <v>29</v>
      </c>
      <c r="F2583" t="s">
        <v>69</v>
      </c>
      <c r="G2583" t="s">
        <v>70</v>
      </c>
      <c r="H2583" t="s">
        <v>4897</v>
      </c>
      <c r="I2583">
        <v>4</v>
      </c>
      <c r="J2583">
        <v>59972</v>
      </c>
      <c r="K2583">
        <v>0</v>
      </c>
      <c r="L2583">
        <v>239888</v>
      </c>
      <c r="M2583">
        <v>26550.66</v>
      </c>
      <c r="N2583" t="s">
        <v>83</v>
      </c>
    </row>
    <row r="2584" spans="1:14" x14ac:dyDescent="0.35">
      <c r="A2584">
        <v>12583</v>
      </c>
      <c r="B2584" s="1">
        <v>45867</v>
      </c>
      <c r="C2584" t="s">
        <v>1613</v>
      </c>
      <c r="D2584" t="s">
        <v>22</v>
      </c>
      <c r="E2584" t="s">
        <v>74</v>
      </c>
      <c r="F2584" t="s">
        <v>129</v>
      </c>
      <c r="G2584" t="s">
        <v>148</v>
      </c>
      <c r="H2584" t="s">
        <v>4898</v>
      </c>
      <c r="I2584">
        <v>1</v>
      </c>
      <c r="J2584">
        <v>68857</v>
      </c>
      <c r="K2584">
        <v>10</v>
      </c>
      <c r="L2584">
        <v>61971.3</v>
      </c>
      <c r="M2584">
        <v>14880.57</v>
      </c>
      <c r="N2584" t="s">
        <v>20</v>
      </c>
    </row>
    <row r="2585" spans="1:14" x14ac:dyDescent="0.35">
      <c r="A2585">
        <v>12584</v>
      </c>
      <c r="B2585" s="1">
        <v>45369</v>
      </c>
      <c r="C2585" t="s">
        <v>4899</v>
      </c>
      <c r="D2585" t="s">
        <v>40</v>
      </c>
      <c r="E2585" t="s">
        <v>103</v>
      </c>
      <c r="F2585" t="s">
        <v>42</v>
      </c>
      <c r="G2585" t="s">
        <v>79</v>
      </c>
      <c r="H2585" t="s">
        <v>1893</v>
      </c>
      <c r="I2585">
        <v>1</v>
      </c>
      <c r="J2585">
        <v>32572</v>
      </c>
      <c r="K2585">
        <v>0</v>
      </c>
      <c r="L2585">
        <v>32572</v>
      </c>
      <c r="M2585">
        <v>7121.48</v>
      </c>
      <c r="N2585" t="s">
        <v>33</v>
      </c>
    </row>
    <row r="2586" spans="1:14" x14ac:dyDescent="0.35">
      <c r="A2586">
        <v>12585</v>
      </c>
      <c r="B2586" s="1">
        <v>45366</v>
      </c>
      <c r="C2586" t="s">
        <v>4900</v>
      </c>
      <c r="D2586" t="s">
        <v>40</v>
      </c>
      <c r="E2586" t="s">
        <v>41</v>
      </c>
      <c r="F2586" t="s">
        <v>42</v>
      </c>
      <c r="G2586" t="s">
        <v>446</v>
      </c>
      <c r="H2586" t="s">
        <v>4901</v>
      </c>
      <c r="I2586">
        <v>2</v>
      </c>
      <c r="J2586">
        <v>2713</v>
      </c>
      <c r="K2586">
        <v>10</v>
      </c>
      <c r="L2586">
        <v>4883.3999999999996</v>
      </c>
      <c r="M2586">
        <v>996.47</v>
      </c>
      <c r="N2586" t="s">
        <v>72</v>
      </c>
    </row>
    <row r="2587" spans="1:14" x14ac:dyDescent="0.35">
      <c r="A2587">
        <v>12586</v>
      </c>
      <c r="B2587" s="1">
        <v>45484</v>
      </c>
      <c r="C2587" t="s">
        <v>4902</v>
      </c>
      <c r="D2587" t="s">
        <v>40</v>
      </c>
      <c r="E2587" t="s">
        <v>62</v>
      </c>
      <c r="F2587" t="s">
        <v>75</v>
      </c>
      <c r="G2587" t="s">
        <v>204</v>
      </c>
      <c r="H2587" t="s">
        <v>3983</v>
      </c>
      <c r="I2587">
        <v>4</v>
      </c>
      <c r="J2587">
        <v>38541</v>
      </c>
      <c r="K2587">
        <v>20</v>
      </c>
      <c r="L2587">
        <v>123331.2</v>
      </c>
      <c r="M2587">
        <v>7235.78</v>
      </c>
      <c r="N2587" t="s">
        <v>72</v>
      </c>
    </row>
    <row r="2588" spans="1:14" x14ac:dyDescent="0.35">
      <c r="A2588">
        <v>12587</v>
      </c>
      <c r="B2588" s="1">
        <v>45819</v>
      </c>
      <c r="C2588" t="s">
        <v>4903</v>
      </c>
      <c r="D2588" t="s">
        <v>28</v>
      </c>
      <c r="E2588" t="s">
        <v>144</v>
      </c>
      <c r="F2588" t="s">
        <v>69</v>
      </c>
      <c r="G2588" t="s">
        <v>151</v>
      </c>
      <c r="H2588" t="s">
        <v>4904</v>
      </c>
      <c r="I2588">
        <v>4</v>
      </c>
      <c r="J2588">
        <v>74374</v>
      </c>
      <c r="K2588">
        <v>0</v>
      </c>
      <c r="L2588">
        <v>297496</v>
      </c>
      <c r="M2588">
        <v>46932.25</v>
      </c>
      <c r="N2588" t="s">
        <v>33</v>
      </c>
    </row>
    <row r="2589" spans="1:14" x14ac:dyDescent="0.35">
      <c r="A2589">
        <v>12588</v>
      </c>
      <c r="B2589" s="1">
        <v>45259</v>
      </c>
      <c r="C2589" t="s">
        <v>4905</v>
      </c>
      <c r="D2589" t="s">
        <v>28</v>
      </c>
      <c r="E2589" t="s">
        <v>85</v>
      </c>
      <c r="F2589" t="s">
        <v>46</v>
      </c>
      <c r="G2589" t="s">
        <v>201</v>
      </c>
      <c r="H2589" t="s">
        <v>4906</v>
      </c>
      <c r="I2589">
        <v>4</v>
      </c>
      <c r="J2589">
        <v>65122</v>
      </c>
      <c r="K2589">
        <v>0</v>
      </c>
      <c r="L2589">
        <v>260488</v>
      </c>
      <c r="M2589">
        <v>20230.009999999998</v>
      </c>
      <c r="N2589" t="s">
        <v>72</v>
      </c>
    </row>
    <row r="2590" spans="1:14" x14ac:dyDescent="0.35">
      <c r="A2590">
        <v>12589</v>
      </c>
      <c r="B2590" s="1">
        <v>45407</v>
      </c>
      <c r="C2590" t="s">
        <v>4907</v>
      </c>
      <c r="D2590" t="s">
        <v>40</v>
      </c>
      <c r="E2590" t="s">
        <v>50</v>
      </c>
      <c r="F2590" t="s">
        <v>30</v>
      </c>
      <c r="G2590" t="s">
        <v>31</v>
      </c>
      <c r="H2590" t="s">
        <v>4908</v>
      </c>
      <c r="I2590">
        <v>4</v>
      </c>
      <c r="J2590">
        <v>42579</v>
      </c>
      <c r="K2590">
        <v>0</v>
      </c>
      <c r="L2590">
        <v>170316</v>
      </c>
      <c r="M2590">
        <v>11627.51</v>
      </c>
      <c r="N2590" t="s">
        <v>38</v>
      </c>
    </row>
    <row r="2591" spans="1:14" x14ac:dyDescent="0.35">
      <c r="A2591">
        <v>12590</v>
      </c>
      <c r="B2591" s="1">
        <v>45328</v>
      </c>
      <c r="C2591" t="s">
        <v>4909</v>
      </c>
      <c r="D2591" t="s">
        <v>22</v>
      </c>
      <c r="E2591" t="s">
        <v>54</v>
      </c>
      <c r="F2591" t="s">
        <v>75</v>
      </c>
      <c r="G2591" t="s">
        <v>204</v>
      </c>
      <c r="H2591" t="s">
        <v>4910</v>
      </c>
      <c r="I2591">
        <v>4</v>
      </c>
      <c r="J2591">
        <v>71951</v>
      </c>
      <c r="K2591">
        <v>5</v>
      </c>
      <c r="L2591">
        <v>273413.8</v>
      </c>
      <c r="M2591">
        <v>57713.74</v>
      </c>
      <c r="N2591" t="s">
        <v>20</v>
      </c>
    </row>
    <row r="2592" spans="1:14" x14ac:dyDescent="0.35">
      <c r="A2592">
        <v>12591</v>
      </c>
      <c r="B2592" s="1">
        <v>45298</v>
      </c>
      <c r="C2592" t="s">
        <v>4911</v>
      </c>
      <c r="D2592" t="s">
        <v>40</v>
      </c>
      <c r="E2592" t="s">
        <v>103</v>
      </c>
      <c r="F2592" t="s">
        <v>46</v>
      </c>
      <c r="G2592" t="s">
        <v>126</v>
      </c>
      <c r="H2592" t="s">
        <v>4912</v>
      </c>
      <c r="I2592">
        <v>3</v>
      </c>
      <c r="J2592">
        <v>20142</v>
      </c>
      <c r="K2592">
        <v>15</v>
      </c>
      <c r="L2592">
        <v>51362.1</v>
      </c>
      <c r="M2592">
        <v>5224.6099999999997</v>
      </c>
      <c r="N2592" t="s">
        <v>38</v>
      </c>
    </row>
    <row r="2593" spans="1:14" x14ac:dyDescent="0.35">
      <c r="A2593">
        <v>12592</v>
      </c>
      <c r="B2593" s="1">
        <v>45895</v>
      </c>
      <c r="C2593" t="s">
        <v>4913</v>
      </c>
      <c r="D2593" t="s">
        <v>40</v>
      </c>
      <c r="E2593" t="s">
        <v>110</v>
      </c>
      <c r="F2593" t="s">
        <v>17</v>
      </c>
      <c r="G2593" t="s">
        <v>18</v>
      </c>
      <c r="H2593" t="s">
        <v>4914</v>
      </c>
      <c r="I2593">
        <v>3</v>
      </c>
      <c r="J2593">
        <v>64767</v>
      </c>
      <c r="K2593">
        <v>10</v>
      </c>
      <c r="L2593">
        <v>174870.9</v>
      </c>
      <c r="M2593">
        <v>40819.699999999997</v>
      </c>
      <c r="N2593" t="s">
        <v>20</v>
      </c>
    </row>
    <row r="2594" spans="1:14" x14ac:dyDescent="0.35">
      <c r="A2594">
        <v>12593</v>
      </c>
      <c r="B2594" s="1">
        <v>45389</v>
      </c>
      <c r="C2594" t="s">
        <v>4915</v>
      </c>
      <c r="D2594" t="s">
        <v>40</v>
      </c>
      <c r="E2594" t="s">
        <v>50</v>
      </c>
      <c r="F2594" t="s">
        <v>129</v>
      </c>
      <c r="G2594" t="s">
        <v>164</v>
      </c>
      <c r="H2594" t="s">
        <v>4916</v>
      </c>
      <c r="I2594">
        <v>3</v>
      </c>
      <c r="J2594">
        <v>62731</v>
      </c>
      <c r="K2594">
        <v>0</v>
      </c>
      <c r="L2594">
        <v>188193</v>
      </c>
      <c r="M2594">
        <v>39605.269999999997</v>
      </c>
      <c r="N2594" t="s">
        <v>20</v>
      </c>
    </row>
    <row r="2595" spans="1:14" x14ac:dyDescent="0.35">
      <c r="A2595">
        <v>12594</v>
      </c>
      <c r="B2595" s="1">
        <v>45829</v>
      </c>
      <c r="C2595" t="s">
        <v>4917</v>
      </c>
      <c r="D2595" t="s">
        <v>22</v>
      </c>
      <c r="E2595" t="s">
        <v>74</v>
      </c>
      <c r="F2595" t="s">
        <v>86</v>
      </c>
      <c r="G2595" t="s">
        <v>296</v>
      </c>
      <c r="H2595" t="s">
        <v>4918</v>
      </c>
      <c r="I2595">
        <v>1</v>
      </c>
      <c r="J2595">
        <v>7482</v>
      </c>
      <c r="K2595">
        <v>20</v>
      </c>
      <c r="L2595">
        <v>5985.6</v>
      </c>
      <c r="M2595">
        <v>426.49</v>
      </c>
      <c r="N2595" t="s">
        <v>20</v>
      </c>
    </row>
    <row r="2596" spans="1:14" x14ac:dyDescent="0.35">
      <c r="A2596">
        <v>12595</v>
      </c>
      <c r="B2596" s="1">
        <v>45806</v>
      </c>
      <c r="C2596" t="s">
        <v>4919</v>
      </c>
      <c r="D2596" t="s">
        <v>22</v>
      </c>
      <c r="E2596" t="s">
        <v>74</v>
      </c>
      <c r="F2596" t="s">
        <v>86</v>
      </c>
      <c r="G2596" t="s">
        <v>118</v>
      </c>
      <c r="H2596" t="s">
        <v>4920</v>
      </c>
      <c r="I2596">
        <v>5</v>
      </c>
      <c r="J2596">
        <v>47721</v>
      </c>
      <c r="K2596">
        <v>5</v>
      </c>
      <c r="L2596">
        <v>226674.75</v>
      </c>
      <c r="M2596">
        <v>21145.25</v>
      </c>
      <c r="N2596" t="s">
        <v>20</v>
      </c>
    </row>
    <row r="2597" spans="1:14" x14ac:dyDescent="0.35">
      <c r="A2597">
        <v>12596</v>
      </c>
      <c r="B2597" s="1">
        <v>45826</v>
      </c>
      <c r="C2597" t="s">
        <v>4921</v>
      </c>
      <c r="D2597" t="s">
        <v>40</v>
      </c>
      <c r="E2597" t="s">
        <v>41</v>
      </c>
      <c r="F2597" t="s">
        <v>46</v>
      </c>
      <c r="G2597" t="s">
        <v>141</v>
      </c>
      <c r="H2597" t="s">
        <v>4922</v>
      </c>
      <c r="I2597">
        <v>2</v>
      </c>
      <c r="J2597">
        <v>59338</v>
      </c>
      <c r="K2597">
        <v>20</v>
      </c>
      <c r="L2597">
        <v>94940.800000000003</v>
      </c>
      <c r="M2597">
        <v>21060.43</v>
      </c>
      <c r="N2597" t="s">
        <v>38</v>
      </c>
    </row>
    <row r="2598" spans="1:14" x14ac:dyDescent="0.35">
      <c r="A2598">
        <v>12597</v>
      </c>
      <c r="B2598" s="1">
        <v>45855</v>
      </c>
      <c r="C2598" t="s">
        <v>4923</v>
      </c>
      <c r="D2598" t="s">
        <v>28</v>
      </c>
      <c r="E2598" t="s">
        <v>29</v>
      </c>
      <c r="F2598" t="s">
        <v>42</v>
      </c>
      <c r="G2598" t="s">
        <v>79</v>
      </c>
      <c r="H2598" t="s">
        <v>4924</v>
      </c>
      <c r="I2598">
        <v>4</v>
      </c>
      <c r="J2598">
        <v>60334</v>
      </c>
      <c r="K2598">
        <v>0</v>
      </c>
      <c r="L2598">
        <v>241336</v>
      </c>
      <c r="M2598">
        <v>30326.49</v>
      </c>
      <c r="N2598" t="s">
        <v>38</v>
      </c>
    </row>
    <row r="2599" spans="1:14" x14ac:dyDescent="0.35">
      <c r="A2599">
        <v>12598</v>
      </c>
      <c r="B2599" s="1">
        <v>45462</v>
      </c>
      <c r="C2599" t="s">
        <v>4925</v>
      </c>
      <c r="D2599" t="s">
        <v>40</v>
      </c>
      <c r="E2599" t="s">
        <v>41</v>
      </c>
      <c r="F2599" t="s">
        <v>69</v>
      </c>
      <c r="G2599" t="s">
        <v>70</v>
      </c>
      <c r="H2599" t="s">
        <v>4926</v>
      </c>
      <c r="I2599">
        <v>5</v>
      </c>
      <c r="J2599">
        <v>19970</v>
      </c>
      <c r="K2599">
        <v>20</v>
      </c>
      <c r="L2599">
        <v>79880</v>
      </c>
      <c r="M2599">
        <v>6881.59</v>
      </c>
      <c r="N2599" t="s">
        <v>33</v>
      </c>
    </row>
    <row r="2600" spans="1:14" x14ac:dyDescent="0.35">
      <c r="A2600">
        <v>12599</v>
      </c>
      <c r="B2600" s="1">
        <v>45310</v>
      </c>
      <c r="C2600" t="s">
        <v>4927</v>
      </c>
      <c r="D2600" t="s">
        <v>15</v>
      </c>
      <c r="E2600" t="s">
        <v>93</v>
      </c>
      <c r="F2600" t="s">
        <v>17</v>
      </c>
      <c r="G2600" t="s">
        <v>100</v>
      </c>
      <c r="H2600" t="s">
        <v>4928</v>
      </c>
      <c r="I2600">
        <v>3</v>
      </c>
      <c r="J2600">
        <v>20911</v>
      </c>
      <c r="K2600">
        <v>15</v>
      </c>
      <c r="L2600">
        <v>53323.05</v>
      </c>
      <c r="M2600">
        <v>10867.33</v>
      </c>
      <c r="N2600" t="s">
        <v>38</v>
      </c>
    </row>
    <row r="2601" spans="1:14" x14ac:dyDescent="0.35">
      <c r="A2601">
        <v>12600</v>
      </c>
      <c r="B2601" s="1">
        <v>45757</v>
      </c>
      <c r="C2601" t="s">
        <v>4929</v>
      </c>
      <c r="D2601" t="s">
        <v>22</v>
      </c>
      <c r="E2601" t="s">
        <v>23</v>
      </c>
      <c r="F2601" t="s">
        <v>96</v>
      </c>
      <c r="G2601" t="s">
        <v>214</v>
      </c>
      <c r="H2601" t="s">
        <v>4930</v>
      </c>
      <c r="I2601">
        <v>3</v>
      </c>
      <c r="J2601">
        <v>20274</v>
      </c>
      <c r="K2601">
        <v>0</v>
      </c>
      <c r="L2601">
        <v>60822</v>
      </c>
      <c r="M2601">
        <v>4831.0600000000004</v>
      </c>
      <c r="N2601" t="s">
        <v>33</v>
      </c>
    </row>
    <row r="2602" spans="1:14" x14ac:dyDescent="0.35">
      <c r="A2602">
        <v>12601</v>
      </c>
      <c r="B2602" s="1">
        <v>45333</v>
      </c>
      <c r="C2602" t="s">
        <v>4931</v>
      </c>
      <c r="D2602" t="s">
        <v>28</v>
      </c>
      <c r="E2602" t="s">
        <v>29</v>
      </c>
      <c r="F2602" t="s">
        <v>30</v>
      </c>
      <c r="G2602" t="s">
        <v>104</v>
      </c>
      <c r="H2602" t="s">
        <v>4932</v>
      </c>
      <c r="I2602">
        <v>5</v>
      </c>
      <c r="J2602">
        <v>21728</v>
      </c>
      <c r="K2602">
        <v>20</v>
      </c>
      <c r="L2602">
        <v>86912</v>
      </c>
      <c r="M2602">
        <v>15928.27</v>
      </c>
      <c r="N2602" t="s">
        <v>72</v>
      </c>
    </row>
    <row r="2603" spans="1:14" x14ac:dyDescent="0.35">
      <c r="A2603">
        <v>12602</v>
      </c>
      <c r="B2603" s="1">
        <v>45447</v>
      </c>
      <c r="C2603" t="s">
        <v>4933</v>
      </c>
      <c r="D2603" t="s">
        <v>15</v>
      </c>
      <c r="E2603" t="s">
        <v>174</v>
      </c>
      <c r="F2603" t="s">
        <v>17</v>
      </c>
      <c r="G2603" t="s">
        <v>55</v>
      </c>
      <c r="H2603" t="s">
        <v>4934</v>
      </c>
      <c r="I2603">
        <v>1</v>
      </c>
      <c r="J2603">
        <v>41237</v>
      </c>
      <c r="K2603">
        <v>15</v>
      </c>
      <c r="L2603">
        <v>35051.449999999997</v>
      </c>
      <c r="M2603">
        <v>8215.5499999999993</v>
      </c>
      <c r="N2603" t="s">
        <v>33</v>
      </c>
    </row>
    <row r="2604" spans="1:14" x14ac:dyDescent="0.35">
      <c r="A2604">
        <v>12603</v>
      </c>
      <c r="B2604" s="1">
        <v>45848</v>
      </c>
      <c r="C2604" t="s">
        <v>4935</v>
      </c>
      <c r="D2604" t="s">
        <v>22</v>
      </c>
      <c r="E2604" t="s">
        <v>54</v>
      </c>
      <c r="F2604" t="s">
        <v>24</v>
      </c>
      <c r="G2604" t="s">
        <v>36</v>
      </c>
      <c r="H2604" t="s">
        <v>4936</v>
      </c>
      <c r="I2604">
        <v>1</v>
      </c>
      <c r="J2604">
        <v>78111</v>
      </c>
      <c r="K2604">
        <v>5</v>
      </c>
      <c r="L2604">
        <v>74205.45</v>
      </c>
      <c r="M2604">
        <v>8076.51</v>
      </c>
      <c r="N2604" t="s">
        <v>20</v>
      </c>
    </row>
    <row r="2605" spans="1:14" x14ac:dyDescent="0.35">
      <c r="A2605">
        <v>12604</v>
      </c>
      <c r="B2605" s="1">
        <v>45533</v>
      </c>
      <c r="C2605" t="s">
        <v>4937</v>
      </c>
      <c r="D2605" t="s">
        <v>22</v>
      </c>
      <c r="E2605" t="s">
        <v>54</v>
      </c>
      <c r="F2605" t="s">
        <v>46</v>
      </c>
      <c r="G2605" t="s">
        <v>141</v>
      </c>
      <c r="H2605" t="s">
        <v>4938</v>
      </c>
      <c r="I2605">
        <v>4</v>
      </c>
      <c r="J2605">
        <v>21672</v>
      </c>
      <c r="K2605">
        <v>20</v>
      </c>
      <c r="L2605">
        <v>69350.399999999994</v>
      </c>
      <c r="M2605">
        <v>16957.84</v>
      </c>
      <c r="N2605" t="s">
        <v>33</v>
      </c>
    </row>
    <row r="2606" spans="1:14" x14ac:dyDescent="0.35">
      <c r="A2606">
        <v>12605</v>
      </c>
      <c r="B2606" s="1">
        <v>45697</v>
      </c>
      <c r="C2606" t="s">
        <v>4939</v>
      </c>
      <c r="D2606" t="s">
        <v>15</v>
      </c>
      <c r="E2606" t="s">
        <v>93</v>
      </c>
      <c r="F2606" t="s">
        <v>96</v>
      </c>
      <c r="G2606" t="s">
        <v>138</v>
      </c>
      <c r="H2606" t="s">
        <v>4940</v>
      </c>
      <c r="I2606">
        <v>1</v>
      </c>
      <c r="J2606">
        <v>12702</v>
      </c>
      <c r="K2606">
        <v>20</v>
      </c>
      <c r="L2606">
        <v>10161.6</v>
      </c>
      <c r="M2606">
        <v>1589.45</v>
      </c>
      <c r="N2606" t="s">
        <v>38</v>
      </c>
    </row>
    <row r="2607" spans="1:14" x14ac:dyDescent="0.35">
      <c r="A2607">
        <v>12606</v>
      </c>
      <c r="B2607" s="1">
        <v>45678</v>
      </c>
      <c r="C2607" t="s">
        <v>4941</v>
      </c>
      <c r="D2607" t="s">
        <v>40</v>
      </c>
      <c r="E2607" t="s">
        <v>62</v>
      </c>
      <c r="F2607" t="s">
        <v>75</v>
      </c>
      <c r="G2607" t="s">
        <v>204</v>
      </c>
      <c r="H2607" t="s">
        <v>2497</v>
      </c>
      <c r="I2607">
        <v>4</v>
      </c>
      <c r="J2607">
        <v>25020</v>
      </c>
      <c r="K2607">
        <v>15</v>
      </c>
      <c r="L2607">
        <v>85068</v>
      </c>
      <c r="M2607">
        <v>14812.07</v>
      </c>
      <c r="N2607" t="s">
        <v>38</v>
      </c>
    </row>
    <row r="2608" spans="1:14" x14ac:dyDescent="0.35">
      <c r="A2608">
        <v>12607</v>
      </c>
      <c r="B2608" s="1">
        <v>45499</v>
      </c>
      <c r="C2608" t="s">
        <v>4942</v>
      </c>
      <c r="D2608" t="s">
        <v>15</v>
      </c>
      <c r="E2608" t="s">
        <v>68</v>
      </c>
      <c r="F2608" t="s">
        <v>75</v>
      </c>
      <c r="G2608" t="s">
        <v>204</v>
      </c>
      <c r="H2608" t="s">
        <v>4910</v>
      </c>
      <c r="I2608">
        <v>1</v>
      </c>
      <c r="J2608">
        <v>65804</v>
      </c>
      <c r="K2608">
        <v>10</v>
      </c>
      <c r="L2608">
        <v>59223.6</v>
      </c>
      <c r="M2608">
        <v>11869.84</v>
      </c>
      <c r="N2608" t="s">
        <v>38</v>
      </c>
    </row>
    <row r="2609" spans="1:14" x14ac:dyDescent="0.35">
      <c r="A2609">
        <v>12608</v>
      </c>
      <c r="B2609" s="1">
        <v>45713</v>
      </c>
      <c r="C2609" t="s">
        <v>4943</v>
      </c>
      <c r="D2609" t="s">
        <v>22</v>
      </c>
      <c r="E2609" t="s">
        <v>54</v>
      </c>
      <c r="F2609" t="s">
        <v>86</v>
      </c>
      <c r="G2609" t="s">
        <v>171</v>
      </c>
      <c r="H2609" t="s">
        <v>4944</v>
      </c>
      <c r="I2609">
        <v>4</v>
      </c>
      <c r="J2609">
        <v>57786</v>
      </c>
      <c r="K2609">
        <v>10</v>
      </c>
      <c r="L2609">
        <v>208029.6</v>
      </c>
      <c r="M2609">
        <v>42129.51</v>
      </c>
      <c r="N2609" t="s">
        <v>33</v>
      </c>
    </row>
    <row r="2610" spans="1:14" x14ac:dyDescent="0.35">
      <c r="A2610">
        <v>12609</v>
      </c>
      <c r="B2610" s="1">
        <v>45434</v>
      </c>
      <c r="C2610" t="s">
        <v>4945</v>
      </c>
      <c r="D2610" t="s">
        <v>22</v>
      </c>
      <c r="E2610" t="s">
        <v>74</v>
      </c>
      <c r="F2610" t="s">
        <v>30</v>
      </c>
      <c r="G2610" t="s">
        <v>104</v>
      </c>
      <c r="H2610" t="s">
        <v>4946</v>
      </c>
      <c r="I2610">
        <v>5</v>
      </c>
      <c r="J2610">
        <v>34221</v>
      </c>
      <c r="K2610">
        <v>0</v>
      </c>
      <c r="L2610">
        <v>171105</v>
      </c>
      <c r="M2610">
        <v>42580.32</v>
      </c>
      <c r="N2610" t="s">
        <v>33</v>
      </c>
    </row>
    <row r="2611" spans="1:14" x14ac:dyDescent="0.35">
      <c r="A2611">
        <v>12610</v>
      </c>
      <c r="B2611" s="1">
        <v>45394</v>
      </c>
      <c r="C2611" t="s">
        <v>4947</v>
      </c>
      <c r="D2611" t="s">
        <v>15</v>
      </c>
      <c r="E2611" t="s">
        <v>93</v>
      </c>
      <c r="F2611" t="s">
        <v>17</v>
      </c>
      <c r="G2611" t="s">
        <v>18</v>
      </c>
      <c r="H2611" t="s">
        <v>4948</v>
      </c>
      <c r="I2611">
        <v>5</v>
      </c>
      <c r="J2611">
        <v>71772</v>
      </c>
      <c r="K2611">
        <v>15</v>
      </c>
      <c r="L2611">
        <v>305031</v>
      </c>
      <c r="M2611">
        <v>42045.35</v>
      </c>
      <c r="N2611" t="s">
        <v>20</v>
      </c>
    </row>
    <row r="2612" spans="1:14" x14ac:dyDescent="0.35">
      <c r="A2612">
        <v>12611</v>
      </c>
      <c r="B2612" s="1">
        <v>45551</v>
      </c>
      <c r="C2612" t="s">
        <v>4949</v>
      </c>
      <c r="D2612" t="s">
        <v>40</v>
      </c>
      <c r="E2612" t="s">
        <v>50</v>
      </c>
      <c r="F2612" t="s">
        <v>75</v>
      </c>
      <c r="G2612" t="s">
        <v>76</v>
      </c>
      <c r="H2612" t="s">
        <v>4950</v>
      </c>
      <c r="I2612">
        <v>2</v>
      </c>
      <c r="J2612">
        <v>71205</v>
      </c>
      <c r="K2612">
        <v>15</v>
      </c>
      <c r="L2612">
        <v>121048.5</v>
      </c>
      <c r="M2612">
        <v>13122.19</v>
      </c>
      <c r="N2612" t="s">
        <v>38</v>
      </c>
    </row>
    <row r="2613" spans="1:14" x14ac:dyDescent="0.35">
      <c r="A2613">
        <v>12612</v>
      </c>
      <c r="B2613" s="1">
        <v>45274</v>
      </c>
      <c r="C2613" t="s">
        <v>4951</v>
      </c>
      <c r="D2613" t="s">
        <v>28</v>
      </c>
      <c r="E2613" t="s">
        <v>144</v>
      </c>
      <c r="F2613" t="s">
        <v>75</v>
      </c>
      <c r="G2613" t="s">
        <v>409</v>
      </c>
      <c r="H2613" t="s">
        <v>410</v>
      </c>
      <c r="I2613">
        <v>5</v>
      </c>
      <c r="J2613">
        <v>23305</v>
      </c>
      <c r="K2613">
        <v>0</v>
      </c>
      <c r="L2613">
        <v>116525</v>
      </c>
      <c r="M2613">
        <v>28533.39</v>
      </c>
      <c r="N2613" t="s">
        <v>38</v>
      </c>
    </row>
    <row r="2614" spans="1:14" x14ac:dyDescent="0.35">
      <c r="A2614">
        <v>12613</v>
      </c>
      <c r="B2614" s="1">
        <v>45743</v>
      </c>
      <c r="C2614" t="s">
        <v>4952</v>
      </c>
      <c r="D2614" t="s">
        <v>28</v>
      </c>
      <c r="E2614" t="s">
        <v>85</v>
      </c>
      <c r="F2614" t="s">
        <v>17</v>
      </c>
      <c r="G2614" t="s">
        <v>18</v>
      </c>
      <c r="H2614" t="s">
        <v>4953</v>
      </c>
      <c r="I2614">
        <v>1</v>
      </c>
      <c r="J2614">
        <v>74364</v>
      </c>
      <c r="K2614">
        <v>15</v>
      </c>
      <c r="L2614">
        <v>63209.4</v>
      </c>
      <c r="M2614">
        <v>4085.25</v>
      </c>
      <c r="N2614" t="s">
        <v>33</v>
      </c>
    </row>
    <row r="2615" spans="1:14" x14ac:dyDescent="0.35">
      <c r="A2615">
        <v>12614</v>
      </c>
      <c r="B2615" s="1">
        <v>45660</v>
      </c>
      <c r="C2615" t="s">
        <v>4954</v>
      </c>
      <c r="D2615" t="s">
        <v>15</v>
      </c>
      <c r="E2615" t="s">
        <v>174</v>
      </c>
      <c r="F2615" t="s">
        <v>86</v>
      </c>
      <c r="G2615" t="s">
        <v>118</v>
      </c>
      <c r="H2615" t="s">
        <v>2751</v>
      </c>
      <c r="I2615">
        <v>1</v>
      </c>
      <c r="J2615">
        <v>65706</v>
      </c>
      <c r="K2615">
        <v>0</v>
      </c>
      <c r="L2615">
        <v>65706</v>
      </c>
      <c r="M2615">
        <v>14494.42</v>
      </c>
      <c r="N2615" t="s">
        <v>38</v>
      </c>
    </row>
    <row r="2616" spans="1:14" x14ac:dyDescent="0.35">
      <c r="A2616">
        <v>12615</v>
      </c>
      <c r="B2616" s="1">
        <v>45210</v>
      </c>
      <c r="C2616" t="s">
        <v>4955</v>
      </c>
      <c r="D2616" t="s">
        <v>40</v>
      </c>
      <c r="E2616" t="s">
        <v>41</v>
      </c>
      <c r="F2616" t="s">
        <v>46</v>
      </c>
      <c r="G2616" t="s">
        <v>141</v>
      </c>
      <c r="H2616" t="s">
        <v>4956</v>
      </c>
      <c r="I2616">
        <v>5</v>
      </c>
      <c r="J2616">
        <v>70724</v>
      </c>
      <c r="K2616">
        <v>20</v>
      </c>
      <c r="L2616">
        <v>282896</v>
      </c>
      <c r="M2616">
        <v>34980.080000000002</v>
      </c>
      <c r="N2616" t="s">
        <v>83</v>
      </c>
    </row>
    <row r="2617" spans="1:14" x14ac:dyDescent="0.35">
      <c r="A2617">
        <v>12616</v>
      </c>
      <c r="B2617" s="1">
        <v>45419</v>
      </c>
      <c r="C2617" t="s">
        <v>4957</v>
      </c>
      <c r="D2617" t="s">
        <v>15</v>
      </c>
      <c r="E2617" t="s">
        <v>174</v>
      </c>
      <c r="F2617" t="s">
        <v>24</v>
      </c>
      <c r="G2617" t="s">
        <v>133</v>
      </c>
      <c r="H2617" t="s">
        <v>4958</v>
      </c>
      <c r="I2617">
        <v>3</v>
      </c>
      <c r="J2617">
        <v>2118</v>
      </c>
      <c r="K2617">
        <v>0</v>
      </c>
      <c r="L2617">
        <v>6354</v>
      </c>
      <c r="M2617">
        <v>1116.94</v>
      </c>
      <c r="N2617" t="s">
        <v>83</v>
      </c>
    </row>
    <row r="2618" spans="1:14" x14ac:dyDescent="0.35">
      <c r="A2618">
        <v>12617</v>
      </c>
      <c r="B2618" s="1">
        <v>45833</v>
      </c>
      <c r="C2618" t="s">
        <v>4959</v>
      </c>
      <c r="D2618" t="s">
        <v>40</v>
      </c>
      <c r="E2618" t="s">
        <v>103</v>
      </c>
      <c r="F2618" t="s">
        <v>30</v>
      </c>
      <c r="G2618" t="s">
        <v>227</v>
      </c>
      <c r="H2618" t="s">
        <v>4960</v>
      </c>
      <c r="I2618">
        <v>1</v>
      </c>
      <c r="J2618">
        <v>7064</v>
      </c>
      <c r="K2618">
        <v>15</v>
      </c>
      <c r="L2618">
        <v>6004.4</v>
      </c>
      <c r="M2618">
        <v>884.52</v>
      </c>
      <c r="N2618" t="s">
        <v>20</v>
      </c>
    </row>
    <row r="2619" spans="1:14" x14ac:dyDescent="0.35">
      <c r="A2619">
        <v>12618</v>
      </c>
      <c r="B2619" s="1">
        <v>45260</v>
      </c>
      <c r="C2619" t="s">
        <v>4961</v>
      </c>
      <c r="D2619" t="s">
        <v>40</v>
      </c>
      <c r="E2619" t="s">
        <v>62</v>
      </c>
      <c r="F2619" t="s">
        <v>129</v>
      </c>
      <c r="G2619" t="s">
        <v>164</v>
      </c>
      <c r="H2619" t="s">
        <v>4962</v>
      </c>
      <c r="I2619">
        <v>3</v>
      </c>
      <c r="J2619">
        <v>15061</v>
      </c>
      <c r="K2619">
        <v>20</v>
      </c>
      <c r="L2619">
        <v>36146.400000000001</v>
      </c>
      <c r="M2619">
        <v>5293.31</v>
      </c>
      <c r="N2619" t="s">
        <v>38</v>
      </c>
    </row>
    <row r="2620" spans="1:14" x14ac:dyDescent="0.35">
      <c r="A2620">
        <v>12619</v>
      </c>
      <c r="B2620" s="1">
        <v>45392</v>
      </c>
      <c r="C2620" t="s">
        <v>4963</v>
      </c>
      <c r="D2620" t="s">
        <v>28</v>
      </c>
      <c r="E2620" t="s">
        <v>144</v>
      </c>
      <c r="F2620" t="s">
        <v>30</v>
      </c>
      <c r="G2620" t="s">
        <v>322</v>
      </c>
      <c r="H2620" t="s">
        <v>4964</v>
      </c>
      <c r="I2620">
        <v>1</v>
      </c>
      <c r="J2620">
        <v>55880</v>
      </c>
      <c r="K2620">
        <v>15</v>
      </c>
      <c r="L2620">
        <v>47498</v>
      </c>
      <c r="M2620">
        <v>5045.01</v>
      </c>
      <c r="N2620" t="s">
        <v>83</v>
      </c>
    </row>
    <row r="2621" spans="1:14" x14ac:dyDescent="0.35">
      <c r="A2621">
        <v>12620</v>
      </c>
      <c r="B2621" s="1">
        <v>45655</v>
      </c>
      <c r="C2621" t="s">
        <v>4965</v>
      </c>
      <c r="D2621" t="s">
        <v>40</v>
      </c>
      <c r="E2621" t="s">
        <v>41</v>
      </c>
      <c r="F2621" t="s">
        <v>46</v>
      </c>
      <c r="G2621" t="s">
        <v>209</v>
      </c>
      <c r="H2621" t="s">
        <v>4966</v>
      </c>
      <c r="I2621">
        <v>5</v>
      </c>
      <c r="J2621">
        <v>15887</v>
      </c>
      <c r="K2621">
        <v>10</v>
      </c>
      <c r="L2621">
        <v>71491.5</v>
      </c>
      <c r="M2621">
        <v>4420.58</v>
      </c>
      <c r="N2621" t="s">
        <v>33</v>
      </c>
    </row>
    <row r="2622" spans="1:14" x14ac:dyDescent="0.35">
      <c r="A2622">
        <v>12621</v>
      </c>
      <c r="B2622" s="1">
        <v>45310</v>
      </c>
      <c r="C2622" t="s">
        <v>4967</v>
      </c>
      <c r="D2622" t="s">
        <v>22</v>
      </c>
      <c r="E2622" t="s">
        <v>54</v>
      </c>
      <c r="F2622" t="s">
        <v>17</v>
      </c>
      <c r="G2622" t="s">
        <v>55</v>
      </c>
      <c r="H2622" t="s">
        <v>3314</v>
      </c>
      <c r="I2622">
        <v>3</v>
      </c>
      <c r="J2622">
        <v>804</v>
      </c>
      <c r="K2622">
        <v>15</v>
      </c>
      <c r="L2622">
        <v>2050.1999999999998</v>
      </c>
      <c r="M2622">
        <v>433.45</v>
      </c>
      <c r="N2622" t="s">
        <v>38</v>
      </c>
    </row>
    <row r="2623" spans="1:14" x14ac:dyDescent="0.35">
      <c r="A2623">
        <v>12622</v>
      </c>
      <c r="B2623" s="1">
        <v>45733</v>
      </c>
      <c r="C2623" t="s">
        <v>4968</v>
      </c>
      <c r="D2623" t="s">
        <v>15</v>
      </c>
      <c r="E2623" t="s">
        <v>16</v>
      </c>
      <c r="F2623" t="s">
        <v>30</v>
      </c>
      <c r="G2623" t="s">
        <v>31</v>
      </c>
      <c r="H2623" t="s">
        <v>3496</v>
      </c>
      <c r="I2623">
        <v>5</v>
      </c>
      <c r="J2623">
        <v>3672</v>
      </c>
      <c r="K2623">
        <v>5</v>
      </c>
      <c r="L2623">
        <v>17442</v>
      </c>
      <c r="M2623">
        <v>3055.07</v>
      </c>
      <c r="N2623" t="s">
        <v>72</v>
      </c>
    </row>
    <row r="2624" spans="1:14" x14ac:dyDescent="0.35">
      <c r="A2624">
        <v>12623</v>
      </c>
      <c r="B2624" s="1">
        <v>45286</v>
      </c>
      <c r="C2624" t="s">
        <v>4969</v>
      </c>
      <c r="D2624" t="s">
        <v>40</v>
      </c>
      <c r="E2624" t="s">
        <v>110</v>
      </c>
      <c r="F2624" t="s">
        <v>96</v>
      </c>
      <c r="G2624" t="s">
        <v>214</v>
      </c>
      <c r="H2624" t="s">
        <v>3933</v>
      </c>
      <c r="I2624">
        <v>2</v>
      </c>
      <c r="J2624">
        <v>74827</v>
      </c>
      <c r="K2624">
        <v>0</v>
      </c>
      <c r="L2624">
        <v>149654</v>
      </c>
      <c r="M2624">
        <v>21057.200000000001</v>
      </c>
      <c r="N2624" t="s">
        <v>20</v>
      </c>
    </row>
    <row r="2625" spans="1:14" x14ac:dyDescent="0.35">
      <c r="A2625">
        <v>12624</v>
      </c>
      <c r="B2625" s="1">
        <v>45233</v>
      </c>
      <c r="C2625" t="s">
        <v>4970</v>
      </c>
      <c r="D2625" t="s">
        <v>22</v>
      </c>
      <c r="E2625" t="s">
        <v>167</v>
      </c>
      <c r="F2625" t="s">
        <v>30</v>
      </c>
      <c r="G2625" t="s">
        <v>322</v>
      </c>
      <c r="H2625" t="s">
        <v>4971</v>
      </c>
      <c r="I2625">
        <v>1</v>
      </c>
      <c r="J2625">
        <v>12494</v>
      </c>
      <c r="K2625">
        <v>5</v>
      </c>
      <c r="L2625">
        <v>11869.3</v>
      </c>
      <c r="M2625">
        <v>1559.81</v>
      </c>
      <c r="N2625" t="s">
        <v>83</v>
      </c>
    </row>
    <row r="2626" spans="1:14" x14ac:dyDescent="0.35">
      <c r="A2626">
        <v>12625</v>
      </c>
      <c r="B2626" s="1">
        <v>45800</v>
      </c>
      <c r="C2626" t="s">
        <v>4972</v>
      </c>
      <c r="D2626" t="s">
        <v>40</v>
      </c>
      <c r="E2626" t="s">
        <v>50</v>
      </c>
      <c r="F2626" t="s">
        <v>69</v>
      </c>
      <c r="G2626" t="s">
        <v>70</v>
      </c>
      <c r="H2626" t="s">
        <v>4973</v>
      </c>
      <c r="I2626">
        <v>1</v>
      </c>
      <c r="J2626">
        <v>31088</v>
      </c>
      <c r="K2626">
        <v>0</v>
      </c>
      <c r="L2626">
        <v>31088</v>
      </c>
      <c r="M2626">
        <v>2696.19</v>
      </c>
      <c r="N2626" t="s">
        <v>38</v>
      </c>
    </row>
    <row r="2627" spans="1:14" x14ac:dyDescent="0.35">
      <c r="A2627">
        <v>12626</v>
      </c>
      <c r="B2627" s="1">
        <v>45546</v>
      </c>
      <c r="C2627" t="s">
        <v>4974</v>
      </c>
      <c r="D2627" t="s">
        <v>22</v>
      </c>
      <c r="E2627" t="s">
        <v>58</v>
      </c>
      <c r="F2627" t="s">
        <v>46</v>
      </c>
      <c r="G2627" t="s">
        <v>209</v>
      </c>
      <c r="H2627" t="s">
        <v>265</v>
      </c>
      <c r="I2627">
        <v>3</v>
      </c>
      <c r="J2627">
        <v>34154</v>
      </c>
      <c r="K2627">
        <v>5</v>
      </c>
      <c r="L2627">
        <v>97338.9</v>
      </c>
      <c r="M2627">
        <v>22647.53</v>
      </c>
      <c r="N2627" t="s">
        <v>20</v>
      </c>
    </row>
    <row r="2628" spans="1:14" x14ac:dyDescent="0.35">
      <c r="A2628">
        <v>12627</v>
      </c>
      <c r="B2628" s="1">
        <v>45930</v>
      </c>
      <c r="C2628" t="s">
        <v>4975</v>
      </c>
      <c r="D2628" t="s">
        <v>15</v>
      </c>
      <c r="E2628" t="s">
        <v>93</v>
      </c>
      <c r="F2628" t="s">
        <v>30</v>
      </c>
      <c r="G2628" t="s">
        <v>227</v>
      </c>
      <c r="H2628" t="s">
        <v>4976</v>
      </c>
      <c r="I2628">
        <v>4</v>
      </c>
      <c r="J2628">
        <v>18567</v>
      </c>
      <c r="K2628">
        <v>20</v>
      </c>
      <c r="L2628">
        <v>59414.400000000001</v>
      </c>
      <c r="M2628">
        <v>6176.71</v>
      </c>
      <c r="N2628" t="s">
        <v>72</v>
      </c>
    </row>
    <row r="2629" spans="1:14" x14ac:dyDescent="0.35">
      <c r="A2629">
        <v>12628</v>
      </c>
      <c r="B2629" s="1">
        <v>45890</v>
      </c>
      <c r="C2629" t="s">
        <v>4977</v>
      </c>
      <c r="D2629" t="s">
        <v>15</v>
      </c>
      <c r="E2629" t="s">
        <v>16</v>
      </c>
      <c r="F2629" t="s">
        <v>30</v>
      </c>
      <c r="G2629" t="s">
        <v>227</v>
      </c>
      <c r="H2629" t="s">
        <v>4978</v>
      </c>
      <c r="I2629">
        <v>2</v>
      </c>
      <c r="J2629">
        <v>53117</v>
      </c>
      <c r="K2629">
        <v>20</v>
      </c>
      <c r="L2629">
        <v>84987.199999999997</v>
      </c>
      <c r="M2629">
        <v>12207.4</v>
      </c>
      <c r="N2629" t="s">
        <v>20</v>
      </c>
    </row>
    <row r="2630" spans="1:14" x14ac:dyDescent="0.35">
      <c r="A2630">
        <v>12629</v>
      </c>
      <c r="B2630" s="1">
        <v>45215</v>
      </c>
      <c r="C2630" t="s">
        <v>4979</v>
      </c>
      <c r="D2630" t="s">
        <v>15</v>
      </c>
      <c r="E2630" t="s">
        <v>147</v>
      </c>
      <c r="F2630" t="s">
        <v>46</v>
      </c>
      <c r="G2630" t="s">
        <v>201</v>
      </c>
      <c r="H2630" t="s">
        <v>4019</v>
      </c>
      <c r="I2630">
        <v>1</v>
      </c>
      <c r="J2630">
        <v>28153</v>
      </c>
      <c r="K2630">
        <v>10</v>
      </c>
      <c r="L2630">
        <v>25337.7</v>
      </c>
      <c r="M2630">
        <v>1913.13</v>
      </c>
      <c r="N2630" t="s">
        <v>20</v>
      </c>
    </row>
    <row r="2631" spans="1:14" x14ac:dyDescent="0.35">
      <c r="A2631">
        <v>12630</v>
      </c>
      <c r="B2631" s="1">
        <v>45868</v>
      </c>
      <c r="C2631" t="s">
        <v>4980</v>
      </c>
      <c r="D2631" t="s">
        <v>22</v>
      </c>
      <c r="E2631" t="s">
        <v>54</v>
      </c>
      <c r="F2631" t="s">
        <v>96</v>
      </c>
      <c r="G2631" t="s">
        <v>97</v>
      </c>
      <c r="H2631" t="s">
        <v>4981</v>
      </c>
      <c r="I2631">
        <v>2</v>
      </c>
      <c r="J2631">
        <v>29092</v>
      </c>
      <c r="K2631">
        <v>5</v>
      </c>
      <c r="L2631">
        <v>55274.8</v>
      </c>
      <c r="M2631">
        <v>9564.0300000000007</v>
      </c>
      <c r="N2631" t="s">
        <v>38</v>
      </c>
    </row>
    <row r="2632" spans="1:14" x14ac:dyDescent="0.35">
      <c r="A2632">
        <v>12631</v>
      </c>
      <c r="B2632" s="1">
        <v>45271</v>
      </c>
      <c r="C2632" t="s">
        <v>4982</v>
      </c>
      <c r="D2632" t="s">
        <v>28</v>
      </c>
      <c r="E2632" t="s">
        <v>144</v>
      </c>
      <c r="F2632" t="s">
        <v>42</v>
      </c>
      <c r="G2632" t="s">
        <v>79</v>
      </c>
      <c r="H2632" t="s">
        <v>2184</v>
      </c>
      <c r="I2632">
        <v>1</v>
      </c>
      <c r="J2632">
        <v>62171</v>
      </c>
      <c r="K2632">
        <v>0</v>
      </c>
      <c r="L2632">
        <v>62171</v>
      </c>
      <c r="M2632">
        <v>11086.04</v>
      </c>
      <c r="N2632" t="s">
        <v>33</v>
      </c>
    </row>
    <row r="2633" spans="1:14" x14ac:dyDescent="0.35">
      <c r="A2633">
        <v>12632</v>
      </c>
      <c r="B2633" s="1">
        <v>45805</v>
      </c>
      <c r="C2633" t="s">
        <v>4983</v>
      </c>
      <c r="D2633" t="s">
        <v>40</v>
      </c>
      <c r="E2633" t="s">
        <v>103</v>
      </c>
      <c r="F2633" t="s">
        <v>86</v>
      </c>
      <c r="G2633" t="s">
        <v>90</v>
      </c>
      <c r="H2633" t="s">
        <v>3360</v>
      </c>
      <c r="I2633">
        <v>5</v>
      </c>
      <c r="J2633">
        <v>59706</v>
      </c>
      <c r="K2633">
        <v>15</v>
      </c>
      <c r="L2633">
        <v>253750.5</v>
      </c>
      <c r="M2633">
        <v>33269.699999999997</v>
      </c>
      <c r="N2633" t="s">
        <v>72</v>
      </c>
    </row>
    <row r="2634" spans="1:14" x14ac:dyDescent="0.35">
      <c r="A2634">
        <v>12633</v>
      </c>
      <c r="B2634" s="1">
        <v>45545</v>
      </c>
      <c r="C2634" t="s">
        <v>4984</v>
      </c>
      <c r="D2634" t="s">
        <v>15</v>
      </c>
      <c r="E2634" t="s">
        <v>93</v>
      </c>
      <c r="F2634" t="s">
        <v>129</v>
      </c>
      <c r="G2634" t="s">
        <v>130</v>
      </c>
      <c r="H2634" t="s">
        <v>4985</v>
      </c>
      <c r="I2634">
        <v>2</v>
      </c>
      <c r="J2634">
        <v>23016</v>
      </c>
      <c r="K2634">
        <v>20</v>
      </c>
      <c r="L2634">
        <v>36825.599999999999</v>
      </c>
      <c r="M2634">
        <v>5468.42</v>
      </c>
      <c r="N2634" t="s">
        <v>20</v>
      </c>
    </row>
    <row r="2635" spans="1:14" x14ac:dyDescent="0.35">
      <c r="A2635">
        <v>12634</v>
      </c>
      <c r="B2635" s="1">
        <v>45890</v>
      </c>
      <c r="C2635" t="s">
        <v>4986</v>
      </c>
      <c r="D2635" t="s">
        <v>40</v>
      </c>
      <c r="E2635" t="s">
        <v>50</v>
      </c>
      <c r="F2635" t="s">
        <v>46</v>
      </c>
      <c r="G2635" t="s">
        <v>201</v>
      </c>
      <c r="H2635" t="s">
        <v>2467</v>
      </c>
      <c r="I2635">
        <v>4</v>
      </c>
      <c r="J2635">
        <v>67815</v>
      </c>
      <c r="K2635">
        <v>10</v>
      </c>
      <c r="L2635">
        <v>244134</v>
      </c>
      <c r="M2635">
        <v>53624.1</v>
      </c>
      <c r="N2635" t="s">
        <v>33</v>
      </c>
    </row>
    <row r="2636" spans="1:14" x14ac:dyDescent="0.35">
      <c r="A2636">
        <v>12635</v>
      </c>
      <c r="B2636" s="1">
        <v>45505</v>
      </c>
      <c r="C2636" t="s">
        <v>4987</v>
      </c>
      <c r="D2636" t="s">
        <v>28</v>
      </c>
      <c r="E2636" t="s">
        <v>144</v>
      </c>
      <c r="F2636" t="s">
        <v>30</v>
      </c>
      <c r="G2636" t="s">
        <v>104</v>
      </c>
      <c r="H2636" t="s">
        <v>4988</v>
      </c>
      <c r="I2636">
        <v>4</v>
      </c>
      <c r="J2636">
        <v>34660</v>
      </c>
      <c r="K2636">
        <v>0</v>
      </c>
      <c r="L2636">
        <v>138640</v>
      </c>
      <c r="M2636">
        <v>11817.03</v>
      </c>
      <c r="N2636" t="s">
        <v>20</v>
      </c>
    </row>
    <row r="2637" spans="1:14" x14ac:dyDescent="0.35">
      <c r="A2637">
        <v>12636</v>
      </c>
      <c r="B2637" s="1">
        <v>45799</v>
      </c>
      <c r="C2637" t="s">
        <v>4989</v>
      </c>
      <c r="D2637" t="s">
        <v>40</v>
      </c>
      <c r="E2637" t="s">
        <v>62</v>
      </c>
      <c r="F2637" t="s">
        <v>129</v>
      </c>
      <c r="G2637" t="s">
        <v>164</v>
      </c>
      <c r="H2637" t="s">
        <v>4990</v>
      </c>
      <c r="I2637">
        <v>2</v>
      </c>
      <c r="J2637">
        <v>51696</v>
      </c>
      <c r="K2637">
        <v>0</v>
      </c>
      <c r="L2637">
        <v>103392</v>
      </c>
      <c r="M2637">
        <v>24391.89</v>
      </c>
      <c r="N2637" t="s">
        <v>33</v>
      </c>
    </row>
    <row r="2638" spans="1:14" x14ac:dyDescent="0.35">
      <c r="A2638">
        <v>12637</v>
      </c>
      <c r="B2638" s="1">
        <v>45853</v>
      </c>
      <c r="C2638" t="s">
        <v>4991</v>
      </c>
      <c r="D2638" t="s">
        <v>22</v>
      </c>
      <c r="E2638" t="s">
        <v>58</v>
      </c>
      <c r="F2638" t="s">
        <v>42</v>
      </c>
      <c r="G2638" t="s">
        <v>446</v>
      </c>
      <c r="H2638" t="s">
        <v>4992</v>
      </c>
      <c r="I2638">
        <v>2</v>
      </c>
      <c r="J2638">
        <v>49075</v>
      </c>
      <c r="K2638">
        <v>0</v>
      </c>
      <c r="L2638">
        <v>98150</v>
      </c>
      <c r="M2638">
        <v>13045.79</v>
      </c>
      <c r="N2638" t="s">
        <v>33</v>
      </c>
    </row>
    <row r="2639" spans="1:14" x14ac:dyDescent="0.35">
      <c r="A2639">
        <v>12638</v>
      </c>
      <c r="B2639" s="1">
        <v>45857</v>
      </c>
      <c r="C2639" t="s">
        <v>4993</v>
      </c>
      <c r="D2639" t="s">
        <v>15</v>
      </c>
      <c r="E2639" t="s">
        <v>147</v>
      </c>
      <c r="F2639" t="s">
        <v>69</v>
      </c>
      <c r="G2639" t="s">
        <v>115</v>
      </c>
      <c r="H2639" t="s">
        <v>453</v>
      </c>
      <c r="I2639">
        <v>5</v>
      </c>
      <c r="J2639">
        <v>20820</v>
      </c>
      <c r="K2639">
        <v>15</v>
      </c>
      <c r="L2639">
        <v>88485</v>
      </c>
      <c r="M2639">
        <v>8725.17</v>
      </c>
      <c r="N2639" t="s">
        <v>20</v>
      </c>
    </row>
    <row r="2640" spans="1:14" x14ac:dyDescent="0.35">
      <c r="A2640">
        <v>12639</v>
      </c>
      <c r="B2640" s="1">
        <v>45336</v>
      </c>
      <c r="C2640" t="s">
        <v>4994</v>
      </c>
      <c r="D2640" t="s">
        <v>40</v>
      </c>
      <c r="E2640" t="s">
        <v>62</v>
      </c>
      <c r="F2640" t="s">
        <v>42</v>
      </c>
      <c r="G2640" t="s">
        <v>43</v>
      </c>
      <c r="H2640" t="s">
        <v>920</v>
      </c>
      <c r="I2640">
        <v>2</v>
      </c>
      <c r="J2640">
        <v>4157</v>
      </c>
      <c r="K2640">
        <v>5</v>
      </c>
      <c r="L2640">
        <v>7898.3</v>
      </c>
      <c r="M2640">
        <v>1119.21</v>
      </c>
      <c r="N2640" t="s">
        <v>38</v>
      </c>
    </row>
    <row r="2641" spans="1:14" x14ac:dyDescent="0.35">
      <c r="A2641">
        <v>12640</v>
      </c>
      <c r="B2641" s="1">
        <v>45336</v>
      </c>
      <c r="C2641" t="s">
        <v>4995</v>
      </c>
      <c r="D2641" t="s">
        <v>28</v>
      </c>
      <c r="E2641" t="s">
        <v>144</v>
      </c>
      <c r="F2641" t="s">
        <v>46</v>
      </c>
      <c r="G2641" t="s">
        <v>47</v>
      </c>
      <c r="H2641" t="s">
        <v>4996</v>
      </c>
      <c r="I2641">
        <v>1</v>
      </c>
      <c r="J2641">
        <v>48758</v>
      </c>
      <c r="K2641">
        <v>0</v>
      </c>
      <c r="L2641">
        <v>48758</v>
      </c>
      <c r="M2641">
        <v>9885.6</v>
      </c>
      <c r="N2641" t="s">
        <v>72</v>
      </c>
    </row>
    <row r="2642" spans="1:14" x14ac:dyDescent="0.35">
      <c r="A2642">
        <v>12641</v>
      </c>
      <c r="B2642" s="1">
        <v>45564</v>
      </c>
      <c r="C2642" t="s">
        <v>4997</v>
      </c>
      <c r="D2642" t="s">
        <v>40</v>
      </c>
      <c r="E2642" t="s">
        <v>62</v>
      </c>
      <c r="F2642" t="s">
        <v>129</v>
      </c>
      <c r="G2642" t="s">
        <v>130</v>
      </c>
      <c r="H2642" t="s">
        <v>4998</v>
      </c>
      <c r="I2642">
        <v>5</v>
      </c>
      <c r="J2642">
        <v>27084</v>
      </c>
      <c r="K2642">
        <v>5</v>
      </c>
      <c r="L2642">
        <v>128649</v>
      </c>
      <c r="M2642">
        <v>9852.58</v>
      </c>
      <c r="N2642" t="s">
        <v>33</v>
      </c>
    </row>
    <row r="2643" spans="1:14" x14ac:dyDescent="0.35">
      <c r="A2643">
        <v>12642</v>
      </c>
      <c r="B2643" s="1">
        <v>45636</v>
      </c>
      <c r="C2643" t="s">
        <v>4999</v>
      </c>
      <c r="D2643" t="s">
        <v>15</v>
      </c>
      <c r="E2643" t="s">
        <v>16</v>
      </c>
      <c r="F2643" t="s">
        <v>24</v>
      </c>
      <c r="G2643" t="s">
        <v>107</v>
      </c>
      <c r="H2643" t="s">
        <v>5000</v>
      </c>
      <c r="I2643">
        <v>3</v>
      </c>
      <c r="J2643">
        <v>24691</v>
      </c>
      <c r="K2643">
        <v>20</v>
      </c>
      <c r="L2643">
        <v>59258.400000000001</v>
      </c>
      <c r="M2643">
        <v>11759.08</v>
      </c>
      <c r="N2643" t="s">
        <v>72</v>
      </c>
    </row>
    <row r="2644" spans="1:14" x14ac:dyDescent="0.35">
      <c r="A2644">
        <v>12643</v>
      </c>
      <c r="B2644" s="1">
        <v>45835</v>
      </c>
      <c r="C2644" t="s">
        <v>5001</v>
      </c>
      <c r="D2644" t="s">
        <v>15</v>
      </c>
      <c r="E2644" t="s">
        <v>147</v>
      </c>
      <c r="F2644" t="s">
        <v>129</v>
      </c>
      <c r="G2644" t="s">
        <v>130</v>
      </c>
      <c r="H2644" t="s">
        <v>5002</v>
      </c>
      <c r="I2644">
        <v>4</v>
      </c>
      <c r="J2644">
        <v>40534</v>
      </c>
      <c r="K2644">
        <v>20</v>
      </c>
      <c r="L2644">
        <v>129708.8</v>
      </c>
      <c r="M2644">
        <v>14787.32</v>
      </c>
      <c r="N2644" t="s">
        <v>38</v>
      </c>
    </row>
    <row r="2645" spans="1:14" x14ac:dyDescent="0.35">
      <c r="A2645">
        <v>12644</v>
      </c>
      <c r="B2645" s="1">
        <v>45810</v>
      </c>
      <c r="C2645" t="s">
        <v>5003</v>
      </c>
      <c r="D2645" t="s">
        <v>22</v>
      </c>
      <c r="E2645" t="s">
        <v>54</v>
      </c>
      <c r="F2645" t="s">
        <v>75</v>
      </c>
      <c r="G2645" t="s">
        <v>76</v>
      </c>
      <c r="H2645" t="s">
        <v>2433</v>
      </c>
      <c r="I2645">
        <v>3</v>
      </c>
      <c r="J2645">
        <v>48306</v>
      </c>
      <c r="K2645">
        <v>5</v>
      </c>
      <c r="L2645">
        <v>137672.1</v>
      </c>
      <c r="M2645">
        <v>23820.28</v>
      </c>
      <c r="N2645" t="s">
        <v>33</v>
      </c>
    </row>
    <row r="2646" spans="1:14" x14ac:dyDescent="0.35">
      <c r="A2646">
        <v>12645</v>
      </c>
      <c r="B2646" s="1">
        <v>45851</v>
      </c>
      <c r="C2646" t="s">
        <v>5004</v>
      </c>
      <c r="D2646" t="s">
        <v>22</v>
      </c>
      <c r="E2646" t="s">
        <v>58</v>
      </c>
      <c r="F2646" t="s">
        <v>129</v>
      </c>
      <c r="G2646" t="s">
        <v>164</v>
      </c>
      <c r="H2646" t="s">
        <v>5005</v>
      </c>
      <c r="I2646">
        <v>2</v>
      </c>
      <c r="J2646">
        <v>68216</v>
      </c>
      <c r="K2646">
        <v>0</v>
      </c>
      <c r="L2646">
        <v>136432</v>
      </c>
      <c r="M2646">
        <v>33682.959999999999</v>
      </c>
      <c r="N2646" t="s">
        <v>83</v>
      </c>
    </row>
    <row r="2647" spans="1:14" x14ac:dyDescent="0.35">
      <c r="A2647">
        <v>12646</v>
      </c>
      <c r="B2647" s="1">
        <v>45621</v>
      </c>
      <c r="C2647" t="s">
        <v>5006</v>
      </c>
      <c r="D2647" t="s">
        <v>40</v>
      </c>
      <c r="E2647" t="s">
        <v>103</v>
      </c>
      <c r="F2647" t="s">
        <v>17</v>
      </c>
      <c r="G2647" t="s">
        <v>111</v>
      </c>
      <c r="H2647" t="s">
        <v>5007</v>
      </c>
      <c r="I2647">
        <v>5</v>
      </c>
      <c r="J2647">
        <v>63842</v>
      </c>
      <c r="K2647">
        <v>0</v>
      </c>
      <c r="L2647">
        <v>319210</v>
      </c>
      <c r="M2647">
        <v>71769.95</v>
      </c>
      <c r="N2647" t="s">
        <v>83</v>
      </c>
    </row>
    <row r="2648" spans="1:14" x14ac:dyDescent="0.35">
      <c r="A2648">
        <v>12647</v>
      </c>
      <c r="B2648" s="1">
        <v>45610</v>
      </c>
      <c r="C2648" t="s">
        <v>5008</v>
      </c>
      <c r="D2648" t="s">
        <v>28</v>
      </c>
      <c r="E2648" t="s">
        <v>144</v>
      </c>
      <c r="F2648" t="s">
        <v>17</v>
      </c>
      <c r="G2648" t="s">
        <v>18</v>
      </c>
      <c r="H2648" t="s">
        <v>5009</v>
      </c>
      <c r="I2648">
        <v>5</v>
      </c>
      <c r="J2648">
        <v>69145</v>
      </c>
      <c r="K2648">
        <v>10</v>
      </c>
      <c r="L2648">
        <v>311152.5</v>
      </c>
      <c r="M2648">
        <v>61304.08</v>
      </c>
      <c r="N2648" t="s">
        <v>83</v>
      </c>
    </row>
    <row r="2649" spans="1:14" x14ac:dyDescent="0.35">
      <c r="A2649">
        <v>12648</v>
      </c>
      <c r="B2649" s="1">
        <v>45537</v>
      </c>
      <c r="C2649" t="s">
        <v>5010</v>
      </c>
      <c r="D2649" t="s">
        <v>40</v>
      </c>
      <c r="E2649" t="s">
        <v>110</v>
      </c>
      <c r="F2649" t="s">
        <v>42</v>
      </c>
      <c r="G2649" t="s">
        <v>79</v>
      </c>
      <c r="H2649" t="s">
        <v>5011</v>
      </c>
      <c r="I2649">
        <v>3</v>
      </c>
      <c r="J2649">
        <v>79471</v>
      </c>
      <c r="K2649">
        <v>15</v>
      </c>
      <c r="L2649">
        <v>202651.05</v>
      </c>
      <c r="M2649">
        <v>41796.68</v>
      </c>
      <c r="N2649" t="s">
        <v>38</v>
      </c>
    </row>
    <row r="2650" spans="1:14" x14ac:dyDescent="0.35">
      <c r="A2650">
        <v>12649</v>
      </c>
      <c r="B2650" s="1">
        <v>45754</v>
      </c>
      <c r="C2650" t="s">
        <v>5012</v>
      </c>
      <c r="D2650" t="s">
        <v>28</v>
      </c>
      <c r="E2650" t="s">
        <v>85</v>
      </c>
      <c r="F2650" t="s">
        <v>129</v>
      </c>
      <c r="G2650" t="s">
        <v>159</v>
      </c>
      <c r="H2650" t="s">
        <v>5013</v>
      </c>
      <c r="I2650">
        <v>5</v>
      </c>
      <c r="J2650">
        <v>79431</v>
      </c>
      <c r="K2650">
        <v>15</v>
      </c>
      <c r="L2650">
        <v>337581.75</v>
      </c>
      <c r="M2650">
        <v>66149.91</v>
      </c>
      <c r="N2650" t="s">
        <v>72</v>
      </c>
    </row>
    <row r="2651" spans="1:14" x14ac:dyDescent="0.35">
      <c r="A2651">
        <v>12650</v>
      </c>
      <c r="B2651" s="1">
        <v>45221</v>
      </c>
      <c r="C2651" t="s">
        <v>5014</v>
      </c>
      <c r="D2651" t="s">
        <v>28</v>
      </c>
      <c r="E2651" t="s">
        <v>114</v>
      </c>
      <c r="F2651" t="s">
        <v>86</v>
      </c>
      <c r="G2651" t="s">
        <v>171</v>
      </c>
      <c r="H2651" t="s">
        <v>2208</v>
      </c>
      <c r="I2651">
        <v>1</v>
      </c>
      <c r="J2651">
        <v>64914</v>
      </c>
      <c r="K2651">
        <v>15</v>
      </c>
      <c r="L2651">
        <v>55176.9</v>
      </c>
      <c r="M2651">
        <v>10151.81</v>
      </c>
      <c r="N2651" t="s">
        <v>33</v>
      </c>
    </row>
    <row r="2652" spans="1:14" x14ac:dyDescent="0.35">
      <c r="A2652">
        <v>12651</v>
      </c>
      <c r="B2652" s="1">
        <v>45204</v>
      </c>
      <c r="C2652" t="s">
        <v>5015</v>
      </c>
      <c r="D2652" t="s">
        <v>15</v>
      </c>
      <c r="E2652" t="s">
        <v>68</v>
      </c>
      <c r="F2652" t="s">
        <v>30</v>
      </c>
      <c r="G2652" t="s">
        <v>322</v>
      </c>
      <c r="H2652" t="s">
        <v>5016</v>
      </c>
      <c r="I2652">
        <v>3</v>
      </c>
      <c r="J2652">
        <v>55650</v>
      </c>
      <c r="K2652">
        <v>0</v>
      </c>
      <c r="L2652">
        <v>166950</v>
      </c>
      <c r="M2652">
        <v>27964.98</v>
      </c>
      <c r="N2652" t="s">
        <v>33</v>
      </c>
    </row>
    <row r="2653" spans="1:14" x14ac:dyDescent="0.35">
      <c r="A2653">
        <v>12652</v>
      </c>
      <c r="B2653" s="1">
        <v>45892</v>
      </c>
      <c r="C2653" t="s">
        <v>5017</v>
      </c>
      <c r="D2653" t="s">
        <v>40</v>
      </c>
      <c r="E2653" t="s">
        <v>110</v>
      </c>
      <c r="F2653" t="s">
        <v>24</v>
      </c>
      <c r="G2653" t="s">
        <v>133</v>
      </c>
      <c r="H2653" t="s">
        <v>5018</v>
      </c>
      <c r="I2653">
        <v>4</v>
      </c>
      <c r="J2653">
        <v>24723</v>
      </c>
      <c r="K2653">
        <v>0</v>
      </c>
      <c r="L2653">
        <v>98892</v>
      </c>
      <c r="M2653">
        <v>12758.88</v>
      </c>
      <c r="N2653" t="s">
        <v>38</v>
      </c>
    </row>
    <row r="2654" spans="1:14" x14ac:dyDescent="0.35">
      <c r="A2654">
        <v>12653</v>
      </c>
      <c r="B2654" s="1">
        <v>45490</v>
      </c>
      <c r="C2654" t="s">
        <v>5019</v>
      </c>
      <c r="D2654" t="s">
        <v>40</v>
      </c>
      <c r="E2654" t="s">
        <v>110</v>
      </c>
      <c r="F2654" t="s">
        <v>129</v>
      </c>
      <c r="G2654" t="s">
        <v>159</v>
      </c>
      <c r="H2654" t="s">
        <v>1947</v>
      </c>
      <c r="I2654">
        <v>4</v>
      </c>
      <c r="J2654">
        <v>43534</v>
      </c>
      <c r="K2654">
        <v>20</v>
      </c>
      <c r="L2654">
        <v>139308.79999999999</v>
      </c>
      <c r="M2654">
        <v>26316.06</v>
      </c>
      <c r="N2654" t="s">
        <v>72</v>
      </c>
    </row>
    <row r="2655" spans="1:14" x14ac:dyDescent="0.35">
      <c r="A2655">
        <v>12654</v>
      </c>
      <c r="B2655" s="1">
        <v>45637</v>
      </c>
      <c r="C2655" t="s">
        <v>5020</v>
      </c>
      <c r="D2655" t="s">
        <v>40</v>
      </c>
      <c r="E2655" t="s">
        <v>50</v>
      </c>
      <c r="F2655" t="s">
        <v>75</v>
      </c>
      <c r="G2655" t="s">
        <v>240</v>
      </c>
      <c r="H2655" t="s">
        <v>5021</v>
      </c>
      <c r="I2655">
        <v>3</v>
      </c>
      <c r="J2655">
        <v>37510</v>
      </c>
      <c r="K2655">
        <v>20</v>
      </c>
      <c r="L2655">
        <v>90024</v>
      </c>
      <c r="M2655">
        <v>20715.05</v>
      </c>
      <c r="N2655" t="s">
        <v>72</v>
      </c>
    </row>
    <row r="2656" spans="1:14" x14ac:dyDescent="0.35">
      <c r="A2656">
        <v>12655</v>
      </c>
      <c r="B2656" s="1">
        <v>45546</v>
      </c>
      <c r="C2656" t="s">
        <v>5022</v>
      </c>
      <c r="D2656" t="s">
        <v>22</v>
      </c>
      <c r="E2656" t="s">
        <v>167</v>
      </c>
      <c r="F2656" t="s">
        <v>69</v>
      </c>
      <c r="G2656" t="s">
        <v>151</v>
      </c>
      <c r="H2656" t="s">
        <v>5023</v>
      </c>
      <c r="I2656">
        <v>2</v>
      </c>
      <c r="J2656">
        <v>66085</v>
      </c>
      <c r="K2656">
        <v>0</v>
      </c>
      <c r="L2656">
        <v>132170</v>
      </c>
      <c r="M2656">
        <v>18277.29</v>
      </c>
      <c r="N2656" t="s">
        <v>72</v>
      </c>
    </row>
    <row r="2657" spans="1:14" x14ac:dyDescent="0.35">
      <c r="A2657">
        <v>12656</v>
      </c>
      <c r="B2657" s="1">
        <v>45384</v>
      </c>
      <c r="C2657" t="s">
        <v>5024</v>
      </c>
      <c r="D2657" t="s">
        <v>22</v>
      </c>
      <c r="E2657" t="s">
        <v>23</v>
      </c>
      <c r="F2657" t="s">
        <v>96</v>
      </c>
      <c r="G2657" t="s">
        <v>97</v>
      </c>
      <c r="H2657" t="s">
        <v>5025</v>
      </c>
      <c r="I2657">
        <v>3</v>
      </c>
      <c r="J2657">
        <v>6745</v>
      </c>
      <c r="K2657">
        <v>0</v>
      </c>
      <c r="L2657">
        <v>20235</v>
      </c>
      <c r="M2657">
        <v>1635.15</v>
      </c>
      <c r="N2657" t="s">
        <v>83</v>
      </c>
    </row>
    <row r="2658" spans="1:14" x14ac:dyDescent="0.35">
      <c r="A2658">
        <v>12657</v>
      </c>
      <c r="B2658" s="1">
        <v>45556</v>
      </c>
      <c r="C2658" t="s">
        <v>5026</v>
      </c>
      <c r="D2658" t="s">
        <v>28</v>
      </c>
      <c r="E2658" t="s">
        <v>144</v>
      </c>
      <c r="F2658" t="s">
        <v>96</v>
      </c>
      <c r="G2658" t="s">
        <v>97</v>
      </c>
      <c r="H2658" t="s">
        <v>5027</v>
      </c>
      <c r="I2658">
        <v>3</v>
      </c>
      <c r="J2658">
        <v>21263</v>
      </c>
      <c r="K2658">
        <v>20</v>
      </c>
      <c r="L2658">
        <v>51031.199999999997</v>
      </c>
      <c r="M2658">
        <v>6478.46</v>
      </c>
      <c r="N2658" t="s">
        <v>33</v>
      </c>
    </row>
    <row r="2659" spans="1:14" x14ac:dyDescent="0.35">
      <c r="A2659">
        <v>12658</v>
      </c>
      <c r="B2659" s="1">
        <v>45476</v>
      </c>
      <c r="C2659" t="s">
        <v>5028</v>
      </c>
      <c r="D2659" t="s">
        <v>22</v>
      </c>
      <c r="E2659" t="s">
        <v>74</v>
      </c>
      <c r="F2659" t="s">
        <v>75</v>
      </c>
      <c r="G2659" t="s">
        <v>240</v>
      </c>
      <c r="H2659" t="s">
        <v>5029</v>
      </c>
      <c r="I2659">
        <v>4</v>
      </c>
      <c r="J2659">
        <v>31267</v>
      </c>
      <c r="K2659">
        <v>20</v>
      </c>
      <c r="L2659">
        <v>100054.39999999999</v>
      </c>
      <c r="M2659">
        <v>17424.82</v>
      </c>
      <c r="N2659" t="s">
        <v>83</v>
      </c>
    </row>
    <row r="2660" spans="1:14" x14ac:dyDescent="0.35">
      <c r="A2660">
        <v>12659</v>
      </c>
      <c r="B2660" s="1">
        <v>45815</v>
      </c>
      <c r="C2660" t="s">
        <v>5030</v>
      </c>
      <c r="D2660" t="s">
        <v>22</v>
      </c>
      <c r="E2660" t="s">
        <v>54</v>
      </c>
      <c r="F2660" t="s">
        <v>69</v>
      </c>
      <c r="G2660" t="s">
        <v>115</v>
      </c>
      <c r="H2660" t="s">
        <v>5031</v>
      </c>
      <c r="I2660">
        <v>3</v>
      </c>
      <c r="J2660">
        <v>48494</v>
      </c>
      <c r="K2660">
        <v>0</v>
      </c>
      <c r="L2660">
        <v>145482</v>
      </c>
      <c r="M2660">
        <v>17219.03</v>
      </c>
      <c r="N2660" t="s">
        <v>72</v>
      </c>
    </row>
    <row r="2661" spans="1:14" x14ac:dyDescent="0.35">
      <c r="A2661">
        <v>12660</v>
      </c>
      <c r="B2661" s="1">
        <v>45696</v>
      </c>
      <c r="C2661" t="s">
        <v>5032</v>
      </c>
      <c r="D2661" t="s">
        <v>40</v>
      </c>
      <c r="E2661" t="s">
        <v>110</v>
      </c>
      <c r="F2661" t="s">
        <v>75</v>
      </c>
      <c r="G2661" t="s">
        <v>409</v>
      </c>
      <c r="H2661" t="s">
        <v>4260</v>
      </c>
      <c r="I2661">
        <v>1</v>
      </c>
      <c r="J2661">
        <v>28752</v>
      </c>
      <c r="K2661">
        <v>5</v>
      </c>
      <c r="L2661">
        <v>27314.400000000001</v>
      </c>
      <c r="M2661">
        <v>6791.93</v>
      </c>
      <c r="N2661" t="s">
        <v>20</v>
      </c>
    </row>
    <row r="2662" spans="1:14" x14ac:dyDescent="0.35">
      <c r="A2662">
        <v>12661</v>
      </c>
      <c r="B2662" s="1">
        <v>45641</v>
      </c>
      <c r="C2662" t="s">
        <v>5033</v>
      </c>
      <c r="D2662" t="s">
        <v>15</v>
      </c>
      <c r="E2662" t="s">
        <v>16</v>
      </c>
      <c r="F2662" t="s">
        <v>42</v>
      </c>
      <c r="G2662" t="s">
        <v>51</v>
      </c>
      <c r="H2662" t="s">
        <v>2707</v>
      </c>
      <c r="I2662">
        <v>5</v>
      </c>
      <c r="J2662">
        <v>7587</v>
      </c>
      <c r="K2662">
        <v>5</v>
      </c>
      <c r="L2662">
        <v>36038.25</v>
      </c>
      <c r="M2662">
        <v>2277.92</v>
      </c>
      <c r="N2662" t="s">
        <v>20</v>
      </c>
    </row>
    <row r="2663" spans="1:14" x14ac:dyDescent="0.35">
      <c r="A2663">
        <v>12662</v>
      </c>
      <c r="B2663" s="1">
        <v>45875</v>
      </c>
      <c r="C2663" t="s">
        <v>5034</v>
      </c>
      <c r="D2663" t="s">
        <v>28</v>
      </c>
      <c r="E2663" t="s">
        <v>29</v>
      </c>
      <c r="F2663" t="s">
        <v>96</v>
      </c>
      <c r="G2663" t="s">
        <v>97</v>
      </c>
      <c r="H2663" t="s">
        <v>5035</v>
      </c>
      <c r="I2663">
        <v>3</v>
      </c>
      <c r="J2663">
        <v>23691</v>
      </c>
      <c r="K2663">
        <v>0</v>
      </c>
      <c r="L2663">
        <v>71073</v>
      </c>
      <c r="M2663">
        <v>5631.97</v>
      </c>
      <c r="N2663" t="s">
        <v>38</v>
      </c>
    </row>
    <row r="2664" spans="1:14" x14ac:dyDescent="0.35">
      <c r="A2664">
        <v>12663</v>
      </c>
      <c r="B2664" s="1">
        <v>45905</v>
      </c>
      <c r="C2664" t="s">
        <v>5036</v>
      </c>
      <c r="D2664" t="s">
        <v>22</v>
      </c>
      <c r="E2664" t="s">
        <v>58</v>
      </c>
      <c r="F2664" t="s">
        <v>42</v>
      </c>
      <c r="G2664" t="s">
        <v>43</v>
      </c>
      <c r="H2664" t="s">
        <v>5037</v>
      </c>
      <c r="I2664">
        <v>3</v>
      </c>
      <c r="J2664">
        <v>265</v>
      </c>
      <c r="K2664">
        <v>5</v>
      </c>
      <c r="L2664">
        <v>755.25</v>
      </c>
      <c r="M2664">
        <v>40.74</v>
      </c>
      <c r="N2664" t="s">
        <v>83</v>
      </c>
    </row>
    <row r="2665" spans="1:14" x14ac:dyDescent="0.35">
      <c r="A2665">
        <v>12664</v>
      </c>
      <c r="B2665" s="1">
        <v>45583</v>
      </c>
      <c r="C2665" t="s">
        <v>5038</v>
      </c>
      <c r="D2665" t="s">
        <v>40</v>
      </c>
      <c r="E2665" t="s">
        <v>62</v>
      </c>
      <c r="F2665" t="s">
        <v>30</v>
      </c>
      <c r="G2665" t="s">
        <v>65</v>
      </c>
      <c r="H2665" t="s">
        <v>5039</v>
      </c>
      <c r="I2665">
        <v>3</v>
      </c>
      <c r="J2665">
        <v>63282</v>
      </c>
      <c r="K2665">
        <v>5</v>
      </c>
      <c r="L2665">
        <v>180353.7</v>
      </c>
      <c r="M2665">
        <v>16601.59</v>
      </c>
      <c r="N2665" t="s">
        <v>72</v>
      </c>
    </row>
    <row r="2666" spans="1:14" x14ac:dyDescent="0.35">
      <c r="A2666">
        <v>12665</v>
      </c>
      <c r="B2666" s="1">
        <v>45858</v>
      </c>
      <c r="C2666" t="s">
        <v>5040</v>
      </c>
      <c r="D2666" t="s">
        <v>28</v>
      </c>
      <c r="E2666" t="s">
        <v>114</v>
      </c>
      <c r="F2666" t="s">
        <v>30</v>
      </c>
      <c r="G2666" t="s">
        <v>65</v>
      </c>
      <c r="H2666" t="s">
        <v>5041</v>
      </c>
      <c r="I2666">
        <v>1</v>
      </c>
      <c r="J2666">
        <v>23808</v>
      </c>
      <c r="K2666">
        <v>5</v>
      </c>
      <c r="L2666">
        <v>22617.599999999999</v>
      </c>
      <c r="M2666">
        <v>1518.06</v>
      </c>
      <c r="N2666" t="s">
        <v>33</v>
      </c>
    </row>
    <row r="2667" spans="1:14" x14ac:dyDescent="0.35">
      <c r="A2667">
        <v>12666</v>
      </c>
      <c r="B2667" s="1">
        <v>45614</v>
      </c>
      <c r="C2667" t="s">
        <v>5042</v>
      </c>
      <c r="D2667" t="s">
        <v>22</v>
      </c>
      <c r="E2667" t="s">
        <v>74</v>
      </c>
      <c r="F2667" t="s">
        <v>75</v>
      </c>
      <c r="G2667" t="s">
        <v>409</v>
      </c>
      <c r="H2667" t="s">
        <v>5043</v>
      </c>
      <c r="I2667">
        <v>5</v>
      </c>
      <c r="J2667">
        <v>29607</v>
      </c>
      <c r="K2667">
        <v>5</v>
      </c>
      <c r="L2667">
        <v>140633.25</v>
      </c>
      <c r="M2667">
        <v>34618.19</v>
      </c>
      <c r="N2667" t="s">
        <v>72</v>
      </c>
    </row>
    <row r="2668" spans="1:14" x14ac:dyDescent="0.35">
      <c r="A2668">
        <v>12667</v>
      </c>
      <c r="B2668" s="1">
        <v>45412</v>
      </c>
      <c r="C2668" t="s">
        <v>5044</v>
      </c>
      <c r="D2668" t="s">
        <v>15</v>
      </c>
      <c r="E2668" t="s">
        <v>174</v>
      </c>
      <c r="F2668" t="s">
        <v>42</v>
      </c>
      <c r="G2668" t="s">
        <v>446</v>
      </c>
      <c r="H2668" t="s">
        <v>5045</v>
      </c>
      <c r="I2668">
        <v>1</v>
      </c>
      <c r="J2668">
        <v>57260</v>
      </c>
      <c r="K2668">
        <v>5</v>
      </c>
      <c r="L2668">
        <v>54397</v>
      </c>
      <c r="M2668">
        <v>8823.0499999999993</v>
      </c>
      <c r="N2668" t="s">
        <v>72</v>
      </c>
    </row>
    <row r="2669" spans="1:14" x14ac:dyDescent="0.35">
      <c r="A2669">
        <v>12668</v>
      </c>
      <c r="B2669" s="1">
        <v>45644</v>
      </c>
      <c r="C2669" t="s">
        <v>5046</v>
      </c>
      <c r="D2669" t="s">
        <v>22</v>
      </c>
      <c r="E2669" t="s">
        <v>167</v>
      </c>
      <c r="F2669" t="s">
        <v>75</v>
      </c>
      <c r="G2669" t="s">
        <v>240</v>
      </c>
      <c r="H2669" t="s">
        <v>5047</v>
      </c>
      <c r="I2669">
        <v>4</v>
      </c>
      <c r="J2669">
        <v>73922</v>
      </c>
      <c r="K2669">
        <v>15</v>
      </c>
      <c r="L2669">
        <v>251334.8</v>
      </c>
      <c r="M2669">
        <v>25825.56</v>
      </c>
      <c r="N2669" t="s">
        <v>33</v>
      </c>
    </row>
    <row r="2670" spans="1:14" x14ac:dyDescent="0.35">
      <c r="A2670">
        <v>12669</v>
      </c>
      <c r="B2670" s="1">
        <v>45825</v>
      </c>
      <c r="C2670" t="s">
        <v>5048</v>
      </c>
      <c r="D2670" t="s">
        <v>22</v>
      </c>
      <c r="E2670" t="s">
        <v>58</v>
      </c>
      <c r="F2670" t="s">
        <v>17</v>
      </c>
      <c r="G2670" t="s">
        <v>291</v>
      </c>
      <c r="H2670" t="s">
        <v>5049</v>
      </c>
      <c r="I2670">
        <v>2</v>
      </c>
      <c r="J2670">
        <v>7949</v>
      </c>
      <c r="K2670">
        <v>5</v>
      </c>
      <c r="L2670">
        <v>15103.1</v>
      </c>
      <c r="M2670">
        <v>1095.1500000000001</v>
      </c>
      <c r="N2670" t="s">
        <v>72</v>
      </c>
    </row>
    <row r="2671" spans="1:14" x14ac:dyDescent="0.35">
      <c r="A2671">
        <v>12670</v>
      </c>
      <c r="B2671" s="1">
        <v>45203</v>
      </c>
      <c r="C2671" t="s">
        <v>5050</v>
      </c>
      <c r="D2671" t="s">
        <v>40</v>
      </c>
      <c r="E2671" t="s">
        <v>110</v>
      </c>
      <c r="F2671" t="s">
        <v>24</v>
      </c>
      <c r="G2671" t="s">
        <v>133</v>
      </c>
      <c r="H2671" t="s">
        <v>4325</v>
      </c>
      <c r="I2671">
        <v>1</v>
      </c>
      <c r="J2671">
        <v>61466</v>
      </c>
      <c r="K2671">
        <v>0</v>
      </c>
      <c r="L2671">
        <v>61466</v>
      </c>
      <c r="M2671">
        <v>11022.91</v>
      </c>
      <c r="N2671" t="s">
        <v>83</v>
      </c>
    </row>
    <row r="2672" spans="1:14" x14ac:dyDescent="0.35">
      <c r="A2672">
        <v>12671</v>
      </c>
      <c r="B2672" s="1">
        <v>45484</v>
      </c>
      <c r="C2672" t="s">
        <v>5051</v>
      </c>
      <c r="D2672" t="s">
        <v>22</v>
      </c>
      <c r="E2672" t="s">
        <v>54</v>
      </c>
      <c r="F2672" t="s">
        <v>30</v>
      </c>
      <c r="G2672" t="s">
        <v>104</v>
      </c>
      <c r="H2672" t="s">
        <v>5052</v>
      </c>
      <c r="I2672">
        <v>5</v>
      </c>
      <c r="J2672">
        <v>49063</v>
      </c>
      <c r="K2672">
        <v>5</v>
      </c>
      <c r="L2672">
        <v>233049.25</v>
      </c>
      <c r="M2672">
        <v>14776.65</v>
      </c>
      <c r="N2672" t="s">
        <v>83</v>
      </c>
    </row>
    <row r="2673" spans="1:14" x14ac:dyDescent="0.35">
      <c r="A2673">
        <v>12672</v>
      </c>
      <c r="B2673" s="1">
        <v>45680</v>
      </c>
      <c r="C2673" t="s">
        <v>5053</v>
      </c>
      <c r="D2673" t="s">
        <v>40</v>
      </c>
      <c r="E2673" t="s">
        <v>62</v>
      </c>
      <c r="F2673" t="s">
        <v>69</v>
      </c>
      <c r="G2673" t="s">
        <v>517</v>
      </c>
      <c r="H2673" t="s">
        <v>5054</v>
      </c>
      <c r="I2673">
        <v>2</v>
      </c>
      <c r="J2673">
        <v>79540</v>
      </c>
      <c r="K2673">
        <v>15</v>
      </c>
      <c r="L2673">
        <v>135218</v>
      </c>
      <c r="M2673">
        <v>19337.93</v>
      </c>
      <c r="N2673" t="s">
        <v>38</v>
      </c>
    </row>
    <row r="2674" spans="1:14" x14ac:dyDescent="0.35">
      <c r="A2674">
        <v>12673</v>
      </c>
      <c r="B2674" s="1">
        <v>45345</v>
      </c>
      <c r="C2674" t="s">
        <v>5055</v>
      </c>
      <c r="D2674" t="s">
        <v>40</v>
      </c>
      <c r="E2674" t="s">
        <v>110</v>
      </c>
      <c r="F2674" t="s">
        <v>30</v>
      </c>
      <c r="G2674" t="s">
        <v>65</v>
      </c>
      <c r="H2674" t="s">
        <v>3240</v>
      </c>
      <c r="I2674">
        <v>3</v>
      </c>
      <c r="J2674">
        <v>51253</v>
      </c>
      <c r="K2674">
        <v>5</v>
      </c>
      <c r="L2674">
        <v>146071.04999999999</v>
      </c>
      <c r="M2674">
        <v>13243.68</v>
      </c>
      <c r="N2674" t="s">
        <v>72</v>
      </c>
    </row>
    <row r="2675" spans="1:14" x14ac:dyDescent="0.35">
      <c r="A2675">
        <v>12674</v>
      </c>
      <c r="B2675" s="1">
        <v>45445</v>
      </c>
      <c r="C2675" t="s">
        <v>5056</v>
      </c>
      <c r="D2675" t="s">
        <v>28</v>
      </c>
      <c r="E2675" t="s">
        <v>85</v>
      </c>
      <c r="F2675" t="s">
        <v>24</v>
      </c>
      <c r="G2675" t="s">
        <v>133</v>
      </c>
      <c r="H2675" t="s">
        <v>2793</v>
      </c>
      <c r="I2675">
        <v>4</v>
      </c>
      <c r="J2675">
        <v>19605</v>
      </c>
      <c r="K2675">
        <v>5</v>
      </c>
      <c r="L2675">
        <v>74499</v>
      </c>
      <c r="M2675">
        <v>13964.94</v>
      </c>
      <c r="N2675" t="s">
        <v>72</v>
      </c>
    </row>
    <row r="2676" spans="1:14" x14ac:dyDescent="0.35">
      <c r="A2676">
        <v>12675</v>
      </c>
      <c r="B2676" s="1">
        <v>45762</v>
      </c>
      <c r="C2676" t="s">
        <v>5057</v>
      </c>
      <c r="D2676" t="s">
        <v>15</v>
      </c>
      <c r="E2676" t="s">
        <v>147</v>
      </c>
      <c r="F2676" t="s">
        <v>86</v>
      </c>
      <c r="G2676" t="s">
        <v>118</v>
      </c>
      <c r="H2676" t="s">
        <v>5058</v>
      </c>
      <c r="I2676">
        <v>1</v>
      </c>
      <c r="J2676">
        <v>24645</v>
      </c>
      <c r="K2676">
        <v>0</v>
      </c>
      <c r="L2676">
        <v>24645</v>
      </c>
      <c r="M2676">
        <v>3160.6</v>
      </c>
      <c r="N2676" t="s">
        <v>72</v>
      </c>
    </row>
    <row r="2677" spans="1:14" x14ac:dyDescent="0.35">
      <c r="A2677">
        <v>12676</v>
      </c>
      <c r="B2677" s="1">
        <v>45217</v>
      </c>
      <c r="C2677" t="s">
        <v>5059</v>
      </c>
      <c r="D2677" t="s">
        <v>22</v>
      </c>
      <c r="E2677" t="s">
        <v>167</v>
      </c>
      <c r="F2677" t="s">
        <v>17</v>
      </c>
      <c r="G2677" t="s">
        <v>291</v>
      </c>
      <c r="H2677" t="s">
        <v>5060</v>
      </c>
      <c r="I2677">
        <v>3</v>
      </c>
      <c r="J2677">
        <v>5517</v>
      </c>
      <c r="K2677">
        <v>0</v>
      </c>
      <c r="L2677">
        <v>16551</v>
      </c>
      <c r="M2677">
        <v>1712.4</v>
      </c>
      <c r="N2677" t="s">
        <v>33</v>
      </c>
    </row>
    <row r="2678" spans="1:14" x14ac:dyDescent="0.35">
      <c r="A2678">
        <v>12677</v>
      </c>
      <c r="B2678" s="1">
        <v>45255</v>
      </c>
      <c r="C2678" t="s">
        <v>5061</v>
      </c>
      <c r="D2678" t="s">
        <v>22</v>
      </c>
      <c r="E2678" t="s">
        <v>74</v>
      </c>
      <c r="F2678" t="s">
        <v>42</v>
      </c>
      <c r="G2678" t="s">
        <v>188</v>
      </c>
      <c r="H2678" t="s">
        <v>5062</v>
      </c>
      <c r="I2678">
        <v>5</v>
      </c>
      <c r="J2678">
        <v>31313</v>
      </c>
      <c r="K2678">
        <v>10</v>
      </c>
      <c r="L2678">
        <v>140908.5</v>
      </c>
      <c r="M2678">
        <v>14301.31</v>
      </c>
      <c r="N2678" t="s">
        <v>83</v>
      </c>
    </row>
    <row r="2679" spans="1:14" x14ac:dyDescent="0.35">
      <c r="A2679">
        <v>12678</v>
      </c>
      <c r="B2679" s="1">
        <v>45707</v>
      </c>
      <c r="C2679" t="s">
        <v>5063</v>
      </c>
      <c r="D2679" t="s">
        <v>28</v>
      </c>
      <c r="E2679" t="s">
        <v>144</v>
      </c>
      <c r="F2679" t="s">
        <v>86</v>
      </c>
      <c r="G2679" t="s">
        <v>171</v>
      </c>
      <c r="H2679" t="s">
        <v>5064</v>
      </c>
      <c r="I2679">
        <v>2</v>
      </c>
      <c r="J2679">
        <v>2017</v>
      </c>
      <c r="K2679">
        <v>5</v>
      </c>
      <c r="L2679">
        <v>3832.3</v>
      </c>
      <c r="M2679">
        <v>425.59</v>
      </c>
      <c r="N2679" t="s">
        <v>38</v>
      </c>
    </row>
    <row r="2680" spans="1:14" x14ac:dyDescent="0.35">
      <c r="A2680">
        <v>12679</v>
      </c>
      <c r="B2680" s="1">
        <v>45847</v>
      </c>
      <c r="C2680" t="s">
        <v>5065</v>
      </c>
      <c r="D2680" t="s">
        <v>28</v>
      </c>
      <c r="E2680" t="s">
        <v>85</v>
      </c>
      <c r="F2680" t="s">
        <v>75</v>
      </c>
      <c r="G2680" t="s">
        <v>204</v>
      </c>
      <c r="H2680" t="s">
        <v>5066</v>
      </c>
      <c r="I2680">
        <v>2</v>
      </c>
      <c r="J2680">
        <v>18855</v>
      </c>
      <c r="K2680">
        <v>5</v>
      </c>
      <c r="L2680">
        <v>35824.5</v>
      </c>
      <c r="M2680">
        <v>6705.89</v>
      </c>
      <c r="N2680" t="s">
        <v>33</v>
      </c>
    </row>
    <row r="2681" spans="1:14" x14ac:dyDescent="0.35">
      <c r="A2681">
        <v>12680</v>
      </c>
      <c r="B2681" s="1">
        <v>45761</v>
      </c>
      <c r="C2681" t="s">
        <v>5067</v>
      </c>
      <c r="D2681" t="s">
        <v>15</v>
      </c>
      <c r="E2681" t="s">
        <v>68</v>
      </c>
      <c r="F2681" t="s">
        <v>96</v>
      </c>
      <c r="G2681" t="s">
        <v>156</v>
      </c>
      <c r="H2681" t="s">
        <v>5068</v>
      </c>
      <c r="I2681">
        <v>4</v>
      </c>
      <c r="J2681">
        <v>42304</v>
      </c>
      <c r="K2681">
        <v>0</v>
      </c>
      <c r="L2681">
        <v>169216</v>
      </c>
      <c r="M2681">
        <v>30002.400000000001</v>
      </c>
      <c r="N2681" t="s">
        <v>72</v>
      </c>
    </row>
    <row r="2682" spans="1:14" x14ac:dyDescent="0.35">
      <c r="A2682">
        <v>12681</v>
      </c>
      <c r="B2682" s="1">
        <v>45817</v>
      </c>
      <c r="C2682" t="s">
        <v>5069</v>
      </c>
      <c r="D2682" t="s">
        <v>15</v>
      </c>
      <c r="E2682" t="s">
        <v>68</v>
      </c>
      <c r="F2682" t="s">
        <v>69</v>
      </c>
      <c r="G2682" t="s">
        <v>517</v>
      </c>
      <c r="H2682" t="s">
        <v>2685</v>
      </c>
      <c r="I2682">
        <v>1</v>
      </c>
      <c r="J2682">
        <v>17050</v>
      </c>
      <c r="K2682">
        <v>10</v>
      </c>
      <c r="L2682">
        <v>15345</v>
      </c>
      <c r="M2682">
        <v>3206.58</v>
      </c>
      <c r="N2682" t="s">
        <v>33</v>
      </c>
    </row>
    <row r="2683" spans="1:14" x14ac:dyDescent="0.35">
      <c r="A2683">
        <v>12682</v>
      </c>
      <c r="B2683" s="1">
        <v>45359</v>
      </c>
      <c r="C2683" t="s">
        <v>5070</v>
      </c>
      <c r="D2683" t="s">
        <v>22</v>
      </c>
      <c r="E2683" t="s">
        <v>23</v>
      </c>
      <c r="F2683" t="s">
        <v>75</v>
      </c>
      <c r="G2683" t="s">
        <v>76</v>
      </c>
      <c r="H2683" t="s">
        <v>4596</v>
      </c>
      <c r="I2683">
        <v>2</v>
      </c>
      <c r="J2683">
        <v>51223</v>
      </c>
      <c r="K2683">
        <v>5</v>
      </c>
      <c r="L2683">
        <v>97323.7</v>
      </c>
      <c r="M2683">
        <v>20200.91</v>
      </c>
      <c r="N2683" t="s">
        <v>72</v>
      </c>
    </row>
    <row r="2684" spans="1:14" x14ac:dyDescent="0.35">
      <c r="A2684">
        <v>12683</v>
      </c>
      <c r="B2684" s="1">
        <v>45896</v>
      </c>
      <c r="C2684" t="s">
        <v>5071</v>
      </c>
      <c r="D2684" t="s">
        <v>28</v>
      </c>
      <c r="E2684" t="s">
        <v>85</v>
      </c>
      <c r="F2684" t="s">
        <v>69</v>
      </c>
      <c r="G2684" t="s">
        <v>115</v>
      </c>
      <c r="H2684" t="s">
        <v>5072</v>
      </c>
      <c r="I2684">
        <v>4</v>
      </c>
      <c r="J2684">
        <v>69322</v>
      </c>
      <c r="K2684">
        <v>15</v>
      </c>
      <c r="L2684">
        <v>235694.8</v>
      </c>
      <c r="M2684">
        <v>37328.959999999999</v>
      </c>
      <c r="N2684" t="s">
        <v>38</v>
      </c>
    </row>
    <row r="2685" spans="1:14" x14ac:dyDescent="0.35">
      <c r="A2685">
        <v>12684</v>
      </c>
      <c r="B2685" s="1">
        <v>45792</v>
      </c>
      <c r="C2685" t="s">
        <v>5073</v>
      </c>
      <c r="D2685" t="s">
        <v>40</v>
      </c>
      <c r="E2685" t="s">
        <v>62</v>
      </c>
      <c r="F2685" t="s">
        <v>30</v>
      </c>
      <c r="G2685" t="s">
        <v>322</v>
      </c>
      <c r="H2685" t="s">
        <v>5074</v>
      </c>
      <c r="I2685">
        <v>3</v>
      </c>
      <c r="J2685">
        <v>23159</v>
      </c>
      <c r="K2685">
        <v>0</v>
      </c>
      <c r="L2685">
        <v>69477</v>
      </c>
      <c r="M2685">
        <v>11470.59</v>
      </c>
      <c r="N2685" t="s">
        <v>83</v>
      </c>
    </row>
    <row r="2686" spans="1:14" x14ac:dyDescent="0.35">
      <c r="A2686">
        <v>12685</v>
      </c>
      <c r="B2686" s="1">
        <v>45708</v>
      </c>
      <c r="C2686" t="s">
        <v>5075</v>
      </c>
      <c r="D2686" t="s">
        <v>40</v>
      </c>
      <c r="E2686" t="s">
        <v>41</v>
      </c>
      <c r="F2686" t="s">
        <v>17</v>
      </c>
      <c r="G2686" t="s">
        <v>291</v>
      </c>
      <c r="H2686" t="s">
        <v>5076</v>
      </c>
      <c r="I2686">
        <v>4</v>
      </c>
      <c r="J2686">
        <v>62268</v>
      </c>
      <c r="K2686">
        <v>20</v>
      </c>
      <c r="L2686">
        <v>199257.60000000001</v>
      </c>
      <c r="M2686">
        <v>13101.97</v>
      </c>
      <c r="N2686" t="s">
        <v>38</v>
      </c>
    </row>
    <row r="2687" spans="1:14" x14ac:dyDescent="0.35">
      <c r="A2687">
        <v>12686</v>
      </c>
      <c r="B2687" s="1">
        <v>45615</v>
      </c>
      <c r="C2687" t="s">
        <v>5077</v>
      </c>
      <c r="D2687" t="s">
        <v>22</v>
      </c>
      <c r="E2687" t="s">
        <v>54</v>
      </c>
      <c r="F2687" t="s">
        <v>42</v>
      </c>
      <c r="G2687" t="s">
        <v>79</v>
      </c>
      <c r="H2687" t="s">
        <v>5078</v>
      </c>
      <c r="I2687">
        <v>3</v>
      </c>
      <c r="J2687">
        <v>17544</v>
      </c>
      <c r="K2687">
        <v>15</v>
      </c>
      <c r="L2687">
        <v>44737.2</v>
      </c>
      <c r="M2687">
        <v>9603.14</v>
      </c>
      <c r="N2687" t="s">
        <v>20</v>
      </c>
    </row>
    <row r="2688" spans="1:14" x14ac:dyDescent="0.35">
      <c r="A2688">
        <v>12687</v>
      </c>
      <c r="B2688" s="1">
        <v>45470</v>
      </c>
      <c r="C2688" t="s">
        <v>5079</v>
      </c>
      <c r="D2688" t="s">
        <v>22</v>
      </c>
      <c r="E2688" t="s">
        <v>23</v>
      </c>
      <c r="F2688" t="s">
        <v>75</v>
      </c>
      <c r="G2688" t="s">
        <v>240</v>
      </c>
      <c r="H2688" t="s">
        <v>5080</v>
      </c>
      <c r="I2688">
        <v>2</v>
      </c>
      <c r="J2688">
        <v>30247</v>
      </c>
      <c r="K2688">
        <v>10</v>
      </c>
      <c r="L2688">
        <v>54444.6</v>
      </c>
      <c r="M2688">
        <v>5481.82</v>
      </c>
      <c r="N2688" t="s">
        <v>38</v>
      </c>
    </row>
    <row r="2689" spans="1:14" x14ac:dyDescent="0.35">
      <c r="A2689">
        <v>12688</v>
      </c>
      <c r="B2689" s="1">
        <v>45728</v>
      </c>
      <c r="C2689" t="s">
        <v>5081</v>
      </c>
      <c r="D2689" t="s">
        <v>22</v>
      </c>
      <c r="E2689" t="s">
        <v>58</v>
      </c>
      <c r="F2689" t="s">
        <v>86</v>
      </c>
      <c r="G2689" t="s">
        <v>171</v>
      </c>
      <c r="H2689" t="s">
        <v>5082</v>
      </c>
      <c r="I2689">
        <v>5</v>
      </c>
      <c r="J2689">
        <v>25841</v>
      </c>
      <c r="K2689">
        <v>20</v>
      </c>
      <c r="L2689">
        <v>103364</v>
      </c>
      <c r="M2689">
        <v>12412.99</v>
      </c>
      <c r="N2689" t="s">
        <v>72</v>
      </c>
    </row>
    <row r="2690" spans="1:14" x14ac:dyDescent="0.35">
      <c r="A2690">
        <v>12689</v>
      </c>
      <c r="B2690" s="1">
        <v>45725</v>
      </c>
      <c r="C2690" t="s">
        <v>5083</v>
      </c>
      <c r="D2690" t="s">
        <v>15</v>
      </c>
      <c r="E2690" t="s">
        <v>16</v>
      </c>
      <c r="F2690" t="s">
        <v>30</v>
      </c>
      <c r="G2690" t="s">
        <v>104</v>
      </c>
      <c r="H2690" t="s">
        <v>2379</v>
      </c>
      <c r="I2690">
        <v>1</v>
      </c>
      <c r="J2690">
        <v>50830</v>
      </c>
      <c r="K2690">
        <v>20</v>
      </c>
      <c r="L2690">
        <v>40664</v>
      </c>
      <c r="M2690">
        <v>6427.61</v>
      </c>
      <c r="N2690" t="s">
        <v>38</v>
      </c>
    </row>
    <row r="2691" spans="1:14" x14ac:dyDescent="0.35">
      <c r="A2691">
        <v>12690</v>
      </c>
      <c r="B2691" s="1">
        <v>45603</v>
      </c>
      <c r="C2691" t="s">
        <v>5084</v>
      </c>
      <c r="D2691" t="s">
        <v>28</v>
      </c>
      <c r="E2691" t="s">
        <v>114</v>
      </c>
      <c r="F2691" t="s">
        <v>129</v>
      </c>
      <c r="G2691" t="s">
        <v>164</v>
      </c>
      <c r="H2691" t="s">
        <v>3008</v>
      </c>
      <c r="I2691">
        <v>2</v>
      </c>
      <c r="J2691">
        <v>33310</v>
      </c>
      <c r="K2691">
        <v>0</v>
      </c>
      <c r="L2691">
        <v>66620</v>
      </c>
      <c r="M2691">
        <v>4069.39</v>
      </c>
      <c r="N2691" t="s">
        <v>83</v>
      </c>
    </row>
    <row r="2692" spans="1:14" x14ac:dyDescent="0.35">
      <c r="A2692">
        <v>12691</v>
      </c>
      <c r="B2692" s="1">
        <v>45700</v>
      </c>
      <c r="C2692" t="s">
        <v>5085</v>
      </c>
      <c r="D2692" t="s">
        <v>15</v>
      </c>
      <c r="E2692" t="s">
        <v>16</v>
      </c>
      <c r="F2692" t="s">
        <v>75</v>
      </c>
      <c r="G2692" t="s">
        <v>409</v>
      </c>
      <c r="H2692" t="s">
        <v>5086</v>
      </c>
      <c r="I2692">
        <v>4</v>
      </c>
      <c r="J2692">
        <v>48882</v>
      </c>
      <c r="K2692">
        <v>20</v>
      </c>
      <c r="L2692">
        <v>156422.39999999999</v>
      </c>
      <c r="M2692">
        <v>37893.360000000001</v>
      </c>
      <c r="N2692" t="s">
        <v>33</v>
      </c>
    </row>
    <row r="2693" spans="1:14" x14ac:dyDescent="0.35">
      <c r="A2693">
        <v>12692</v>
      </c>
      <c r="B2693" s="1">
        <v>45812</v>
      </c>
      <c r="C2693" t="s">
        <v>5087</v>
      </c>
      <c r="D2693" t="s">
        <v>40</v>
      </c>
      <c r="E2693" t="s">
        <v>110</v>
      </c>
      <c r="F2693" t="s">
        <v>69</v>
      </c>
      <c r="G2693" t="s">
        <v>151</v>
      </c>
      <c r="H2693" t="s">
        <v>5088</v>
      </c>
      <c r="I2693">
        <v>4</v>
      </c>
      <c r="J2693">
        <v>18641</v>
      </c>
      <c r="K2693">
        <v>0</v>
      </c>
      <c r="L2693">
        <v>74564</v>
      </c>
      <c r="M2693">
        <v>14655.51</v>
      </c>
      <c r="N2693" t="s">
        <v>33</v>
      </c>
    </row>
    <row r="2694" spans="1:14" x14ac:dyDescent="0.35">
      <c r="A2694">
        <v>12693</v>
      </c>
      <c r="B2694" s="1">
        <v>45354</v>
      </c>
      <c r="C2694" t="s">
        <v>5089</v>
      </c>
      <c r="D2694" t="s">
        <v>40</v>
      </c>
      <c r="E2694" t="s">
        <v>50</v>
      </c>
      <c r="F2694" t="s">
        <v>86</v>
      </c>
      <c r="G2694" t="s">
        <v>118</v>
      </c>
      <c r="H2694" t="s">
        <v>5090</v>
      </c>
      <c r="I2694">
        <v>3</v>
      </c>
      <c r="J2694">
        <v>19812</v>
      </c>
      <c r="K2694">
        <v>0</v>
      </c>
      <c r="L2694">
        <v>59436</v>
      </c>
      <c r="M2694">
        <v>13689.65</v>
      </c>
      <c r="N2694" t="s">
        <v>33</v>
      </c>
    </row>
    <row r="2695" spans="1:14" x14ac:dyDescent="0.35">
      <c r="A2695">
        <v>12694</v>
      </c>
      <c r="B2695" s="1">
        <v>45881</v>
      </c>
      <c r="C2695" t="s">
        <v>5091</v>
      </c>
      <c r="D2695" t="s">
        <v>40</v>
      </c>
      <c r="E2695" t="s">
        <v>110</v>
      </c>
      <c r="F2695" t="s">
        <v>69</v>
      </c>
      <c r="G2695" t="s">
        <v>70</v>
      </c>
      <c r="H2695" t="s">
        <v>5092</v>
      </c>
      <c r="I2695">
        <v>3</v>
      </c>
      <c r="J2695">
        <v>13920</v>
      </c>
      <c r="K2695">
        <v>5</v>
      </c>
      <c r="L2695">
        <v>39672</v>
      </c>
      <c r="M2695">
        <v>8920.68</v>
      </c>
      <c r="N2695" t="s">
        <v>83</v>
      </c>
    </row>
    <row r="2696" spans="1:14" x14ac:dyDescent="0.35">
      <c r="A2696">
        <v>12695</v>
      </c>
      <c r="B2696" s="1">
        <v>45752</v>
      </c>
      <c r="C2696" t="s">
        <v>5093</v>
      </c>
      <c r="D2696" t="s">
        <v>22</v>
      </c>
      <c r="E2696" t="s">
        <v>167</v>
      </c>
      <c r="F2696" t="s">
        <v>30</v>
      </c>
      <c r="G2696" t="s">
        <v>65</v>
      </c>
      <c r="H2696" t="s">
        <v>5094</v>
      </c>
      <c r="I2696">
        <v>2</v>
      </c>
      <c r="J2696">
        <v>35679</v>
      </c>
      <c r="K2696">
        <v>10</v>
      </c>
      <c r="L2696">
        <v>64222.2</v>
      </c>
      <c r="M2696">
        <v>11768.21</v>
      </c>
      <c r="N2696" t="s">
        <v>83</v>
      </c>
    </row>
    <row r="2697" spans="1:14" x14ac:dyDescent="0.35">
      <c r="A2697">
        <v>12696</v>
      </c>
      <c r="B2697" s="1">
        <v>45491</v>
      </c>
      <c r="C2697" t="s">
        <v>5095</v>
      </c>
      <c r="D2697" t="s">
        <v>15</v>
      </c>
      <c r="E2697" t="s">
        <v>68</v>
      </c>
      <c r="F2697" t="s">
        <v>17</v>
      </c>
      <c r="G2697" t="s">
        <v>55</v>
      </c>
      <c r="H2697" t="s">
        <v>5096</v>
      </c>
      <c r="I2697">
        <v>3</v>
      </c>
      <c r="J2697">
        <v>50707</v>
      </c>
      <c r="K2697">
        <v>20</v>
      </c>
      <c r="L2697">
        <v>121696.8</v>
      </c>
      <c r="M2697">
        <v>16451.03</v>
      </c>
      <c r="N2697" t="s">
        <v>72</v>
      </c>
    </row>
    <row r="2698" spans="1:14" x14ac:dyDescent="0.35">
      <c r="A2698">
        <v>12697</v>
      </c>
      <c r="B2698" s="1">
        <v>45210</v>
      </c>
      <c r="C2698" t="s">
        <v>5097</v>
      </c>
      <c r="D2698" t="s">
        <v>40</v>
      </c>
      <c r="E2698" t="s">
        <v>103</v>
      </c>
      <c r="F2698" t="s">
        <v>129</v>
      </c>
      <c r="G2698" t="s">
        <v>130</v>
      </c>
      <c r="H2698" t="s">
        <v>3908</v>
      </c>
      <c r="I2698">
        <v>1</v>
      </c>
      <c r="J2698">
        <v>54323</v>
      </c>
      <c r="K2698">
        <v>5</v>
      </c>
      <c r="L2698">
        <v>51606.85</v>
      </c>
      <c r="M2698">
        <v>8692.7999999999993</v>
      </c>
      <c r="N2698" t="s">
        <v>72</v>
      </c>
    </row>
    <row r="2699" spans="1:14" x14ac:dyDescent="0.35">
      <c r="A2699">
        <v>12698</v>
      </c>
      <c r="B2699" s="1">
        <v>45756</v>
      </c>
      <c r="C2699" t="s">
        <v>5098</v>
      </c>
      <c r="D2699" t="s">
        <v>28</v>
      </c>
      <c r="E2699" t="s">
        <v>114</v>
      </c>
      <c r="F2699" t="s">
        <v>129</v>
      </c>
      <c r="G2699" t="s">
        <v>148</v>
      </c>
      <c r="H2699" t="s">
        <v>5099</v>
      </c>
      <c r="I2699">
        <v>4</v>
      </c>
      <c r="J2699">
        <v>47447</v>
      </c>
      <c r="K2699">
        <v>0</v>
      </c>
      <c r="L2699">
        <v>189788</v>
      </c>
      <c r="M2699">
        <v>37270.25</v>
      </c>
      <c r="N2699" t="s">
        <v>33</v>
      </c>
    </row>
    <row r="2700" spans="1:14" x14ac:dyDescent="0.35">
      <c r="A2700">
        <v>12699</v>
      </c>
      <c r="B2700" s="1">
        <v>45445</v>
      </c>
      <c r="C2700" t="s">
        <v>5100</v>
      </c>
      <c r="D2700" t="s">
        <v>40</v>
      </c>
      <c r="E2700" t="s">
        <v>110</v>
      </c>
      <c r="F2700" t="s">
        <v>30</v>
      </c>
      <c r="G2700" t="s">
        <v>322</v>
      </c>
      <c r="H2700" t="s">
        <v>5101</v>
      </c>
      <c r="I2700">
        <v>4</v>
      </c>
      <c r="J2700">
        <v>8289</v>
      </c>
      <c r="K2700">
        <v>0</v>
      </c>
      <c r="L2700">
        <v>33156</v>
      </c>
      <c r="M2700">
        <v>6814.28</v>
      </c>
      <c r="N2700" t="s">
        <v>72</v>
      </c>
    </row>
    <row r="2701" spans="1:14" x14ac:dyDescent="0.35">
      <c r="A2701">
        <v>12700</v>
      </c>
      <c r="B2701" s="1">
        <v>45843</v>
      </c>
      <c r="C2701" t="s">
        <v>5102</v>
      </c>
      <c r="D2701" t="s">
        <v>15</v>
      </c>
      <c r="E2701" t="s">
        <v>174</v>
      </c>
      <c r="F2701" t="s">
        <v>75</v>
      </c>
      <c r="G2701" t="s">
        <v>76</v>
      </c>
      <c r="H2701" t="s">
        <v>5103</v>
      </c>
      <c r="I2701">
        <v>1</v>
      </c>
      <c r="J2701">
        <v>75084</v>
      </c>
      <c r="K2701">
        <v>15</v>
      </c>
      <c r="L2701">
        <v>63821.4</v>
      </c>
      <c r="M2701">
        <v>9266.5400000000009</v>
      </c>
      <c r="N2701" t="s">
        <v>72</v>
      </c>
    </row>
    <row r="2702" spans="1:14" x14ac:dyDescent="0.35">
      <c r="A2702">
        <v>12701</v>
      </c>
      <c r="B2702" s="1">
        <v>45932</v>
      </c>
      <c r="C2702" t="s">
        <v>5104</v>
      </c>
      <c r="D2702" t="s">
        <v>22</v>
      </c>
      <c r="E2702" t="s">
        <v>74</v>
      </c>
      <c r="F2702" t="s">
        <v>69</v>
      </c>
      <c r="G2702" t="s">
        <v>517</v>
      </c>
      <c r="H2702" t="s">
        <v>5105</v>
      </c>
      <c r="I2702">
        <v>5</v>
      </c>
      <c r="J2702">
        <v>63288</v>
      </c>
      <c r="K2702">
        <v>10</v>
      </c>
      <c r="L2702">
        <v>284796</v>
      </c>
      <c r="M2702">
        <v>34565.089999999997</v>
      </c>
      <c r="N2702" t="s">
        <v>83</v>
      </c>
    </row>
    <row r="2703" spans="1:14" x14ac:dyDescent="0.35">
      <c r="A2703">
        <v>12702</v>
      </c>
      <c r="B2703" s="1">
        <v>45570</v>
      </c>
      <c r="C2703" t="s">
        <v>5106</v>
      </c>
      <c r="D2703" t="s">
        <v>40</v>
      </c>
      <c r="E2703" t="s">
        <v>62</v>
      </c>
      <c r="F2703" t="s">
        <v>75</v>
      </c>
      <c r="G2703" t="s">
        <v>204</v>
      </c>
      <c r="H2703" t="s">
        <v>5107</v>
      </c>
      <c r="I2703">
        <v>3</v>
      </c>
      <c r="J2703">
        <v>276</v>
      </c>
      <c r="K2703">
        <v>0</v>
      </c>
      <c r="L2703">
        <v>828</v>
      </c>
      <c r="M2703">
        <v>88.45</v>
      </c>
      <c r="N2703" t="s">
        <v>38</v>
      </c>
    </row>
    <row r="2704" spans="1:14" x14ac:dyDescent="0.35">
      <c r="A2704">
        <v>12703</v>
      </c>
      <c r="B2704" s="1">
        <v>45859</v>
      </c>
      <c r="C2704" t="s">
        <v>5108</v>
      </c>
      <c r="D2704" t="s">
        <v>40</v>
      </c>
      <c r="E2704" t="s">
        <v>103</v>
      </c>
      <c r="F2704" t="s">
        <v>96</v>
      </c>
      <c r="G2704" t="s">
        <v>97</v>
      </c>
      <c r="H2704" t="s">
        <v>5109</v>
      </c>
      <c r="I2704">
        <v>1</v>
      </c>
      <c r="J2704">
        <v>68071</v>
      </c>
      <c r="K2704">
        <v>10</v>
      </c>
      <c r="L2704">
        <v>61263.9</v>
      </c>
      <c r="M2704">
        <v>9417.67</v>
      </c>
      <c r="N2704" t="s">
        <v>38</v>
      </c>
    </row>
    <row r="2705" spans="1:14" x14ac:dyDescent="0.35">
      <c r="A2705">
        <v>12704</v>
      </c>
      <c r="B2705" s="1">
        <v>45616</v>
      </c>
      <c r="C2705" t="s">
        <v>5110</v>
      </c>
      <c r="D2705" t="s">
        <v>40</v>
      </c>
      <c r="E2705" t="s">
        <v>103</v>
      </c>
      <c r="F2705" t="s">
        <v>17</v>
      </c>
      <c r="G2705" t="s">
        <v>111</v>
      </c>
      <c r="H2705" t="s">
        <v>5111</v>
      </c>
      <c r="I2705">
        <v>1</v>
      </c>
      <c r="J2705">
        <v>77473</v>
      </c>
      <c r="K2705">
        <v>0</v>
      </c>
      <c r="L2705">
        <v>77473</v>
      </c>
      <c r="M2705">
        <v>17602.810000000001</v>
      </c>
      <c r="N2705" t="s">
        <v>72</v>
      </c>
    </row>
    <row r="2706" spans="1:14" x14ac:dyDescent="0.35">
      <c r="A2706">
        <v>12705</v>
      </c>
      <c r="B2706" s="1">
        <v>45814</v>
      </c>
      <c r="C2706" t="s">
        <v>5112</v>
      </c>
      <c r="D2706" t="s">
        <v>28</v>
      </c>
      <c r="E2706" t="s">
        <v>29</v>
      </c>
      <c r="F2706" t="s">
        <v>42</v>
      </c>
      <c r="G2706" t="s">
        <v>188</v>
      </c>
      <c r="H2706" t="s">
        <v>5113</v>
      </c>
      <c r="I2706">
        <v>2</v>
      </c>
      <c r="J2706">
        <v>12854</v>
      </c>
      <c r="K2706">
        <v>15</v>
      </c>
      <c r="L2706">
        <v>21851.8</v>
      </c>
      <c r="M2706">
        <v>5341.2</v>
      </c>
      <c r="N2706" t="s">
        <v>72</v>
      </c>
    </row>
    <row r="2707" spans="1:14" x14ac:dyDescent="0.35">
      <c r="A2707">
        <v>12706</v>
      </c>
      <c r="B2707" s="1">
        <v>45748</v>
      </c>
      <c r="C2707" t="s">
        <v>5114</v>
      </c>
      <c r="D2707" t="s">
        <v>22</v>
      </c>
      <c r="E2707" t="s">
        <v>74</v>
      </c>
      <c r="F2707" t="s">
        <v>24</v>
      </c>
      <c r="G2707" t="s">
        <v>25</v>
      </c>
      <c r="H2707" t="s">
        <v>960</v>
      </c>
      <c r="I2707">
        <v>4</v>
      </c>
      <c r="J2707">
        <v>69648</v>
      </c>
      <c r="K2707">
        <v>15</v>
      </c>
      <c r="L2707">
        <v>236803.20000000001</v>
      </c>
      <c r="M2707">
        <v>30264.37</v>
      </c>
      <c r="N2707" t="s">
        <v>72</v>
      </c>
    </row>
    <row r="2708" spans="1:14" x14ac:dyDescent="0.35">
      <c r="A2708">
        <v>12707</v>
      </c>
      <c r="B2708" s="1">
        <v>45582</v>
      </c>
      <c r="C2708" t="s">
        <v>5115</v>
      </c>
      <c r="D2708" t="s">
        <v>15</v>
      </c>
      <c r="E2708" t="s">
        <v>68</v>
      </c>
      <c r="F2708" t="s">
        <v>24</v>
      </c>
      <c r="G2708" t="s">
        <v>107</v>
      </c>
      <c r="H2708" t="s">
        <v>5116</v>
      </c>
      <c r="I2708">
        <v>3</v>
      </c>
      <c r="J2708">
        <v>69750</v>
      </c>
      <c r="K2708">
        <v>15</v>
      </c>
      <c r="L2708">
        <v>177862.5</v>
      </c>
      <c r="M2708">
        <v>38521.83</v>
      </c>
      <c r="N2708" t="s">
        <v>38</v>
      </c>
    </row>
    <row r="2709" spans="1:14" x14ac:dyDescent="0.35">
      <c r="A2709">
        <v>12708</v>
      </c>
      <c r="B2709" s="1">
        <v>45519</v>
      </c>
      <c r="C2709" t="s">
        <v>5117</v>
      </c>
      <c r="D2709" t="s">
        <v>40</v>
      </c>
      <c r="E2709" t="s">
        <v>41</v>
      </c>
      <c r="F2709" t="s">
        <v>17</v>
      </c>
      <c r="G2709" t="s">
        <v>55</v>
      </c>
      <c r="H2709" t="s">
        <v>5118</v>
      </c>
      <c r="I2709">
        <v>3</v>
      </c>
      <c r="J2709">
        <v>18329</v>
      </c>
      <c r="K2709">
        <v>5</v>
      </c>
      <c r="L2709">
        <v>52237.65</v>
      </c>
      <c r="M2709">
        <v>3191.91</v>
      </c>
      <c r="N2709" t="s">
        <v>20</v>
      </c>
    </row>
    <row r="2710" spans="1:14" x14ac:dyDescent="0.35">
      <c r="A2710">
        <v>12709</v>
      </c>
      <c r="B2710" s="1">
        <v>45721</v>
      </c>
      <c r="C2710" t="s">
        <v>5119</v>
      </c>
      <c r="D2710" t="s">
        <v>22</v>
      </c>
      <c r="E2710" t="s">
        <v>54</v>
      </c>
      <c r="F2710" t="s">
        <v>86</v>
      </c>
      <c r="G2710" t="s">
        <v>118</v>
      </c>
      <c r="H2710" t="s">
        <v>5120</v>
      </c>
      <c r="I2710">
        <v>3</v>
      </c>
      <c r="J2710">
        <v>69777</v>
      </c>
      <c r="K2710">
        <v>20</v>
      </c>
      <c r="L2710">
        <v>167464.79999999999</v>
      </c>
      <c r="M2710">
        <v>27314.23</v>
      </c>
      <c r="N2710" t="s">
        <v>72</v>
      </c>
    </row>
    <row r="2711" spans="1:14" x14ac:dyDescent="0.35">
      <c r="A2711">
        <v>12710</v>
      </c>
      <c r="B2711" s="1">
        <v>45284</v>
      </c>
      <c r="C2711" t="s">
        <v>5121</v>
      </c>
      <c r="D2711" t="s">
        <v>22</v>
      </c>
      <c r="E2711" t="s">
        <v>58</v>
      </c>
      <c r="F2711" t="s">
        <v>30</v>
      </c>
      <c r="G2711" t="s">
        <v>322</v>
      </c>
      <c r="H2711" t="s">
        <v>5122</v>
      </c>
      <c r="I2711">
        <v>3</v>
      </c>
      <c r="J2711">
        <v>10522</v>
      </c>
      <c r="K2711">
        <v>15</v>
      </c>
      <c r="L2711">
        <v>26831.1</v>
      </c>
      <c r="M2711">
        <v>2162.5100000000002</v>
      </c>
      <c r="N2711" t="s">
        <v>20</v>
      </c>
    </row>
    <row r="2712" spans="1:14" x14ac:dyDescent="0.35">
      <c r="A2712">
        <v>12711</v>
      </c>
      <c r="B2712" s="1">
        <v>45791</v>
      </c>
      <c r="C2712" t="s">
        <v>5123</v>
      </c>
      <c r="D2712" t="s">
        <v>15</v>
      </c>
      <c r="E2712" t="s">
        <v>174</v>
      </c>
      <c r="F2712" t="s">
        <v>96</v>
      </c>
      <c r="G2712" t="s">
        <v>214</v>
      </c>
      <c r="H2712" t="s">
        <v>485</v>
      </c>
      <c r="I2712">
        <v>1</v>
      </c>
      <c r="J2712">
        <v>40345</v>
      </c>
      <c r="K2712">
        <v>5</v>
      </c>
      <c r="L2712">
        <v>38327.75</v>
      </c>
      <c r="M2712">
        <v>7592.64</v>
      </c>
      <c r="N2712" t="s">
        <v>38</v>
      </c>
    </row>
    <row r="2713" spans="1:14" x14ac:dyDescent="0.35">
      <c r="A2713">
        <v>12712</v>
      </c>
      <c r="B2713" s="1">
        <v>45873</v>
      </c>
      <c r="C2713" t="s">
        <v>5124</v>
      </c>
      <c r="D2713" t="s">
        <v>28</v>
      </c>
      <c r="E2713" t="s">
        <v>29</v>
      </c>
      <c r="F2713" t="s">
        <v>42</v>
      </c>
      <c r="G2713" t="s">
        <v>79</v>
      </c>
      <c r="H2713" t="s">
        <v>5125</v>
      </c>
      <c r="I2713">
        <v>2</v>
      </c>
      <c r="J2713">
        <v>63444</v>
      </c>
      <c r="K2713">
        <v>20</v>
      </c>
      <c r="L2713">
        <v>101510.39999999999</v>
      </c>
      <c r="M2713">
        <v>16629.78</v>
      </c>
      <c r="N2713" t="s">
        <v>38</v>
      </c>
    </row>
    <row r="2714" spans="1:14" x14ac:dyDescent="0.35">
      <c r="A2714">
        <v>12713</v>
      </c>
      <c r="B2714" s="1">
        <v>45695</v>
      </c>
      <c r="C2714" t="s">
        <v>5126</v>
      </c>
      <c r="D2714" t="s">
        <v>28</v>
      </c>
      <c r="E2714" t="s">
        <v>114</v>
      </c>
      <c r="F2714" t="s">
        <v>75</v>
      </c>
      <c r="G2714" t="s">
        <v>204</v>
      </c>
      <c r="H2714" t="s">
        <v>5127</v>
      </c>
      <c r="I2714">
        <v>2</v>
      </c>
      <c r="J2714">
        <v>14699</v>
      </c>
      <c r="K2714">
        <v>20</v>
      </c>
      <c r="L2714">
        <v>23518.400000000001</v>
      </c>
      <c r="M2714">
        <v>3438.62</v>
      </c>
      <c r="N2714" t="s">
        <v>38</v>
      </c>
    </row>
    <row r="2715" spans="1:14" x14ac:dyDescent="0.35">
      <c r="A2715">
        <v>12714</v>
      </c>
      <c r="B2715" s="1">
        <v>45325</v>
      </c>
      <c r="C2715" t="s">
        <v>5128</v>
      </c>
      <c r="D2715" t="s">
        <v>28</v>
      </c>
      <c r="E2715" t="s">
        <v>144</v>
      </c>
      <c r="F2715" t="s">
        <v>69</v>
      </c>
      <c r="G2715" t="s">
        <v>123</v>
      </c>
      <c r="H2715" t="s">
        <v>5129</v>
      </c>
      <c r="I2715">
        <v>3</v>
      </c>
      <c r="J2715">
        <v>24431</v>
      </c>
      <c r="K2715">
        <v>20</v>
      </c>
      <c r="L2715">
        <v>58634.400000000001</v>
      </c>
      <c r="M2715">
        <v>9573.5300000000007</v>
      </c>
      <c r="N2715" t="s">
        <v>72</v>
      </c>
    </row>
    <row r="2716" spans="1:14" x14ac:dyDescent="0.35">
      <c r="A2716">
        <v>12715</v>
      </c>
      <c r="B2716" s="1">
        <v>45808</v>
      </c>
      <c r="C2716" t="s">
        <v>5130</v>
      </c>
      <c r="D2716" t="s">
        <v>22</v>
      </c>
      <c r="E2716" t="s">
        <v>74</v>
      </c>
      <c r="F2716" t="s">
        <v>30</v>
      </c>
      <c r="G2716" t="s">
        <v>31</v>
      </c>
      <c r="H2716" t="s">
        <v>5131</v>
      </c>
      <c r="I2716">
        <v>3</v>
      </c>
      <c r="J2716">
        <v>35710</v>
      </c>
      <c r="K2716">
        <v>10</v>
      </c>
      <c r="L2716">
        <v>96417</v>
      </c>
      <c r="M2716">
        <v>5780.97</v>
      </c>
      <c r="N2716" t="s">
        <v>72</v>
      </c>
    </row>
    <row r="2717" spans="1:14" x14ac:dyDescent="0.35">
      <c r="A2717">
        <v>12716</v>
      </c>
      <c r="B2717" s="1">
        <v>45292</v>
      </c>
      <c r="C2717" t="s">
        <v>5132</v>
      </c>
      <c r="D2717" t="s">
        <v>22</v>
      </c>
      <c r="E2717" t="s">
        <v>23</v>
      </c>
      <c r="F2717" t="s">
        <v>129</v>
      </c>
      <c r="G2717" t="s">
        <v>148</v>
      </c>
      <c r="H2717" t="s">
        <v>5133</v>
      </c>
      <c r="I2717">
        <v>5</v>
      </c>
      <c r="J2717">
        <v>16003</v>
      </c>
      <c r="K2717">
        <v>0</v>
      </c>
      <c r="L2717">
        <v>80015</v>
      </c>
      <c r="M2717">
        <v>5568.38</v>
      </c>
      <c r="N2717" t="s">
        <v>20</v>
      </c>
    </row>
    <row r="2718" spans="1:14" x14ac:dyDescent="0.35">
      <c r="A2718">
        <v>12717</v>
      </c>
      <c r="B2718" s="1">
        <v>45380</v>
      </c>
      <c r="C2718" t="s">
        <v>5134</v>
      </c>
      <c r="D2718" t="s">
        <v>22</v>
      </c>
      <c r="E2718" t="s">
        <v>74</v>
      </c>
      <c r="F2718" t="s">
        <v>69</v>
      </c>
      <c r="G2718" t="s">
        <v>123</v>
      </c>
      <c r="H2718" t="s">
        <v>2917</v>
      </c>
      <c r="I2718">
        <v>1</v>
      </c>
      <c r="J2718">
        <v>78539</v>
      </c>
      <c r="K2718">
        <v>20</v>
      </c>
      <c r="L2718">
        <v>62831.199999999997</v>
      </c>
      <c r="M2718">
        <v>8239.7000000000007</v>
      </c>
      <c r="N2718" t="s">
        <v>72</v>
      </c>
    </row>
    <row r="2719" spans="1:14" x14ac:dyDescent="0.35">
      <c r="A2719">
        <v>12718</v>
      </c>
      <c r="B2719" s="1">
        <v>45324</v>
      </c>
      <c r="C2719" t="s">
        <v>5135</v>
      </c>
      <c r="D2719" t="s">
        <v>15</v>
      </c>
      <c r="E2719" t="s">
        <v>68</v>
      </c>
      <c r="F2719" t="s">
        <v>46</v>
      </c>
      <c r="G2719" t="s">
        <v>209</v>
      </c>
      <c r="H2719" t="s">
        <v>5136</v>
      </c>
      <c r="I2719">
        <v>1</v>
      </c>
      <c r="J2719">
        <v>62862</v>
      </c>
      <c r="K2719">
        <v>15</v>
      </c>
      <c r="L2719">
        <v>53432.7</v>
      </c>
      <c r="M2719">
        <v>8114.7</v>
      </c>
      <c r="N2719" t="s">
        <v>20</v>
      </c>
    </row>
    <row r="2720" spans="1:14" x14ac:dyDescent="0.35">
      <c r="A2720">
        <v>12719</v>
      </c>
      <c r="B2720" s="1">
        <v>45824</v>
      </c>
      <c r="C2720" t="s">
        <v>5137</v>
      </c>
      <c r="D2720" t="s">
        <v>15</v>
      </c>
      <c r="E2720" t="s">
        <v>68</v>
      </c>
      <c r="F2720" t="s">
        <v>96</v>
      </c>
      <c r="G2720" t="s">
        <v>97</v>
      </c>
      <c r="H2720" t="s">
        <v>5138</v>
      </c>
      <c r="I2720">
        <v>5</v>
      </c>
      <c r="J2720">
        <v>51737</v>
      </c>
      <c r="K2720">
        <v>10</v>
      </c>
      <c r="L2720">
        <v>232816.5</v>
      </c>
      <c r="M2720">
        <v>22648.720000000001</v>
      </c>
      <c r="N2720" t="s">
        <v>72</v>
      </c>
    </row>
    <row r="2721" spans="1:14" x14ac:dyDescent="0.35">
      <c r="A2721">
        <v>12720</v>
      </c>
      <c r="B2721" s="1">
        <v>45803</v>
      </c>
      <c r="C2721" t="s">
        <v>1654</v>
      </c>
      <c r="D2721" t="s">
        <v>22</v>
      </c>
      <c r="E2721" t="s">
        <v>74</v>
      </c>
      <c r="F2721" t="s">
        <v>69</v>
      </c>
      <c r="G2721" t="s">
        <v>123</v>
      </c>
      <c r="H2721" t="s">
        <v>5139</v>
      </c>
      <c r="I2721">
        <v>5</v>
      </c>
      <c r="J2721">
        <v>18638</v>
      </c>
      <c r="K2721">
        <v>5</v>
      </c>
      <c r="L2721">
        <v>88530.5</v>
      </c>
      <c r="M2721">
        <v>6937.95</v>
      </c>
      <c r="N2721" t="s">
        <v>72</v>
      </c>
    </row>
    <row r="2722" spans="1:14" x14ac:dyDescent="0.35">
      <c r="A2722">
        <v>12721</v>
      </c>
      <c r="B2722" s="1">
        <v>45555</v>
      </c>
      <c r="C2722" t="s">
        <v>5140</v>
      </c>
      <c r="D2722" t="s">
        <v>28</v>
      </c>
      <c r="E2722" t="s">
        <v>114</v>
      </c>
      <c r="F2722" t="s">
        <v>30</v>
      </c>
      <c r="G2722" t="s">
        <v>31</v>
      </c>
      <c r="H2722" t="s">
        <v>428</v>
      </c>
      <c r="I2722">
        <v>2</v>
      </c>
      <c r="J2722">
        <v>56755</v>
      </c>
      <c r="K2722">
        <v>0</v>
      </c>
      <c r="L2722">
        <v>113510</v>
      </c>
      <c r="M2722">
        <v>11257.98</v>
      </c>
      <c r="N2722" t="s">
        <v>20</v>
      </c>
    </row>
    <row r="2723" spans="1:14" x14ac:dyDescent="0.35">
      <c r="A2723">
        <v>12722</v>
      </c>
      <c r="B2723" s="1">
        <v>45813</v>
      </c>
      <c r="C2723" t="s">
        <v>5141</v>
      </c>
      <c r="D2723" t="s">
        <v>28</v>
      </c>
      <c r="E2723" t="s">
        <v>35</v>
      </c>
      <c r="F2723" t="s">
        <v>75</v>
      </c>
      <c r="G2723" t="s">
        <v>204</v>
      </c>
      <c r="H2723" t="s">
        <v>5142</v>
      </c>
      <c r="I2723">
        <v>1</v>
      </c>
      <c r="J2723">
        <v>72239</v>
      </c>
      <c r="K2723">
        <v>10</v>
      </c>
      <c r="L2723">
        <v>65015.1</v>
      </c>
      <c r="M2723">
        <v>9384.2800000000007</v>
      </c>
      <c r="N2723" t="s">
        <v>72</v>
      </c>
    </row>
    <row r="2724" spans="1:14" x14ac:dyDescent="0.35">
      <c r="A2724">
        <v>12723</v>
      </c>
      <c r="B2724" s="1">
        <v>45238</v>
      </c>
      <c r="C2724" t="s">
        <v>5143</v>
      </c>
      <c r="D2724" t="s">
        <v>15</v>
      </c>
      <c r="E2724" t="s">
        <v>68</v>
      </c>
      <c r="F2724" t="s">
        <v>129</v>
      </c>
      <c r="G2724" t="s">
        <v>164</v>
      </c>
      <c r="H2724" t="s">
        <v>1043</v>
      </c>
      <c r="I2724">
        <v>4</v>
      </c>
      <c r="J2724">
        <v>41881</v>
      </c>
      <c r="K2724">
        <v>0</v>
      </c>
      <c r="L2724">
        <v>167524</v>
      </c>
      <c r="M2724">
        <v>24231.61</v>
      </c>
      <c r="N2724" t="s">
        <v>72</v>
      </c>
    </row>
    <row r="2725" spans="1:14" x14ac:dyDescent="0.35">
      <c r="A2725">
        <v>12724</v>
      </c>
      <c r="B2725" s="1">
        <v>45766</v>
      </c>
      <c r="C2725" t="s">
        <v>5144</v>
      </c>
      <c r="D2725" t="s">
        <v>15</v>
      </c>
      <c r="E2725" t="s">
        <v>174</v>
      </c>
      <c r="F2725" t="s">
        <v>75</v>
      </c>
      <c r="G2725" t="s">
        <v>409</v>
      </c>
      <c r="H2725" t="s">
        <v>5145</v>
      </c>
      <c r="I2725">
        <v>1</v>
      </c>
      <c r="J2725">
        <v>16548</v>
      </c>
      <c r="K2725">
        <v>15</v>
      </c>
      <c r="L2725">
        <v>14065.8</v>
      </c>
      <c r="M2725">
        <v>2099.9</v>
      </c>
      <c r="N2725" t="s">
        <v>83</v>
      </c>
    </row>
    <row r="2726" spans="1:14" x14ac:dyDescent="0.35">
      <c r="A2726">
        <v>12725</v>
      </c>
      <c r="B2726" s="1">
        <v>45615</v>
      </c>
      <c r="C2726" t="s">
        <v>5146</v>
      </c>
      <c r="D2726" t="s">
        <v>40</v>
      </c>
      <c r="E2726" t="s">
        <v>103</v>
      </c>
      <c r="F2726" t="s">
        <v>69</v>
      </c>
      <c r="G2726" t="s">
        <v>115</v>
      </c>
      <c r="H2726" t="s">
        <v>5147</v>
      </c>
      <c r="I2726">
        <v>3</v>
      </c>
      <c r="J2726">
        <v>57634</v>
      </c>
      <c r="K2726">
        <v>0</v>
      </c>
      <c r="L2726">
        <v>172902</v>
      </c>
      <c r="M2726">
        <v>38978.19</v>
      </c>
      <c r="N2726" t="s">
        <v>83</v>
      </c>
    </row>
    <row r="2727" spans="1:14" x14ac:dyDescent="0.35">
      <c r="A2727">
        <v>12726</v>
      </c>
      <c r="B2727" s="1">
        <v>45504</v>
      </c>
      <c r="C2727" t="s">
        <v>5148</v>
      </c>
      <c r="D2727" t="s">
        <v>40</v>
      </c>
      <c r="E2727" t="s">
        <v>110</v>
      </c>
      <c r="F2727" t="s">
        <v>96</v>
      </c>
      <c r="G2727" t="s">
        <v>183</v>
      </c>
      <c r="H2727" t="s">
        <v>5149</v>
      </c>
      <c r="I2727">
        <v>4</v>
      </c>
      <c r="J2727">
        <v>18054</v>
      </c>
      <c r="K2727">
        <v>5</v>
      </c>
      <c r="L2727">
        <v>68605.2</v>
      </c>
      <c r="M2727">
        <v>15558.14</v>
      </c>
      <c r="N2727" t="s">
        <v>83</v>
      </c>
    </row>
    <row r="2728" spans="1:14" x14ac:dyDescent="0.35">
      <c r="A2728">
        <v>12727</v>
      </c>
      <c r="B2728" s="1">
        <v>45787</v>
      </c>
      <c r="C2728" t="s">
        <v>5150</v>
      </c>
      <c r="D2728" t="s">
        <v>22</v>
      </c>
      <c r="E2728" t="s">
        <v>54</v>
      </c>
      <c r="F2728" t="s">
        <v>129</v>
      </c>
      <c r="G2728" t="s">
        <v>130</v>
      </c>
      <c r="H2728" t="s">
        <v>5151</v>
      </c>
      <c r="I2728">
        <v>4</v>
      </c>
      <c r="J2728">
        <v>77768</v>
      </c>
      <c r="K2728">
        <v>0</v>
      </c>
      <c r="L2728">
        <v>311072</v>
      </c>
      <c r="M2728">
        <v>54804.85</v>
      </c>
      <c r="N2728" t="s">
        <v>38</v>
      </c>
    </row>
    <row r="2729" spans="1:14" x14ac:dyDescent="0.35">
      <c r="A2729">
        <v>12728</v>
      </c>
      <c r="B2729" s="1">
        <v>45627</v>
      </c>
      <c r="C2729" t="s">
        <v>5152</v>
      </c>
      <c r="D2729" t="s">
        <v>15</v>
      </c>
      <c r="E2729" t="s">
        <v>16</v>
      </c>
      <c r="F2729" t="s">
        <v>42</v>
      </c>
      <c r="G2729" t="s">
        <v>446</v>
      </c>
      <c r="H2729" t="s">
        <v>5153</v>
      </c>
      <c r="I2729">
        <v>3</v>
      </c>
      <c r="J2729">
        <v>50722</v>
      </c>
      <c r="K2729">
        <v>5</v>
      </c>
      <c r="L2729">
        <v>144557.70000000001</v>
      </c>
      <c r="M2729">
        <v>20520.32</v>
      </c>
      <c r="N2729" t="s">
        <v>72</v>
      </c>
    </row>
    <row r="2730" spans="1:14" x14ac:dyDescent="0.35">
      <c r="A2730">
        <v>12729</v>
      </c>
      <c r="B2730" s="1">
        <v>45510</v>
      </c>
      <c r="C2730" t="s">
        <v>1574</v>
      </c>
      <c r="D2730" t="s">
        <v>15</v>
      </c>
      <c r="E2730" t="s">
        <v>93</v>
      </c>
      <c r="F2730" t="s">
        <v>96</v>
      </c>
      <c r="G2730" t="s">
        <v>214</v>
      </c>
      <c r="H2730" t="s">
        <v>978</v>
      </c>
      <c r="I2730">
        <v>1</v>
      </c>
      <c r="J2730">
        <v>19789</v>
      </c>
      <c r="K2730">
        <v>20</v>
      </c>
      <c r="L2730">
        <v>15831.2</v>
      </c>
      <c r="M2730">
        <v>3397.26</v>
      </c>
      <c r="N2730" t="s">
        <v>33</v>
      </c>
    </row>
    <row r="2731" spans="1:14" x14ac:dyDescent="0.35">
      <c r="A2731">
        <v>12730</v>
      </c>
      <c r="B2731" s="1">
        <v>45333</v>
      </c>
      <c r="C2731" t="s">
        <v>5154</v>
      </c>
      <c r="D2731" t="s">
        <v>40</v>
      </c>
      <c r="E2731" t="s">
        <v>110</v>
      </c>
      <c r="F2731" t="s">
        <v>46</v>
      </c>
      <c r="G2731" t="s">
        <v>47</v>
      </c>
      <c r="H2731" t="s">
        <v>5155</v>
      </c>
      <c r="I2731">
        <v>5</v>
      </c>
      <c r="J2731">
        <v>41400</v>
      </c>
      <c r="K2731">
        <v>15</v>
      </c>
      <c r="L2731">
        <v>175950</v>
      </c>
      <c r="M2731">
        <v>20819.419999999998</v>
      </c>
      <c r="N2731" t="s">
        <v>38</v>
      </c>
    </row>
    <row r="2732" spans="1:14" x14ac:dyDescent="0.35">
      <c r="A2732">
        <v>12731</v>
      </c>
      <c r="B2732" s="1">
        <v>45725</v>
      </c>
      <c r="C2732" t="s">
        <v>5156</v>
      </c>
      <c r="D2732" t="s">
        <v>22</v>
      </c>
      <c r="E2732" t="s">
        <v>74</v>
      </c>
      <c r="F2732" t="s">
        <v>24</v>
      </c>
      <c r="G2732" t="s">
        <v>25</v>
      </c>
      <c r="H2732" t="s">
        <v>5157</v>
      </c>
      <c r="I2732">
        <v>1</v>
      </c>
      <c r="J2732">
        <v>14957</v>
      </c>
      <c r="K2732">
        <v>10</v>
      </c>
      <c r="L2732">
        <v>13461.3</v>
      </c>
      <c r="M2732">
        <v>911.03</v>
      </c>
      <c r="N2732" t="s">
        <v>20</v>
      </c>
    </row>
    <row r="2733" spans="1:14" x14ac:dyDescent="0.35">
      <c r="A2733">
        <v>12732</v>
      </c>
      <c r="B2733" s="1">
        <v>45514</v>
      </c>
      <c r="C2733" t="s">
        <v>5158</v>
      </c>
      <c r="D2733" t="s">
        <v>15</v>
      </c>
      <c r="E2733" t="s">
        <v>174</v>
      </c>
      <c r="F2733" t="s">
        <v>96</v>
      </c>
      <c r="G2733" t="s">
        <v>97</v>
      </c>
      <c r="H2733" t="s">
        <v>5159</v>
      </c>
      <c r="I2733">
        <v>2</v>
      </c>
      <c r="J2733">
        <v>38851</v>
      </c>
      <c r="K2733">
        <v>10</v>
      </c>
      <c r="L2733">
        <v>69931.8</v>
      </c>
      <c r="M2733">
        <v>12489.91</v>
      </c>
      <c r="N2733" t="s">
        <v>38</v>
      </c>
    </row>
    <row r="2734" spans="1:14" x14ac:dyDescent="0.35">
      <c r="A2734">
        <v>12733</v>
      </c>
      <c r="B2734" s="1">
        <v>45523</v>
      </c>
      <c r="C2734" t="s">
        <v>5160</v>
      </c>
      <c r="D2734" t="s">
        <v>15</v>
      </c>
      <c r="E2734" t="s">
        <v>147</v>
      </c>
      <c r="F2734" t="s">
        <v>30</v>
      </c>
      <c r="G2734" t="s">
        <v>227</v>
      </c>
      <c r="H2734" t="s">
        <v>5161</v>
      </c>
      <c r="I2734">
        <v>5</v>
      </c>
      <c r="J2734">
        <v>901</v>
      </c>
      <c r="K2734">
        <v>10</v>
      </c>
      <c r="L2734">
        <v>4054.5</v>
      </c>
      <c r="M2734">
        <v>598.77</v>
      </c>
      <c r="N2734" t="s">
        <v>38</v>
      </c>
    </row>
    <row r="2735" spans="1:14" x14ac:dyDescent="0.35">
      <c r="A2735">
        <v>12734</v>
      </c>
      <c r="B2735" s="1">
        <v>45875</v>
      </c>
      <c r="C2735" t="s">
        <v>5162</v>
      </c>
      <c r="D2735" t="s">
        <v>40</v>
      </c>
      <c r="E2735" t="s">
        <v>62</v>
      </c>
      <c r="F2735" t="s">
        <v>46</v>
      </c>
      <c r="G2735" t="s">
        <v>209</v>
      </c>
      <c r="H2735" t="s">
        <v>5163</v>
      </c>
      <c r="I2735">
        <v>4</v>
      </c>
      <c r="J2735">
        <v>59328</v>
      </c>
      <c r="K2735">
        <v>10</v>
      </c>
      <c r="L2735">
        <v>213580.79999999999</v>
      </c>
      <c r="M2735">
        <v>45762.29</v>
      </c>
      <c r="N2735" t="s">
        <v>20</v>
      </c>
    </row>
    <row r="2736" spans="1:14" x14ac:dyDescent="0.35">
      <c r="A2736">
        <v>12735</v>
      </c>
      <c r="B2736" s="1">
        <v>45428</v>
      </c>
      <c r="C2736" t="s">
        <v>2183</v>
      </c>
      <c r="D2736" t="s">
        <v>15</v>
      </c>
      <c r="E2736" t="s">
        <v>68</v>
      </c>
      <c r="F2736" t="s">
        <v>96</v>
      </c>
      <c r="G2736" t="s">
        <v>156</v>
      </c>
      <c r="H2736" t="s">
        <v>5164</v>
      </c>
      <c r="I2736">
        <v>3</v>
      </c>
      <c r="J2736">
        <v>69998</v>
      </c>
      <c r="K2736">
        <v>5</v>
      </c>
      <c r="L2736">
        <v>199494.3</v>
      </c>
      <c r="M2736">
        <v>20730.07</v>
      </c>
      <c r="N2736" t="s">
        <v>33</v>
      </c>
    </row>
    <row r="2737" spans="1:14" x14ac:dyDescent="0.35">
      <c r="A2737">
        <v>12736</v>
      </c>
      <c r="B2737" s="1">
        <v>45311</v>
      </c>
      <c r="C2737" t="s">
        <v>5165</v>
      </c>
      <c r="D2737" t="s">
        <v>28</v>
      </c>
      <c r="E2737" t="s">
        <v>144</v>
      </c>
      <c r="F2737" t="s">
        <v>75</v>
      </c>
      <c r="G2737" t="s">
        <v>409</v>
      </c>
      <c r="H2737" t="s">
        <v>5166</v>
      </c>
      <c r="I2737">
        <v>4</v>
      </c>
      <c r="J2737">
        <v>45677</v>
      </c>
      <c r="K2737">
        <v>5</v>
      </c>
      <c r="L2737">
        <v>173572.6</v>
      </c>
      <c r="M2737">
        <v>15988.9</v>
      </c>
      <c r="N2737" t="s">
        <v>38</v>
      </c>
    </row>
    <row r="2738" spans="1:14" x14ac:dyDescent="0.35">
      <c r="A2738">
        <v>12737</v>
      </c>
      <c r="B2738" s="1">
        <v>45478</v>
      </c>
      <c r="C2738" t="s">
        <v>5167</v>
      </c>
      <c r="D2738" t="s">
        <v>40</v>
      </c>
      <c r="E2738" t="s">
        <v>103</v>
      </c>
      <c r="F2738" t="s">
        <v>75</v>
      </c>
      <c r="G2738" t="s">
        <v>204</v>
      </c>
      <c r="H2738" t="s">
        <v>5168</v>
      </c>
      <c r="I2738">
        <v>1</v>
      </c>
      <c r="J2738">
        <v>19901</v>
      </c>
      <c r="K2738">
        <v>5</v>
      </c>
      <c r="L2738">
        <v>18905.95</v>
      </c>
      <c r="M2738">
        <v>3976.94</v>
      </c>
      <c r="N2738" t="s">
        <v>38</v>
      </c>
    </row>
    <row r="2739" spans="1:14" x14ac:dyDescent="0.35">
      <c r="A2739">
        <v>12738</v>
      </c>
      <c r="B2739" s="1">
        <v>45336</v>
      </c>
      <c r="C2739" t="s">
        <v>5169</v>
      </c>
      <c r="D2739" t="s">
        <v>22</v>
      </c>
      <c r="E2739" t="s">
        <v>23</v>
      </c>
      <c r="F2739" t="s">
        <v>129</v>
      </c>
      <c r="G2739" t="s">
        <v>159</v>
      </c>
      <c r="H2739" t="s">
        <v>1543</v>
      </c>
      <c r="I2739">
        <v>1</v>
      </c>
      <c r="J2739">
        <v>64058</v>
      </c>
      <c r="K2739">
        <v>15</v>
      </c>
      <c r="L2739">
        <v>54449.3</v>
      </c>
      <c r="M2739">
        <v>5391.39</v>
      </c>
      <c r="N2739" t="s">
        <v>33</v>
      </c>
    </row>
    <row r="2740" spans="1:14" x14ac:dyDescent="0.35">
      <c r="A2740">
        <v>12739</v>
      </c>
      <c r="B2740" s="1">
        <v>45521</v>
      </c>
      <c r="C2740" t="s">
        <v>5170</v>
      </c>
      <c r="D2740" t="s">
        <v>28</v>
      </c>
      <c r="E2740" t="s">
        <v>85</v>
      </c>
      <c r="F2740" t="s">
        <v>30</v>
      </c>
      <c r="G2740" t="s">
        <v>322</v>
      </c>
      <c r="H2740" t="s">
        <v>5171</v>
      </c>
      <c r="I2740">
        <v>3</v>
      </c>
      <c r="J2740">
        <v>41908</v>
      </c>
      <c r="K2740">
        <v>10</v>
      </c>
      <c r="L2740">
        <v>113151.6</v>
      </c>
      <c r="M2740">
        <v>9104.49</v>
      </c>
      <c r="N2740" t="s">
        <v>33</v>
      </c>
    </row>
    <row r="2741" spans="1:14" x14ac:dyDescent="0.35">
      <c r="A2741">
        <v>12740</v>
      </c>
      <c r="B2741" s="1">
        <v>45375</v>
      </c>
      <c r="C2741" t="s">
        <v>5172</v>
      </c>
      <c r="D2741" t="s">
        <v>15</v>
      </c>
      <c r="E2741" t="s">
        <v>93</v>
      </c>
      <c r="F2741" t="s">
        <v>69</v>
      </c>
      <c r="G2741" t="s">
        <v>517</v>
      </c>
      <c r="H2741" t="s">
        <v>5173</v>
      </c>
      <c r="I2741">
        <v>2</v>
      </c>
      <c r="J2741">
        <v>63017</v>
      </c>
      <c r="K2741">
        <v>20</v>
      </c>
      <c r="L2741">
        <v>100827.2</v>
      </c>
      <c r="M2741">
        <v>16163.17</v>
      </c>
      <c r="N2741" t="s">
        <v>72</v>
      </c>
    </row>
    <row r="2742" spans="1:14" x14ac:dyDescent="0.35">
      <c r="A2742">
        <v>12741</v>
      </c>
      <c r="B2742" s="1">
        <v>45484</v>
      </c>
      <c r="C2742" t="s">
        <v>5174</v>
      </c>
      <c r="D2742" t="s">
        <v>22</v>
      </c>
      <c r="E2742" t="s">
        <v>58</v>
      </c>
      <c r="F2742" t="s">
        <v>46</v>
      </c>
      <c r="G2742" t="s">
        <v>209</v>
      </c>
      <c r="H2742" t="s">
        <v>5175</v>
      </c>
      <c r="I2742">
        <v>5</v>
      </c>
      <c r="J2742">
        <v>75540</v>
      </c>
      <c r="K2742">
        <v>20</v>
      </c>
      <c r="L2742">
        <v>302160</v>
      </c>
      <c r="M2742">
        <v>19963.71</v>
      </c>
      <c r="N2742" t="s">
        <v>33</v>
      </c>
    </row>
    <row r="2743" spans="1:14" x14ac:dyDescent="0.35">
      <c r="A2743">
        <v>12742</v>
      </c>
      <c r="B2743" s="1">
        <v>45718</v>
      </c>
      <c r="C2743" t="s">
        <v>5176</v>
      </c>
      <c r="D2743" t="s">
        <v>40</v>
      </c>
      <c r="E2743" t="s">
        <v>103</v>
      </c>
      <c r="F2743" t="s">
        <v>69</v>
      </c>
      <c r="G2743" t="s">
        <v>517</v>
      </c>
      <c r="H2743" t="s">
        <v>5177</v>
      </c>
      <c r="I2743">
        <v>3</v>
      </c>
      <c r="J2743">
        <v>58172</v>
      </c>
      <c r="K2743">
        <v>5</v>
      </c>
      <c r="L2743">
        <v>165790.20000000001</v>
      </c>
      <c r="M2743">
        <v>35707.25</v>
      </c>
      <c r="N2743" t="s">
        <v>38</v>
      </c>
    </row>
    <row r="2744" spans="1:14" x14ac:dyDescent="0.35">
      <c r="A2744">
        <v>12743</v>
      </c>
      <c r="B2744" s="1">
        <v>45315</v>
      </c>
      <c r="C2744" t="s">
        <v>5178</v>
      </c>
      <c r="D2744" t="s">
        <v>22</v>
      </c>
      <c r="E2744" t="s">
        <v>58</v>
      </c>
      <c r="F2744" t="s">
        <v>96</v>
      </c>
      <c r="G2744" t="s">
        <v>214</v>
      </c>
      <c r="H2744" t="s">
        <v>3205</v>
      </c>
      <c r="I2744">
        <v>5</v>
      </c>
      <c r="J2744">
        <v>4458</v>
      </c>
      <c r="K2744">
        <v>5</v>
      </c>
      <c r="L2744">
        <v>21175.5</v>
      </c>
      <c r="M2744">
        <v>3963.23</v>
      </c>
      <c r="N2744" t="s">
        <v>33</v>
      </c>
    </row>
    <row r="2745" spans="1:14" x14ac:dyDescent="0.35">
      <c r="A2745">
        <v>12744</v>
      </c>
      <c r="B2745" s="1">
        <v>45570</v>
      </c>
      <c r="C2745" t="s">
        <v>5179</v>
      </c>
      <c r="D2745" t="s">
        <v>28</v>
      </c>
      <c r="E2745" t="s">
        <v>85</v>
      </c>
      <c r="F2745" t="s">
        <v>46</v>
      </c>
      <c r="G2745" t="s">
        <v>201</v>
      </c>
      <c r="H2745" t="s">
        <v>5180</v>
      </c>
      <c r="I2745">
        <v>1</v>
      </c>
      <c r="J2745">
        <v>56736</v>
      </c>
      <c r="K2745">
        <v>15</v>
      </c>
      <c r="L2745">
        <v>48225.599999999999</v>
      </c>
      <c r="M2745">
        <v>7602.01</v>
      </c>
      <c r="N2745" t="s">
        <v>20</v>
      </c>
    </row>
    <row r="2746" spans="1:14" x14ac:dyDescent="0.35">
      <c r="A2746">
        <v>12745</v>
      </c>
      <c r="B2746" s="1">
        <v>45662</v>
      </c>
      <c r="C2746" t="s">
        <v>5181</v>
      </c>
      <c r="D2746" t="s">
        <v>15</v>
      </c>
      <c r="E2746" t="s">
        <v>174</v>
      </c>
      <c r="F2746" t="s">
        <v>42</v>
      </c>
      <c r="G2746" t="s">
        <v>43</v>
      </c>
      <c r="H2746" t="s">
        <v>5182</v>
      </c>
      <c r="I2746">
        <v>2</v>
      </c>
      <c r="J2746">
        <v>10869</v>
      </c>
      <c r="K2746">
        <v>5</v>
      </c>
      <c r="L2746">
        <v>20651.099999999999</v>
      </c>
      <c r="M2746">
        <v>4118.7</v>
      </c>
      <c r="N2746" t="s">
        <v>20</v>
      </c>
    </row>
    <row r="2747" spans="1:14" x14ac:dyDescent="0.35">
      <c r="A2747">
        <v>12746</v>
      </c>
      <c r="B2747" s="1">
        <v>45835</v>
      </c>
      <c r="C2747" t="s">
        <v>5183</v>
      </c>
      <c r="D2747" t="s">
        <v>22</v>
      </c>
      <c r="E2747" t="s">
        <v>54</v>
      </c>
      <c r="F2747" t="s">
        <v>96</v>
      </c>
      <c r="G2747" t="s">
        <v>214</v>
      </c>
      <c r="H2747" t="s">
        <v>5184</v>
      </c>
      <c r="I2747">
        <v>1</v>
      </c>
      <c r="J2747">
        <v>79379</v>
      </c>
      <c r="K2747">
        <v>10</v>
      </c>
      <c r="L2747">
        <v>71441.100000000006</v>
      </c>
      <c r="M2747">
        <v>6861.7</v>
      </c>
      <c r="N2747" t="s">
        <v>33</v>
      </c>
    </row>
    <row r="2748" spans="1:14" x14ac:dyDescent="0.35">
      <c r="A2748">
        <v>12747</v>
      </c>
      <c r="B2748" s="1">
        <v>45287</v>
      </c>
      <c r="C2748" t="s">
        <v>5185</v>
      </c>
      <c r="D2748" t="s">
        <v>15</v>
      </c>
      <c r="E2748" t="s">
        <v>147</v>
      </c>
      <c r="F2748" t="s">
        <v>86</v>
      </c>
      <c r="G2748" t="s">
        <v>171</v>
      </c>
      <c r="H2748" t="s">
        <v>5186</v>
      </c>
      <c r="I2748">
        <v>3</v>
      </c>
      <c r="J2748">
        <v>17893</v>
      </c>
      <c r="K2748">
        <v>0</v>
      </c>
      <c r="L2748">
        <v>53679</v>
      </c>
      <c r="M2748">
        <v>9265.2900000000009</v>
      </c>
      <c r="N2748" t="s">
        <v>33</v>
      </c>
    </row>
    <row r="2749" spans="1:14" x14ac:dyDescent="0.35">
      <c r="A2749">
        <v>12748</v>
      </c>
      <c r="B2749" s="1">
        <v>45456</v>
      </c>
      <c r="C2749" t="s">
        <v>5187</v>
      </c>
      <c r="D2749" t="s">
        <v>15</v>
      </c>
      <c r="E2749" t="s">
        <v>16</v>
      </c>
      <c r="F2749" t="s">
        <v>96</v>
      </c>
      <c r="G2749" t="s">
        <v>183</v>
      </c>
      <c r="H2749" t="s">
        <v>184</v>
      </c>
      <c r="I2749">
        <v>2</v>
      </c>
      <c r="J2749">
        <v>35394</v>
      </c>
      <c r="K2749">
        <v>10</v>
      </c>
      <c r="L2749">
        <v>63709.2</v>
      </c>
      <c r="M2749">
        <v>3898.41</v>
      </c>
      <c r="N2749" t="s">
        <v>83</v>
      </c>
    </row>
    <row r="2750" spans="1:14" x14ac:dyDescent="0.35">
      <c r="A2750">
        <v>12749</v>
      </c>
      <c r="B2750" s="1">
        <v>45838</v>
      </c>
      <c r="C2750" t="s">
        <v>5188</v>
      </c>
      <c r="D2750" t="s">
        <v>15</v>
      </c>
      <c r="E2750" t="s">
        <v>93</v>
      </c>
      <c r="F2750" t="s">
        <v>86</v>
      </c>
      <c r="G2750" t="s">
        <v>87</v>
      </c>
      <c r="H2750" t="s">
        <v>5189</v>
      </c>
      <c r="I2750">
        <v>3</v>
      </c>
      <c r="J2750">
        <v>42734</v>
      </c>
      <c r="K2750">
        <v>10</v>
      </c>
      <c r="L2750">
        <v>115381.8</v>
      </c>
      <c r="M2750">
        <v>22044</v>
      </c>
      <c r="N2750" t="s">
        <v>72</v>
      </c>
    </row>
    <row r="2751" spans="1:14" x14ac:dyDescent="0.35">
      <c r="A2751">
        <v>12750</v>
      </c>
      <c r="B2751" s="1">
        <v>45253</v>
      </c>
      <c r="C2751" t="s">
        <v>5190</v>
      </c>
      <c r="D2751" t="s">
        <v>28</v>
      </c>
      <c r="E2751" t="s">
        <v>35</v>
      </c>
      <c r="F2751" t="s">
        <v>96</v>
      </c>
      <c r="G2751" t="s">
        <v>138</v>
      </c>
      <c r="H2751" t="s">
        <v>5191</v>
      </c>
      <c r="I2751">
        <v>4</v>
      </c>
      <c r="J2751">
        <v>7512</v>
      </c>
      <c r="K2751">
        <v>10</v>
      </c>
      <c r="L2751">
        <v>27043.200000000001</v>
      </c>
      <c r="M2751">
        <v>5996.3</v>
      </c>
      <c r="N2751" t="s">
        <v>83</v>
      </c>
    </row>
    <row r="2752" spans="1:14" x14ac:dyDescent="0.35">
      <c r="A2752">
        <v>12751</v>
      </c>
      <c r="B2752" s="1">
        <v>45380</v>
      </c>
      <c r="C2752" t="s">
        <v>5192</v>
      </c>
      <c r="D2752" t="s">
        <v>15</v>
      </c>
      <c r="E2752" t="s">
        <v>93</v>
      </c>
      <c r="F2752" t="s">
        <v>75</v>
      </c>
      <c r="G2752" t="s">
        <v>307</v>
      </c>
      <c r="H2752" t="s">
        <v>5193</v>
      </c>
      <c r="I2752">
        <v>5</v>
      </c>
      <c r="J2752">
        <v>12482</v>
      </c>
      <c r="K2752">
        <v>15</v>
      </c>
      <c r="L2752">
        <v>53048.5</v>
      </c>
      <c r="M2752">
        <v>10930.92</v>
      </c>
      <c r="N2752" t="s">
        <v>72</v>
      </c>
    </row>
    <row r="2753" spans="1:14" x14ac:dyDescent="0.35">
      <c r="A2753">
        <v>12752</v>
      </c>
      <c r="B2753" s="1">
        <v>45502</v>
      </c>
      <c r="C2753" t="s">
        <v>5194</v>
      </c>
      <c r="D2753" t="s">
        <v>28</v>
      </c>
      <c r="E2753" t="s">
        <v>29</v>
      </c>
      <c r="F2753" t="s">
        <v>129</v>
      </c>
      <c r="G2753" t="s">
        <v>159</v>
      </c>
      <c r="H2753" t="s">
        <v>5195</v>
      </c>
      <c r="I2753">
        <v>3</v>
      </c>
      <c r="J2753">
        <v>66178</v>
      </c>
      <c r="K2753">
        <v>15</v>
      </c>
      <c r="L2753">
        <v>168753.9</v>
      </c>
      <c r="M2753">
        <v>39204.5</v>
      </c>
      <c r="N2753" t="s">
        <v>72</v>
      </c>
    </row>
    <row r="2754" spans="1:14" x14ac:dyDescent="0.35">
      <c r="A2754">
        <v>12753</v>
      </c>
      <c r="B2754" s="1">
        <v>45637</v>
      </c>
      <c r="C2754" t="s">
        <v>5196</v>
      </c>
      <c r="D2754" t="s">
        <v>22</v>
      </c>
      <c r="E2754" t="s">
        <v>167</v>
      </c>
      <c r="F2754" t="s">
        <v>17</v>
      </c>
      <c r="G2754" t="s">
        <v>111</v>
      </c>
      <c r="H2754" t="s">
        <v>5197</v>
      </c>
      <c r="I2754">
        <v>4</v>
      </c>
      <c r="J2754">
        <v>28656</v>
      </c>
      <c r="K2754">
        <v>15</v>
      </c>
      <c r="L2754">
        <v>97430.399999999994</v>
      </c>
      <c r="M2754">
        <v>5988.62</v>
      </c>
      <c r="N2754" t="s">
        <v>72</v>
      </c>
    </row>
    <row r="2755" spans="1:14" x14ac:dyDescent="0.35">
      <c r="A2755">
        <v>12754</v>
      </c>
      <c r="B2755" s="1">
        <v>45363</v>
      </c>
      <c r="C2755" t="s">
        <v>5198</v>
      </c>
      <c r="D2755" t="s">
        <v>40</v>
      </c>
      <c r="E2755" t="s">
        <v>50</v>
      </c>
      <c r="F2755" t="s">
        <v>96</v>
      </c>
      <c r="G2755" t="s">
        <v>138</v>
      </c>
      <c r="H2755" t="s">
        <v>5199</v>
      </c>
      <c r="I2755">
        <v>2</v>
      </c>
      <c r="J2755">
        <v>78641</v>
      </c>
      <c r="K2755">
        <v>15</v>
      </c>
      <c r="L2755">
        <v>133689.70000000001</v>
      </c>
      <c r="M2755">
        <v>14603.2</v>
      </c>
      <c r="N2755" t="s">
        <v>83</v>
      </c>
    </row>
    <row r="2756" spans="1:14" x14ac:dyDescent="0.35">
      <c r="A2756">
        <v>12755</v>
      </c>
      <c r="B2756" s="1">
        <v>45530</v>
      </c>
      <c r="C2756" t="s">
        <v>5200</v>
      </c>
      <c r="D2756" t="s">
        <v>22</v>
      </c>
      <c r="E2756" t="s">
        <v>167</v>
      </c>
      <c r="F2756" t="s">
        <v>129</v>
      </c>
      <c r="G2756" t="s">
        <v>148</v>
      </c>
      <c r="H2756" t="s">
        <v>5201</v>
      </c>
      <c r="I2756">
        <v>5</v>
      </c>
      <c r="J2756">
        <v>5578</v>
      </c>
      <c r="K2756">
        <v>0</v>
      </c>
      <c r="L2756">
        <v>27890</v>
      </c>
      <c r="M2756">
        <v>1860.7</v>
      </c>
      <c r="N2756" t="s">
        <v>83</v>
      </c>
    </row>
    <row r="2757" spans="1:14" x14ac:dyDescent="0.35">
      <c r="A2757">
        <v>12756</v>
      </c>
      <c r="B2757" s="1">
        <v>45404</v>
      </c>
      <c r="C2757" t="s">
        <v>5202</v>
      </c>
      <c r="D2757" t="s">
        <v>15</v>
      </c>
      <c r="E2757" t="s">
        <v>93</v>
      </c>
      <c r="F2757" t="s">
        <v>42</v>
      </c>
      <c r="G2757" t="s">
        <v>43</v>
      </c>
      <c r="H2757" t="s">
        <v>4381</v>
      </c>
      <c r="I2757">
        <v>3</v>
      </c>
      <c r="J2757">
        <v>34869</v>
      </c>
      <c r="K2757">
        <v>20</v>
      </c>
      <c r="L2757">
        <v>83685.600000000006</v>
      </c>
      <c r="M2757">
        <v>12244.9</v>
      </c>
      <c r="N2757" t="s">
        <v>33</v>
      </c>
    </row>
    <row r="2758" spans="1:14" x14ac:dyDescent="0.35">
      <c r="A2758">
        <v>12757</v>
      </c>
      <c r="B2758" s="1">
        <v>45767</v>
      </c>
      <c r="C2758" t="s">
        <v>5203</v>
      </c>
      <c r="D2758" t="s">
        <v>40</v>
      </c>
      <c r="E2758" t="s">
        <v>103</v>
      </c>
      <c r="F2758" t="s">
        <v>129</v>
      </c>
      <c r="G2758" t="s">
        <v>164</v>
      </c>
      <c r="H2758" t="s">
        <v>5204</v>
      </c>
      <c r="I2758">
        <v>2</v>
      </c>
      <c r="J2758">
        <v>76698</v>
      </c>
      <c r="K2758">
        <v>5</v>
      </c>
      <c r="L2758">
        <v>145726.20000000001</v>
      </c>
      <c r="M2758">
        <v>20448.21</v>
      </c>
      <c r="N2758" t="s">
        <v>38</v>
      </c>
    </row>
    <row r="2759" spans="1:14" x14ac:dyDescent="0.35">
      <c r="A2759">
        <v>12758</v>
      </c>
      <c r="B2759" s="1">
        <v>45495</v>
      </c>
      <c r="C2759" t="s">
        <v>5205</v>
      </c>
      <c r="D2759" t="s">
        <v>15</v>
      </c>
      <c r="E2759" t="s">
        <v>174</v>
      </c>
      <c r="F2759" t="s">
        <v>69</v>
      </c>
      <c r="G2759" t="s">
        <v>517</v>
      </c>
      <c r="H2759" t="s">
        <v>5206</v>
      </c>
      <c r="I2759">
        <v>4</v>
      </c>
      <c r="J2759">
        <v>28797</v>
      </c>
      <c r="K2759">
        <v>15</v>
      </c>
      <c r="L2759">
        <v>97909.8</v>
      </c>
      <c r="M2759">
        <v>16843.38</v>
      </c>
      <c r="N2759" t="s">
        <v>33</v>
      </c>
    </row>
    <row r="2760" spans="1:14" x14ac:dyDescent="0.35">
      <c r="A2760">
        <v>12759</v>
      </c>
      <c r="B2760" s="1">
        <v>45406</v>
      </c>
      <c r="C2760" t="s">
        <v>5207</v>
      </c>
      <c r="D2760" t="s">
        <v>22</v>
      </c>
      <c r="E2760" t="s">
        <v>74</v>
      </c>
      <c r="F2760" t="s">
        <v>30</v>
      </c>
      <c r="G2760" t="s">
        <v>104</v>
      </c>
      <c r="H2760" t="s">
        <v>4040</v>
      </c>
      <c r="I2760">
        <v>1</v>
      </c>
      <c r="J2760">
        <v>33692</v>
      </c>
      <c r="K2760">
        <v>5</v>
      </c>
      <c r="L2760">
        <v>32007.4</v>
      </c>
      <c r="M2760">
        <v>5869.21</v>
      </c>
      <c r="N2760" t="s">
        <v>33</v>
      </c>
    </row>
    <row r="2761" spans="1:14" x14ac:dyDescent="0.35">
      <c r="A2761">
        <v>12760</v>
      </c>
      <c r="B2761" s="1">
        <v>45458</v>
      </c>
      <c r="C2761" t="s">
        <v>5208</v>
      </c>
      <c r="D2761" t="s">
        <v>40</v>
      </c>
      <c r="E2761" t="s">
        <v>50</v>
      </c>
      <c r="F2761" t="s">
        <v>75</v>
      </c>
      <c r="G2761" t="s">
        <v>409</v>
      </c>
      <c r="H2761" t="s">
        <v>5209</v>
      </c>
      <c r="I2761">
        <v>1</v>
      </c>
      <c r="J2761">
        <v>13549</v>
      </c>
      <c r="K2761">
        <v>20</v>
      </c>
      <c r="L2761">
        <v>10839.2</v>
      </c>
      <c r="M2761">
        <v>677.38</v>
      </c>
      <c r="N2761" t="s">
        <v>20</v>
      </c>
    </row>
    <row r="2762" spans="1:14" x14ac:dyDescent="0.35">
      <c r="A2762">
        <v>12761</v>
      </c>
      <c r="B2762" s="1">
        <v>45345</v>
      </c>
      <c r="C2762" t="s">
        <v>5210</v>
      </c>
      <c r="D2762" t="s">
        <v>28</v>
      </c>
      <c r="E2762" t="s">
        <v>85</v>
      </c>
      <c r="F2762" t="s">
        <v>46</v>
      </c>
      <c r="G2762" t="s">
        <v>126</v>
      </c>
      <c r="H2762" t="s">
        <v>3109</v>
      </c>
      <c r="I2762">
        <v>3</v>
      </c>
      <c r="J2762">
        <v>15658</v>
      </c>
      <c r="K2762">
        <v>15</v>
      </c>
      <c r="L2762">
        <v>39927.9</v>
      </c>
      <c r="M2762">
        <v>3738.65</v>
      </c>
      <c r="N2762" t="s">
        <v>20</v>
      </c>
    </row>
    <row r="2763" spans="1:14" x14ac:dyDescent="0.35">
      <c r="A2763">
        <v>12762</v>
      </c>
      <c r="B2763" s="1">
        <v>45799</v>
      </c>
      <c r="C2763" t="s">
        <v>5211</v>
      </c>
      <c r="D2763" t="s">
        <v>28</v>
      </c>
      <c r="E2763" t="s">
        <v>114</v>
      </c>
      <c r="F2763" t="s">
        <v>129</v>
      </c>
      <c r="G2763" t="s">
        <v>148</v>
      </c>
      <c r="H2763" t="s">
        <v>5212</v>
      </c>
      <c r="I2763">
        <v>4</v>
      </c>
      <c r="J2763">
        <v>69498</v>
      </c>
      <c r="K2763">
        <v>10</v>
      </c>
      <c r="L2763">
        <v>250192.8</v>
      </c>
      <c r="M2763">
        <v>57427.33</v>
      </c>
      <c r="N2763" t="s">
        <v>72</v>
      </c>
    </row>
    <row r="2764" spans="1:14" x14ac:dyDescent="0.35">
      <c r="A2764">
        <v>12763</v>
      </c>
      <c r="B2764" s="1">
        <v>45320</v>
      </c>
      <c r="C2764" t="s">
        <v>5213</v>
      </c>
      <c r="D2764" t="s">
        <v>28</v>
      </c>
      <c r="E2764" t="s">
        <v>85</v>
      </c>
      <c r="F2764" t="s">
        <v>75</v>
      </c>
      <c r="G2764" t="s">
        <v>307</v>
      </c>
      <c r="H2764" t="s">
        <v>1557</v>
      </c>
      <c r="I2764">
        <v>4</v>
      </c>
      <c r="J2764">
        <v>28885</v>
      </c>
      <c r="K2764">
        <v>20</v>
      </c>
      <c r="L2764">
        <v>92432</v>
      </c>
      <c r="M2764">
        <v>6688.35</v>
      </c>
      <c r="N2764" t="s">
        <v>38</v>
      </c>
    </row>
    <row r="2765" spans="1:14" x14ac:dyDescent="0.35">
      <c r="A2765">
        <v>12764</v>
      </c>
      <c r="B2765" s="1">
        <v>45323</v>
      </c>
      <c r="C2765" t="s">
        <v>5214</v>
      </c>
      <c r="D2765" t="s">
        <v>22</v>
      </c>
      <c r="E2765" t="s">
        <v>58</v>
      </c>
      <c r="F2765" t="s">
        <v>17</v>
      </c>
      <c r="G2765" t="s">
        <v>100</v>
      </c>
      <c r="H2765" t="s">
        <v>2671</v>
      </c>
      <c r="I2765">
        <v>1</v>
      </c>
      <c r="J2765">
        <v>52476</v>
      </c>
      <c r="K2765">
        <v>5</v>
      </c>
      <c r="L2765">
        <v>49852.2</v>
      </c>
      <c r="M2765">
        <v>3203.67</v>
      </c>
      <c r="N2765" t="s">
        <v>83</v>
      </c>
    </row>
    <row r="2766" spans="1:14" x14ac:dyDescent="0.35">
      <c r="A2766">
        <v>12765</v>
      </c>
      <c r="B2766" s="1">
        <v>45564</v>
      </c>
      <c r="C2766" t="s">
        <v>5215</v>
      </c>
      <c r="D2766" t="s">
        <v>40</v>
      </c>
      <c r="E2766" t="s">
        <v>103</v>
      </c>
      <c r="F2766" t="s">
        <v>86</v>
      </c>
      <c r="G2766" t="s">
        <v>90</v>
      </c>
      <c r="H2766" t="s">
        <v>5216</v>
      </c>
      <c r="I2766">
        <v>3</v>
      </c>
      <c r="J2766">
        <v>34517</v>
      </c>
      <c r="K2766">
        <v>20</v>
      </c>
      <c r="L2766">
        <v>82840.800000000003</v>
      </c>
      <c r="M2766">
        <v>20691.97</v>
      </c>
      <c r="N2766" t="s">
        <v>38</v>
      </c>
    </row>
    <row r="2767" spans="1:14" x14ac:dyDescent="0.35">
      <c r="A2767">
        <v>12766</v>
      </c>
      <c r="B2767" s="1">
        <v>45623</v>
      </c>
      <c r="C2767" t="s">
        <v>5217</v>
      </c>
      <c r="D2767" t="s">
        <v>28</v>
      </c>
      <c r="E2767" t="s">
        <v>85</v>
      </c>
      <c r="F2767" t="s">
        <v>24</v>
      </c>
      <c r="G2767" t="s">
        <v>133</v>
      </c>
      <c r="H2767" t="s">
        <v>5218</v>
      </c>
      <c r="I2767">
        <v>3</v>
      </c>
      <c r="J2767">
        <v>63667</v>
      </c>
      <c r="K2767">
        <v>10</v>
      </c>
      <c r="L2767">
        <v>171900.9</v>
      </c>
      <c r="M2767">
        <v>40093.57</v>
      </c>
      <c r="N2767" t="s">
        <v>72</v>
      </c>
    </row>
    <row r="2768" spans="1:14" x14ac:dyDescent="0.35">
      <c r="A2768">
        <v>12767</v>
      </c>
      <c r="B2768" s="1">
        <v>45280</v>
      </c>
      <c r="C2768" t="s">
        <v>64</v>
      </c>
      <c r="D2768" t="s">
        <v>15</v>
      </c>
      <c r="E2768" t="s">
        <v>174</v>
      </c>
      <c r="F2768" t="s">
        <v>96</v>
      </c>
      <c r="G2768" t="s">
        <v>183</v>
      </c>
      <c r="H2768" t="s">
        <v>589</v>
      </c>
      <c r="I2768">
        <v>1</v>
      </c>
      <c r="J2768">
        <v>42848</v>
      </c>
      <c r="K2768">
        <v>15</v>
      </c>
      <c r="L2768">
        <v>36420.800000000003</v>
      </c>
      <c r="M2768">
        <v>6430.25</v>
      </c>
      <c r="N2768" t="s">
        <v>72</v>
      </c>
    </row>
    <row r="2769" spans="1:14" x14ac:dyDescent="0.35">
      <c r="A2769">
        <v>12768</v>
      </c>
      <c r="B2769" s="1">
        <v>45594</v>
      </c>
      <c r="C2769" t="s">
        <v>5219</v>
      </c>
      <c r="D2769" t="s">
        <v>40</v>
      </c>
      <c r="E2769" t="s">
        <v>41</v>
      </c>
      <c r="F2769" t="s">
        <v>69</v>
      </c>
      <c r="G2769" t="s">
        <v>123</v>
      </c>
      <c r="H2769" t="s">
        <v>5220</v>
      </c>
      <c r="I2769">
        <v>3</v>
      </c>
      <c r="J2769">
        <v>43225</v>
      </c>
      <c r="K2769">
        <v>10</v>
      </c>
      <c r="L2769">
        <v>116707.5</v>
      </c>
      <c r="M2769">
        <v>19903.93</v>
      </c>
      <c r="N2769" t="s">
        <v>83</v>
      </c>
    </row>
    <row r="2770" spans="1:14" x14ac:dyDescent="0.35">
      <c r="A2770">
        <v>12769</v>
      </c>
      <c r="B2770" s="1">
        <v>45864</v>
      </c>
      <c r="C2770" t="s">
        <v>5221</v>
      </c>
      <c r="D2770" t="s">
        <v>28</v>
      </c>
      <c r="E2770" t="s">
        <v>85</v>
      </c>
      <c r="F2770" t="s">
        <v>46</v>
      </c>
      <c r="G2770" t="s">
        <v>201</v>
      </c>
      <c r="H2770" t="s">
        <v>5222</v>
      </c>
      <c r="I2770">
        <v>1</v>
      </c>
      <c r="J2770">
        <v>2293</v>
      </c>
      <c r="K2770">
        <v>5</v>
      </c>
      <c r="L2770">
        <v>2178.35</v>
      </c>
      <c r="M2770">
        <v>315.45</v>
      </c>
      <c r="N2770" t="s">
        <v>20</v>
      </c>
    </row>
    <row r="2771" spans="1:14" x14ac:dyDescent="0.35">
      <c r="A2771">
        <v>12770</v>
      </c>
      <c r="B2771" s="1">
        <v>45246</v>
      </c>
      <c r="C2771" t="s">
        <v>5223</v>
      </c>
      <c r="D2771" t="s">
        <v>28</v>
      </c>
      <c r="E2771" t="s">
        <v>29</v>
      </c>
      <c r="F2771" t="s">
        <v>86</v>
      </c>
      <c r="G2771" t="s">
        <v>90</v>
      </c>
      <c r="H2771" t="s">
        <v>5224</v>
      </c>
      <c r="I2771">
        <v>3</v>
      </c>
      <c r="J2771">
        <v>63870</v>
      </c>
      <c r="K2771">
        <v>5</v>
      </c>
      <c r="L2771">
        <v>182029.5</v>
      </c>
      <c r="M2771">
        <v>21659.88</v>
      </c>
      <c r="N2771" t="s">
        <v>38</v>
      </c>
    </row>
    <row r="2772" spans="1:14" x14ac:dyDescent="0.35">
      <c r="A2772">
        <v>12771</v>
      </c>
      <c r="B2772" s="1">
        <v>45462</v>
      </c>
      <c r="C2772" t="s">
        <v>5225</v>
      </c>
      <c r="D2772" t="s">
        <v>15</v>
      </c>
      <c r="E2772" t="s">
        <v>68</v>
      </c>
      <c r="F2772" t="s">
        <v>75</v>
      </c>
      <c r="G2772" t="s">
        <v>307</v>
      </c>
      <c r="H2772" t="s">
        <v>5226</v>
      </c>
      <c r="I2772">
        <v>4</v>
      </c>
      <c r="J2772">
        <v>59205</v>
      </c>
      <c r="K2772">
        <v>15</v>
      </c>
      <c r="L2772">
        <v>201297</v>
      </c>
      <c r="M2772">
        <v>49495.15</v>
      </c>
      <c r="N2772" t="s">
        <v>20</v>
      </c>
    </row>
    <row r="2773" spans="1:14" x14ac:dyDescent="0.35">
      <c r="A2773">
        <v>12772</v>
      </c>
      <c r="B2773" s="1">
        <v>45290</v>
      </c>
      <c r="C2773" t="s">
        <v>5227</v>
      </c>
      <c r="D2773" t="s">
        <v>28</v>
      </c>
      <c r="E2773" t="s">
        <v>85</v>
      </c>
      <c r="F2773" t="s">
        <v>24</v>
      </c>
      <c r="G2773" t="s">
        <v>133</v>
      </c>
      <c r="H2773" t="s">
        <v>4636</v>
      </c>
      <c r="I2773">
        <v>5</v>
      </c>
      <c r="J2773">
        <v>75327</v>
      </c>
      <c r="K2773">
        <v>10</v>
      </c>
      <c r="L2773">
        <v>338971.5</v>
      </c>
      <c r="M2773">
        <v>22101.23</v>
      </c>
      <c r="N2773" t="s">
        <v>33</v>
      </c>
    </row>
    <row r="2774" spans="1:14" x14ac:dyDescent="0.35">
      <c r="A2774">
        <v>12773</v>
      </c>
      <c r="B2774" s="1">
        <v>45685</v>
      </c>
      <c r="C2774" t="s">
        <v>5228</v>
      </c>
      <c r="D2774" t="s">
        <v>28</v>
      </c>
      <c r="E2774" t="s">
        <v>114</v>
      </c>
      <c r="F2774" t="s">
        <v>24</v>
      </c>
      <c r="G2774" t="s">
        <v>36</v>
      </c>
      <c r="H2774" t="s">
        <v>5229</v>
      </c>
      <c r="I2774">
        <v>4</v>
      </c>
      <c r="J2774">
        <v>30064</v>
      </c>
      <c r="K2774">
        <v>15</v>
      </c>
      <c r="L2774">
        <v>102217.60000000001</v>
      </c>
      <c r="M2774">
        <v>12232.26</v>
      </c>
      <c r="N2774" t="s">
        <v>83</v>
      </c>
    </row>
    <row r="2775" spans="1:14" x14ac:dyDescent="0.35">
      <c r="A2775">
        <v>12774</v>
      </c>
      <c r="B2775" s="1">
        <v>45581</v>
      </c>
      <c r="C2775" t="s">
        <v>5230</v>
      </c>
      <c r="D2775" t="s">
        <v>15</v>
      </c>
      <c r="E2775" t="s">
        <v>68</v>
      </c>
      <c r="F2775" t="s">
        <v>69</v>
      </c>
      <c r="G2775" t="s">
        <v>70</v>
      </c>
      <c r="H2775" t="s">
        <v>5231</v>
      </c>
      <c r="I2775">
        <v>2</v>
      </c>
      <c r="J2775">
        <v>28137</v>
      </c>
      <c r="K2775">
        <v>0</v>
      </c>
      <c r="L2775">
        <v>56274</v>
      </c>
      <c r="M2775">
        <v>4871.1400000000003</v>
      </c>
      <c r="N2775" t="s">
        <v>20</v>
      </c>
    </row>
    <row r="2776" spans="1:14" x14ac:dyDescent="0.35">
      <c r="A2776">
        <v>12775</v>
      </c>
      <c r="B2776" s="1">
        <v>45243</v>
      </c>
      <c r="C2776" t="s">
        <v>5232</v>
      </c>
      <c r="D2776" t="s">
        <v>40</v>
      </c>
      <c r="E2776" t="s">
        <v>50</v>
      </c>
      <c r="F2776" t="s">
        <v>17</v>
      </c>
      <c r="G2776" t="s">
        <v>18</v>
      </c>
      <c r="H2776" t="s">
        <v>5233</v>
      </c>
      <c r="I2776">
        <v>3</v>
      </c>
      <c r="J2776">
        <v>6900</v>
      </c>
      <c r="K2776">
        <v>10</v>
      </c>
      <c r="L2776">
        <v>18630</v>
      </c>
      <c r="M2776">
        <v>1718.23</v>
      </c>
      <c r="N2776" t="s">
        <v>83</v>
      </c>
    </row>
    <row r="2777" spans="1:14" x14ac:dyDescent="0.35">
      <c r="A2777">
        <v>12776</v>
      </c>
      <c r="B2777" s="1">
        <v>45917</v>
      </c>
      <c r="C2777" t="s">
        <v>5234</v>
      </c>
      <c r="D2777" t="s">
        <v>40</v>
      </c>
      <c r="E2777" t="s">
        <v>50</v>
      </c>
      <c r="F2777" t="s">
        <v>30</v>
      </c>
      <c r="G2777" t="s">
        <v>104</v>
      </c>
      <c r="H2777" t="s">
        <v>5235</v>
      </c>
      <c r="I2777">
        <v>3</v>
      </c>
      <c r="J2777">
        <v>67774</v>
      </c>
      <c r="K2777">
        <v>20</v>
      </c>
      <c r="L2777">
        <v>162657.60000000001</v>
      </c>
      <c r="M2777">
        <v>14133.89</v>
      </c>
      <c r="N2777" t="s">
        <v>72</v>
      </c>
    </row>
    <row r="2778" spans="1:14" x14ac:dyDescent="0.35">
      <c r="A2778">
        <v>12777</v>
      </c>
      <c r="B2778" s="1">
        <v>45364</v>
      </c>
      <c r="C2778" t="s">
        <v>5236</v>
      </c>
      <c r="D2778" t="s">
        <v>28</v>
      </c>
      <c r="E2778" t="s">
        <v>114</v>
      </c>
      <c r="F2778" t="s">
        <v>86</v>
      </c>
      <c r="G2778" t="s">
        <v>118</v>
      </c>
      <c r="H2778" t="s">
        <v>5237</v>
      </c>
      <c r="I2778">
        <v>1</v>
      </c>
      <c r="J2778">
        <v>34271</v>
      </c>
      <c r="K2778">
        <v>15</v>
      </c>
      <c r="L2778">
        <v>29130.35</v>
      </c>
      <c r="M2778">
        <v>5464.92</v>
      </c>
      <c r="N2778" t="s">
        <v>33</v>
      </c>
    </row>
    <row r="2779" spans="1:14" x14ac:dyDescent="0.35">
      <c r="A2779">
        <v>12778</v>
      </c>
      <c r="B2779" s="1">
        <v>45857</v>
      </c>
      <c r="C2779" t="s">
        <v>5238</v>
      </c>
      <c r="D2779" t="s">
        <v>28</v>
      </c>
      <c r="E2779" t="s">
        <v>29</v>
      </c>
      <c r="F2779" t="s">
        <v>75</v>
      </c>
      <c r="G2779" t="s">
        <v>240</v>
      </c>
      <c r="H2779" t="s">
        <v>5239</v>
      </c>
      <c r="I2779">
        <v>1</v>
      </c>
      <c r="J2779">
        <v>26851</v>
      </c>
      <c r="K2779">
        <v>5</v>
      </c>
      <c r="L2779">
        <v>25508.45</v>
      </c>
      <c r="M2779">
        <v>6049.36</v>
      </c>
      <c r="N2779" t="s">
        <v>20</v>
      </c>
    </row>
    <row r="2780" spans="1:14" x14ac:dyDescent="0.35">
      <c r="A2780">
        <v>12779</v>
      </c>
      <c r="B2780" s="1">
        <v>45526</v>
      </c>
      <c r="C2780" t="s">
        <v>5240</v>
      </c>
      <c r="D2780" t="s">
        <v>22</v>
      </c>
      <c r="E2780" t="s">
        <v>54</v>
      </c>
      <c r="F2780" t="s">
        <v>17</v>
      </c>
      <c r="G2780" t="s">
        <v>100</v>
      </c>
      <c r="H2780" t="s">
        <v>5241</v>
      </c>
      <c r="I2780">
        <v>4</v>
      </c>
      <c r="J2780">
        <v>46408</v>
      </c>
      <c r="K2780">
        <v>20</v>
      </c>
      <c r="L2780">
        <v>148505.60000000001</v>
      </c>
      <c r="M2780">
        <v>11976.6</v>
      </c>
      <c r="N2780" t="s">
        <v>38</v>
      </c>
    </row>
    <row r="2781" spans="1:14" x14ac:dyDescent="0.35">
      <c r="A2781">
        <v>12780</v>
      </c>
      <c r="B2781" s="1">
        <v>45725</v>
      </c>
      <c r="C2781" t="s">
        <v>5242</v>
      </c>
      <c r="D2781" t="s">
        <v>40</v>
      </c>
      <c r="E2781" t="s">
        <v>41</v>
      </c>
      <c r="F2781" t="s">
        <v>96</v>
      </c>
      <c r="G2781" t="s">
        <v>97</v>
      </c>
      <c r="H2781" t="s">
        <v>5243</v>
      </c>
      <c r="I2781">
        <v>2</v>
      </c>
      <c r="J2781">
        <v>36552</v>
      </c>
      <c r="K2781">
        <v>10</v>
      </c>
      <c r="L2781">
        <v>65793.600000000006</v>
      </c>
      <c r="M2781">
        <v>9508.9</v>
      </c>
      <c r="N2781" t="s">
        <v>83</v>
      </c>
    </row>
    <row r="2782" spans="1:14" x14ac:dyDescent="0.35">
      <c r="A2782">
        <v>12781</v>
      </c>
      <c r="B2782" s="1">
        <v>45361</v>
      </c>
      <c r="C2782" t="s">
        <v>5244</v>
      </c>
      <c r="D2782" t="s">
        <v>28</v>
      </c>
      <c r="E2782" t="s">
        <v>114</v>
      </c>
      <c r="F2782" t="s">
        <v>42</v>
      </c>
      <c r="G2782" t="s">
        <v>188</v>
      </c>
      <c r="H2782" t="s">
        <v>5245</v>
      </c>
      <c r="I2782">
        <v>1</v>
      </c>
      <c r="J2782">
        <v>54053</v>
      </c>
      <c r="K2782">
        <v>20</v>
      </c>
      <c r="L2782">
        <v>43242.400000000001</v>
      </c>
      <c r="M2782">
        <v>6551.31</v>
      </c>
      <c r="N2782" t="s">
        <v>72</v>
      </c>
    </row>
    <row r="2783" spans="1:14" x14ac:dyDescent="0.35">
      <c r="A2783">
        <v>12782</v>
      </c>
      <c r="B2783" s="1">
        <v>45302</v>
      </c>
      <c r="C2783" t="s">
        <v>5246</v>
      </c>
      <c r="D2783" t="s">
        <v>28</v>
      </c>
      <c r="E2783" t="s">
        <v>29</v>
      </c>
      <c r="F2783" t="s">
        <v>30</v>
      </c>
      <c r="G2783" t="s">
        <v>322</v>
      </c>
      <c r="H2783" t="s">
        <v>2493</v>
      </c>
      <c r="I2783">
        <v>5</v>
      </c>
      <c r="J2783">
        <v>67303</v>
      </c>
      <c r="K2783">
        <v>10</v>
      </c>
      <c r="L2783">
        <v>302863.5</v>
      </c>
      <c r="M2783">
        <v>39925.81</v>
      </c>
      <c r="N2783" t="s">
        <v>38</v>
      </c>
    </row>
    <row r="2784" spans="1:14" x14ac:dyDescent="0.35">
      <c r="A2784">
        <v>12783</v>
      </c>
      <c r="B2784" s="1">
        <v>45379</v>
      </c>
      <c r="C2784" t="s">
        <v>5247</v>
      </c>
      <c r="D2784" t="s">
        <v>28</v>
      </c>
      <c r="E2784" t="s">
        <v>144</v>
      </c>
      <c r="F2784" t="s">
        <v>42</v>
      </c>
      <c r="G2784" t="s">
        <v>43</v>
      </c>
      <c r="H2784" t="s">
        <v>2669</v>
      </c>
      <c r="I2784">
        <v>3</v>
      </c>
      <c r="J2784">
        <v>63091</v>
      </c>
      <c r="K2784">
        <v>15</v>
      </c>
      <c r="L2784">
        <v>160882.04999999999</v>
      </c>
      <c r="M2784">
        <v>16815.900000000001</v>
      </c>
      <c r="N2784" t="s">
        <v>72</v>
      </c>
    </row>
    <row r="2785" spans="1:14" x14ac:dyDescent="0.35">
      <c r="A2785">
        <v>12784</v>
      </c>
      <c r="B2785" s="1">
        <v>45599</v>
      </c>
      <c r="C2785" t="s">
        <v>5248</v>
      </c>
      <c r="D2785" t="s">
        <v>28</v>
      </c>
      <c r="E2785" t="s">
        <v>144</v>
      </c>
      <c r="F2785" t="s">
        <v>30</v>
      </c>
      <c r="G2785" t="s">
        <v>322</v>
      </c>
      <c r="H2785" t="s">
        <v>2493</v>
      </c>
      <c r="I2785">
        <v>5</v>
      </c>
      <c r="J2785">
        <v>3928</v>
      </c>
      <c r="K2785">
        <v>5</v>
      </c>
      <c r="L2785">
        <v>18658</v>
      </c>
      <c r="M2785">
        <v>1585.91</v>
      </c>
      <c r="N2785" t="s">
        <v>83</v>
      </c>
    </row>
    <row r="2786" spans="1:14" x14ac:dyDescent="0.35">
      <c r="A2786">
        <v>12785</v>
      </c>
      <c r="B2786" s="1">
        <v>45591</v>
      </c>
      <c r="C2786" t="s">
        <v>5249</v>
      </c>
      <c r="D2786" t="s">
        <v>40</v>
      </c>
      <c r="E2786" t="s">
        <v>110</v>
      </c>
      <c r="F2786" t="s">
        <v>86</v>
      </c>
      <c r="G2786" t="s">
        <v>118</v>
      </c>
      <c r="H2786" t="s">
        <v>5250</v>
      </c>
      <c r="I2786">
        <v>3</v>
      </c>
      <c r="J2786">
        <v>52436</v>
      </c>
      <c r="K2786">
        <v>10</v>
      </c>
      <c r="L2786">
        <v>141577.20000000001</v>
      </c>
      <c r="M2786">
        <v>16774.169999999998</v>
      </c>
      <c r="N2786" t="s">
        <v>72</v>
      </c>
    </row>
    <row r="2787" spans="1:14" x14ac:dyDescent="0.35">
      <c r="A2787">
        <v>12786</v>
      </c>
      <c r="B2787" s="1">
        <v>45715</v>
      </c>
      <c r="C2787" t="s">
        <v>5251</v>
      </c>
      <c r="D2787" t="s">
        <v>15</v>
      </c>
      <c r="E2787" t="s">
        <v>16</v>
      </c>
      <c r="F2787" t="s">
        <v>46</v>
      </c>
      <c r="G2787" t="s">
        <v>201</v>
      </c>
      <c r="H2787" t="s">
        <v>4019</v>
      </c>
      <c r="I2787">
        <v>1</v>
      </c>
      <c r="J2787">
        <v>6107</v>
      </c>
      <c r="K2787">
        <v>15</v>
      </c>
      <c r="L2787">
        <v>5190.95</v>
      </c>
      <c r="M2787">
        <v>503.29</v>
      </c>
      <c r="N2787" t="s">
        <v>38</v>
      </c>
    </row>
    <row r="2788" spans="1:14" x14ac:dyDescent="0.35">
      <c r="A2788">
        <v>12787</v>
      </c>
      <c r="B2788" s="1">
        <v>45861</v>
      </c>
      <c r="C2788" t="s">
        <v>5252</v>
      </c>
      <c r="D2788" t="s">
        <v>28</v>
      </c>
      <c r="E2788" t="s">
        <v>29</v>
      </c>
      <c r="F2788" t="s">
        <v>46</v>
      </c>
      <c r="G2788" t="s">
        <v>126</v>
      </c>
      <c r="H2788" t="s">
        <v>127</v>
      </c>
      <c r="I2788">
        <v>2</v>
      </c>
      <c r="J2788">
        <v>23314</v>
      </c>
      <c r="K2788">
        <v>20</v>
      </c>
      <c r="L2788">
        <v>37302.400000000001</v>
      </c>
      <c r="M2788">
        <v>6239.05</v>
      </c>
      <c r="N2788" t="s">
        <v>33</v>
      </c>
    </row>
    <row r="2789" spans="1:14" x14ac:dyDescent="0.35">
      <c r="A2789">
        <v>12788</v>
      </c>
      <c r="B2789" s="1">
        <v>45481</v>
      </c>
      <c r="C2789" t="s">
        <v>5253</v>
      </c>
      <c r="D2789" t="s">
        <v>15</v>
      </c>
      <c r="E2789" t="s">
        <v>68</v>
      </c>
      <c r="F2789" t="s">
        <v>46</v>
      </c>
      <c r="G2789" t="s">
        <v>126</v>
      </c>
      <c r="H2789" t="s">
        <v>5254</v>
      </c>
      <c r="I2789">
        <v>3</v>
      </c>
      <c r="J2789">
        <v>21953</v>
      </c>
      <c r="K2789">
        <v>10</v>
      </c>
      <c r="L2789">
        <v>59273.1</v>
      </c>
      <c r="M2789">
        <v>14613.39</v>
      </c>
      <c r="N2789" t="s">
        <v>20</v>
      </c>
    </row>
    <row r="2790" spans="1:14" x14ac:dyDescent="0.35">
      <c r="A2790">
        <v>12789</v>
      </c>
      <c r="B2790" s="1">
        <v>45536</v>
      </c>
      <c r="C2790" t="s">
        <v>5255</v>
      </c>
      <c r="D2790" t="s">
        <v>40</v>
      </c>
      <c r="E2790" t="s">
        <v>41</v>
      </c>
      <c r="F2790" t="s">
        <v>69</v>
      </c>
      <c r="G2790" t="s">
        <v>151</v>
      </c>
      <c r="H2790" t="s">
        <v>5256</v>
      </c>
      <c r="I2790">
        <v>3</v>
      </c>
      <c r="J2790">
        <v>67173</v>
      </c>
      <c r="K2790">
        <v>20</v>
      </c>
      <c r="L2790">
        <v>161215.20000000001</v>
      </c>
      <c r="M2790">
        <v>31723.279999999999</v>
      </c>
      <c r="N2790" t="s">
        <v>38</v>
      </c>
    </row>
    <row r="2791" spans="1:14" x14ac:dyDescent="0.35">
      <c r="A2791">
        <v>12790</v>
      </c>
      <c r="B2791" s="1">
        <v>45784</v>
      </c>
      <c r="C2791" t="s">
        <v>5257</v>
      </c>
      <c r="D2791" t="s">
        <v>15</v>
      </c>
      <c r="E2791" t="s">
        <v>174</v>
      </c>
      <c r="F2791" t="s">
        <v>86</v>
      </c>
      <c r="G2791" t="s">
        <v>296</v>
      </c>
      <c r="H2791" t="s">
        <v>938</v>
      </c>
      <c r="I2791">
        <v>1</v>
      </c>
      <c r="J2791">
        <v>51290</v>
      </c>
      <c r="K2791">
        <v>10</v>
      </c>
      <c r="L2791">
        <v>46161</v>
      </c>
      <c r="M2791">
        <v>4933.6499999999996</v>
      </c>
      <c r="N2791" t="s">
        <v>83</v>
      </c>
    </row>
    <row r="2792" spans="1:14" x14ac:dyDescent="0.35">
      <c r="A2792">
        <v>12791</v>
      </c>
      <c r="B2792" s="1">
        <v>45922</v>
      </c>
      <c r="C2792" t="s">
        <v>5258</v>
      </c>
      <c r="D2792" t="s">
        <v>40</v>
      </c>
      <c r="E2792" t="s">
        <v>110</v>
      </c>
      <c r="F2792" t="s">
        <v>46</v>
      </c>
      <c r="G2792" t="s">
        <v>201</v>
      </c>
      <c r="H2792" t="s">
        <v>5259</v>
      </c>
      <c r="I2792">
        <v>2</v>
      </c>
      <c r="J2792">
        <v>69934</v>
      </c>
      <c r="K2792">
        <v>10</v>
      </c>
      <c r="L2792">
        <v>125881.2</v>
      </c>
      <c r="M2792">
        <v>15503.81</v>
      </c>
      <c r="N2792" t="s">
        <v>72</v>
      </c>
    </row>
    <row r="2793" spans="1:14" x14ac:dyDescent="0.35">
      <c r="A2793">
        <v>12792</v>
      </c>
      <c r="B2793" s="1">
        <v>45614</v>
      </c>
      <c r="C2793" t="s">
        <v>5260</v>
      </c>
      <c r="D2793" t="s">
        <v>15</v>
      </c>
      <c r="E2793" t="s">
        <v>68</v>
      </c>
      <c r="F2793" t="s">
        <v>30</v>
      </c>
      <c r="G2793" t="s">
        <v>65</v>
      </c>
      <c r="H2793" t="s">
        <v>5261</v>
      </c>
      <c r="I2793">
        <v>3</v>
      </c>
      <c r="J2793">
        <v>65689</v>
      </c>
      <c r="K2793">
        <v>0</v>
      </c>
      <c r="L2793">
        <v>197067</v>
      </c>
      <c r="M2793">
        <v>29277.87</v>
      </c>
      <c r="N2793" t="s">
        <v>20</v>
      </c>
    </row>
    <row r="2794" spans="1:14" x14ac:dyDescent="0.35">
      <c r="A2794">
        <v>12793</v>
      </c>
      <c r="B2794" s="1">
        <v>45645</v>
      </c>
      <c r="C2794" t="s">
        <v>5262</v>
      </c>
      <c r="D2794" t="s">
        <v>40</v>
      </c>
      <c r="E2794" t="s">
        <v>41</v>
      </c>
      <c r="F2794" t="s">
        <v>46</v>
      </c>
      <c r="G2794" t="s">
        <v>201</v>
      </c>
      <c r="H2794" t="s">
        <v>5263</v>
      </c>
      <c r="I2794">
        <v>5</v>
      </c>
      <c r="J2794">
        <v>72339</v>
      </c>
      <c r="K2794">
        <v>0</v>
      </c>
      <c r="L2794">
        <v>361695</v>
      </c>
      <c r="M2794">
        <v>32722.880000000001</v>
      </c>
      <c r="N2794" t="s">
        <v>38</v>
      </c>
    </row>
    <row r="2795" spans="1:14" x14ac:dyDescent="0.35">
      <c r="A2795">
        <v>12794</v>
      </c>
      <c r="B2795" s="1">
        <v>45387</v>
      </c>
      <c r="C2795" t="s">
        <v>5264</v>
      </c>
      <c r="D2795" t="s">
        <v>15</v>
      </c>
      <c r="E2795" t="s">
        <v>16</v>
      </c>
      <c r="F2795" t="s">
        <v>42</v>
      </c>
      <c r="G2795" t="s">
        <v>79</v>
      </c>
      <c r="H2795" t="s">
        <v>5265</v>
      </c>
      <c r="I2795">
        <v>3</v>
      </c>
      <c r="J2795">
        <v>42329</v>
      </c>
      <c r="K2795">
        <v>5</v>
      </c>
      <c r="L2795">
        <v>120637.65</v>
      </c>
      <c r="M2795">
        <v>29672.69</v>
      </c>
      <c r="N2795" t="s">
        <v>38</v>
      </c>
    </row>
    <row r="2796" spans="1:14" x14ac:dyDescent="0.35">
      <c r="A2796">
        <v>12795</v>
      </c>
      <c r="B2796" s="1">
        <v>45778</v>
      </c>
      <c r="C2796" t="s">
        <v>5266</v>
      </c>
      <c r="D2796" t="s">
        <v>15</v>
      </c>
      <c r="E2796" t="s">
        <v>174</v>
      </c>
      <c r="F2796" t="s">
        <v>24</v>
      </c>
      <c r="G2796" t="s">
        <v>25</v>
      </c>
      <c r="H2796" t="s">
        <v>5267</v>
      </c>
      <c r="I2796">
        <v>1</v>
      </c>
      <c r="J2796">
        <v>65721</v>
      </c>
      <c r="K2796">
        <v>20</v>
      </c>
      <c r="L2796">
        <v>52576.800000000003</v>
      </c>
      <c r="M2796">
        <v>10497.94</v>
      </c>
      <c r="N2796" t="s">
        <v>38</v>
      </c>
    </row>
    <row r="2797" spans="1:14" x14ac:dyDescent="0.35">
      <c r="A2797">
        <v>12796</v>
      </c>
      <c r="B2797" s="1">
        <v>45395</v>
      </c>
      <c r="C2797" t="s">
        <v>5268</v>
      </c>
      <c r="D2797" t="s">
        <v>22</v>
      </c>
      <c r="E2797" t="s">
        <v>167</v>
      </c>
      <c r="F2797" t="s">
        <v>24</v>
      </c>
      <c r="G2797" t="s">
        <v>36</v>
      </c>
      <c r="H2797" t="s">
        <v>5269</v>
      </c>
      <c r="I2797">
        <v>3</v>
      </c>
      <c r="J2797">
        <v>30652</v>
      </c>
      <c r="K2797">
        <v>0</v>
      </c>
      <c r="L2797">
        <v>91956</v>
      </c>
      <c r="M2797">
        <v>15507.65</v>
      </c>
      <c r="N2797" t="s">
        <v>20</v>
      </c>
    </row>
    <row r="2798" spans="1:14" x14ac:dyDescent="0.35">
      <c r="A2798">
        <v>12797</v>
      </c>
      <c r="B2798" s="1">
        <v>45690</v>
      </c>
      <c r="C2798" t="s">
        <v>5270</v>
      </c>
      <c r="D2798" t="s">
        <v>28</v>
      </c>
      <c r="E2798" t="s">
        <v>29</v>
      </c>
      <c r="F2798" t="s">
        <v>17</v>
      </c>
      <c r="G2798" t="s">
        <v>55</v>
      </c>
      <c r="H2798" t="s">
        <v>1902</v>
      </c>
      <c r="I2798">
        <v>5</v>
      </c>
      <c r="J2798">
        <v>47780</v>
      </c>
      <c r="K2798">
        <v>0</v>
      </c>
      <c r="L2798">
        <v>238900</v>
      </c>
      <c r="M2798">
        <v>15423.74</v>
      </c>
      <c r="N2798" t="s">
        <v>20</v>
      </c>
    </row>
    <row r="2799" spans="1:14" x14ac:dyDescent="0.35">
      <c r="A2799">
        <v>12798</v>
      </c>
      <c r="B2799" s="1">
        <v>45590</v>
      </c>
      <c r="C2799" t="s">
        <v>5271</v>
      </c>
      <c r="D2799" t="s">
        <v>22</v>
      </c>
      <c r="E2799" t="s">
        <v>54</v>
      </c>
      <c r="F2799" t="s">
        <v>30</v>
      </c>
      <c r="G2799" t="s">
        <v>104</v>
      </c>
      <c r="H2799" t="s">
        <v>1977</v>
      </c>
      <c r="I2799">
        <v>4</v>
      </c>
      <c r="J2799">
        <v>23797</v>
      </c>
      <c r="K2799">
        <v>20</v>
      </c>
      <c r="L2799">
        <v>76150.399999999994</v>
      </c>
      <c r="M2799">
        <v>10882.58</v>
      </c>
      <c r="N2799" t="s">
        <v>20</v>
      </c>
    </row>
    <row r="2800" spans="1:14" x14ac:dyDescent="0.35">
      <c r="A2800">
        <v>12799</v>
      </c>
      <c r="B2800" s="1">
        <v>45221</v>
      </c>
      <c r="C2800" t="s">
        <v>5272</v>
      </c>
      <c r="D2800" t="s">
        <v>28</v>
      </c>
      <c r="E2800" t="s">
        <v>29</v>
      </c>
      <c r="F2800" t="s">
        <v>96</v>
      </c>
      <c r="G2800" t="s">
        <v>156</v>
      </c>
      <c r="H2800" t="s">
        <v>5273</v>
      </c>
      <c r="I2800">
        <v>2</v>
      </c>
      <c r="J2800">
        <v>72661</v>
      </c>
      <c r="K2800">
        <v>15</v>
      </c>
      <c r="L2800">
        <v>123523.7</v>
      </c>
      <c r="M2800">
        <v>13667.36</v>
      </c>
      <c r="N2800" t="s">
        <v>33</v>
      </c>
    </row>
    <row r="2801" spans="1:14" x14ac:dyDescent="0.35">
      <c r="A2801">
        <v>12800</v>
      </c>
      <c r="B2801" s="1">
        <v>45910</v>
      </c>
      <c r="C2801" t="s">
        <v>5274</v>
      </c>
      <c r="D2801" t="s">
        <v>40</v>
      </c>
      <c r="E2801" t="s">
        <v>110</v>
      </c>
      <c r="F2801" t="s">
        <v>24</v>
      </c>
      <c r="G2801" t="s">
        <v>107</v>
      </c>
      <c r="H2801" t="s">
        <v>5275</v>
      </c>
      <c r="I2801">
        <v>2</v>
      </c>
      <c r="J2801">
        <v>32059</v>
      </c>
      <c r="K2801">
        <v>15</v>
      </c>
      <c r="L2801">
        <v>54500.3</v>
      </c>
      <c r="M2801">
        <v>6296.6</v>
      </c>
      <c r="N2801" t="s">
        <v>33</v>
      </c>
    </row>
    <row r="2802" spans="1:14" x14ac:dyDescent="0.35">
      <c r="A2802">
        <v>12801</v>
      </c>
      <c r="B2802" s="1">
        <v>45506</v>
      </c>
      <c r="C2802" t="s">
        <v>5276</v>
      </c>
      <c r="D2802" t="s">
        <v>15</v>
      </c>
      <c r="E2802" t="s">
        <v>147</v>
      </c>
      <c r="F2802" t="s">
        <v>42</v>
      </c>
      <c r="G2802" t="s">
        <v>51</v>
      </c>
      <c r="H2802" t="s">
        <v>5277</v>
      </c>
      <c r="I2802">
        <v>1</v>
      </c>
      <c r="J2802">
        <v>24306</v>
      </c>
      <c r="K2802">
        <v>0</v>
      </c>
      <c r="L2802">
        <v>24306</v>
      </c>
      <c r="M2802">
        <v>1504.88</v>
      </c>
      <c r="N2802" t="s">
        <v>38</v>
      </c>
    </row>
    <row r="2803" spans="1:14" x14ac:dyDescent="0.35">
      <c r="A2803">
        <v>12802</v>
      </c>
      <c r="B2803" s="1">
        <v>45530</v>
      </c>
      <c r="C2803" t="s">
        <v>5278</v>
      </c>
      <c r="D2803" t="s">
        <v>22</v>
      </c>
      <c r="E2803" t="s">
        <v>74</v>
      </c>
      <c r="F2803" t="s">
        <v>17</v>
      </c>
      <c r="G2803" t="s">
        <v>18</v>
      </c>
      <c r="H2803" t="s">
        <v>5279</v>
      </c>
      <c r="I2803">
        <v>2</v>
      </c>
      <c r="J2803">
        <v>31230</v>
      </c>
      <c r="K2803">
        <v>5</v>
      </c>
      <c r="L2803">
        <v>59337</v>
      </c>
      <c r="M2803">
        <v>6148.85</v>
      </c>
      <c r="N2803" t="s">
        <v>83</v>
      </c>
    </row>
    <row r="2804" spans="1:14" x14ac:dyDescent="0.35">
      <c r="A2804">
        <v>12803</v>
      </c>
      <c r="B2804" s="1">
        <v>45256</v>
      </c>
      <c r="C2804" t="s">
        <v>5280</v>
      </c>
      <c r="D2804" t="s">
        <v>15</v>
      </c>
      <c r="E2804" t="s">
        <v>147</v>
      </c>
      <c r="F2804" t="s">
        <v>42</v>
      </c>
      <c r="G2804" t="s">
        <v>79</v>
      </c>
      <c r="H2804" t="s">
        <v>5281</v>
      </c>
      <c r="I2804">
        <v>2</v>
      </c>
      <c r="J2804">
        <v>52079</v>
      </c>
      <c r="K2804">
        <v>0</v>
      </c>
      <c r="L2804">
        <v>104158</v>
      </c>
      <c r="M2804">
        <v>18154.93</v>
      </c>
      <c r="N2804" t="s">
        <v>83</v>
      </c>
    </row>
    <row r="2805" spans="1:14" x14ac:dyDescent="0.35">
      <c r="A2805">
        <v>12804</v>
      </c>
      <c r="B2805" s="1">
        <v>45631</v>
      </c>
      <c r="C2805" t="s">
        <v>5282</v>
      </c>
      <c r="D2805" t="s">
        <v>15</v>
      </c>
      <c r="E2805" t="s">
        <v>68</v>
      </c>
      <c r="F2805" t="s">
        <v>17</v>
      </c>
      <c r="G2805" t="s">
        <v>55</v>
      </c>
      <c r="H2805" t="s">
        <v>2704</v>
      </c>
      <c r="I2805">
        <v>3</v>
      </c>
      <c r="J2805">
        <v>67103</v>
      </c>
      <c r="K2805">
        <v>20</v>
      </c>
      <c r="L2805">
        <v>161047.20000000001</v>
      </c>
      <c r="M2805">
        <v>16390.919999999998</v>
      </c>
      <c r="N2805" t="s">
        <v>20</v>
      </c>
    </row>
    <row r="2806" spans="1:14" x14ac:dyDescent="0.35">
      <c r="A2806">
        <v>12805</v>
      </c>
      <c r="B2806" s="1">
        <v>45513</v>
      </c>
      <c r="C2806" t="s">
        <v>5283</v>
      </c>
      <c r="D2806" t="s">
        <v>40</v>
      </c>
      <c r="E2806" t="s">
        <v>62</v>
      </c>
      <c r="F2806" t="s">
        <v>69</v>
      </c>
      <c r="G2806" t="s">
        <v>115</v>
      </c>
      <c r="H2806" t="s">
        <v>5284</v>
      </c>
      <c r="I2806">
        <v>5</v>
      </c>
      <c r="J2806">
        <v>62253</v>
      </c>
      <c r="K2806">
        <v>10</v>
      </c>
      <c r="L2806">
        <v>280138.5</v>
      </c>
      <c r="M2806">
        <v>64872.65</v>
      </c>
      <c r="N2806" t="s">
        <v>72</v>
      </c>
    </row>
    <row r="2807" spans="1:14" x14ac:dyDescent="0.35">
      <c r="A2807">
        <v>12806</v>
      </c>
      <c r="B2807" s="1">
        <v>45866</v>
      </c>
      <c r="C2807" t="s">
        <v>5285</v>
      </c>
      <c r="D2807" t="s">
        <v>15</v>
      </c>
      <c r="E2807" t="s">
        <v>147</v>
      </c>
      <c r="F2807" t="s">
        <v>86</v>
      </c>
      <c r="G2807" t="s">
        <v>90</v>
      </c>
      <c r="H2807" t="s">
        <v>5286</v>
      </c>
      <c r="I2807">
        <v>5</v>
      </c>
      <c r="J2807">
        <v>63185</v>
      </c>
      <c r="K2807">
        <v>0</v>
      </c>
      <c r="L2807">
        <v>315925</v>
      </c>
      <c r="M2807">
        <v>77192.100000000006</v>
      </c>
      <c r="N2807" t="s">
        <v>72</v>
      </c>
    </row>
    <row r="2808" spans="1:14" x14ac:dyDescent="0.35">
      <c r="A2808">
        <v>12807</v>
      </c>
      <c r="B2808" s="1">
        <v>45437</v>
      </c>
      <c r="C2808" t="s">
        <v>5287</v>
      </c>
      <c r="D2808" t="s">
        <v>40</v>
      </c>
      <c r="E2808" t="s">
        <v>50</v>
      </c>
      <c r="F2808" t="s">
        <v>69</v>
      </c>
      <c r="G2808" t="s">
        <v>70</v>
      </c>
      <c r="H2808" t="s">
        <v>3653</v>
      </c>
      <c r="I2808">
        <v>3</v>
      </c>
      <c r="J2808">
        <v>22702</v>
      </c>
      <c r="K2808">
        <v>10</v>
      </c>
      <c r="L2808">
        <v>61295.4</v>
      </c>
      <c r="M2808">
        <v>5406.59</v>
      </c>
      <c r="N2808" t="s">
        <v>20</v>
      </c>
    </row>
    <row r="2809" spans="1:14" x14ac:dyDescent="0.35">
      <c r="A2809">
        <v>12808</v>
      </c>
      <c r="B2809" s="1">
        <v>45632</v>
      </c>
      <c r="C2809" t="s">
        <v>5288</v>
      </c>
      <c r="D2809" t="s">
        <v>40</v>
      </c>
      <c r="E2809" t="s">
        <v>110</v>
      </c>
      <c r="F2809" t="s">
        <v>75</v>
      </c>
      <c r="G2809" t="s">
        <v>307</v>
      </c>
      <c r="H2809" t="s">
        <v>3475</v>
      </c>
      <c r="I2809">
        <v>3</v>
      </c>
      <c r="J2809">
        <v>21218</v>
      </c>
      <c r="K2809">
        <v>0</v>
      </c>
      <c r="L2809">
        <v>63654</v>
      </c>
      <c r="M2809">
        <v>14559.87</v>
      </c>
      <c r="N2809" t="s">
        <v>83</v>
      </c>
    </row>
    <row r="2810" spans="1:14" x14ac:dyDescent="0.35">
      <c r="A2810">
        <v>12809</v>
      </c>
      <c r="B2810" s="1">
        <v>45331</v>
      </c>
      <c r="C2810" t="s">
        <v>5289</v>
      </c>
      <c r="D2810" t="s">
        <v>28</v>
      </c>
      <c r="E2810" t="s">
        <v>114</v>
      </c>
      <c r="F2810" t="s">
        <v>17</v>
      </c>
      <c r="G2810" t="s">
        <v>100</v>
      </c>
      <c r="H2810" t="s">
        <v>5290</v>
      </c>
      <c r="I2810">
        <v>2</v>
      </c>
      <c r="J2810">
        <v>78297</v>
      </c>
      <c r="K2810">
        <v>15</v>
      </c>
      <c r="L2810">
        <v>133104.9</v>
      </c>
      <c r="M2810">
        <v>30382.28</v>
      </c>
      <c r="N2810" t="s">
        <v>20</v>
      </c>
    </row>
    <row r="2811" spans="1:14" x14ac:dyDescent="0.35">
      <c r="A2811">
        <v>12810</v>
      </c>
      <c r="B2811" s="1">
        <v>45488</v>
      </c>
      <c r="C2811" t="s">
        <v>5291</v>
      </c>
      <c r="D2811" t="s">
        <v>22</v>
      </c>
      <c r="E2811" t="s">
        <v>74</v>
      </c>
      <c r="F2811" t="s">
        <v>17</v>
      </c>
      <c r="G2811" t="s">
        <v>55</v>
      </c>
      <c r="H2811" t="s">
        <v>1587</v>
      </c>
      <c r="I2811">
        <v>2</v>
      </c>
      <c r="J2811">
        <v>38898</v>
      </c>
      <c r="K2811">
        <v>20</v>
      </c>
      <c r="L2811">
        <v>62236.800000000003</v>
      </c>
      <c r="M2811">
        <v>5609.48</v>
      </c>
      <c r="N2811" t="s">
        <v>33</v>
      </c>
    </row>
    <row r="2812" spans="1:14" x14ac:dyDescent="0.35">
      <c r="A2812">
        <v>12811</v>
      </c>
      <c r="B2812" s="1">
        <v>45360</v>
      </c>
      <c r="C2812" t="s">
        <v>468</v>
      </c>
      <c r="D2812" t="s">
        <v>28</v>
      </c>
      <c r="E2812" t="s">
        <v>35</v>
      </c>
      <c r="F2812" t="s">
        <v>129</v>
      </c>
      <c r="G2812" t="s">
        <v>164</v>
      </c>
      <c r="H2812" t="s">
        <v>5292</v>
      </c>
      <c r="I2812">
        <v>4</v>
      </c>
      <c r="J2812">
        <v>63011</v>
      </c>
      <c r="K2812">
        <v>10</v>
      </c>
      <c r="L2812">
        <v>226839.6</v>
      </c>
      <c r="M2812">
        <v>28396.71</v>
      </c>
      <c r="N2812" t="s">
        <v>72</v>
      </c>
    </row>
    <row r="2813" spans="1:14" x14ac:dyDescent="0.35">
      <c r="A2813">
        <v>12812</v>
      </c>
      <c r="B2813" s="1">
        <v>45737</v>
      </c>
      <c r="C2813" t="s">
        <v>5293</v>
      </c>
      <c r="D2813" t="s">
        <v>40</v>
      </c>
      <c r="E2813" t="s">
        <v>62</v>
      </c>
      <c r="F2813" t="s">
        <v>129</v>
      </c>
      <c r="G2813" t="s">
        <v>164</v>
      </c>
      <c r="H2813" t="s">
        <v>457</v>
      </c>
      <c r="I2813">
        <v>5</v>
      </c>
      <c r="J2813">
        <v>17516</v>
      </c>
      <c r="K2813">
        <v>0</v>
      </c>
      <c r="L2813">
        <v>87580</v>
      </c>
      <c r="M2813">
        <v>5739.45</v>
      </c>
      <c r="N2813" t="s">
        <v>72</v>
      </c>
    </row>
    <row r="2814" spans="1:14" x14ac:dyDescent="0.35">
      <c r="A2814">
        <v>12813</v>
      </c>
      <c r="B2814" s="1">
        <v>45427</v>
      </c>
      <c r="C2814" t="s">
        <v>5294</v>
      </c>
      <c r="D2814" t="s">
        <v>40</v>
      </c>
      <c r="E2814" t="s">
        <v>50</v>
      </c>
      <c r="F2814" t="s">
        <v>69</v>
      </c>
      <c r="G2814" t="s">
        <v>123</v>
      </c>
      <c r="H2814" t="s">
        <v>5295</v>
      </c>
      <c r="I2814">
        <v>2</v>
      </c>
      <c r="J2814">
        <v>20940</v>
      </c>
      <c r="K2814">
        <v>20</v>
      </c>
      <c r="L2814">
        <v>33504</v>
      </c>
      <c r="M2814">
        <v>6526.84</v>
      </c>
      <c r="N2814" t="s">
        <v>20</v>
      </c>
    </row>
    <row r="2815" spans="1:14" x14ac:dyDescent="0.35">
      <c r="A2815">
        <v>12814</v>
      </c>
      <c r="B2815" s="1">
        <v>45549</v>
      </c>
      <c r="C2815" t="s">
        <v>5296</v>
      </c>
      <c r="D2815" t="s">
        <v>40</v>
      </c>
      <c r="E2815" t="s">
        <v>41</v>
      </c>
      <c r="F2815" t="s">
        <v>69</v>
      </c>
      <c r="G2815" t="s">
        <v>151</v>
      </c>
      <c r="H2815" t="s">
        <v>255</v>
      </c>
      <c r="I2815">
        <v>5</v>
      </c>
      <c r="J2815">
        <v>21061</v>
      </c>
      <c r="K2815">
        <v>0</v>
      </c>
      <c r="L2815">
        <v>105305</v>
      </c>
      <c r="M2815">
        <v>26266.080000000002</v>
      </c>
      <c r="N2815" t="s">
        <v>20</v>
      </c>
    </row>
    <row r="2816" spans="1:14" x14ac:dyDescent="0.35">
      <c r="A2816">
        <v>12815</v>
      </c>
      <c r="B2816" s="1">
        <v>45872</v>
      </c>
      <c r="C2816" t="s">
        <v>5297</v>
      </c>
      <c r="D2816" t="s">
        <v>22</v>
      </c>
      <c r="E2816" t="s">
        <v>23</v>
      </c>
      <c r="F2816" t="s">
        <v>75</v>
      </c>
      <c r="G2816" t="s">
        <v>307</v>
      </c>
      <c r="H2816" t="s">
        <v>5298</v>
      </c>
      <c r="I2816">
        <v>4</v>
      </c>
      <c r="J2816">
        <v>14271</v>
      </c>
      <c r="K2816">
        <v>20</v>
      </c>
      <c r="L2816">
        <v>45667.199999999997</v>
      </c>
      <c r="M2816">
        <v>7422.94</v>
      </c>
      <c r="N2816" t="s">
        <v>83</v>
      </c>
    </row>
    <row r="2817" spans="1:14" x14ac:dyDescent="0.35">
      <c r="A2817">
        <v>12816</v>
      </c>
      <c r="B2817" s="1">
        <v>45442</v>
      </c>
      <c r="C2817" t="s">
        <v>5299</v>
      </c>
      <c r="D2817" t="s">
        <v>15</v>
      </c>
      <c r="E2817" t="s">
        <v>68</v>
      </c>
      <c r="F2817" t="s">
        <v>17</v>
      </c>
      <c r="G2817" t="s">
        <v>111</v>
      </c>
      <c r="H2817" t="s">
        <v>273</v>
      </c>
      <c r="I2817">
        <v>2</v>
      </c>
      <c r="J2817">
        <v>26823</v>
      </c>
      <c r="K2817">
        <v>10</v>
      </c>
      <c r="L2817">
        <v>48281.4</v>
      </c>
      <c r="M2817">
        <v>3861.9</v>
      </c>
      <c r="N2817" t="s">
        <v>33</v>
      </c>
    </row>
    <row r="2818" spans="1:14" x14ac:dyDescent="0.35">
      <c r="A2818">
        <v>12817</v>
      </c>
      <c r="B2818" s="1">
        <v>45848</v>
      </c>
      <c r="C2818" t="s">
        <v>5300</v>
      </c>
      <c r="D2818" t="s">
        <v>15</v>
      </c>
      <c r="E2818" t="s">
        <v>68</v>
      </c>
      <c r="F2818" t="s">
        <v>129</v>
      </c>
      <c r="G2818" t="s">
        <v>164</v>
      </c>
      <c r="H2818" t="s">
        <v>5301</v>
      </c>
      <c r="I2818">
        <v>2</v>
      </c>
      <c r="J2818">
        <v>69094</v>
      </c>
      <c r="K2818">
        <v>5</v>
      </c>
      <c r="L2818">
        <v>131278.6</v>
      </c>
      <c r="M2818">
        <v>21514.99</v>
      </c>
      <c r="N2818" t="s">
        <v>72</v>
      </c>
    </row>
    <row r="2819" spans="1:14" x14ac:dyDescent="0.35">
      <c r="A2819">
        <v>12818</v>
      </c>
      <c r="B2819" s="1">
        <v>45476</v>
      </c>
      <c r="C2819" t="s">
        <v>5302</v>
      </c>
      <c r="D2819" t="s">
        <v>28</v>
      </c>
      <c r="E2819" t="s">
        <v>85</v>
      </c>
      <c r="F2819" t="s">
        <v>96</v>
      </c>
      <c r="G2819" t="s">
        <v>156</v>
      </c>
      <c r="H2819" t="s">
        <v>4572</v>
      </c>
      <c r="I2819">
        <v>2</v>
      </c>
      <c r="J2819">
        <v>50135</v>
      </c>
      <c r="K2819">
        <v>20</v>
      </c>
      <c r="L2819">
        <v>80216</v>
      </c>
      <c r="M2819">
        <v>19471.18</v>
      </c>
      <c r="N2819" t="s">
        <v>33</v>
      </c>
    </row>
    <row r="2820" spans="1:14" x14ac:dyDescent="0.35">
      <c r="A2820">
        <v>12819</v>
      </c>
      <c r="B2820" s="1">
        <v>45815</v>
      </c>
      <c r="C2820" t="s">
        <v>5303</v>
      </c>
      <c r="D2820" t="s">
        <v>22</v>
      </c>
      <c r="E2820" t="s">
        <v>23</v>
      </c>
      <c r="F2820" t="s">
        <v>69</v>
      </c>
      <c r="G2820" t="s">
        <v>151</v>
      </c>
      <c r="H2820" t="s">
        <v>5304</v>
      </c>
      <c r="I2820">
        <v>5</v>
      </c>
      <c r="J2820">
        <v>77156</v>
      </c>
      <c r="K2820">
        <v>20</v>
      </c>
      <c r="L2820">
        <v>308624</v>
      </c>
      <c r="M2820">
        <v>23072.14</v>
      </c>
      <c r="N2820" t="s">
        <v>38</v>
      </c>
    </row>
    <row r="2821" spans="1:14" x14ac:dyDescent="0.35">
      <c r="A2821">
        <v>12820</v>
      </c>
      <c r="B2821" s="1">
        <v>45782</v>
      </c>
      <c r="C2821" t="s">
        <v>5305</v>
      </c>
      <c r="D2821" t="s">
        <v>40</v>
      </c>
      <c r="E2821" t="s">
        <v>41</v>
      </c>
      <c r="F2821" t="s">
        <v>24</v>
      </c>
      <c r="G2821" t="s">
        <v>107</v>
      </c>
      <c r="H2821" t="s">
        <v>5275</v>
      </c>
      <c r="I2821">
        <v>3</v>
      </c>
      <c r="J2821">
        <v>68392</v>
      </c>
      <c r="K2821">
        <v>15</v>
      </c>
      <c r="L2821">
        <v>174399.6</v>
      </c>
      <c r="M2821">
        <v>33573.54</v>
      </c>
      <c r="N2821" t="s">
        <v>20</v>
      </c>
    </row>
    <row r="2822" spans="1:14" x14ac:dyDescent="0.35">
      <c r="A2822">
        <v>12821</v>
      </c>
      <c r="B2822" s="1">
        <v>45422</v>
      </c>
      <c r="C2822" t="s">
        <v>5306</v>
      </c>
      <c r="D2822" t="s">
        <v>22</v>
      </c>
      <c r="E2822" t="s">
        <v>74</v>
      </c>
      <c r="F2822" t="s">
        <v>24</v>
      </c>
      <c r="G2822" t="s">
        <v>133</v>
      </c>
      <c r="H2822" t="s">
        <v>5307</v>
      </c>
      <c r="I2822">
        <v>4</v>
      </c>
      <c r="J2822">
        <v>75150</v>
      </c>
      <c r="K2822">
        <v>5</v>
      </c>
      <c r="L2822">
        <v>285570</v>
      </c>
      <c r="M2822">
        <v>24832.66</v>
      </c>
      <c r="N2822" t="s">
        <v>83</v>
      </c>
    </row>
    <row r="2823" spans="1:14" x14ac:dyDescent="0.35">
      <c r="A2823">
        <v>12822</v>
      </c>
      <c r="B2823" s="1">
        <v>45401</v>
      </c>
      <c r="C2823" t="s">
        <v>5308</v>
      </c>
      <c r="D2823" t="s">
        <v>40</v>
      </c>
      <c r="E2823" t="s">
        <v>62</v>
      </c>
      <c r="F2823" t="s">
        <v>46</v>
      </c>
      <c r="G2823" t="s">
        <v>141</v>
      </c>
      <c r="H2823" t="s">
        <v>5309</v>
      </c>
      <c r="I2823">
        <v>2</v>
      </c>
      <c r="J2823">
        <v>76739</v>
      </c>
      <c r="K2823">
        <v>20</v>
      </c>
      <c r="L2823">
        <v>122782.39999999999</v>
      </c>
      <c r="M2823">
        <v>30597.08</v>
      </c>
      <c r="N2823" t="s">
        <v>83</v>
      </c>
    </row>
    <row r="2824" spans="1:14" x14ac:dyDescent="0.35">
      <c r="A2824">
        <v>12823</v>
      </c>
      <c r="B2824" s="1">
        <v>45495</v>
      </c>
      <c r="C2824" t="s">
        <v>3006</v>
      </c>
      <c r="D2824" t="s">
        <v>22</v>
      </c>
      <c r="E2824" t="s">
        <v>54</v>
      </c>
      <c r="F2824" t="s">
        <v>86</v>
      </c>
      <c r="G2824" t="s">
        <v>87</v>
      </c>
      <c r="H2824" t="s">
        <v>5310</v>
      </c>
      <c r="I2824">
        <v>5</v>
      </c>
      <c r="J2824">
        <v>48078</v>
      </c>
      <c r="K2824">
        <v>20</v>
      </c>
      <c r="L2824">
        <v>192312</v>
      </c>
      <c r="M2824">
        <v>29710.68</v>
      </c>
      <c r="N2824" t="s">
        <v>72</v>
      </c>
    </row>
    <row r="2825" spans="1:14" x14ac:dyDescent="0.35">
      <c r="A2825">
        <v>12824</v>
      </c>
      <c r="B2825" s="1">
        <v>45495</v>
      </c>
      <c r="C2825" t="s">
        <v>5311</v>
      </c>
      <c r="D2825" t="s">
        <v>22</v>
      </c>
      <c r="E2825" t="s">
        <v>167</v>
      </c>
      <c r="F2825" t="s">
        <v>46</v>
      </c>
      <c r="G2825" t="s">
        <v>209</v>
      </c>
      <c r="H2825" t="s">
        <v>4075</v>
      </c>
      <c r="I2825">
        <v>5</v>
      </c>
      <c r="J2825">
        <v>29516</v>
      </c>
      <c r="K2825">
        <v>20</v>
      </c>
      <c r="L2825">
        <v>118064</v>
      </c>
      <c r="M2825">
        <v>12228.11</v>
      </c>
      <c r="N2825" t="s">
        <v>38</v>
      </c>
    </row>
    <row r="2826" spans="1:14" x14ac:dyDescent="0.35">
      <c r="A2826">
        <v>12825</v>
      </c>
      <c r="B2826" s="1">
        <v>45216</v>
      </c>
      <c r="C2826" t="s">
        <v>5312</v>
      </c>
      <c r="D2826" t="s">
        <v>40</v>
      </c>
      <c r="E2826" t="s">
        <v>103</v>
      </c>
      <c r="F2826" t="s">
        <v>46</v>
      </c>
      <c r="G2826" t="s">
        <v>141</v>
      </c>
      <c r="H2826" t="s">
        <v>5313</v>
      </c>
      <c r="I2826">
        <v>5</v>
      </c>
      <c r="J2826">
        <v>46780</v>
      </c>
      <c r="K2826">
        <v>20</v>
      </c>
      <c r="L2826">
        <v>187120</v>
      </c>
      <c r="M2826">
        <v>19707.689999999999</v>
      </c>
      <c r="N2826" t="s">
        <v>72</v>
      </c>
    </row>
    <row r="2827" spans="1:14" x14ac:dyDescent="0.35">
      <c r="A2827">
        <v>12826</v>
      </c>
      <c r="B2827" s="1">
        <v>45539</v>
      </c>
      <c r="C2827" t="s">
        <v>5314</v>
      </c>
      <c r="D2827" t="s">
        <v>40</v>
      </c>
      <c r="E2827" t="s">
        <v>41</v>
      </c>
      <c r="F2827" t="s">
        <v>30</v>
      </c>
      <c r="G2827" t="s">
        <v>31</v>
      </c>
      <c r="H2827" t="s">
        <v>5315</v>
      </c>
      <c r="I2827">
        <v>5</v>
      </c>
      <c r="J2827">
        <v>54492</v>
      </c>
      <c r="K2827">
        <v>10</v>
      </c>
      <c r="L2827">
        <v>245214</v>
      </c>
      <c r="M2827">
        <v>17202.810000000001</v>
      </c>
      <c r="N2827" t="s">
        <v>72</v>
      </c>
    </row>
    <row r="2828" spans="1:14" x14ac:dyDescent="0.35">
      <c r="A2828">
        <v>12827</v>
      </c>
      <c r="B2828" s="1">
        <v>45271</v>
      </c>
      <c r="C2828" t="s">
        <v>5316</v>
      </c>
      <c r="D2828" t="s">
        <v>40</v>
      </c>
      <c r="E2828" t="s">
        <v>103</v>
      </c>
      <c r="F2828" t="s">
        <v>96</v>
      </c>
      <c r="G2828" t="s">
        <v>97</v>
      </c>
      <c r="H2828" t="s">
        <v>5317</v>
      </c>
      <c r="I2828">
        <v>1</v>
      </c>
      <c r="J2828">
        <v>39713</v>
      </c>
      <c r="K2828">
        <v>20</v>
      </c>
      <c r="L2828">
        <v>31770.400000000001</v>
      </c>
      <c r="M2828">
        <v>2726.18</v>
      </c>
      <c r="N2828" t="s">
        <v>20</v>
      </c>
    </row>
    <row r="2829" spans="1:14" x14ac:dyDescent="0.35">
      <c r="A2829">
        <v>12828</v>
      </c>
      <c r="B2829" s="1">
        <v>45477</v>
      </c>
      <c r="C2829" t="s">
        <v>5318</v>
      </c>
      <c r="D2829" t="s">
        <v>40</v>
      </c>
      <c r="E2829" t="s">
        <v>41</v>
      </c>
      <c r="F2829" t="s">
        <v>69</v>
      </c>
      <c r="G2829" t="s">
        <v>151</v>
      </c>
      <c r="H2829" t="s">
        <v>5319</v>
      </c>
      <c r="I2829">
        <v>1</v>
      </c>
      <c r="J2829">
        <v>46672</v>
      </c>
      <c r="K2829">
        <v>20</v>
      </c>
      <c r="L2829">
        <v>37337.599999999999</v>
      </c>
      <c r="M2829">
        <v>6223.77</v>
      </c>
      <c r="N2829" t="s">
        <v>20</v>
      </c>
    </row>
    <row r="2830" spans="1:14" x14ac:dyDescent="0.35">
      <c r="A2830">
        <v>12829</v>
      </c>
      <c r="B2830" s="1">
        <v>45319</v>
      </c>
      <c r="C2830" t="s">
        <v>5320</v>
      </c>
      <c r="D2830" t="s">
        <v>15</v>
      </c>
      <c r="E2830" t="s">
        <v>147</v>
      </c>
      <c r="F2830" t="s">
        <v>42</v>
      </c>
      <c r="G2830" t="s">
        <v>51</v>
      </c>
      <c r="H2830" t="s">
        <v>1272</v>
      </c>
      <c r="I2830">
        <v>2</v>
      </c>
      <c r="J2830">
        <v>64750</v>
      </c>
      <c r="K2830">
        <v>15</v>
      </c>
      <c r="L2830">
        <v>110075</v>
      </c>
      <c r="M2830">
        <v>8621.01</v>
      </c>
      <c r="N2830" t="s">
        <v>38</v>
      </c>
    </row>
    <row r="2831" spans="1:14" x14ac:dyDescent="0.35">
      <c r="A2831">
        <v>12830</v>
      </c>
      <c r="B2831" s="1">
        <v>45320</v>
      </c>
      <c r="C2831" t="s">
        <v>5321</v>
      </c>
      <c r="D2831" t="s">
        <v>15</v>
      </c>
      <c r="E2831" t="s">
        <v>174</v>
      </c>
      <c r="F2831" t="s">
        <v>86</v>
      </c>
      <c r="G2831" t="s">
        <v>296</v>
      </c>
      <c r="H2831" t="s">
        <v>5322</v>
      </c>
      <c r="I2831">
        <v>1</v>
      </c>
      <c r="J2831">
        <v>64459</v>
      </c>
      <c r="K2831">
        <v>0</v>
      </c>
      <c r="L2831">
        <v>64459</v>
      </c>
      <c r="M2831">
        <v>6411.07</v>
      </c>
      <c r="N2831" t="s">
        <v>20</v>
      </c>
    </row>
    <row r="2832" spans="1:14" x14ac:dyDescent="0.35">
      <c r="A2832">
        <v>12831</v>
      </c>
      <c r="B2832" s="1">
        <v>45395</v>
      </c>
      <c r="C2832" t="s">
        <v>5323</v>
      </c>
      <c r="D2832" t="s">
        <v>15</v>
      </c>
      <c r="E2832" t="s">
        <v>147</v>
      </c>
      <c r="F2832" t="s">
        <v>30</v>
      </c>
      <c r="G2832" t="s">
        <v>31</v>
      </c>
      <c r="H2832" t="s">
        <v>5324</v>
      </c>
      <c r="I2832">
        <v>5</v>
      </c>
      <c r="J2832">
        <v>29665</v>
      </c>
      <c r="K2832">
        <v>10</v>
      </c>
      <c r="L2832">
        <v>133492.5</v>
      </c>
      <c r="M2832">
        <v>7030.11</v>
      </c>
      <c r="N2832" t="s">
        <v>83</v>
      </c>
    </row>
    <row r="2833" spans="1:14" x14ac:dyDescent="0.35">
      <c r="A2833">
        <v>12832</v>
      </c>
      <c r="B2833" s="1">
        <v>45362</v>
      </c>
      <c r="C2833" t="s">
        <v>362</v>
      </c>
      <c r="D2833" t="s">
        <v>15</v>
      </c>
      <c r="E2833" t="s">
        <v>16</v>
      </c>
      <c r="F2833" t="s">
        <v>69</v>
      </c>
      <c r="G2833" t="s">
        <v>115</v>
      </c>
      <c r="H2833" t="s">
        <v>4560</v>
      </c>
      <c r="I2833">
        <v>1</v>
      </c>
      <c r="J2833">
        <v>56215</v>
      </c>
      <c r="K2833">
        <v>0</v>
      </c>
      <c r="L2833">
        <v>56215</v>
      </c>
      <c r="M2833">
        <v>13489.94</v>
      </c>
      <c r="N2833" t="s">
        <v>83</v>
      </c>
    </row>
    <row r="2834" spans="1:14" x14ac:dyDescent="0.35">
      <c r="A2834">
        <v>12833</v>
      </c>
      <c r="B2834" s="1">
        <v>45223</v>
      </c>
      <c r="C2834" t="s">
        <v>5325</v>
      </c>
      <c r="D2834" t="s">
        <v>40</v>
      </c>
      <c r="E2834" t="s">
        <v>50</v>
      </c>
      <c r="F2834" t="s">
        <v>30</v>
      </c>
      <c r="G2834" t="s">
        <v>322</v>
      </c>
      <c r="H2834" t="s">
        <v>5326</v>
      </c>
      <c r="I2834">
        <v>5</v>
      </c>
      <c r="J2834">
        <v>66556</v>
      </c>
      <c r="K2834">
        <v>5</v>
      </c>
      <c r="L2834">
        <v>316141</v>
      </c>
      <c r="M2834">
        <v>21382.75</v>
      </c>
      <c r="N2834" t="s">
        <v>83</v>
      </c>
    </row>
    <row r="2835" spans="1:14" x14ac:dyDescent="0.35">
      <c r="A2835">
        <v>12834</v>
      </c>
      <c r="B2835" s="1">
        <v>45725</v>
      </c>
      <c r="C2835" t="s">
        <v>5327</v>
      </c>
      <c r="D2835" t="s">
        <v>40</v>
      </c>
      <c r="E2835" t="s">
        <v>103</v>
      </c>
      <c r="F2835" t="s">
        <v>75</v>
      </c>
      <c r="G2835" t="s">
        <v>240</v>
      </c>
      <c r="H2835" t="s">
        <v>5328</v>
      </c>
      <c r="I2835">
        <v>4</v>
      </c>
      <c r="J2835">
        <v>59411</v>
      </c>
      <c r="K2835">
        <v>0</v>
      </c>
      <c r="L2835">
        <v>237644</v>
      </c>
      <c r="M2835">
        <v>13844.33</v>
      </c>
      <c r="N2835" t="s">
        <v>38</v>
      </c>
    </row>
    <row r="2836" spans="1:14" x14ac:dyDescent="0.35">
      <c r="A2836">
        <v>12835</v>
      </c>
      <c r="B2836" s="1">
        <v>45615</v>
      </c>
      <c r="C2836" t="s">
        <v>3711</v>
      </c>
      <c r="D2836" t="s">
        <v>15</v>
      </c>
      <c r="E2836" t="s">
        <v>16</v>
      </c>
      <c r="F2836" t="s">
        <v>17</v>
      </c>
      <c r="G2836" t="s">
        <v>100</v>
      </c>
      <c r="H2836" t="s">
        <v>1354</v>
      </c>
      <c r="I2836">
        <v>5</v>
      </c>
      <c r="J2836">
        <v>63630</v>
      </c>
      <c r="K2836">
        <v>0</v>
      </c>
      <c r="L2836">
        <v>318150</v>
      </c>
      <c r="M2836">
        <v>61460.959999999999</v>
      </c>
      <c r="N2836" t="s">
        <v>72</v>
      </c>
    </row>
    <row r="2837" spans="1:14" x14ac:dyDescent="0.35">
      <c r="A2837">
        <v>12836</v>
      </c>
      <c r="B2837" s="1">
        <v>45387</v>
      </c>
      <c r="C2837" t="s">
        <v>5329</v>
      </c>
      <c r="D2837" t="s">
        <v>22</v>
      </c>
      <c r="E2837" t="s">
        <v>74</v>
      </c>
      <c r="F2837" t="s">
        <v>96</v>
      </c>
      <c r="G2837" t="s">
        <v>138</v>
      </c>
      <c r="H2837" t="s">
        <v>5330</v>
      </c>
      <c r="I2837">
        <v>3</v>
      </c>
      <c r="J2837">
        <v>6812</v>
      </c>
      <c r="K2837">
        <v>15</v>
      </c>
      <c r="L2837">
        <v>17370.599999999999</v>
      </c>
      <c r="M2837">
        <v>4006.36</v>
      </c>
      <c r="N2837" t="s">
        <v>38</v>
      </c>
    </row>
    <row r="2838" spans="1:14" x14ac:dyDescent="0.35">
      <c r="A2838">
        <v>12837</v>
      </c>
      <c r="B2838" s="1">
        <v>45327</v>
      </c>
      <c r="C2838" t="s">
        <v>5331</v>
      </c>
      <c r="D2838" t="s">
        <v>28</v>
      </c>
      <c r="E2838" t="s">
        <v>85</v>
      </c>
      <c r="F2838" t="s">
        <v>75</v>
      </c>
      <c r="G2838" t="s">
        <v>409</v>
      </c>
      <c r="H2838" t="s">
        <v>5332</v>
      </c>
      <c r="I2838">
        <v>4</v>
      </c>
      <c r="J2838">
        <v>42758</v>
      </c>
      <c r="K2838">
        <v>15</v>
      </c>
      <c r="L2838">
        <v>145377.20000000001</v>
      </c>
      <c r="M2838">
        <v>29116.400000000001</v>
      </c>
      <c r="N2838" t="s">
        <v>20</v>
      </c>
    </row>
    <row r="2839" spans="1:14" x14ac:dyDescent="0.35">
      <c r="A2839">
        <v>12838</v>
      </c>
      <c r="B2839" s="1">
        <v>45342</v>
      </c>
      <c r="C2839" t="s">
        <v>5333</v>
      </c>
      <c r="D2839" t="s">
        <v>40</v>
      </c>
      <c r="E2839" t="s">
        <v>110</v>
      </c>
      <c r="F2839" t="s">
        <v>96</v>
      </c>
      <c r="G2839" t="s">
        <v>156</v>
      </c>
      <c r="H2839" t="s">
        <v>2726</v>
      </c>
      <c r="I2839">
        <v>4</v>
      </c>
      <c r="J2839">
        <v>44712</v>
      </c>
      <c r="K2839">
        <v>10</v>
      </c>
      <c r="L2839">
        <v>160963.20000000001</v>
      </c>
      <c r="M2839">
        <v>22376.28</v>
      </c>
      <c r="N2839" t="s">
        <v>33</v>
      </c>
    </row>
    <row r="2840" spans="1:14" x14ac:dyDescent="0.35">
      <c r="A2840">
        <v>12839</v>
      </c>
      <c r="B2840" s="1">
        <v>45544</v>
      </c>
      <c r="C2840" t="s">
        <v>5334</v>
      </c>
      <c r="D2840" t="s">
        <v>40</v>
      </c>
      <c r="E2840" t="s">
        <v>62</v>
      </c>
      <c r="F2840" t="s">
        <v>24</v>
      </c>
      <c r="G2840" t="s">
        <v>25</v>
      </c>
      <c r="H2840" t="s">
        <v>5335</v>
      </c>
      <c r="I2840">
        <v>4</v>
      </c>
      <c r="J2840">
        <v>52251</v>
      </c>
      <c r="K2840">
        <v>5</v>
      </c>
      <c r="L2840">
        <v>198553.8</v>
      </c>
      <c r="M2840">
        <v>18049.25</v>
      </c>
      <c r="N2840" t="s">
        <v>20</v>
      </c>
    </row>
    <row r="2841" spans="1:14" x14ac:dyDescent="0.35">
      <c r="A2841">
        <v>12840</v>
      </c>
      <c r="B2841" s="1">
        <v>45291</v>
      </c>
      <c r="C2841" t="s">
        <v>5336</v>
      </c>
      <c r="D2841" t="s">
        <v>28</v>
      </c>
      <c r="E2841" t="s">
        <v>114</v>
      </c>
      <c r="F2841" t="s">
        <v>69</v>
      </c>
      <c r="G2841" t="s">
        <v>151</v>
      </c>
      <c r="H2841" t="s">
        <v>5337</v>
      </c>
      <c r="I2841">
        <v>2</v>
      </c>
      <c r="J2841">
        <v>77746</v>
      </c>
      <c r="K2841">
        <v>0</v>
      </c>
      <c r="L2841">
        <v>155492</v>
      </c>
      <c r="M2841">
        <v>14907.76</v>
      </c>
      <c r="N2841" t="s">
        <v>38</v>
      </c>
    </row>
    <row r="2842" spans="1:14" x14ac:dyDescent="0.35">
      <c r="A2842">
        <v>12841</v>
      </c>
      <c r="B2842" s="1">
        <v>45642</v>
      </c>
      <c r="C2842" t="s">
        <v>5338</v>
      </c>
      <c r="D2842" t="s">
        <v>22</v>
      </c>
      <c r="E2842" t="s">
        <v>23</v>
      </c>
      <c r="F2842" t="s">
        <v>46</v>
      </c>
      <c r="G2842" t="s">
        <v>47</v>
      </c>
      <c r="H2842" t="s">
        <v>2008</v>
      </c>
      <c r="I2842">
        <v>1</v>
      </c>
      <c r="J2842">
        <v>74821</v>
      </c>
      <c r="K2842">
        <v>15</v>
      </c>
      <c r="L2842">
        <v>63597.85</v>
      </c>
      <c r="M2842">
        <v>12212.62</v>
      </c>
      <c r="N2842" t="s">
        <v>38</v>
      </c>
    </row>
    <row r="2843" spans="1:14" x14ac:dyDescent="0.35">
      <c r="A2843">
        <v>12842</v>
      </c>
      <c r="B2843" s="1">
        <v>45756</v>
      </c>
      <c r="C2843" t="s">
        <v>5339</v>
      </c>
      <c r="D2843" t="s">
        <v>40</v>
      </c>
      <c r="E2843" t="s">
        <v>110</v>
      </c>
      <c r="F2843" t="s">
        <v>129</v>
      </c>
      <c r="G2843" t="s">
        <v>130</v>
      </c>
      <c r="H2843" t="s">
        <v>3286</v>
      </c>
      <c r="I2843">
        <v>3</v>
      </c>
      <c r="J2843">
        <v>79824</v>
      </c>
      <c r="K2843">
        <v>0</v>
      </c>
      <c r="L2843">
        <v>239472</v>
      </c>
      <c r="M2843">
        <v>19156.55</v>
      </c>
      <c r="N2843" t="s">
        <v>33</v>
      </c>
    </row>
    <row r="2844" spans="1:14" x14ac:dyDescent="0.35">
      <c r="A2844">
        <v>12843</v>
      </c>
      <c r="B2844" s="1">
        <v>45906</v>
      </c>
      <c r="C2844" t="s">
        <v>5340</v>
      </c>
      <c r="D2844" t="s">
        <v>28</v>
      </c>
      <c r="E2844" t="s">
        <v>29</v>
      </c>
      <c r="F2844" t="s">
        <v>24</v>
      </c>
      <c r="G2844" t="s">
        <v>59</v>
      </c>
      <c r="H2844" t="s">
        <v>5341</v>
      </c>
      <c r="I2844">
        <v>5</v>
      </c>
      <c r="J2844">
        <v>61020</v>
      </c>
      <c r="K2844">
        <v>10</v>
      </c>
      <c r="L2844">
        <v>274590</v>
      </c>
      <c r="M2844">
        <v>67381.45</v>
      </c>
      <c r="N2844" t="s">
        <v>33</v>
      </c>
    </row>
    <row r="2845" spans="1:14" x14ac:dyDescent="0.35">
      <c r="A2845">
        <v>12844</v>
      </c>
      <c r="B2845" s="1">
        <v>45401</v>
      </c>
      <c r="C2845" t="s">
        <v>5342</v>
      </c>
      <c r="D2845" t="s">
        <v>28</v>
      </c>
      <c r="E2845" t="s">
        <v>144</v>
      </c>
      <c r="F2845" t="s">
        <v>96</v>
      </c>
      <c r="G2845" t="s">
        <v>214</v>
      </c>
      <c r="H2845" t="s">
        <v>895</v>
      </c>
      <c r="I2845">
        <v>1</v>
      </c>
      <c r="J2845">
        <v>2430</v>
      </c>
      <c r="K2845">
        <v>10</v>
      </c>
      <c r="L2845">
        <v>2187</v>
      </c>
      <c r="M2845">
        <v>202.04</v>
      </c>
      <c r="N2845" t="s">
        <v>83</v>
      </c>
    </row>
    <row r="2846" spans="1:14" x14ac:dyDescent="0.35">
      <c r="A2846">
        <v>12845</v>
      </c>
      <c r="B2846" s="1">
        <v>45572</v>
      </c>
      <c r="C2846" t="s">
        <v>5343</v>
      </c>
      <c r="D2846" t="s">
        <v>28</v>
      </c>
      <c r="E2846" t="s">
        <v>114</v>
      </c>
      <c r="F2846" t="s">
        <v>129</v>
      </c>
      <c r="G2846" t="s">
        <v>148</v>
      </c>
      <c r="H2846" t="s">
        <v>4013</v>
      </c>
      <c r="I2846">
        <v>5</v>
      </c>
      <c r="J2846">
        <v>48813</v>
      </c>
      <c r="K2846">
        <v>20</v>
      </c>
      <c r="L2846">
        <v>195252</v>
      </c>
      <c r="M2846">
        <v>44790.89</v>
      </c>
      <c r="N2846" t="s">
        <v>72</v>
      </c>
    </row>
    <row r="2847" spans="1:14" x14ac:dyDescent="0.35">
      <c r="A2847">
        <v>12846</v>
      </c>
      <c r="B2847" s="1">
        <v>45535</v>
      </c>
      <c r="C2847" t="s">
        <v>5344</v>
      </c>
      <c r="D2847" t="s">
        <v>15</v>
      </c>
      <c r="E2847" t="s">
        <v>93</v>
      </c>
      <c r="F2847" t="s">
        <v>129</v>
      </c>
      <c r="G2847" t="s">
        <v>164</v>
      </c>
      <c r="H2847" t="s">
        <v>5345</v>
      </c>
      <c r="I2847">
        <v>5</v>
      </c>
      <c r="J2847">
        <v>71902</v>
      </c>
      <c r="K2847">
        <v>5</v>
      </c>
      <c r="L2847">
        <v>341534.5</v>
      </c>
      <c r="M2847">
        <v>17532.09</v>
      </c>
      <c r="N2847" t="s">
        <v>20</v>
      </c>
    </row>
    <row r="2848" spans="1:14" x14ac:dyDescent="0.35">
      <c r="A2848">
        <v>12847</v>
      </c>
      <c r="B2848" s="1">
        <v>45761</v>
      </c>
      <c r="C2848" t="s">
        <v>5346</v>
      </c>
      <c r="D2848" t="s">
        <v>28</v>
      </c>
      <c r="E2848" t="s">
        <v>144</v>
      </c>
      <c r="F2848" t="s">
        <v>42</v>
      </c>
      <c r="G2848" t="s">
        <v>446</v>
      </c>
      <c r="H2848" t="s">
        <v>2340</v>
      </c>
      <c r="I2848">
        <v>3</v>
      </c>
      <c r="J2848">
        <v>30751</v>
      </c>
      <c r="K2848">
        <v>5</v>
      </c>
      <c r="L2848">
        <v>87640.35</v>
      </c>
      <c r="M2848">
        <v>10467.129999999999</v>
      </c>
      <c r="N2848" t="s">
        <v>38</v>
      </c>
    </row>
    <row r="2849" spans="1:14" x14ac:dyDescent="0.35">
      <c r="A2849">
        <v>12848</v>
      </c>
      <c r="B2849" s="1">
        <v>45732</v>
      </c>
      <c r="C2849" t="s">
        <v>5347</v>
      </c>
      <c r="D2849" t="s">
        <v>22</v>
      </c>
      <c r="E2849" t="s">
        <v>74</v>
      </c>
      <c r="F2849" t="s">
        <v>129</v>
      </c>
      <c r="G2849" t="s">
        <v>164</v>
      </c>
      <c r="H2849" t="s">
        <v>5348</v>
      </c>
      <c r="I2849">
        <v>3</v>
      </c>
      <c r="J2849">
        <v>43339</v>
      </c>
      <c r="K2849">
        <v>15</v>
      </c>
      <c r="L2849">
        <v>110514.45</v>
      </c>
      <c r="M2849">
        <v>7595.13</v>
      </c>
      <c r="N2849" t="s">
        <v>72</v>
      </c>
    </row>
    <row r="2850" spans="1:14" x14ac:dyDescent="0.35">
      <c r="A2850">
        <v>12849</v>
      </c>
      <c r="B2850" s="1">
        <v>45761</v>
      </c>
      <c r="C2850" t="s">
        <v>5349</v>
      </c>
      <c r="D2850" t="s">
        <v>15</v>
      </c>
      <c r="E2850" t="s">
        <v>147</v>
      </c>
      <c r="F2850" t="s">
        <v>42</v>
      </c>
      <c r="G2850" t="s">
        <v>43</v>
      </c>
      <c r="H2850" t="s">
        <v>934</v>
      </c>
      <c r="I2850">
        <v>5</v>
      </c>
      <c r="J2850">
        <v>4342</v>
      </c>
      <c r="K2850">
        <v>15</v>
      </c>
      <c r="L2850">
        <v>18453.5</v>
      </c>
      <c r="M2850">
        <v>1982.56</v>
      </c>
      <c r="N2850" t="s">
        <v>83</v>
      </c>
    </row>
    <row r="2851" spans="1:14" x14ac:dyDescent="0.35">
      <c r="A2851">
        <v>12850</v>
      </c>
      <c r="B2851" s="1">
        <v>45622</v>
      </c>
      <c r="C2851" t="s">
        <v>4786</v>
      </c>
      <c r="D2851" t="s">
        <v>28</v>
      </c>
      <c r="E2851" t="s">
        <v>144</v>
      </c>
      <c r="F2851" t="s">
        <v>42</v>
      </c>
      <c r="G2851" t="s">
        <v>188</v>
      </c>
      <c r="H2851" t="s">
        <v>5350</v>
      </c>
      <c r="I2851">
        <v>5</v>
      </c>
      <c r="J2851">
        <v>33029</v>
      </c>
      <c r="K2851">
        <v>5</v>
      </c>
      <c r="L2851">
        <v>156887.75</v>
      </c>
      <c r="M2851">
        <v>30861.53</v>
      </c>
      <c r="N2851" t="s">
        <v>38</v>
      </c>
    </row>
    <row r="2852" spans="1:14" x14ac:dyDescent="0.35">
      <c r="A2852">
        <v>12851</v>
      </c>
      <c r="B2852" s="1">
        <v>45661</v>
      </c>
      <c r="C2852" t="s">
        <v>5351</v>
      </c>
      <c r="D2852" t="s">
        <v>40</v>
      </c>
      <c r="E2852" t="s">
        <v>50</v>
      </c>
      <c r="F2852" t="s">
        <v>96</v>
      </c>
      <c r="G2852" t="s">
        <v>183</v>
      </c>
      <c r="H2852" t="s">
        <v>5352</v>
      </c>
      <c r="I2852">
        <v>1</v>
      </c>
      <c r="J2852">
        <v>34538</v>
      </c>
      <c r="K2852">
        <v>0</v>
      </c>
      <c r="L2852">
        <v>34538</v>
      </c>
      <c r="M2852">
        <v>8013.12</v>
      </c>
      <c r="N2852" t="s">
        <v>72</v>
      </c>
    </row>
    <row r="2853" spans="1:14" x14ac:dyDescent="0.35">
      <c r="A2853">
        <v>12852</v>
      </c>
      <c r="B2853" s="1">
        <v>45262</v>
      </c>
      <c r="C2853" t="s">
        <v>5353</v>
      </c>
      <c r="D2853" t="s">
        <v>28</v>
      </c>
      <c r="E2853" t="s">
        <v>144</v>
      </c>
      <c r="F2853" t="s">
        <v>75</v>
      </c>
      <c r="G2853" t="s">
        <v>204</v>
      </c>
      <c r="H2853" t="s">
        <v>5354</v>
      </c>
      <c r="I2853">
        <v>4</v>
      </c>
      <c r="J2853">
        <v>4534</v>
      </c>
      <c r="K2853">
        <v>15</v>
      </c>
      <c r="L2853">
        <v>15415.6</v>
      </c>
      <c r="M2853">
        <v>3687</v>
      </c>
      <c r="N2853" t="s">
        <v>33</v>
      </c>
    </row>
    <row r="2854" spans="1:14" x14ac:dyDescent="0.35">
      <c r="A2854">
        <v>12853</v>
      </c>
      <c r="B2854" s="1">
        <v>45221</v>
      </c>
      <c r="C2854" t="s">
        <v>5355</v>
      </c>
      <c r="D2854" t="s">
        <v>15</v>
      </c>
      <c r="E2854" t="s">
        <v>93</v>
      </c>
      <c r="F2854" t="s">
        <v>17</v>
      </c>
      <c r="G2854" t="s">
        <v>18</v>
      </c>
      <c r="H2854" t="s">
        <v>5356</v>
      </c>
      <c r="I2854">
        <v>2</v>
      </c>
      <c r="J2854">
        <v>59166</v>
      </c>
      <c r="K2854">
        <v>20</v>
      </c>
      <c r="L2854">
        <v>94665.600000000006</v>
      </c>
      <c r="M2854">
        <v>17648.650000000001</v>
      </c>
      <c r="N2854" t="s">
        <v>38</v>
      </c>
    </row>
    <row r="2855" spans="1:14" x14ac:dyDescent="0.35">
      <c r="A2855">
        <v>12854</v>
      </c>
      <c r="B2855" s="1">
        <v>45675</v>
      </c>
      <c r="C2855" t="s">
        <v>5357</v>
      </c>
      <c r="D2855" t="s">
        <v>15</v>
      </c>
      <c r="E2855" t="s">
        <v>16</v>
      </c>
      <c r="F2855" t="s">
        <v>96</v>
      </c>
      <c r="G2855" t="s">
        <v>138</v>
      </c>
      <c r="H2855" t="s">
        <v>5358</v>
      </c>
      <c r="I2855">
        <v>1</v>
      </c>
      <c r="J2855">
        <v>55471</v>
      </c>
      <c r="K2855">
        <v>15</v>
      </c>
      <c r="L2855">
        <v>47150.35</v>
      </c>
      <c r="M2855">
        <v>6828.73</v>
      </c>
      <c r="N2855" t="s">
        <v>33</v>
      </c>
    </row>
    <row r="2856" spans="1:14" x14ac:dyDescent="0.35">
      <c r="A2856">
        <v>12855</v>
      </c>
      <c r="B2856" s="1">
        <v>45707</v>
      </c>
      <c r="C2856" t="s">
        <v>5359</v>
      </c>
      <c r="D2856" t="s">
        <v>15</v>
      </c>
      <c r="E2856" t="s">
        <v>16</v>
      </c>
      <c r="F2856" t="s">
        <v>129</v>
      </c>
      <c r="G2856" t="s">
        <v>164</v>
      </c>
      <c r="H2856" t="s">
        <v>5360</v>
      </c>
      <c r="I2856">
        <v>3</v>
      </c>
      <c r="J2856">
        <v>2199</v>
      </c>
      <c r="K2856">
        <v>10</v>
      </c>
      <c r="L2856">
        <v>5937.3</v>
      </c>
      <c r="M2856">
        <v>1434.68</v>
      </c>
      <c r="N2856" t="s">
        <v>33</v>
      </c>
    </row>
    <row r="2857" spans="1:14" x14ac:dyDescent="0.35">
      <c r="A2857">
        <v>12856</v>
      </c>
      <c r="B2857" s="1">
        <v>45564</v>
      </c>
      <c r="C2857" t="s">
        <v>4414</v>
      </c>
      <c r="D2857" t="s">
        <v>15</v>
      </c>
      <c r="E2857" t="s">
        <v>68</v>
      </c>
      <c r="F2857" t="s">
        <v>96</v>
      </c>
      <c r="G2857" t="s">
        <v>97</v>
      </c>
      <c r="H2857" t="s">
        <v>5361</v>
      </c>
      <c r="I2857">
        <v>4</v>
      </c>
      <c r="J2857">
        <v>63700</v>
      </c>
      <c r="K2857">
        <v>0</v>
      </c>
      <c r="L2857">
        <v>254800</v>
      </c>
      <c r="M2857">
        <v>19752.169999999998</v>
      </c>
      <c r="N2857" t="s">
        <v>38</v>
      </c>
    </row>
    <row r="2858" spans="1:14" x14ac:dyDescent="0.35">
      <c r="A2858">
        <v>12857</v>
      </c>
      <c r="B2858" s="1">
        <v>45859</v>
      </c>
      <c r="C2858" t="s">
        <v>5362</v>
      </c>
      <c r="D2858" t="s">
        <v>15</v>
      </c>
      <c r="E2858" t="s">
        <v>174</v>
      </c>
      <c r="F2858" t="s">
        <v>42</v>
      </c>
      <c r="G2858" t="s">
        <v>188</v>
      </c>
      <c r="H2858" t="s">
        <v>5363</v>
      </c>
      <c r="I2858">
        <v>2</v>
      </c>
      <c r="J2858">
        <v>71172</v>
      </c>
      <c r="K2858">
        <v>10</v>
      </c>
      <c r="L2858">
        <v>128109.6</v>
      </c>
      <c r="M2858">
        <v>7863.75</v>
      </c>
      <c r="N2858" t="s">
        <v>20</v>
      </c>
    </row>
    <row r="2859" spans="1:14" x14ac:dyDescent="0.35">
      <c r="A2859">
        <v>12858</v>
      </c>
      <c r="B2859" s="1">
        <v>45801</v>
      </c>
      <c r="C2859" t="s">
        <v>5364</v>
      </c>
      <c r="D2859" t="s">
        <v>22</v>
      </c>
      <c r="E2859" t="s">
        <v>74</v>
      </c>
      <c r="F2859" t="s">
        <v>129</v>
      </c>
      <c r="G2859" t="s">
        <v>130</v>
      </c>
      <c r="H2859" t="s">
        <v>5365</v>
      </c>
      <c r="I2859">
        <v>4</v>
      </c>
      <c r="J2859">
        <v>70769</v>
      </c>
      <c r="K2859">
        <v>10</v>
      </c>
      <c r="L2859">
        <v>254768.4</v>
      </c>
      <c r="M2859">
        <v>19022.63</v>
      </c>
      <c r="N2859" t="s">
        <v>33</v>
      </c>
    </row>
    <row r="2860" spans="1:14" x14ac:dyDescent="0.35">
      <c r="A2860">
        <v>12859</v>
      </c>
      <c r="B2860" s="1">
        <v>45877</v>
      </c>
      <c r="C2860" t="s">
        <v>5366</v>
      </c>
      <c r="D2860" t="s">
        <v>15</v>
      </c>
      <c r="E2860" t="s">
        <v>68</v>
      </c>
      <c r="F2860" t="s">
        <v>30</v>
      </c>
      <c r="G2860" t="s">
        <v>322</v>
      </c>
      <c r="H2860" t="s">
        <v>5367</v>
      </c>
      <c r="I2860">
        <v>3</v>
      </c>
      <c r="J2860">
        <v>48469</v>
      </c>
      <c r="K2860">
        <v>20</v>
      </c>
      <c r="L2860">
        <v>116325.6</v>
      </c>
      <c r="M2860">
        <v>5982.56</v>
      </c>
      <c r="N2860" t="s">
        <v>33</v>
      </c>
    </row>
    <row r="2861" spans="1:14" x14ac:dyDescent="0.35">
      <c r="A2861">
        <v>12860</v>
      </c>
      <c r="B2861" s="1">
        <v>45423</v>
      </c>
      <c r="C2861" t="s">
        <v>5368</v>
      </c>
      <c r="D2861" t="s">
        <v>15</v>
      </c>
      <c r="E2861" t="s">
        <v>68</v>
      </c>
      <c r="F2861" t="s">
        <v>42</v>
      </c>
      <c r="G2861" t="s">
        <v>43</v>
      </c>
      <c r="H2861" t="s">
        <v>5369</v>
      </c>
      <c r="I2861">
        <v>3</v>
      </c>
      <c r="J2861">
        <v>32404</v>
      </c>
      <c r="K2861">
        <v>10</v>
      </c>
      <c r="L2861">
        <v>87490.8</v>
      </c>
      <c r="M2861">
        <v>13642.6</v>
      </c>
      <c r="N2861" t="s">
        <v>83</v>
      </c>
    </row>
    <row r="2862" spans="1:14" x14ac:dyDescent="0.35">
      <c r="A2862">
        <v>12861</v>
      </c>
      <c r="B2862" s="1">
        <v>45257</v>
      </c>
      <c r="C2862" t="s">
        <v>5370</v>
      </c>
      <c r="D2862" t="s">
        <v>22</v>
      </c>
      <c r="E2862" t="s">
        <v>167</v>
      </c>
      <c r="F2862" t="s">
        <v>96</v>
      </c>
      <c r="G2862" t="s">
        <v>214</v>
      </c>
      <c r="H2862" t="s">
        <v>5371</v>
      </c>
      <c r="I2862">
        <v>3</v>
      </c>
      <c r="J2862">
        <v>45429</v>
      </c>
      <c r="K2862">
        <v>20</v>
      </c>
      <c r="L2862">
        <v>109029.6</v>
      </c>
      <c r="M2862">
        <v>24555.19</v>
      </c>
      <c r="N2862" t="s">
        <v>83</v>
      </c>
    </row>
    <row r="2863" spans="1:14" x14ac:dyDescent="0.35">
      <c r="A2863">
        <v>12862</v>
      </c>
      <c r="B2863" s="1">
        <v>45852</v>
      </c>
      <c r="C2863" t="s">
        <v>5372</v>
      </c>
      <c r="D2863" t="s">
        <v>15</v>
      </c>
      <c r="E2863" t="s">
        <v>93</v>
      </c>
      <c r="F2863" t="s">
        <v>75</v>
      </c>
      <c r="G2863" t="s">
        <v>76</v>
      </c>
      <c r="H2863" t="s">
        <v>5373</v>
      </c>
      <c r="I2863">
        <v>3</v>
      </c>
      <c r="J2863">
        <v>20368</v>
      </c>
      <c r="K2863">
        <v>20</v>
      </c>
      <c r="L2863">
        <v>48883.199999999997</v>
      </c>
      <c r="M2863">
        <v>3433.28</v>
      </c>
      <c r="N2863" t="s">
        <v>83</v>
      </c>
    </row>
    <row r="2864" spans="1:14" x14ac:dyDescent="0.35">
      <c r="A2864">
        <v>12863</v>
      </c>
      <c r="B2864" s="1">
        <v>45565</v>
      </c>
      <c r="C2864" t="s">
        <v>5374</v>
      </c>
      <c r="D2864" t="s">
        <v>22</v>
      </c>
      <c r="E2864" t="s">
        <v>167</v>
      </c>
      <c r="F2864" t="s">
        <v>86</v>
      </c>
      <c r="G2864" t="s">
        <v>87</v>
      </c>
      <c r="H2864" t="s">
        <v>5375</v>
      </c>
      <c r="I2864">
        <v>3</v>
      </c>
      <c r="J2864">
        <v>76971</v>
      </c>
      <c r="K2864">
        <v>20</v>
      </c>
      <c r="L2864">
        <v>184730.4</v>
      </c>
      <c r="M2864">
        <v>18623.330000000002</v>
      </c>
      <c r="N2864" t="s">
        <v>33</v>
      </c>
    </row>
    <row r="2865" spans="1:14" x14ac:dyDescent="0.35">
      <c r="A2865">
        <v>12864</v>
      </c>
      <c r="B2865" s="1">
        <v>45335</v>
      </c>
      <c r="C2865" t="s">
        <v>5376</v>
      </c>
      <c r="D2865" t="s">
        <v>40</v>
      </c>
      <c r="E2865" t="s">
        <v>110</v>
      </c>
      <c r="F2865" t="s">
        <v>129</v>
      </c>
      <c r="G2865" t="s">
        <v>164</v>
      </c>
      <c r="H2865" t="s">
        <v>5377</v>
      </c>
      <c r="I2865">
        <v>3</v>
      </c>
      <c r="J2865">
        <v>376</v>
      </c>
      <c r="K2865">
        <v>15</v>
      </c>
      <c r="L2865">
        <v>958.8</v>
      </c>
      <c r="M2865">
        <v>168.75</v>
      </c>
      <c r="N2865" t="s">
        <v>72</v>
      </c>
    </row>
    <row r="2866" spans="1:14" x14ac:dyDescent="0.35">
      <c r="A2866">
        <v>12865</v>
      </c>
      <c r="B2866" s="1">
        <v>45882</v>
      </c>
      <c r="C2866" t="s">
        <v>5378</v>
      </c>
      <c r="D2866" t="s">
        <v>40</v>
      </c>
      <c r="E2866" t="s">
        <v>110</v>
      </c>
      <c r="F2866" t="s">
        <v>17</v>
      </c>
      <c r="G2866" t="s">
        <v>100</v>
      </c>
      <c r="H2866" t="s">
        <v>5379</v>
      </c>
      <c r="I2866">
        <v>2</v>
      </c>
      <c r="J2866">
        <v>17441</v>
      </c>
      <c r="K2866">
        <v>15</v>
      </c>
      <c r="L2866">
        <v>29649.7</v>
      </c>
      <c r="M2866">
        <v>3391.88</v>
      </c>
      <c r="N2866" t="s">
        <v>72</v>
      </c>
    </row>
    <row r="2867" spans="1:14" x14ac:dyDescent="0.35">
      <c r="A2867">
        <v>12866</v>
      </c>
      <c r="B2867" s="1">
        <v>45802</v>
      </c>
      <c r="C2867" t="s">
        <v>5380</v>
      </c>
      <c r="D2867" t="s">
        <v>28</v>
      </c>
      <c r="E2867" t="s">
        <v>144</v>
      </c>
      <c r="F2867" t="s">
        <v>46</v>
      </c>
      <c r="G2867" t="s">
        <v>47</v>
      </c>
      <c r="H2867" t="s">
        <v>5381</v>
      </c>
      <c r="I2867">
        <v>3</v>
      </c>
      <c r="J2867">
        <v>55808</v>
      </c>
      <c r="K2867">
        <v>5</v>
      </c>
      <c r="L2867">
        <v>159052.79999999999</v>
      </c>
      <c r="M2867">
        <v>30452.799999999999</v>
      </c>
      <c r="N2867" t="s">
        <v>20</v>
      </c>
    </row>
    <row r="2868" spans="1:14" x14ac:dyDescent="0.35">
      <c r="A2868">
        <v>12867</v>
      </c>
      <c r="B2868" s="1">
        <v>45476</v>
      </c>
      <c r="C2868" t="s">
        <v>5382</v>
      </c>
      <c r="D2868" t="s">
        <v>40</v>
      </c>
      <c r="E2868" t="s">
        <v>103</v>
      </c>
      <c r="F2868" t="s">
        <v>24</v>
      </c>
      <c r="G2868" t="s">
        <v>36</v>
      </c>
      <c r="H2868" t="s">
        <v>530</v>
      </c>
      <c r="I2868">
        <v>2</v>
      </c>
      <c r="J2868">
        <v>33292</v>
      </c>
      <c r="K2868">
        <v>10</v>
      </c>
      <c r="L2868">
        <v>59925.599999999999</v>
      </c>
      <c r="M2868">
        <v>10676.52</v>
      </c>
      <c r="N2868" t="s">
        <v>33</v>
      </c>
    </row>
    <row r="2869" spans="1:14" x14ac:dyDescent="0.35">
      <c r="A2869">
        <v>12868</v>
      </c>
      <c r="B2869" s="1">
        <v>45245</v>
      </c>
      <c r="C2869" t="s">
        <v>3259</v>
      </c>
      <c r="D2869" t="s">
        <v>40</v>
      </c>
      <c r="E2869" t="s">
        <v>110</v>
      </c>
      <c r="F2869" t="s">
        <v>46</v>
      </c>
      <c r="G2869" t="s">
        <v>209</v>
      </c>
      <c r="H2869" t="s">
        <v>4514</v>
      </c>
      <c r="I2869">
        <v>4</v>
      </c>
      <c r="J2869">
        <v>47533</v>
      </c>
      <c r="K2869">
        <v>0</v>
      </c>
      <c r="L2869">
        <v>190132</v>
      </c>
      <c r="M2869">
        <v>26592.55</v>
      </c>
      <c r="N2869" t="s">
        <v>33</v>
      </c>
    </row>
    <row r="2870" spans="1:14" x14ac:dyDescent="0.35">
      <c r="A2870">
        <v>12869</v>
      </c>
      <c r="B2870" s="1">
        <v>45696</v>
      </c>
      <c r="C2870" t="s">
        <v>5383</v>
      </c>
      <c r="D2870" t="s">
        <v>15</v>
      </c>
      <c r="E2870" t="s">
        <v>174</v>
      </c>
      <c r="F2870" t="s">
        <v>86</v>
      </c>
      <c r="G2870" t="s">
        <v>118</v>
      </c>
      <c r="H2870" t="s">
        <v>5384</v>
      </c>
      <c r="I2870">
        <v>4</v>
      </c>
      <c r="J2870">
        <v>59987</v>
      </c>
      <c r="K2870">
        <v>10</v>
      </c>
      <c r="L2870">
        <v>215953.2</v>
      </c>
      <c r="M2870">
        <v>51316.84</v>
      </c>
      <c r="N2870" t="s">
        <v>38</v>
      </c>
    </row>
    <row r="2871" spans="1:14" x14ac:dyDescent="0.35">
      <c r="A2871">
        <v>12870</v>
      </c>
      <c r="B2871" s="1">
        <v>45572</v>
      </c>
      <c r="C2871" t="s">
        <v>5385</v>
      </c>
      <c r="D2871" t="s">
        <v>15</v>
      </c>
      <c r="E2871" t="s">
        <v>16</v>
      </c>
      <c r="F2871" t="s">
        <v>86</v>
      </c>
      <c r="G2871" t="s">
        <v>171</v>
      </c>
      <c r="H2871" t="s">
        <v>5386</v>
      </c>
      <c r="I2871">
        <v>1</v>
      </c>
      <c r="J2871">
        <v>39813</v>
      </c>
      <c r="K2871">
        <v>15</v>
      </c>
      <c r="L2871">
        <v>33841.050000000003</v>
      </c>
      <c r="M2871">
        <v>6866.96</v>
      </c>
      <c r="N2871" t="s">
        <v>72</v>
      </c>
    </row>
    <row r="2872" spans="1:14" x14ac:dyDescent="0.35">
      <c r="A2872">
        <v>12871</v>
      </c>
      <c r="B2872" s="1">
        <v>45613</v>
      </c>
      <c r="C2872" t="s">
        <v>5387</v>
      </c>
      <c r="D2872" t="s">
        <v>22</v>
      </c>
      <c r="E2872" t="s">
        <v>58</v>
      </c>
      <c r="F2872" t="s">
        <v>30</v>
      </c>
      <c r="G2872" t="s">
        <v>104</v>
      </c>
      <c r="H2872" t="s">
        <v>5388</v>
      </c>
      <c r="I2872">
        <v>2</v>
      </c>
      <c r="J2872">
        <v>660</v>
      </c>
      <c r="K2872">
        <v>20</v>
      </c>
      <c r="L2872">
        <v>1056</v>
      </c>
      <c r="M2872">
        <v>89.97</v>
      </c>
      <c r="N2872" t="s">
        <v>33</v>
      </c>
    </row>
    <row r="2873" spans="1:14" x14ac:dyDescent="0.35">
      <c r="A2873">
        <v>12872</v>
      </c>
      <c r="B2873" s="1">
        <v>45241</v>
      </c>
      <c r="C2873" t="s">
        <v>5389</v>
      </c>
      <c r="D2873" t="s">
        <v>15</v>
      </c>
      <c r="E2873" t="s">
        <v>68</v>
      </c>
      <c r="F2873" t="s">
        <v>129</v>
      </c>
      <c r="G2873" t="s">
        <v>168</v>
      </c>
      <c r="H2873" t="s">
        <v>5390</v>
      </c>
      <c r="I2873">
        <v>2</v>
      </c>
      <c r="J2873">
        <v>38276</v>
      </c>
      <c r="K2873">
        <v>0</v>
      </c>
      <c r="L2873">
        <v>76552</v>
      </c>
      <c r="M2873">
        <v>12371.69</v>
      </c>
      <c r="N2873" t="s">
        <v>83</v>
      </c>
    </row>
    <row r="2874" spans="1:14" x14ac:dyDescent="0.35">
      <c r="A2874">
        <v>12873</v>
      </c>
      <c r="B2874" s="1">
        <v>45809</v>
      </c>
      <c r="C2874" t="s">
        <v>5391</v>
      </c>
      <c r="D2874" t="s">
        <v>22</v>
      </c>
      <c r="E2874" t="s">
        <v>167</v>
      </c>
      <c r="F2874" t="s">
        <v>30</v>
      </c>
      <c r="G2874" t="s">
        <v>322</v>
      </c>
      <c r="H2874" t="s">
        <v>1931</v>
      </c>
      <c r="I2874">
        <v>5</v>
      </c>
      <c r="J2874">
        <v>9907</v>
      </c>
      <c r="K2874">
        <v>15</v>
      </c>
      <c r="L2874">
        <v>42104.75</v>
      </c>
      <c r="M2874">
        <v>9512.34</v>
      </c>
      <c r="N2874" t="s">
        <v>38</v>
      </c>
    </row>
    <row r="2875" spans="1:14" x14ac:dyDescent="0.35">
      <c r="A2875">
        <v>12874</v>
      </c>
      <c r="B2875" s="1">
        <v>45769</v>
      </c>
      <c r="C2875" t="s">
        <v>5392</v>
      </c>
      <c r="D2875" t="s">
        <v>28</v>
      </c>
      <c r="E2875" t="s">
        <v>29</v>
      </c>
      <c r="F2875" t="s">
        <v>30</v>
      </c>
      <c r="G2875" t="s">
        <v>31</v>
      </c>
      <c r="H2875" t="s">
        <v>5393</v>
      </c>
      <c r="I2875">
        <v>4</v>
      </c>
      <c r="J2875">
        <v>37387</v>
      </c>
      <c r="K2875">
        <v>15</v>
      </c>
      <c r="L2875">
        <v>127115.8</v>
      </c>
      <c r="M2875">
        <v>30152.93</v>
      </c>
      <c r="N2875" t="s">
        <v>33</v>
      </c>
    </row>
    <row r="2876" spans="1:14" x14ac:dyDescent="0.35">
      <c r="A2876">
        <v>12875</v>
      </c>
      <c r="B2876" s="1">
        <v>45571</v>
      </c>
      <c r="C2876" t="s">
        <v>5394</v>
      </c>
      <c r="D2876" t="s">
        <v>22</v>
      </c>
      <c r="E2876" t="s">
        <v>74</v>
      </c>
      <c r="F2876" t="s">
        <v>17</v>
      </c>
      <c r="G2876" t="s">
        <v>291</v>
      </c>
      <c r="H2876" t="s">
        <v>5395</v>
      </c>
      <c r="I2876">
        <v>4</v>
      </c>
      <c r="J2876">
        <v>75489</v>
      </c>
      <c r="K2876">
        <v>10</v>
      </c>
      <c r="L2876">
        <v>271760.40000000002</v>
      </c>
      <c r="M2876">
        <v>27433.78</v>
      </c>
      <c r="N2876" t="s">
        <v>83</v>
      </c>
    </row>
    <row r="2877" spans="1:14" x14ac:dyDescent="0.35">
      <c r="A2877">
        <v>12876</v>
      </c>
      <c r="B2877" s="1">
        <v>45862</v>
      </c>
      <c r="C2877" t="s">
        <v>5396</v>
      </c>
      <c r="D2877" t="s">
        <v>15</v>
      </c>
      <c r="E2877" t="s">
        <v>93</v>
      </c>
      <c r="F2877" t="s">
        <v>46</v>
      </c>
      <c r="G2877" t="s">
        <v>141</v>
      </c>
      <c r="H2877" t="s">
        <v>5397</v>
      </c>
      <c r="I2877">
        <v>2</v>
      </c>
      <c r="J2877">
        <v>79204</v>
      </c>
      <c r="K2877">
        <v>20</v>
      </c>
      <c r="L2877">
        <v>126726.39999999999</v>
      </c>
      <c r="M2877">
        <v>17506.09</v>
      </c>
      <c r="N2877" t="s">
        <v>83</v>
      </c>
    </row>
    <row r="2878" spans="1:14" x14ac:dyDescent="0.35">
      <c r="A2878">
        <v>12877</v>
      </c>
      <c r="B2878" s="1">
        <v>45740</v>
      </c>
      <c r="C2878" t="s">
        <v>1954</v>
      </c>
      <c r="D2878" t="s">
        <v>15</v>
      </c>
      <c r="E2878" t="s">
        <v>147</v>
      </c>
      <c r="F2878" t="s">
        <v>46</v>
      </c>
      <c r="G2878" t="s">
        <v>141</v>
      </c>
      <c r="H2878" t="s">
        <v>5398</v>
      </c>
      <c r="I2878">
        <v>4</v>
      </c>
      <c r="J2878">
        <v>788</v>
      </c>
      <c r="K2878">
        <v>15</v>
      </c>
      <c r="L2878">
        <v>2679.2</v>
      </c>
      <c r="M2878">
        <v>444.51</v>
      </c>
      <c r="N2878" t="s">
        <v>33</v>
      </c>
    </row>
    <row r="2879" spans="1:14" x14ac:dyDescent="0.35">
      <c r="A2879">
        <v>12878</v>
      </c>
      <c r="B2879" s="1">
        <v>45915</v>
      </c>
      <c r="C2879" t="s">
        <v>5399</v>
      </c>
      <c r="D2879" t="s">
        <v>40</v>
      </c>
      <c r="E2879" t="s">
        <v>41</v>
      </c>
      <c r="F2879" t="s">
        <v>86</v>
      </c>
      <c r="G2879" t="s">
        <v>171</v>
      </c>
      <c r="H2879" t="s">
        <v>320</v>
      </c>
      <c r="I2879">
        <v>3</v>
      </c>
      <c r="J2879">
        <v>20631</v>
      </c>
      <c r="K2879">
        <v>0</v>
      </c>
      <c r="L2879">
        <v>61893</v>
      </c>
      <c r="M2879">
        <v>6535.48</v>
      </c>
      <c r="N2879" t="s">
        <v>72</v>
      </c>
    </row>
    <row r="2880" spans="1:14" x14ac:dyDescent="0.35">
      <c r="A2880">
        <v>12879</v>
      </c>
      <c r="B2880" s="1">
        <v>45272</v>
      </c>
      <c r="C2880" t="s">
        <v>5400</v>
      </c>
      <c r="D2880" t="s">
        <v>28</v>
      </c>
      <c r="E2880" t="s">
        <v>144</v>
      </c>
      <c r="F2880" t="s">
        <v>42</v>
      </c>
      <c r="G2880" t="s">
        <v>51</v>
      </c>
      <c r="H2880" t="s">
        <v>5401</v>
      </c>
      <c r="I2880">
        <v>4</v>
      </c>
      <c r="J2880">
        <v>6429</v>
      </c>
      <c r="K2880">
        <v>0</v>
      </c>
      <c r="L2880">
        <v>25716</v>
      </c>
      <c r="M2880">
        <v>5562.16</v>
      </c>
      <c r="N2880" t="s">
        <v>20</v>
      </c>
    </row>
    <row r="2881" spans="1:14" x14ac:dyDescent="0.35">
      <c r="A2881">
        <v>12880</v>
      </c>
      <c r="B2881" s="1">
        <v>45402</v>
      </c>
      <c r="C2881" t="s">
        <v>5402</v>
      </c>
      <c r="D2881" t="s">
        <v>15</v>
      </c>
      <c r="E2881" t="s">
        <v>174</v>
      </c>
      <c r="F2881" t="s">
        <v>46</v>
      </c>
      <c r="G2881" t="s">
        <v>201</v>
      </c>
      <c r="H2881" t="s">
        <v>3372</v>
      </c>
      <c r="I2881">
        <v>3</v>
      </c>
      <c r="J2881">
        <v>9972</v>
      </c>
      <c r="K2881">
        <v>10</v>
      </c>
      <c r="L2881">
        <v>26924.400000000001</v>
      </c>
      <c r="M2881">
        <v>4913.49</v>
      </c>
      <c r="N2881" t="s">
        <v>20</v>
      </c>
    </row>
    <row r="2882" spans="1:14" x14ac:dyDescent="0.35">
      <c r="A2882">
        <v>12881</v>
      </c>
      <c r="B2882" s="1">
        <v>45769</v>
      </c>
      <c r="C2882" t="s">
        <v>5403</v>
      </c>
      <c r="D2882" t="s">
        <v>28</v>
      </c>
      <c r="E2882" t="s">
        <v>85</v>
      </c>
      <c r="F2882" t="s">
        <v>75</v>
      </c>
      <c r="G2882" t="s">
        <v>76</v>
      </c>
      <c r="H2882" t="s">
        <v>5404</v>
      </c>
      <c r="I2882">
        <v>2</v>
      </c>
      <c r="J2882">
        <v>29658</v>
      </c>
      <c r="K2882">
        <v>20</v>
      </c>
      <c r="L2882">
        <v>47452.800000000003</v>
      </c>
      <c r="M2882">
        <v>9367.8700000000008</v>
      </c>
      <c r="N2882" t="s">
        <v>83</v>
      </c>
    </row>
    <row r="2883" spans="1:14" x14ac:dyDescent="0.35">
      <c r="A2883">
        <v>12882</v>
      </c>
      <c r="B2883" s="1">
        <v>45527</v>
      </c>
      <c r="C2883" t="s">
        <v>5405</v>
      </c>
      <c r="D2883" t="s">
        <v>40</v>
      </c>
      <c r="E2883" t="s">
        <v>50</v>
      </c>
      <c r="F2883" t="s">
        <v>42</v>
      </c>
      <c r="G2883" t="s">
        <v>446</v>
      </c>
      <c r="H2883" t="s">
        <v>5406</v>
      </c>
      <c r="I2883">
        <v>4</v>
      </c>
      <c r="J2883">
        <v>20469</v>
      </c>
      <c r="K2883">
        <v>10</v>
      </c>
      <c r="L2883">
        <v>73688.399999999994</v>
      </c>
      <c r="M2883">
        <v>13874.29</v>
      </c>
      <c r="N2883" t="s">
        <v>83</v>
      </c>
    </row>
    <row r="2884" spans="1:14" x14ac:dyDescent="0.35">
      <c r="A2884">
        <v>12883</v>
      </c>
      <c r="B2884" s="1">
        <v>45315</v>
      </c>
      <c r="C2884" t="s">
        <v>5407</v>
      </c>
      <c r="D2884" t="s">
        <v>28</v>
      </c>
      <c r="E2884" t="s">
        <v>114</v>
      </c>
      <c r="F2884" t="s">
        <v>86</v>
      </c>
      <c r="G2884" t="s">
        <v>90</v>
      </c>
      <c r="H2884" t="s">
        <v>5408</v>
      </c>
      <c r="I2884">
        <v>1</v>
      </c>
      <c r="J2884">
        <v>55365</v>
      </c>
      <c r="K2884">
        <v>10</v>
      </c>
      <c r="L2884">
        <v>49828.5</v>
      </c>
      <c r="M2884">
        <v>6517.7</v>
      </c>
      <c r="N2884" t="s">
        <v>38</v>
      </c>
    </row>
    <row r="2885" spans="1:14" x14ac:dyDescent="0.35">
      <c r="A2885">
        <v>12884</v>
      </c>
      <c r="B2885" s="1">
        <v>45430</v>
      </c>
      <c r="C2885" t="s">
        <v>5409</v>
      </c>
      <c r="D2885" t="s">
        <v>22</v>
      </c>
      <c r="E2885" t="s">
        <v>58</v>
      </c>
      <c r="F2885" t="s">
        <v>86</v>
      </c>
      <c r="G2885" t="s">
        <v>296</v>
      </c>
      <c r="H2885" t="s">
        <v>5410</v>
      </c>
      <c r="I2885">
        <v>1</v>
      </c>
      <c r="J2885">
        <v>31555</v>
      </c>
      <c r="K2885">
        <v>0</v>
      </c>
      <c r="L2885">
        <v>31555</v>
      </c>
      <c r="M2885">
        <v>7762.5</v>
      </c>
      <c r="N2885" t="s">
        <v>20</v>
      </c>
    </row>
    <row r="2886" spans="1:14" x14ac:dyDescent="0.35">
      <c r="A2886">
        <v>12885</v>
      </c>
      <c r="B2886" s="1">
        <v>45589</v>
      </c>
      <c r="C2886" t="s">
        <v>5411</v>
      </c>
      <c r="D2886" t="s">
        <v>15</v>
      </c>
      <c r="E2886" t="s">
        <v>174</v>
      </c>
      <c r="F2886" t="s">
        <v>75</v>
      </c>
      <c r="G2886" t="s">
        <v>76</v>
      </c>
      <c r="H2886" t="s">
        <v>5412</v>
      </c>
      <c r="I2886">
        <v>1</v>
      </c>
      <c r="J2886">
        <v>50388</v>
      </c>
      <c r="K2886">
        <v>10</v>
      </c>
      <c r="L2886">
        <v>45349.2</v>
      </c>
      <c r="M2886">
        <v>8772.64</v>
      </c>
      <c r="N2886" t="s">
        <v>20</v>
      </c>
    </row>
    <row r="2887" spans="1:14" x14ac:dyDescent="0.35">
      <c r="A2887">
        <v>12886</v>
      </c>
      <c r="B2887" s="1">
        <v>45722</v>
      </c>
      <c r="C2887" t="s">
        <v>5413</v>
      </c>
      <c r="D2887" t="s">
        <v>28</v>
      </c>
      <c r="E2887" t="s">
        <v>85</v>
      </c>
      <c r="F2887" t="s">
        <v>96</v>
      </c>
      <c r="G2887" t="s">
        <v>138</v>
      </c>
      <c r="H2887" t="s">
        <v>946</v>
      </c>
      <c r="I2887">
        <v>2</v>
      </c>
      <c r="J2887">
        <v>15411</v>
      </c>
      <c r="K2887">
        <v>15</v>
      </c>
      <c r="L2887">
        <v>26198.7</v>
      </c>
      <c r="M2887">
        <v>6130.13</v>
      </c>
      <c r="N2887" t="s">
        <v>83</v>
      </c>
    </row>
    <row r="2888" spans="1:14" x14ac:dyDescent="0.35">
      <c r="A2888">
        <v>12887</v>
      </c>
      <c r="B2888" s="1">
        <v>45647</v>
      </c>
      <c r="C2888" t="s">
        <v>5414</v>
      </c>
      <c r="D2888" t="s">
        <v>22</v>
      </c>
      <c r="E2888" t="s">
        <v>23</v>
      </c>
      <c r="F2888" t="s">
        <v>17</v>
      </c>
      <c r="G2888" t="s">
        <v>111</v>
      </c>
      <c r="H2888" t="s">
        <v>5415</v>
      </c>
      <c r="I2888">
        <v>5</v>
      </c>
      <c r="J2888">
        <v>40005</v>
      </c>
      <c r="K2888">
        <v>10</v>
      </c>
      <c r="L2888">
        <v>180022.5</v>
      </c>
      <c r="M2888">
        <v>36746.22</v>
      </c>
      <c r="N2888" t="s">
        <v>83</v>
      </c>
    </row>
    <row r="2889" spans="1:14" x14ac:dyDescent="0.35">
      <c r="A2889">
        <v>12888</v>
      </c>
      <c r="B2889" s="1">
        <v>45567</v>
      </c>
      <c r="C2889" t="s">
        <v>5416</v>
      </c>
      <c r="D2889" t="s">
        <v>15</v>
      </c>
      <c r="E2889" t="s">
        <v>174</v>
      </c>
      <c r="F2889" t="s">
        <v>24</v>
      </c>
      <c r="G2889" t="s">
        <v>133</v>
      </c>
      <c r="H2889" t="s">
        <v>5417</v>
      </c>
      <c r="I2889">
        <v>3</v>
      </c>
      <c r="J2889">
        <v>62784</v>
      </c>
      <c r="K2889">
        <v>15</v>
      </c>
      <c r="L2889">
        <v>160099.20000000001</v>
      </c>
      <c r="M2889">
        <v>20794.28</v>
      </c>
      <c r="N2889" t="s">
        <v>72</v>
      </c>
    </row>
    <row r="2890" spans="1:14" x14ac:dyDescent="0.35">
      <c r="A2890">
        <v>12889</v>
      </c>
      <c r="B2890" s="1">
        <v>45395</v>
      </c>
      <c r="C2890" t="s">
        <v>5418</v>
      </c>
      <c r="D2890" t="s">
        <v>15</v>
      </c>
      <c r="E2890" t="s">
        <v>68</v>
      </c>
      <c r="F2890" t="s">
        <v>24</v>
      </c>
      <c r="G2890" t="s">
        <v>59</v>
      </c>
      <c r="H2890" t="s">
        <v>5419</v>
      </c>
      <c r="I2890">
        <v>2</v>
      </c>
      <c r="J2890">
        <v>52667</v>
      </c>
      <c r="K2890">
        <v>20</v>
      </c>
      <c r="L2890">
        <v>84267.199999999997</v>
      </c>
      <c r="M2890">
        <v>15553.15</v>
      </c>
      <c r="N2890" t="s">
        <v>72</v>
      </c>
    </row>
    <row r="2891" spans="1:14" x14ac:dyDescent="0.35">
      <c r="A2891">
        <v>12890</v>
      </c>
      <c r="B2891" s="1">
        <v>45356</v>
      </c>
      <c r="C2891" t="s">
        <v>5420</v>
      </c>
      <c r="D2891" t="s">
        <v>15</v>
      </c>
      <c r="E2891" t="s">
        <v>16</v>
      </c>
      <c r="F2891" t="s">
        <v>17</v>
      </c>
      <c r="G2891" t="s">
        <v>111</v>
      </c>
      <c r="H2891" t="s">
        <v>5421</v>
      </c>
      <c r="I2891">
        <v>4</v>
      </c>
      <c r="J2891">
        <v>51554</v>
      </c>
      <c r="K2891">
        <v>0</v>
      </c>
      <c r="L2891">
        <v>206216</v>
      </c>
      <c r="M2891">
        <v>14102.48</v>
      </c>
      <c r="N2891" t="s">
        <v>72</v>
      </c>
    </row>
    <row r="2892" spans="1:14" x14ac:dyDescent="0.35">
      <c r="A2892">
        <v>12891</v>
      </c>
      <c r="B2892" s="1">
        <v>45384</v>
      </c>
      <c r="C2892" t="s">
        <v>5422</v>
      </c>
      <c r="D2892" t="s">
        <v>28</v>
      </c>
      <c r="E2892" t="s">
        <v>144</v>
      </c>
      <c r="F2892" t="s">
        <v>69</v>
      </c>
      <c r="G2892" t="s">
        <v>517</v>
      </c>
      <c r="H2892" t="s">
        <v>5423</v>
      </c>
      <c r="I2892">
        <v>5</v>
      </c>
      <c r="J2892">
        <v>50921</v>
      </c>
      <c r="K2892">
        <v>5</v>
      </c>
      <c r="L2892">
        <v>241874.75</v>
      </c>
      <c r="M2892">
        <v>36510.089999999997</v>
      </c>
      <c r="N2892" t="s">
        <v>38</v>
      </c>
    </row>
    <row r="2893" spans="1:14" x14ac:dyDescent="0.35">
      <c r="A2893">
        <v>12892</v>
      </c>
      <c r="B2893" s="1">
        <v>45572</v>
      </c>
      <c r="C2893" t="s">
        <v>5424</v>
      </c>
      <c r="D2893" t="s">
        <v>22</v>
      </c>
      <c r="E2893" t="s">
        <v>23</v>
      </c>
      <c r="F2893" t="s">
        <v>46</v>
      </c>
      <c r="G2893" t="s">
        <v>126</v>
      </c>
      <c r="H2893" t="s">
        <v>5425</v>
      </c>
      <c r="I2893">
        <v>4</v>
      </c>
      <c r="J2893">
        <v>27136</v>
      </c>
      <c r="K2893">
        <v>20</v>
      </c>
      <c r="L2893">
        <v>86835.199999999997</v>
      </c>
      <c r="M2893">
        <v>18547.36</v>
      </c>
      <c r="N2893" t="s">
        <v>38</v>
      </c>
    </row>
    <row r="2894" spans="1:14" x14ac:dyDescent="0.35">
      <c r="A2894">
        <v>12893</v>
      </c>
      <c r="B2894" s="1">
        <v>45248</v>
      </c>
      <c r="C2894" t="s">
        <v>5426</v>
      </c>
      <c r="D2894" t="s">
        <v>28</v>
      </c>
      <c r="E2894" t="s">
        <v>144</v>
      </c>
      <c r="F2894" t="s">
        <v>24</v>
      </c>
      <c r="G2894" t="s">
        <v>36</v>
      </c>
      <c r="H2894" t="s">
        <v>5427</v>
      </c>
      <c r="I2894">
        <v>3</v>
      </c>
      <c r="J2894">
        <v>29827</v>
      </c>
      <c r="K2894">
        <v>15</v>
      </c>
      <c r="L2894">
        <v>76058.850000000006</v>
      </c>
      <c r="M2894">
        <v>11021.72</v>
      </c>
      <c r="N2894" t="s">
        <v>20</v>
      </c>
    </row>
    <row r="2895" spans="1:14" x14ac:dyDescent="0.35">
      <c r="A2895">
        <v>12894</v>
      </c>
      <c r="B2895" s="1">
        <v>45570</v>
      </c>
      <c r="C2895" t="s">
        <v>5428</v>
      </c>
      <c r="D2895" t="s">
        <v>22</v>
      </c>
      <c r="E2895" t="s">
        <v>74</v>
      </c>
      <c r="F2895" t="s">
        <v>17</v>
      </c>
      <c r="G2895" t="s">
        <v>18</v>
      </c>
      <c r="H2895" t="s">
        <v>5429</v>
      </c>
      <c r="I2895">
        <v>4</v>
      </c>
      <c r="J2895">
        <v>32461</v>
      </c>
      <c r="K2895">
        <v>15</v>
      </c>
      <c r="L2895">
        <v>110367.4</v>
      </c>
      <c r="M2895">
        <v>14609.77</v>
      </c>
      <c r="N2895" t="s">
        <v>20</v>
      </c>
    </row>
    <row r="2896" spans="1:14" x14ac:dyDescent="0.35">
      <c r="A2896">
        <v>12895</v>
      </c>
      <c r="B2896" s="1">
        <v>45355</v>
      </c>
      <c r="C2896" t="s">
        <v>5430</v>
      </c>
      <c r="D2896" t="s">
        <v>28</v>
      </c>
      <c r="E2896" t="s">
        <v>144</v>
      </c>
      <c r="F2896" t="s">
        <v>69</v>
      </c>
      <c r="G2896" t="s">
        <v>115</v>
      </c>
      <c r="H2896" t="s">
        <v>2087</v>
      </c>
      <c r="I2896">
        <v>3</v>
      </c>
      <c r="J2896">
        <v>59052</v>
      </c>
      <c r="K2896">
        <v>0</v>
      </c>
      <c r="L2896">
        <v>177156</v>
      </c>
      <c r="M2896">
        <v>16898.04</v>
      </c>
      <c r="N2896" t="s">
        <v>83</v>
      </c>
    </row>
    <row r="2897" spans="1:14" x14ac:dyDescent="0.35">
      <c r="A2897">
        <v>12896</v>
      </c>
      <c r="B2897" s="1">
        <v>45243</v>
      </c>
      <c r="C2897" t="s">
        <v>5431</v>
      </c>
      <c r="D2897" t="s">
        <v>40</v>
      </c>
      <c r="E2897" t="s">
        <v>50</v>
      </c>
      <c r="F2897" t="s">
        <v>17</v>
      </c>
      <c r="G2897" t="s">
        <v>55</v>
      </c>
      <c r="H2897" t="s">
        <v>1806</v>
      </c>
      <c r="I2897">
        <v>2</v>
      </c>
      <c r="J2897">
        <v>2046</v>
      </c>
      <c r="K2897">
        <v>15</v>
      </c>
      <c r="L2897">
        <v>3478.2</v>
      </c>
      <c r="M2897">
        <v>686.24</v>
      </c>
      <c r="N2897" t="s">
        <v>38</v>
      </c>
    </row>
    <row r="2898" spans="1:14" x14ac:dyDescent="0.35">
      <c r="A2898">
        <v>12897</v>
      </c>
      <c r="B2898" s="1">
        <v>45882</v>
      </c>
      <c r="C2898" t="s">
        <v>5432</v>
      </c>
      <c r="D2898" t="s">
        <v>28</v>
      </c>
      <c r="E2898" t="s">
        <v>114</v>
      </c>
      <c r="F2898" t="s">
        <v>46</v>
      </c>
      <c r="G2898" t="s">
        <v>141</v>
      </c>
      <c r="H2898" t="s">
        <v>1919</v>
      </c>
      <c r="I2898">
        <v>1</v>
      </c>
      <c r="J2898">
        <v>19837</v>
      </c>
      <c r="K2898">
        <v>15</v>
      </c>
      <c r="L2898">
        <v>16861.45</v>
      </c>
      <c r="M2898">
        <v>1842.75</v>
      </c>
      <c r="N2898" t="s">
        <v>38</v>
      </c>
    </row>
    <row r="2899" spans="1:14" x14ac:dyDescent="0.35">
      <c r="A2899">
        <v>12898</v>
      </c>
      <c r="B2899" s="1">
        <v>45893</v>
      </c>
      <c r="C2899" t="s">
        <v>5433</v>
      </c>
      <c r="D2899" t="s">
        <v>22</v>
      </c>
      <c r="E2899" t="s">
        <v>23</v>
      </c>
      <c r="F2899" t="s">
        <v>96</v>
      </c>
      <c r="G2899" t="s">
        <v>156</v>
      </c>
      <c r="H2899" t="s">
        <v>2611</v>
      </c>
      <c r="I2899">
        <v>2</v>
      </c>
      <c r="J2899">
        <v>75913</v>
      </c>
      <c r="K2899">
        <v>15</v>
      </c>
      <c r="L2899">
        <v>129052.1</v>
      </c>
      <c r="M2899">
        <v>30642.880000000001</v>
      </c>
      <c r="N2899" t="s">
        <v>20</v>
      </c>
    </row>
    <row r="2900" spans="1:14" x14ac:dyDescent="0.35">
      <c r="A2900">
        <v>12899</v>
      </c>
      <c r="B2900" s="1">
        <v>45824</v>
      </c>
      <c r="C2900" t="s">
        <v>5434</v>
      </c>
      <c r="D2900" t="s">
        <v>22</v>
      </c>
      <c r="E2900" t="s">
        <v>167</v>
      </c>
      <c r="F2900" t="s">
        <v>30</v>
      </c>
      <c r="G2900" t="s">
        <v>31</v>
      </c>
      <c r="H2900" t="s">
        <v>428</v>
      </c>
      <c r="I2900">
        <v>2</v>
      </c>
      <c r="J2900">
        <v>43462</v>
      </c>
      <c r="K2900">
        <v>20</v>
      </c>
      <c r="L2900">
        <v>69539.199999999997</v>
      </c>
      <c r="M2900">
        <v>7371.72</v>
      </c>
      <c r="N2900" t="s">
        <v>20</v>
      </c>
    </row>
    <row r="2901" spans="1:14" x14ac:dyDescent="0.35">
      <c r="A2901">
        <v>12900</v>
      </c>
      <c r="B2901" s="1">
        <v>45462</v>
      </c>
      <c r="C2901" t="s">
        <v>5435</v>
      </c>
      <c r="D2901" t="s">
        <v>28</v>
      </c>
      <c r="E2901" t="s">
        <v>35</v>
      </c>
      <c r="F2901" t="s">
        <v>17</v>
      </c>
      <c r="G2901" t="s">
        <v>100</v>
      </c>
      <c r="H2901" t="s">
        <v>3069</v>
      </c>
      <c r="I2901">
        <v>5</v>
      </c>
      <c r="J2901">
        <v>62288</v>
      </c>
      <c r="K2901">
        <v>20</v>
      </c>
      <c r="L2901">
        <v>249152</v>
      </c>
      <c r="M2901">
        <v>34717.96</v>
      </c>
      <c r="N2901" t="s">
        <v>83</v>
      </c>
    </row>
    <row r="2902" spans="1:14" x14ac:dyDescent="0.35">
      <c r="A2902">
        <v>12901</v>
      </c>
      <c r="B2902" s="1">
        <v>45559</v>
      </c>
      <c r="C2902" t="s">
        <v>5436</v>
      </c>
      <c r="D2902" t="s">
        <v>28</v>
      </c>
      <c r="E2902" t="s">
        <v>85</v>
      </c>
      <c r="F2902" t="s">
        <v>30</v>
      </c>
      <c r="G2902" t="s">
        <v>65</v>
      </c>
      <c r="H2902" t="s">
        <v>3714</v>
      </c>
      <c r="I2902">
        <v>4</v>
      </c>
      <c r="J2902">
        <v>8055</v>
      </c>
      <c r="K2902">
        <v>20</v>
      </c>
      <c r="L2902">
        <v>25776</v>
      </c>
      <c r="M2902">
        <v>4745.84</v>
      </c>
      <c r="N2902" t="s">
        <v>72</v>
      </c>
    </row>
    <row r="2903" spans="1:14" x14ac:dyDescent="0.35">
      <c r="A2903">
        <v>12902</v>
      </c>
      <c r="B2903" s="1">
        <v>45428</v>
      </c>
      <c r="C2903" t="s">
        <v>5437</v>
      </c>
      <c r="D2903" t="s">
        <v>28</v>
      </c>
      <c r="E2903" t="s">
        <v>144</v>
      </c>
      <c r="F2903" t="s">
        <v>96</v>
      </c>
      <c r="G2903" t="s">
        <v>214</v>
      </c>
      <c r="H2903" t="s">
        <v>1994</v>
      </c>
      <c r="I2903">
        <v>2</v>
      </c>
      <c r="J2903">
        <v>19518</v>
      </c>
      <c r="K2903">
        <v>20</v>
      </c>
      <c r="L2903">
        <v>31228.799999999999</v>
      </c>
      <c r="M2903">
        <v>1800.58</v>
      </c>
      <c r="N2903" t="s">
        <v>72</v>
      </c>
    </row>
    <row r="2904" spans="1:14" x14ac:dyDescent="0.35">
      <c r="A2904">
        <v>12903</v>
      </c>
      <c r="B2904" s="1">
        <v>45240</v>
      </c>
      <c r="C2904" t="s">
        <v>5438</v>
      </c>
      <c r="D2904" t="s">
        <v>22</v>
      </c>
      <c r="E2904" t="s">
        <v>23</v>
      </c>
      <c r="F2904" t="s">
        <v>46</v>
      </c>
      <c r="G2904" t="s">
        <v>201</v>
      </c>
      <c r="H2904" t="s">
        <v>4491</v>
      </c>
      <c r="I2904">
        <v>4</v>
      </c>
      <c r="J2904">
        <v>8099</v>
      </c>
      <c r="K2904">
        <v>10</v>
      </c>
      <c r="L2904">
        <v>29156.400000000001</v>
      </c>
      <c r="M2904">
        <v>7080.79</v>
      </c>
      <c r="N2904" t="s">
        <v>72</v>
      </c>
    </row>
    <row r="2905" spans="1:14" x14ac:dyDescent="0.35">
      <c r="A2905">
        <v>12904</v>
      </c>
      <c r="B2905" s="1">
        <v>45389</v>
      </c>
      <c r="C2905" t="s">
        <v>5439</v>
      </c>
      <c r="D2905" t="s">
        <v>28</v>
      </c>
      <c r="E2905" t="s">
        <v>85</v>
      </c>
      <c r="F2905" t="s">
        <v>46</v>
      </c>
      <c r="G2905" t="s">
        <v>201</v>
      </c>
      <c r="H2905" t="s">
        <v>5440</v>
      </c>
      <c r="I2905">
        <v>1</v>
      </c>
      <c r="J2905">
        <v>426</v>
      </c>
      <c r="K2905">
        <v>15</v>
      </c>
      <c r="L2905">
        <v>362.1</v>
      </c>
      <c r="M2905">
        <v>73.61</v>
      </c>
      <c r="N2905" t="s">
        <v>20</v>
      </c>
    </row>
    <row r="2906" spans="1:14" x14ac:dyDescent="0.35">
      <c r="A2906">
        <v>12905</v>
      </c>
      <c r="B2906" s="1">
        <v>45319</v>
      </c>
      <c r="C2906" t="s">
        <v>5441</v>
      </c>
      <c r="D2906" t="s">
        <v>40</v>
      </c>
      <c r="E2906" t="s">
        <v>62</v>
      </c>
      <c r="F2906" t="s">
        <v>30</v>
      </c>
      <c r="G2906" t="s">
        <v>31</v>
      </c>
      <c r="H2906" t="s">
        <v>5442</v>
      </c>
      <c r="I2906">
        <v>1</v>
      </c>
      <c r="J2906">
        <v>62395</v>
      </c>
      <c r="K2906">
        <v>0</v>
      </c>
      <c r="L2906">
        <v>62395</v>
      </c>
      <c r="M2906">
        <v>6986.53</v>
      </c>
      <c r="N2906" t="s">
        <v>20</v>
      </c>
    </row>
    <row r="2907" spans="1:14" x14ac:dyDescent="0.35">
      <c r="A2907">
        <v>12906</v>
      </c>
      <c r="B2907" s="1">
        <v>45591</v>
      </c>
      <c r="C2907" t="s">
        <v>5443</v>
      </c>
      <c r="D2907" t="s">
        <v>28</v>
      </c>
      <c r="E2907" t="s">
        <v>85</v>
      </c>
      <c r="F2907" t="s">
        <v>69</v>
      </c>
      <c r="G2907" t="s">
        <v>151</v>
      </c>
      <c r="H2907" t="s">
        <v>5444</v>
      </c>
      <c r="I2907">
        <v>5</v>
      </c>
      <c r="J2907">
        <v>63904</v>
      </c>
      <c r="K2907">
        <v>5</v>
      </c>
      <c r="L2907">
        <v>303544</v>
      </c>
      <c r="M2907">
        <v>53880.28</v>
      </c>
      <c r="N2907" t="s">
        <v>20</v>
      </c>
    </row>
    <row r="2908" spans="1:14" x14ac:dyDescent="0.35">
      <c r="A2908">
        <v>12907</v>
      </c>
      <c r="B2908" s="1">
        <v>45253</v>
      </c>
      <c r="C2908" t="s">
        <v>5445</v>
      </c>
      <c r="D2908" t="s">
        <v>22</v>
      </c>
      <c r="E2908" t="s">
        <v>74</v>
      </c>
      <c r="F2908" t="s">
        <v>24</v>
      </c>
      <c r="G2908" t="s">
        <v>36</v>
      </c>
      <c r="H2908" t="s">
        <v>5446</v>
      </c>
      <c r="I2908">
        <v>2</v>
      </c>
      <c r="J2908">
        <v>15602</v>
      </c>
      <c r="K2908">
        <v>5</v>
      </c>
      <c r="L2908">
        <v>29643.8</v>
      </c>
      <c r="M2908">
        <v>7092.75</v>
      </c>
      <c r="N2908" t="s">
        <v>83</v>
      </c>
    </row>
    <row r="2909" spans="1:14" x14ac:dyDescent="0.35">
      <c r="A2909">
        <v>12908</v>
      </c>
      <c r="B2909" s="1">
        <v>45296</v>
      </c>
      <c r="C2909" t="s">
        <v>5447</v>
      </c>
      <c r="D2909" t="s">
        <v>40</v>
      </c>
      <c r="E2909" t="s">
        <v>41</v>
      </c>
      <c r="F2909" t="s">
        <v>17</v>
      </c>
      <c r="G2909" t="s">
        <v>100</v>
      </c>
      <c r="H2909" t="s">
        <v>5448</v>
      </c>
      <c r="I2909">
        <v>1</v>
      </c>
      <c r="J2909">
        <v>35283</v>
      </c>
      <c r="K2909">
        <v>20</v>
      </c>
      <c r="L2909">
        <v>28226.400000000001</v>
      </c>
      <c r="M2909">
        <v>3175.83</v>
      </c>
      <c r="N2909" t="s">
        <v>33</v>
      </c>
    </row>
    <row r="2910" spans="1:14" x14ac:dyDescent="0.35">
      <c r="A2910">
        <v>12909</v>
      </c>
      <c r="B2910" s="1">
        <v>45902</v>
      </c>
      <c r="C2910" t="s">
        <v>5449</v>
      </c>
      <c r="D2910" t="s">
        <v>40</v>
      </c>
      <c r="E2910" t="s">
        <v>110</v>
      </c>
      <c r="F2910" t="s">
        <v>75</v>
      </c>
      <c r="G2910" t="s">
        <v>204</v>
      </c>
      <c r="H2910" t="s">
        <v>5450</v>
      </c>
      <c r="I2910">
        <v>5</v>
      </c>
      <c r="J2910">
        <v>46301</v>
      </c>
      <c r="K2910">
        <v>15</v>
      </c>
      <c r="L2910">
        <v>196779.25</v>
      </c>
      <c r="M2910">
        <v>30075.03</v>
      </c>
      <c r="N2910" t="s">
        <v>38</v>
      </c>
    </row>
    <row r="2911" spans="1:14" x14ac:dyDescent="0.35">
      <c r="A2911">
        <v>12910</v>
      </c>
      <c r="B2911" s="1">
        <v>45756</v>
      </c>
      <c r="C2911" t="s">
        <v>5451</v>
      </c>
      <c r="D2911" t="s">
        <v>22</v>
      </c>
      <c r="E2911" t="s">
        <v>54</v>
      </c>
      <c r="F2911" t="s">
        <v>17</v>
      </c>
      <c r="G2911" t="s">
        <v>291</v>
      </c>
      <c r="H2911" t="s">
        <v>536</v>
      </c>
      <c r="I2911">
        <v>2</v>
      </c>
      <c r="J2911">
        <v>46734</v>
      </c>
      <c r="K2911">
        <v>5</v>
      </c>
      <c r="L2911">
        <v>88794.6</v>
      </c>
      <c r="M2911">
        <v>9359.11</v>
      </c>
      <c r="N2911" t="s">
        <v>20</v>
      </c>
    </row>
    <row r="2912" spans="1:14" x14ac:dyDescent="0.35">
      <c r="A2912">
        <v>12911</v>
      </c>
      <c r="B2912" s="1">
        <v>45774</v>
      </c>
      <c r="C2912" t="s">
        <v>5452</v>
      </c>
      <c r="D2912" t="s">
        <v>40</v>
      </c>
      <c r="E2912" t="s">
        <v>110</v>
      </c>
      <c r="F2912" t="s">
        <v>17</v>
      </c>
      <c r="G2912" t="s">
        <v>18</v>
      </c>
      <c r="H2912" t="s">
        <v>5453</v>
      </c>
      <c r="I2912">
        <v>3</v>
      </c>
      <c r="J2912">
        <v>44786</v>
      </c>
      <c r="K2912">
        <v>20</v>
      </c>
      <c r="L2912">
        <v>107486.39999999999</v>
      </c>
      <c r="M2912">
        <v>15398.12</v>
      </c>
      <c r="N2912" t="s">
        <v>20</v>
      </c>
    </row>
    <row r="2913" spans="1:14" x14ac:dyDescent="0.35">
      <c r="A2913">
        <v>12912</v>
      </c>
      <c r="B2913" s="1">
        <v>45520</v>
      </c>
      <c r="C2913" t="s">
        <v>5454</v>
      </c>
      <c r="D2913" t="s">
        <v>28</v>
      </c>
      <c r="E2913" t="s">
        <v>85</v>
      </c>
      <c r="F2913" t="s">
        <v>69</v>
      </c>
      <c r="G2913" t="s">
        <v>70</v>
      </c>
      <c r="H2913" t="s">
        <v>5455</v>
      </c>
      <c r="I2913">
        <v>5</v>
      </c>
      <c r="J2913">
        <v>22386</v>
      </c>
      <c r="K2913">
        <v>20</v>
      </c>
      <c r="L2913">
        <v>89544</v>
      </c>
      <c r="M2913">
        <v>22058.67</v>
      </c>
      <c r="N2913" t="s">
        <v>20</v>
      </c>
    </row>
    <row r="2914" spans="1:14" x14ac:dyDescent="0.35">
      <c r="A2914">
        <v>12913</v>
      </c>
      <c r="B2914" s="1">
        <v>45345</v>
      </c>
      <c r="C2914" t="s">
        <v>3567</v>
      </c>
      <c r="D2914" t="s">
        <v>40</v>
      </c>
      <c r="E2914" t="s">
        <v>62</v>
      </c>
      <c r="F2914" t="s">
        <v>46</v>
      </c>
      <c r="G2914" t="s">
        <v>141</v>
      </c>
      <c r="H2914" t="s">
        <v>5456</v>
      </c>
      <c r="I2914">
        <v>1</v>
      </c>
      <c r="J2914">
        <v>75959</v>
      </c>
      <c r="K2914">
        <v>0</v>
      </c>
      <c r="L2914">
        <v>75959</v>
      </c>
      <c r="M2914">
        <v>7603.05</v>
      </c>
      <c r="N2914" t="s">
        <v>83</v>
      </c>
    </row>
    <row r="2915" spans="1:14" x14ac:dyDescent="0.35">
      <c r="A2915">
        <v>12914</v>
      </c>
      <c r="B2915" s="1">
        <v>45488</v>
      </c>
      <c r="C2915" t="s">
        <v>5457</v>
      </c>
      <c r="D2915" t="s">
        <v>15</v>
      </c>
      <c r="E2915" t="s">
        <v>174</v>
      </c>
      <c r="F2915" t="s">
        <v>96</v>
      </c>
      <c r="G2915" t="s">
        <v>156</v>
      </c>
      <c r="H2915" t="s">
        <v>5458</v>
      </c>
      <c r="I2915">
        <v>2</v>
      </c>
      <c r="J2915">
        <v>79183</v>
      </c>
      <c r="K2915">
        <v>15</v>
      </c>
      <c r="L2915">
        <v>134611.1</v>
      </c>
      <c r="M2915">
        <v>26815.83</v>
      </c>
      <c r="N2915" t="s">
        <v>72</v>
      </c>
    </row>
    <row r="2916" spans="1:14" x14ac:dyDescent="0.35">
      <c r="A2916">
        <v>12915</v>
      </c>
      <c r="B2916" s="1">
        <v>45716</v>
      </c>
      <c r="C2916" t="s">
        <v>5459</v>
      </c>
      <c r="D2916" t="s">
        <v>40</v>
      </c>
      <c r="E2916" t="s">
        <v>50</v>
      </c>
      <c r="F2916" t="s">
        <v>129</v>
      </c>
      <c r="G2916" t="s">
        <v>130</v>
      </c>
      <c r="H2916" t="s">
        <v>5460</v>
      </c>
      <c r="I2916">
        <v>2</v>
      </c>
      <c r="J2916">
        <v>29535</v>
      </c>
      <c r="K2916">
        <v>20</v>
      </c>
      <c r="L2916">
        <v>47256</v>
      </c>
      <c r="M2916">
        <v>2858.72</v>
      </c>
      <c r="N2916" t="s">
        <v>72</v>
      </c>
    </row>
    <row r="2917" spans="1:14" x14ac:dyDescent="0.35">
      <c r="A2917">
        <v>12916</v>
      </c>
      <c r="B2917" s="1">
        <v>45771</v>
      </c>
      <c r="C2917" t="s">
        <v>5461</v>
      </c>
      <c r="D2917" t="s">
        <v>40</v>
      </c>
      <c r="E2917" t="s">
        <v>50</v>
      </c>
      <c r="F2917" t="s">
        <v>42</v>
      </c>
      <c r="G2917" t="s">
        <v>188</v>
      </c>
      <c r="H2917" t="s">
        <v>5462</v>
      </c>
      <c r="I2917">
        <v>5</v>
      </c>
      <c r="J2917">
        <v>38813</v>
      </c>
      <c r="K2917">
        <v>5</v>
      </c>
      <c r="L2917">
        <v>184361.75</v>
      </c>
      <c r="M2917">
        <v>33341.61</v>
      </c>
      <c r="N2917" t="s">
        <v>20</v>
      </c>
    </row>
    <row r="2918" spans="1:14" x14ac:dyDescent="0.35">
      <c r="A2918">
        <v>12917</v>
      </c>
      <c r="B2918" s="1">
        <v>45311</v>
      </c>
      <c r="C2918" t="s">
        <v>5463</v>
      </c>
      <c r="D2918" t="s">
        <v>28</v>
      </c>
      <c r="E2918" t="s">
        <v>35</v>
      </c>
      <c r="F2918" t="s">
        <v>17</v>
      </c>
      <c r="G2918" t="s">
        <v>100</v>
      </c>
      <c r="H2918" t="s">
        <v>5464</v>
      </c>
      <c r="I2918">
        <v>1</v>
      </c>
      <c r="J2918">
        <v>74906</v>
      </c>
      <c r="K2918">
        <v>0</v>
      </c>
      <c r="L2918">
        <v>74906</v>
      </c>
      <c r="M2918">
        <v>4232.9799999999996</v>
      </c>
      <c r="N2918" t="s">
        <v>33</v>
      </c>
    </row>
    <row r="2919" spans="1:14" x14ac:dyDescent="0.35">
      <c r="A2919">
        <v>12918</v>
      </c>
      <c r="B2919" s="1">
        <v>45846</v>
      </c>
      <c r="C2919" t="s">
        <v>5465</v>
      </c>
      <c r="D2919" t="s">
        <v>22</v>
      </c>
      <c r="E2919" t="s">
        <v>167</v>
      </c>
      <c r="F2919" t="s">
        <v>75</v>
      </c>
      <c r="G2919" t="s">
        <v>204</v>
      </c>
      <c r="H2919" t="s">
        <v>1780</v>
      </c>
      <c r="I2919">
        <v>4</v>
      </c>
      <c r="J2919">
        <v>25962</v>
      </c>
      <c r="K2919">
        <v>20</v>
      </c>
      <c r="L2919">
        <v>83078.399999999994</v>
      </c>
      <c r="M2919">
        <v>14421.83</v>
      </c>
      <c r="N2919" t="s">
        <v>38</v>
      </c>
    </row>
    <row r="2920" spans="1:14" x14ac:dyDescent="0.35">
      <c r="A2920">
        <v>12919</v>
      </c>
      <c r="B2920" s="1">
        <v>45720</v>
      </c>
      <c r="C2920" t="s">
        <v>5466</v>
      </c>
      <c r="D2920" t="s">
        <v>28</v>
      </c>
      <c r="E2920" t="s">
        <v>29</v>
      </c>
      <c r="F2920" t="s">
        <v>129</v>
      </c>
      <c r="G2920" t="s">
        <v>168</v>
      </c>
      <c r="H2920" t="s">
        <v>5467</v>
      </c>
      <c r="I2920">
        <v>5</v>
      </c>
      <c r="J2920">
        <v>61715</v>
      </c>
      <c r="K2920">
        <v>15</v>
      </c>
      <c r="L2920">
        <v>262288.75</v>
      </c>
      <c r="M2920">
        <v>53719.58</v>
      </c>
      <c r="N2920" t="s">
        <v>72</v>
      </c>
    </row>
    <row r="2921" spans="1:14" x14ac:dyDescent="0.35">
      <c r="A2921">
        <v>12920</v>
      </c>
      <c r="B2921" s="1">
        <v>45892</v>
      </c>
      <c r="C2921" t="s">
        <v>5468</v>
      </c>
      <c r="D2921" t="s">
        <v>28</v>
      </c>
      <c r="E2921" t="s">
        <v>29</v>
      </c>
      <c r="F2921" t="s">
        <v>96</v>
      </c>
      <c r="G2921" t="s">
        <v>183</v>
      </c>
      <c r="H2921" t="s">
        <v>5469</v>
      </c>
      <c r="I2921">
        <v>2</v>
      </c>
      <c r="J2921">
        <v>8068</v>
      </c>
      <c r="K2921">
        <v>20</v>
      </c>
      <c r="L2921">
        <v>12908.8</v>
      </c>
      <c r="M2921">
        <v>2209.0700000000002</v>
      </c>
      <c r="N2921" t="s">
        <v>72</v>
      </c>
    </row>
    <row r="2922" spans="1:14" x14ac:dyDescent="0.35">
      <c r="A2922">
        <v>12921</v>
      </c>
      <c r="B2922" s="1">
        <v>45474</v>
      </c>
      <c r="C2922" t="s">
        <v>5470</v>
      </c>
      <c r="D2922" t="s">
        <v>15</v>
      </c>
      <c r="E2922" t="s">
        <v>147</v>
      </c>
      <c r="F2922" t="s">
        <v>69</v>
      </c>
      <c r="G2922" t="s">
        <v>517</v>
      </c>
      <c r="H2922" t="s">
        <v>5471</v>
      </c>
      <c r="I2922">
        <v>3</v>
      </c>
      <c r="J2922">
        <v>45951</v>
      </c>
      <c r="K2922">
        <v>5</v>
      </c>
      <c r="L2922">
        <v>130960.35</v>
      </c>
      <c r="M2922">
        <v>23910.03</v>
      </c>
      <c r="N2922" t="s">
        <v>33</v>
      </c>
    </row>
    <row r="2923" spans="1:14" x14ac:dyDescent="0.35">
      <c r="A2923">
        <v>12922</v>
      </c>
      <c r="B2923" s="1">
        <v>45230</v>
      </c>
      <c r="C2923" t="s">
        <v>5472</v>
      </c>
      <c r="D2923" t="s">
        <v>40</v>
      </c>
      <c r="E2923" t="s">
        <v>41</v>
      </c>
      <c r="F2923" t="s">
        <v>30</v>
      </c>
      <c r="G2923" t="s">
        <v>227</v>
      </c>
      <c r="H2923" t="s">
        <v>5473</v>
      </c>
      <c r="I2923">
        <v>4</v>
      </c>
      <c r="J2923">
        <v>26149</v>
      </c>
      <c r="K2923">
        <v>5</v>
      </c>
      <c r="L2923">
        <v>99366.2</v>
      </c>
      <c r="M2923">
        <v>21894.52</v>
      </c>
      <c r="N2923" t="s">
        <v>72</v>
      </c>
    </row>
    <row r="2924" spans="1:14" x14ac:dyDescent="0.35">
      <c r="A2924">
        <v>12923</v>
      </c>
      <c r="B2924" s="1">
        <v>45212</v>
      </c>
      <c r="C2924" t="s">
        <v>5474</v>
      </c>
      <c r="D2924" t="s">
        <v>22</v>
      </c>
      <c r="E2924" t="s">
        <v>74</v>
      </c>
      <c r="F2924" t="s">
        <v>42</v>
      </c>
      <c r="G2924" t="s">
        <v>446</v>
      </c>
      <c r="H2924" t="s">
        <v>5475</v>
      </c>
      <c r="I2924">
        <v>2</v>
      </c>
      <c r="J2924">
        <v>77525</v>
      </c>
      <c r="K2924">
        <v>10</v>
      </c>
      <c r="L2924">
        <v>139545</v>
      </c>
      <c r="M2924">
        <v>21135.93</v>
      </c>
      <c r="N2924" t="s">
        <v>33</v>
      </c>
    </row>
    <row r="2925" spans="1:14" x14ac:dyDescent="0.35">
      <c r="A2925">
        <v>12924</v>
      </c>
      <c r="B2925" s="1">
        <v>45574</v>
      </c>
      <c r="C2925" t="s">
        <v>5476</v>
      </c>
      <c r="D2925" t="s">
        <v>22</v>
      </c>
      <c r="E2925" t="s">
        <v>23</v>
      </c>
      <c r="F2925" t="s">
        <v>96</v>
      </c>
      <c r="G2925" t="s">
        <v>97</v>
      </c>
      <c r="H2925" t="s">
        <v>5477</v>
      </c>
      <c r="I2925">
        <v>2</v>
      </c>
      <c r="J2925">
        <v>40282</v>
      </c>
      <c r="K2925">
        <v>5</v>
      </c>
      <c r="L2925">
        <v>76535.8</v>
      </c>
      <c r="M2925">
        <v>7558.5</v>
      </c>
      <c r="N2925" t="s">
        <v>20</v>
      </c>
    </row>
    <row r="2926" spans="1:14" x14ac:dyDescent="0.35">
      <c r="A2926">
        <v>12925</v>
      </c>
      <c r="B2926" s="1">
        <v>45795</v>
      </c>
      <c r="C2926" t="s">
        <v>5478</v>
      </c>
      <c r="D2926" t="s">
        <v>28</v>
      </c>
      <c r="E2926" t="s">
        <v>144</v>
      </c>
      <c r="F2926" t="s">
        <v>17</v>
      </c>
      <c r="G2926" t="s">
        <v>55</v>
      </c>
      <c r="H2926" t="s">
        <v>4934</v>
      </c>
      <c r="I2926">
        <v>3</v>
      </c>
      <c r="J2926">
        <v>7587</v>
      </c>
      <c r="K2926">
        <v>15</v>
      </c>
      <c r="L2926">
        <v>19346.849999999999</v>
      </c>
      <c r="M2926">
        <v>4309.8900000000003</v>
      </c>
      <c r="N2926" t="s">
        <v>33</v>
      </c>
    </row>
    <row r="2927" spans="1:14" x14ac:dyDescent="0.35">
      <c r="A2927">
        <v>12926</v>
      </c>
      <c r="B2927" s="1">
        <v>45747</v>
      </c>
      <c r="C2927" t="s">
        <v>3313</v>
      </c>
      <c r="D2927" t="s">
        <v>40</v>
      </c>
      <c r="E2927" t="s">
        <v>62</v>
      </c>
      <c r="F2927" t="s">
        <v>17</v>
      </c>
      <c r="G2927" t="s">
        <v>291</v>
      </c>
      <c r="H2927" t="s">
        <v>5479</v>
      </c>
      <c r="I2927">
        <v>5</v>
      </c>
      <c r="J2927">
        <v>9956</v>
      </c>
      <c r="K2927">
        <v>15</v>
      </c>
      <c r="L2927">
        <v>42313</v>
      </c>
      <c r="M2927">
        <v>10413.129999999999</v>
      </c>
      <c r="N2927" t="s">
        <v>38</v>
      </c>
    </row>
    <row r="2928" spans="1:14" x14ac:dyDescent="0.35">
      <c r="A2928">
        <v>12927</v>
      </c>
      <c r="B2928" s="1">
        <v>45466</v>
      </c>
      <c r="C2928" t="s">
        <v>5480</v>
      </c>
      <c r="D2928" t="s">
        <v>22</v>
      </c>
      <c r="E2928" t="s">
        <v>54</v>
      </c>
      <c r="F2928" t="s">
        <v>24</v>
      </c>
      <c r="G2928" t="s">
        <v>133</v>
      </c>
      <c r="H2928" t="s">
        <v>5481</v>
      </c>
      <c r="I2928">
        <v>3</v>
      </c>
      <c r="J2928">
        <v>5463</v>
      </c>
      <c r="K2928">
        <v>15</v>
      </c>
      <c r="L2928">
        <v>13930.65</v>
      </c>
      <c r="M2928">
        <v>2507.65</v>
      </c>
      <c r="N2928" t="s">
        <v>33</v>
      </c>
    </row>
    <row r="2929" spans="1:14" x14ac:dyDescent="0.35">
      <c r="A2929">
        <v>12928</v>
      </c>
      <c r="B2929" s="1">
        <v>45815</v>
      </c>
      <c r="C2929" t="s">
        <v>5482</v>
      </c>
      <c r="D2929" t="s">
        <v>22</v>
      </c>
      <c r="E2929" t="s">
        <v>167</v>
      </c>
      <c r="F2929" t="s">
        <v>86</v>
      </c>
      <c r="G2929" t="s">
        <v>87</v>
      </c>
      <c r="H2929" t="s">
        <v>5483</v>
      </c>
      <c r="I2929">
        <v>2</v>
      </c>
      <c r="J2929">
        <v>77225</v>
      </c>
      <c r="K2929">
        <v>20</v>
      </c>
      <c r="L2929">
        <v>123560</v>
      </c>
      <c r="M2929">
        <v>20415.59</v>
      </c>
      <c r="N2929" t="s">
        <v>72</v>
      </c>
    </row>
    <row r="2930" spans="1:14" x14ac:dyDescent="0.35">
      <c r="A2930">
        <v>12929</v>
      </c>
      <c r="B2930" s="1">
        <v>45253</v>
      </c>
      <c r="C2930" t="s">
        <v>5484</v>
      </c>
      <c r="D2930" t="s">
        <v>22</v>
      </c>
      <c r="E2930" t="s">
        <v>167</v>
      </c>
      <c r="F2930" t="s">
        <v>46</v>
      </c>
      <c r="G2930" t="s">
        <v>201</v>
      </c>
      <c r="H2930" t="s">
        <v>3798</v>
      </c>
      <c r="I2930">
        <v>4</v>
      </c>
      <c r="J2930">
        <v>64858</v>
      </c>
      <c r="K2930">
        <v>5</v>
      </c>
      <c r="L2930">
        <v>246460.4</v>
      </c>
      <c r="M2930">
        <v>59284.02</v>
      </c>
      <c r="N2930" t="s">
        <v>20</v>
      </c>
    </row>
    <row r="2931" spans="1:14" x14ac:dyDescent="0.35">
      <c r="A2931">
        <v>12930</v>
      </c>
      <c r="B2931" s="1">
        <v>45663</v>
      </c>
      <c r="C2931" t="s">
        <v>5485</v>
      </c>
      <c r="D2931" t="s">
        <v>15</v>
      </c>
      <c r="E2931" t="s">
        <v>93</v>
      </c>
      <c r="F2931" t="s">
        <v>30</v>
      </c>
      <c r="G2931" t="s">
        <v>322</v>
      </c>
      <c r="H2931" t="s">
        <v>5486</v>
      </c>
      <c r="I2931">
        <v>5</v>
      </c>
      <c r="J2931">
        <v>39023</v>
      </c>
      <c r="K2931">
        <v>20</v>
      </c>
      <c r="L2931">
        <v>156092</v>
      </c>
      <c r="M2931">
        <v>20235.419999999998</v>
      </c>
      <c r="N2931" t="s">
        <v>38</v>
      </c>
    </row>
    <row r="2932" spans="1:14" x14ac:dyDescent="0.35">
      <c r="A2932">
        <v>12931</v>
      </c>
      <c r="B2932" s="1">
        <v>45404</v>
      </c>
      <c r="C2932" t="s">
        <v>5487</v>
      </c>
      <c r="D2932" t="s">
        <v>15</v>
      </c>
      <c r="E2932" t="s">
        <v>147</v>
      </c>
      <c r="F2932" t="s">
        <v>69</v>
      </c>
      <c r="G2932" t="s">
        <v>517</v>
      </c>
      <c r="H2932" t="s">
        <v>5488</v>
      </c>
      <c r="I2932">
        <v>1</v>
      </c>
      <c r="J2932">
        <v>14367</v>
      </c>
      <c r="K2932">
        <v>20</v>
      </c>
      <c r="L2932">
        <v>11493.6</v>
      </c>
      <c r="M2932">
        <v>2353.37</v>
      </c>
      <c r="N2932" t="s">
        <v>38</v>
      </c>
    </row>
    <row r="2933" spans="1:14" x14ac:dyDescent="0.35">
      <c r="A2933">
        <v>12932</v>
      </c>
      <c r="B2933" s="1">
        <v>45310</v>
      </c>
      <c r="C2933" t="s">
        <v>576</v>
      </c>
      <c r="D2933" t="s">
        <v>22</v>
      </c>
      <c r="E2933" t="s">
        <v>54</v>
      </c>
      <c r="F2933" t="s">
        <v>17</v>
      </c>
      <c r="G2933" t="s">
        <v>18</v>
      </c>
      <c r="H2933" t="s">
        <v>4953</v>
      </c>
      <c r="I2933">
        <v>1</v>
      </c>
      <c r="J2933">
        <v>13246</v>
      </c>
      <c r="K2933">
        <v>15</v>
      </c>
      <c r="L2933">
        <v>11259.1</v>
      </c>
      <c r="M2933">
        <v>949.98</v>
      </c>
      <c r="N2933" t="s">
        <v>20</v>
      </c>
    </row>
    <row r="2934" spans="1:14" x14ac:dyDescent="0.35">
      <c r="A2934">
        <v>12933</v>
      </c>
      <c r="B2934" s="1">
        <v>45318</v>
      </c>
      <c r="C2934" t="s">
        <v>5489</v>
      </c>
      <c r="D2934" t="s">
        <v>22</v>
      </c>
      <c r="E2934" t="s">
        <v>54</v>
      </c>
      <c r="F2934" t="s">
        <v>96</v>
      </c>
      <c r="G2934" t="s">
        <v>214</v>
      </c>
      <c r="H2934" t="s">
        <v>5490</v>
      </c>
      <c r="I2934">
        <v>2</v>
      </c>
      <c r="J2934">
        <v>13789</v>
      </c>
      <c r="K2934">
        <v>15</v>
      </c>
      <c r="L2934">
        <v>23441.3</v>
      </c>
      <c r="M2934">
        <v>4454.78</v>
      </c>
      <c r="N2934" t="s">
        <v>72</v>
      </c>
    </row>
    <row r="2935" spans="1:14" x14ac:dyDescent="0.35">
      <c r="A2935">
        <v>12934</v>
      </c>
      <c r="B2935" s="1">
        <v>45210</v>
      </c>
      <c r="C2935" t="s">
        <v>5491</v>
      </c>
      <c r="D2935" t="s">
        <v>40</v>
      </c>
      <c r="E2935" t="s">
        <v>110</v>
      </c>
      <c r="F2935" t="s">
        <v>17</v>
      </c>
      <c r="G2935" t="s">
        <v>18</v>
      </c>
      <c r="H2935" t="s">
        <v>5492</v>
      </c>
      <c r="I2935">
        <v>4</v>
      </c>
      <c r="J2935">
        <v>33230</v>
      </c>
      <c r="K2935">
        <v>0</v>
      </c>
      <c r="L2935">
        <v>132920</v>
      </c>
      <c r="M2935">
        <v>26592.57</v>
      </c>
      <c r="N2935" t="s">
        <v>20</v>
      </c>
    </row>
    <row r="2936" spans="1:14" x14ac:dyDescent="0.35">
      <c r="A2936">
        <v>12935</v>
      </c>
      <c r="B2936" s="1">
        <v>45831</v>
      </c>
      <c r="C2936" t="s">
        <v>5493</v>
      </c>
      <c r="D2936" t="s">
        <v>22</v>
      </c>
      <c r="E2936" t="s">
        <v>54</v>
      </c>
      <c r="F2936" t="s">
        <v>30</v>
      </c>
      <c r="G2936" t="s">
        <v>31</v>
      </c>
      <c r="H2936" t="s">
        <v>5494</v>
      </c>
      <c r="I2936">
        <v>4</v>
      </c>
      <c r="J2936">
        <v>57699</v>
      </c>
      <c r="K2936">
        <v>5</v>
      </c>
      <c r="L2936">
        <v>219256.2</v>
      </c>
      <c r="M2936">
        <v>37801.56</v>
      </c>
      <c r="N2936" t="s">
        <v>33</v>
      </c>
    </row>
    <row r="2937" spans="1:14" x14ac:dyDescent="0.35">
      <c r="A2937">
        <v>12936</v>
      </c>
      <c r="B2937" s="1">
        <v>45537</v>
      </c>
      <c r="C2937" t="s">
        <v>5495</v>
      </c>
      <c r="D2937" t="s">
        <v>40</v>
      </c>
      <c r="E2937" t="s">
        <v>62</v>
      </c>
      <c r="F2937" t="s">
        <v>30</v>
      </c>
      <c r="G2937" t="s">
        <v>31</v>
      </c>
      <c r="H2937" t="s">
        <v>5496</v>
      </c>
      <c r="I2937">
        <v>3</v>
      </c>
      <c r="J2937">
        <v>43782</v>
      </c>
      <c r="K2937">
        <v>15</v>
      </c>
      <c r="L2937">
        <v>111644.1</v>
      </c>
      <c r="M2937">
        <v>9035.6200000000008</v>
      </c>
      <c r="N2937" t="s">
        <v>83</v>
      </c>
    </row>
    <row r="2938" spans="1:14" x14ac:dyDescent="0.35">
      <c r="A2938">
        <v>12937</v>
      </c>
      <c r="B2938" s="1">
        <v>45526</v>
      </c>
      <c r="C2938" t="s">
        <v>2735</v>
      </c>
      <c r="D2938" t="s">
        <v>22</v>
      </c>
      <c r="E2938" t="s">
        <v>167</v>
      </c>
      <c r="F2938" t="s">
        <v>75</v>
      </c>
      <c r="G2938" t="s">
        <v>240</v>
      </c>
      <c r="H2938" t="s">
        <v>5497</v>
      </c>
      <c r="I2938">
        <v>3</v>
      </c>
      <c r="J2938">
        <v>47900</v>
      </c>
      <c r="K2938">
        <v>20</v>
      </c>
      <c r="L2938">
        <v>114960</v>
      </c>
      <c r="M2938">
        <v>11993.39</v>
      </c>
      <c r="N2938" t="s">
        <v>38</v>
      </c>
    </row>
    <row r="2939" spans="1:14" x14ac:dyDescent="0.35">
      <c r="A2939">
        <v>12938</v>
      </c>
      <c r="B2939" s="1">
        <v>45879</v>
      </c>
      <c r="C2939" t="s">
        <v>5498</v>
      </c>
      <c r="D2939" t="s">
        <v>40</v>
      </c>
      <c r="E2939" t="s">
        <v>41</v>
      </c>
      <c r="F2939" t="s">
        <v>24</v>
      </c>
      <c r="G2939" t="s">
        <v>25</v>
      </c>
      <c r="H2939" t="s">
        <v>5499</v>
      </c>
      <c r="I2939">
        <v>4</v>
      </c>
      <c r="J2939">
        <v>38946</v>
      </c>
      <c r="K2939">
        <v>15</v>
      </c>
      <c r="L2939">
        <v>132416.4</v>
      </c>
      <c r="M2939">
        <v>16252.05</v>
      </c>
      <c r="N2939" t="s">
        <v>20</v>
      </c>
    </row>
    <row r="2940" spans="1:14" x14ac:dyDescent="0.35">
      <c r="A2940">
        <v>12939</v>
      </c>
      <c r="B2940" s="1">
        <v>45720</v>
      </c>
      <c r="C2940" t="s">
        <v>5500</v>
      </c>
      <c r="D2940" t="s">
        <v>28</v>
      </c>
      <c r="E2940" t="s">
        <v>85</v>
      </c>
      <c r="F2940" t="s">
        <v>86</v>
      </c>
      <c r="G2940" t="s">
        <v>296</v>
      </c>
      <c r="H2940" t="s">
        <v>742</v>
      </c>
      <c r="I2940">
        <v>1</v>
      </c>
      <c r="J2940">
        <v>53923</v>
      </c>
      <c r="K2940">
        <v>15</v>
      </c>
      <c r="L2940">
        <v>45834.55</v>
      </c>
      <c r="M2940">
        <v>5791.38</v>
      </c>
      <c r="N2940" t="s">
        <v>33</v>
      </c>
    </row>
    <row r="2941" spans="1:14" x14ac:dyDescent="0.35">
      <c r="A2941">
        <v>12940</v>
      </c>
      <c r="B2941" s="1">
        <v>45789</v>
      </c>
      <c r="C2941" t="s">
        <v>5501</v>
      </c>
      <c r="D2941" t="s">
        <v>15</v>
      </c>
      <c r="E2941" t="s">
        <v>147</v>
      </c>
      <c r="F2941" t="s">
        <v>24</v>
      </c>
      <c r="G2941" t="s">
        <v>107</v>
      </c>
      <c r="H2941" t="s">
        <v>5502</v>
      </c>
      <c r="I2941">
        <v>4</v>
      </c>
      <c r="J2941">
        <v>68144</v>
      </c>
      <c r="K2941">
        <v>10</v>
      </c>
      <c r="L2941">
        <v>245318.39999999999</v>
      </c>
      <c r="M2941">
        <v>25463.47</v>
      </c>
      <c r="N2941" t="s">
        <v>33</v>
      </c>
    </row>
    <row r="2942" spans="1:14" x14ac:dyDescent="0.35">
      <c r="A2942">
        <v>12941</v>
      </c>
      <c r="B2942" s="1">
        <v>45853</v>
      </c>
      <c r="C2942" t="s">
        <v>5503</v>
      </c>
      <c r="D2942" t="s">
        <v>28</v>
      </c>
      <c r="E2942" t="s">
        <v>144</v>
      </c>
      <c r="F2942" t="s">
        <v>42</v>
      </c>
      <c r="G2942" t="s">
        <v>43</v>
      </c>
      <c r="H2942" t="s">
        <v>5504</v>
      </c>
      <c r="I2942">
        <v>1</v>
      </c>
      <c r="J2942">
        <v>46830</v>
      </c>
      <c r="K2942">
        <v>15</v>
      </c>
      <c r="L2942">
        <v>39805.5</v>
      </c>
      <c r="M2942">
        <v>8586.35</v>
      </c>
      <c r="N2942" t="s">
        <v>38</v>
      </c>
    </row>
    <row r="2943" spans="1:14" x14ac:dyDescent="0.35">
      <c r="A2943">
        <v>12942</v>
      </c>
      <c r="B2943" s="1">
        <v>45517</v>
      </c>
      <c r="C2943" t="s">
        <v>5505</v>
      </c>
      <c r="D2943" t="s">
        <v>28</v>
      </c>
      <c r="E2943" t="s">
        <v>29</v>
      </c>
      <c r="F2943" t="s">
        <v>96</v>
      </c>
      <c r="G2943" t="s">
        <v>156</v>
      </c>
      <c r="H2943" t="s">
        <v>5506</v>
      </c>
      <c r="I2943">
        <v>3</v>
      </c>
      <c r="J2943">
        <v>73011</v>
      </c>
      <c r="K2943">
        <v>10</v>
      </c>
      <c r="L2943">
        <v>197129.7</v>
      </c>
      <c r="M2943">
        <v>21387.01</v>
      </c>
      <c r="N2943" t="s">
        <v>83</v>
      </c>
    </row>
    <row r="2944" spans="1:14" x14ac:dyDescent="0.35">
      <c r="A2944">
        <v>12943</v>
      </c>
      <c r="B2944" s="1">
        <v>45672</v>
      </c>
      <c r="C2944" t="s">
        <v>621</v>
      </c>
      <c r="D2944" t="s">
        <v>15</v>
      </c>
      <c r="E2944" t="s">
        <v>68</v>
      </c>
      <c r="F2944" t="s">
        <v>96</v>
      </c>
      <c r="G2944" t="s">
        <v>214</v>
      </c>
      <c r="H2944" t="s">
        <v>5507</v>
      </c>
      <c r="I2944">
        <v>4</v>
      </c>
      <c r="J2944">
        <v>55109</v>
      </c>
      <c r="K2944">
        <v>0</v>
      </c>
      <c r="L2944">
        <v>220436</v>
      </c>
      <c r="M2944">
        <v>25810.49</v>
      </c>
      <c r="N2944" t="s">
        <v>83</v>
      </c>
    </row>
    <row r="2945" spans="1:14" x14ac:dyDescent="0.35">
      <c r="A2945">
        <v>12944</v>
      </c>
      <c r="B2945" s="1">
        <v>45919</v>
      </c>
      <c r="C2945" t="s">
        <v>5508</v>
      </c>
      <c r="D2945" t="s">
        <v>28</v>
      </c>
      <c r="E2945" t="s">
        <v>35</v>
      </c>
      <c r="F2945" t="s">
        <v>86</v>
      </c>
      <c r="G2945" t="s">
        <v>118</v>
      </c>
      <c r="H2945" t="s">
        <v>5509</v>
      </c>
      <c r="I2945">
        <v>3</v>
      </c>
      <c r="J2945">
        <v>67306</v>
      </c>
      <c r="K2945">
        <v>10</v>
      </c>
      <c r="L2945">
        <v>181726.2</v>
      </c>
      <c r="M2945">
        <v>25378.9</v>
      </c>
      <c r="N2945" t="s">
        <v>83</v>
      </c>
    </row>
    <row r="2946" spans="1:14" x14ac:dyDescent="0.35">
      <c r="A2946">
        <v>12945</v>
      </c>
      <c r="B2946" s="1">
        <v>45426</v>
      </c>
      <c r="C2946" t="s">
        <v>1578</v>
      </c>
      <c r="D2946" t="s">
        <v>40</v>
      </c>
      <c r="E2946" t="s">
        <v>50</v>
      </c>
      <c r="F2946" t="s">
        <v>46</v>
      </c>
      <c r="G2946" t="s">
        <v>126</v>
      </c>
      <c r="H2946" t="s">
        <v>5510</v>
      </c>
      <c r="I2946">
        <v>1</v>
      </c>
      <c r="J2946">
        <v>65530</v>
      </c>
      <c r="K2946">
        <v>5</v>
      </c>
      <c r="L2946">
        <v>62253.5</v>
      </c>
      <c r="M2946">
        <v>9512.56</v>
      </c>
      <c r="N2946" t="s">
        <v>33</v>
      </c>
    </row>
    <row r="2947" spans="1:14" x14ac:dyDescent="0.35">
      <c r="A2947">
        <v>12946</v>
      </c>
      <c r="B2947" s="1">
        <v>45218</v>
      </c>
      <c r="C2947" t="s">
        <v>5511</v>
      </c>
      <c r="D2947" t="s">
        <v>22</v>
      </c>
      <c r="E2947" t="s">
        <v>54</v>
      </c>
      <c r="F2947" t="s">
        <v>86</v>
      </c>
      <c r="G2947" t="s">
        <v>90</v>
      </c>
      <c r="H2947" t="s">
        <v>5512</v>
      </c>
      <c r="I2947">
        <v>2</v>
      </c>
      <c r="J2947">
        <v>32569</v>
      </c>
      <c r="K2947">
        <v>15</v>
      </c>
      <c r="L2947">
        <v>55367.3</v>
      </c>
      <c r="M2947">
        <v>5273.68</v>
      </c>
      <c r="N2947" t="s">
        <v>38</v>
      </c>
    </row>
    <row r="2948" spans="1:14" x14ac:dyDescent="0.35">
      <c r="A2948">
        <v>12947</v>
      </c>
      <c r="B2948" s="1">
        <v>45309</v>
      </c>
      <c r="C2948" t="s">
        <v>5513</v>
      </c>
      <c r="D2948" t="s">
        <v>28</v>
      </c>
      <c r="E2948" t="s">
        <v>114</v>
      </c>
      <c r="F2948" t="s">
        <v>75</v>
      </c>
      <c r="G2948" t="s">
        <v>240</v>
      </c>
      <c r="H2948" t="s">
        <v>5514</v>
      </c>
      <c r="I2948">
        <v>2</v>
      </c>
      <c r="J2948">
        <v>72766</v>
      </c>
      <c r="K2948">
        <v>20</v>
      </c>
      <c r="L2948">
        <v>116425.60000000001</v>
      </c>
      <c r="M2948">
        <v>10761.29</v>
      </c>
      <c r="N2948" t="s">
        <v>20</v>
      </c>
    </row>
    <row r="2949" spans="1:14" x14ac:dyDescent="0.35">
      <c r="A2949">
        <v>12948</v>
      </c>
      <c r="B2949" s="1">
        <v>45642</v>
      </c>
      <c r="C2949" t="s">
        <v>5515</v>
      </c>
      <c r="D2949" t="s">
        <v>22</v>
      </c>
      <c r="E2949" t="s">
        <v>167</v>
      </c>
      <c r="F2949" t="s">
        <v>17</v>
      </c>
      <c r="G2949" t="s">
        <v>111</v>
      </c>
      <c r="H2949" t="s">
        <v>2667</v>
      </c>
      <c r="I2949">
        <v>5</v>
      </c>
      <c r="J2949">
        <v>64528</v>
      </c>
      <c r="K2949">
        <v>15</v>
      </c>
      <c r="L2949">
        <v>274244</v>
      </c>
      <c r="M2949">
        <v>40371.89</v>
      </c>
      <c r="N2949" t="s">
        <v>38</v>
      </c>
    </row>
    <row r="2950" spans="1:14" x14ac:dyDescent="0.35">
      <c r="A2950">
        <v>12949</v>
      </c>
      <c r="B2950" s="1">
        <v>45518</v>
      </c>
      <c r="C2950" t="s">
        <v>5516</v>
      </c>
      <c r="D2950" t="s">
        <v>15</v>
      </c>
      <c r="E2950" t="s">
        <v>16</v>
      </c>
      <c r="F2950" t="s">
        <v>129</v>
      </c>
      <c r="G2950" t="s">
        <v>148</v>
      </c>
      <c r="H2950" t="s">
        <v>5517</v>
      </c>
      <c r="I2950">
        <v>1</v>
      </c>
      <c r="J2950">
        <v>67058</v>
      </c>
      <c r="K2950">
        <v>20</v>
      </c>
      <c r="L2950">
        <v>53646.400000000001</v>
      </c>
      <c r="M2950">
        <v>6289.52</v>
      </c>
      <c r="N2950" t="s">
        <v>33</v>
      </c>
    </row>
    <row r="2951" spans="1:14" x14ac:dyDescent="0.35">
      <c r="A2951">
        <v>12950</v>
      </c>
      <c r="B2951" s="1">
        <v>45851</v>
      </c>
      <c r="C2951" t="s">
        <v>5518</v>
      </c>
      <c r="D2951" t="s">
        <v>28</v>
      </c>
      <c r="E2951" t="s">
        <v>85</v>
      </c>
      <c r="F2951" t="s">
        <v>69</v>
      </c>
      <c r="G2951" t="s">
        <v>123</v>
      </c>
      <c r="H2951" t="s">
        <v>5519</v>
      </c>
      <c r="I2951">
        <v>1</v>
      </c>
      <c r="J2951">
        <v>48758</v>
      </c>
      <c r="K2951">
        <v>10</v>
      </c>
      <c r="L2951">
        <v>43882.2</v>
      </c>
      <c r="M2951">
        <v>5422.94</v>
      </c>
      <c r="N2951" t="s">
        <v>20</v>
      </c>
    </row>
    <row r="2952" spans="1:14" x14ac:dyDescent="0.35">
      <c r="A2952">
        <v>12951</v>
      </c>
      <c r="B2952" s="1">
        <v>45762</v>
      </c>
      <c r="C2952" t="s">
        <v>5520</v>
      </c>
      <c r="D2952" t="s">
        <v>40</v>
      </c>
      <c r="E2952" t="s">
        <v>110</v>
      </c>
      <c r="F2952" t="s">
        <v>24</v>
      </c>
      <c r="G2952" t="s">
        <v>133</v>
      </c>
      <c r="H2952" t="s">
        <v>3852</v>
      </c>
      <c r="I2952">
        <v>1</v>
      </c>
      <c r="J2952">
        <v>75582</v>
      </c>
      <c r="K2952">
        <v>15</v>
      </c>
      <c r="L2952">
        <v>64244.7</v>
      </c>
      <c r="M2952">
        <v>13265.48</v>
      </c>
      <c r="N2952" t="s">
        <v>33</v>
      </c>
    </row>
    <row r="2953" spans="1:14" x14ac:dyDescent="0.35">
      <c r="A2953">
        <v>12952</v>
      </c>
      <c r="B2953" s="1">
        <v>45799</v>
      </c>
      <c r="C2953" t="s">
        <v>5521</v>
      </c>
      <c r="D2953" t="s">
        <v>28</v>
      </c>
      <c r="E2953" t="s">
        <v>144</v>
      </c>
      <c r="F2953" t="s">
        <v>24</v>
      </c>
      <c r="G2953" t="s">
        <v>36</v>
      </c>
      <c r="H2953" t="s">
        <v>5522</v>
      </c>
      <c r="I2953">
        <v>3</v>
      </c>
      <c r="J2953">
        <v>66317</v>
      </c>
      <c r="K2953">
        <v>15</v>
      </c>
      <c r="L2953">
        <v>169108.35</v>
      </c>
      <c r="M2953">
        <v>9471.9699999999993</v>
      </c>
      <c r="N2953" t="s">
        <v>20</v>
      </c>
    </row>
    <row r="2954" spans="1:14" x14ac:dyDescent="0.35">
      <c r="A2954">
        <v>12953</v>
      </c>
      <c r="B2954" s="1">
        <v>45214</v>
      </c>
      <c r="C2954" t="s">
        <v>5523</v>
      </c>
      <c r="D2954" t="s">
        <v>22</v>
      </c>
      <c r="E2954" t="s">
        <v>167</v>
      </c>
      <c r="F2954" t="s">
        <v>42</v>
      </c>
      <c r="G2954" t="s">
        <v>446</v>
      </c>
      <c r="H2954" t="s">
        <v>3516</v>
      </c>
      <c r="I2954">
        <v>1</v>
      </c>
      <c r="J2954">
        <v>20638</v>
      </c>
      <c r="K2954">
        <v>10</v>
      </c>
      <c r="L2954">
        <v>18574.2</v>
      </c>
      <c r="M2954">
        <v>3472.99</v>
      </c>
      <c r="N2954" t="s">
        <v>20</v>
      </c>
    </row>
    <row r="2955" spans="1:14" x14ac:dyDescent="0.35">
      <c r="A2955">
        <v>12954</v>
      </c>
      <c r="B2955" s="1">
        <v>45583</v>
      </c>
      <c r="C2955" t="s">
        <v>5524</v>
      </c>
      <c r="D2955" t="s">
        <v>15</v>
      </c>
      <c r="E2955" t="s">
        <v>174</v>
      </c>
      <c r="F2955" t="s">
        <v>42</v>
      </c>
      <c r="G2955" t="s">
        <v>446</v>
      </c>
      <c r="H2955" t="s">
        <v>5525</v>
      </c>
      <c r="I2955">
        <v>5</v>
      </c>
      <c r="J2955">
        <v>24733</v>
      </c>
      <c r="K2955">
        <v>0</v>
      </c>
      <c r="L2955">
        <v>123665</v>
      </c>
      <c r="M2955">
        <v>26126.1</v>
      </c>
      <c r="N2955" t="s">
        <v>20</v>
      </c>
    </row>
    <row r="2956" spans="1:14" x14ac:dyDescent="0.35">
      <c r="A2956">
        <v>12955</v>
      </c>
      <c r="B2956" s="1">
        <v>45791</v>
      </c>
      <c r="C2956" t="s">
        <v>5526</v>
      </c>
      <c r="D2956" t="s">
        <v>22</v>
      </c>
      <c r="E2956" t="s">
        <v>23</v>
      </c>
      <c r="F2956" t="s">
        <v>24</v>
      </c>
      <c r="G2956" t="s">
        <v>107</v>
      </c>
      <c r="H2956" t="s">
        <v>5527</v>
      </c>
      <c r="I2956">
        <v>3</v>
      </c>
      <c r="J2956">
        <v>19567</v>
      </c>
      <c r="K2956">
        <v>0</v>
      </c>
      <c r="L2956">
        <v>58701</v>
      </c>
      <c r="M2956">
        <v>7699.42</v>
      </c>
      <c r="N2956" t="s">
        <v>83</v>
      </c>
    </row>
    <row r="2957" spans="1:14" x14ac:dyDescent="0.35">
      <c r="A2957">
        <v>12956</v>
      </c>
      <c r="B2957" s="1">
        <v>45849</v>
      </c>
      <c r="C2957" t="s">
        <v>5528</v>
      </c>
      <c r="D2957" t="s">
        <v>22</v>
      </c>
      <c r="E2957" t="s">
        <v>74</v>
      </c>
      <c r="F2957" t="s">
        <v>17</v>
      </c>
      <c r="G2957" t="s">
        <v>18</v>
      </c>
      <c r="H2957" t="s">
        <v>5529</v>
      </c>
      <c r="I2957">
        <v>4</v>
      </c>
      <c r="J2957">
        <v>32047</v>
      </c>
      <c r="K2957">
        <v>10</v>
      </c>
      <c r="L2957">
        <v>115369.2</v>
      </c>
      <c r="M2957">
        <v>15008.08</v>
      </c>
      <c r="N2957" t="s">
        <v>20</v>
      </c>
    </row>
    <row r="2958" spans="1:14" x14ac:dyDescent="0.35">
      <c r="A2958">
        <v>12957</v>
      </c>
      <c r="B2958" s="1">
        <v>45255</v>
      </c>
      <c r="C2958" t="s">
        <v>5530</v>
      </c>
      <c r="D2958" t="s">
        <v>22</v>
      </c>
      <c r="E2958" t="s">
        <v>74</v>
      </c>
      <c r="F2958" t="s">
        <v>17</v>
      </c>
      <c r="G2958" t="s">
        <v>55</v>
      </c>
      <c r="H2958" t="s">
        <v>5531</v>
      </c>
      <c r="I2958">
        <v>4</v>
      </c>
      <c r="J2958">
        <v>29546</v>
      </c>
      <c r="K2958">
        <v>0</v>
      </c>
      <c r="L2958">
        <v>118184</v>
      </c>
      <c r="M2958">
        <v>25056.82</v>
      </c>
      <c r="N2958" t="s">
        <v>72</v>
      </c>
    </row>
    <row r="2959" spans="1:14" x14ac:dyDescent="0.35">
      <c r="A2959">
        <v>12958</v>
      </c>
      <c r="B2959" s="1">
        <v>45920</v>
      </c>
      <c r="C2959" t="s">
        <v>5532</v>
      </c>
      <c r="D2959" t="s">
        <v>28</v>
      </c>
      <c r="E2959" t="s">
        <v>114</v>
      </c>
      <c r="F2959" t="s">
        <v>75</v>
      </c>
      <c r="G2959" t="s">
        <v>204</v>
      </c>
      <c r="H2959" t="s">
        <v>5533</v>
      </c>
      <c r="I2959">
        <v>3</v>
      </c>
      <c r="J2959">
        <v>42934</v>
      </c>
      <c r="K2959">
        <v>15</v>
      </c>
      <c r="L2959">
        <v>109481.7</v>
      </c>
      <c r="M2959">
        <v>19863.47</v>
      </c>
      <c r="N2959" t="s">
        <v>20</v>
      </c>
    </row>
    <row r="2960" spans="1:14" x14ac:dyDescent="0.35">
      <c r="A2960">
        <v>12959</v>
      </c>
      <c r="B2960" s="1">
        <v>45595</v>
      </c>
      <c r="C2960" t="s">
        <v>5534</v>
      </c>
      <c r="D2960" t="s">
        <v>40</v>
      </c>
      <c r="E2960" t="s">
        <v>62</v>
      </c>
      <c r="F2960" t="s">
        <v>17</v>
      </c>
      <c r="G2960" t="s">
        <v>55</v>
      </c>
      <c r="H2960" t="s">
        <v>5535</v>
      </c>
      <c r="I2960">
        <v>2</v>
      </c>
      <c r="J2960">
        <v>44336</v>
      </c>
      <c r="K2960">
        <v>10</v>
      </c>
      <c r="L2960">
        <v>79804.800000000003</v>
      </c>
      <c r="M2960">
        <v>17157.689999999999</v>
      </c>
      <c r="N2960" t="s">
        <v>72</v>
      </c>
    </row>
    <row r="2961" spans="1:14" x14ac:dyDescent="0.35">
      <c r="A2961">
        <v>12960</v>
      </c>
      <c r="B2961" s="1">
        <v>45292</v>
      </c>
      <c r="C2961" t="s">
        <v>5536</v>
      </c>
      <c r="D2961" t="s">
        <v>40</v>
      </c>
      <c r="E2961" t="s">
        <v>103</v>
      </c>
      <c r="F2961" t="s">
        <v>129</v>
      </c>
      <c r="G2961" t="s">
        <v>164</v>
      </c>
      <c r="H2961" t="s">
        <v>5537</v>
      </c>
      <c r="I2961">
        <v>5</v>
      </c>
      <c r="J2961">
        <v>74164</v>
      </c>
      <c r="K2961">
        <v>10</v>
      </c>
      <c r="L2961">
        <v>333738</v>
      </c>
      <c r="M2961">
        <v>74227.75</v>
      </c>
      <c r="N2961" t="s">
        <v>72</v>
      </c>
    </row>
    <row r="2962" spans="1:14" x14ac:dyDescent="0.35">
      <c r="A2962">
        <v>12961</v>
      </c>
      <c r="B2962" s="1">
        <v>45908</v>
      </c>
      <c r="C2962" t="s">
        <v>5538</v>
      </c>
      <c r="D2962" t="s">
        <v>15</v>
      </c>
      <c r="E2962" t="s">
        <v>68</v>
      </c>
      <c r="F2962" t="s">
        <v>42</v>
      </c>
      <c r="G2962" t="s">
        <v>188</v>
      </c>
      <c r="H2962" t="s">
        <v>5539</v>
      </c>
      <c r="I2962">
        <v>5</v>
      </c>
      <c r="J2962">
        <v>79618</v>
      </c>
      <c r="K2962">
        <v>15</v>
      </c>
      <c r="L2962">
        <v>338376.5</v>
      </c>
      <c r="M2962">
        <v>60728.83</v>
      </c>
      <c r="N2962" t="s">
        <v>72</v>
      </c>
    </row>
    <row r="2963" spans="1:14" x14ac:dyDescent="0.35">
      <c r="A2963">
        <v>12962</v>
      </c>
      <c r="B2963" s="1">
        <v>45738</v>
      </c>
      <c r="C2963" t="s">
        <v>5540</v>
      </c>
      <c r="D2963" t="s">
        <v>15</v>
      </c>
      <c r="E2963" t="s">
        <v>68</v>
      </c>
      <c r="F2963" t="s">
        <v>75</v>
      </c>
      <c r="G2963" t="s">
        <v>76</v>
      </c>
      <c r="H2963" t="s">
        <v>2072</v>
      </c>
      <c r="I2963">
        <v>2</v>
      </c>
      <c r="J2963">
        <v>4773</v>
      </c>
      <c r="K2963">
        <v>20</v>
      </c>
      <c r="L2963">
        <v>7636.8</v>
      </c>
      <c r="M2963">
        <v>1172.75</v>
      </c>
      <c r="N2963" t="s">
        <v>72</v>
      </c>
    </row>
    <row r="2964" spans="1:14" x14ac:dyDescent="0.35">
      <c r="A2964">
        <v>12963</v>
      </c>
      <c r="B2964" s="1">
        <v>45854</v>
      </c>
      <c r="C2964" t="s">
        <v>5541</v>
      </c>
      <c r="D2964" t="s">
        <v>15</v>
      </c>
      <c r="E2964" t="s">
        <v>147</v>
      </c>
      <c r="F2964" t="s">
        <v>30</v>
      </c>
      <c r="G2964" t="s">
        <v>104</v>
      </c>
      <c r="H2964" t="s">
        <v>2716</v>
      </c>
      <c r="I2964">
        <v>5</v>
      </c>
      <c r="J2964">
        <v>50775</v>
      </c>
      <c r="K2964">
        <v>0</v>
      </c>
      <c r="L2964">
        <v>253875</v>
      </c>
      <c r="M2964">
        <v>22939.3</v>
      </c>
      <c r="N2964" t="s">
        <v>20</v>
      </c>
    </row>
    <row r="2965" spans="1:14" x14ac:dyDescent="0.35">
      <c r="A2965">
        <v>12964</v>
      </c>
      <c r="B2965" s="1">
        <v>45404</v>
      </c>
      <c r="C2965" t="s">
        <v>5542</v>
      </c>
      <c r="D2965" t="s">
        <v>15</v>
      </c>
      <c r="E2965" t="s">
        <v>93</v>
      </c>
      <c r="F2965" t="s">
        <v>17</v>
      </c>
      <c r="G2965" t="s">
        <v>111</v>
      </c>
      <c r="H2965" t="s">
        <v>1376</v>
      </c>
      <c r="I2965">
        <v>3</v>
      </c>
      <c r="J2965">
        <v>12682</v>
      </c>
      <c r="K2965">
        <v>15</v>
      </c>
      <c r="L2965">
        <v>32339.1</v>
      </c>
      <c r="M2965">
        <v>6108.21</v>
      </c>
      <c r="N2965" t="s">
        <v>83</v>
      </c>
    </row>
    <row r="2966" spans="1:14" x14ac:dyDescent="0.35">
      <c r="A2966">
        <v>12965</v>
      </c>
      <c r="B2966" s="1">
        <v>45841</v>
      </c>
      <c r="C2966" t="s">
        <v>5543</v>
      </c>
      <c r="D2966" t="s">
        <v>15</v>
      </c>
      <c r="E2966" t="s">
        <v>147</v>
      </c>
      <c r="F2966" t="s">
        <v>86</v>
      </c>
      <c r="G2966" t="s">
        <v>118</v>
      </c>
      <c r="H2966" t="s">
        <v>5544</v>
      </c>
      <c r="I2966">
        <v>5</v>
      </c>
      <c r="J2966">
        <v>58035</v>
      </c>
      <c r="K2966">
        <v>15</v>
      </c>
      <c r="L2966">
        <v>246648.75</v>
      </c>
      <c r="M2966">
        <v>36963.760000000002</v>
      </c>
      <c r="N2966" t="s">
        <v>83</v>
      </c>
    </row>
    <row r="2967" spans="1:14" x14ac:dyDescent="0.35">
      <c r="A2967">
        <v>12966</v>
      </c>
      <c r="B2967" s="1">
        <v>45453</v>
      </c>
      <c r="C2967" t="s">
        <v>5545</v>
      </c>
      <c r="D2967" t="s">
        <v>40</v>
      </c>
      <c r="E2967" t="s">
        <v>41</v>
      </c>
      <c r="F2967" t="s">
        <v>42</v>
      </c>
      <c r="G2967" t="s">
        <v>188</v>
      </c>
      <c r="H2967" t="s">
        <v>5546</v>
      </c>
      <c r="I2967">
        <v>5</v>
      </c>
      <c r="J2967">
        <v>73649</v>
      </c>
      <c r="K2967">
        <v>5</v>
      </c>
      <c r="L2967">
        <v>349832.75</v>
      </c>
      <c r="M2967">
        <v>41408.800000000003</v>
      </c>
      <c r="N2967" t="s">
        <v>33</v>
      </c>
    </row>
    <row r="2968" spans="1:14" x14ac:dyDescent="0.35">
      <c r="A2968">
        <v>12967</v>
      </c>
      <c r="B2968" s="1">
        <v>45656</v>
      </c>
      <c r="C2968" t="s">
        <v>5547</v>
      </c>
      <c r="D2968" t="s">
        <v>22</v>
      </c>
      <c r="E2968" t="s">
        <v>167</v>
      </c>
      <c r="F2968" t="s">
        <v>129</v>
      </c>
      <c r="G2968" t="s">
        <v>148</v>
      </c>
      <c r="H2968" t="s">
        <v>5548</v>
      </c>
      <c r="I2968">
        <v>5</v>
      </c>
      <c r="J2968">
        <v>32688</v>
      </c>
      <c r="K2968">
        <v>10</v>
      </c>
      <c r="L2968">
        <v>147096</v>
      </c>
      <c r="M2968">
        <v>22451.03</v>
      </c>
      <c r="N2968" t="s">
        <v>83</v>
      </c>
    </row>
    <row r="2969" spans="1:14" x14ac:dyDescent="0.35">
      <c r="A2969">
        <v>12968</v>
      </c>
      <c r="B2969" s="1">
        <v>45614</v>
      </c>
      <c r="C2969" t="s">
        <v>5549</v>
      </c>
      <c r="D2969" t="s">
        <v>40</v>
      </c>
      <c r="E2969" t="s">
        <v>41</v>
      </c>
      <c r="F2969" t="s">
        <v>69</v>
      </c>
      <c r="G2969" t="s">
        <v>70</v>
      </c>
      <c r="H2969" t="s">
        <v>5550</v>
      </c>
      <c r="I2969">
        <v>2</v>
      </c>
      <c r="J2969">
        <v>43735</v>
      </c>
      <c r="K2969">
        <v>5</v>
      </c>
      <c r="L2969">
        <v>83096.5</v>
      </c>
      <c r="M2969">
        <v>9017.7900000000009</v>
      </c>
      <c r="N2969" t="s">
        <v>72</v>
      </c>
    </row>
    <row r="2970" spans="1:14" x14ac:dyDescent="0.35">
      <c r="A2970">
        <v>12969</v>
      </c>
      <c r="B2970" s="1">
        <v>45704</v>
      </c>
      <c r="C2970" t="s">
        <v>5551</v>
      </c>
      <c r="D2970" t="s">
        <v>15</v>
      </c>
      <c r="E2970" t="s">
        <v>174</v>
      </c>
      <c r="F2970" t="s">
        <v>86</v>
      </c>
      <c r="G2970" t="s">
        <v>171</v>
      </c>
      <c r="H2970" t="s">
        <v>5552</v>
      </c>
      <c r="I2970">
        <v>4</v>
      </c>
      <c r="J2970">
        <v>38256</v>
      </c>
      <c r="K2970">
        <v>15</v>
      </c>
      <c r="L2970">
        <v>130070.39999999999</v>
      </c>
      <c r="M2970">
        <v>21460.14</v>
      </c>
      <c r="N2970" t="s">
        <v>72</v>
      </c>
    </row>
    <row r="2971" spans="1:14" x14ac:dyDescent="0.35">
      <c r="A2971">
        <v>12970</v>
      </c>
      <c r="B2971" s="1">
        <v>45218</v>
      </c>
      <c r="C2971" t="s">
        <v>5553</v>
      </c>
      <c r="D2971" t="s">
        <v>40</v>
      </c>
      <c r="E2971" t="s">
        <v>41</v>
      </c>
      <c r="F2971" t="s">
        <v>69</v>
      </c>
      <c r="G2971" t="s">
        <v>115</v>
      </c>
      <c r="H2971" t="s">
        <v>5554</v>
      </c>
      <c r="I2971">
        <v>2</v>
      </c>
      <c r="J2971">
        <v>68591</v>
      </c>
      <c r="K2971">
        <v>0</v>
      </c>
      <c r="L2971">
        <v>137182</v>
      </c>
      <c r="M2971">
        <v>12922.77</v>
      </c>
      <c r="N2971" t="s">
        <v>72</v>
      </c>
    </row>
    <row r="2972" spans="1:14" x14ac:dyDescent="0.35">
      <c r="A2972">
        <v>12971</v>
      </c>
      <c r="B2972" s="1">
        <v>45356</v>
      </c>
      <c r="C2972" t="s">
        <v>5555</v>
      </c>
      <c r="D2972" t="s">
        <v>28</v>
      </c>
      <c r="E2972" t="s">
        <v>114</v>
      </c>
      <c r="F2972" t="s">
        <v>75</v>
      </c>
      <c r="G2972" t="s">
        <v>76</v>
      </c>
      <c r="H2972" t="s">
        <v>4580</v>
      </c>
      <c r="I2972">
        <v>5</v>
      </c>
      <c r="J2972">
        <v>21401</v>
      </c>
      <c r="K2972">
        <v>5</v>
      </c>
      <c r="L2972">
        <v>101654.75</v>
      </c>
      <c r="M2972">
        <v>18872.759999999998</v>
      </c>
      <c r="N2972" t="s">
        <v>83</v>
      </c>
    </row>
    <row r="2973" spans="1:14" x14ac:dyDescent="0.35">
      <c r="A2973">
        <v>12972</v>
      </c>
      <c r="B2973" s="1">
        <v>45216</v>
      </c>
      <c r="C2973" t="s">
        <v>5556</v>
      </c>
      <c r="D2973" t="s">
        <v>22</v>
      </c>
      <c r="E2973" t="s">
        <v>167</v>
      </c>
      <c r="F2973" t="s">
        <v>129</v>
      </c>
      <c r="G2973" t="s">
        <v>168</v>
      </c>
      <c r="H2973" t="s">
        <v>5557</v>
      </c>
      <c r="I2973">
        <v>3</v>
      </c>
      <c r="J2973">
        <v>78372</v>
      </c>
      <c r="K2973">
        <v>15</v>
      </c>
      <c r="L2973">
        <v>199848.6</v>
      </c>
      <c r="M2973">
        <v>13439.84</v>
      </c>
      <c r="N2973" t="s">
        <v>33</v>
      </c>
    </row>
    <row r="2974" spans="1:14" x14ac:dyDescent="0.35">
      <c r="A2974">
        <v>12973</v>
      </c>
      <c r="B2974" s="1">
        <v>45328</v>
      </c>
      <c r="C2974" t="s">
        <v>4059</v>
      </c>
      <c r="D2974" t="s">
        <v>22</v>
      </c>
      <c r="E2974" t="s">
        <v>54</v>
      </c>
      <c r="F2974" t="s">
        <v>75</v>
      </c>
      <c r="G2974" t="s">
        <v>240</v>
      </c>
      <c r="H2974" t="s">
        <v>5558</v>
      </c>
      <c r="I2974">
        <v>3</v>
      </c>
      <c r="J2974">
        <v>64835</v>
      </c>
      <c r="K2974">
        <v>10</v>
      </c>
      <c r="L2974">
        <v>175054.5</v>
      </c>
      <c r="M2974">
        <v>40811.14</v>
      </c>
      <c r="N2974" t="s">
        <v>72</v>
      </c>
    </row>
    <row r="2975" spans="1:14" x14ac:dyDescent="0.35">
      <c r="A2975">
        <v>12974</v>
      </c>
      <c r="B2975" s="1">
        <v>45840</v>
      </c>
      <c r="C2975" t="s">
        <v>5559</v>
      </c>
      <c r="D2975" t="s">
        <v>22</v>
      </c>
      <c r="E2975" t="s">
        <v>74</v>
      </c>
      <c r="F2975" t="s">
        <v>69</v>
      </c>
      <c r="G2975" t="s">
        <v>70</v>
      </c>
      <c r="H2975" t="s">
        <v>4897</v>
      </c>
      <c r="I2975">
        <v>5</v>
      </c>
      <c r="J2975">
        <v>53140</v>
      </c>
      <c r="K2975">
        <v>15</v>
      </c>
      <c r="L2975">
        <v>225845</v>
      </c>
      <c r="M2975">
        <v>34447.83</v>
      </c>
      <c r="N2975" t="s">
        <v>33</v>
      </c>
    </row>
    <row r="2976" spans="1:14" x14ac:dyDescent="0.35">
      <c r="A2976">
        <v>12975</v>
      </c>
      <c r="B2976" s="1">
        <v>45681</v>
      </c>
      <c r="C2976" t="s">
        <v>5560</v>
      </c>
      <c r="D2976" t="s">
        <v>15</v>
      </c>
      <c r="E2976" t="s">
        <v>147</v>
      </c>
      <c r="F2976" t="s">
        <v>42</v>
      </c>
      <c r="G2976" t="s">
        <v>43</v>
      </c>
      <c r="H2976" t="s">
        <v>44</v>
      </c>
      <c r="I2976">
        <v>2</v>
      </c>
      <c r="J2976">
        <v>20018</v>
      </c>
      <c r="K2976">
        <v>10</v>
      </c>
      <c r="L2976">
        <v>36032.400000000001</v>
      </c>
      <c r="M2976">
        <v>3694.09</v>
      </c>
      <c r="N2976" t="s">
        <v>72</v>
      </c>
    </row>
    <row r="2977" spans="1:14" x14ac:dyDescent="0.35">
      <c r="A2977">
        <v>12976</v>
      </c>
      <c r="B2977" s="1">
        <v>45465</v>
      </c>
      <c r="C2977" t="s">
        <v>5561</v>
      </c>
      <c r="D2977" t="s">
        <v>28</v>
      </c>
      <c r="E2977" t="s">
        <v>144</v>
      </c>
      <c r="F2977" t="s">
        <v>24</v>
      </c>
      <c r="G2977" t="s">
        <v>107</v>
      </c>
      <c r="H2977" t="s">
        <v>4315</v>
      </c>
      <c r="I2977">
        <v>1</v>
      </c>
      <c r="J2977">
        <v>57926</v>
      </c>
      <c r="K2977">
        <v>15</v>
      </c>
      <c r="L2977">
        <v>49237.1</v>
      </c>
      <c r="M2977">
        <v>6411.26</v>
      </c>
      <c r="N2977" t="s">
        <v>38</v>
      </c>
    </row>
    <row r="2978" spans="1:14" x14ac:dyDescent="0.35">
      <c r="A2978">
        <v>12977</v>
      </c>
      <c r="B2978" s="1">
        <v>45829</v>
      </c>
      <c r="C2978" t="s">
        <v>5562</v>
      </c>
      <c r="D2978" t="s">
        <v>28</v>
      </c>
      <c r="E2978" t="s">
        <v>35</v>
      </c>
      <c r="F2978" t="s">
        <v>129</v>
      </c>
      <c r="G2978" t="s">
        <v>159</v>
      </c>
      <c r="H2978" t="s">
        <v>5563</v>
      </c>
      <c r="I2978">
        <v>2</v>
      </c>
      <c r="J2978">
        <v>18405</v>
      </c>
      <c r="K2978">
        <v>10</v>
      </c>
      <c r="L2978">
        <v>33129</v>
      </c>
      <c r="M2978">
        <v>4297.91</v>
      </c>
      <c r="N2978" t="s">
        <v>72</v>
      </c>
    </row>
    <row r="2979" spans="1:14" x14ac:dyDescent="0.35">
      <c r="A2979">
        <v>12978</v>
      </c>
      <c r="B2979" s="1">
        <v>45543</v>
      </c>
      <c r="C2979" t="s">
        <v>5564</v>
      </c>
      <c r="D2979" t="s">
        <v>15</v>
      </c>
      <c r="E2979" t="s">
        <v>68</v>
      </c>
      <c r="F2979" t="s">
        <v>30</v>
      </c>
      <c r="G2979" t="s">
        <v>31</v>
      </c>
      <c r="H2979" t="s">
        <v>5565</v>
      </c>
      <c r="I2979">
        <v>4</v>
      </c>
      <c r="J2979">
        <v>61274</v>
      </c>
      <c r="K2979">
        <v>0</v>
      </c>
      <c r="L2979">
        <v>245096</v>
      </c>
      <c r="M2979">
        <v>40659.01</v>
      </c>
      <c r="N2979" t="s">
        <v>72</v>
      </c>
    </row>
    <row r="2980" spans="1:14" x14ac:dyDescent="0.35">
      <c r="A2980">
        <v>12979</v>
      </c>
      <c r="B2980" s="1">
        <v>45520</v>
      </c>
      <c r="C2980" t="s">
        <v>5566</v>
      </c>
      <c r="D2980" t="s">
        <v>40</v>
      </c>
      <c r="E2980" t="s">
        <v>50</v>
      </c>
      <c r="F2980" t="s">
        <v>96</v>
      </c>
      <c r="G2980" t="s">
        <v>214</v>
      </c>
      <c r="H2980" t="s">
        <v>5490</v>
      </c>
      <c r="I2980">
        <v>5</v>
      </c>
      <c r="J2980">
        <v>3929</v>
      </c>
      <c r="K2980">
        <v>20</v>
      </c>
      <c r="L2980">
        <v>15716</v>
      </c>
      <c r="M2980">
        <v>2467.77</v>
      </c>
      <c r="N2980" t="s">
        <v>20</v>
      </c>
    </row>
    <row r="2981" spans="1:14" x14ac:dyDescent="0.35">
      <c r="A2981">
        <v>12980</v>
      </c>
      <c r="B2981" s="1">
        <v>45354</v>
      </c>
      <c r="C2981" t="s">
        <v>5567</v>
      </c>
      <c r="D2981" t="s">
        <v>28</v>
      </c>
      <c r="E2981" t="s">
        <v>29</v>
      </c>
      <c r="F2981" t="s">
        <v>129</v>
      </c>
      <c r="G2981" t="s">
        <v>148</v>
      </c>
      <c r="H2981" t="s">
        <v>5568</v>
      </c>
      <c r="I2981">
        <v>2</v>
      </c>
      <c r="J2981">
        <v>25428</v>
      </c>
      <c r="K2981">
        <v>10</v>
      </c>
      <c r="L2981">
        <v>45770.400000000001</v>
      </c>
      <c r="M2981">
        <v>5337.42</v>
      </c>
      <c r="N2981" t="s">
        <v>83</v>
      </c>
    </row>
    <row r="2982" spans="1:14" x14ac:dyDescent="0.35">
      <c r="A2982">
        <v>12981</v>
      </c>
      <c r="B2982" s="1">
        <v>45257</v>
      </c>
      <c r="C2982" t="s">
        <v>5569</v>
      </c>
      <c r="D2982" t="s">
        <v>40</v>
      </c>
      <c r="E2982" t="s">
        <v>50</v>
      </c>
      <c r="F2982" t="s">
        <v>30</v>
      </c>
      <c r="G2982" t="s">
        <v>227</v>
      </c>
      <c r="H2982" t="s">
        <v>1242</v>
      </c>
      <c r="I2982">
        <v>2</v>
      </c>
      <c r="J2982">
        <v>71944</v>
      </c>
      <c r="K2982">
        <v>20</v>
      </c>
      <c r="L2982">
        <v>115110.39999999999</v>
      </c>
      <c r="M2982">
        <v>27950.52</v>
      </c>
      <c r="N2982" t="s">
        <v>38</v>
      </c>
    </row>
    <row r="2983" spans="1:14" x14ac:dyDescent="0.35">
      <c r="A2983">
        <v>12982</v>
      </c>
      <c r="B2983" s="1">
        <v>45534</v>
      </c>
      <c r="C2983" t="s">
        <v>5570</v>
      </c>
      <c r="D2983" t="s">
        <v>22</v>
      </c>
      <c r="E2983" t="s">
        <v>167</v>
      </c>
      <c r="F2983" t="s">
        <v>69</v>
      </c>
      <c r="G2983" t="s">
        <v>70</v>
      </c>
      <c r="H2983" t="s">
        <v>2681</v>
      </c>
      <c r="I2983">
        <v>4</v>
      </c>
      <c r="J2983">
        <v>19670</v>
      </c>
      <c r="K2983">
        <v>20</v>
      </c>
      <c r="L2983">
        <v>62944</v>
      </c>
      <c r="M2983">
        <v>10997.43</v>
      </c>
      <c r="N2983" t="s">
        <v>38</v>
      </c>
    </row>
    <row r="2984" spans="1:14" x14ac:dyDescent="0.35">
      <c r="A2984">
        <v>12983</v>
      </c>
      <c r="B2984" s="1">
        <v>45715</v>
      </c>
      <c r="C2984" t="s">
        <v>4733</v>
      </c>
      <c r="D2984" t="s">
        <v>28</v>
      </c>
      <c r="E2984" t="s">
        <v>29</v>
      </c>
      <c r="F2984" t="s">
        <v>17</v>
      </c>
      <c r="G2984" t="s">
        <v>291</v>
      </c>
      <c r="H2984" t="s">
        <v>694</v>
      </c>
      <c r="I2984">
        <v>2</v>
      </c>
      <c r="J2984">
        <v>31245</v>
      </c>
      <c r="K2984">
        <v>15</v>
      </c>
      <c r="L2984">
        <v>53116.5</v>
      </c>
      <c r="M2984">
        <v>4992.38</v>
      </c>
      <c r="N2984" t="s">
        <v>72</v>
      </c>
    </row>
    <row r="2985" spans="1:14" x14ac:dyDescent="0.35">
      <c r="A2985">
        <v>12984</v>
      </c>
      <c r="B2985" s="1">
        <v>45649</v>
      </c>
      <c r="C2985" t="s">
        <v>5571</v>
      </c>
      <c r="D2985" t="s">
        <v>15</v>
      </c>
      <c r="E2985" t="s">
        <v>68</v>
      </c>
      <c r="F2985" t="s">
        <v>75</v>
      </c>
      <c r="G2985" t="s">
        <v>240</v>
      </c>
      <c r="H2985" t="s">
        <v>5572</v>
      </c>
      <c r="I2985">
        <v>1</v>
      </c>
      <c r="J2985">
        <v>9382</v>
      </c>
      <c r="K2985">
        <v>5</v>
      </c>
      <c r="L2985">
        <v>8912.9</v>
      </c>
      <c r="M2985">
        <v>547.48</v>
      </c>
      <c r="N2985" t="s">
        <v>20</v>
      </c>
    </row>
    <row r="2986" spans="1:14" x14ac:dyDescent="0.35">
      <c r="A2986">
        <v>12985</v>
      </c>
      <c r="B2986" s="1">
        <v>45648</v>
      </c>
      <c r="C2986" t="s">
        <v>5573</v>
      </c>
      <c r="D2986" t="s">
        <v>15</v>
      </c>
      <c r="E2986" t="s">
        <v>68</v>
      </c>
      <c r="F2986" t="s">
        <v>96</v>
      </c>
      <c r="G2986" t="s">
        <v>214</v>
      </c>
      <c r="H2986" t="s">
        <v>5574</v>
      </c>
      <c r="I2986">
        <v>2</v>
      </c>
      <c r="J2986">
        <v>77925</v>
      </c>
      <c r="K2986">
        <v>20</v>
      </c>
      <c r="L2986">
        <v>124680</v>
      </c>
      <c r="M2986">
        <v>29388.7</v>
      </c>
      <c r="N2986" t="s">
        <v>33</v>
      </c>
    </row>
    <row r="2987" spans="1:14" x14ac:dyDescent="0.35">
      <c r="A2987">
        <v>12986</v>
      </c>
      <c r="B2987" s="1">
        <v>45219</v>
      </c>
      <c r="C2987" t="s">
        <v>5575</v>
      </c>
      <c r="D2987" t="s">
        <v>40</v>
      </c>
      <c r="E2987" t="s">
        <v>103</v>
      </c>
      <c r="F2987" t="s">
        <v>46</v>
      </c>
      <c r="G2987" t="s">
        <v>126</v>
      </c>
      <c r="H2987" t="s">
        <v>5576</v>
      </c>
      <c r="I2987">
        <v>1</v>
      </c>
      <c r="J2987">
        <v>9490</v>
      </c>
      <c r="K2987">
        <v>5</v>
      </c>
      <c r="L2987">
        <v>9015.5</v>
      </c>
      <c r="M2987">
        <v>714.35</v>
      </c>
      <c r="N2987" t="s">
        <v>20</v>
      </c>
    </row>
    <row r="2988" spans="1:14" x14ac:dyDescent="0.35">
      <c r="A2988">
        <v>12987</v>
      </c>
      <c r="B2988" s="1">
        <v>45762</v>
      </c>
      <c r="C2988" t="s">
        <v>5577</v>
      </c>
      <c r="D2988" t="s">
        <v>22</v>
      </c>
      <c r="E2988" t="s">
        <v>23</v>
      </c>
      <c r="F2988" t="s">
        <v>96</v>
      </c>
      <c r="G2988" t="s">
        <v>156</v>
      </c>
      <c r="H2988" t="s">
        <v>5578</v>
      </c>
      <c r="I2988">
        <v>3</v>
      </c>
      <c r="J2988">
        <v>30925</v>
      </c>
      <c r="K2988">
        <v>10</v>
      </c>
      <c r="L2988">
        <v>83497.5</v>
      </c>
      <c r="M2988">
        <v>11950.92</v>
      </c>
      <c r="N2988" t="s">
        <v>20</v>
      </c>
    </row>
    <row r="2989" spans="1:14" x14ac:dyDescent="0.35">
      <c r="A2989">
        <v>12988</v>
      </c>
      <c r="B2989" s="1">
        <v>45611</v>
      </c>
      <c r="C2989" t="s">
        <v>5579</v>
      </c>
      <c r="D2989" t="s">
        <v>40</v>
      </c>
      <c r="E2989" t="s">
        <v>103</v>
      </c>
      <c r="F2989" t="s">
        <v>69</v>
      </c>
      <c r="G2989" t="s">
        <v>151</v>
      </c>
      <c r="H2989" t="s">
        <v>5580</v>
      </c>
      <c r="I2989">
        <v>1</v>
      </c>
      <c r="J2989">
        <v>79574</v>
      </c>
      <c r="K2989">
        <v>5</v>
      </c>
      <c r="L2989">
        <v>75595.3</v>
      </c>
      <c r="M2989">
        <v>15580.38</v>
      </c>
      <c r="N2989" t="s">
        <v>72</v>
      </c>
    </row>
    <row r="2990" spans="1:14" x14ac:dyDescent="0.35">
      <c r="A2990">
        <v>12989</v>
      </c>
      <c r="B2990" s="1">
        <v>45307</v>
      </c>
      <c r="C2990" t="s">
        <v>5581</v>
      </c>
      <c r="D2990" t="s">
        <v>28</v>
      </c>
      <c r="E2990" t="s">
        <v>29</v>
      </c>
      <c r="F2990" t="s">
        <v>42</v>
      </c>
      <c r="G2990" t="s">
        <v>188</v>
      </c>
      <c r="H2990" t="s">
        <v>5582</v>
      </c>
      <c r="I2990">
        <v>4</v>
      </c>
      <c r="J2990">
        <v>5233</v>
      </c>
      <c r="K2990">
        <v>0</v>
      </c>
      <c r="L2990">
        <v>20932</v>
      </c>
      <c r="M2990">
        <v>3998.28</v>
      </c>
      <c r="N2990" t="s">
        <v>72</v>
      </c>
    </row>
    <row r="2991" spans="1:14" x14ac:dyDescent="0.35">
      <c r="A2991">
        <v>12990</v>
      </c>
      <c r="B2991" s="1">
        <v>45539</v>
      </c>
      <c r="C2991" t="s">
        <v>5583</v>
      </c>
      <c r="D2991" t="s">
        <v>40</v>
      </c>
      <c r="E2991" t="s">
        <v>62</v>
      </c>
      <c r="F2991" t="s">
        <v>46</v>
      </c>
      <c r="G2991" t="s">
        <v>141</v>
      </c>
      <c r="H2991" t="s">
        <v>2634</v>
      </c>
      <c r="I2991">
        <v>2</v>
      </c>
      <c r="J2991">
        <v>50534</v>
      </c>
      <c r="K2991">
        <v>10</v>
      </c>
      <c r="L2991">
        <v>90961.2</v>
      </c>
      <c r="M2991">
        <v>11817.29</v>
      </c>
      <c r="N2991" t="s">
        <v>83</v>
      </c>
    </row>
    <row r="2992" spans="1:14" x14ac:dyDescent="0.35">
      <c r="A2992">
        <v>12991</v>
      </c>
      <c r="B2992" s="1">
        <v>45367</v>
      </c>
      <c r="C2992" t="s">
        <v>5584</v>
      </c>
      <c r="D2992" t="s">
        <v>22</v>
      </c>
      <c r="E2992" t="s">
        <v>23</v>
      </c>
      <c r="F2992" t="s">
        <v>46</v>
      </c>
      <c r="G2992" t="s">
        <v>126</v>
      </c>
      <c r="H2992" t="s">
        <v>5585</v>
      </c>
      <c r="I2992">
        <v>1</v>
      </c>
      <c r="J2992">
        <v>79891</v>
      </c>
      <c r="K2992">
        <v>5</v>
      </c>
      <c r="L2992">
        <v>75896.45</v>
      </c>
      <c r="M2992">
        <v>6114.17</v>
      </c>
      <c r="N2992" t="s">
        <v>83</v>
      </c>
    </row>
    <row r="2993" spans="1:14" x14ac:dyDescent="0.35">
      <c r="A2993">
        <v>12992</v>
      </c>
      <c r="B2993" s="1">
        <v>45858</v>
      </c>
      <c r="C2993" t="s">
        <v>5586</v>
      </c>
      <c r="D2993" t="s">
        <v>28</v>
      </c>
      <c r="E2993" t="s">
        <v>29</v>
      </c>
      <c r="F2993" t="s">
        <v>17</v>
      </c>
      <c r="G2993" t="s">
        <v>18</v>
      </c>
      <c r="H2993" t="s">
        <v>5587</v>
      </c>
      <c r="I2993">
        <v>2</v>
      </c>
      <c r="J2993">
        <v>20984</v>
      </c>
      <c r="K2993">
        <v>15</v>
      </c>
      <c r="L2993">
        <v>35672.800000000003</v>
      </c>
      <c r="M2993">
        <v>2566.54</v>
      </c>
      <c r="N2993" t="s">
        <v>72</v>
      </c>
    </row>
    <row r="2994" spans="1:14" x14ac:dyDescent="0.35">
      <c r="A2994">
        <v>12993</v>
      </c>
      <c r="B2994" s="1">
        <v>45384</v>
      </c>
      <c r="C2994" t="s">
        <v>5588</v>
      </c>
      <c r="D2994" t="s">
        <v>22</v>
      </c>
      <c r="E2994" t="s">
        <v>54</v>
      </c>
      <c r="F2994" t="s">
        <v>42</v>
      </c>
      <c r="G2994" t="s">
        <v>446</v>
      </c>
      <c r="H2994" t="s">
        <v>3210</v>
      </c>
      <c r="I2994">
        <v>2</v>
      </c>
      <c r="J2994">
        <v>51569</v>
      </c>
      <c r="K2994">
        <v>15</v>
      </c>
      <c r="L2994">
        <v>87667.3</v>
      </c>
      <c r="M2994">
        <v>21791.96</v>
      </c>
      <c r="N2994" t="s">
        <v>33</v>
      </c>
    </row>
    <row r="2995" spans="1:14" x14ac:dyDescent="0.35">
      <c r="A2995">
        <v>12994</v>
      </c>
      <c r="B2995" s="1">
        <v>45293</v>
      </c>
      <c r="C2995" t="s">
        <v>5589</v>
      </c>
      <c r="D2995" t="s">
        <v>15</v>
      </c>
      <c r="E2995" t="s">
        <v>93</v>
      </c>
      <c r="F2995" t="s">
        <v>86</v>
      </c>
      <c r="G2995" t="s">
        <v>296</v>
      </c>
      <c r="H2995" t="s">
        <v>4340</v>
      </c>
      <c r="I2995">
        <v>1</v>
      </c>
      <c r="J2995">
        <v>46498</v>
      </c>
      <c r="K2995">
        <v>15</v>
      </c>
      <c r="L2995">
        <v>39523.300000000003</v>
      </c>
      <c r="M2995">
        <v>4002.98</v>
      </c>
      <c r="N2995" t="s">
        <v>20</v>
      </c>
    </row>
    <row r="2996" spans="1:14" x14ac:dyDescent="0.35">
      <c r="A2996">
        <v>12995</v>
      </c>
      <c r="B2996" s="1">
        <v>45380</v>
      </c>
      <c r="C2996" t="s">
        <v>4858</v>
      </c>
      <c r="D2996" t="s">
        <v>28</v>
      </c>
      <c r="E2996" t="s">
        <v>29</v>
      </c>
      <c r="F2996" t="s">
        <v>17</v>
      </c>
      <c r="G2996" t="s">
        <v>100</v>
      </c>
      <c r="H2996" t="s">
        <v>5590</v>
      </c>
      <c r="I2996">
        <v>5</v>
      </c>
      <c r="J2996">
        <v>3048</v>
      </c>
      <c r="K2996">
        <v>5</v>
      </c>
      <c r="L2996">
        <v>14478</v>
      </c>
      <c r="M2996">
        <v>1505.68</v>
      </c>
      <c r="N2996" t="s">
        <v>33</v>
      </c>
    </row>
    <row r="2997" spans="1:14" x14ac:dyDescent="0.35">
      <c r="A2997">
        <v>12996</v>
      </c>
      <c r="B2997" s="1">
        <v>45458</v>
      </c>
      <c r="C2997" t="s">
        <v>5591</v>
      </c>
      <c r="D2997" t="s">
        <v>40</v>
      </c>
      <c r="E2997" t="s">
        <v>41</v>
      </c>
      <c r="F2997" t="s">
        <v>69</v>
      </c>
      <c r="G2997" t="s">
        <v>123</v>
      </c>
      <c r="H2997" t="s">
        <v>5592</v>
      </c>
      <c r="I2997">
        <v>2</v>
      </c>
      <c r="J2997">
        <v>9157</v>
      </c>
      <c r="K2997">
        <v>5</v>
      </c>
      <c r="L2997">
        <v>17398.3</v>
      </c>
      <c r="M2997">
        <v>3437.35</v>
      </c>
      <c r="N2997" t="s">
        <v>83</v>
      </c>
    </row>
    <row r="2998" spans="1:14" x14ac:dyDescent="0.35">
      <c r="A2998">
        <v>12997</v>
      </c>
      <c r="B2998" s="1">
        <v>45404</v>
      </c>
      <c r="C2998" t="s">
        <v>5593</v>
      </c>
      <c r="D2998" t="s">
        <v>40</v>
      </c>
      <c r="E2998" t="s">
        <v>110</v>
      </c>
      <c r="F2998" t="s">
        <v>69</v>
      </c>
      <c r="G2998" t="s">
        <v>151</v>
      </c>
      <c r="H2998" t="s">
        <v>152</v>
      </c>
      <c r="I2998">
        <v>3</v>
      </c>
      <c r="J2998">
        <v>264</v>
      </c>
      <c r="K2998">
        <v>0</v>
      </c>
      <c r="L2998">
        <v>792</v>
      </c>
      <c r="M2998">
        <v>151.41999999999999</v>
      </c>
      <c r="N2998" t="s">
        <v>72</v>
      </c>
    </row>
    <row r="2999" spans="1:14" x14ac:dyDescent="0.35">
      <c r="A2999">
        <v>12998</v>
      </c>
      <c r="B2999" s="1">
        <v>45648</v>
      </c>
      <c r="C2999" t="s">
        <v>5594</v>
      </c>
      <c r="D2999" t="s">
        <v>28</v>
      </c>
      <c r="E2999" t="s">
        <v>85</v>
      </c>
      <c r="F2999" t="s">
        <v>86</v>
      </c>
      <c r="G2999" t="s">
        <v>118</v>
      </c>
      <c r="H2999" t="s">
        <v>5595</v>
      </c>
      <c r="I2999">
        <v>2</v>
      </c>
      <c r="J2999">
        <v>39922</v>
      </c>
      <c r="K2999">
        <v>0</v>
      </c>
      <c r="L2999">
        <v>79844</v>
      </c>
      <c r="M2999">
        <v>10269.18</v>
      </c>
      <c r="N2999" t="s">
        <v>20</v>
      </c>
    </row>
    <row r="3000" spans="1:14" x14ac:dyDescent="0.35">
      <c r="A3000">
        <v>12999</v>
      </c>
      <c r="B3000" s="1">
        <v>45634</v>
      </c>
      <c r="C3000" t="s">
        <v>5596</v>
      </c>
      <c r="D3000" t="s">
        <v>15</v>
      </c>
      <c r="E3000" t="s">
        <v>93</v>
      </c>
      <c r="F3000" t="s">
        <v>69</v>
      </c>
      <c r="G3000" t="s">
        <v>517</v>
      </c>
      <c r="H3000" t="s">
        <v>5597</v>
      </c>
      <c r="I3000">
        <v>4</v>
      </c>
      <c r="J3000">
        <v>60118</v>
      </c>
      <c r="K3000">
        <v>10</v>
      </c>
      <c r="L3000">
        <v>216424.8</v>
      </c>
      <c r="M3000">
        <v>25972.2</v>
      </c>
      <c r="N3000" t="s">
        <v>33</v>
      </c>
    </row>
    <row r="3001" spans="1:14" x14ac:dyDescent="0.35">
      <c r="A3001">
        <v>13000</v>
      </c>
      <c r="B3001" s="1">
        <v>45417</v>
      </c>
      <c r="C3001" t="s">
        <v>5598</v>
      </c>
      <c r="D3001" t="s">
        <v>40</v>
      </c>
      <c r="E3001" t="s">
        <v>62</v>
      </c>
      <c r="F3001" t="s">
        <v>75</v>
      </c>
      <c r="G3001" t="s">
        <v>76</v>
      </c>
      <c r="H3001" t="s">
        <v>1114</v>
      </c>
      <c r="I3001">
        <v>1</v>
      </c>
      <c r="J3001">
        <v>42595</v>
      </c>
      <c r="K3001">
        <v>10</v>
      </c>
      <c r="L3001">
        <v>38335.5</v>
      </c>
      <c r="M3001">
        <v>8363.7900000000009</v>
      </c>
      <c r="N3001" t="s">
        <v>20</v>
      </c>
    </row>
    <row r="3002" spans="1:14" x14ac:dyDescent="0.35">
      <c r="A3002">
        <v>13001</v>
      </c>
      <c r="B3002" s="1">
        <v>45384</v>
      </c>
      <c r="C3002" t="s">
        <v>5599</v>
      </c>
      <c r="D3002" t="s">
        <v>28</v>
      </c>
      <c r="E3002" t="s">
        <v>35</v>
      </c>
      <c r="F3002" t="s">
        <v>86</v>
      </c>
      <c r="G3002" t="s">
        <v>87</v>
      </c>
      <c r="H3002" t="s">
        <v>5310</v>
      </c>
      <c r="I3002">
        <v>1</v>
      </c>
      <c r="J3002">
        <v>41520</v>
      </c>
      <c r="K3002">
        <v>20</v>
      </c>
      <c r="L3002">
        <v>33216</v>
      </c>
      <c r="M3002">
        <v>2899.83</v>
      </c>
      <c r="N3002" t="s">
        <v>38</v>
      </c>
    </row>
    <row r="3003" spans="1:14" x14ac:dyDescent="0.35">
      <c r="A3003">
        <v>13002</v>
      </c>
      <c r="B3003" s="1">
        <v>45283</v>
      </c>
      <c r="C3003" t="s">
        <v>5600</v>
      </c>
      <c r="D3003" t="s">
        <v>15</v>
      </c>
      <c r="E3003" t="s">
        <v>68</v>
      </c>
      <c r="F3003" t="s">
        <v>17</v>
      </c>
      <c r="G3003" t="s">
        <v>18</v>
      </c>
      <c r="H3003" t="s">
        <v>5601</v>
      </c>
      <c r="I3003">
        <v>1</v>
      </c>
      <c r="J3003">
        <v>49849</v>
      </c>
      <c r="K3003">
        <v>5</v>
      </c>
      <c r="L3003">
        <v>47356.55</v>
      </c>
      <c r="M3003">
        <v>9849.56</v>
      </c>
      <c r="N3003" t="s">
        <v>38</v>
      </c>
    </row>
    <row r="3004" spans="1:14" x14ac:dyDescent="0.35">
      <c r="A3004">
        <v>13003</v>
      </c>
      <c r="B3004" s="1">
        <v>45917</v>
      </c>
      <c r="C3004" t="s">
        <v>5602</v>
      </c>
      <c r="D3004" t="s">
        <v>28</v>
      </c>
      <c r="E3004" t="s">
        <v>35</v>
      </c>
      <c r="F3004" t="s">
        <v>129</v>
      </c>
      <c r="G3004" t="s">
        <v>164</v>
      </c>
      <c r="H3004" t="s">
        <v>2970</v>
      </c>
      <c r="I3004">
        <v>2</v>
      </c>
      <c r="J3004">
        <v>33608</v>
      </c>
      <c r="K3004">
        <v>10</v>
      </c>
      <c r="L3004">
        <v>60494.400000000001</v>
      </c>
      <c r="M3004">
        <v>12705.82</v>
      </c>
      <c r="N3004" t="s">
        <v>20</v>
      </c>
    </row>
    <row r="3005" spans="1:14" x14ac:dyDescent="0.35">
      <c r="A3005">
        <v>13004</v>
      </c>
      <c r="B3005" s="1">
        <v>45723</v>
      </c>
      <c r="C3005" t="s">
        <v>5603</v>
      </c>
      <c r="D3005" t="s">
        <v>28</v>
      </c>
      <c r="E3005" t="s">
        <v>29</v>
      </c>
      <c r="F3005" t="s">
        <v>46</v>
      </c>
      <c r="G3005" t="s">
        <v>209</v>
      </c>
      <c r="H3005" t="s">
        <v>5604</v>
      </c>
      <c r="I3005">
        <v>1</v>
      </c>
      <c r="J3005">
        <v>54176</v>
      </c>
      <c r="K3005">
        <v>5</v>
      </c>
      <c r="L3005">
        <v>51467.199999999997</v>
      </c>
      <c r="M3005">
        <v>10699.67</v>
      </c>
      <c r="N3005" t="s">
        <v>33</v>
      </c>
    </row>
    <row r="3006" spans="1:14" x14ac:dyDescent="0.35">
      <c r="A3006">
        <v>13005</v>
      </c>
      <c r="B3006" s="1">
        <v>45495</v>
      </c>
      <c r="C3006" t="s">
        <v>5605</v>
      </c>
      <c r="D3006" t="s">
        <v>15</v>
      </c>
      <c r="E3006" t="s">
        <v>93</v>
      </c>
      <c r="F3006" t="s">
        <v>46</v>
      </c>
      <c r="G3006" t="s">
        <v>201</v>
      </c>
      <c r="H3006" t="s">
        <v>4491</v>
      </c>
      <c r="I3006">
        <v>4</v>
      </c>
      <c r="J3006">
        <v>46580</v>
      </c>
      <c r="K3006">
        <v>15</v>
      </c>
      <c r="L3006">
        <v>158372</v>
      </c>
      <c r="M3006">
        <v>28095.77</v>
      </c>
      <c r="N3006" t="s">
        <v>20</v>
      </c>
    </row>
    <row r="3007" spans="1:14" x14ac:dyDescent="0.35">
      <c r="A3007">
        <v>13006</v>
      </c>
      <c r="B3007" s="1">
        <v>45820</v>
      </c>
      <c r="C3007" t="s">
        <v>5606</v>
      </c>
      <c r="D3007" t="s">
        <v>15</v>
      </c>
      <c r="E3007" t="s">
        <v>174</v>
      </c>
      <c r="F3007" t="s">
        <v>75</v>
      </c>
      <c r="G3007" t="s">
        <v>204</v>
      </c>
      <c r="H3007" t="s">
        <v>5533</v>
      </c>
      <c r="I3007">
        <v>2</v>
      </c>
      <c r="J3007">
        <v>66721</v>
      </c>
      <c r="K3007">
        <v>10</v>
      </c>
      <c r="L3007">
        <v>120097.8</v>
      </c>
      <c r="M3007">
        <v>26133.82</v>
      </c>
      <c r="N3007" t="s">
        <v>38</v>
      </c>
    </row>
    <row r="3008" spans="1:14" x14ac:dyDescent="0.35">
      <c r="A3008">
        <v>13007</v>
      </c>
      <c r="B3008" s="1">
        <v>45597</v>
      </c>
      <c r="C3008" t="s">
        <v>5607</v>
      </c>
      <c r="D3008" t="s">
        <v>22</v>
      </c>
      <c r="E3008" t="s">
        <v>167</v>
      </c>
      <c r="F3008" t="s">
        <v>24</v>
      </c>
      <c r="G3008" t="s">
        <v>107</v>
      </c>
      <c r="H3008" t="s">
        <v>5608</v>
      </c>
      <c r="I3008">
        <v>5</v>
      </c>
      <c r="J3008">
        <v>4578</v>
      </c>
      <c r="K3008">
        <v>0</v>
      </c>
      <c r="L3008">
        <v>22890</v>
      </c>
      <c r="M3008">
        <v>2739.12</v>
      </c>
      <c r="N3008" t="s">
        <v>38</v>
      </c>
    </row>
    <row r="3009" spans="1:14" x14ac:dyDescent="0.35">
      <c r="A3009">
        <v>13008</v>
      </c>
      <c r="B3009" s="1">
        <v>45821</v>
      </c>
      <c r="C3009" t="s">
        <v>5609</v>
      </c>
      <c r="D3009" t="s">
        <v>15</v>
      </c>
      <c r="E3009" t="s">
        <v>68</v>
      </c>
      <c r="F3009" t="s">
        <v>30</v>
      </c>
      <c r="G3009" t="s">
        <v>65</v>
      </c>
      <c r="H3009" t="s">
        <v>5610</v>
      </c>
      <c r="I3009">
        <v>2</v>
      </c>
      <c r="J3009">
        <v>8544</v>
      </c>
      <c r="K3009">
        <v>5</v>
      </c>
      <c r="L3009">
        <v>16233.6</v>
      </c>
      <c r="M3009">
        <v>1766.93</v>
      </c>
      <c r="N3009" t="s">
        <v>33</v>
      </c>
    </row>
    <row r="3010" spans="1:14" x14ac:dyDescent="0.35">
      <c r="A3010">
        <v>13009</v>
      </c>
      <c r="B3010" s="1">
        <v>45758</v>
      </c>
      <c r="C3010" t="s">
        <v>5611</v>
      </c>
      <c r="D3010" t="s">
        <v>40</v>
      </c>
      <c r="E3010" t="s">
        <v>103</v>
      </c>
      <c r="F3010" t="s">
        <v>96</v>
      </c>
      <c r="G3010" t="s">
        <v>214</v>
      </c>
      <c r="H3010" t="s">
        <v>883</v>
      </c>
      <c r="I3010">
        <v>1</v>
      </c>
      <c r="J3010">
        <v>3203</v>
      </c>
      <c r="K3010">
        <v>15</v>
      </c>
      <c r="L3010">
        <v>2722.55</v>
      </c>
      <c r="M3010">
        <v>449.4</v>
      </c>
      <c r="N3010" t="s">
        <v>33</v>
      </c>
    </row>
    <row r="3011" spans="1:14" x14ac:dyDescent="0.35">
      <c r="A3011">
        <v>13010</v>
      </c>
      <c r="B3011" s="1">
        <v>45446</v>
      </c>
      <c r="C3011" t="s">
        <v>5612</v>
      </c>
      <c r="D3011" t="s">
        <v>28</v>
      </c>
      <c r="E3011" t="s">
        <v>114</v>
      </c>
      <c r="F3011" t="s">
        <v>96</v>
      </c>
      <c r="G3011" t="s">
        <v>214</v>
      </c>
      <c r="H3011" t="s">
        <v>5613</v>
      </c>
      <c r="I3011">
        <v>1</v>
      </c>
      <c r="J3011">
        <v>25701</v>
      </c>
      <c r="K3011">
        <v>15</v>
      </c>
      <c r="L3011">
        <v>21845.85</v>
      </c>
      <c r="M3011">
        <v>2165.71</v>
      </c>
      <c r="N3011" t="s">
        <v>72</v>
      </c>
    </row>
    <row r="3012" spans="1:14" x14ac:dyDescent="0.35">
      <c r="A3012">
        <v>13011</v>
      </c>
      <c r="B3012" s="1">
        <v>45557</v>
      </c>
      <c r="C3012" t="s">
        <v>5614</v>
      </c>
      <c r="D3012" t="s">
        <v>28</v>
      </c>
      <c r="E3012" t="s">
        <v>35</v>
      </c>
      <c r="F3012" t="s">
        <v>24</v>
      </c>
      <c r="G3012" t="s">
        <v>133</v>
      </c>
      <c r="H3012" t="s">
        <v>5615</v>
      </c>
      <c r="I3012">
        <v>2</v>
      </c>
      <c r="J3012">
        <v>55582</v>
      </c>
      <c r="K3012">
        <v>5</v>
      </c>
      <c r="L3012">
        <v>105605.8</v>
      </c>
      <c r="M3012">
        <v>8497.31</v>
      </c>
      <c r="N3012" t="s">
        <v>38</v>
      </c>
    </row>
    <row r="3013" spans="1:14" x14ac:dyDescent="0.35">
      <c r="A3013">
        <v>13012</v>
      </c>
      <c r="B3013" s="1">
        <v>45494</v>
      </c>
      <c r="C3013" t="s">
        <v>5616</v>
      </c>
      <c r="D3013" t="s">
        <v>28</v>
      </c>
      <c r="E3013" t="s">
        <v>35</v>
      </c>
      <c r="F3013" t="s">
        <v>30</v>
      </c>
      <c r="G3013" t="s">
        <v>104</v>
      </c>
      <c r="H3013" t="s">
        <v>5617</v>
      </c>
      <c r="I3013">
        <v>2</v>
      </c>
      <c r="J3013">
        <v>66808</v>
      </c>
      <c r="K3013">
        <v>5</v>
      </c>
      <c r="L3013">
        <v>126935.2</v>
      </c>
      <c r="M3013">
        <v>18226.830000000002</v>
      </c>
      <c r="N3013" t="s">
        <v>38</v>
      </c>
    </row>
    <row r="3014" spans="1:14" x14ac:dyDescent="0.35">
      <c r="A3014">
        <v>13013</v>
      </c>
      <c r="B3014" s="1">
        <v>45490</v>
      </c>
      <c r="C3014" t="s">
        <v>5618</v>
      </c>
      <c r="D3014" t="s">
        <v>15</v>
      </c>
      <c r="E3014" t="s">
        <v>93</v>
      </c>
      <c r="F3014" t="s">
        <v>75</v>
      </c>
      <c r="G3014" t="s">
        <v>240</v>
      </c>
      <c r="H3014" t="s">
        <v>5619</v>
      </c>
      <c r="I3014">
        <v>5</v>
      </c>
      <c r="J3014">
        <v>30083</v>
      </c>
      <c r="K3014">
        <v>20</v>
      </c>
      <c r="L3014">
        <v>120332</v>
      </c>
      <c r="M3014">
        <v>6259.45</v>
      </c>
      <c r="N3014" t="s">
        <v>83</v>
      </c>
    </row>
    <row r="3015" spans="1:14" x14ac:dyDescent="0.35">
      <c r="A3015">
        <v>13014</v>
      </c>
      <c r="B3015" s="1">
        <v>45720</v>
      </c>
      <c r="C3015" t="s">
        <v>5620</v>
      </c>
      <c r="D3015" t="s">
        <v>22</v>
      </c>
      <c r="E3015" t="s">
        <v>58</v>
      </c>
      <c r="F3015" t="s">
        <v>75</v>
      </c>
      <c r="G3015" t="s">
        <v>204</v>
      </c>
      <c r="H3015" t="s">
        <v>5621</v>
      </c>
      <c r="I3015">
        <v>5</v>
      </c>
      <c r="J3015">
        <v>59448</v>
      </c>
      <c r="K3015">
        <v>5</v>
      </c>
      <c r="L3015">
        <v>282378</v>
      </c>
      <c r="M3015">
        <v>67947.89</v>
      </c>
      <c r="N3015" t="s">
        <v>72</v>
      </c>
    </row>
    <row r="3016" spans="1:14" x14ac:dyDescent="0.35">
      <c r="A3016">
        <v>13015</v>
      </c>
      <c r="B3016" s="1">
        <v>45924</v>
      </c>
      <c r="C3016" t="s">
        <v>5622</v>
      </c>
      <c r="D3016" t="s">
        <v>15</v>
      </c>
      <c r="E3016" t="s">
        <v>174</v>
      </c>
      <c r="F3016" t="s">
        <v>129</v>
      </c>
      <c r="G3016" t="s">
        <v>148</v>
      </c>
      <c r="H3016" t="s">
        <v>5623</v>
      </c>
      <c r="I3016">
        <v>5</v>
      </c>
      <c r="J3016">
        <v>53981</v>
      </c>
      <c r="K3016">
        <v>20</v>
      </c>
      <c r="L3016">
        <v>215924</v>
      </c>
      <c r="M3016">
        <v>32677.54</v>
      </c>
      <c r="N3016" t="s">
        <v>20</v>
      </c>
    </row>
    <row r="3017" spans="1:14" x14ac:dyDescent="0.35">
      <c r="A3017">
        <v>13016</v>
      </c>
      <c r="B3017" s="1">
        <v>45515</v>
      </c>
      <c r="C3017" t="s">
        <v>5624</v>
      </c>
      <c r="D3017" t="s">
        <v>15</v>
      </c>
      <c r="E3017" t="s">
        <v>174</v>
      </c>
      <c r="F3017" t="s">
        <v>129</v>
      </c>
      <c r="G3017" t="s">
        <v>168</v>
      </c>
      <c r="H3017" t="s">
        <v>2657</v>
      </c>
      <c r="I3017">
        <v>3</v>
      </c>
      <c r="J3017">
        <v>3570</v>
      </c>
      <c r="K3017">
        <v>10</v>
      </c>
      <c r="L3017">
        <v>9639</v>
      </c>
      <c r="M3017">
        <v>2116.5700000000002</v>
      </c>
      <c r="N3017" t="s">
        <v>38</v>
      </c>
    </row>
    <row r="3018" spans="1:14" x14ac:dyDescent="0.35">
      <c r="A3018">
        <v>13017</v>
      </c>
      <c r="B3018" s="1">
        <v>45453</v>
      </c>
      <c r="C3018" t="s">
        <v>5625</v>
      </c>
      <c r="D3018" t="s">
        <v>22</v>
      </c>
      <c r="E3018" t="s">
        <v>54</v>
      </c>
      <c r="F3018" t="s">
        <v>96</v>
      </c>
      <c r="G3018" t="s">
        <v>214</v>
      </c>
      <c r="H3018" t="s">
        <v>5626</v>
      </c>
      <c r="I3018">
        <v>1</v>
      </c>
      <c r="J3018">
        <v>34871</v>
      </c>
      <c r="K3018">
        <v>10</v>
      </c>
      <c r="L3018">
        <v>31383.9</v>
      </c>
      <c r="M3018">
        <v>1697.65</v>
      </c>
      <c r="N3018" t="s">
        <v>83</v>
      </c>
    </row>
    <row r="3019" spans="1:14" x14ac:dyDescent="0.35">
      <c r="A3019">
        <v>13018</v>
      </c>
      <c r="B3019" s="1">
        <v>45495</v>
      </c>
      <c r="C3019" t="s">
        <v>5627</v>
      </c>
      <c r="D3019" t="s">
        <v>22</v>
      </c>
      <c r="E3019" t="s">
        <v>74</v>
      </c>
      <c r="F3019" t="s">
        <v>24</v>
      </c>
      <c r="G3019" t="s">
        <v>59</v>
      </c>
      <c r="H3019" t="s">
        <v>5628</v>
      </c>
      <c r="I3019">
        <v>2</v>
      </c>
      <c r="J3019">
        <v>31854</v>
      </c>
      <c r="K3019">
        <v>0</v>
      </c>
      <c r="L3019">
        <v>63708</v>
      </c>
      <c r="M3019">
        <v>9996.08</v>
      </c>
      <c r="N3019" t="s">
        <v>20</v>
      </c>
    </row>
    <row r="3020" spans="1:14" x14ac:dyDescent="0.35">
      <c r="A3020">
        <v>13019</v>
      </c>
      <c r="B3020" s="1">
        <v>45744</v>
      </c>
      <c r="C3020" t="s">
        <v>5629</v>
      </c>
      <c r="D3020" t="s">
        <v>15</v>
      </c>
      <c r="E3020" t="s">
        <v>93</v>
      </c>
      <c r="F3020" t="s">
        <v>86</v>
      </c>
      <c r="G3020" t="s">
        <v>87</v>
      </c>
      <c r="H3020" t="s">
        <v>5630</v>
      </c>
      <c r="I3020">
        <v>2</v>
      </c>
      <c r="J3020">
        <v>36773</v>
      </c>
      <c r="K3020">
        <v>5</v>
      </c>
      <c r="L3020">
        <v>69868.7</v>
      </c>
      <c r="M3020">
        <v>12029.07</v>
      </c>
      <c r="N3020" t="s">
        <v>72</v>
      </c>
    </row>
    <row r="3021" spans="1:14" x14ac:dyDescent="0.35">
      <c r="A3021">
        <v>13020</v>
      </c>
      <c r="B3021" s="1">
        <v>45880</v>
      </c>
      <c r="C3021" t="s">
        <v>5631</v>
      </c>
      <c r="D3021" t="s">
        <v>15</v>
      </c>
      <c r="E3021" t="s">
        <v>93</v>
      </c>
      <c r="F3021" t="s">
        <v>75</v>
      </c>
      <c r="G3021" t="s">
        <v>240</v>
      </c>
      <c r="H3021" t="s">
        <v>5632</v>
      </c>
      <c r="I3021">
        <v>3</v>
      </c>
      <c r="J3021">
        <v>65805</v>
      </c>
      <c r="K3021">
        <v>15</v>
      </c>
      <c r="L3021">
        <v>167802.75</v>
      </c>
      <c r="M3021">
        <v>9532.49</v>
      </c>
      <c r="N3021" t="s">
        <v>33</v>
      </c>
    </row>
    <row r="3022" spans="1:14" x14ac:dyDescent="0.35">
      <c r="A3022">
        <v>13021</v>
      </c>
      <c r="B3022" s="1">
        <v>45514</v>
      </c>
      <c r="C3022" t="s">
        <v>5633</v>
      </c>
      <c r="D3022" t="s">
        <v>40</v>
      </c>
      <c r="E3022" t="s">
        <v>62</v>
      </c>
      <c r="F3022" t="s">
        <v>17</v>
      </c>
      <c r="G3022" t="s">
        <v>291</v>
      </c>
      <c r="H3022" t="s">
        <v>5634</v>
      </c>
      <c r="I3022">
        <v>4</v>
      </c>
      <c r="J3022">
        <v>76032</v>
      </c>
      <c r="K3022">
        <v>5</v>
      </c>
      <c r="L3022">
        <v>288921.59999999998</v>
      </c>
      <c r="M3022">
        <v>14845.82</v>
      </c>
      <c r="N3022" t="s">
        <v>72</v>
      </c>
    </row>
    <row r="3023" spans="1:14" x14ac:dyDescent="0.35">
      <c r="A3023">
        <v>13022</v>
      </c>
      <c r="B3023" s="1">
        <v>45235</v>
      </c>
      <c r="C3023" t="s">
        <v>5635</v>
      </c>
      <c r="D3023" t="s">
        <v>28</v>
      </c>
      <c r="E3023" t="s">
        <v>144</v>
      </c>
      <c r="F3023" t="s">
        <v>86</v>
      </c>
      <c r="G3023" t="s">
        <v>296</v>
      </c>
      <c r="H3023" t="s">
        <v>5636</v>
      </c>
      <c r="I3023">
        <v>4</v>
      </c>
      <c r="J3023">
        <v>63656</v>
      </c>
      <c r="K3023">
        <v>5</v>
      </c>
      <c r="L3023">
        <v>241892.8</v>
      </c>
      <c r="M3023">
        <v>47368.7</v>
      </c>
      <c r="N3023" t="s">
        <v>83</v>
      </c>
    </row>
    <row r="3024" spans="1:14" x14ac:dyDescent="0.35">
      <c r="A3024">
        <v>13023</v>
      </c>
      <c r="B3024" s="1">
        <v>45480</v>
      </c>
      <c r="C3024" t="s">
        <v>5637</v>
      </c>
      <c r="D3024" t="s">
        <v>40</v>
      </c>
      <c r="E3024" t="s">
        <v>41</v>
      </c>
      <c r="F3024" t="s">
        <v>46</v>
      </c>
      <c r="G3024" t="s">
        <v>141</v>
      </c>
      <c r="H3024" t="s">
        <v>5638</v>
      </c>
      <c r="I3024">
        <v>4</v>
      </c>
      <c r="J3024">
        <v>2486</v>
      </c>
      <c r="K3024">
        <v>0</v>
      </c>
      <c r="L3024">
        <v>9944</v>
      </c>
      <c r="M3024">
        <v>1778.2</v>
      </c>
      <c r="N3024" t="s">
        <v>38</v>
      </c>
    </row>
    <row r="3025" spans="1:14" x14ac:dyDescent="0.35">
      <c r="A3025">
        <v>13024</v>
      </c>
      <c r="B3025" s="1">
        <v>45867</v>
      </c>
      <c r="C3025" t="s">
        <v>5639</v>
      </c>
      <c r="D3025" t="s">
        <v>15</v>
      </c>
      <c r="E3025" t="s">
        <v>16</v>
      </c>
      <c r="F3025" t="s">
        <v>46</v>
      </c>
      <c r="G3025" t="s">
        <v>201</v>
      </c>
      <c r="H3025" t="s">
        <v>5640</v>
      </c>
      <c r="I3025">
        <v>2</v>
      </c>
      <c r="J3025">
        <v>61345</v>
      </c>
      <c r="K3025">
        <v>5</v>
      </c>
      <c r="L3025">
        <v>116555.5</v>
      </c>
      <c r="M3025">
        <v>19507.55</v>
      </c>
      <c r="N3025" t="s">
        <v>83</v>
      </c>
    </row>
    <row r="3026" spans="1:14" x14ac:dyDescent="0.35">
      <c r="A3026">
        <v>13025</v>
      </c>
      <c r="B3026" s="1">
        <v>45762</v>
      </c>
      <c r="C3026" t="s">
        <v>5641</v>
      </c>
      <c r="D3026" t="s">
        <v>28</v>
      </c>
      <c r="E3026" t="s">
        <v>85</v>
      </c>
      <c r="F3026" t="s">
        <v>42</v>
      </c>
      <c r="G3026" t="s">
        <v>43</v>
      </c>
      <c r="H3026" t="s">
        <v>5642</v>
      </c>
      <c r="I3026">
        <v>3</v>
      </c>
      <c r="J3026">
        <v>22520</v>
      </c>
      <c r="K3026">
        <v>20</v>
      </c>
      <c r="L3026">
        <v>54048</v>
      </c>
      <c r="M3026">
        <v>12371.54</v>
      </c>
      <c r="N3026" t="s">
        <v>83</v>
      </c>
    </row>
    <row r="3027" spans="1:14" x14ac:dyDescent="0.35">
      <c r="A3027">
        <v>13026</v>
      </c>
      <c r="B3027" s="1">
        <v>45644</v>
      </c>
      <c r="C3027" t="s">
        <v>5643</v>
      </c>
      <c r="D3027" t="s">
        <v>28</v>
      </c>
      <c r="E3027" t="s">
        <v>85</v>
      </c>
      <c r="F3027" t="s">
        <v>17</v>
      </c>
      <c r="G3027" t="s">
        <v>18</v>
      </c>
      <c r="H3027" t="s">
        <v>379</v>
      </c>
      <c r="I3027">
        <v>4</v>
      </c>
      <c r="J3027">
        <v>73022</v>
      </c>
      <c r="K3027">
        <v>10</v>
      </c>
      <c r="L3027">
        <v>262879.2</v>
      </c>
      <c r="M3027">
        <v>36854.33</v>
      </c>
      <c r="N3027" t="s">
        <v>72</v>
      </c>
    </row>
    <row r="3028" spans="1:14" x14ac:dyDescent="0.35">
      <c r="A3028">
        <v>13027</v>
      </c>
      <c r="B3028" s="1">
        <v>45335</v>
      </c>
      <c r="C3028" t="s">
        <v>5644</v>
      </c>
      <c r="D3028" t="s">
        <v>15</v>
      </c>
      <c r="E3028" t="s">
        <v>68</v>
      </c>
      <c r="F3028" t="s">
        <v>42</v>
      </c>
      <c r="G3028" t="s">
        <v>43</v>
      </c>
      <c r="H3028" t="s">
        <v>920</v>
      </c>
      <c r="I3028">
        <v>1</v>
      </c>
      <c r="J3028">
        <v>75515</v>
      </c>
      <c r="K3028">
        <v>20</v>
      </c>
      <c r="L3028">
        <v>60412</v>
      </c>
      <c r="M3028">
        <v>9609.65</v>
      </c>
      <c r="N3028" t="s">
        <v>33</v>
      </c>
    </row>
    <row r="3029" spans="1:14" x14ac:dyDescent="0.35">
      <c r="A3029">
        <v>13028</v>
      </c>
      <c r="B3029" s="1">
        <v>45854</v>
      </c>
      <c r="C3029" t="s">
        <v>5645</v>
      </c>
      <c r="D3029" t="s">
        <v>40</v>
      </c>
      <c r="E3029" t="s">
        <v>110</v>
      </c>
      <c r="F3029" t="s">
        <v>129</v>
      </c>
      <c r="G3029" t="s">
        <v>130</v>
      </c>
      <c r="H3029" t="s">
        <v>5646</v>
      </c>
      <c r="I3029">
        <v>3</v>
      </c>
      <c r="J3029">
        <v>47768</v>
      </c>
      <c r="K3029">
        <v>5</v>
      </c>
      <c r="L3029">
        <v>136138.79999999999</v>
      </c>
      <c r="M3029">
        <v>21724.21</v>
      </c>
      <c r="N3029" t="s">
        <v>72</v>
      </c>
    </row>
    <row r="3030" spans="1:14" x14ac:dyDescent="0.35">
      <c r="A3030">
        <v>13029</v>
      </c>
      <c r="B3030" s="1">
        <v>45334</v>
      </c>
      <c r="C3030" t="s">
        <v>5647</v>
      </c>
      <c r="D3030" t="s">
        <v>40</v>
      </c>
      <c r="E3030" t="s">
        <v>110</v>
      </c>
      <c r="F3030" t="s">
        <v>86</v>
      </c>
      <c r="G3030" t="s">
        <v>87</v>
      </c>
      <c r="H3030" t="s">
        <v>5648</v>
      </c>
      <c r="I3030">
        <v>3</v>
      </c>
      <c r="J3030">
        <v>55611</v>
      </c>
      <c r="K3030">
        <v>0</v>
      </c>
      <c r="L3030">
        <v>166833</v>
      </c>
      <c r="M3030">
        <v>25996.35</v>
      </c>
      <c r="N3030" t="s">
        <v>20</v>
      </c>
    </row>
    <row r="3031" spans="1:14" x14ac:dyDescent="0.35">
      <c r="A3031">
        <v>13030</v>
      </c>
      <c r="B3031" s="1">
        <v>45458</v>
      </c>
      <c r="C3031" t="s">
        <v>5649</v>
      </c>
      <c r="D3031" t="s">
        <v>22</v>
      </c>
      <c r="E3031" t="s">
        <v>58</v>
      </c>
      <c r="F3031" t="s">
        <v>69</v>
      </c>
      <c r="G3031" t="s">
        <v>517</v>
      </c>
      <c r="H3031" t="s">
        <v>716</v>
      </c>
      <c r="I3031">
        <v>5</v>
      </c>
      <c r="J3031">
        <v>61900</v>
      </c>
      <c r="K3031">
        <v>15</v>
      </c>
      <c r="L3031">
        <v>263075</v>
      </c>
      <c r="M3031">
        <v>30507.31</v>
      </c>
      <c r="N3031" t="s">
        <v>38</v>
      </c>
    </row>
    <row r="3032" spans="1:14" x14ac:dyDescent="0.35">
      <c r="A3032">
        <v>13031</v>
      </c>
      <c r="B3032" s="1">
        <v>45648</v>
      </c>
      <c r="C3032" t="s">
        <v>5650</v>
      </c>
      <c r="D3032" t="s">
        <v>40</v>
      </c>
      <c r="E3032" t="s">
        <v>50</v>
      </c>
      <c r="F3032" t="s">
        <v>86</v>
      </c>
      <c r="G3032" t="s">
        <v>87</v>
      </c>
      <c r="H3032" t="s">
        <v>5651</v>
      </c>
      <c r="I3032">
        <v>1</v>
      </c>
      <c r="J3032">
        <v>47330</v>
      </c>
      <c r="K3032">
        <v>10</v>
      </c>
      <c r="L3032">
        <v>42597</v>
      </c>
      <c r="M3032">
        <v>9898.51</v>
      </c>
      <c r="N3032" t="s">
        <v>38</v>
      </c>
    </row>
    <row r="3033" spans="1:14" x14ac:dyDescent="0.35">
      <c r="A3033">
        <v>13032</v>
      </c>
      <c r="B3033" s="1">
        <v>45755</v>
      </c>
      <c r="C3033" t="s">
        <v>5652</v>
      </c>
      <c r="D3033" t="s">
        <v>40</v>
      </c>
      <c r="E3033" t="s">
        <v>110</v>
      </c>
      <c r="F3033" t="s">
        <v>69</v>
      </c>
      <c r="G3033" t="s">
        <v>517</v>
      </c>
      <c r="H3033" t="s">
        <v>5177</v>
      </c>
      <c r="I3033">
        <v>5</v>
      </c>
      <c r="J3033">
        <v>4138</v>
      </c>
      <c r="K3033">
        <v>20</v>
      </c>
      <c r="L3033">
        <v>16552</v>
      </c>
      <c r="M3033">
        <v>3141.34</v>
      </c>
      <c r="N3033" t="s">
        <v>33</v>
      </c>
    </row>
    <row r="3034" spans="1:14" x14ac:dyDescent="0.35">
      <c r="A3034">
        <v>13033</v>
      </c>
      <c r="B3034" s="1">
        <v>45635</v>
      </c>
      <c r="C3034" t="s">
        <v>5653</v>
      </c>
      <c r="D3034" t="s">
        <v>15</v>
      </c>
      <c r="E3034" t="s">
        <v>16</v>
      </c>
      <c r="F3034" t="s">
        <v>17</v>
      </c>
      <c r="G3034" t="s">
        <v>100</v>
      </c>
      <c r="H3034" t="s">
        <v>2673</v>
      </c>
      <c r="I3034">
        <v>1</v>
      </c>
      <c r="J3034">
        <v>14104</v>
      </c>
      <c r="K3034">
        <v>15</v>
      </c>
      <c r="L3034">
        <v>11988.4</v>
      </c>
      <c r="M3034">
        <v>1637.8</v>
      </c>
      <c r="N3034" t="s">
        <v>33</v>
      </c>
    </row>
    <row r="3035" spans="1:14" x14ac:dyDescent="0.35">
      <c r="A3035">
        <v>13034</v>
      </c>
      <c r="B3035" s="1">
        <v>45869</v>
      </c>
      <c r="C3035" t="s">
        <v>5654</v>
      </c>
      <c r="D3035" t="s">
        <v>40</v>
      </c>
      <c r="E3035" t="s">
        <v>62</v>
      </c>
      <c r="F3035" t="s">
        <v>17</v>
      </c>
      <c r="G3035" t="s">
        <v>55</v>
      </c>
      <c r="H3035" t="s">
        <v>5655</v>
      </c>
      <c r="I3035">
        <v>2</v>
      </c>
      <c r="J3035">
        <v>16789</v>
      </c>
      <c r="K3035">
        <v>15</v>
      </c>
      <c r="L3035">
        <v>28541.3</v>
      </c>
      <c r="M3035">
        <v>3394.96</v>
      </c>
      <c r="N3035" t="s">
        <v>83</v>
      </c>
    </row>
    <row r="3036" spans="1:14" x14ac:dyDescent="0.35">
      <c r="A3036">
        <v>13035</v>
      </c>
      <c r="B3036" s="1">
        <v>45306</v>
      </c>
      <c r="C3036" t="s">
        <v>5656</v>
      </c>
      <c r="D3036" t="s">
        <v>28</v>
      </c>
      <c r="E3036" t="s">
        <v>144</v>
      </c>
      <c r="F3036" t="s">
        <v>75</v>
      </c>
      <c r="G3036" t="s">
        <v>204</v>
      </c>
      <c r="H3036" t="s">
        <v>5657</v>
      </c>
      <c r="I3036">
        <v>2</v>
      </c>
      <c r="J3036">
        <v>28960</v>
      </c>
      <c r="K3036">
        <v>15</v>
      </c>
      <c r="L3036">
        <v>49232</v>
      </c>
      <c r="M3036">
        <v>4029.73</v>
      </c>
      <c r="N3036" t="s">
        <v>83</v>
      </c>
    </row>
    <row r="3037" spans="1:14" x14ac:dyDescent="0.35">
      <c r="A3037">
        <v>13036</v>
      </c>
      <c r="B3037" s="1">
        <v>45274</v>
      </c>
      <c r="C3037" t="s">
        <v>5658</v>
      </c>
      <c r="D3037" t="s">
        <v>28</v>
      </c>
      <c r="E3037" t="s">
        <v>35</v>
      </c>
      <c r="F3037" t="s">
        <v>46</v>
      </c>
      <c r="G3037" t="s">
        <v>201</v>
      </c>
      <c r="H3037" t="s">
        <v>5659</v>
      </c>
      <c r="I3037">
        <v>4</v>
      </c>
      <c r="J3037">
        <v>61001</v>
      </c>
      <c r="K3037">
        <v>15</v>
      </c>
      <c r="L3037">
        <v>207403.4</v>
      </c>
      <c r="M3037">
        <v>18493.61</v>
      </c>
      <c r="N3037" t="s">
        <v>33</v>
      </c>
    </row>
    <row r="3038" spans="1:14" x14ac:dyDescent="0.35">
      <c r="A3038">
        <v>13037</v>
      </c>
      <c r="B3038" s="1">
        <v>45426</v>
      </c>
      <c r="C3038" t="s">
        <v>5660</v>
      </c>
      <c r="D3038" t="s">
        <v>40</v>
      </c>
      <c r="E3038" t="s">
        <v>62</v>
      </c>
      <c r="F3038" t="s">
        <v>30</v>
      </c>
      <c r="G3038" t="s">
        <v>322</v>
      </c>
      <c r="H3038" t="s">
        <v>5661</v>
      </c>
      <c r="I3038">
        <v>5</v>
      </c>
      <c r="J3038">
        <v>52901</v>
      </c>
      <c r="K3038">
        <v>10</v>
      </c>
      <c r="L3038">
        <v>238054.5</v>
      </c>
      <c r="M3038">
        <v>28025.07</v>
      </c>
      <c r="N3038" t="s">
        <v>72</v>
      </c>
    </row>
    <row r="3039" spans="1:14" x14ac:dyDescent="0.35">
      <c r="A3039">
        <v>13038</v>
      </c>
      <c r="B3039" s="1">
        <v>45895</v>
      </c>
      <c r="C3039" t="s">
        <v>5662</v>
      </c>
      <c r="D3039" t="s">
        <v>28</v>
      </c>
      <c r="E3039" t="s">
        <v>29</v>
      </c>
      <c r="F3039" t="s">
        <v>75</v>
      </c>
      <c r="G3039" t="s">
        <v>307</v>
      </c>
      <c r="H3039" t="s">
        <v>5663</v>
      </c>
      <c r="I3039">
        <v>3</v>
      </c>
      <c r="J3039">
        <v>26219</v>
      </c>
      <c r="K3039">
        <v>20</v>
      </c>
      <c r="L3039">
        <v>62925.599999999999</v>
      </c>
      <c r="M3039">
        <v>10078.65</v>
      </c>
      <c r="N3039" t="s">
        <v>72</v>
      </c>
    </row>
    <row r="3040" spans="1:14" x14ac:dyDescent="0.35">
      <c r="A3040">
        <v>13039</v>
      </c>
      <c r="B3040" s="1">
        <v>45634</v>
      </c>
      <c r="C3040" t="s">
        <v>5664</v>
      </c>
      <c r="D3040" t="s">
        <v>22</v>
      </c>
      <c r="E3040" t="s">
        <v>74</v>
      </c>
      <c r="F3040" t="s">
        <v>75</v>
      </c>
      <c r="G3040" t="s">
        <v>307</v>
      </c>
      <c r="H3040" t="s">
        <v>5665</v>
      </c>
      <c r="I3040">
        <v>2</v>
      </c>
      <c r="J3040">
        <v>48953</v>
      </c>
      <c r="K3040">
        <v>10</v>
      </c>
      <c r="L3040">
        <v>88115.4</v>
      </c>
      <c r="M3040">
        <v>11763.57</v>
      </c>
      <c r="N3040" t="s">
        <v>33</v>
      </c>
    </row>
    <row r="3041" spans="1:14" x14ac:dyDescent="0.35">
      <c r="A3041">
        <v>13040</v>
      </c>
      <c r="B3041" s="1">
        <v>45274</v>
      </c>
      <c r="C3041" t="s">
        <v>5666</v>
      </c>
      <c r="D3041" t="s">
        <v>22</v>
      </c>
      <c r="E3041" t="s">
        <v>74</v>
      </c>
      <c r="F3041" t="s">
        <v>86</v>
      </c>
      <c r="G3041" t="s">
        <v>90</v>
      </c>
      <c r="H3041" t="s">
        <v>5667</v>
      </c>
      <c r="I3041">
        <v>5</v>
      </c>
      <c r="J3041">
        <v>24950</v>
      </c>
      <c r="K3041">
        <v>15</v>
      </c>
      <c r="L3041">
        <v>106037.5</v>
      </c>
      <c r="M3041">
        <v>10712.41</v>
      </c>
      <c r="N3041" t="s">
        <v>33</v>
      </c>
    </row>
    <row r="3042" spans="1:14" x14ac:dyDescent="0.35">
      <c r="A3042">
        <v>13041</v>
      </c>
      <c r="B3042" s="1">
        <v>45583</v>
      </c>
      <c r="C3042" t="s">
        <v>5668</v>
      </c>
      <c r="D3042" t="s">
        <v>40</v>
      </c>
      <c r="E3042" t="s">
        <v>110</v>
      </c>
      <c r="F3042" t="s">
        <v>42</v>
      </c>
      <c r="G3042" t="s">
        <v>79</v>
      </c>
      <c r="H3042" t="s">
        <v>5669</v>
      </c>
      <c r="I3042">
        <v>5</v>
      </c>
      <c r="J3042">
        <v>35783</v>
      </c>
      <c r="K3042">
        <v>15</v>
      </c>
      <c r="L3042">
        <v>152077.75</v>
      </c>
      <c r="M3042">
        <v>7926.92</v>
      </c>
      <c r="N3042" t="s">
        <v>33</v>
      </c>
    </row>
    <row r="3043" spans="1:14" x14ac:dyDescent="0.35">
      <c r="A3043">
        <v>13042</v>
      </c>
      <c r="B3043" s="1">
        <v>45764</v>
      </c>
      <c r="C3043" t="s">
        <v>5670</v>
      </c>
      <c r="D3043" t="s">
        <v>40</v>
      </c>
      <c r="E3043" t="s">
        <v>103</v>
      </c>
      <c r="F3043" t="s">
        <v>42</v>
      </c>
      <c r="G3043" t="s">
        <v>43</v>
      </c>
      <c r="H3043" t="s">
        <v>5671</v>
      </c>
      <c r="I3043">
        <v>1</v>
      </c>
      <c r="J3043">
        <v>22723</v>
      </c>
      <c r="K3043">
        <v>0</v>
      </c>
      <c r="L3043">
        <v>22723</v>
      </c>
      <c r="M3043">
        <v>3015.02</v>
      </c>
      <c r="N3043" t="s">
        <v>72</v>
      </c>
    </row>
    <row r="3044" spans="1:14" x14ac:dyDescent="0.35">
      <c r="A3044">
        <v>13043</v>
      </c>
      <c r="B3044" s="1">
        <v>45368</v>
      </c>
      <c r="C3044" t="s">
        <v>5672</v>
      </c>
      <c r="D3044" t="s">
        <v>40</v>
      </c>
      <c r="E3044" t="s">
        <v>110</v>
      </c>
      <c r="F3044" t="s">
        <v>24</v>
      </c>
      <c r="G3044" t="s">
        <v>25</v>
      </c>
      <c r="H3044" t="s">
        <v>954</v>
      </c>
      <c r="I3044">
        <v>1</v>
      </c>
      <c r="J3044">
        <v>53059</v>
      </c>
      <c r="K3044">
        <v>10</v>
      </c>
      <c r="L3044">
        <v>47753.1</v>
      </c>
      <c r="M3044">
        <v>6951.29</v>
      </c>
      <c r="N3044" t="s">
        <v>38</v>
      </c>
    </row>
    <row r="3045" spans="1:14" x14ac:dyDescent="0.35">
      <c r="A3045">
        <v>13044</v>
      </c>
      <c r="B3045" s="1">
        <v>45262</v>
      </c>
      <c r="C3045" t="s">
        <v>5673</v>
      </c>
      <c r="D3045" t="s">
        <v>15</v>
      </c>
      <c r="E3045" t="s">
        <v>147</v>
      </c>
      <c r="F3045" t="s">
        <v>69</v>
      </c>
      <c r="G3045" t="s">
        <v>123</v>
      </c>
      <c r="H3045" t="s">
        <v>5674</v>
      </c>
      <c r="I3045">
        <v>1</v>
      </c>
      <c r="J3045">
        <v>16349</v>
      </c>
      <c r="K3045">
        <v>20</v>
      </c>
      <c r="L3045">
        <v>13079.2</v>
      </c>
      <c r="M3045">
        <v>2485.08</v>
      </c>
      <c r="N3045" t="s">
        <v>83</v>
      </c>
    </row>
    <row r="3046" spans="1:14" x14ac:dyDescent="0.35">
      <c r="A3046">
        <v>13045</v>
      </c>
      <c r="B3046" s="1">
        <v>45348</v>
      </c>
      <c r="C3046" t="s">
        <v>5675</v>
      </c>
      <c r="D3046" t="s">
        <v>22</v>
      </c>
      <c r="E3046" t="s">
        <v>58</v>
      </c>
      <c r="F3046" t="s">
        <v>86</v>
      </c>
      <c r="G3046" t="s">
        <v>171</v>
      </c>
      <c r="H3046" t="s">
        <v>369</v>
      </c>
      <c r="I3046">
        <v>4</v>
      </c>
      <c r="J3046">
        <v>19551</v>
      </c>
      <c r="K3046">
        <v>15</v>
      </c>
      <c r="L3046">
        <v>66473.399999999994</v>
      </c>
      <c r="M3046">
        <v>10615.49</v>
      </c>
      <c r="N3046" t="s">
        <v>33</v>
      </c>
    </row>
    <row r="3047" spans="1:14" x14ac:dyDescent="0.35">
      <c r="A3047">
        <v>13046</v>
      </c>
      <c r="B3047" s="1">
        <v>45262</v>
      </c>
      <c r="C3047" t="s">
        <v>5676</v>
      </c>
      <c r="D3047" t="s">
        <v>22</v>
      </c>
      <c r="E3047" t="s">
        <v>74</v>
      </c>
      <c r="F3047" t="s">
        <v>17</v>
      </c>
      <c r="G3047" t="s">
        <v>55</v>
      </c>
      <c r="H3047" t="s">
        <v>5677</v>
      </c>
      <c r="I3047">
        <v>3</v>
      </c>
      <c r="J3047">
        <v>33505</v>
      </c>
      <c r="K3047">
        <v>0</v>
      </c>
      <c r="L3047">
        <v>100515</v>
      </c>
      <c r="M3047">
        <v>12501.44</v>
      </c>
      <c r="N3047" t="s">
        <v>20</v>
      </c>
    </row>
    <row r="3048" spans="1:14" x14ac:dyDescent="0.35">
      <c r="A3048">
        <v>13047</v>
      </c>
      <c r="B3048" s="1">
        <v>45588</v>
      </c>
      <c r="C3048" t="s">
        <v>5678</v>
      </c>
      <c r="D3048" t="s">
        <v>40</v>
      </c>
      <c r="E3048" t="s">
        <v>62</v>
      </c>
      <c r="F3048" t="s">
        <v>46</v>
      </c>
      <c r="G3048" t="s">
        <v>209</v>
      </c>
      <c r="H3048" t="s">
        <v>5679</v>
      </c>
      <c r="I3048">
        <v>3</v>
      </c>
      <c r="J3048">
        <v>26525</v>
      </c>
      <c r="K3048">
        <v>15</v>
      </c>
      <c r="L3048">
        <v>67638.75</v>
      </c>
      <c r="M3048">
        <v>10344.85</v>
      </c>
      <c r="N3048" t="s">
        <v>38</v>
      </c>
    </row>
    <row r="3049" spans="1:14" x14ac:dyDescent="0.35">
      <c r="A3049">
        <v>13048</v>
      </c>
      <c r="B3049" s="1">
        <v>45581</v>
      </c>
      <c r="C3049" t="s">
        <v>5680</v>
      </c>
      <c r="D3049" t="s">
        <v>28</v>
      </c>
      <c r="E3049" t="s">
        <v>144</v>
      </c>
      <c r="F3049" t="s">
        <v>69</v>
      </c>
      <c r="G3049" t="s">
        <v>151</v>
      </c>
      <c r="H3049" t="s">
        <v>5681</v>
      </c>
      <c r="I3049">
        <v>1</v>
      </c>
      <c r="J3049">
        <v>71036</v>
      </c>
      <c r="K3049">
        <v>20</v>
      </c>
      <c r="L3049">
        <v>56828.800000000003</v>
      </c>
      <c r="M3049">
        <v>5863.92</v>
      </c>
      <c r="N3049" t="s">
        <v>33</v>
      </c>
    </row>
    <row r="3050" spans="1:14" x14ac:dyDescent="0.35">
      <c r="A3050">
        <v>13049</v>
      </c>
      <c r="B3050" s="1">
        <v>45750</v>
      </c>
      <c r="C3050" t="s">
        <v>5682</v>
      </c>
      <c r="D3050" t="s">
        <v>22</v>
      </c>
      <c r="E3050" t="s">
        <v>167</v>
      </c>
      <c r="F3050" t="s">
        <v>86</v>
      </c>
      <c r="G3050" t="s">
        <v>90</v>
      </c>
      <c r="H3050" t="s">
        <v>5683</v>
      </c>
      <c r="I3050">
        <v>2</v>
      </c>
      <c r="J3050">
        <v>69965</v>
      </c>
      <c r="K3050">
        <v>0</v>
      </c>
      <c r="L3050">
        <v>139930</v>
      </c>
      <c r="M3050">
        <v>19954.53</v>
      </c>
      <c r="N3050" t="s">
        <v>33</v>
      </c>
    </row>
    <row r="3051" spans="1:14" x14ac:dyDescent="0.35">
      <c r="A3051">
        <v>13050</v>
      </c>
      <c r="B3051" s="1">
        <v>45672</v>
      </c>
      <c r="C3051" t="s">
        <v>5684</v>
      </c>
      <c r="D3051" t="s">
        <v>28</v>
      </c>
      <c r="E3051" t="s">
        <v>144</v>
      </c>
      <c r="F3051" t="s">
        <v>86</v>
      </c>
      <c r="G3051" t="s">
        <v>296</v>
      </c>
      <c r="H3051" t="s">
        <v>3040</v>
      </c>
      <c r="I3051">
        <v>1</v>
      </c>
      <c r="J3051">
        <v>71876</v>
      </c>
      <c r="K3051">
        <v>10</v>
      </c>
      <c r="L3051">
        <v>64688.4</v>
      </c>
      <c r="M3051">
        <v>9795.77</v>
      </c>
      <c r="N3051" t="s">
        <v>72</v>
      </c>
    </row>
    <row r="3052" spans="1:14" x14ac:dyDescent="0.35">
      <c r="A3052">
        <v>13051</v>
      </c>
      <c r="B3052" s="1">
        <v>45468</v>
      </c>
      <c r="C3052" t="s">
        <v>5685</v>
      </c>
      <c r="D3052" t="s">
        <v>40</v>
      </c>
      <c r="E3052" t="s">
        <v>50</v>
      </c>
      <c r="F3052" t="s">
        <v>86</v>
      </c>
      <c r="G3052" t="s">
        <v>90</v>
      </c>
      <c r="H3052" t="s">
        <v>5686</v>
      </c>
      <c r="I3052">
        <v>5</v>
      </c>
      <c r="J3052">
        <v>23597</v>
      </c>
      <c r="K3052">
        <v>20</v>
      </c>
      <c r="L3052">
        <v>94388</v>
      </c>
      <c r="M3052">
        <v>22123.47</v>
      </c>
      <c r="N3052" t="s">
        <v>20</v>
      </c>
    </row>
    <row r="3053" spans="1:14" x14ac:dyDescent="0.35">
      <c r="A3053">
        <v>13052</v>
      </c>
      <c r="B3053" s="1">
        <v>45676</v>
      </c>
      <c r="C3053" t="s">
        <v>5687</v>
      </c>
      <c r="D3053" t="s">
        <v>22</v>
      </c>
      <c r="E3053" t="s">
        <v>54</v>
      </c>
      <c r="F3053" t="s">
        <v>17</v>
      </c>
      <c r="G3053" t="s">
        <v>18</v>
      </c>
      <c r="H3053" t="s">
        <v>5688</v>
      </c>
      <c r="I3053">
        <v>4</v>
      </c>
      <c r="J3053">
        <v>29395</v>
      </c>
      <c r="K3053">
        <v>5</v>
      </c>
      <c r="L3053">
        <v>111701</v>
      </c>
      <c r="M3053">
        <v>13191.05</v>
      </c>
      <c r="N3053" t="s">
        <v>20</v>
      </c>
    </row>
    <row r="3054" spans="1:14" x14ac:dyDescent="0.35">
      <c r="A3054">
        <v>13053</v>
      </c>
      <c r="B3054" s="1">
        <v>45817</v>
      </c>
      <c r="C3054" t="s">
        <v>5689</v>
      </c>
      <c r="D3054" t="s">
        <v>28</v>
      </c>
      <c r="E3054" t="s">
        <v>144</v>
      </c>
      <c r="F3054" t="s">
        <v>69</v>
      </c>
      <c r="G3054" t="s">
        <v>151</v>
      </c>
      <c r="H3054" t="s">
        <v>5690</v>
      </c>
      <c r="I3054">
        <v>4</v>
      </c>
      <c r="J3054">
        <v>73212</v>
      </c>
      <c r="K3054">
        <v>0</v>
      </c>
      <c r="L3054">
        <v>292848</v>
      </c>
      <c r="M3054">
        <v>43805.32</v>
      </c>
      <c r="N3054" t="s">
        <v>20</v>
      </c>
    </row>
    <row r="3055" spans="1:14" x14ac:dyDescent="0.35">
      <c r="A3055">
        <v>13054</v>
      </c>
      <c r="B3055" s="1">
        <v>45637</v>
      </c>
      <c r="C3055" t="s">
        <v>5691</v>
      </c>
      <c r="D3055" t="s">
        <v>40</v>
      </c>
      <c r="E3055" t="s">
        <v>41</v>
      </c>
      <c r="F3055" t="s">
        <v>30</v>
      </c>
      <c r="G3055" t="s">
        <v>31</v>
      </c>
      <c r="H3055" t="s">
        <v>1703</v>
      </c>
      <c r="I3055">
        <v>2</v>
      </c>
      <c r="J3055">
        <v>38478</v>
      </c>
      <c r="K3055">
        <v>10</v>
      </c>
      <c r="L3055">
        <v>69260.399999999994</v>
      </c>
      <c r="M3055">
        <v>8452.35</v>
      </c>
      <c r="N3055" t="s">
        <v>83</v>
      </c>
    </row>
    <row r="3056" spans="1:14" x14ac:dyDescent="0.35">
      <c r="A3056">
        <v>13055</v>
      </c>
      <c r="B3056" s="1">
        <v>45873</v>
      </c>
      <c r="C3056" t="s">
        <v>5692</v>
      </c>
      <c r="D3056" t="s">
        <v>28</v>
      </c>
      <c r="E3056" t="s">
        <v>35</v>
      </c>
      <c r="F3056" t="s">
        <v>96</v>
      </c>
      <c r="G3056" t="s">
        <v>138</v>
      </c>
      <c r="H3056" t="s">
        <v>5693</v>
      </c>
      <c r="I3056">
        <v>1</v>
      </c>
      <c r="J3056">
        <v>77933</v>
      </c>
      <c r="K3056">
        <v>0</v>
      </c>
      <c r="L3056">
        <v>77933</v>
      </c>
      <c r="M3056">
        <v>7876.25</v>
      </c>
      <c r="N3056" t="s">
        <v>72</v>
      </c>
    </row>
    <row r="3057" spans="1:14" x14ac:dyDescent="0.35">
      <c r="A3057">
        <v>13056</v>
      </c>
      <c r="B3057" s="1">
        <v>45795</v>
      </c>
      <c r="C3057" t="s">
        <v>5694</v>
      </c>
      <c r="D3057" t="s">
        <v>28</v>
      </c>
      <c r="E3057" t="s">
        <v>114</v>
      </c>
      <c r="F3057" t="s">
        <v>69</v>
      </c>
      <c r="G3057" t="s">
        <v>115</v>
      </c>
      <c r="H3057" t="s">
        <v>5695</v>
      </c>
      <c r="I3057">
        <v>2</v>
      </c>
      <c r="J3057">
        <v>61973</v>
      </c>
      <c r="K3057">
        <v>10</v>
      </c>
      <c r="L3057">
        <v>111551.4</v>
      </c>
      <c r="M3057">
        <v>15434.62</v>
      </c>
      <c r="N3057" t="s">
        <v>38</v>
      </c>
    </row>
    <row r="3058" spans="1:14" x14ac:dyDescent="0.35">
      <c r="A3058">
        <v>13057</v>
      </c>
      <c r="B3058" s="1">
        <v>45252</v>
      </c>
      <c r="C3058" t="s">
        <v>5696</v>
      </c>
      <c r="D3058" t="s">
        <v>28</v>
      </c>
      <c r="E3058" t="s">
        <v>29</v>
      </c>
      <c r="F3058" t="s">
        <v>46</v>
      </c>
      <c r="G3058" t="s">
        <v>201</v>
      </c>
      <c r="H3058" t="s">
        <v>3372</v>
      </c>
      <c r="I3058">
        <v>4</v>
      </c>
      <c r="J3058">
        <v>17771</v>
      </c>
      <c r="K3058">
        <v>0</v>
      </c>
      <c r="L3058">
        <v>71084</v>
      </c>
      <c r="M3058">
        <v>6882.6</v>
      </c>
      <c r="N3058" t="s">
        <v>72</v>
      </c>
    </row>
    <row r="3059" spans="1:14" x14ac:dyDescent="0.35">
      <c r="A3059">
        <v>13058</v>
      </c>
      <c r="B3059" s="1">
        <v>45916</v>
      </c>
      <c r="C3059" t="s">
        <v>5697</v>
      </c>
      <c r="D3059" t="s">
        <v>15</v>
      </c>
      <c r="E3059" t="s">
        <v>93</v>
      </c>
      <c r="F3059" t="s">
        <v>86</v>
      </c>
      <c r="G3059" t="s">
        <v>90</v>
      </c>
      <c r="H3059" t="s">
        <v>1080</v>
      </c>
      <c r="I3059">
        <v>3</v>
      </c>
      <c r="J3059">
        <v>63135</v>
      </c>
      <c r="K3059">
        <v>10</v>
      </c>
      <c r="L3059">
        <v>170464.5</v>
      </c>
      <c r="M3059">
        <v>10224.17</v>
      </c>
      <c r="N3059" t="s">
        <v>83</v>
      </c>
    </row>
    <row r="3060" spans="1:14" x14ac:dyDescent="0.35">
      <c r="A3060">
        <v>13059</v>
      </c>
      <c r="B3060" s="1">
        <v>45443</v>
      </c>
      <c r="C3060" t="s">
        <v>5698</v>
      </c>
      <c r="D3060" t="s">
        <v>40</v>
      </c>
      <c r="E3060" t="s">
        <v>62</v>
      </c>
      <c r="F3060" t="s">
        <v>24</v>
      </c>
      <c r="G3060" t="s">
        <v>25</v>
      </c>
      <c r="H3060" t="s">
        <v>5699</v>
      </c>
      <c r="I3060">
        <v>3</v>
      </c>
      <c r="J3060">
        <v>79841</v>
      </c>
      <c r="K3060">
        <v>0</v>
      </c>
      <c r="L3060">
        <v>239523</v>
      </c>
      <c r="M3060">
        <v>26323.93</v>
      </c>
      <c r="N3060" t="s">
        <v>72</v>
      </c>
    </row>
    <row r="3061" spans="1:14" x14ac:dyDescent="0.35">
      <c r="A3061">
        <v>13060</v>
      </c>
      <c r="B3061" s="1">
        <v>45367</v>
      </c>
      <c r="C3061" t="s">
        <v>5700</v>
      </c>
      <c r="D3061" t="s">
        <v>28</v>
      </c>
      <c r="E3061" t="s">
        <v>29</v>
      </c>
      <c r="F3061" t="s">
        <v>17</v>
      </c>
      <c r="G3061" t="s">
        <v>100</v>
      </c>
      <c r="H3061" t="s">
        <v>5701</v>
      </c>
      <c r="I3061">
        <v>1</v>
      </c>
      <c r="J3061">
        <v>317</v>
      </c>
      <c r="K3061">
        <v>15</v>
      </c>
      <c r="L3061">
        <v>269.45</v>
      </c>
      <c r="M3061">
        <v>38.24</v>
      </c>
      <c r="N3061" t="s">
        <v>72</v>
      </c>
    </row>
    <row r="3062" spans="1:14" x14ac:dyDescent="0.35">
      <c r="A3062">
        <v>13061</v>
      </c>
      <c r="B3062" s="1">
        <v>45887</v>
      </c>
      <c r="C3062" t="s">
        <v>5702</v>
      </c>
      <c r="D3062" t="s">
        <v>40</v>
      </c>
      <c r="E3062" t="s">
        <v>110</v>
      </c>
      <c r="F3062" t="s">
        <v>86</v>
      </c>
      <c r="G3062" t="s">
        <v>90</v>
      </c>
      <c r="H3062" t="s">
        <v>5703</v>
      </c>
      <c r="I3062">
        <v>2</v>
      </c>
      <c r="J3062">
        <v>3923</v>
      </c>
      <c r="K3062">
        <v>10</v>
      </c>
      <c r="L3062">
        <v>7061.4</v>
      </c>
      <c r="M3062">
        <v>1206.4000000000001</v>
      </c>
      <c r="N3062" t="s">
        <v>20</v>
      </c>
    </row>
    <row r="3063" spans="1:14" x14ac:dyDescent="0.35">
      <c r="A3063">
        <v>13062</v>
      </c>
      <c r="B3063" s="1">
        <v>45307</v>
      </c>
      <c r="C3063" t="s">
        <v>5704</v>
      </c>
      <c r="D3063" t="s">
        <v>40</v>
      </c>
      <c r="E3063" t="s">
        <v>50</v>
      </c>
      <c r="F3063" t="s">
        <v>30</v>
      </c>
      <c r="G3063" t="s">
        <v>227</v>
      </c>
      <c r="H3063" t="s">
        <v>5705</v>
      </c>
      <c r="I3063">
        <v>4</v>
      </c>
      <c r="J3063">
        <v>45989</v>
      </c>
      <c r="K3063">
        <v>15</v>
      </c>
      <c r="L3063">
        <v>156362.6</v>
      </c>
      <c r="M3063">
        <v>36552.82</v>
      </c>
      <c r="N3063" t="s">
        <v>72</v>
      </c>
    </row>
    <row r="3064" spans="1:14" x14ac:dyDescent="0.35">
      <c r="A3064">
        <v>13063</v>
      </c>
      <c r="B3064" s="1">
        <v>45426</v>
      </c>
      <c r="C3064" t="s">
        <v>5706</v>
      </c>
      <c r="D3064" t="s">
        <v>40</v>
      </c>
      <c r="E3064" t="s">
        <v>103</v>
      </c>
      <c r="F3064" t="s">
        <v>69</v>
      </c>
      <c r="G3064" t="s">
        <v>115</v>
      </c>
      <c r="H3064" t="s">
        <v>5707</v>
      </c>
      <c r="I3064">
        <v>4</v>
      </c>
      <c r="J3064">
        <v>2395</v>
      </c>
      <c r="K3064">
        <v>15</v>
      </c>
      <c r="L3064">
        <v>8143</v>
      </c>
      <c r="M3064">
        <v>727.83</v>
      </c>
      <c r="N3064" t="s">
        <v>20</v>
      </c>
    </row>
    <row r="3065" spans="1:14" x14ac:dyDescent="0.35">
      <c r="A3065">
        <v>13064</v>
      </c>
      <c r="B3065" s="1">
        <v>45333</v>
      </c>
      <c r="C3065" t="s">
        <v>5708</v>
      </c>
      <c r="D3065" t="s">
        <v>15</v>
      </c>
      <c r="E3065" t="s">
        <v>68</v>
      </c>
      <c r="F3065" t="s">
        <v>42</v>
      </c>
      <c r="G3065" t="s">
        <v>43</v>
      </c>
      <c r="H3065" t="s">
        <v>5709</v>
      </c>
      <c r="I3065">
        <v>4</v>
      </c>
      <c r="J3065">
        <v>3266</v>
      </c>
      <c r="K3065">
        <v>5</v>
      </c>
      <c r="L3065">
        <v>12410.8</v>
      </c>
      <c r="M3065">
        <v>2481.81</v>
      </c>
      <c r="N3065" t="s">
        <v>72</v>
      </c>
    </row>
    <row r="3066" spans="1:14" x14ac:dyDescent="0.35">
      <c r="A3066">
        <v>13065</v>
      </c>
      <c r="B3066" s="1">
        <v>45838</v>
      </c>
      <c r="C3066" t="s">
        <v>5710</v>
      </c>
      <c r="D3066" t="s">
        <v>28</v>
      </c>
      <c r="E3066" t="s">
        <v>144</v>
      </c>
      <c r="F3066" t="s">
        <v>129</v>
      </c>
      <c r="G3066" t="s">
        <v>130</v>
      </c>
      <c r="H3066" t="s">
        <v>5711</v>
      </c>
      <c r="I3066">
        <v>3</v>
      </c>
      <c r="J3066">
        <v>64714</v>
      </c>
      <c r="K3066">
        <v>10</v>
      </c>
      <c r="L3066">
        <v>174727.8</v>
      </c>
      <c r="M3066">
        <v>41459.43</v>
      </c>
      <c r="N3066" t="s">
        <v>20</v>
      </c>
    </row>
    <row r="3067" spans="1:14" x14ac:dyDescent="0.35">
      <c r="A3067">
        <v>13066</v>
      </c>
      <c r="B3067" s="1">
        <v>45600</v>
      </c>
      <c r="C3067" t="s">
        <v>5712</v>
      </c>
      <c r="D3067" t="s">
        <v>28</v>
      </c>
      <c r="E3067" t="s">
        <v>29</v>
      </c>
      <c r="F3067" t="s">
        <v>46</v>
      </c>
      <c r="G3067" t="s">
        <v>201</v>
      </c>
      <c r="H3067" t="s">
        <v>5713</v>
      </c>
      <c r="I3067">
        <v>1</v>
      </c>
      <c r="J3067">
        <v>278</v>
      </c>
      <c r="K3067">
        <v>5</v>
      </c>
      <c r="L3067">
        <v>264.10000000000002</v>
      </c>
      <c r="M3067">
        <v>19.12</v>
      </c>
      <c r="N3067" t="s">
        <v>38</v>
      </c>
    </row>
    <row r="3068" spans="1:14" x14ac:dyDescent="0.35">
      <c r="A3068">
        <v>13067</v>
      </c>
      <c r="B3068" s="1">
        <v>45414</v>
      </c>
      <c r="C3068" t="s">
        <v>5714</v>
      </c>
      <c r="D3068" t="s">
        <v>22</v>
      </c>
      <c r="E3068" t="s">
        <v>23</v>
      </c>
      <c r="F3068" t="s">
        <v>86</v>
      </c>
      <c r="G3068" t="s">
        <v>171</v>
      </c>
      <c r="H3068" t="s">
        <v>5715</v>
      </c>
      <c r="I3068">
        <v>2</v>
      </c>
      <c r="J3068">
        <v>27771</v>
      </c>
      <c r="K3068">
        <v>10</v>
      </c>
      <c r="L3068">
        <v>49987.8</v>
      </c>
      <c r="M3068">
        <v>6019.35</v>
      </c>
      <c r="N3068" t="s">
        <v>33</v>
      </c>
    </row>
    <row r="3069" spans="1:14" x14ac:dyDescent="0.35">
      <c r="A3069">
        <v>13068</v>
      </c>
      <c r="B3069" s="1">
        <v>45579</v>
      </c>
      <c r="C3069" t="s">
        <v>5716</v>
      </c>
      <c r="D3069" t="s">
        <v>15</v>
      </c>
      <c r="E3069" t="s">
        <v>16</v>
      </c>
      <c r="F3069" t="s">
        <v>86</v>
      </c>
      <c r="G3069" t="s">
        <v>118</v>
      </c>
      <c r="H3069" t="s">
        <v>5058</v>
      </c>
      <c r="I3069">
        <v>4</v>
      </c>
      <c r="J3069">
        <v>74225</v>
      </c>
      <c r="K3069">
        <v>10</v>
      </c>
      <c r="L3069">
        <v>267210</v>
      </c>
      <c r="M3069">
        <v>19685</v>
      </c>
      <c r="N3069" t="s">
        <v>83</v>
      </c>
    </row>
    <row r="3070" spans="1:14" x14ac:dyDescent="0.35">
      <c r="A3070">
        <v>13069</v>
      </c>
      <c r="B3070" s="1">
        <v>45689</v>
      </c>
      <c r="C3070" t="s">
        <v>5717</v>
      </c>
      <c r="D3070" t="s">
        <v>40</v>
      </c>
      <c r="E3070" t="s">
        <v>41</v>
      </c>
      <c r="F3070" t="s">
        <v>17</v>
      </c>
      <c r="G3070" t="s">
        <v>100</v>
      </c>
      <c r="H3070" t="s">
        <v>5718</v>
      </c>
      <c r="I3070">
        <v>5</v>
      </c>
      <c r="J3070">
        <v>64232</v>
      </c>
      <c r="K3070">
        <v>10</v>
      </c>
      <c r="L3070">
        <v>289044</v>
      </c>
      <c r="M3070">
        <v>51823.53</v>
      </c>
      <c r="N3070" t="s">
        <v>83</v>
      </c>
    </row>
    <row r="3071" spans="1:14" x14ac:dyDescent="0.35">
      <c r="A3071">
        <v>13070</v>
      </c>
      <c r="B3071" s="1">
        <v>45419</v>
      </c>
      <c r="C3071" t="s">
        <v>5719</v>
      </c>
      <c r="D3071" t="s">
        <v>28</v>
      </c>
      <c r="E3071" t="s">
        <v>35</v>
      </c>
      <c r="F3071" t="s">
        <v>30</v>
      </c>
      <c r="G3071" t="s">
        <v>31</v>
      </c>
      <c r="H3071" t="s">
        <v>1172</v>
      </c>
      <c r="I3071">
        <v>1</v>
      </c>
      <c r="J3071">
        <v>79127</v>
      </c>
      <c r="K3071">
        <v>5</v>
      </c>
      <c r="L3071">
        <v>75170.649999999994</v>
      </c>
      <c r="M3071">
        <v>11863.43</v>
      </c>
      <c r="N3071" t="s">
        <v>33</v>
      </c>
    </row>
    <row r="3072" spans="1:14" x14ac:dyDescent="0.35">
      <c r="A3072">
        <v>13071</v>
      </c>
      <c r="B3072" s="1">
        <v>45398</v>
      </c>
      <c r="C3072" t="s">
        <v>5720</v>
      </c>
      <c r="D3072" t="s">
        <v>15</v>
      </c>
      <c r="E3072" t="s">
        <v>16</v>
      </c>
      <c r="F3072" t="s">
        <v>129</v>
      </c>
      <c r="G3072" t="s">
        <v>159</v>
      </c>
      <c r="H3072" t="s">
        <v>207</v>
      </c>
      <c r="I3072">
        <v>1</v>
      </c>
      <c r="J3072">
        <v>72835</v>
      </c>
      <c r="K3072">
        <v>5</v>
      </c>
      <c r="L3072">
        <v>69193.25</v>
      </c>
      <c r="M3072">
        <v>9252.7900000000009</v>
      </c>
      <c r="N3072" t="s">
        <v>20</v>
      </c>
    </row>
    <row r="3073" spans="1:14" x14ac:dyDescent="0.35">
      <c r="A3073">
        <v>13072</v>
      </c>
      <c r="B3073" s="1">
        <v>45394</v>
      </c>
      <c r="C3073" t="s">
        <v>5721</v>
      </c>
      <c r="D3073" t="s">
        <v>15</v>
      </c>
      <c r="E3073" t="s">
        <v>174</v>
      </c>
      <c r="F3073" t="s">
        <v>46</v>
      </c>
      <c r="G3073" t="s">
        <v>47</v>
      </c>
      <c r="H3073" t="s">
        <v>3551</v>
      </c>
      <c r="I3073">
        <v>4</v>
      </c>
      <c r="J3073">
        <v>8180</v>
      </c>
      <c r="K3073">
        <v>0</v>
      </c>
      <c r="L3073">
        <v>32720</v>
      </c>
      <c r="M3073">
        <v>2779.92</v>
      </c>
      <c r="N3073" t="s">
        <v>38</v>
      </c>
    </row>
    <row r="3074" spans="1:14" x14ac:dyDescent="0.35">
      <c r="A3074">
        <v>13073</v>
      </c>
      <c r="B3074" s="1">
        <v>45290</v>
      </c>
      <c r="C3074" t="s">
        <v>5722</v>
      </c>
      <c r="D3074" t="s">
        <v>15</v>
      </c>
      <c r="E3074" t="s">
        <v>16</v>
      </c>
      <c r="F3074" t="s">
        <v>24</v>
      </c>
      <c r="G3074" t="s">
        <v>107</v>
      </c>
      <c r="H3074" t="s">
        <v>5723</v>
      </c>
      <c r="I3074">
        <v>4</v>
      </c>
      <c r="J3074">
        <v>24631</v>
      </c>
      <c r="K3074">
        <v>5</v>
      </c>
      <c r="L3074">
        <v>93597.8</v>
      </c>
      <c r="M3074">
        <v>11213.7</v>
      </c>
      <c r="N3074" t="s">
        <v>20</v>
      </c>
    </row>
    <row r="3075" spans="1:14" x14ac:dyDescent="0.35">
      <c r="A3075">
        <v>13074</v>
      </c>
      <c r="B3075" s="1">
        <v>45588</v>
      </c>
      <c r="C3075" t="s">
        <v>5724</v>
      </c>
      <c r="D3075" t="s">
        <v>40</v>
      </c>
      <c r="E3075" t="s">
        <v>41</v>
      </c>
      <c r="F3075" t="s">
        <v>46</v>
      </c>
      <c r="G3075" t="s">
        <v>141</v>
      </c>
      <c r="H3075" t="s">
        <v>5456</v>
      </c>
      <c r="I3075">
        <v>5</v>
      </c>
      <c r="J3075">
        <v>68127</v>
      </c>
      <c r="K3075">
        <v>10</v>
      </c>
      <c r="L3075">
        <v>306571.5</v>
      </c>
      <c r="M3075">
        <v>51208.5</v>
      </c>
      <c r="N3075" t="s">
        <v>38</v>
      </c>
    </row>
    <row r="3076" spans="1:14" x14ac:dyDescent="0.35">
      <c r="A3076">
        <v>13075</v>
      </c>
      <c r="B3076" s="1">
        <v>45208</v>
      </c>
      <c r="C3076" t="s">
        <v>5725</v>
      </c>
      <c r="D3076" t="s">
        <v>15</v>
      </c>
      <c r="E3076" t="s">
        <v>147</v>
      </c>
      <c r="F3076" t="s">
        <v>96</v>
      </c>
      <c r="G3076" t="s">
        <v>183</v>
      </c>
      <c r="H3076" t="s">
        <v>5726</v>
      </c>
      <c r="I3076">
        <v>2</v>
      </c>
      <c r="J3076">
        <v>36160</v>
      </c>
      <c r="K3076">
        <v>5</v>
      </c>
      <c r="L3076">
        <v>68704</v>
      </c>
      <c r="M3076">
        <v>13928.85</v>
      </c>
      <c r="N3076" t="s">
        <v>33</v>
      </c>
    </row>
    <row r="3077" spans="1:14" x14ac:dyDescent="0.35">
      <c r="A3077">
        <v>13076</v>
      </c>
      <c r="B3077" s="1">
        <v>45903</v>
      </c>
      <c r="C3077" t="s">
        <v>5727</v>
      </c>
      <c r="D3077" t="s">
        <v>28</v>
      </c>
      <c r="E3077" t="s">
        <v>85</v>
      </c>
      <c r="F3077" t="s">
        <v>75</v>
      </c>
      <c r="G3077" t="s">
        <v>307</v>
      </c>
      <c r="H3077" t="s">
        <v>5728</v>
      </c>
      <c r="I3077">
        <v>2</v>
      </c>
      <c r="J3077">
        <v>39527</v>
      </c>
      <c r="K3077">
        <v>20</v>
      </c>
      <c r="L3077">
        <v>63243.199999999997</v>
      </c>
      <c r="M3077">
        <v>10326.16</v>
      </c>
      <c r="N3077" t="s">
        <v>83</v>
      </c>
    </row>
    <row r="3078" spans="1:14" x14ac:dyDescent="0.35">
      <c r="A3078">
        <v>13077</v>
      </c>
      <c r="B3078" s="1">
        <v>45838</v>
      </c>
      <c r="C3078" t="s">
        <v>5729</v>
      </c>
      <c r="D3078" t="s">
        <v>40</v>
      </c>
      <c r="E3078" t="s">
        <v>110</v>
      </c>
      <c r="F3078" t="s">
        <v>75</v>
      </c>
      <c r="G3078" t="s">
        <v>76</v>
      </c>
      <c r="H3078" t="s">
        <v>3844</v>
      </c>
      <c r="I3078">
        <v>1</v>
      </c>
      <c r="J3078">
        <v>14371</v>
      </c>
      <c r="K3078">
        <v>15</v>
      </c>
      <c r="L3078">
        <v>12215.35</v>
      </c>
      <c r="M3078">
        <v>1679.02</v>
      </c>
      <c r="N3078" t="s">
        <v>38</v>
      </c>
    </row>
    <row r="3079" spans="1:14" x14ac:dyDescent="0.35">
      <c r="A3079">
        <v>13078</v>
      </c>
      <c r="B3079" s="1">
        <v>45806</v>
      </c>
      <c r="C3079" t="s">
        <v>5730</v>
      </c>
      <c r="D3079" t="s">
        <v>15</v>
      </c>
      <c r="E3079" t="s">
        <v>147</v>
      </c>
      <c r="F3079" t="s">
        <v>86</v>
      </c>
      <c r="G3079" t="s">
        <v>87</v>
      </c>
      <c r="H3079" t="s">
        <v>5731</v>
      </c>
      <c r="I3079">
        <v>2</v>
      </c>
      <c r="J3079">
        <v>13288</v>
      </c>
      <c r="K3079">
        <v>5</v>
      </c>
      <c r="L3079">
        <v>25247.200000000001</v>
      </c>
      <c r="M3079">
        <v>2401.94</v>
      </c>
      <c r="N3079" t="s">
        <v>20</v>
      </c>
    </row>
    <row r="3080" spans="1:14" x14ac:dyDescent="0.35">
      <c r="A3080">
        <v>13079</v>
      </c>
      <c r="B3080" s="1">
        <v>45218</v>
      </c>
      <c r="C3080" t="s">
        <v>5732</v>
      </c>
      <c r="D3080" t="s">
        <v>40</v>
      </c>
      <c r="E3080" t="s">
        <v>41</v>
      </c>
      <c r="F3080" t="s">
        <v>96</v>
      </c>
      <c r="G3080" t="s">
        <v>214</v>
      </c>
      <c r="H3080" t="s">
        <v>5733</v>
      </c>
      <c r="I3080">
        <v>4</v>
      </c>
      <c r="J3080">
        <v>19841</v>
      </c>
      <c r="K3080">
        <v>5</v>
      </c>
      <c r="L3080">
        <v>75395.8</v>
      </c>
      <c r="M3080">
        <v>12702.86</v>
      </c>
      <c r="N3080" t="s">
        <v>72</v>
      </c>
    </row>
    <row r="3081" spans="1:14" x14ac:dyDescent="0.35">
      <c r="A3081">
        <v>13080</v>
      </c>
      <c r="B3081" s="1">
        <v>45597</v>
      </c>
      <c r="C3081" t="s">
        <v>5734</v>
      </c>
      <c r="D3081" t="s">
        <v>40</v>
      </c>
      <c r="E3081" t="s">
        <v>103</v>
      </c>
      <c r="F3081" t="s">
        <v>46</v>
      </c>
      <c r="G3081" t="s">
        <v>141</v>
      </c>
      <c r="H3081" t="s">
        <v>5735</v>
      </c>
      <c r="I3081">
        <v>3</v>
      </c>
      <c r="J3081">
        <v>68638</v>
      </c>
      <c r="K3081">
        <v>15</v>
      </c>
      <c r="L3081">
        <v>175026.9</v>
      </c>
      <c r="M3081">
        <v>17034.03</v>
      </c>
      <c r="N3081" t="s">
        <v>38</v>
      </c>
    </row>
    <row r="3082" spans="1:14" x14ac:dyDescent="0.35">
      <c r="A3082">
        <v>13081</v>
      </c>
      <c r="B3082" s="1">
        <v>45751</v>
      </c>
      <c r="C3082" t="s">
        <v>5736</v>
      </c>
      <c r="D3082" t="s">
        <v>15</v>
      </c>
      <c r="E3082" t="s">
        <v>93</v>
      </c>
      <c r="F3082" t="s">
        <v>24</v>
      </c>
      <c r="G3082" t="s">
        <v>107</v>
      </c>
      <c r="H3082" t="s">
        <v>5737</v>
      </c>
      <c r="I3082">
        <v>2</v>
      </c>
      <c r="J3082">
        <v>11203</v>
      </c>
      <c r="K3082">
        <v>10</v>
      </c>
      <c r="L3082">
        <v>20165.400000000001</v>
      </c>
      <c r="M3082">
        <v>3987.05</v>
      </c>
      <c r="N3082" t="s">
        <v>72</v>
      </c>
    </row>
    <row r="3083" spans="1:14" x14ac:dyDescent="0.35">
      <c r="A3083">
        <v>13082</v>
      </c>
      <c r="B3083" s="1">
        <v>45275</v>
      </c>
      <c r="C3083" t="s">
        <v>5738</v>
      </c>
      <c r="D3083" t="s">
        <v>15</v>
      </c>
      <c r="E3083" t="s">
        <v>16</v>
      </c>
      <c r="F3083" t="s">
        <v>69</v>
      </c>
      <c r="G3083" t="s">
        <v>517</v>
      </c>
      <c r="H3083" t="s">
        <v>3834</v>
      </c>
      <c r="I3083">
        <v>2</v>
      </c>
      <c r="J3083">
        <v>63253</v>
      </c>
      <c r="K3083">
        <v>5</v>
      </c>
      <c r="L3083">
        <v>120180.7</v>
      </c>
      <c r="M3083">
        <v>19412.75</v>
      </c>
      <c r="N3083" t="s">
        <v>33</v>
      </c>
    </row>
    <row r="3084" spans="1:14" x14ac:dyDescent="0.35">
      <c r="A3084">
        <v>13083</v>
      </c>
      <c r="B3084" s="1">
        <v>45856</v>
      </c>
      <c r="C3084" t="s">
        <v>5739</v>
      </c>
      <c r="D3084" t="s">
        <v>40</v>
      </c>
      <c r="E3084" t="s">
        <v>62</v>
      </c>
      <c r="F3084" t="s">
        <v>46</v>
      </c>
      <c r="G3084" t="s">
        <v>201</v>
      </c>
      <c r="H3084" t="s">
        <v>4019</v>
      </c>
      <c r="I3084">
        <v>1</v>
      </c>
      <c r="J3084">
        <v>49630</v>
      </c>
      <c r="K3084">
        <v>10</v>
      </c>
      <c r="L3084">
        <v>44667</v>
      </c>
      <c r="M3084">
        <v>3531.27</v>
      </c>
      <c r="N3084" t="s">
        <v>38</v>
      </c>
    </row>
    <row r="3085" spans="1:14" x14ac:dyDescent="0.35">
      <c r="A3085">
        <v>13084</v>
      </c>
      <c r="B3085" s="1">
        <v>45254</v>
      </c>
      <c r="C3085" t="s">
        <v>5740</v>
      </c>
      <c r="D3085" t="s">
        <v>28</v>
      </c>
      <c r="E3085" t="s">
        <v>35</v>
      </c>
      <c r="F3085" t="s">
        <v>69</v>
      </c>
      <c r="G3085" t="s">
        <v>70</v>
      </c>
      <c r="H3085" t="s">
        <v>5741</v>
      </c>
      <c r="I3085">
        <v>3</v>
      </c>
      <c r="J3085">
        <v>45931</v>
      </c>
      <c r="K3085">
        <v>10</v>
      </c>
      <c r="L3085">
        <v>124013.7</v>
      </c>
      <c r="M3085">
        <v>17277.47</v>
      </c>
      <c r="N3085" t="s">
        <v>20</v>
      </c>
    </row>
    <row r="3086" spans="1:14" x14ac:dyDescent="0.35">
      <c r="A3086">
        <v>13085</v>
      </c>
      <c r="B3086" s="1">
        <v>45510</v>
      </c>
      <c r="C3086" t="s">
        <v>5742</v>
      </c>
      <c r="D3086" t="s">
        <v>15</v>
      </c>
      <c r="E3086" t="s">
        <v>16</v>
      </c>
      <c r="F3086" t="s">
        <v>42</v>
      </c>
      <c r="G3086" t="s">
        <v>446</v>
      </c>
      <c r="H3086" t="s">
        <v>1614</v>
      </c>
      <c r="I3086">
        <v>1</v>
      </c>
      <c r="J3086">
        <v>19394</v>
      </c>
      <c r="K3086">
        <v>0</v>
      </c>
      <c r="L3086">
        <v>19394</v>
      </c>
      <c r="M3086">
        <v>2147.59</v>
      </c>
      <c r="N3086" t="s">
        <v>83</v>
      </c>
    </row>
    <row r="3087" spans="1:14" x14ac:dyDescent="0.35">
      <c r="A3087">
        <v>13086</v>
      </c>
      <c r="B3087" s="1">
        <v>45574</v>
      </c>
      <c r="C3087" t="s">
        <v>5743</v>
      </c>
      <c r="D3087" t="s">
        <v>15</v>
      </c>
      <c r="E3087" t="s">
        <v>174</v>
      </c>
      <c r="F3087" t="s">
        <v>129</v>
      </c>
      <c r="G3087" t="s">
        <v>130</v>
      </c>
      <c r="H3087" t="s">
        <v>5744</v>
      </c>
      <c r="I3087">
        <v>5</v>
      </c>
      <c r="J3087">
        <v>777</v>
      </c>
      <c r="K3087">
        <v>5</v>
      </c>
      <c r="L3087">
        <v>3690.75</v>
      </c>
      <c r="M3087">
        <v>381.12</v>
      </c>
      <c r="N3087" t="s">
        <v>33</v>
      </c>
    </row>
    <row r="3088" spans="1:14" x14ac:dyDescent="0.35">
      <c r="A3088">
        <v>13087</v>
      </c>
      <c r="B3088" s="1">
        <v>45600</v>
      </c>
      <c r="C3088" t="s">
        <v>5745</v>
      </c>
      <c r="D3088" t="s">
        <v>40</v>
      </c>
      <c r="E3088" t="s">
        <v>62</v>
      </c>
      <c r="F3088" t="s">
        <v>86</v>
      </c>
      <c r="G3088" t="s">
        <v>87</v>
      </c>
      <c r="H3088" t="s">
        <v>5746</v>
      </c>
      <c r="I3088">
        <v>3</v>
      </c>
      <c r="J3088">
        <v>38127</v>
      </c>
      <c r="K3088">
        <v>5</v>
      </c>
      <c r="L3088">
        <v>108661.95</v>
      </c>
      <c r="M3088">
        <v>26444.92</v>
      </c>
      <c r="N3088" t="s">
        <v>72</v>
      </c>
    </row>
    <row r="3089" spans="1:14" x14ac:dyDescent="0.35">
      <c r="A3089">
        <v>13088</v>
      </c>
      <c r="B3089" s="1">
        <v>45384</v>
      </c>
      <c r="C3089" t="s">
        <v>5747</v>
      </c>
      <c r="D3089" t="s">
        <v>22</v>
      </c>
      <c r="E3089" t="s">
        <v>23</v>
      </c>
      <c r="F3089" t="s">
        <v>30</v>
      </c>
      <c r="G3089" t="s">
        <v>65</v>
      </c>
      <c r="H3089" t="s">
        <v>5748</v>
      </c>
      <c r="I3089">
        <v>1</v>
      </c>
      <c r="J3089">
        <v>45598</v>
      </c>
      <c r="K3089">
        <v>10</v>
      </c>
      <c r="L3089">
        <v>41038.199999999997</v>
      </c>
      <c r="M3089">
        <v>8831.35</v>
      </c>
      <c r="N3089" t="s">
        <v>38</v>
      </c>
    </row>
    <row r="3090" spans="1:14" x14ac:dyDescent="0.35">
      <c r="A3090">
        <v>13089</v>
      </c>
      <c r="B3090" s="1">
        <v>45563</v>
      </c>
      <c r="C3090" t="s">
        <v>5749</v>
      </c>
      <c r="D3090" t="s">
        <v>22</v>
      </c>
      <c r="E3090" t="s">
        <v>167</v>
      </c>
      <c r="F3090" t="s">
        <v>86</v>
      </c>
      <c r="G3090" t="s">
        <v>87</v>
      </c>
      <c r="H3090" t="s">
        <v>2475</v>
      </c>
      <c r="I3090">
        <v>2</v>
      </c>
      <c r="J3090">
        <v>30724</v>
      </c>
      <c r="K3090">
        <v>10</v>
      </c>
      <c r="L3090">
        <v>55303.199999999997</v>
      </c>
      <c r="M3090">
        <v>13410.63</v>
      </c>
      <c r="N3090" t="s">
        <v>83</v>
      </c>
    </row>
    <row r="3091" spans="1:14" x14ac:dyDescent="0.35">
      <c r="A3091">
        <v>13090</v>
      </c>
      <c r="B3091" s="1">
        <v>45493</v>
      </c>
      <c r="C3091" t="s">
        <v>5750</v>
      </c>
      <c r="D3091" t="s">
        <v>22</v>
      </c>
      <c r="E3091" t="s">
        <v>54</v>
      </c>
      <c r="F3091" t="s">
        <v>69</v>
      </c>
      <c r="G3091" t="s">
        <v>151</v>
      </c>
      <c r="H3091" t="s">
        <v>5751</v>
      </c>
      <c r="I3091">
        <v>4</v>
      </c>
      <c r="J3091">
        <v>77551</v>
      </c>
      <c r="K3091">
        <v>10</v>
      </c>
      <c r="L3091">
        <v>279183.59999999998</v>
      </c>
      <c r="M3091">
        <v>37205.72</v>
      </c>
      <c r="N3091" t="s">
        <v>38</v>
      </c>
    </row>
    <row r="3092" spans="1:14" x14ac:dyDescent="0.35">
      <c r="A3092">
        <v>13091</v>
      </c>
      <c r="B3092" s="1">
        <v>45364</v>
      </c>
      <c r="C3092" t="s">
        <v>5752</v>
      </c>
      <c r="D3092" t="s">
        <v>40</v>
      </c>
      <c r="E3092" t="s">
        <v>50</v>
      </c>
      <c r="F3092" t="s">
        <v>24</v>
      </c>
      <c r="G3092" t="s">
        <v>25</v>
      </c>
      <c r="H3092" t="s">
        <v>3560</v>
      </c>
      <c r="I3092">
        <v>4</v>
      </c>
      <c r="J3092">
        <v>42890</v>
      </c>
      <c r="K3092">
        <v>15</v>
      </c>
      <c r="L3092">
        <v>145826</v>
      </c>
      <c r="M3092">
        <v>7889.12</v>
      </c>
      <c r="N3092" t="s">
        <v>83</v>
      </c>
    </row>
    <row r="3093" spans="1:14" x14ac:dyDescent="0.35">
      <c r="A3093">
        <v>13092</v>
      </c>
      <c r="B3093" s="1">
        <v>45513</v>
      </c>
      <c r="C3093" t="s">
        <v>5753</v>
      </c>
      <c r="D3093" t="s">
        <v>22</v>
      </c>
      <c r="E3093" t="s">
        <v>23</v>
      </c>
      <c r="F3093" t="s">
        <v>75</v>
      </c>
      <c r="G3093" t="s">
        <v>409</v>
      </c>
      <c r="H3093" t="s">
        <v>3308</v>
      </c>
      <c r="I3093">
        <v>2</v>
      </c>
      <c r="J3093">
        <v>49766</v>
      </c>
      <c r="K3093">
        <v>10</v>
      </c>
      <c r="L3093">
        <v>89578.8</v>
      </c>
      <c r="M3093">
        <v>15571.54</v>
      </c>
      <c r="N3093" t="s">
        <v>83</v>
      </c>
    </row>
    <row r="3094" spans="1:14" x14ac:dyDescent="0.35">
      <c r="A3094">
        <v>13093</v>
      </c>
      <c r="B3094" s="1">
        <v>45388</v>
      </c>
      <c r="C3094" t="s">
        <v>5754</v>
      </c>
      <c r="D3094" t="s">
        <v>40</v>
      </c>
      <c r="E3094" t="s">
        <v>41</v>
      </c>
      <c r="F3094" t="s">
        <v>17</v>
      </c>
      <c r="G3094" t="s">
        <v>18</v>
      </c>
      <c r="H3094" t="s">
        <v>5755</v>
      </c>
      <c r="I3094">
        <v>1</v>
      </c>
      <c r="J3094">
        <v>53141</v>
      </c>
      <c r="K3094">
        <v>10</v>
      </c>
      <c r="L3094">
        <v>47826.9</v>
      </c>
      <c r="M3094">
        <v>8928.09</v>
      </c>
      <c r="N3094" t="s">
        <v>38</v>
      </c>
    </row>
    <row r="3095" spans="1:14" x14ac:dyDescent="0.35">
      <c r="A3095">
        <v>13094</v>
      </c>
      <c r="B3095" s="1">
        <v>45781</v>
      </c>
      <c r="C3095" t="s">
        <v>5756</v>
      </c>
      <c r="D3095" t="s">
        <v>15</v>
      </c>
      <c r="E3095" t="s">
        <v>93</v>
      </c>
      <c r="F3095" t="s">
        <v>86</v>
      </c>
      <c r="G3095" t="s">
        <v>90</v>
      </c>
      <c r="H3095" t="s">
        <v>4723</v>
      </c>
      <c r="I3095">
        <v>1</v>
      </c>
      <c r="J3095">
        <v>34661</v>
      </c>
      <c r="K3095">
        <v>10</v>
      </c>
      <c r="L3095">
        <v>31194.9</v>
      </c>
      <c r="M3095">
        <v>4803.49</v>
      </c>
      <c r="N3095" t="s">
        <v>33</v>
      </c>
    </row>
    <row r="3096" spans="1:14" x14ac:dyDescent="0.35">
      <c r="A3096">
        <v>13095</v>
      </c>
      <c r="B3096" s="1">
        <v>45517</v>
      </c>
      <c r="C3096" t="s">
        <v>5757</v>
      </c>
      <c r="D3096" t="s">
        <v>15</v>
      </c>
      <c r="E3096" t="s">
        <v>16</v>
      </c>
      <c r="F3096" t="s">
        <v>86</v>
      </c>
      <c r="G3096" t="s">
        <v>90</v>
      </c>
      <c r="H3096" t="s">
        <v>1655</v>
      </c>
      <c r="I3096">
        <v>1</v>
      </c>
      <c r="J3096">
        <v>61952</v>
      </c>
      <c r="K3096">
        <v>0</v>
      </c>
      <c r="L3096">
        <v>61952</v>
      </c>
      <c r="M3096">
        <v>5178.3</v>
      </c>
      <c r="N3096" t="s">
        <v>38</v>
      </c>
    </row>
    <row r="3097" spans="1:14" x14ac:dyDescent="0.35">
      <c r="A3097">
        <v>13096</v>
      </c>
      <c r="B3097" s="1">
        <v>45436</v>
      </c>
      <c r="C3097" t="s">
        <v>5758</v>
      </c>
      <c r="D3097" t="s">
        <v>15</v>
      </c>
      <c r="E3097" t="s">
        <v>147</v>
      </c>
      <c r="F3097" t="s">
        <v>96</v>
      </c>
      <c r="G3097" t="s">
        <v>97</v>
      </c>
      <c r="H3097" t="s">
        <v>5759</v>
      </c>
      <c r="I3097">
        <v>2</v>
      </c>
      <c r="J3097">
        <v>14673</v>
      </c>
      <c r="K3097">
        <v>15</v>
      </c>
      <c r="L3097">
        <v>24944.1</v>
      </c>
      <c r="M3097">
        <v>2237.36</v>
      </c>
      <c r="N3097" t="s">
        <v>38</v>
      </c>
    </row>
    <row r="3098" spans="1:14" x14ac:dyDescent="0.35">
      <c r="A3098">
        <v>13097</v>
      </c>
      <c r="B3098" s="1">
        <v>45634</v>
      </c>
      <c r="C3098" t="s">
        <v>5760</v>
      </c>
      <c r="D3098" t="s">
        <v>28</v>
      </c>
      <c r="E3098" t="s">
        <v>144</v>
      </c>
      <c r="F3098" t="s">
        <v>42</v>
      </c>
      <c r="G3098" t="s">
        <v>446</v>
      </c>
      <c r="H3098" t="s">
        <v>5761</v>
      </c>
      <c r="I3098">
        <v>4</v>
      </c>
      <c r="J3098">
        <v>39989</v>
      </c>
      <c r="K3098">
        <v>10</v>
      </c>
      <c r="L3098">
        <v>143960.4</v>
      </c>
      <c r="M3098">
        <v>31677.41</v>
      </c>
      <c r="N3098" t="s">
        <v>38</v>
      </c>
    </row>
    <row r="3099" spans="1:14" x14ac:dyDescent="0.35">
      <c r="A3099">
        <v>13098</v>
      </c>
      <c r="B3099" s="1">
        <v>45470</v>
      </c>
      <c r="C3099" t="s">
        <v>5762</v>
      </c>
      <c r="D3099" t="s">
        <v>22</v>
      </c>
      <c r="E3099" t="s">
        <v>58</v>
      </c>
      <c r="F3099" t="s">
        <v>86</v>
      </c>
      <c r="G3099" t="s">
        <v>90</v>
      </c>
      <c r="H3099" t="s">
        <v>5763</v>
      </c>
      <c r="I3099">
        <v>5</v>
      </c>
      <c r="J3099">
        <v>62411</v>
      </c>
      <c r="K3099">
        <v>20</v>
      </c>
      <c r="L3099">
        <v>249644</v>
      </c>
      <c r="M3099">
        <v>38502.6</v>
      </c>
      <c r="N3099" t="s">
        <v>20</v>
      </c>
    </row>
    <row r="3100" spans="1:14" x14ac:dyDescent="0.35">
      <c r="A3100">
        <v>13099</v>
      </c>
      <c r="B3100" s="1">
        <v>45546</v>
      </c>
      <c r="C3100" t="s">
        <v>5764</v>
      </c>
      <c r="D3100" t="s">
        <v>15</v>
      </c>
      <c r="E3100" t="s">
        <v>174</v>
      </c>
      <c r="F3100" t="s">
        <v>96</v>
      </c>
      <c r="G3100" t="s">
        <v>138</v>
      </c>
      <c r="H3100" t="s">
        <v>5765</v>
      </c>
      <c r="I3100">
        <v>3</v>
      </c>
      <c r="J3100">
        <v>53611</v>
      </c>
      <c r="K3100">
        <v>10</v>
      </c>
      <c r="L3100">
        <v>144749.70000000001</v>
      </c>
      <c r="M3100">
        <v>22216.6</v>
      </c>
      <c r="N3100" t="s">
        <v>20</v>
      </c>
    </row>
    <row r="3101" spans="1:14" x14ac:dyDescent="0.35">
      <c r="A3101">
        <v>13100</v>
      </c>
      <c r="B3101" s="1">
        <v>45480</v>
      </c>
      <c r="C3101" t="s">
        <v>5766</v>
      </c>
      <c r="D3101" t="s">
        <v>28</v>
      </c>
      <c r="E3101" t="s">
        <v>114</v>
      </c>
      <c r="F3101" t="s">
        <v>69</v>
      </c>
      <c r="G3101" t="s">
        <v>70</v>
      </c>
      <c r="H3101" t="s">
        <v>4926</v>
      </c>
      <c r="I3101">
        <v>5</v>
      </c>
      <c r="J3101">
        <v>62693</v>
      </c>
      <c r="K3101">
        <v>10</v>
      </c>
      <c r="L3101">
        <v>282118.5</v>
      </c>
      <c r="M3101">
        <v>17582.89</v>
      </c>
      <c r="N3101" t="s">
        <v>38</v>
      </c>
    </row>
    <row r="3102" spans="1:14" x14ac:dyDescent="0.35">
      <c r="A3102">
        <v>13101</v>
      </c>
      <c r="B3102" s="1">
        <v>45765</v>
      </c>
      <c r="C3102" t="s">
        <v>5767</v>
      </c>
      <c r="D3102" t="s">
        <v>22</v>
      </c>
      <c r="E3102" t="s">
        <v>54</v>
      </c>
      <c r="F3102" t="s">
        <v>46</v>
      </c>
      <c r="G3102" t="s">
        <v>141</v>
      </c>
      <c r="H3102" t="s">
        <v>2465</v>
      </c>
      <c r="I3102">
        <v>1</v>
      </c>
      <c r="J3102">
        <v>10319</v>
      </c>
      <c r="K3102">
        <v>15</v>
      </c>
      <c r="L3102">
        <v>8771.15</v>
      </c>
      <c r="M3102">
        <v>1189.05</v>
      </c>
      <c r="N3102" t="s">
        <v>33</v>
      </c>
    </row>
    <row r="3103" spans="1:14" x14ac:dyDescent="0.35">
      <c r="A3103">
        <v>13102</v>
      </c>
      <c r="B3103" s="1">
        <v>45541</v>
      </c>
      <c r="C3103" t="s">
        <v>5768</v>
      </c>
      <c r="D3103" t="s">
        <v>22</v>
      </c>
      <c r="E3103" t="s">
        <v>23</v>
      </c>
      <c r="F3103" t="s">
        <v>86</v>
      </c>
      <c r="G3103" t="s">
        <v>118</v>
      </c>
      <c r="H3103" t="s">
        <v>5769</v>
      </c>
      <c r="I3103">
        <v>2</v>
      </c>
      <c r="J3103">
        <v>19277</v>
      </c>
      <c r="K3103">
        <v>10</v>
      </c>
      <c r="L3103">
        <v>34698.6</v>
      </c>
      <c r="M3103">
        <v>8270.92</v>
      </c>
      <c r="N3103" t="s">
        <v>83</v>
      </c>
    </row>
    <row r="3104" spans="1:14" x14ac:dyDescent="0.35">
      <c r="A3104">
        <v>13103</v>
      </c>
      <c r="B3104" s="1">
        <v>45904</v>
      </c>
      <c r="C3104" t="s">
        <v>5770</v>
      </c>
      <c r="D3104" t="s">
        <v>28</v>
      </c>
      <c r="E3104" t="s">
        <v>35</v>
      </c>
      <c r="F3104" t="s">
        <v>46</v>
      </c>
      <c r="G3104" t="s">
        <v>141</v>
      </c>
      <c r="H3104" t="s">
        <v>5771</v>
      </c>
      <c r="I3104">
        <v>2</v>
      </c>
      <c r="J3104">
        <v>33700</v>
      </c>
      <c r="K3104">
        <v>10</v>
      </c>
      <c r="L3104">
        <v>60660</v>
      </c>
      <c r="M3104">
        <v>14264.09</v>
      </c>
      <c r="N3104" t="s">
        <v>38</v>
      </c>
    </row>
    <row r="3105" spans="1:14" x14ac:dyDescent="0.35">
      <c r="A3105">
        <v>13104</v>
      </c>
      <c r="B3105" s="1">
        <v>45296</v>
      </c>
      <c r="C3105" t="s">
        <v>5772</v>
      </c>
      <c r="D3105" t="s">
        <v>28</v>
      </c>
      <c r="E3105" t="s">
        <v>85</v>
      </c>
      <c r="F3105" t="s">
        <v>24</v>
      </c>
      <c r="G3105" t="s">
        <v>133</v>
      </c>
      <c r="H3105" t="s">
        <v>134</v>
      </c>
      <c r="I3105">
        <v>1</v>
      </c>
      <c r="J3105">
        <v>79048</v>
      </c>
      <c r="K3105">
        <v>15</v>
      </c>
      <c r="L3105">
        <v>67190.8</v>
      </c>
      <c r="M3105">
        <v>9016.43</v>
      </c>
      <c r="N3105" t="s">
        <v>72</v>
      </c>
    </row>
    <row r="3106" spans="1:14" x14ac:dyDescent="0.35">
      <c r="A3106">
        <v>13105</v>
      </c>
      <c r="B3106" s="1">
        <v>45812</v>
      </c>
      <c r="C3106" t="s">
        <v>5773</v>
      </c>
      <c r="D3106" t="s">
        <v>40</v>
      </c>
      <c r="E3106" t="s">
        <v>110</v>
      </c>
      <c r="F3106" t="s">
        <v>30</v>
      </c>
      <c r="G3106" t="s">
        <v>31</v>
      </c>
      <c r="H3106" t="s">
        <v>5131</v>
      </c>
      <c r="I3106">
        <v>1</v>
      </c>
      <c r="J3106">
        <v>9604</v>
      </c>
      <c r="K3106">
        <v>15</v>
      </c>
      <c r="L3106">
        <v>8163.4</v>
      </c>
      <c r="M3106">
        <v>1970.05</v>
      </c>
      <c r="N3106" t="s">
        <v>20</v>
      </c>
    </row>
    <row r="3107" spans="1:14" x14ac:dyDescent="0.35">
      <c r="A3107">
        <v>13106</v>
      </c>
      <c r="B3107" s="1">
        <v>45704</v>
      </c>
      <c r="C3107" t="s">
        <v>5774</v>
      </c>
      <c r="D3107" t="s">
        <v>22</v>
      </c>
      <c r="E3107" t="s">
        <v>74</v>
      </c>
      <c r="F3107" t="s">
        <v>30</v>
      </c>
      <c r="G3107" t="s">
        <v>227</v>
      </c>
      <c r="H3107" t="s">
        <v>5775</v>
      </c>
      <c r="I3107">
        <v>3</v>
      </c>
      <c r="J3107">
        <v>48018</v>
      </c>
      <c r="K3107">
        <v>10</v>
      </c>
      <c r="L3107">
        <v>129648.6</v>
      </c>
      <c r="M3107">
        <v>27366.93</v>
      </c>
      <c r="N3107" t="s">
        <v>83</v>
      </c>
    </row>
    <row r="3108" spans="1:14" x14ac:dyDescent="0.35">
      <c r="A3108">
        <v>13107</v>
      </c>
      <c r="B3108" s="1">
        <v>45837</v>
      </c>
      <c r="C3108" t="s">
        <v>5776</v>
      </c>
      <c r="D3108" t="s">
        <v>40</v>
      </c>
      <c r="E3108" t="s">
        <v>41</v>
      </c>
      <c r="F3108" t="s">
        <v>42</v>
      </c>
      <c r="G3108" t="s">
        <v>79</v>
      </c>
      <c r="H3108" t="s">
        <v>5265</v>
      </c>
      <c r="I3108">
        <v>4</v>
      </c>
      <c r="J3108">
        <v>77163</v>
      </c>
      <c r="K3108">
        <v>5</v>
      </c>
      <c r="L3108">
        <v>293219.40000000002</v>
      </c>
      <c r="M3108">
        <v>68138.69</v>
      </c>
      <c r="N3108" t="s">
        <v>83</v>
      </c>
    </row>
    <row r="3109" spans="1:14" x14ac:dyDescent="0.35">
      <c r="A3109">
        <v>13108</v>
      </c>
      <c r="B3109" s="1">
        <v>45705</v>
      </c>
      <c r="C3109" t="s">
        <v>5777</v>
      </c>
      <c r="D3109" t="s">
        <v>22</v>
      </c>
      <c r="E3109" t="s">
        <v>167</v>
      </c>
      <c r="F3109" t="s">
        <v>30</v>
      </c>
      <c r="G3109" t="s">
        <v>31</v>
      </c>
      <c r="H3109" t="s">
        <v>5778</v>
      </c>
      <c r="I3109">
        <v>2</v>
      </c>
      <c r="J3109">
        <v>64852</v>
      </c>
      <c r="K3109">
        <v>0</v>
      </c>
      <c r="L3109">
        <v>129704</v>
      </c>
      <c r="M3109">
        <v>28406.79</v>
      </c>
      <c r="N3109" t="s">
        <v>20</v>
      </c>
    </row>
    <row r="3110" spans="1:14" x14ac:dyDescent="0.35">
      <c r="A3110">
        <v>13109</v>
      </c>
      <c r="B3110" s="1">
        <v>45632</v>
      </c>
      <c r="C3110" t="s">
        <v>5779</v>
      </c>
      <c r="D3110" t="s">
        <v>40</v>
      </c>
      <c r="E3110" t="s">
        <v>62</v>
      </c>
      <c r="F3110" t="s">
        <v>42</v>
      </c>
      <c r="G3110" t="s">
        <v>79</v>
      </c>
      <c r="H3110" t="s">
        <v>4788</v>
      </c>
      <c r="I3110">
        <v>4</v>
      </c>
      <c r="J3110">
        <v>63460</v>
      </c>
      <c r="K3110">
        <v>10</v>
      </c>
      <c r="L3110">
        <v>228456</v>
      </c>
      <c r="M3110">
        <v>56513.51</v>
      </c>
      <c r="N3110" t="s">
        <v>83</v>
      </c>
    </row>
    <row r="3111" spans="1:14" x14ac:dyDescent="0.35">
      <c r="A3111">
        <v>13110</v>
      </c>
      <c r="B3111" s="1">
        <v>45716</v>
      </c>
      <c r="C3111" t="s">
        <v>5780</v>
      </c>
      <c r="D3111" t="s">
        <v>40</v>
      </c>
      <c r="E3111" t="s">
        <v>50</v>
      </c>
      <c r="F3111" t="s">
        <v>129</v>
      </c>
      <c r="G3111" t="s">
        <v>148</v>
      </c>
      <c r="H3111" t="s">
        <v>5781</v>
      </c>
      <c r="I3111">
        <v>5</v>
      </c>
      <c r="J3111">
        <v>27665</v>
      </c>
      <c r="K3111">
        <v>10</v>
      </c>
      <c r="L3111">
        <v>124492.5</v>
      </c>
      <c r="M3111">
        <v>19127.07</v>
      </c>
      <c r="N3111" t="s">
        <v>83</v>
      </c>
    </row>
    <row r="3112" spans="1:14" x14ac:dyDescent="0.35">
      <c r="A3112">
        <v>13111</v>
      </c>
      <c r="B3112" s="1">
        <v>45517</v>
      </c>
      <c r="C3112" t="s">
        <v>5782</v>
      </c>
      <c r="D3112" t="s">
        <v>22</v>
      </c>
      <c r="E3112" t="s">
        <v>74</v>
      </c>
      <c r="F3112" t="s">
        <v>129</v>
      </c>
      <c r="G3112" t="s">
        <v>148</v>
      </c>
      <c r="H3112" t="s">
        <v>5212</v>
      </c>
      <c r="I3112">
        <v>2</v>
      </c>
      <c r="J3112">
        <v>17520</v>
      </c>
      <c r="K3112">
        <v>5</v>
      </c>
      <c r="L3112">
        <v>33288</v>
      </c>
      <c r="M3112">
        <v>7421.63</v>
      </c>
      <c r="N3112" t="s">
        <v>83</v>
      </c>
    </row>
    <row r="3113" spans="1:14" x14ac:dyDescent="0.35">
      <c r="A3113">
        <v>13112</v>
      </c>
      <c r="B3113" s="1">
        <v>45921</v>
      </c>
      <c r="C3113" t="s">
        <v>5783</v>
      </c>
      <c r="D3113" t="s">
        <v>15</v>
      </c>
      <c r="E3113" t="s">
        <v>174</v>
      </c>
      <c r="F3113" t="s">
        <v>30</v>
      </c>
      <c r="G3113" t="s">
        <v>227</v>
      </c>
      <c r="H3113" t="s">
        <v>5784</v>
      </c>
      <c r="I3113">
        <v>5</v>
      </c>
      <c r="J3113">
        <v>23535</v>
      </c>
      <c r="K3113">
        <v>20</v>
      </c>
      <c r="L3113">
        <v>94140</v>
      </c>
      <c r="M3113">
        <v>13631.33</v>
      </c>
      <c r="N3113" t="s">
        <v>83</v>
      </c>
    </row>
    <row r="3114" spans="1:14" x14ac:dyDescent="0.35">
      <c r="A3114">
        <v>13113</v>
      </c>
      <c r="B3114" s="1">
        <v>45437</v>
      </c>
      <c r="C3114" t="s">
        <v>5785</v>
      </c>
      <c r="D3114" t="s">
        <v>40</v>
      </c>
      <c r="E3114" t="s">
        <v>41</v>
      </c>
      <c r="F3114" t="s">
        <v>24</v>
      </c>
      <c r="G3114" t="s">
        <v>25</v>
      </c>
      <c r="H3114" t="s">
        <v>4459</v>
      </c>
      <c r="I3114">
        <v>1</v>
      </c>
      <c r="J3114">
        <v>25231</v>
      </c>
      <c r="K3114">
        <v>10</v>
      </c>
      <c r="L3114">
        <v>22707.9</v>
      </c>
      <c r="M3114">
        <v>2207.4</v>
      </c>
      <c r="N3114" t="s">
        <v>20</v>
      </c>
    </row>
    <row r="3115" spans="1:14" x14ac:dyDescent="0.35">
      <c r="A3115">
        <v>13114</v>
      </c>
      <c r="B3115" s="1">
        <v>45368</v>
      </c>
      <c r="C3115" t="s">
        <v>5786</v>
      </c>
      <c r="D3115" t="s">
        <v>22</v>
      </c>
      <c r="E3115" t="s">
        <v>54</v>
      </c>
      <c r="F3115" t="s">
        <v>86</v>
      </c>
      <c r="G3115" t="s">
        <v>296</v>
      </c>
      <c r="H3115" t="s">
        <v>5787</v>
      </c>
      <c r="I3115">
        <v>4</v>
      </c>
      <c r="J3115">
        <v>3154</v>
      </c>
      <c r="K3115">
        <v>5</v>
      </c>
      <c r="L3115">
        <v>11985.2</v>
      </c>
      <c r="M3115">
        <v>2016.93</v>
      </c>
      <c r="N3115" t="s">
        <v>38</v>
      </c>
    </row>
    <row r="3116" spans="1:14" x14ac:dyDescent="0.35">
      <c r="A3116">
        <v>13115</v>
      </c>
      <c r="B3116" s="1">
        <v>45739</v>
      </c>
      <c r="C3116" t="s">
        <v>5788</v>
      </c>
      <c r="D3116" t="s">
        <v>15</v>
      </c>
      <c r="E3116" t="s">
        <v>68</v>
      </c>
      <c r="F3116" t="s">
        <v>17</v>
      </c>
      <c r="G3116" t="s">
        <v>291</v>
      </c>
      <c r="H3116" t="s">
        <v>5789</v>
      </c>
      <c r="I3116">
        <v>2</v>
      </c>
      <c r="J3116">
        <v>46840</v>
      </c>
      <c r="K3116">
        <v>0</v>
      </c>
      <c r="L3116">
        <v>93680</v>
      </c>
      <c r="M3116">
        <v>22092.639999999999</v>
      </c>
      <c r="N3116" t="s">
        <v>33</v>
      </c>
    </row>
    <row r="3117" spans="1:14" x14ac:dyDescent="0.35">
      <c r="A3117">
        <v>13116</v>
      </c>
      <c r="B3117" s="1">
        <v>45269</v>
      </c>
      <c r="C3117" t="s">
        <v>5790</v>
      </c>
      <c r="D3117" t="s">
        <v>40</v>
      </c>
      <c r="E3117" t="s">
        <v>50</v>
      </c>
      <c r="F3117" t="s">
        <v>42</v>
      </c>
      <c r="G3117" t="s">
        <v>79</v>
      </c>
      <c r="H3117" t="s">
        <v>5791</v>
      </c>
      <c r="I3117">
        <v>2</v>
      </c>
      <c r="J3117">
        <v>78875</v>
      </c>
      <c r="K3117">
        <v>15</v>
      </c>
      <c r="L3117">
        <v>134087.5</v>
      </c>
      <c r="M3117">
        <v>10253.530000000001</v>
      </c>
      <c r="N3117" t="s">
        <v>38</v>
      </c>
    </row>
    <row r="3118" spans="1:14" x14ac:dyDescent="0.35">
      <c r="A3118">
        <v>13117</v>
      </c>
      <c r="B3118" s="1">
        <v>45712</v>
      </c>
      <c r="C3118" t="s">
        <v>5792</v>
      </c>
      <c r="D3118" t="s">
        <v>15</v>
      </c>
      <c r="E3118" t="s">
        <v>174</v>
      </c>
      <c r="F3118" t="s">
        <v>86</v>
      </c>
      <c r="G3118" t="s">
        <v>118</v>
      </c>
      <c r="H3118" t="s">
        <v>3498</v>
      </c>
      <c r="I3118">
        <v>4</v>
      </c>
      <c r="J3118">
        <v>23019</v>
      </c>
      <c r="K3118">
        <v>5</v>
      </c>
      <c r="L3118">
        <v>87472.2</v>
      </c>
      <c r="M3118">
        <v>9805.34</v>
      </c>
      <c r="N3118" t="s">
        <v>38</v>
      </c>
    </row>
    <row r="3119" spans="1:14" x14ac:dyDescent="0.35">
      <c r="A3119">
        <v>13118</v>
      </c>
      <c r="B3119" s="1">
        <v>45263</v>
      </c>
      <c r="C3119" t="s">
        <v>5793</v>
      </c>
      <c r="D3119" t="s">
        <v>15</v>
      </c>
      <c r="E3119" t="s">
        <v>68</v>
      </c>
      <c r="F3119" t="s">
        <v>24</v>
      </c>
      <c r="G3119" t="s">
        <v>25</v>
      </c>
      <c r="H3119" t="s">
        <v>5794</v>
      </c>
      <c r="I3119">
        <v>5</v>
      </c>
      <c r="J3119">
        <v>28171</v>
      </c>
      <c r="K3119">
        <v>20</v>
      </c>
      <c r="L3119">
        <v>112684</v>
      </c>
      <c r="M3119">
        <v>25920.55</v>
      </c>
      <c r="N3119" t="s">
        <v>83</v>
      </c>
    </row>
    <row r="3120" spans="1:14" x14ac:dyDescent="0.35">
      <c r="A3120">
        <v>13119</v>
      </c>
      <c r="B3120" s="1">
        <v>45476</v>
      </c>
      <c r="C3120" t="s">
        <v>5795</v>
      </c>
      <c r="D3120" t="s">
        <v>15</v>
      </c>
      <c r="E3120" t="s">
        <v>93</v>
      </c>
      <c r="F3120" t="s">
        <v>129</v>
      </c>
      <c r="G3120" t="s">
        <v>148</v>
      </c>
      <c r="H3120" t="s">
        <v>5796</v>
      </c>
      <c r="I3120">
        <v>2</v>
      </c>
      <c r="J3120">
        <v>48532</v>
      </c>
      <c r="K3120">
        <v>15</v>
      </c>
      <c r="L3120">
        <v>82504.399999999994</v>
      </c>
      <c r="M3120">
        <v>17146.48</v>
      </c>
      <c r="N3120" t="s">
        <v>72</v>
      </c>
    </row>
    <row r="3121" spans="1:14" x14ac:dyDescent="0.35">
      <c r="A3121">
        <v>13120</v>
      </c>
      <c r="B3121" s="1">
        <v>45414</v>
      </c>
      <c r="C3121" t="s">
        <v>5797</v>
      </c>
      <c r="D3121" t="s">
        <v>28</v>
      </c>
      <c r="E3121" t="s">
        <v>85</v>
      </c>
      <c r="F3121" t="s">
        <v>75</v>
      </c>
      <c r="G3121" t="s">
        <v>307</v>
      </c>
      <c r="H3121" t="s">
        <v>5798</v>
      </c>
      <c r="I3121">
        <v>2</v>
      </c>
      <c r="J3121">
        <v>12121</v>
      </c>
      <c r="K3121">
        <v>5</v>
      </c>
      <c r="L3121">
        <v>23029.9</v>
      </c>
      <c r="M3121">
        <v>2474.98</v>
      </c>
      <c r="N3121" t="s">
        <v>83</v>
      </c>
    </row>
    <row r="3122" spans="1:14" x14ac:dyDescent="0.35">
      <c r="A3122">
        <v>13121</v>
      </c>
      <c r="B3122" s="1">
        <v>45497</v>
      </c>
      <c r="C3122" t="s">
        <v>5799</v>
      </c>
      <c r="D3122" t="s">
        <v>28</v>
      </c>
      <c r="E3122" t="s">
        <v>85</v>
      </c>
      <c r="F3122" t="s">
        <v>96</v>
      </c>
      <c r="G3122" t="s">
        <v>183</v>
      </c>
      <c r="H3122" t="s">
        <v>5800</v>
      </c>
      <c r="I3122">
        <v>5</v>
      </c>
      <c r="J3122">
        <v>54726</v>
      </c>
      <c r="K3122">
        <v>10</v>
      </c>
      <c r="L3122">
        <v>246267</v>
      </c>
      <c r="M3122">
        <v>39194.910000000003</v>
      </c>
      <c r="N3122" t="s">
        <v>38</v>
      </c>
    </row>
    <row r="3123" spans="1:14" x14ac:dyDescent="0.35">
      <c r="A3123">
        <v>13122</v>
      </c>
      <c r="B3123" s="1">
        <v>45635</v>
      </c>
      <c r="C3123" t="s">
        <v>5801</v>
      </c>
      <c r="D3123" t="s">
        <v>28</v>
      </c>
      <c r="E3123" t="s">
        <v>35</v>
      </c>
      <c r="F3123" t="s">
        <v>69</v>
      </c>
      <c r="G3123" t="s">
        <v>151</v>
      </c>
      <c r="H3123" t="s">
        <v>5690</v>
      </c>
      <c r="I3123">
        <v>5</v>
      </c>
      <c r="J3123">
        <v>63511</v>
      </c>
      <c r="K3123">
        <v>0</v>
      </c>
      <c r="L3123">
        <v>317555</v>
      </c>
      <c r="M3123">
        <v>75212.33</v>
      </c>
      <c r="N3123" t="s">
        <v>33</v>
      </c>
    </row>
    <row r="3124" spans="1:14" x14ac:dyDescent="0.35">
      <c r="A3124">
        <v>13123</v>
      </c>
      <c r="B3124" s="1">
        <v>45788</v>
      </c>
      <c r="C3124" t="s">
        <v>5802</v>
      </c>
      <c r="D3124" t="s">
        <v>28</v>
      </c>
      <c r="E3124" t="s">
        <v>29</v>
      </c>
      <c r="F3124" t="s">
        <v>17</v>
      </c>
      <c r="G3124" t="s">
        <v>100</v>
      </c>
      <c r="H3124" t="s">
        <v>5803</v>
      </c>
      <c r="I3124">
        <v>4</v>
      </c>
      <c r="J3124">
        <v>1047</v>
      </c>
      <c r="K3124">
        <v>20</v>
      </c>
      <c r="L3124">
        <v>3350.4</v>
      </c>
      <c r="M3124">
        <v>331.93</v>
      </c>
      <c r="N3124" t="s">
        <v>72</v>
      </c>
    </row>
    <row r="3125" spans="1:14" x14ac:dyDescent="0.35">
      <c r="A3125">
        <v>13124</v>
      </c>
      <c r="B3125" s="1">
        <v>45263</v>
      </c>
      <c r="C3125" t="s">
        <v>5804</v>
      </c>
      <c r="D3125" t="s">
        <v>15</v>
      </c>
      <c r="E3125" t="s">
        <v>68</v>
      </c>
      <c r="F3125" t="s">
        <v>86</v>
      </c>
      <c r="G3125" t="s">
        <v>90</v>
      </c>
      <c r="H3125" t="s">
        <v>5805</v>
      </c>
      <c r="I3125">
        <v>1</v>
      </c>
      <c r="J3125">
        <v>55644</v>
      </c>
      <c r="K3125">
        <v>0</v>
      </c>
      <c r="L3125">
        <v>55644</v>
      </c>
      <c r="M3125">
        <v>9752.27</v>
      </c>
      <c r="N3125" t="s">
        <v>83</v>
      </c>
    </row>
    <row r="3126" spans="1:14" x14ac:dyDescent="0.35">
      <c r="A3126">
        <v>13125</v>
      </c>
      <c r="B3126" s="1">
        <v>45359</v>
      </c>
      <c r="C3126" t="s">
        <v>5806</v>
      </c>
      <c r="D3126" t="s">
        <v>15</v>
      </c>
      <c r="E3126" t="s">
        <v>16</v>
      </c>
      <c r="F3126" t="s">
        <v>46</v>
      </c>
      <c r="G3126" t="s">
        <v>209</v>
      </c>
      <c r="H3126" t="s">
        <v>5807</v>
      </c>
      <c r="I3126">
        <v>5</v>
      </c>
      <c r="J3126">
        <v>48079</v>
      </c>
      <c r="K3126">
        <v>20</v>
      </c>
      <c r="L3126">
        <v>192316</v>
      </c>
      <c r="M3126">
        <v>10171.469999999999</v>
      </c>
      <c r="N3126" t="s">
        <v>72</v>
      </c>
    </row>
    <row r="3127" spans="1:14" x14ac:dyDescent="0.35">
      <c r="A3127">
        <v>13126</v>
      </c>
      <c r="B3127" s="1">
        <v>45538</v>
      </c>
      <c r="C3127" t="s">
        <v>5808</v>
      </c>
      <c r="D3127" t="s">
        <v>40</v>
      </c>
      <c r="E3127" t="s">
        <v>41</v>
      </c>
      <c r="F3127" t="s">
        <v>17</v>
      </c>
      <c r="G3127" t="s">
        <v>55</v>
      </c>
      <c r="H3127" t="s">
        <v>5809</v>
      </c>
      <c r="I3127">
        <v>2</v>
      </c>
      <c r="J3127">
        <v>23079</v>
      </c>
      <c r="K3127">
        <v>5</v>
      </c>
      <c r="L3127">
        <v>43850.1</v>
      </c>
      <c r="M3127">
        <v>8029.78</v>
      </c>
      <c r="N3127" t="s">
        <v>72</v>
      </c>
    </row>
    <row r="3128" spans="1:14" x14ac:dyDescent="0.35">
      <c r="A3128">
        <v>13127</v>
      </c>
      <c r="B3128" s="1">
        <v>45836</v>
      </c>
      <c r="C3128" t="s">
        <v>5810</v>
      </c>
      <c r="D3128" t="s">
        <v>22</v>
      </c>
      <c r="E3128" t="s">
        <v>167</v>
      </c>
      <c r="F3128" t="s">
        <v>129</v>
      </c>
      <c r="G3128" t="s">
        <v>164</v>
      </c>
      <c r="H3128" t="s">
        <v>5811</v>
      </c>
      <c r="I3128">
        <v>5</v>
      </c>
      <c r="J3128">
        <v>43522</v>
      </c>
      <c r="K3128">
        <v>5</v>
      </c>
      <c r="L3128">
        <v>206729.5</v>
      </c>
      <c r="M3128">
        <v>28479.14</v>
      </c>
      <c r="N3128" t="s">
        <v>83</v>
      </c>
    </row>
    <row r="3129" spans="1:14" x14ac:dyDescent="0.35">
      <c r="A3129">
        <v>13128</v>
      </c>
      <c r="B3129" s="1">
        <v>45293</v>
      </c>
      <c r="C3129" t="s">
        <v>5812</v>
      </c>
      <c r="D3129" t="s">
        <v>28</v>
      </c>
      <c r="E3129" t="s">
        <v>29</v>
      </c>
      <c r="F3129" t="s">
        <v>69</v>
      </c>
      <c r="G3129" t="s">
        <v>123</v>
      </c>
      <c r="H3129" t="s">
        <v>5813</v>
      </c>
      <c r="I3129">
        <v>2</v>
      </c>
      <c r="J3129">
        <v>24516</v>
      </c>
      <c r="K3129">
        <v>5</v>
      </c>
      <c r="L3129">
        <v>46580.4</v>
      </c>
      <c r="M3129">
        <v>9344.0499999999993</v>
      </c>
      <c r="N3129" t="s">
        <v>72</v>
      </c>
    </row>
    <row r="3130" spans="1:14" x14ac:dyDescent="0.35">
      <c r="A3130">
        <v>13129</v>
      </c>
      <c r="B3130" s="1">
        <v>45372</v>
      </c>
      <c r="C3130" t="s">
        <v>5814</v>
      </c>
      <c r="D3130" t="s">
        <v>22</v>
      </c>
      <c r="E3130" t="s">
        <v>74</v>
      </c>
      <c r="F3130" t="s">
        <v>96</v>
      </c>
      <c r="G3130" t="s">
        <v>97</v>
      </c>
      <c r="H3130" t="s">
        <v>5025</v>
      </c>
      <c r="I3130">
        <v>2</v>
      </c>
      <c r="J3130">
        <v>6535</v>
      </c>
      <c r="K3130">
        <v>15</v>
      </c>
      <c r="L3130">
        <v>11109.5</v>
      </c>
      <c r="M3130">
        <v>1550.18</v>
      </c>
      <c r="N3130" t="s">
        <v>38</v>
      </c>
    </row>
    <row r="3131" spans="1:14" x14ac:dyDescent="0.35">
      <c r="A3131">
        <v>13130</v>
      </c>
      <c r="B3131" s="1">
        <v>45469</v>
      </c>
      <c r="C3131" t="s">
        <v>5815</v>
      </c>
      <c r="D3131" t="s">
        <v>15</v>
      </c>
      <c r="E3131" t="s">
        <v>93</v>
      </c>
      <c r="F3131" t="s">
        <v>69</v>
      </c>
      <c r="G3131" t="s">
        <v>123</v>
      </c>
      <c r="H3131" t="s">
        <v>5816</v>
      </c>
      <c r="I3131">
        <v>1</v>
      </c>
      <c r="J3131">
        <v>41000</v>
      </c>
      <c r="K3131">
        <v>15</v>
      </c>
      <c r="L3131">
        <v>34850</v>
      </c>
      <c r="M3131">
        <v>4658.1000000000004</v>
      </c>
      <c r="N3131" t="s">
        <v>72</v>
      </c>
    </row>
    <row r="3132" spans="1:14" x14ac:dyDescent="0.35">
      <c r="A3132">
        <v>13131</v>
      </c>
      <c r="B3132" s="1">
        <v>45349</v>
      </c>
      <c r="C3132" t="s">
        <v>5817</v>
      </c>
      <c r="D3132" t="s">
        <v>15</v>
      </c>
      <c r="E3132" t="s">
        <v>16</v>
      </c>
      <c r="F3132" t="s">
        <v>86</v>
      </c>
      <c r="G3132" t="s">
        <v>296</v>
      </c>
      <c r="H3132" t="s">
        <v>5818</v>
      </c>
      <c r="I3132">
        <v>3</v>
      </c>
      <c r="J3132">
        <v>2691</v>
      </c>
      <c r="K3132">
        <v>20</v>
      </c>
      <c r="L3132">
        <v>6458.4</v>
      </c>
      <c r="M3132">
        <v>1535.57</v>
      </c>
      <c r="N3132" t="s">
        <v>72</v>
      </c>
    </row>
    <row r="3133" spans="1:14" x14ac:dyDescent="0.35">
      <c r="A3133">
        <v>13132</v>
      </c>
      <c r="B3133" s="1">
        <v>45240</v>
      </c>
      <c r="C3133" t="s">
        <v>5819</v>
      </c>
      <c r="D3133" t="s">
        <v>22</v>
      </c>
      <c r="E3133" t="s">
        <v>74</v>
      </c>
      <c r="F3133" t="s">
        <v>86</v>
      </c>
      <c r="G3133" t="s">
        <v>296</v>
      </c>
      <c r="H3133" t="s">
        <v>5820</v>
      </c>
      <c r="I3133">
        <v>4</v>
      </c>
      <c r="J3133">
        <v>8171</v>
      </c>
      <c r="K3133">
        <v>10</v>
      </c>
      <c r="L3133">
        <v>29415.599999999999</v>
      </c>
      <c r="M3133">
        <v>5836.71</v>
      </c>
      <c r="N3133" t="s">
        <v>83</v>
      </c>
    </row>
    <row r="3134" spans="1:14" x14ac:dyDescent="0.35">
      <c r="A3134">
        <v>13133</v>
      </c>
      <c r="B3134" s="1">
        <v>45731</v>
      </c>
      <c r="C3134" t="s">
        <v>5821</v>
      </c>
      <c r="D3134" t="s">
        <v>40</v>
      </c>
      <c r="E3134" t="s">
        <v>103</v>
      </c>
      <c r="F3134" t="s">
        <v>75</v>
      </c>
      <c r="G3134" t="s">
        <v>76</v>
      </c>
      <c r="H3134" t="s">
        <v>1937</v>
      </c>
      <c r="I3134">
        <v>4</v>
      </c>
      <c r="J3134">
        <v>52936</v>
      </c>
      <c r="K3134">
        <v>0</v>
      </c>
      <c r="L3134">
        <v>211744</v>
      </c>
      <c r="M3134">
        <v>32979.53</v>
      </c>
      <c r="N3134" t="s">
        <v>38</v>
      </c>
    </row>
    <row r="3135" spans="1:14" x14ac:dyDescent="0.35">
      <c r="A3135">
        <v>13134</v>
      </c>
      <c r="B3135" s="1">
        <v>45303</v>
      </c>
      <c r="C3135" t="s">
        <v>5822</v>
      </c>
      <c r="D3135" t="s">
        <v>40</v>
      </c>
      <c r="E3135" t="s">
        <v>103</v>
      </c>
      <c r="F3135" t="s">
        <v>96</v>
      </c>
      <c r="G3135" t="s">
        <v>138</v>
      </c>
      <c r="H3135" t="s">
        <v>4838</v>
      </c>
      <c r="I3135">
        <v>5</v>
      </c>
      <c r="J3135">
        <v>21480</v>
      </c>
      <c r="K3135">
        <v>10</v>
      </c>
      <c r="L3135">
        <v>96660</v>
      </c>
      <c r="M3135">
        <v>13965.81</v>
      </c>
      <c r="N3135" t="s">
        <v>20</v>
      </c>
    </row>
    <row r="3136" spans="1:14" x14ac:dyDescent="0.35">
      <c r="A3136">
        <v>13135</v>
      </c>
      <c r="B3136" s="1">
        <v>45876</v>
      </c>
      <c r="C3136" t="s">
        <v>5823</v>
      </c>
      <c r="D3136" t="s">
        <v>15</v>
      </c>
      <c r="E3136" t="s">
        <v>68</v>
      </c>
      <c r="F3136" t="s">
        <v>86</v>
      </c>
      <c r="G3136" t="s">
        <v>296</v>
      </c>
      <c r="H3136" t="s">
        <v>5824</v>
      </c>
      <c r="I3136">
        <v>4</v>
      </c>
      <c r="J3136">
        <v>53035</v>
      </c>
      <c r="K3136">
        <v>5</v>
      </c>
      <c r="L3136">
        <v>201533</v>
      </c>
      <c r="M3136">
        <v>11394.56</v>
      </c>
      <c r="N3136" t="s">
        <v>33</v>
      </c>
    </row>
    <row r="3137" spans="1:14" x14ac:dyDescent="0.35">
      <c r="A3137">
        <v>13136</v>
      </c>
      <c r="B3137" s="1">
        <v>45378</v>
      </c>
      <c r="C3137" t="s">
        <v>5825</v>
      </c>
      <c r="D3137" t="s">
        <v>28</v>
      </c>
      <c r="E3137" t="s">
        <v>144</v>
      </c>
      <c r="F3137" t="s">
        <v>129</v>
      </c>
      <c r="G3137" t="s">
        <v>159</v>
      </c>
      <c r="H3137" t="s">
        <v>5826</v>
      </c>
      <c r="I3137">
        <v>2</v>
      </c>
      <c r="J3137">
        <v>78881</v>
      </c>
      <c r="K3137">
        <v>5</v>
      </c>
      <c r="L3137">
        <v>149873.9</v>
      </c>
      <c r="M3137">
        <v>26015.040000000001</v>
      </c>
      <c r="N3137" t="s">
        <v>20</v>
      </c>
    </row>
    <row r="3138" spans="1:14" x14ac:dyDescent="0.35">
      <c r="A3138">
        <v>13137</v>
      </c>
      <c r="B3138" s="1">
        <v>45724</v>
      </c>
      <c r="C3138" t="s">
        <v>5827</v>
      </c>
      <c r="D3138" t="s">
        <v>28</v>
      </c>
      <c r="E3138" t="s">
        <v>29</v>
      </c>
      <c r="F3138" t="s">
        <v>96</v>
      </c>
      <c r="G3138" t="s">
        <v>97</v>
      </c>
      <c r="H3138" t="s">
        <v>5828</v>
      </c>
      <c r="I3138">
        <v>2</v>
      </c>
      <c r="J3138">
        <v>7277</v>
      </c>
      <c r="K3138">
        <v>20</v>
      </c>
      <c r="L3138">
        <v>11643.2</v>
      </c>
      <c r="M3138">
        <v>915.62</v>
      </c>
      <c r="N3138" t="s">
        <v>83</v>
      </c>
    </row>
    <row r="3139" spans="1:14" x14ac:dyDescent="0.35">
      <c r="A3139">
        <v>13138</v>
      </c>
      <c r="B3139" s="1">
        <v>45207</v>
      </c>
      <c r="C3139" t="s">
        <v>5829</v>
      </c>
      <c r="D3139" t="s">
        <v>40</v>
      </c>
      <c r="E3139" t="s">
        <v>62</v>
      </c>
      <c r="F3139" t="s">
        <v>86</v>
      </c>
      <c r="G3139" t="s">
        <v>296</v>
      </c>
      <c r="H3139" t="s">
        <v>3395</v>
      </c>
      <c r="I3139">
        <v>4</v>
      </c>
      <c r="J3139">
        <v>11616</v>
      </c>
      <c r="K3139">
        <v>20</v>
      </c>
      <c r="L3139">
        <v>37171.199999999997</v>
      </c>
      <c r="M3139">
        <v>7036.45</v>
      </c>
      <c r="N3139" t="s">
        <v>83</v>
      </c>
    </row>
    <row r="3140" spans="1:14" x14ac:dyDescent="0.35">
      <c r="A3140">
        <v>13139</v>
      </c>
      <c r="B3140" s="1">
        <v>45390</v>
      </c>
      <c r="C3140" t="s">
        <v>5830</v>
      </c>
      <c r="D3140" t="s">
        <v>28</v>
      </c>
      <c r="E3140" t="s">
        <v>35</v>
      </c>
      <c r="F3140" t="s">
        <v>30</v>
      </c>
      <c r="G3140" t="s">
        <v>31</v>
      </c>
      <c r="H3140" t="s">
        <v>5831</v>
      </c>
      <c r="I3140">
        <v>4</v>
      </c>
      <c r="J3140">
        <v>57976</v>
      </c>
      <c r="K3140">
        <v>10</v>
      </c>
      <c r="L3140">
        <v>208713.60000000001</v>
      </c>
      <c r="M3140">
        <v>32534.33</v>
      </c>
      <c r="N3140" t="s">
        <v>72</v>
      </c>
    </row>
    <row r="3141" spans="1:14" x14ac:dyDescent="0.35">
      <c r="A3141">
        <v>13140</v>
      </c>
      <c r="B3141" s="1">
        <v>45739</v>
      </c>
      <c r="C3141" t="s">
        <v>5832</v>
      </c>
      <c r="D3141" t="s">
        <v>40</v>
      </c>
      <c r="E3141" t="s">
        <v>110</v>
      </c>
      <c r="F3141" t="s">
        <v>30</v>
      </c>
      <c r="G3141" t="s">
        <v>322</v>
      </c>
      <c r="H3141" t="s">
        <v>3676</v>
      </c>
      <c r="I3141">
        <v>2</v>
      </c>
      <c r="J3141">
        <v>33015</v>
      </c>
      <c r="K3141">
        <v>5</v>
      </c>
      <c r="L3141">
        <v>62728.5</v>
      </c>
      <c r="M3141">
        <v>13505.03</v>
      </c>
      <c r="N3141" t="s">
        <v>83</v>
      </c>
    </row>
    <row r="3142" spans="1:14" x14ac:dyDescent="0.35">
      <c r="A3142">
        <v>13141</v>
      </c>
      <c r="B3142" s="1">
        <v>45884</v>
      </c>
      <c r="C3142" t="s">
        <v>5833</v>
      </c>
      <c r="D3142" t="s">
        <v>15</v>
      </c>
      <c r="E3142" t="s">
        <v>147</v>
      </c>
      <c r="F3142" t="s">
        <v>42</v>
      </c>
      <c r="G3142" t="s">
        <v>79</v>
      </c>
      <c r="H3142" t="s">
        <v>1330</v>
      </c>
      <c r="I3142">
        <v>1</v>
      </c>
      <c r="J3142">
        <v>58721</v>
      </c>
      <c r="K3142">
        <v>20</v>
      </c>
      <c r="L3142">
        <v>46976.800000000003</v>
      </c>
      <c r="M3142">
        <v>8783.09</v>
      </c>
      <c r="N3142" t="s">
        <v>72</v>
      </c>
    </row>
    <row r="3143" spans="1:14" x14ac:dyDescent="0.35">
      <c r="A3143">
        <v>13142</v>
      </c>
      <c r="B3143" s="1">
        <v>45671</v>
      </c>
      <c r="C3143" t="s">
        <v>5834</v>
      </c>
      <c r="D3143" t="s">
        <v>40</v>
      </c>
      <c r="E3143" t="s">
        <v>103</v>
      </c>
      <c r="F3143" t="s">
        <v>17</v>
      </c>
      <c r="G3143" t="s">
        <v>18</v>
      </c>
      <c r="H3143" t="s">
        <v>3322</v>
      </c>
      <c r="I3143">
        <v>3</v>
      </c>
      <c r="J3143">
        <v>56352</v>
      </c>
      <c r="K3143">
        <v>0</v>
      </c>
      <c r="L3143">
        <v>169056</v>
      </c>
      <c r="M3143">
        <v>32024.33</v>
      </c>
      <c r="N3143" t="s">
        <v>72</v>
      </c>
    </row>
    <row r="3144" spans="1:14" x14ac:dyDescent="0.35">
      <c r="A3144">
        <v>13143</v>
      </c>
      <c r="B3144" s="1">
        <v>45808</v>
      </c>
      <c r="C3144" t="s">
        <v>5835</v>
      </c>
      <c r="D3144" t="s">
        <v>22</v>
      </c>
      <c r="E3144" t="s">
        <v>54</v>
      </c>
      <c r="F3144" t="s">
        <v>86</v>
      </c>
      <c r="G3144" t="s">
        <v>118</v>
      </c>
      <c r="H3144" t="s">
        <v>5836</v>
      </c>
      <c r="I3144">
        <v>4</v>
      </c>
      <c r="J3144">
        <v>49556</v>
      </c>
      <c r="K3144">
        <v>0</v>
      </c>
      <c r="L3144">
        <v>198224</v>
      </c>
      <c r="M3144">
        <v>31757.71</v>
      </c>
      <c r="N3144" t="s">
        <v>83</v>
      </c>
    </row>
    <row r="3145" spans="1:14" x14ac:dyDescent="0.35">
      <c r="A3145">
        <v>13144</v>
      </c>
      <c r="B3145" s="1">
        <v>45610</v>
      </c>
      <c r="C3145" t="s">
        <v>5837</v>
      </c>
      <c r="D3145" t="s">
        <v>40</v>
      </c>
      <c r="E3145" t="s">
        <v>103</v>
      </c>
      <c r="F3145" t="s">
        <v>24</v>
      </c>
      <c r="G3145" t="s">
        <v>133</v>
      </c>
      <c r="H3145" t="s">
        <v>5838</v>
      </c>
      <c r="I3145">
        <v>4</v>
      </c>
      <c r="J3145">
        <v>72746</v>
      </c>
      <c r="K3145">
        <v>0</v>
      </c>
      <c r="L3145">
        <v>290984</v>
      </c>
      <c r="M3145">
        <v>61010.16</v>
      </c>
      <c r="N3145" t="s">
        <v>33</v>
      </c>
    </row>
    <row r="3146" spans="1:14" x14ac:dyDescent="0.35">
      <c r="A3146">
        <v>13145</v>
      </c>
      <c r="B3146" s="1">
        <v>45353</v>
      </c>
      <c r="C3146" t="s">
        <v>5839</v>
      </c>
      <c r="D3146" t="s">
        <v>40</v>
      </c>
      <c r="E3146" t="s">
        <v>50</v>
      </c>
      <c r="F3146" t="s">
        <v>30</v>
      </c>
      <c r="G3146" t="s">
        <v>31</v>
      </c>
      <c r="H3146" t="s">
        <v>5840</v>
      </c>
      <c r="I3146">
        <v>2</v>
      </c>
      <c r="J3146">
        <v>7510</v>
      </c>
      <c r="K3146">
        <v>15</v>
      </c>
      <c r="L3146">
        <v>12767</v>
      </c>
      <c r="M3146">
        <v>2840.49</v>
      </c>
      <c r="N3146" t="s">
        <v>33</v>
      </c>
    </row>
    <row r="3147" spans="1:14" x14ac:dyDescent="0.35">
      <c r="A3147">
        <v>13146</v>
      </c>
      <c r="B3147" s="1">
        <v>45859</v>
      </c>
      <c r="C3147" t="s">
        <v>5841</v>
      </c>
      <c r="D3147" t="s">
        <v>22</v>
      </c>
      <c r="E3147" t="s">
        <v>167</v>
      </c>
      <c r="F3147" t="s">
        <v>42</v>
      </c>
      <c r="G3147" t="s">
        <v>51</v>
      </c>
      <c r="H3147" t="s">
        <v>1873</v>
      </c>
      <c r="I3147">
        <v>5</v>
      </c>
      <c r="J3147">
        <v>65600</v>
      </c>
      <c r="K3147">
        <v>10</v>
      </c>
      <c r="L3147">
        <v>295200</v>
      </c>
      <c r="M3147">
        <v>63951.15</v>
      </c>
      <c r="N3147" t="s">
        <v>20</v>
      </c>
    </row>
    <row r="3148" spans="1:14" x14ac:dyDescent="0.35">
      <c r="A3148">
        <v>13147</v>
      </c>
      <c r="B3148" s="1">
        <v>45278</v>
      </c>
      <c r="C3148" t="s">
        <v>5842</v>
      </c>
      <c r="D3148" t="s">
        <v>15</v>
      </c>
      <c r="E3148" t="s">
        <v>174</v>
      </c>
      <c r="F3148" t="s">
        <v>30</v>
      </c>
      <c r="G3148" t="s">
        <v>31</v>
      </c>
      <c r="H3148" t="s">
        <v>5843</v>
      </c>
      <c r="I3148">
        <v>2</v>
      </c>
      <c r="J3148">
        <v>55871</v>
      </c>
      <c r="K3148">
        <v>0</v>
      </c>
      <c r="L3148">
        <v>111742</v>
      </c>
      <c r="M3148">
        <v>11119.41</v>
      </c>
      <c r="N3148" t="s">
        <v>38</v>
      </c>
    </row>
    <row r="3149" spans="1:14" x14ac:dyDescent="0.35">
      <c r="A3149">
        <v>13148</v>
      </c>
      <c r="B3149" s="1">
        <v>45623</v>
      </c>
      <c r="C3149" t="s">
        <v>5844</v>
      </c>
      <c r="D3149" t="s">
        <v>40</v>
      </c>
      <c r="E3149" t="s">
        <v>41</v>
      </c>
      <c r="F3149" t="s">
        <v>96</v>
      </c>
      <c r="G3149" t="s">
        <v>97</v>
      </c>
      <c r="H3149" t="s">
        <v>5845</v>
      </c>
      <c r="I3149">
        <v>3</v>
      </c>
      <c r="J3149">
        <v>30928</v>
      </c>
      <c r="K3149">
        <v>0</v>
      </c>
      <c r="L3149">
        <v>92784</v>
      </c>
      <c r="M3149">
        <v>18735.52</v>
      </c>
      <c r="N3149" t="s">
        <v>38</v>
      </c>
    </row>
    <row r="3150" spans="1:14" x14ac:dyDescent="0.35">
      <c r="A3150">
        <v>13149</v>
      </c>
      <c r="B3150" s="1">
        <v>45526</v>
      </c>
      <c r="C3150" t="s">
        <v>3857</v>
      </c>
      <c r="D3150" t="s">
        <v>15</v>
      </c>
      <c r="E3150" t="s">
        <v>68</v>
      </c>
      <c r="F3150" t="s">
        <v>24</v>
      </c>
      <c r="G3150" t="s">
        <v>59</v>
      </c>
      <c r="H3150" t="s">
        <v>5846</v>
      </c>
      <c r="I3150">
        <v>5</v>
      </c>
      <c r="J3150">
        <v>19307</v>
      </c>
      <c r="K3150">
        <v>20</v>
      </c>
      <c r="L3150">
        <v>77228</v>
      </c>
      <c r="M3150">
        <v>18753.54</v>
      </c>
      <c r="N3150" t="s">
        <v>38</v>
      </c>
    </row>
    <row r="3151" spans="1:14" x14ac:dyDescent="0.35">
      <c r="A3151">
        <v>13150</v>
      </c>
      <c r="B3151" s="1">
        <v>45543</v>
      </c>
      <c r="C3151" t="s">
        <v>5847</v>
      </c>
      <c r="D3151" t="s">
        <v>15</v>
      </c>
      <c r="E3151" t="s">
        <v>93</v>
      </c>
      <c r="F3151" t="s">
        <v>46</v>
      </c>
      <c r="G3151" t="s">
        <v>209</v>
      </c>
      <c r="H3151" t="s">
        <v>5848</v>
      </c>
      <c r="I3151">
        <v>5</v>
      </c>
      <c r="J3151">
        <v>38537</v>
      </c>
      <c r="K3151">
        <v>0</v>
      </c>
      <c r="L3151">
        <v>192685</v>
      </c>
      <c r="M3151">
        <v>15406.56</v>
      </c>
      <c r="N3151" t="s">
        <v>72</v>
      </c>
    </row>
    <row r="3152" spans="1:14" x14ac:dyDescent="0.35">
      <c r="A3152">
        <v>13151</v>
      </c>
      <c r="B3152" s="1">
        <v>45812</v>
      </c>
      <c r="C3152" t="s">
        <v>5849</v>
      </c>
      <c r="D3152" t="s">
        <v>40</v>
      </c>
      <c r="E3152" t="s">
        <v>110</v>
      </c>
      <c r="F3152" t="s">
        <v>96</v>
      </c>
      <c r="G3152" t="s">
        <v>156</v>
      </c>
      <c r="H3152" t="s">
        <v>5850</v>
      </c>
      <c r="I3152">
        <v>4</v>
      </c>
      <c r="J3152">
        <v>25860</v>
      </c>
      <c r="K3152">
        <v>0</v>
      </c>
      <c r="L3152">
        <v>103440</v>
      </c>
      <c r="M3152">
        <v>16828.939999999999</v>
      </c>
      <c r="N3152" t="s">
        <v>33</v>
      </c>
    </row>
    <row r="3153" spans="1:14" x14ac:dyDescent="0.35">
      <c r="A3153">
        <v>13152</v>
      </c>
      <c r="B3153" s="1">
        <v>45656</v>
      </c>
      <c r="C3153" t="s">
        <v>5851</v>
      </c>
      <c r="D3153" t="s">
        <v>15</v>
      </c>
      <c r="E3153" t="s">
        <v>68</v>
      </c>
      <c r="F3153" t="s">
        <v>69</v>
      </c>
      <c r="G3153" t="s">
        <v>115</v>
      </c>
      <c r="H3153" t="s">
        <v>5852</v>
      </c>
      <c r="I3153">
        <v>5</v>
      </c>
      <c r="J3153">
        <v>58759</v>
      </c>
      <c r="K3153">
        <v>20</v>
      </c>
      <c r="L3153">
        <v>235036</v>
      </c>
      <c r="M3153">
        <v>18424.080000000002</v>
      </c>
      <c r="N3153" t="s">
        <v>72</v>
      </c>
    </row>
    <row r="3154" spans="1:14" x14ac:dyDescent="0.35">
      <c r="A3154">
        <v>13153</v>
      </c>
      <c r="B3154" s="1">
        <v>45917</v>
      </c>
      <c r="C3154" t="s">
        <v>5853</v>
      </c>
      <c r="D3154" t="s">
        <v>22</v>
      </c>
      <c r="E3154" t="s">
        <v>167</v>
      </c>
      <c r="F3154" t="s">
        <v>42</v>
      </c>
      <c r="G3154" t="s">
        <v>43</v>
      </c>
      <c r="H3154" t="s">
        <v>5854</v>
      </c>
      <c r="I3154">
        <v>4</v>
      </c>
      <c r="J3154">
        <v>932</v>
      </c>
      <c r="K3154">
        <v>20</v>
      </c>
      <c r="L3154">
        <v>2982.4</v>
      </c>
      <c r="M3154">
        <v>712.76</v>
      </c>
      <c r="N3154" t="s">
        <v>72</v>
      </c>
    </row>
    <row r="3155" spans="1:14" x14ac:dyDescent="0.35">
      <c r="A3155">
        <v>13154</v>
      </c>
      <c r="B3155" s="1">
        <v>45618</v>
      </c>
      <c r="C3155" t="s">
        <v>2535</v>
      </c>
      <c r="D3155" t="s">
        <v>15</v>
      </c>
      <c r="E3155" t="s">
        <v>93</v>
      </c>
      <c r="F3155" t="s">
        <v>75</v>
      </c>
      <c r="G3155" t="s">
        <v>76</v>
      </c>
      <c r="H3155" t="s">
        <v>5855</v>
      </c>
      <c r="I3155">
        <v>5</v>
      </c>
      <c r="J3155">
        <v>65586</v>
      </c>
      <c r="K3155">
        <v>5</v>
      </c>
      <c r="L3155">
        <v>311533.5</v>
      </c>
      <c r="M3155">
        <v>49260.51</v>
      </c>
      <c r="N3155" t="s">
        <v>38</v>
      </c>
    </row>
    <row r="3156" spans="1:14" x14ac:dyDescent="0.35">
      <c r="A3156">
        <v>13155</v>
      </c>
      <c r="B3156" s="1">
        <v>45541</v>
      </c>
      <c r="C3156" t="s">
        <v>5856</v>
      </c>
      <c r="D3156" t="s">
        <v>22</v>
      </c>
      <c r="E3156" t="s">
        <v>74</v>
      </c>
      <c r="F3156" t="s">
        <v>42</v>
      </c>
      <c r="G3156" t="s">
        <v>446</v>
      </c>
      <c r="H3156" t="s">
        <v>5045</v>
      </c>
      <c r="I3156">
        <v>4</v>
      </c>
      <c r="J3156">
        <v>74267</v>
      </c>
      <c r="K3156">
        <v>15</v>
      </c>
      <c r="L3156">
        <v>252507.8</v>
      </c>
      <c r="M3156">
        <v>47461.3</v>
      </c>
      <c r="N3156" t="s">
        <v>72</v>
      </c>
    </row>
    <row r="3157" spans="1:14" x14ac:dyDescent="0.35">
      <c r="A3157">
        <v>13156</v>
      </c>
      <c r="B3157" s="1">
        <v>45437</v>
      </c>
      <c r="C3157" t="s">
        <v>5857</v>
      </c>
      <c r="D3157" t="s">
        <v>40</v>
      </c>
      <c r="E3157" t="s">
        <v>62</v>
      </c>
      <c r="F3157" t="s">
        <v>129</v>
      </c>
      <c r="G3157" t="s">
        <v>130</v>
      </c>
      <c r="H3157" t="s">
        <v>5858</v>
      </c>
      <c r="I3157">
        <v>5</v>
      </c>
      <c r="J3157">
        <v>31541</v>
      </c>
      <c r="K3157">
        <v>5</v>
      </c>
      <c r="L3157">
        <v>149819.75</v>
      </c>
      <c r="M3157">
        <v>19113.2</v>
      </c>
      <c r="N3157" t="s">
        <v>20</v>
      </c>
    </row>
    <row r="3158" spans="1:14" x14ac:dyDescent="0.35">
      <c r="A3158">
        <v>13157</v>
      </c>
      <c r="B3158" s="1">
        <v>45344</v>
      </c>
      <c r="C3158" t="s">
        <v>5859</v>
      </c>
      <c r="D3158" t="s">
        <v>22</v>
      </c>
      <c r="E3158" t="s">
        <v>167</v>
      </c>
      <c r="F3158" t="s">
        <v>24</v>
      </c>
      <c r="G3158" t="s">
        <v>107</v>
      </c>
      <c r="H3158" t="s">
        <v>5860</v>
      </c>
      <c r="I3158">
        <v>4</v>
      </c>
      <c r="J3158">
        <v>18626</v>
      </c>
      <c r="K3158">
        <v>20</v>
      </c>
      <c r="L3158">
        <v>59603.199999999997</v>
      </c>
      <c r="M3158">
        <v>4144.46</v>
      </c>
      <c r="N3158" t="s">
        <v>83</v>
      </c>
    </row>
    <row r="3159" spans="1:14" x14ac:dyDescent="0.35">
      <c r="A3159">
        <v>13158</v>
      </c>
      <c r="B3159" s="1">
        <v>45615</v>
      </c>
      <c r="C3159" t="s">
        <v>5861</v>
      </c>
      <c r="D3159" t="s">
        <v>15</v>
      </c>
      <c r="E3159" t="s">
        <v>68</v>
      </c>
      <c r="F3159" t="s">
        <v>24</v>
      </c>
      <c r="G3159" t="s">
        <v>107</v>
      </c>
      <c r="H3159" t="s">
        <v>5862</v>
      </c>
      <c r="I3159">
        <v>4</v>
      </c>
      <c r="J3159">
        <v>57679</v>
      </c>
      <c r="K3159">
        <v>15</v>
      </c>
      <c r="L3159">
        <v>196108.6</v>
      </c>
      <c r="M3159">
        <v>14044.21</v>
      </c>
      <c r="N3159" t="s">
        <v>33</v>
      </c>
    </row>
    <row r="3160" spans="1:14" x14ac:dyDescent="0.35">
      <c r="A3160">
        <v>13159</v>
      </c>
      <c r="B3160" s="1">
        <v>45411</v>
      </c>
      <c r="C3160" t="s">
        <v>5863</v>
      </c>
      <c r="D3160" t="s">
        <v>22</v>
      </c>
      <c r="E3160" t="s">
        <v>167</v>
      </c>
      <c r="F3160" t="s">
        <v>46</v>
      </c>
      <c r="G3160" t="s">
        <v>209</v>
      </c>
      <c r="H3160" t="s">
        <v>4198</v>
      </c>
      <c r="I3160">
        <v>1</v>
      </c>
      <c r="J3160">
        <v>32555</v>
      </c>
      <c r="K3160">
        <v>10</v>
      </c>
      <c r="L3160">
        <v>29299.5</v>
      </c>
      <c r="M3160">
        <v>3886.88</v>
      </c>
      <c r="N3160" t="s">
        <v>33</v>
      </c>
    </row>
    <row r="3161" spans="1:14" x14ac:dyDescent="0.35">
      <c r="A3161">
        <v>13160</v>
      </c>
      <c r="B3161" s="1">
        <v>45228</v>
      </c>
      <c r="C3161" t="s">
        <v>5864</v>
      </c>
      <c r="D3161" t="s">
        <v>40</v>
      </c>
      <c r="E3161" t="s">
        <v>62</v>
      </c>
      <c r="F3161" t="s">
        <v>86</v>
      </c>
      <c r="G3161" t="s">
        <v>118</v>
      </c>
      <c r="H3161" t="s">
        <v>2527</v>
      </c>
      <c r="I3161">
        <v>2</v>
      </c>
      <c r="J3161">
        <v>70884</v>
      </c>
      <c r="K3161">
        <v>20</v>
      </c>
      <c r="L3161">
        <v>113414.39999999999</v>
      </c>
      <c r="M3161">
        <v>17484.96</v>
      </c>
      <c r="N3161" t="s">
        <v>33</v>
      </c>
    </row>
    <row r="3162" spans="1:14" x14ac:dyDescent="0.35">
      <c r="A3162">
        <v>13161</v>
      </c>
      <c r="B3162" s="1">
        <v>45256</v>
      </c>
      <c r="C3162" t="s">
        <v>5865</v>
      </c>
      <c r="D3162" t="s">
        <v>22</v>
      </c>
      <c r="E3162" t="s">
        <v>23</v>
      </c>
      <c r="F3162" t="s">
        <v>75</v>
      </c>
      <c r="G3162" t="s">
        <v>240</v>
      </c>
      <c r="H3162" t="s">
        <v>2724</v>
      </c>
      <c r="I3162">
        <v>3</v>
      </c>
      <c r="J3162">
        <v>37434</v>
      </c>
      <c r="K3162">
        <v>5</v>
      </c>
      <c r="L3162">
        <v>106686.9</v>
      </c>
      <c r="M3162">
        <v>5726.62</v>
      </c>
      <c r="N3162" t="s">
        <v>33</v>
      </c>
    </row>
    <row r="3163" spans="1:14" x14ac:dyDescent="0.35">
      <c r="A3163">
        <v>13162</v>
      </c>
      <c r="B3163" s="1">
        <v>45830</v>
      </c>
      <c r="C3163" t="s">
        <v>5866</v>
      </c>
      <c r="D3163" t="s">
        <v>40</v>
      </c>
      <c r="E3163" t="s">
        <v>41</v>
      </c>
      <c r="F3163" t="s">
        <v>42</v>
      </c>
      <c r="G3163" t="s">
        <v>43</v>
      </c>
      <c r="H3163" t="s">
        <v>3759</v>
      </c>
      <c r="I3163">
        <v>1</v>
      </c>
      <c r="J3163">
        <v>71307</v>
      </c>
      <c r="K3163">
        <v>0</v>
      </c>
      <c r="L3163">
        <v>71307</v>
      </c>
      <c r="M3163">
        <v>3732.36</v>
      </c>
      <c r="N3163" t="s">
        <v>83</v>
      </c>
    </row>
    <row r="3164" spans="1:14" x14ac:dyDescent="0.35">
      <c r="A3164">
        <v>13163</v>
      </c>
      <c r="B3164" s="1">
        <v>45891</v>
      </c>
      <c r="C3164" t="s">
        <v>3037</v>
      </c>
      <c r="D3164" t="s">
        <v>28</v>
      </c>
      <c r="E3164" t="s">
        <v>35</v>
      </c>
      <c r="F3164" t="s">
        <v>86</v>
      </c>
      <c r="G3164" t="s">
        <v>296</v>
      </c>
      <c r="H3164" t="s">
        <v>5820</v>
      </c>
      <c r="I3164">
        <v>4</v>
      </c>
      <c r="J3164">
        <v>24518</v>
      </c>
      <c r="K3164">
        <v>20</v>
      </c>
      <c r="L3164">
        <v>78457.600000000006</v>
      </c>
      <c r="M3164">
        <v>10542.24</v>
      </c>
      <c r="N3164" t="s">
        <v>83</v>
      </c>
    </row>
    <row r="3165" spans="1:14" x14ac:dyDescent="0.35">
      <c r="A3165">
        <v>13164</v>
      </c>
      <c r="B3165" s="1">
        <v>45618</v>
      </c>
      <c r="C3165" t="s">
        <v>5867</v>
      </c>
      <c r="D3165" t="s">
        <v>15</v>
      </c>
      <c r="E3165" t="s">
        <v>174</v>
      </c>
      <c r="F3165" t="s">
        <v>30</v>
      </c>
      <c r="G3165" t="s">
        <v>65</v>
      </c>
      <c r="H3165" t="s">
        <v>5868</v>
      </c>
      <c r="I3165">
        <v>5</v>
      </c>
      <c r="J3165">
        <v>72434</v>
      </c>
      <c r="K3165">
        <v>10</v>
      </c>
      <c r="L3165">
        <v>325953</v>
      </c>
      <c r="M3165">
        <v>21190.7</v>
      </c>
      <c r="N3165" t="s">
        <v>83</v>
      </c>
    </row>
    <row r="3166" spans="1:14" x14ac:dyDescent="0.35">
      <c r="A3166">
        <v>13165</v>
      </c>
      <c r="B3166" s="1">
        <v>45589</v>
      </c>
      <c r="C3166" t="s">
        <v>5869</v>
      </c>
      <c r="D3166" t="s">
        <v>40</v>
      </c>
      <c r="E3166" t="s">
        <v>62</v>
      </c>
      <c r="F3166" t="s">
        <v>24</v>
      </c>
      <c r="G3166" t="s">
        <v>107</v>
      </c>
      <c r="H3166" t="s">
        <v>5870</v>
      </c>
      <c r="I3166">
        <v>2</v>
      </c>
      <c r="J3166">
        <v>48160</v>
      </c>
      <c r="K3166">
        <v>15</v>
      </c>
      <c r="L3166">
        <v>81872</v>
      </c>
      <c r="M3166">
        <v>12869.54</v>
      </c>
      <c r="N3166" t="s">
        <v>38</v>
      </c>
    </row>
    <row r="3167" spans="1:14" x14ac:dyDescent="0.35">
      <c r="A3167">
        <v>13166</v>
      </c>
      <c r="B3167" s="1">
        <v>45507</v>
      </c>
      <c r="C3167" t="s">
        <v>5871</v>
      </c>
      <c r="D3167" t="s">
        <v>28</v>
      </c>
      <c r="E3167" t="s">
        <v>114</v>
      </c>
      <c r="F3167" t="s">
        <v>42</v>
      </c>
      <c r="G3167" t="s">
        <v>51</v>
      </c>
      <c r="H3167" t="s">
        <v>822</v>
      </c>
      <c r="I3167">
        <v>2</v>
      </c>
      <c r="J3167">
        <v>65492</v>
      </c>
      <c r="K3167">
        <v>20</v>
      </c>
      <c r="L3167">
        <v>104787.2</v>
      </c>
      <c r="M3167">
        <v>15070.65</v>
      </c>
      <c r="N3167" t="s">
        <v>72</v>
      </c>
    </row>
    <row r="3168" spans="1:14" x14ac:dyDescent="0.35">
      <c r="A3168">
        <v>13167</v>
      </c>
      <c r="B3168" s="1">
        <v>45792</v>
      </c>
      <c r="C3168" t="s">
        <v>5872</v>
      </c>
      <c r="D3168" t="s">
        <v>15</v>
      </c>
      <c r="E3168" t="s">
        <v>16</v>
      </c>
      <c r="F3168" t="s">
        <v>96</v>
      </c>
      <c r="G3168" t="s">
        <v>156</v>
      </c>
      <c r="H3168" t="s">
        <v>5873</v>
      </c>
      <c r="I3168">
        <v>4</v>
      </c>
      <c r="J3168">
        <v>14204</v>
      </c>
      <c r="K3168">
        <v>15</v>
      </c>
      <c r="L3168">
        <v>48293.599999999999</v>
      </c>
      <c r="M3168">
        <v>9440.48</v>
      </c>
      <c r="N3168" t="s">
        <v>33</v>
      </c>
    </row>
    <row r="3169" spans="1:14" x14ac:dyDescent="0.35">
      <c r="A3169">
        <v>13168</v>
      </c>
      <c r="B3169" s="1">
        <v>45825</v>
      </c>
      <c r="C3169" t="s">
        <v>5874</v>
      </c>
      <c r="D3169" t="s">
        <v>22</v>
      </c>
      <c r="E3169" t="s">
        <v>54</v>
      </c>
      <c r="F3169" t="s">
        <v>17</v>
      </c>
      <c r="G3169" t="s">
        <v>55</v>
      </c>
      <c r="H3169" t="s">
        <v>5875</v>
      </c>
      <c r="I3169">
        <v>5</v>
      </c>
      <c r="J3169">
        <v>16483</v>
      </c>
      <c r="K3169">
        <v>20</v>
      </c>
      <c r="L3169">
        <v>65932</v>
      </c>
      <c r="M3169">
        <v>10865.77</v>
      </c>
      <c r="N3169" t="s">
        <v>20</v>
      </c>
    </row>
    <row r="3170" spans="1:14" x14ac:dyDescent="0.35">
      <c r="A3170">
        <v>13169</v>
      </c>
      <c r="B3170" s="1">
        <v>45530</v>
      </c>
      <c r="C3170" t="s">
        <v>5876</v>
      </c>
      <c r="D3170" t="s">
        <v>28</v>
      </c>
      <c r="E3170" t="s">
        <v>29</v>
      </c>
      <c r="F3170" t="s">
        <v>42</v>
      </c>
      <c r="G3170" t="s">
        <v>188</v>
      </c>
      <c r="H3170" t="s">
        <v>1753</v>
      </c>
      <c r="I3170">
        <v>5</v>
      </c>
      <c r="J3170">
        <v>10706</v>
      </c>
      <c r="K3170">
        <v>0</v>
      </c>
      <c r="L3170">
        <v>53530</v>
      </c>
      <c r="M3170">
        <v>12038.72</v>
      </c>
      <c r="N3170" t="s">
        <v>33</v>
      </c>
    </row>
    <row r="3171" spans="1:14" x14ac:dyDescent="0.35">
      <c r="A3171">
        <v>13170</v>
      </c>
      <c r="B3171" s="1">
        <v>45861</v>
      </c>
      <c r="C3171" t="s">
        <v>5493</v>
      </c>
      <c r="D3171" t="s">
        <v>40</v>
      </c>
      <c r="E3171" t="s">
        <v>62</v>
      </c>
      <c r="F3171" t="s">
        <v>17</v>
      </c>
      <c r="G3171" t="s">
        <v>18</v>
      </c>
      <c r="H3171" t="s">
        <v>5877</v>
      </c>
      <c r="I3171">
        <v>4</v>
      </c>
      <c r="J3171">
        <v>1730</v>
      </c>
      <c r="K3171">
        <v>10</v>
      </c>
      <c r="L3171">
        <v>6228</v>
      </c>
      <c r="M3171">
        <v>749.58</v>
      </c>
      <c r="N3171" t="s">
        <v>38</v>
      </c>
    </row>
    <row r="3172" spans="1:14" x14ac:dyDescent="0.35">
      <c r="A3172">
        <v>13171</v>
      </c>
      <c r="B3172" s="1">
        <v>45829</v>
      </c>
      <c r="C3172" t="s">
        <v>5878</v>
      </c>
      <c r="D3172" t="s">
        <v>40</v>
      </c>
      <c r="E3172" t="s">
        <v>41</v>
      </c>
      <c r="F3172" t="s">
        <v>42</v>
      </c>
      <c r="G3172" t="s">
        <v>79</v>
      </c>
      <c r="H3172" t="s">
        <v>5879</v>
      </c>
      <c r="I3172">
        <v>3</v>
      </c>
      <c r="J3172">
        <v>72618</v>
      </c>
      <c r="K3172">
        <v>20</v>
      </c>
      <c r="L3172">
        <v>174283.2</v>
      </c>
      <c r="M3172">
        <v>15378.45</v>
      </c>
      <c r="N3172" t="s">
        <v>83</v>
      </c>
    </row>
    <row r="3173" spans="1:14" x14ac:dyDescent="0.35">
      <c r="A3173">
        <v>13172</v>
      </c>
      <c r="B3173" s="1">
        <v>45668</v>
      </c>
      <c r="C3173" t="s">
        <v>5880</v>
      </c>
      <c r="D3173" t="s">
        <v>22</v>
      </c>
      <c r="E3173" t="s">
        <v>23</v>
      </c>
      <c r="F3173" t="s">
        <v>86</v>
      </c>
      <c r="G3173" t="s">
        <v>171</v>
      </c>
      <c r="H3173" t="s">
        <v>5881</v>
      </c>
      <c r="I3173">
        <v>4</v>
      </c>
      <c r="J3173">
        <v>51884</v>
      </c>
      <c r="K3173">
        <v>20</v>
      </c>
      <c r="L3173">
        <v>166028.79999999999</v>
      </c>
      <c r="M3173">
        <v>37882.17</v>
      </c>
      <c r="N3173" t="s">
        <v>20</v>
      </c>
    </row>
    <row r="3174" spans="1:14" x14ac:dyDescent="0.35">
      <c r="A3174">
        <v>13173</v>
      </c>
      <c r="B3174" s="1">
        <v>45848</v>
      </c>
      <c r="C3174" t="s">
        <v>5882</v>
      </c>
      <c r="D3174" t="s">
        <v>22</v>
      </c>
      <c r="E3174" t="s">
        <v>23</v>
      </c>
      <c r="F3174" t="s">
        <v>30</v>
      </c>
      <c r="G3174" t="s">
        <v>227</v>
      </c>
      <c r="H3174" t="s">
        <v>3431</v>
      </c>
      <c r="I3174">
        <v>5</v>
      </c>
      <c r="J3174">
        <v>37606</v>
      </c>
      <c r="K3174">
        <v>10</v>
      </c>
      <c r="L3174">
        <v>169227</v>
      </c>
      <c r="M3174">
        <v>29678.19</v>
      </c>
      <c r="N3174" t="s">
        <v>72</v>
      </c>
    </row>
    <row r="3175" spans="1:14" x14ac:dyDescent="0.35">
      <c r="A3175">
        <v>13174</v>
      </c>
      <c r="B3175" s="1">
        <v>45786</v>
      </c>
      <c r="C3175" t="s">
        <v>5883</v>
      </c>
      <c r="D3175" t="s">
        <v>15</v>
      </c>
      <c r="E3175" t="s">
        <v>174</v>
      </c>
      <c r="F3175" t="s">
        <v>96</v>
      </c>
      <c r="G3175" t="s">
        <v>138</v>
      </c>
      <c r="H3175" t="s">
        <v>5884</v>
      </c>
      <c r="I3175">
        <v>3</v>
      </c>
      <c r="J3175">
        <v>25349</v>
      </c>
      <c r="K3175">
        <v>15</v>
      </c>
      <c r="L3175">
        <v>64639.95</v>
      </c>
      <c r="M3175">
        <v>6608.14</v>
      </c>
      <c r="N3175" t="s">
        <v>20</v>
      </c>
    </row>
    <row r="3176" spans="1:14" x14ac:dyDescent="0.35">
      <c r="A3176">
        <v>13175</v>
      </c>
      <c r="B3176" s="1">
        <v>45207</v>
      </c>
      <c r="C3176" t="s">
        <v>5885</v>
      </c>
      <c r="D3176" t="s">
        <v>28</v>
      </c>
      <c r="E3176" t="s">
        <v>85</v>
      </c>
      <c r="F3176" t="s">
        <v>17</v>
      </c>
      <c r="G3176" t="s">
        <v>111</v>
      </c>
      <c r="H3176" t="s">
        <v>5886</v>
      </c>
      <c r="I3176">
        <v>5</v>
      </c>
      <c r="J3176">
        <v>58608</v>
      </c>
      <c r="K3176">
        <v>10</v>
      </c>
      <c r="L3176">
        <v>263736</v>
      </c>
      <c r="M3176">
        <v>28829.07</v>
      </c>
      <c r="N3176" t="s">
        <v>20</v>
      </c>
    </row>
    <row r="3177" spans="1:14" x14ac:dyDescent="0.35">
      <c r="A3177">
        <v>13176</v>
      </c>
      <c r="B3177" s="1">
        <v>45795</v>
      </c>
      <c r="C3177" t="s">
        <v>5887</v>
      </c>
      <c r="D3177" t="s">
        <v>40</v>
      </c>
      <c r="E3177" t="s">
        <v>41</v>
      </c>
      <c r="F3177" t="s">
        <v>46</v>
      </c>
      <c r="G3177" t="s">
        <v>209</v>
      </c>
      <c r="H3177" t="s">
        <v>5888</v>
      </c>
      <c r="I3177">
        <v>1</v>
      </c>
      <c r="J3177">
        <v>73507</v>
      </c>
      <c r="K3177">
        <v>20</v>
      </c>
      <c r="L3177">
        <v>58805.599999999999</v>
      </c>
      <c r="M3177">
        <v>4650.0200000000004</v>
      </c>
      <c r="N3177" t="s">
        <v>20</v>
      </c>
    </row>
    <row r="3178" spans="1:14" x14ac:dyDescent="0.35">
      <c r="A3178">
        <v>13177</v>
      </c>
      <c r="B3178" s="1">
        <v>45680</v>
      </c>
      <c r="C3178" t="s">
        <v>5889</v>
      </c>
      <c r="D3178" t="s">
        <v>40</v>
      </c>
      <c r="E3178" t="s">
        <v>41</v>
      </c>
      <c r="F3178" t="s">
        <v>30</v>
      </c>
      <c r="G3178" t="s">
        <v>65</v>
      </c>
      <c r="H3178" t="s">
        <v>3240</v>
      </c>
      <c r="I3178">
        <v>3</v>
      </c>
      <c r="J3178">
        <v>37202</v>
      </c>
      <c r="K3178">
        <v>10</v>
      </c>
      <c r="L3178">
        <v>100445.4</v>
      </c>
      <c r="M3178">
        <v>11651.15</v>
      </c>
      <c r="N3178" t="s">
        <v>33</v>
      </c>
    </row>
    <row r="3179" spans="1:14" x14ac:dyDescent="0.35">
      <c r="A3179">
        <v>13178</v>
      </c>
      <c r="B3179" s="1">
        <v>45626</v>
      </c>
      <c r="C3179" t="s">
        <v>5890</v>
      </c>
      <c r="D3179" t="s">
        <v>28</v>
      </c>
      <c r="E3179" t="s">
        <v>144</v>
      </c>
      <c r="F3179" t="s">
        <v>69</v>
      </c>
      <c r="G3179" t="s">
        <v>70</v>
      </c>
      <c r="H3179" t="s">
        <v>5891</v>
      </c>
      <c r="I3179">
        <v>2</v>
      </c>
      <c r="J3179">
        <v>41831</v>
      </c>
      <c r="K3179">
        <v>5</v>
      </c>
      <c r="L3179">
        <v>79478.899999999994</v>
      </c>
      <c r="M3179">
        <v>14297.47</v>
      </c>
      <c r="N3179" t="s">
        <v>20</v>
      </c>
    </row>
    <row r="3180" spans="1:14" x14ac:dyDescent="0.35">
      <c r="A3180">
        <v>13179</v>
      </c>
      <c r="B3180" s="1">
        <v>45470</v>
      </c>
      <c r="C3180" t="s">
        <v>5892</v>
      </c>
      <c r="D3180" t="s">
        <v>15</v>
      </c>
      <c r="E3180" t="s">
        <v>147</v>
      </c>
      <c r="F3180" t="s">
        <v>42</v>
      </c>
      <c r="G3180" t="s">
        <v>188</v>
      </c>
      <c r="H3180" t="s">
        <v>5893</v>
      </c>
      <c r="I3180">
        <v>3</v>
      </c>
      <c r="J3180">
        <v>17583</v>
      </c>
      <c r="K3180">
        <v>20</v>
      </c>
      <c r="L3180">
        <v>42199.199999999997</v>
      </c>
      <c r="M3180">
        <v>2794.58</v>
      </c>
      <c r="N3180" t="s">
        <v>72</v>
      </c>
    </row>
    <row r="3181" spans="1:14" x14ac:dyDescent="0.35">
      <c r="A3181">
        <v>13180</v>
      </c>
      <c r="B3181" s="1">
        <v>45929</v>
      </c>
      <c r="C3181" t="s">
        <v>5894</v>
      </c>
      <c r="D3181" t="s">
        <v>22</v>
      </c>
      <c r="E3181" t="s">
        <v>54</v>
      </c>
      <c r="F3181" t="s">
        <v>75</v>
      </c>
      <c r="G3181" t="s">
        <v>307</v>
      </c>
      <c r="H3181" t="s">
        <v>5298</v>
      </c>
      <c r="I3181">
        <v>4</v>
      </c>
      <c r="J3181">
        <v>25481</v>
      </c>
      <c r="K3181">
        <v>20</v>
      </c>
      <c r="L3181">
        <v>81539.199999999997</v>
      </c>
      <c r="M3181">
        <v>4892.6099999999997</v>
      </c>
      <c r="N3181" t="s">
        <v>20</v>
      </c>
    </row>
    <row r="3182" spans="1:14" x14ac:dyDescent="0.35">
      <c r="A3182">
        <v>13181</v>
      </c>
      <c r="B3182" s="1">
        <v>45423</v>
      </c>
      <c r="C3182" t="s">
        <v>5895</v>
      </c>
      <c r="D3182" t="s">
        <v>15</v>
      </c>
      <c r="E3182" t="s">
        <v>93</v>
      </c>
      <c r="F3182" t="s">
        <v>96</v>
      </c>
      <c r="G3182" t="s">
        <v>183</v>
      </c>
      <c r="H3182" t="s">
        <v>4506</v>
      </c>
      <c r="I3182">
        <v>1</v>
      </c>
      <c r="J3182">
        <v>62606</v>
      </c>
      <c r="K3182">
        <v>20</v>
      </c>
      <c r="L3182">
        <v>50084.800000000003</v>
      </c>
      <c r="M3182">
        <v>5298.77</v>
      </c>
      <c r="N3182" t="s">
        <v>33</v>
      </c>
    </row>
    <row r="3183" spans="1:14" x14ac:dyDescent="0.35">
      <c r="A3183">
        <v>13182</v>
      </c>
      <c r="B3183" s="1">
        <v>45602</v>
      </c>
      <c r="C3183" t="s">
        <v>5896</v>
      </c>
      <c r="D3183" t="s">
        <v>15</v>
      </c>
      <c r="E3183" t="s">
        <v>174</v>
      </c>
      <c r="F3183" t="s">
        <v>75</v>
      </c>
      <c r="G3183" t="s">
        <v>409</v>
      </c>
      <c r="H3183" t="s">
        <v>5897</v>
      </c>
      <c r="I3183">
        <v>2</v>
      </c>
      <c r="J3183">
        <v>43739</v>
      </c>
      <c r="K3183">
        <v>0</v>
      </c>
      <c r="L3183">
        <v>87478</v>
      </c>
      <c r="M3183">
        <v>18772.759999999998</v>
      </c>
      <c r="N3183" t="s">
        <v>33</v>
      </c>
    </row>
    <row r="3184" spans="1:14" x14ac:dyDescent="0.35">
      <c r="A3184">
        <v>13183</v>
      </c>
      <c r="B3184" s="1">
        <v>45330</v>
      </c>
      <c r="C3184" t="s">
        <v>5898</v>
      </c>
      <c r="D3184" t="s">
        <v>15</v>
      </c>
      <c r="E3184" t="s">
        <v>174</v>
      </c>
      <c r="F3184" t="s">
        <v>75</v>
      </c>
      <c r="G3184" t="s">
        <v>240</v>
      </c>
      <c r="H3184" t="s">
        <v>5899</v>
      </c>
      <c r="I3184">
        <v>1</v>
      </c>
      <c r="J3184">
        <v>5393</v>
      </c>
      <c r="K3184">
        <v>5</v>
      </c>
      <c r="L3184">
        <v>5123.3500000000004</v>
      </c>
      <c r="M3184">
        <v>820.26</v>
      </c>
      <c r="N3184" t="s">
        <v>38</v>
      </c>
    </row>
    <row r="3185" spans="1:14" x14ac:dyDescent="0.35">
      <c r="A3185">
        <v>13184</v>
      </c>
      <c r="B3185" s="1">
        <v>45489</v>
      </c>
      <c r="C3185" t="s">
        <v>5900</v>
      </c>
      <c r="D3185" t="s">
        <v>15</v>
      </c>
      <c r="E3185" t="s">
        <v>174</v>
      </c>
      <c r="F3185" t="s">
        <v>96</v>
      </c>
      <c r="G3185" t="s">
        <v>183</v>
      </c>
      <c r="H3185" t="s">
        <v>5901</v>
      </c>
      <c r="I3185">
        <v>4</v>
      </c>
      <c r="J3185">
        <v>14964</v>
      </c>
      <c r="K3185">
        <v>0</v>
      </c>
      <c r="L3185">
        <v>59856</v>
      </c>
      <c r="M3185">
        <v>14316.75</v>
      </c>
      <c r="N3185" t="s">
        <v>38</v>
      </c>
    </row>
    <row r="3186" spans="1:14" x14ac:dyDescent="0.35">
      <c r="A3186">
        <v>13185</v>
      </c>
      <c r="B3186" s="1">
        <v>45862</v>
      </c>
      <c r="C3186" t="s">
        <v>5902</v>
      </c>
      <c r="D3186" t="s">
        <v>28</v>
      </c>
      <c r="E3186" t="s">
        <v>85</v>
      </c>
      <c r="F3186" t="s">
        <v>17</v>
      </c>
      <c r="G3186" t="s">
        <v>100</v>
      </c>
      <c r="H3186" t="s">
        <v>5903</v>
      </c>
      <c r="I3186">
        <v>5</v>
      </c>
      <c r="J3186">
        <v>11399</v>
      </c>
      <c r="K3186">
        <v>15</v>
      </c>
      <c r="L3186">
        <v>48445.75</v>
      </c>
      <c r="M3186">
        <v>11983.85</v>
      </c>
      <c r="N3186" t="s">
        <v>83</v>
      </c>
    </row>
    <row r="3187" spans="1:14" x14ac:dyDescent="0.35">
      <c r="A3187">
        <v>13186</v>
      </c>
      <c r="B3187" s="1">
        <v>45314</v>
      </c>
      <c r="C3187" t="s">
        <v>5904</v>
      </c>
      <c r="D3187" t="s">
        <v>28</v>
      </c>
      <c r="E3187" t="s">
        <v>144</v>
      </c>
      <c r="F3187" t="s">
        <v>86</v>
      </c>
      <c r="G3187" t="s">
        <v>90</v>
      </c>
      <c r="H3187" t="s">
        <v>5905</v>
      </c>
      <c r="I3187">
        <v>5</v>
      </c>
      <c r="J3187">
        <v>22001</v>
      </c>
      <c r="K3187">
        <v>5</v>
      </c>
      <c r="L3187">
        <v>104504.75</v>
      </c>
      <c r="M3187">
        <v>16062.8</v>
      </c>
      <c r="N3187" t="s">
        <v>83</v>
      </c>
    </row>
    <row r="3188" spans="1:14" x14ac:dyDescent="0.35">
      <c r="A3188">
        <v>13187</v>
      </c>
      <c r="B3188" s="1">
        <v>45698</v>
      </c>
      <c r="C3188" t="s">
        <v>5906</v>
      </c>
      <c r="D3188" t="s">
        <v>40</v>
      </c>
      <c r="E3188" t="s">
        <v>62</v>
      </c>
      <c r="F3188" t="s">
        <v>46</v>
      </c>
      <c r="G3188" t="s">
        <v>126</v>
      </c>
      <c r="H3188" t="s">
        <v>5907</v>
      </c>
      <c r="I3188">
        <v>3</v>
      </c>
      <c r="J3188">
        <v>68647</v>
      </c>
      <c r="K3188">
        <v>10</v>
      </c>
      <c r="L3188">
        <v>185346.9</v>
      </c>
      <c r="M3188">
        <v>20453.810000000001</v>
      </c>
      <c r="N3188" t="s">
        <v>33</v>
      </c>
    </row>
    <row r="3189" spans="1:14" x14ac:dyDescent="0.35">
      <c r="A3189">
        <v>13188</v>
      </c>
      <c r="B3189" s="1">
        <v>45664</v>
      </c>
      <c r="C3189" t="s">
        <v>5908</v>
      </c>
      <c r="D3189" t="s">
        <v>15</v>
      </c>
      <c r="E3189" t="s">
        <v>68</v>
      </c>
      <c r="F3189" t="s">
        <v>129</v>
      </c>
      <c r="G3189" t="s">
        <v>164</v>
      </c>
      <c r="H3189" t="s">
        <v>5909</v>
      </c>
      <c r="I3189">
        <v>3</v>
      </c>
      <c r="J3189">
        <v>37653</v>
      </c>
      <c r="K3189">
        <v>10</v>
      </c>
      <c r="L3189">
        <v>101663.1</v>
      </c>
      <c r="M3189">
        <v>10123.36</v>
      </c>
      <c r="N3189" t="s">
        <v>83</v>
      </c>
    </row>
    <row r="3190" spans="1:14" x14ac:dyDescent="0.35">
      <c r="A3190">
        <v>13189</v>
      </c>
      <c r="B3190" s="1">
        <v>45633</v>
      </c>
      <c r="C3190" t="s">
        <v>5910</v>
      </c>
      <c r="D3190" t="s">
        <v>40</v>
      </c>
      <c r="E3190" t="s">
        <v>110</v>
      </c>
      <c r="F3190" t="s">
        <v>17</v>
      </c>
      <c r="G3190" t="s">
        <v>100</v>
      </c>
      <c r="H3190" t="s">
        <v>5911</v>
      </c>
      <c r="I3190">
        <v>4</v>
      </c>
      <c r="J3190">
        <v>24371</v>
      </c>
      <c r="K3190">
        <v>10</v>
      </c>
      <c r="L3190">
        <v>87735.6</v>
      </c>
      <c r="M3190">
        <v>19597.07</v>
      </c>
      <c r="N3190" t="s">
        <v>72</v>
      </c>
    </row>
    <row r="3191" spans="1:14" x14ac:dyDescent="0.35">
      <c r="A3191">
        <v>13190</v>
      </c>
      <c r="B3191" s="1">
        <v>45807</v>
      </c>
      <c r="C3191" t="s">
        <v>5912</v>
      </c>
      <c r="D3191" t="s">
        <v>28</v>
      </c>
      <c r="E3191" t="s">
        <v>29</v>
      </c>
      <c r="F3191" t="s">
        <v>17</v>
      </c>
      <c r="G3191" t="s">
        <v>291</v>
      </c>
      <c r="H3191" t="s">
        <v>5913</v>
      </c>
      <c r="I3191">
        <v>4</v>
      </c>
      <c r="J3191">
        <v>39663</v>
      </c>
      <c r="K3191">
        <v>0</v>
      </c>
      <c r="L3191">
        <v>158652</v>
      </c>
      <c r="M3191">
        <v>38519.18</v>
      </c>
      <c r="N3191" t="s">
        <v>33</v>
      </c>
    </row>
    <row r="3192" spans="1:14" x14ac:dyDescent="0.35">
      <c r="A3192">
        <v>13191</v>
      </c>
      <c r="B3192" s="1">
        <v>45735</v>
      </c>
      <c r="C3192" t="s">
        <v>5914</v>
      </c>
      <c r="D3192" t="s">
        <v>22</v>
      </c>
      <c r="E3192" t="s">
        <v>54</v>
      </c>
      <c r="F3192" t="s">
        <v>24</v>
      </c>
      <c r="G3192" t="s">
        <v>36</v>
      </c>
      <c r="H3192" t="s">
        <v>5915</v>
      </c>
      <c r="I3192">
        <v>1</v>
      </c>
      <c r="J3192">
        <v>16219</v>
      </c>
      <c r="K3192">
        <v>0</v>
      </c>
      <c r="L3192">
        <v>16219</v>
      </c>
      <c r="M3192">
        <v>2677.64</v>
      </c>
      <c r="N3192" t="s">
        <v>38</v>
      </c>
    </row>
    <row r="3193" spans="1:14" x14ac:dyDescent="0.35">
      <c r="A3193">
        <v>13192</v>
      </c>
      <c r="B3193" s="1">
        <v>45784</v>
      </c>
      <c r="C3193" t="s">
        <v>5916</v>
      </c>
      <c r="D3193" t="s">
        <v>28</v>
      </c>
      <c r="E3193" t="s">
        <v>144</v>
      </c>
      <c r="F3193" t="s">
        <v>30</v>
      </c>
      <c r="G3193" t="s">
        <v>65</v>
      </c>
      <c r="H3193" t="s">
        <v>5917</v>
      </c>
      <c r="I3193">
        <v>1</v>
      </c>
      <c r="J3193">
        <v>63000</v>
      </c>
      <c r="K3193">
        <v>0</v>
      </c>
      <c r="L3193">
        <v>63000</v>
      </c>
      <c r="M3193">
        <v>4286.16</v>
      </c>
      <c r="N3193" t="s">
        <v>72</v>
      </c>
    </row>
    <row r="3194" spans="1:14" x14ac:dyDescent="0.35">
      <c r="A3194">
        <v>13193</v>
      </c>
      <c r="B3194" s="1">
        <v>45837</v>
      </c>
      <c r="C3194" t="s">
        <v>5918</v>
      </c>
      <c r="D3194" t="s">
        <v>15</v>
      </c>
      <c r="E3194" t="s">
        <v>174</v>
      </c>
      <c r="F3194" t="s">
        <v>30</v>
      </c>
      <c r="G3194" t="s">
        <v>65</v>
      </c>
      <c r="H3194" t="s">
        <v>5919</v>
      </c>
      <c r="I3194">
        <v>4</v>
      </c>
      <c r="J3194">
        <v>17155</v>
      </c>
      <c r="K3194">
        <v>20</v>
      </c>
      <c r="L3194">
        <v>54896</v>
      </c>
      <c r="M3194">
        <v>11120.28</v>
      </c>
      <c r="N3194" t="s">
        <v>83</v>
      </c>
    </row>
    <row r="3195" spans="1:14" x14ac:dyDescent="0.35">
      <c r="A3195">
        <v>13194</v>
      </c>
      <c r="B3195" s="1">
        <v>45618</v>
      </c>
      <c r="C3195" t="s">
        <v>5920</v>
      </c>
      <c r="D3195" t="s">
        <v>15</v>
      </c>
      <c r="E3195" t="s">
        <v>147</v>
      </c>
      <c r="F3195" t="s">
        <v>96</v>
      </c>
      <c r="G3195" t="s">
        <v>138</v>
      </c>
      <c r="H3195" t="s">
        <v>5921</v>
      </c>
      <c r="I3195">
        <v>2</v>
      </c>
      <c r="J3195">
        <v>10158</v>
      </c>
      <c r="K3195">
        <v>10</v>
      </c>
      <c r="L3195">
        <v>18284.400000000001</v>
      </c>
      <c r="M3195">
        <v>2902.96</v>
      </c>
      <c r="N3195" t="s">
        <v>33</v>
      </c>
    </row>
    <row r="3196" spans="1:14" x14ac:dyDescent="0.35">
      <c r="A3196">
        <v>13195</v>
      </c>
      <c r="B3196" s="1">
        <v>45479</v>
      </c>
      <c r="C3196" t="s">
        <v>5922</v>
      </c>
      <c r="D3196" t="s">
        <v>28</v>
      </c>
      <c r="E3196" t="s">
        <v>114</v>
      </c>
      <c r="F3196" t="s">
        <v>69</v>
      </c>
      <c r="G3196" t="s">
        <v>115</v>
      </c>
      <c r="H3196" t="s">
        <v>1088</v>
      </c>
      <c r="I3196">
        <v>1</v>
      </c>
      <c r="J3196">
        <v>50823</v>
      </c>
      <c r="K3196">
        <v>20</v>
      </c>
      <c r="L3196">
        <v>40658.400000000001</v>
      </c>
      <c r="M3196">
        <v>6267.87</v>
      </c>
      <c r="N3196" t="s">
        <v>33</v>
      </c>
    </row>
    <row r="3197" spans="1:14" x14ac:dyDescent="0.35">
      <c r="A3197">
        <v>13196</v>
      </c>
      <c r="B3197" s="1">
        <v>45492</v>
      </c>
      <c r="C3197" t="s">
        <v>5923</v>
      </c>
      <c r="D3197" t="s">
        <v>40</v>
      </c>
      <c r="E3197" t="s">
        <v>41</v>
      </c>
      <c r="F3197" t="s">
        <v>24</v>
      </c>
      <c r="G3197" t="s">
        <v>107</v>
      </c>
      <c r="H3197" t="s">
        <v>5924</v>
      </c>
      <c r="I3197">
        <v>1</v>
      </c>
      <c r="J3197">
        <v>58194</v>
      </c>
      <c r="K3197">
        <v>0</v>
      </c>
      <c r="L3197">
        <v>58194</v>
      </c>
      <c r="M3197">
        <v>6749.93</v>
      </c>
      <c r="N3197" t="s">
        <v>33</v>
      </c>
    </row>
    <row r="3198" spans="1:14" x14ac:dyDescent="0.35">
      <c r="A3198">
        <v>13197</v>
      </c>
      <c r="B3198" s="1">
        <v>45740</v>
      </c>
      <c r="C3198" t="s">
        <v>5925</v>
      </c>
      <c r="D3198" t="s">
        <v>15</v>
      </c>
      <c r="E3198" t="s">
        <v>147</v>
      </c>
      <c r="F3198" t="s">
        <v>129</v>
      </c>
      <c r="G3198" t="s">
        <v>168</v>
      </c>
      <c r="H3198" t="s">
        <v>5926</v>
      </c>
      <c r="I3198">
        <v>5</v>
      </c>
      <c r="J3198">
        <v>37682</v>
      </c>
      <c r="K3198">
        <v>10</v>
      </c>
      <c r="L3198">
        <v>169569</v>
      </c>
      <c r="M3198">
        <v>26335.15</v>
      </c>
      <c r="N3198" t="s">
        <v>72</v>
      </c>
    </row>
    <row r="3199" spans="1:14" x14ac:dyDescent="0.35">
      <c r="A3199">
        <v>13198</v>
      </c>
      <c r="B3199" s="1">
        <v>45756</v>
      </c>
      <c r="C3199" t="s">
        <v>5927</v>
      </c>
      <c r="D3199" t="s">
        <v>22</v>
      </c>
      <c r="E3199" t="s">
        <v>167</v>
      </c>
      <c r="F3199" t="s">
        <v>17</v>
      </c>
      <c r="G3199" t="s">
        <v>100</v>
      </c>
      <c r="H3199" t="s">
        <v>5928</v>
      </c>
      <c r="I3199">
        <v>5</v>
      </c>
      <c r="J3199">
        <v>23752</v>
      </c>
      <c r="K3199">
        <v>5</v>
      </c>
      <c r="L3199">
        <v>112822</v>
      </c>
      <c r="M3199">
        <v>18546.810000000001</v>
      </c>
      <c r="N3199" t="s">
        <v>83</v>
      </c>
    </row>
    <row r="3200" spans="1:14" x14ac:dyDescent="0.35">
      <c r="A3200">
        <v>13199</v>
      </c>
      <c r="B3200" s="1">
        <v>45845</v>
      </c>
      <c r="C3200" t="s">
        <v>5929</v>
      </c>
      <c r="D3200" t="s">
        <v>15</v>
      </c>
      <c r="E3200" t="s">
        <v>68</v>
      </c>
      <c r="F3200" t="s">
        <v>96</v>
      </c>
      <c r="G3200" t="s">
        <v>183</v>
      </c>
      <c r="H3200" t="s">
        <v>5930</v>
      </c>
      <c r="I3200">
        <v>5</v>
      </c>
      <c r="J3200">
        <v>74807</v>
      </c>
      <c r="K3200">
        <v>0</v>
      </c>
      <c r="L3200">
        <v>374035</v>
      </c>
      <c r="M3200">
        <v>31406.25</v>
      </c>
      <c r="N3200" t="s">
        <v>38</v>
      </c>
    </row>
    <row r="3201" spans="1:14" x14ac:dyDescent="0.35">
      <c r="A3201">
        <v>13200</v>
      </c>
      <c r="B3201" s="1">
        <v>45663</v>
      </c>
      <c r="C3201" t="s">
        <v>5931</v>
      </c>
      <c r="D3201" t="s">
        <v>15</v>
      </c>
      <c r="E3201" t="s">
        <v>174</v>
      </c>
      <c r="F3201" t="s">
        <v>17</v>
      </c>
      <c r="G3201" t="s">
        <v>111</v>
      </c>
      <c r="H3201" t="s">
        <v>5932</v>
      </c>
      <c r="I3201">
        <v>3</v>
      </c>
      <c r="J3201">
        <v>27799</v>
      </c>
      <c r="K3201">
        <v>10</v>
      </c>
      <c r="L3201">
        <v>75057.3</v>
      </c>
      <c r="M3201">
        <v>11023.33</v>
      </c>
      <c r="N3201" t="s">
        <v>33</v>
      </c>
    </row>
    <row r="3202" spans="1:14" x14ac:dyDescent="0.35">
      <c r="A3202">
        <v>13201</v>
      </c>
      <c r="B3202" s="1">
        <v>45571</v>
      </c>
      <c r="C3202" t="s">
        <v>5933</v>
      </c>
      <c r="D3202" t="s">
        <v>15</v>
      </c>
      <c r="E3202" t="s">
        <v>16</v>
      </c>
      <c r="F3202" t="s">
        <v>96</v>
      </c>
      <c r="G3202" t="s">
        <v>97</v>
      </c>
      <c r="H3202" t="s">
        <v>5934</v>
      </c>
      <c r="I3202">
        <v>4</v>
      </c>
      <c r="J3202">
        <v>56706</v>
      </c>
      <c r="K3202">
        <v>10</v>
      </c>
      <c r="L3202">
        <v>204141.6</v>
      </c>
      <c r="M3202">
        <v>35280.25</v>
      </c>
      <c r="N3202" t="s">
        <v>20</v>
      </c>
    </row>
    <row r="3203" spans="1:14" x14ac:dyDescent="0.35">
      <c r="A3203">
        <v>13202</v>
      </c>
      <c r="B3203" s="1">
        <v>45783</v>
      </c>
      <c r="C3203" t="s">
        <v>5935</v>
      </c>
      <c r="D3203" t="s">
        <v>22</v>
      </c>
      <c r="E3203" t="s">
        <v>58</v>
      </c>
      <c r="F3203" t="s">
        <v>24</v>
      </c>
      <c r="G3203" t="s">
        <v>133</v>
      </c>
      <c r="H3203" t="s">
        <v>5936</v>
      </c>
      <c r="I3203">
        <v>1</v>
      </c>
      <c r="J3203">
        <v>76879</v>
      </c>
      <c r="K3203">
        <v>15</v>
      </c>
      <c r="L3203">
        <v>65347.15</v>
      </c>
      <c r="M3203">
        <v>16285.2</v>
      </c>
      <c r="N3203" t="s">
        <v>72</v>
      </c>
    </row>
    <row r="3204" spans="1:14" x14ac:dyDescent="0.35">
      <c r="A3204">
        <v>13203</v>
      </c>
      <c r="B3204" s="1">
        <v>45616</v>
      </c>
      <c r="C3204" t="s">
        <v>5937</v>
      </c>
      <c r="D3204" t="s">
        <v>15</v>
      </c>
      <c r="E3204" t="s">
        <v>16</v>
      </c>
      <c r="F3204" t="s">
        <v>69</v>
      </c>
      <c r="G3204" t="s">
        <v>123</v>
      </c>
      <c r="H3204" t="s">
        <v>5592</v>
      </c>
      <c r="I3204">
        <v>3</v>
      </c>
      <c r="J3204">
        <v>39207</v>
      </c>
      <c r="K3204">
        <v>5</v>
      </c>
      <c r="L3204">
        <v>111739.95</v>
      </c>
      <c r="M3204">
        <v>21027.98</v>
      </c>
      <c r="N3204" t="s">
        <v>20</v>
      </c>
    </row>
    <row r="3205" spans="1:14" x14ac:dyDescent="0.35">
      <c r="A3205">
        <v>13204</v>
      </c>
      <c r="B3205" s="1">
        <v>45775</v>
      </c>
      <c r="C3205" t="s">
        <v>5938</v>
      </c>
      <c r="D3205" t="s">
        <v>22</v>
      </c>
      <c r="E3205" t="s">
        <v>167</v>
      </c>
      <c r="F3205" t="s">
        <v>30</v>
      </c>
      <c r="G3205" t="s">
        <v>227</v>
      </c>
      <c r="H3205" t="s">
        <v>5939</v>
      </c>
      <c r="I3205">
        <v>1</v>
      </c>
      <c r="J3205">
        <v>71243</v>
      </c>
      <c r="K3205">
        <v>15</v>
      </c>
      <c r="L3205">
        <v>60556.55</v>
      </c>
      <c r="M3205">
        <v>14619.27</v>
      </c>
      <c r="N3205" t="s">
        <v>38</v>
      </c>
    </row>
    <row r="3206" spans="1:14" x14ac:dyDescent="0.35">
      <c r="A3206">
        <v>13205</v>
      </c>
      <c r="B3206" s="1">
        <v>45466</v>
      </c>
      <c r="C3206" t="s">
        <v>5940</v>
      </c>
      <c r="D3206" t="s">
        <v>40</v>
      </c>
      <c r="E3206" t="s">
        <v>50</v>
      </c>
      <c r="F3206" t="s">
        <v>30</v>
      </c>
      <c r="G3206" t="s">
        <v>322</v>
      </c>
      <c r="H3206" t="s">
        <v>5941</v>
      </c>
      <c r="I3206">
        <v>3</v>
      </c>
      <c r="J3206">
        <v>71312</v>
      </c>
      <c r="K3206">
        <v>20</v>
      </c>
      <c r="L3206">
        <v>171148.79999999999</v>
      </c>
      <c r="M3206">
        <v>9393.57</v>
      </c>
      <c r="N3206" t="s">
        <v>38</v>
      </c>
    </row>
    <row r="3207" spans="1:14" x14ac:dyDescent="0.35">
      <c r="A3207">
        <v>13206</v>
      </c>
      <c r="B3207" s="1">
        <v>45931</v>
      </c>
      <c r="C3207" t="s">
        <v>5942</v>
      </c>
      <c r="D3207" t="s">
        <v>40</v>
      </c>
      <c r="E3207" t="s">
        <v>110</v>
      </c>
      <c r="F3207" t="s">
        <v>75</v>
      </c>
      <c r="G3207" t="s">
        <v>307</v>
      </c>
      <c r="H3207" t="s">
        <v>3874</v>
      </c>
      <c r="I3207">
        <v>2</v>
      </c>
      <c r="J3207">
        <v>15322</v>
      </c>
      <c r="K3207">
        <v>10</v>
      </c>
      <c r="L3207">
        <v>27579.599999999999</v>
      </c>
      <c r="M3207">
        <v>1966.43</v>
      </c>
      <c r="N3207" t="s">
        <v>38</v>
      </c>
    </row>
    <row r="3208" spans="1:14" x14ac:dyDescent="0.35">
      <c r="A3208">
        <v>13207</v>
      </c>
      <c r="B3208" s="1">
        <v>45620</v>
      </c>
      <c r="C3208" t="s">
        <v>5943</v>
      </c>
      <c r="D3208" t="s">
        <v>22</v>
      </c>
      <c r="E3208" t="s">
        <v>58</v>
      </c>
      <c r="F3208" t="s">
        <v>96</v>
      </c>
      <c r="G3208" t="s">
        <v>138</v>
      </c>
      <c r="H3208" t="s">
        <v>5944</v>
      </c>
      <c r="I3208">
        <v>2</v>
      </c>
      <c r="J3208">
        <v>32572</v>
      </c>
      <c r="K3208">
        <v>0</v>
      </c>
      <c r="L3208">
        <v>65144</v>
      </c>
      <c r="M3208">
        <v>12519.71</v>
      </c>
      <c r="N3208" t="s">
        <v>38</v>
      </c>
    </row>
    <row r="3209" spans="1:14" x14ac:dyDescent="0.35">
      <c r="A3209">
        <v>13208</v>
      </c>
      <c r="B3209" s="1">
        <v>45928</v>
      </c>
      <c r="C3209" t="s">
        <v>5945</v>
      </c>
      <c r="D3209" t="s">
        <v>40</v>
      </c>
      <c r="E3209" t="s">
        <v>62</v>
      </c>
      <c r="F3209" t="s">
        <v>30</v>
      </c>
      <c r="G3209" t="s">
        <v>31</v>
      </c>
      <c r="H3209" t="s">
        <v>3746</v>
      </c>
      <c r="I3209">
        <v>2</v>
      </c>
      <c r="J3209">
        <v>17389</v>
      </c>
      <c r="K3209">
        <v>5</v>
      </c>
      <c r="L3209">
        <v>33039.1</v>
      </c>
      <c r="M3209">
        <v>6916.9</v>
      </c>
      <c r="N3209" t="s">
        <v>20</v>
      </c>
    </row>
    <row r="3210" spans="1:14" x14ac:dyDescent="0.35">
      <c r="A3210">
        <v>13209</v>
      </c>
      <c r="B3210" s="1">
        <v>45524</v>
      </c>
      <c r="C3210" t="s">
        <v>5946</v>
      </c>
      <c r="D3210" t="s">
        <v>40</v>
      </c>
      <c r="E3210" t="s">
        <v>103</v>
      </c>
      <c r="F3210" t="s">
        <v>46</v>
      </c>
      <c r="G3210" t="s">
        <v>141</v>
      </c>
      <c r="H3210" t="s">
        <v>5947</v>
      </c>
      <c r="I3210">
        <v>3</v>
      </c>
      <c r="J3210">
        <v>48461</v>
      </c>
      <c r="K3210">
        <v>15</v>
      </c>
      <c r="L3210">
        <v>123575.55</v>
      </c>
      <c r="M3210">
        <v>27772.5</v>
      </c>
      <c r="N3210" t="s">
        <v>83</v>
      </c>
    </row>
    <row r="3211" spans="1:14" x14ac:dyDescent="0.35">
      <c r="A3211">
        <v>13210</v>
      </c>
      <c r="B3211" s="1">
        <v>45588</v>
      </c>
      <c r="C3211" t="s">
        <v>5948</v>
      </c>
      <c r="D3211" t="s">
        <v>22</v>
      </c>
      <c r="E3211" t="s">
        <v>167</v>
      </c>
      <c r="F3211" t="s">
        <v>30</v>
      </c>
      <c r="G3211" t="s">
        <v>31</v>
      </c>
      <c r="H3211" t="s">
        <v>5949</v>
      </c>
      <c r="I3211">
        <v>1</v>
      </c>
      <c r="J3211">
        <v>39872</v>
      </c>
      <c r="K3211">
        <v>10</v>
      </c>
      <c r="L3211">
        <v>35884.800000000003</v>
      </c>
      <c r="M3211">
        <v>7383.66</v>
      </c>
      <c r="N3211" t="s">
        <v>33</v>
      </c>
    </row>
    <row r="3212" spans="1:14" x14ac:dyDescent="0.35">
      <c r="A3212">
        <v>13211</v>
      </c>
      <c r="B3212" s="1">
        <v>45727</v>
      </c>
      <c r="C3212" t="s">
        <v>5950</v>
      </c>
      <c r="D3212" t="s">
        <v>40</v>
      </c>
      <c r="E3212" t="s">
        <v>41</v>
      </c>
      <c r="F3212" t="s">
        <v>30</v>
      </c>
      <c r="G3212" t="s">
        <v>227</v>
      </c>
      <c r="H3212" t="s">
        <v>4450</v>
      </c>
      <c r="I3212">
        <v>3</v>
      </c>
      <c r="J3212">
        <v>65351</v>
      </c>
      <c r="K3212">
        <v>5</v>
      </c>
      <c r="L3212">
        <v>186250.35</v>
      </c>
      <c r="M3212">
        <v>44988.38</v>
      </c>
      <c r="N3212" t="s">
        <v>33</v>
      </c>
    </row>
    <row r="3213" spans="1:14" x14ac:dyDescent="0.35">
      <c r="A3213">
        <v>13212</v>
      </c>
      <c r="B3213" s="1">
        <v>45668</v>
      </c>
      <c r="C3213" t="s">
        <v>5951</v>
      </c>
      <c r="D3213" t="s">
        <v>22</v>
      </c>
      <c r="E3213" t="s">
        <v>58</v>
      </c>
      <c r="F3213" t="s">
        <v>24</v>
      </c>
      <c r="G3213" t="s">
        <v>25</v>
      </c>
      <c r="H3213" t="s">
        <v>5952</v>
      </c>
      <c r="I3213">
        <v>1</v>
      </c>
      <c r="J3213">
        <v>62219</v>
      </c>
      <c r="K3213">
        <v>15</v>
      </c>
      <c r="L3213">
        <v>52886.15</v>
      </c>
      <c r="M3213">
        <v>13146.08</v>
      </c>
      <c r="N3213" t="s">
        <v>20</v>
      </c>
    </row>
    <row r="3214" spans="1:14" x14ac:dyDescent="0.35">
      <c r="A3214">
        <v>13213</v>
      </c>
      <c r="B3214" s="1">
        <v>45749</v>
      </c>
      <c r="C3214" t="s">
        <v>5953</v>
      </c>
      <c r="D3214" t="s">
        <v>40</v>
      </c>
      <c r="E3214" t="s">
        <v>41</v>
      </c>
      <c r="F3214" t="s">
        <v>86</v>
      </c>
      <c r="G3214" t="s">
        <v>90</v>
      </c>
      <c r="H3214" t="s">
        <v>5954</v>
      </c>
      <c r="I3214">
        <v>4</v>
      </c>
      <c r="J3214">
        <v>69923</v>
      </c>
      <c r="K3214">
        <v>5</v>
      </c>
      <c r="L3214">
        <v>265707.40000000002</v>
      </c>
      <c r="M3214">
        <v>26037.95</v>
      </c>
      <c r="N3214" t="s">
        <v>20</v>
      </c>
    </row>
    <row r="3215" spans="1:14" x14ac:dyDescent="0.35">
      <c r="A3215">
        <v>13214</v>
      </c>
      <c r="B3215" s="1">
        <v>45846</v>
      </c>
      <c r="C3215" t="s">
        <v>5955</v>
      </c>
      <c r="D3215" t="s">
        <v>28</v>
      </c>
      <c r="E3215" t="s">
        <v>35</v>
      </c>
      <c r="F3215" t="s">
        <v>46</v>
      </c>
      <c r="G3215" t="s">
        <v>47</v>
      </c>
      <c r="H3215" t="s">
        <v>5956</v>
      </c>
      <c r="I3215">
        <v>3</v>
      </c>
      <c r="J3215">
        <v>70734</v>
      </c>
      <c r="K3215">
        <v>0</v>
      </c>
      <c r="L3215">
        <v>212202</v>
      </c>
      <c r="M3215">
        <v>52505.11</v>
      </c>
      <c r="N3215" t="s">
        <v>38</v>
      </c>
    </row>
    <row r="3216" spans="1:14" x14ac:dyDescent="0.35">
      <c r="A3216">
        <v>13215</v>
      </c>
      <c r="B3216" s="1">
        <v>45513</v>
      </c>
      <c r="C3216" t="s">
        <v>5957</v>
      </c>
      <c r="D3216" t="s">
        <v>28</v>
      </c>
      <c r="E3216" t="s">
        <v>85</v>
      </c>
      <c r="F3216" t="s">
        <v>17</v>
      </c>
      <c r="G3216" t="s">
        <v>291</v>
      </c>
      <c r="H3216" t="s">
        <v>1495</v>
      </c>
      <c r="I3216">
        <v>5</v>
      </c>
      <c r="J3216">
        <v>7682</v>
      </c>
      <c r="K3216">
        <v>10</v>
      </c>
      <c r="L3216">
        <v>34569</v>
      </c>
      <c r="M3216">
        <v>3215.4</v>
      </c>
      <c r="N3216" t="s">
        <v>72</v>
      </c>
    </row>
    <row r="3217" spans="1:14" x14ac:dyDescent="0.35">
      <c r="A3217">
        <v>13216</v>
      </c>
      <c r="B3217" s="1">
        <v>45448</v>
      </c>
      <c r="C3217" t="s">
        <v>5958</v>
      </c>
      <c r="D3217" t="s">
        <v>22</v>
      </c>
      <c r="E3217" t="s">
        <v>54</v>
      </c>
      <c r="F3217" t="s">
        <v>17</v>
      </c>
      <c r="G3217" t="s">
        <v>100</v>
      </c>
      <c r="H3217" t="s">
        <v>5959</v>
      </c>
      <c r="I3217">
        <v>5</v>
      </c>
      <c r="J3217">
        <v>7331</v>
      </c>
      <c r="K3217">
        <v>10</v>
      </c>
      <c r="L3217">
        <v>32989.5</v>
      </c>
      <c r="M3217">
        <v>1892.49</v>
      </c>
      <c r="N3217" t="s">
        <v>38</v>
      </c>
    </row>
    <row r="3218" spans="1:14" x14ac:dyDescent="0.35">
      <c r="A3218">
        <v>13217</v>
      </c>
      <c r="B3218" s="1">
        <v>45273</v>
      </c>
      <c r="C3218" t="s">
        <v>5960</v>
      </c>
      <c r="D3218" t="s">
        <v>40</v>
      </c>
      <c r="E3218" t="s">
        <v>41</v>
      </c>
      <c r="F3218" t="s">
        <v>30</v>
      </c>
      <c r="G3218" t="s">
        <v>65</v>
      </c>
      <c r="H3218" t="s">
        <v>5961</v>
      </c>
      <c r="I3218">
        <v>1</v>
      </c>
      <c r="J3218">
        <v>21175</v>
      </c>
      <c r="K3218">
        <v>5</v>
      </c>
      <c r="L3218">
        <v>20116.25</v>
      </c>
      <c r="M3218">
        <v>3692.27</v>
      </c>
      <c r="N3218" t="s">
        <v>72</v>
      </c>
    </row>
    <row r="3219" spans="1:14" x14ac:dyDescent="0.35">
      <c r="A3219">
        <v>13218</v>
      </c>
      <c r="B3219" s="1">
        <v>45731</v>
      </c>
      <c r="C3219" t="s">
        <v>5962</v>
      </c>
      <c r="D3219" t="s">
        <v>22</v>
      </c>
      <c r="E3219" t="s">
        <v>58</v>
      </c>
      <c r="F3219" t="s">
        <v>75</v>
      </c>
      <c r="G3219" t="s">
        <v>204</v>
      </c>
      <c r="H3219" t="s">
        <v>5963</v>
      </c>
      <c r="I3219">
        <v>1</v>
      </c>
      <c r="J3219">
        <v>7828</v>
      </c>
      <c r="K3219">
        <v>5</v>
      </c>
      <c r="L3219">
        <v>7436.6</v>
      </c>
      <c r="M3219">
        <v>1019.65</v>
      </c>
      <c r="N3219" t="s">
        <v>33</v>
      </c>
    </row>
    <row r="3220" spans="1:14" x14ac:dyDescent="0.35">
      <c r="A3220">
        <v>13219</v>
      </c>
      <c r="B3220" s="1">
        <v>45291</v>
      </c>
      <c r="C3220" t="s">
        <v>5964</v>
      </c>
      <c r="D3220" t="s">
        <v>28</v>
      </c>
      <c r="E3220" t="s">
        <v>35</v>
      </c>
      <c r="F3220" t="s">
        <v>42</v>
      </c>
      <c r="G3220" t="s">
        <v>43</v>
      </c>
      <c r="H3220" t="s">
        <v>5965</v>
      </c>
      <c r="I3220">
        <v>2</v>
      </c>
      <c r="J3220">
        <v>52220</v>
      </c>
      <c r="K3220">
        <v>20</v>
      </c>
      <c r="L3220">
        <v>83552</v>
      </c>
      <c r="M3220">
        <v>5410.9</v>
      </c>
      <c r="N3220" t="s">
        <v>20</v>
      </c>
    </row>
    <row r="3221" spans="1:14" x14ac:dyDescent="0.35">
      <c r="A3221">
        <v>13220</v>
      </c>
      <c r="B3221" s="1">
        <v>45467</v>
      </c>
      <c r="C3221" t="s">
        <v>5966</v>
      </c>
      <c r="D3221" t="s">
        <v>22</v>
      </c>
      <c r="E3221" t="s">
        <v>167</v>
      </c>
      <c r="F3221" t="s">
        <v>86</v>
      </c>
      <c r="G3221" t="s">
        <v>171</v>
      </c>
      <c r="H3221" t="s">
        <v>5967</v>
      </c>
      <c r="I3221">
        <v>4</v>
      </c>
      <c r="J3221">
        <v>20266</v>
      </c>
      <c r="K3221">
        <v>15</v>
      </c>
      <c r="L3221">
        <v>68904.399999999994</v>
      </c>
      <c r="M3221">
        <v>13538.12</v>
      </c>
      <c r="N3221" t="s">
        <v>33</v>
      </c>
    </row>
    <row r="3222" spans="1:14" x14ac:dyDescent="0.35">
      <c r="A3222">
        <v>13221</v>
      </c>
      <c r="B3222" s="1">
        <v>45819</v>
      </c>
      <c r="C3222" t="s">
        <v>5968</v>
      </c>
      <c r="D3222" t="s">
        <v>15</v>
      </c>
      <c r="E3222" t="s">
        <v>68</v>
      </c>
      <c r="F3222" t="s">
        <v>46</v>
      </c>
      <c r="G3222" t="s">
        <v>47</v>
      </c>
      <c r="H3222" t="s">
        <v>5969</v>
      </c>
      <c r="I3222">
        <v>4</v>
      </c>
      <c r="J3222">
        <v>68646</v>
      </c>
      <c r="K3222">
        <v>20</v>
      </c>
      <c r="L3222">
        <v>219667.20000000001</v>
      </c>
      <c r="M3222">
        <v>39724.94</v>
      </c>
      <c r="N3222" t="s">
        <v>83</v>
      </c>
    </row>
    <row r="3223" spans="1:14" x14ac:dyDescent="0.35">
      <c r="A3223">
        <v>13222</v>
      </c>
      <c r="B3223" s="1">
        <v>45292</v>
      </c>
      <c r="C3223" t="s">
        <v>5970</v>
      </c>
      <c r="D3223" t="s">
        <v>28</v>
      </c>
      <c r="E3223" t="s">
        <v>85</v>
      </c>
      <c r="F3223" t="s">
        <v>24</v>
      </c>
      <c r="G3223" t="s">
        <v>59</v>
      </c>
      <c r="H3223" t="s">
        <v>5971</v>
      </c>
      <c r="I3223">
        <v>1</v>
      </c>
      <c r="J3223">
        <v>25473</v>
      </c>
      <c r="K3223">
        <v>20</v>
      </c>
      <c r="L3223">
        <v>20378.400000000001</v>
      </c>
      <c r="M3223">
        <v>3782.89</v>
      </c>
      <c r="N3223" t="s">
        <v>83</v>
      </c>
    </row>
    <row r="3224" spans="1:14" x14ac:dyDescent="0.35">
      <c r="A3224">
        <v>13223</v>
      </c>
      <c r="B3224" s="1">
        <v>45361</v>
      </c>
      <c r="C3224" t="s">
        <v>5972</v>
      </c>
      <c r="D3224" t="s">
        <v>15</v>
      </c>
      <c r="E3224" t="s">
        <v>147</v>
      </c>
      <c r="F3224" t="s">
        <v>30</v>
      </c>
      <c r="G3224" t="s">
        <v>31</v>
      </c>
      <c r="H3224" t="s">
        <v>5973</v>
      </c>
      <c r="I3224">
        <v>4</v>
      </c>
      <c r="J3224">
        <v>28239</v>
      </c>
      <c r="K3224">
        <v>5</v>
      </c>
      <c r="L3224">
        <v>107308.2</v>
      </c>
      <c r="M3224">
        <v>6756.09</v>
      </c>
      <c r="N3224" t="s">
        <v>38</v>
      </c>
    </row>
    <row r="3225" spans="1:14" x14ac:dyDescent="0.35">
      <c r="A3225">
        <v>13224</v>
      </c>
      <c r="B3225" s="1">
        <v>45450</v>
      </c>
      <c r="C3225" t="s">
        <v>5974</v>
      </c>
      <c r="D3225" t="s">
        <v>22</v>
      </c>
      <c r="E3225" t="s">
        <v>167</v>
      </c>
      <c r="F3225" t="s">
        <v>96</v>
      </c>
      <c r="G3225" t="s">
        <v>138</v>
      </c>
      <c r="H3225" t="s">
        <v>5975</v>
      </c>
      <c r="I3225">
        <v>5</v>
      </c>
      <c r="J3225">
        <v>24059</v>
      </c>
      <c r="K3225">
        <v>5</v>
      </c>
      <c r="L3225">
        <v>114280.25</v>
      </c>
      <c r="M3225">
        <v>5890.91</v>
      </c>
      <c r="N3225" t="s">
        <v>38</v>
      </c>
    </row>
    <row r="3226" spans="1:14" x14ac:dyDescent="0.35">
      <c r="A3226">
        <v>13225</v>
      </c>
      <c r="B3226" s="1">
        <v>45510</v>
      </c>
      <c r="C3226" t="s">
        <v>5976</v>
      </c>
      <c r="D3226" t="s">
        <v>22</v>
      </c>
      <c r="E3226" t="s">
        <v>167</v>
      </c>
      <c r="F3226" t="s">
        <v>24</v>
      </c>
      <c r="G3226" t="s">
        <v>25</v>
      </c>
      <c r="H3226" t="s">
        <v>5977</v>
      </c>
      <c r="I3226">
        <v>5</v>
      </c>
      <c r="J3226">
        <v>14222</v>
      </c>
      <c r="K3226">
        <v>5</v>
      </c>
      <c r="L3226">
        <v>67554.5</v>
      </c>
      <c r="M3226">
        <v>16412.509999999998</v>
      </c>
      <c r="N3226" t="s">
        <v>72</v>
      </c>
    </row>
    <row r="3227" spans="1:14" x14ac:dyDescent="0.35">
      <c r="A3227">
        <v>13226</v>
      </c>
      <c r="B3227" s="1">
        <v>45868</v>
      </c>
      <c r="C3227" t="s">
        <v>5978</v>
      </c>
      <c r="D3227" t="s">
        <v>40</v>
      </c>
      <c r="E3227" t="s">
        <v>103</v>
      </c>
      <c r="F3227" t="s">
        <v>75</v>
      </c>
      <c r="G3227" t="s">
        <v>409</v>
      </c>
      <c r="H3227" t="s">
        <v>5979</v>
      </c>
      <c r="I3227">
        <v>5</v>
      </c>
      <c r="J3227">
        <v>40487</v>
      </c>
      <c r="K3227">
        <v>15</v>
      </c>
      <c r="L3227">
        <v>172069.75</v>
      </c>
      <c r="M3227">
        <v>21981.61</v>
      </c>
      <c r="N3227" t="s">
        <v>83</v>
      </c>
    </row>
    <row r="3228" spans="1:14" x14ac:dyDescent="0.35">
      <c r="A3228">
        <v>13227</v>
      </c>
      <c r="B3228" s="1">
        <v>45395</v>
      </c>
      <c r="C3228" t="s">
        <v>5980</v>
      </c>
      <c r="D3228" t="s">
        <v>28</v>
      </c>
      <c r="E3228" t="s">
        <v>85</v>
      </c>
      <c r="F3228" t="s">
        <v>96</v>
      </c>
      <c r="G3228" t="s">
        <v>214</v>
      </c>
      <c r="H3228" t="s">
        <v>664</v>
      </c>
      <c r="I3228">
        <v>4</v>
      </c>
      <c r="J3228">
        <v>77291</v>
      </c>
      <c r="K3228">
        <v>10</v>
      </c>
      <c r="L3228">
        <v>278247.59999999998</v>
      </c>
      <c r="M3228">
        <v>27845.599999999999</v>
      </c>
      <c r="N3228" t="s">
        <v>20</v>
      </c>
    </row>
    <row r="3229" spans="1:14" x14ac:dyDescent="0.35">
      <c r="A3229">
        <v>13228</v>
      </c>
      <c r="B3229" s="1">
        <v>45552</v>
      </c>
      <c r="C3229" t="s">
        <v>5981</v>
      </c>
      <c r="D3229" t="s">
        <v>15</v>
      </c>
      <c r="E3229" t="s">
        <v>68</v>
      </c>
      <c r="F3229" t="s">
        <v>24</v>
      </c>
      <c r="G3229" t="s">
        <v>133</v>
      </c>
      <c r="H3229" t="s">
        <v>5982</v>
      </c>
      <c r="I3229">
        <v>2</v>
      </c>
      <c r="J3229">
        <v>38807</v>
      </c>
      <c r="K3229">
        <v>5</v>
      </c>
      <c r="L3229">
        <v>73733.3</v>
      </c>
      <c r="M3229">
        <v>8421.6200000000008</v>
      </c>
      <c r="N3229" t="s">
        <v>38</v>
      </c>
    </row>
    <row r="3230" spans="1:14" x14ac:dyDescent="0.35">
      <c r="A3230">
        <v>13229</v>
      </c>
      <c r="B3230" s="1">
        <v>45277</v>
      </c>
      <c r="C3230" t="s">
        <v>5983</v>
      </c>
      <c r="D3230" t="s">
        <v>15</v>
      </c>
      <c r="E3230" t="s">
        <v>174</v>
      </c>
      <c r="F3230" t="s">
        <v>86</v>
      </c>
      <c r="G3230" t="s">
        <v>296</v>
      </c>
      <c r="H3230" t="s">
        <v>5984</v>
      </c>
      <c r="I3230">
        <v>5</v>
      </c>
      <c r="J3230">
        <v>42322</v>
      </c>
      <c r="K3230">
        <v>15</v>
      </c>
      <c r="L3230">
        <v>179868.5</v>
      </c>
      <c r="M3230">
        <v>33452.03</v>
      </c>
      <c r="N3230" t="s">
        <v>83</v>
      </c>
    </row>
    <row r="3231" spans="1:14" x14ac:dyDescent="0.35">
      <c r="A3231">
        <v>13230</v>
      </c>
      <c r="B3231" s="1">
        <v>45495</v>
      </c>
      <c r="C3231" t="s">
        <v>5985</v>
      </c>
      <c r="D3231" t="s">
        <v>22</v>
      </c>
      <c r="E3231" t="s">
        <v>167</v>
      </c>
      <c r="F3231" t="s">
        <v>96</v>
      </c>
      <c r="G3231" t="s">
        <v>138</v>
      </c>
      <c r="H3231" t="s">
        <v>5884</v>
      </c>
      <c r="I3231">
        <v>2</v>
      </c>
      <c r="J3231">
        <v>75015</v>
      </c>
      <c r="K3231">
        <v>20</v>
      </c>
      <c r="L3231">
        <v>120024</v>
      </c>
      <c r="M3231">
        <v>16077.34</v>
      </c>
      <c r="N3231" t="s">
        <v>72</v>
      </c>
    </row>
    <row r="3232" spans="1:14" x14ac:dyDescent="0.35">
      <c r="A3232">
        <v>13231</v>
      </c>
      <c r="B3232" s="1">
        <v>45241</v>
      </c>
      <c r="C3232" t="s">
        <v>5986</v>
      </c>
      <c r="D3232" t="s">
        <v>15</v>
      </c>
      <c r="E3232" t="s">
        <v>174</v>
      </c>
      <c r="F3232" t="s">
        <v>42</v>
      </c>
      <c r="G3232" t="s">
        <v>188</v>
      </c>
      <c r="H3232" t="s">
        <v>5987</v>
      </c>
      <c r="I3232">
        <v>3</v>
      </c>
      <c r="J3232">
        <v>8170</v>
      </c>
      <c r="K3232">
        <v>0</v>
      </c>
      <c r="L3232">
        <v>24510</v>
      </c>
      <c r="M3232">
        <v>4857.5</v>
      </c>
      <c r="N3232" t="s">
        <v>83</v>
      </c>
    </row>
    <row r="3233" spans="1:14" x14ac:dyDescent="0.35">
      <c r="A3233">
        <v>13232</v>
      </c>
      <c r="B3233" s="1">
        <v>45477</v>
      </c>
      <c r="C3233" t="s">
        <v>5988</v>
      </c>
      <c r="D3233" t="s">
        <v>22</v>
      </c>
      <c r="E3233" t="s">
        <v>58</v>
      </c>
      <c r="F3233" t="s">
        <v>17</v>
      </c>
      <c r="G3233" t="s">
        <v>18</v>
      </c>
      <c r="H3233" t="s">
        <v>5989</v>
      </c>
      <c r="I3233">
        <v>5</v>
      </c>
      <c r="J3233">
        <v>4523</v>
      </c>
      <c r="K3233">
        <v>5</v>
      </c>
      <c r="L3233">
        <v>21484.25</v>
      </c>
      <c r="M3233">
        <v>3028.34</v>
      </c>
      <c r="N3233" t="s">
        <v>38</v>
      </c>
    </row>
    <row r="3234" spans="1:14" x14ac:dyDescent="0.35">
      <c r="A3234">
        <v>13233</v>
      </c>
      <c r="B3234" s="1">
        <v>45592</v>
      </c>
      <c r="C3234" t="s">
        <v>5990</v>
      </c>
      <c r="D3234" t="s">
        <v>22</v>
      </c>
      <c r="E3234" t="s">
        <v>23</v>
      </c>
      <c r="F3234" t="s">
        <v>69</v>
      </c>
      <c r="G3234" t="s">
        <v>517</v>
      </c>
      <c r="H3234" t="s">
        <v>5991</v>
      </c>
      <c r="I3234">
        <v>1</v>
      </c>
      <c r="J3234">
        <v>48236</v>
      </c>
      <c r="K3234">
        <v>10</v>
      </c>
      <c r="L3234">
        <v>43412.4</v>
      </c>
      <c r="M3234">
        <v>2964.82</v>
      </c>
      <c r="N3234" t="s">
        <v>33</v>
      </c>
    </row>
    <row r="3235" spans="1:14" x14ac:dyDescent="0.35">
      <c r="A3235">
        <v>13234</v>
      </c>
      <c r="B3235" s="1">
        <v>45683</v>
      </c>
      <c r="C3235" t="s">
        <v>5992</v>
      </c>
      <c r="D3235" t="s">
        <v>40</v>
      </c>
      <c r="E3235" t="s">
        <v>62</v>
      </c>
      <c r="F3235" t="s">
        <v>42</v>
      </c>
      <c r="G3235" t="s">
        <v>79</v>
      </c>
      <c r="H3235" t="s">
        <v>4785</v>
      </c>
      <c r="I3235">
        <v>1</v>
      </c>
      <c r="J3235">
        <v>14394</v>
      </c>
      <c r="K3235">
        <v>0</v>
      </c>
      <c r="L3235">
        <v>14394</v>
      </c>
      <c r="M3235">
        <v>2238.77</v>
      </c>
      <c r="N3235" t="s">
        <v>33</v>
      </c>
    </row>
    <row r="3236" spans="1:14" x14ac:dyDescent="0.35">
      <c r="A3236">
        <v>13235</v>
      </c>
      <c r="B3236" s="1">
        <v>45351</v>
      </c>
      <c r="C3236" t="s">
        <v>5993</v>
      </c>
      <c r="D3236" t="s">
        <v>28</v>
      </c>
      <c r="E3236" t="s">
        <v>35</v>
      </c>
      <c r="F3236" t="s">
        <v>46</v>
      </c>
      <c r="G3236" t="s">
        <v>201</v>
      </c>
      <c r="H3236" t="s">
        <v>2736</v>
      </c>
      <c r="I3236">
        <v>4</v>
      </c>
      <c r="J3236">
        <v>1166</v>
      </c>
      <c r="K3236">
        <v>0</v>
      </c>
      <c r="L3236">
        <v>4664</v>
      </c>
      <c r="M3236">
        <v>307.33</v>
      </c>
      <c r="N3236" t="s">
        <v>83</v>
      </c>
    </row>
    <row r="3237" spans="1:14" x14ac:dyDescent="0.35">
      <c r="A3237">
        <v>13236</v>
      </c>
      <c r="B3237" s="1">
        <v>45807</v>
      </c>
      <c r="C3237" t="s">
        <v>5994</v>
      </c>
      <c r="D3237" t="s">
        <v>22</v>
      </c>
      <c r="E3237" t="s">
        <v>23</v>
      </c>
      <c r="F3237" t="s">
        <v>129</v>
      </c>
      <c r="G3237" t="s">
        <v>130</v>
      </c>
      <c r="H3237" t="s">
        <v>4612</v>
      </c>
      <c r="I3237">
        <v>2</v>
      </c>
      <c r="J3237">
        <v>4981</v>
      </c>
      <c r="K3237">
        <v>15</v>
      </c>
      <c r="L3237">
        <v>8467.7000000000007</v>
      </c>
      <c r="M3237">
        <v>2114.6</v>
      </c>
      <c r="N3237" t="s">
        <v>33</v>
      </c>
    </row>
    <row r="3238" spans="1:14" x14ac:dyDescent="0.35">
      <c r="A3238">
        <v>13237</v>
      </c>
      <c r="B3238" s="1">
        <v>45404</v>
      </c>
      <c r="C3238" t="s">
        <v>5995</v>
      </c>
      <c r="D3238" t="s">
        <v>28</v>
      </c>
      <c r="E3238" t="s">
        <v>35</v>
      </c>
      <c r="F3238" t="s">
        <v>17</v>
      </c>
      <c r="G3238" t="s">
        <v>55</v>
      </c>
      <c r="H3238" t="s">
        <v>5996</v>
      </c>
      <c r="I3238">
        <v>5</v>
      </c>
      <c r="J3238">
        <v>399</v>
      </c>
      <c r="K3238">
        <v>0</v>
      </c>
      <c r="L3238">
        <v>1995</v>
      </c>
      <c r="M3238">
        <v>290.75</v>
      </c>
      <c r="N3238" t="s">
        <v>33</v>
      </c>
    </row>
    <row r="3239" spans="1:14" x14ac:dyDescent="0.35">
      <c r="A3239">
        <v>13238</v>
      </c>
      <c r="B3239" s="1">
        <v>45439</v>
      </c>
      <c r="C3239" t="s">
        <v>5997</v>
      </c>
      <c r="D3239" t="s">
        <v>28</v>
      </c>
      <c r="E3239" t="s">
        <v>114</v>
      </c>
      <c r="F3239" t="s">
        <v>30</v>
      </c>
      <c r="G3239" t="s">
        <v>104</v>
      </c>
      <c r="H3239" t="s">
        <v>5998</v>
      </c>
      <c r="I3239">
        <v>3</v>
      </c>
      <c r="J3239">
        <v>13033</v>
      </c>
      <c r="K3239">
        <v>5</v>
      </c>
      <c r="L3239">
        <v>37144.050000000003</v>
      </c>
      <c r="M3239">
        <v>3705.77</v>
      </c>
      <c r="N3239" t="s">
        <v>83</v>
      </c>
    </row>
    <row r="3240" spans="1:14" x14ac:dyDescent="0.35">
      <c r="A3240">
        <v>13239</v>
      </c>
      <c r="B3240" s="1">
        <v>45585</v>
      </c>
      <c r="C3240" t="s">
        <v>5999</v>
      </c>
      <c r="D3240" t="s">
        <v>40</v>
      </c>
      <c r="E3240" t="s">
        <v>110</v>
      </c>
      <c r="F3240" t="s">
        <v>24</v>
      </c>
      <c r="G3240" t="s">
        <v>133</v>
      </c>
      <c r="H3240" t="s">
        <v>6000</v>
      </c>
      <c r="I3240">
        <v>1</v>
      </c>
      <c r="J3240">
        <v>18197</v>
      </c>
      <c r="K3240">
        <v>15</v>
      </c>
      <c r="L3240">
        <v>15467.45</v>
      </c>
      <c r="M3240">
        <v>2999.8</v>
      </c>
      <c r="N3240" t="s">
        <v>33</v>
      </c>
    </row>
    <row r="3241" spans="1:14" x14ac:dyDescent="0.35">
      <c r="A3241">
        <v>13240</v>
      </c>
      <c r="B3241" s="1">
        <v>45452</v>
      </c>
      <c r="C3241" t="s">
        <v>6001</v>
      </c>
      <c r="D3241" t="s">
        <v>28</v>
      </c>
      <c r="E3241" t="s">
        <v>114</v>
      </c>
      <c r="F3241" t="s">
        <v>69</v>
      </c>
      <c r="G3241" t="s">
        <v>517</v>
      </c>
      <c r="H3241" t="s">
        <v>6002</v>
      </c>
      <c r="I3241">
        <v>3</v>
      </c>
      <c r="J3241">
        <v>13588</v>
      </c>
      <c r="K3241">
        <v>0</v>
      </c>
      <c r="L3241">
        <v>40764</v>
      </c>
      <c r="M3241">
        <v>8950.8799999999992</v>
      </c>
      <c r="N3241" t="s">
        <v>20</v>
      </c>
    </row>
    <row r="3242" spans="1:14" x14ac:dyDescent="0.35">
      <c r="A3242">
        <v>13241</v>
      </c>
      <c r="B3242" s="1">
        <v>45854</v>
      </c>
      <c r="C3242" t="s">
        <v>6003</v>
      </c>
      <c r="D3242" t="s">
        <v>28</v>
      </c>
      <c r="E3242" t="s">
        <v>144</v>
      </c>
      <c r="F3242" t="s">
        <v>42</v>
      </c>
      <c r="G3242" t="s">
        <v>51</v>
      </c>
      <c r="H3242" t="s">
        <v>6004</v>
      </c>
      <c r="I3242">
        <v>5</v>
      </c>
      <c r="J3242">
        <v>57719</v>
      </c>
      <c r="K3242">
        <v>10</v>
      </c>
      <c r="L3242">
        <v>259735.5</v>
      </c>
      <c r="M3242">
        <v>53930</v>
      </c>
      <c r="N3242" t="s">
        <v>20</v>
      </c>
    </row>
    <row r="3243" spans="1:14" x14ac:dyDescent="0.35">
      <c r="A3243">
        <v>13242</v>
      </c>
      <c r="B3243" s="1">
        <v>45736</v>
      </c>
      <c r="C3243" t="s">
        <v>6005</v>
      </c>
      <c r="D3243" t="s">
        <v>15</v>
      </c>
      <c r="E3243" t="s">
        <v>147</v>
      </c>
      <c r="F3243" t="s">
        <v>46</v>
      </c>
      <c r="G3243" t="s">
        <v>201</v>
      </c>
      <c r="H3243" t="s">
        <v>6006</v>
      </c>
      <c r="I3243">
        <v>5</v>
      </c>
      <c r="J3243">
        <v>10806</v>
      </c>
      <c r="K3243">
        <v>10</v>
      </c>
      <c r="L3243">
        <v>48627</v>
      </c>
      <c r="M3243">
        <v>4120.8900000000003</v>
      </c>
      <c r="N3243" t="s">
        <v>20</v>
      </c>
    </row>
    <row r="3244" spans="1:14" x14ac:dyDescent="0.35">
      <c r="A3244">
        <v>13243</v>
      </c>
      <c r="B3244" s="1">
        <v>45673</v>
      </c>
      <c r="C3244" t="s">
        <v>6007</v>
      </c>
      <c r="D3244" t="s">
        <v>22</v>
      </c>
      <c r="E3244" t="s">
        <v>23</v>
      </c>
      <c r="F3244" t="s">
        <v>42</v>
      </c>
      <c r="G3244" t="s">
        <v>446</v>
      </c>
      <c r="H3244" t="s">
        <v>1606</v>
      </c>
      <c r="I3244">
        <v>2</v>
      </c>
      <c r="J3244">
        <v>48008</v>
      </c>
      <c r="K3244">
        <v>10</v>
      </c>
      <c r="L3244">
        <v>86414.399999999994</v>
      </c>
      <c r="M3244">
        <v>15869.6</v>
      </c>
      <c r="N3244" t="s">
        <v>33</v>
      </c>
    </row>
    <row r="3245" spans="1:14" x14ac:dyDescent="0.35">
      <c r="A3245">
        <v>13244</v>
      </c>
      <c r="B3245" s="1">
        <v>45247</v>
      </c>
      <c r="C3245" t="s">
        <v>6008</v>
      </c>
      <c r="D3245" t="s">
        <v>15</v>
      </c>
      <c r="E3245" t="s">
        <v>147</v>
      </c>
      <c r="F3245" t="s">
        <v>17</v>
      </c>
      <c r="G3245" t="s">
        <v>100</v>
      </c>
      <c r="H3245" t="s">
        <v>6009</v>
      </c>
      <c r="I3245">
        <v>2</v>
      </c>
      <c r="J3245">
        <v>64998</v>
      </c>
      <c r="K3245">
        <v>10</v>
      </c>
      <c r="L3245">
        <v>116996.4</v>
      </c>
      <c r="M3245">
        <v>9366.4500000000007</v>
      </c>
      <c r="N3245" t="s">
        <v>33</v>
      </c>
    </row>
    <row r="3246" spans="1:14" x14ac:dyDescent="0.35">
      <c r="A3246">
        <v>13245</v>
      </c>
      <c r="B3246" s="1">
        <v>45903</v>
      </c>
      <c r="C3246" t="s">
        <v>6010</v>
      </c>
      <c r="D3246" t="s">
        <v>22</v>
      </c>
      <c r="E3246" t="s">
        <v>54</v>
      </c>
      <c r="F3246" t="s">
        <v>96</v>
      </c>
      <c r="G3246" t="s">
        <v>183</v>
      </c>
      <c r="H3246" t="s">
        <v>2359</v>
      </c>
      <c r="I3246">
        <v>3</v>
      </c>
      <c r="J3246">
        <v>21046</v>
      </c>
      <c r="K3246">
        <v>15</v>
      </c>
      <c r="L3246">
        <v>53667.3</v>
      </c>
      <c r="M3246">
        <v>8819.86</v>
      </c>
      <c r="N3246" t="s">
        <v>20</v>
      </c>
    </row>
    <row r="3247" spans="1:14" x14ac:dyDescent="0.35">
      <c r="A3247">
        <v>13246</v>
      </c>
      <c r="B3247" s="1">
        <v>45701</v>
      </c>
      <c r="C3247" t="s">
        <v>6011</v>
      </c>
      <c r="D3247" t="s">
        <v>22</v>
      </c>
      <c r="E3247" t="s">
        <v>74</v>
      </c>
      <c r="F3247" t="s">
        <v>129</v>
      </c>
      <c r="G3247" t="s">
        <v>164</v>
      </c>
      <c r="H3247" t="s">
        <v>6012</v>
      </c>
      <c r="I3247">
        <v>4</v>
      </c>
      <c r="J3247">
        <v>24991</v>
      </c>
      <c r="K3247">
        <v>5</v>
      </c>
      <c r="L3247">
        <v>94965.8</v>
      </c>
      <c r="M3247">
        <v>19774.72</v>
      </c>
      <c r="N3247" t="s">
        <v>33</v>
      </c>
    </row>
    <row r="3248" spans="1:14" x14ac:dyDescent="0.35">
      <c r="A3248">
        <v>13247</v>
      </c>
      <c r="B3248" s="1">
        <v>45875</v>
      </c>
      <c r="C3248" t="s">
        <v>6013</v>
      </c>
      <c r="D3248" t="s">
        <v>15</v>
      </c>
      <c r="E3248" t="s">
        <v>68</v>
      </c>
      <c r="F3248" t="s">
        <v>69</v>
      </c>
      <c r="G3248" t="s">
        <v>70</v>
      </c>
      <c r="H3248" t="s">
        <v>6014</v>
      </c>
      <c r="I3248">
        <v>2</v>
      </c>
      <c r="J3248">
        <v>65399</v>
      </c>
      <c r="K3248">
        <v>10</v>
      </c>
      <c r="L3248">
        <v>117718.2</v>
      </c>
      <c r="M3248">
        <v>24367.26</v>
      </c>
      <c r="N3248" t="s">
        <v>72</v>
      </c>
    </row>
    <row r="3249" spans="1:14" x14ac:dyDescent="0.35">
      <c r="A3249">
        <v>13248</v>
      </c>
      <c r="B3249" s="1">
        <v>45605</v>
      </c>
      <c r="C3249" t="s">
        <v>6015</v>
      </c>
      <c r="D3249" t="s">
        <v>40</v>
      </c>
      <c r="E3249" t="s">
        <v>62</v>
      </c>
      <c r="F3249" t="s">
        <v>96</v>
      </c>
      <c r="G3249" t="s">
        <v>97</v>
      </c>
      <c r="H3249" t="s">
        <v>6016</v>
      </c>
      <c r="I3249">
        <v>1</v>
      </c>
      <c r="J3249">
        <v>43064</v>
      </c>
      <c r="K3249">
        <v>20</v>
      </c>
      <c r="L3249">
        <v>34451.199999999997</v>
      </c>
      <c r="M3249">
        <v>3380.14</v>
      </c>
      <c r="N3249" t="s">
        <v>33</v>
      </c>
    </row>
    <row r="3250" spans="1:14" x14ac:dyDescent="0.35">
      <c r="A3250">
        <v>13249</v>
      </c>
      <c r="B3250" s="1">
        <v>45794</v>
      </c>
      <c r="C3250" t="s">
        <v>6017</v>
      </c>
      <c r="D3250" t="s">
        <v>40</v>
      </c>
      <c r="E3250" t="s">
        <v>62</v>
      </c>
      <c r="F3250" t="s">
        <v>42</v>
      </c>
      <c r="G3250" t="s">
        <v>446</v>
      </c>
      <c r="H3250" t="s">
        <v>932</v>
      </c>
      <c r="I3250">
        <v>5</v>
      </c>
      <c r="J3250">
        <v>609</v>
      </c>
      <c r="K3250">
        <v>20</v>
      </c>
      <c r="L3250">
        <v>2436</v>
      </c>
      <c r="M3250">
        <v>222.91</v>
      </c>
      <c r="N3250" t="s">
        <v>38</v>
      </c>
    </row>
    <row r="3251" spans="1:14" x14ac:dyDescent="0.35">
      <c r="A3251">
        <v>13250</v>
      </c>
      <c r="B3251" s="1">
        <v>45392</v>
      </c>
      <c r="C3251" t="s">
        <v>6018</v>
      </c>
      <c r="D3251" t="s">
        <v>40</v>
      </c>
      <c r="E3251" t="s">
        <v>103</v>
      </c>
      <c r="F3251" t="s">
        <v>30</v>
      </c>
      <c r="G3251" t="s">
        <v>65</v>
      </c>
      <c r="H3251" t="s">
        <v>6019</v>
      </c>
      <c r="I3251">
        <v>2</v>
      </c>
      <c r="J3251">
        <v>13233</v>
      </c>
      <c r="K3251">
        <v>15</v>
      </c>
      <c r="L3251">
        <v>22496.1</v>
      </c>
      <c r="M3251">
        <v>2505.09</v>
      </c>
      <c r="N3251" t="s">
        <v>83</v>
      </c>
    </row>
    <row r="3252" spans="1:14" x14ac:dyDescent="0.35">
      <c r="A3252">
        <v>13251</v>
      </c>
      <c r="B3252" s="1">
        <v>45444</v>
      </c>
      <c r="C3252" t="s">
        <v>6020</v>
      </c>
      <c r="D3252" t="s">
        <v>40</v>
      </c>
      <c r="E3252" t="s">
        <v>62</v>
      </c>
      <c r="F3252" t="s">
        <v>17</v>
      </c>
      <c r="G3252" t="s">
        <v>111</v>
      </c>
      <c r="H3252" t="s">
        <v>5886</v>
      </c>
      <c r="I3252">
        <v>2</v>
      </c>
      <c r="J3252">
        <v>15476</v>
      </c>
      <c r="K3252">
        <v>15</v>
      </c>
      <c r="L3252">
        <v>26309.200000000001</v>
      </c>
      <c r="M3252">
        <v>5482.58</v>
      </c>
      <c r="N3252" t="s">
        <v>38</v>
      </c>
    </row>
    <row r="3253" spans="1:14" x14ac:dyDescent="0.35">
      <c r="A3253">
        <v>13252</v>
      </c>
      <c r="B3253" s="1">
        <v>45701</v>
      </c>
      <c r="C3253" t="s">
        <v>6021</v>
      </c>
      <c r="D3253" t="s">
        <v>15</v>
      </c>
      <c r="E3253" t="s">
        <v>93</v>
      </c>
      <c r="F3253" t="s">
        <v>96</v>
      </c>
      <c r="G3253" t="s">
        <v>183</v>
      </c>
      <c r="H3253" t="s">
        <v>1886</v>
      </c>
      <c r="I3253">
        <v>2</v>
      </c>
      <c r="J3253">
        <v>46797</v>
      </c>
      <c r="K3253">
        <v>0</v>
      </c>
      <c r="L3253">
        <v>93594</v>
      </c>
      <c r="M3253">
        <v>9322.99</v>
      </c>
      <c r="N3253" t="s">
        <v>38</v>
      </c>
    </row>
    <row r="3254" spans="1:14" x14ac:dyDescent="0.35">
      <c r="A3254">
        <v>13253</v>
      </c>
      <c r="B3254" s="1">
        <v>45221</v>
      </c>
      <c r="C3254" t="s">
        <v>6022</v>
      </c>
      <c r="D3254" t="s">
        <v>22</v>
      </c>
      <c r="E3254" t="s">
        <v>74</v>
      </c>
      <c r="F3254" t="s">
        <v>69</v>
      </c>
      <c r="G3254" t="s">
        <v>517</v>
      </c>
      <c r="H3254" t="s">
        <v>6023</v>
      </c>
      <c r="I3254">
        <v>5</v>
      </c>
      <c r="J3254">
        <v>7875</v>
      </c>
      <c r="K3254">
        <v>15</v>
      </c>
      <c r="L3254">
        <v>33468.75</v>
      </c>
      <c r="M3254">
        <v>7825.74</v>
      </c>
      <c r="N3254" t="s">
        <v>20</v>
      </c>
    </row>
    <row r="3255" spans="1:14" x14ac:dyDescent="0.35">
      <c r="A3255">
        <v>13254</v>
      </c>
      <c r="B3255" s="1">
        <v>45498</v>
      </c>
      <c r="C3255" t="s">
        <v>6024</v>
      </c>
      <c r="D3255" t="s">
        <v>15</v>
      </c>
      <c r="E3255" t="s">
        <v>68</v>
      </c>
      <c r="F3255" t="s">
        <v>46</v>
      </c>
      <c r="G3255" t="s">
        <v>141</v>
      </c>
      <c r="H3255" t="s">
        <v>5771</v>
      </c>
      <c r="I3255">
        <v>1</v>
      </c>
      <c r="J3255">
        <v>32825</v>
      </c>
      <c r="K3255">
        <v>5</v>
      </c>
      <c r="L3255">
        <v>31183.75</v>
      </c>
      <c r="M3255">
        <v>6830.57</v>
      </c>
      <c r="N3255" t="s">
        <v>72</v>
      </c>
    </row>
    <row r="3256" spans="1:14" x14ac:dyDescent="0.35">
      <c r="A3256">
        <v>13255</v>
      </c>
      <c r="B3256" s="1">
        <v>45569</v>
      </c>
      <c r="C3256" t="s">
        <v>6025</v>
      </c>
      <c r="D3256" t="s">
        <v>40</v>
      </c>
      <c r="E3256" t="s">
        <v>41</v>
      </c>
      <c r="F3256" t="s">
        <v>30</v>
      </c>
      <c r="G3256" t="s">
        <v>104</v>
      </c>
      <c r="H3256" t="s">
        <v>6026</v>
      </c>
      <c r="I3256">
        <v>5</v>
      </c>
      <c r="J3256">
        <v>51880</v>
      </c>
      <c r="K3256">
        <v>15</v>
      </c>
      <c r="L3256">
        <v>220490</v>
      </c>
      <c r="M3256">
        <v>26191.56</v>
      </c>
      <c r="N3256" t="s">
        <v>38</v>
      </c>
    </row>
    <row r="3257" spans="1:14" x14ac:dyDescent="0.35">
      <c r="A3257">
        <v>13256</v>
      </c>
      <c r="B3257" s="1">
        <v>45585</v>
      </c>
      <c r="C3257" t="s">
        <v>6027</v>
      </c>
      <c r="D3257" t="s">
        <v>15</v>
      </c>
      <c r="E3257" t="s">
        <v>147</v>
      </c>
      <c r="F3257" t="s">
        <v>24</v>
      </c>
      <c r="G3257" t="s">
        <v>36</v>
      </c>
      <c r="H3257" t="s">
        <v>6028</v>
      </c>
      <c r="I3257">
        <v>1</v>
      </c>
      <c r="J3257">
        <v>69578</v>
      </c>
      <c r="K3257">
        <v>20</v>
      </c>
      <c r="L3257">
        <v>55662.400000000001</v>
      </c>
      <c r="M3257">
        <v>12414.3</v>
      </c>
      <c r="N3257" t="s">
        <v>72</v>
      </c>
    </row>
    <row r="3258" spans="1:14" x14ac:dyDescent="0.35">
      <c r="A3258">
        <v>13257</v>
      </c>
      <c r="B3258" s="1">
        <v>45642</v>
      </c>
      <c r="C3258" t="s">
        <v>6029</v>
      </c>
      <c r="D3258" t="s">
        <v>15</v>
      </c>
      <c r="E3258" t="s">
        <v>93</v>
      </c>
      <c r="F3258" t="s">
        <v>69</v>
      </c>
      <c r="G3258" t="s">
        <v>115</v>
      </c>
      <c r="H3258" t="s">
        <v>5147</v>
      </c>
      <c r="I3258">
        <v>2</v>
      </c>
      <c r="J3258">
        <v>45358</v>
      </c>
      <c r="K3258">
        <v>10</v>
      </c>
      <c r="L3258">
        <v>81644.399999999994</v>
      </c>
      <c r="M3258">
        <v>7788.02</v>
      </c>
      <c r="N3258" t="s">
        <v>83</v>
      </c>
    </row>
    <row r="3259" spans="1:14" x14ac:dyDescent="0.35">
      <c r="A3259">
        <v>13258</v>
      </c>
      <c r="B3259" s="1">
        <v>45385</v>
      </c>
      <c r="C3259" t="s">
        <v>6030</v>
      </c>
      <c r="D3259" t="s">
        <v>15</v>
      </c>
      <c r="E3259" t="s">
        <v>147</v>
      </c>
      <c r="F3259" t="s">
        <v>129</v>
      </c>
      <c r="G3259" t="s">
        <v>168</v>
      </c>
      <c r="H3259" t="s">
        <v>3608</v>
      </c>
      <c r="I3259">
        <v>3</v>
      </c>
      <c r="J3259">
        <v>65969</v>
      </c>
      <c r="K3259">
        <v>20</v>
      </c>
      <c r="L3259">
        <v>158325.6</v>
      </c>
      <c r="M3259">
        <v>31387.200000000001</v>
      </c>
      <c r="N3259" t="s">
        <v>38</v>
      </c>
    </row>
    <row r="3260" spans="1:14" x14ac:dyDescent="0.35">
      <c r="A3260">
        <v>13259</v>
      </c>
      <c r="B3260" s="1">
        <v>45233</v>
      </c>
      <c r="C3260" t="s">
        <v>4228</v>
      </c>
      <c r="D3260" t="s">
        <v>15</v>
      </c>
      <c r="E3260" t="s">
        <v>68</v>
      </c>
      <c r="F3260" t="s">
        <v>129</v>
      </c>
      <c r="G3260" t="s">
        <v>168</v>
      </c>
      <c r="H3260" t="s">
        <v>6031</v>
      </c>
      <c r="I3260">
        <v>5</v>
      </c>
      <c r="J3260">
        <v>27369</v>
      </c>
      <c r="K3260">
        <v>15</v>
      </c>
      <c r="L3260">
        <v>116318.25</v>
      </c>
      <c r="M3260">
        <v>20798.759999999998</v>
      </c>
      <c r="N3260" t="s">
        <v>83</v>
      </c>
    </row>
    <row r="3261" spans="1:14" x14ac:dyDescent="0.35">
      <c r="A3261">
        <v>13260</v>
      </c>
      <c r="B3261" s="1">
        <v>45824</v>
      </c>
      <c r="C3261" t="s">
        <v>6032</v>
      </c>
      <c r="D3261" t="s">
        <v>40</v>
      </c>
      <c r="E3261" t="s">
        <v>50</v>
      </c>
      <c r="F3261" t="s">
        <v>17</v>
      </c>
      <c r="G3261" t="s">
        <v>111</v>
      </c>
      <c r="H3261" t="s">
        <v>6033</v>
      </c>
      <c r="I3261">
        <v>4</v>
      </c>
      <c r="J3261">
        <v>54332</v>
      </c>
      <c r="K3261">
        <v>0</v>
      </c>
      <c r="L3261">
        <v>217328</v>
      </c>
      <c r="M3261">
        <v>34419.58</v>
      </c>
      <c r="N3261" t="s">
        <v>83</v>
      </c>
    </row>
    <row r="3262" spans="1:14" x14ac:dyDescent="0.35">
      <c r="A3262">
        <v>13261</v>
      </c>
      <c r="B3262" s="1">
        <v>45348</v>
      </c>
      <c r="C3262" t="s">
        <v>6034</v>
      </c>
      <c r="D3262" t="s">
        <v>40</v>
      </c>
      <c r="E3262" t="s">
        <v>41</v>
      </c>
      <c r="F3262" t="s">
        <v>96</v>
      </c>
      <c r="G3262" t="s">
        <v>138</v>
      </c>
      <c r="H3262" t="s">
        <v>4094</v>
      </c>
      <c r="I3262">
        <v>2</v>
      </c>
      <c r="J3262">
        <v>43960</v>
      </c>
      <c r="K3262">
        <v>20</v>
      </c>
      <c r="L3262">
        <v>70336</v>
      </c>
      <c r="M3262">
        <v>15557.69</v>
      </c>
      <c r="N3262" t="s">
        <v>38</v>
      </c>
    </row>
    <row r="3263" spans="1:14" x14ac:dyDescent="0.35">
      <c r="A3263">
        <v>13262</v>
      </c>
      <c r="B3263" s="1">
        <v>45792</v>
      </c>
      <c r="C3263" t="s">
        <v>6035</v>
      </c>
      <c r="D3263" t="s">
        <v>15</v>
      </c>
      <c r="E3263" t="s">
        <v>93</v>
      </c>
      <c r="F3263" t="s">
        <v>30</v>
      </c>
      <c r="G3263" t="s">
        <v>65</v>
      </c>
      <c r="H3263" t="s">
        <v>6036</v>
      </c>
      <c r="I3263">
        <v>2</v>
      </c>
      <c r="J3263">
        <v>30008</v>
      </c>
      <c r="K3263">
        <v>20</v>
      </c>
      <c r="L3263">
        <v>48012.800000000003</v>
      </c>
      <c r="M3263">
        <v>7292.69</v>
      </c>
      <c r="N3263" t="s">
        <v>33</v>
      </c>
    </row>
    <row r="3264" spans="1:14" x14ac:dyDescent="0.35">
      <c r="A3264">
        <v>13263</v>
      </c>
      <c r="B3264" s="1">
        <v>45293</v>
      </c>
      <c r="C3264" t="s">
        <v>6037</v>
      </c>
      <c r="D3264" t="s">
        <v>15</v>
      </c>
      <c r="E3264" t="s">
        <v>68</v>
      </c>
      <c r="F3264" t="s">
        <v>42</v>
      </c>
      <c r="G3264" t="s">
        <v>51</v>
      </c>
      <c r="H3264" t="s">
        <v>6038</v>
      </c>
      <c r="I3264">
        <v>4</v>
      </c>
      <c r="J3264">
        <v>52668</v>
      </c>
      <c r="K3264">
        <v>0</v>
      </c>
      <c r="L3264">
        <v>210672</v>
      </c>
      <c r="M3264">
        <v>33035.32</v>
      </c>
      <c r="N3264" t="s">
        <v>72</v>
      </c>
    </row>
    <row r="3265" spans="1:14" x14ac:dyDescent="0.35">
      <c r="A3265">
        <v>13264</v>
      </c>
      <c r="B3265" s="1">
        <v>45235</v>
      </c>
      <c r="C3265" t="s">
        <v>6039</v>
      </c>
      <c r="D3265" t="s">
        <v>15</v>
      </c>
      <c r="E3265" t="s">
        <v>16</v>
      </c>
      <c r="F3265" t="s">
        <v>30</v>
      </c>
      <c r="G3265" t="s">
        <v>31</v>
      </c>
      <c r="H3265" t="s">
        <v>6040</v>
      </c>
      <c r="I3265">
        <v>3</v>
      </c>
      <c r="J3265">
        <v>52002</v>
      </c>
      <c r="K3265">
        <v>15</v>
      </c>
      <c r="L3265">
        <v>132605.1</v>
      </c>
      <c r="M3265">
        <v>24250.11</v>
      </c>
      <c r="N3265" t="s">
        <v>38</v>
      </c>
    </row>
    <row r="3266" spans="1:14" x14ac:dyDescent="0.35">
      <c r="A3266">
        <v>13265</v>
      </c>
      <c r="B3266" s="1">
        <v>45388</v>
      </c>
      <c r="C3266" t="s">
        <v>6041</v>
      </c>
      <c r="D3266" t="s">
        <v>15</v>
      </c>
      <c r="E3266" t="s">
        <v>174</v>
      </c>
      <c r="F3266" t="s">
        <v>75</v>
      </c>
      <c r="G3266" t="s">
        <v>76</v>
      </c>
      <c r="H3266" t="s">
        <v>6042</v>
      </c>
      <c r="I3266">
        <v>2</v>
      </c>
      <c r="J3266">
        <v>5497</v>
      </c>
      <c r="K3266">
        <v>10</v>
      </c>
      <c r="L3266">
        <v>9894.6</v>
      </c>
      <c r="M3266">
        <v>825.78</v>
      </c>
      <c r="N3266" t="s">
        <v>38</v>
      </c>
    </row>
    <row r="3267" spans="1:14" x14ac:dyDescent="0.35">
      <c r="A3267">
        <v>13266</v>
      </c>
      <c r="B3267" s="1">
        <v>45533</v>
      </c>
      <c r="C3267" t="s">
        <v>6043</v>
      </c>
      <c r="D3267" t="s">
        <v>40</v>
      </c>
      <c r="E3267" t="s">
        <v>110</v>
      </c>
      <c r="F3267" t="s">
        <v>75</v>
      </c>
      <c r="G3267" t="s">
        <v>307</v>
      </c>
      <c r="H3267" t="s">
        <v>6044</v>
      </c>
      <c r="I3267">
        <v>3</v>
      </c>
      <c r="J3267">
        <v>61035</v>
      </c>
      <c r="K3267">
        <v>0</v>
      </c>
      <c r="L3267">
        <v>183105</v>
      </c>
      <c r="M3267">
        <v>16120.97</v>
      </c>
      <c r="N3267" t="s">
        <v>33</v>
      </c>
    </row>
    <row r="3268" spans="1:14" x14ac:dyDescent="0.35">
      <c r="A3268">
        <v>13267</v>
      </c>
      <c r="B3268" s="1">
        <v>45412</v>
      </c>
      <c r="C3268" t="s">
        <v>6045</v>
      </c>
      <c r="D3268" t="s">
        <v>15</v>
      </c>
      <c r="E3268" t="s">
        <v>174</v>
      </c>
      <c r="F3268" t="s">
        <v>96</v>
      </c>
      <c r="G3268" t="s">
        <v>156</v>
      </c>
      <c r="H3268" t="s">
        <v>4443</v>
      </c>
      <c r="I3268">
        <v>5</v>
      </c>
      <c r="J3268">
        <v>49453</v>
      </c>
      <c r="K3268">
        <v>15</v>
      </c>
      <c r="L3268">
        <v>210175.25</v>
      </c>
      <c r="M3268">
        <v>37014.870000000003</v>
      </c>
      <c r="N3268" t="s">
        <v>83</v>
      </c>
    </row>
    <row r="3269" spans="1:14" x14ac:dyDescent="0.35">
      <c r="A3269">
        <v>13268</v>
      </c>
      <c r="B3269" s="1">
        <v>45810</v>
      </c>
      <c r="C3269" t="s">
        <v>6046</v>
      </c>
      <c r="D3269" t="s">
        <v>40</v>
      </c>
      <c r="E3269" t="s">
        <v>41</v>
      </c>
      <c r="F3269" t="s">
        <v>86</v>
      </c>
      <c r="G3269" t="s">
        <v>171</v>
      </c>
      <c r="H3269" t="s">
        <v>6047</v>
      </c>
      <c r="I3269">
        <v>4</v>
      </c>
      <c r="J3269">
        <v>33648</v>
      </c>
      <c r="K3269">
        <v>5</v>
      </c>
      <c r="L3269">
        <v>127862.39999999999</v>
      </c>
      <c r="M3269">
        <v>7221.46</v>
      </c>
      <c r="N3269" t="s">
        <v>72</v>
      </c>
    </row>
    <row r="3270" spans="1:14" x14ac:dyDescent="0.35">
      <c r="A3270">
        <v>13269</v>
      </c>
      <c r="B3270" s="1">
        <v>45759</v>
      </c>
      <c r="C3270" t="s">
        <v>6048</v>
      </c>
      <c r="D3270" t="s">
        <v>15</v>
      </c>
      <c r="E3270" t="s">
        <v>93</v>
      </c>
      <c r="F3270" t="s">
        <v>75</v>
      </c>
      <c r="G3270" t="s">
        <v>307</v>
      </c>
      <c r="H3270" t="s">
        <v>6049</v>
      </c>
      <c r="I3270">
        <v>2</v>
      </c>
      <c r="J3270">
        <v>49183</v>
      </c>
      <c r="K3270">
        <v>10</v>
      </c>
      <c r="L3270">
        <v>88529.4</v>
      </c>
      <c r="M3270">
        <v>14351.56</v>
      </c>
      <c r="N3270" t="s">
        <v>72</v>
      </c>
    </row>
    <row r="3271" spans="1:14" x14ac:dyDescent="0.35">
      <c r="A3271">
        <v>13270</v>
      </c>
      <c r="B3271" s="1">
        <v>45297</v>
      </c>
      <c r="C3271" t="s">
        <v>6050</v>
      </c>
      <c r="D3271" t="s">
        <v>15</v>
      </c>
      <c r="E3271" t="s">
        <v>16</v>
      </c>
      <c r="F3271" t="s">
        <v>17</v>
      </c>
      <c r="G3271" t="s">
        <v>111</v>
      </c>
      <c r="H3271" t="s">
        <v>6051</v>
      </c>
      <c r="I3271">
        <v>4</v>
      </c>
      <c r="J3271">
        <v>3541</v>
      </c>
      <c r="K3271">
        <v>5</v>
      </c>
      <c r="L3271">
        <v>13455.8</v>
      </c>
      <c r="M3271">
        <v>1836.71</v>
      </c>
      <c r="N3271" t="s">
        <v>33</v>
      </c>
    </row>
    <row r="3272" spans="1:14" x14ac:dyDescent="0.35">
      <c r="A3272">
        <v>13271</v>
      </c>
      <c r="B3272" s="1">
        <v>45211</v>
      </c>
      <c r="C3272" t="s">
        <v>6052</v>
      </c>
      <c r="D3272" t="s">
        <v>28</v>
      </c>
      <c r="E3272" t="s">
        <v>35</v>
      </c>
      <c r="F3272" t="s">
        <v>24</v>
      </c>
      <c r="G3272" t="s">
        <v>36</v>
      </c>
      <c r="H3272" t="s">
        <v>6053</v>
      </c>
      <c r="I3272">
        <v>5</v>
      </c>
      <c r="J3272">
        <v>60600</v>
      </c>
      <c r="K3272">
        <v>20</v>
      </c>
      <c r="L3272">
        <v>242400</v>
      </c>
      <c r="M3272">
        <v>48572.87</v>
      </c>
      <c r="N3272" t="s">
        <v>83</v>
      </c>
    </row>
    <row r="3273" spans="1:14" x14ac:dyDescent="0.35">
      <c r="A3273">
        <v>13272</v>
      </c>
      <c r="B3273" s="1">
        <v>45479</v>
      </c>
      <c r="C3273" t="s">
        <v>6054</v>
      </c>
      <c r="D3273" t="s">
        <v>28</v>
      </c>
      <c r="E3273" t="s">
        <v>114</v>
      </c>
      <c r="F3273" t="s">
        <v>129</v>
      </c>
      <c r="G3273" t="s">
        <v>159</v>
      </c>
      <c r="H3273" t="s">
        <v>1947</v>
      </c>
      <c r="I3273">
        <v>5</v>
      </c>
      <c r="J3273">
        <v>76545</v>
      </c>
      <c r="K3273">
        <v>15</v>
      </c>
      <c r="L3273">
        <v>325316.25</v>
      </c>
      <c r="M3273">
        <v>41394.120000000003</v>
      </c>
      <c r="N3273" t="s">
        <v>72</v>
      </c>
    </row>
    <row r="3274" spans="1:14" x14ac:dyDescent="0.35">
      <c r="A3274">
        <v>13273</v>
      </c>
      <c r="B3274" s="1">
        <v>45296</v>
      </c>
      <c r="C3274" t="s">
        <v>6055</v>
      </c>
      <c r="D3274" t="s">
        <v>15</v>
      </c>
      <c r="E3274" t="s">
        <v>68</v>
      </c>
      <c r="F3274" t="s">
        <v>69</v>
      </c>
      <c r="G3274" t="s">
        <v>123</v>
      </c>
      <c r="H3274" t="s">
        <v>6056</v>
      </c>
      <c r="I3274">
        <v>4</v>
      </c>
      <c r="J3274">
        <v>21421</v>
      </c>
      <c r="K3274">
        <v>10</v>
      </c>
      <c r="L3274">
        <v>77115.600000000006</v>
      </c>
      <c r="M3274">
        <v>5993.17</v>
      </c>
      <c r="N3274" t="s">
        <v>72</v>
      </c>
    </row>
    <row r="3275" spans="1:14" x14ac:dyDescent="0.35">
      <c r="A3275">
        <v>13274</v>
      </c>
      <c r="B3275" s="1">
        <v>45673</v>
      </c>
      <c r="C3275" t="s">
        <v>6057</v>
      </c>
      <c r="D3275" t="s">
        <v>28</v>
      </c>
      <c r="E3275" t="s">
        <v>144</v>
      </c>
      <c r="F3275" t="s">
        <v>75</v>
      </c>
      <c r="G3275" t="s">
        <v>307</v>
      </c>
      <c r="H3275" t="s">
        <v>6058</v>
      </c>
      <c r="I3275">
        <v>3</v>
      </c>
      <c r="J3275">
        <v>36252</v>
      </c>
      <c r="K3275">
        <v>0</v>
      </c>
      <c r="L3275">
        <v>108756</v>
      </c>
      <c r="M3275">
        <v>26186.69</v>
      </c>
      <c r="N3275" t="s">
        <v>72</v>
      </c>
    </row>
    <row r="3276" spans="1:14" x14ac:dyDescent="0.35">
      <c r="A3276">
        <v>13275</v>
      </c>
      <c r="B3276" s="1">
        <v>45746</v>
      </c>
      <c r="C3276" t="s">
        <v>6059</v>
      </c>
      <c r="D3276" t="s">
        <v>15</v>
      </c>
      <c r="E3276" t="s">
        <v>93</v>
      </c>
      <c r="F3276" t="s">
        <v>24</v>
      </c>
      <c r="G3276" t="s">
        <v>59</v>
      </c>
      <c r="H3276" t="s">
        <v>6060</v>
      </c>
      <c r="I3276">
        <v>4</v>
      </c>
      <c r="J3276">
        <v>11581</v>
      </c>
      <c r="K3276">
        <v>20</v>
      </c>
      <c r="L3276">
        <v>37059.199999999997</v>
      </c>
      <c r="M3276">
        <v>2250.5500000000002</v>
      </c>
      <c r="N3276" t="s">
        <v>38</v>
      </c>
    </row>
    <row r="3277" spans="1:14" x14ac:dyDescent="0.35">
      <c r="A3277">
        <v>13276</v>
      </c>
      <c r="B3277" s="1">
        <v>45632</v>
      </c>
      <c r="C3277" t="s">
        <v>6061</v>
      </c>
      <c r="D3277" t="s">
        <v>22</v>
      </c>
      <c r="E3277" t="s">
        <v>167</v>
      </c>
      <c r="F3277" t="s">
        <v>46</v>
      </c>
      <c r="G3277" t="s">
        <v>201</v>
      </c>
      <c r="H3277" t="s">
        <v>6062</v>
      </c>
      <c r="I3277">
        <v>1</v>
      </c>
      <c r="J3277">
        <v>15100</v>
      </c>
      <c r="K3277">
        <v>5</v>
      </c>
      <c r="L3277">
        <v>14345</v>
      </c>
      <c r="M3277">
        <v>2600.5500000000002</v>
      </c>
      <c r="N3277" t="s">
        <v>83</v>
      </c>
    </row>
    <row r="3278" spans="1:14" x14ac:dyDescent="0.35">
      <c r="A3278">
        <v>13277</v>
      </c>
      <c r="B3278" s="1">
        <v>45743</v>
      </c>
      <c r="C3278" t="s">
        <v>6063</v>
      </c>
      <c r="D3278" t="s">
        <v>22</v>
      </c>
      <c r="E3278" t="s">
        <v>74</v>
      </c>
      <c r="F3278" t="s">
        <v>86</v>
      </c>
      <c r="G3278" t="s">
        <v>171</v>
      </c>
      <c r="H3278" t="s">
        <v>369</v>
      </c>
      <c r="I3278">
        <v>2</v>
      </c>
      <c r="J3278">
        <v>58575</v>
      </c>
      <c r="K3278">
        <v>5</v>
      </c>
      <c r="L3278">
        <v>111292.5</v>
      </c>
      <c r="M3278">
        <v>25461.54</v>
      </c>
      <c r="N3278" t="s">
        <v>83</v>
      </c>
    </row>
    <row r="3279" spans="1:14" x14ac:dyDescent="0.35">
      <c r="A3279">
        <v>13278</v>
      </c>
      <c r="B3279" s="1">
        <v>45615</v>
      </c>
      <c r="C3279" t="s">
        <v>6064</v>
      </c>
      <c r="D3279" t="s">
        <v>28</v>
      </c>
      <c r="E3279" t="s">
        <v>85</v>
      </c>
      <c r="F3279" t="s">
        <v>96</v>
      </c>
      <c r="G3279" t="s">
        <v>97</v>
      </c>
      <c r="H3279" t="s">
        <v>5138</v>
      </c>
      <c r="I3279">
        <v>4</v>
      </c>
      <c r="J3279">
        <v>59422</v>
      </c>
      <c r="K3279">
        <v>20</v>
      </c>
      <c r="L3279">
        <v>190150.39999999999</v>
      </c>
      <c r="M3279">
        <v>41659.440000000002</v>
      </c>
      <c r="N3279" t="s">
        <v>20</v>
      </c>
    </row>
    <row r="3280" spans="1:14" x14ac:dyDescent="0.35">
      <c r="A3280">
        <v>13279</v>
      </c>
      <c r="B3280" s="1">
        <v>45216</v>
      </c>
      <c r="C3280" t="s">
        <v>6065</v>
      </c>
      <c r="D3280" t="s">
        <v>22</v>
      </c>
      <c r="E3280" t="s">
        <v>54</v>
      </c>
      <c r="F3280" t="s">
        <v>86</v>
      </c>
      <c r="G3280" t="s">
        <v>171</v>
      </c>
      <c r="H3280" t="s">
        <v>698</v>
      </c>
      <c r="I3280">
        <v>5</v>
      </c>
      <c r="J3280">
        <v>41174</v>
      </c>
      <c r="K3280">
        <v>15</v>
      </c>
      <c r="L3280">
        <v>174989.5</v>
      </c>
      <c r="M3280">
        <v>16206.53</v>
      </c>
      <c r="N3280" t="s">
        <v>20</v>
      </c>
    </row>
    <row r="3281" spans="1:14" x14ac:dyDescent="0.35">
      <c r="A3281">
        <v>13280</v>
      </c>
      <c r="B3281" s="1">
        <v>45703</v>
      </c>
      <c r="C3281" t="s">
        <v>6066</v>
      </c>
      <c r="D3281" t="s">
        <v>28</v>
      </c>
      <c r="E3281" t="s">
        <v>29</v>
      </c>
      <c r="F3281" t="s">
        <v>30</v>
      </c>
      <c r="G3281" t="s">
        <v>322</v>
      </c>
      <c r="H3281" t="s">
        <v>6067</v>
      </c>
      <c r="I3281">
        <v>3</v>
      </c>
      <c r="J3281">
        <v>41780</v>
      </c>
      <c r="K3281">
        <v>20</v>
      </c>
      <c r="L3281">
        <v>100272</v>
      </c>
      <c r="M3281">
        <v>6310.1</v>
      </c>
      <c r="N3281" t="s">
        <v>33</v>
      </c>
    </row>
    <row r="3282" spans="1:14" x14ac:dyDescent="0.35">
      <c r="A3282">
        <v>13281</v>
      </c>
      <c r="B3282" s="1">
        <v>45291</v>
      </c>
      <c r="C3282" t="s">
        <v>6068</v>
      </c>
      <c r="D3282" t="s">
        <v>22</v>
      </c>
      <c r="E3282" t="s">
        <v>54</v>
      </c>
      <c r="F3282" t="s">
        <v>86</v>
      </c>
      <c r="G3282" t="s">
        <v>87</v>
      </c>
      <c r="H3282" t="s">
        <v>6069</v>
      </c>
      <c r="I3282">
        <v>1</v>
      </c>
      <c r="J3282">
        <v>56967</v>
      </c>
      <c r="K3282">
        <v>0</v>
      </c>
      <c r="L3282">
        <v>56967</v>
      </c>
      <c r="M3282">
        <v>13168.07</v>
      </c>
      <c r="N3282" t="s">
        <v>20</v>
      </c>
    </row>
    <row r="3283" spans="1:14" x14ac:dyDescent="0.35">
      <c r="A3283">
        <v>13282</v>
      </c>
      <c r="B3283" s="1">
        <v>45755</v>
      </c>
      <c r="C3283" t="s">
        <v>6070</v>
      </c>
      <c r="D3283" t="s">
        <v>22</v>
      </c>
      <c r="E3283" t="s">
        <v>54</v>
      </c>
      <c r="F3283" t="s">
        <v>17</v>
      </c>
      <c r="G3283" t="s">
        <v>111</v>
      </c>
      <c r="H3283" t="s">
        <v>6071</v>
      </c>
      <c r="I3283">
        <v>3</v>
      </c>
      <c r="J3283">
        <v>10123</v>
      </c>
      <c r="K3283">
        <v>20</v>
      </c>
      <c r="L3283">
        <v>24295.200000000001</v>
      </c>
      <c r="M3283">
        <v>1858.6</v>
      </c>
      <c r="N3283" t="s">
        <v>72</v>
      </c>
    </row>
    <row r="3284" spans="1:14" x14ac:dyDescent="0.35">
      <c r="A3284">
        <v>13283</v>
      </c>
      <c r="B3284" s="1">
        <v>45691</v>
      </c>
      <c r="C3284" t="s">
        <v>6072</v>
      </c>
      <c r="D3284" t="s">
        <v>28</v>
      </c>
      <c r="E3284" t="s">
        <v>85</v>
      </c>
      <c r="F3284" t="s">
        <v>17</v>
      </c>
      <c r="G3284" t="s">
        <v>100</v>
      </c>
      <c r="H3284" t="s">
        <v>5241</v>
      </c>
      <c r="I3284">
        <v>3</v>
      </c>
      <c r="J3284">
        <v>19668</v>
      </c>
      <c r="K3284">
        <v>15</v>
      </c>
      <c r="L3284">
        <v>50153.4</v>
      </c>
      <c r="M3284">
        <v>2768.78</v>
      </c>
      <c r="N3284" t="s">
        <v>33</v>
      </c>
    </row>
    <row r="3285" spans="1:14" x14ac:dyDescent="0.35">
      <c r="A3285">
        <v>13284</v>
      </c>
      <c r="B3285" s="1">
        <v>45405</v>
      </c>
      <c r="C3285" t="s">
        <v>6073</v>
      </c>
      <c r="D3285" t="s">
        <v>28</v>
      </c>
      <c r="E3285" t="s">
        <v>35</v>
      </c>
      <c r="F3285" t="s">
        <v>30</v>
      </c>
      <c r="G3285" t="s">
        <v>31</v>
      </c>
      <c r="H3285" t="s">
        <v>6074</v>
      </c>
      <c r="I3285">
        <v>2</v>
      </c>
      <c r="J3285">
        <v>74815</v>
      </c>
      <c r="K3285">
        <v>10</v>
      </c>
      <c r="L3285">
        <v>134667</v>
      </c>
      <c r="M3285">
        <v>9914.07</v>
      </c>
      <c r="N3285" t="s">
        <v>38</v>
      </c>
    </row>
    <row r="3286" spans="1:14" x14ac:dyDescent="0.35">
      <c r="A3286">
        <v>13285</v>
      </c>
      <c r="B3286" s="1">
        <v>45235</v>
      </c>
      <c r="C3286" t="s">
        <v>6075</v>
      </c>
      <c r="D3286" t="s">
        <v>28</v>
      </c>
      <c r="E3286" t="s">
        <v>114</v>
      </c>
      <c r="F3286" t="s">
        <v>86</v>
      </c>
      <c r="G3286" t="s">
        <v>118</v>
      </c>
      <c r="H3286" t="s">
        <v>6076</v>
      </c>
      <c r="I3286">
        <v>5</v>
      </c>
      <c r="J3286">
        <v>23243</v>
      </c>
      <c r="K3286">
        <v>5</v>
      </c>
      <c r="L3286">
        <v>110404.25</v>
      </c>
      <c r="M3286">
        <v>19256.79</v>
      </c>
      <c r="N3286" t="s">
        <v>20</v>
      </c>
    </row>
    <row r="3287" spans="1:14" x14ac:dyDescent="0.35">
      <c r="A3287">
        <v>13286</v>
      </c>
      <c r="B3287" s="1">
        <v>45869</v>
      </c>
      <c r="C3287" t="s">
        <v>272</v>
      </c>
      <c r="D3287" t="s">
        <v>40</v>
      </c>
      <c r="E3287" t="s">
        <v>62</v>
      </c>
      <c r="F3287" t="s">
        <v>129</v>
      </c>
      <c r="G3287" t="s">
        <v>159</v>
      </c>
      <c r="H3287" t="s">
        <v>6077</v>
      </c>
      <c r="I3287">
        <v>5</v>
      </c>
      <c r="J3287">
        <v>44376</v>
      </c>
      <c r="K3287">
        <v>20</v>
      </c>
      <c r="L3287">
        <v>177504</v>
      </c>
      <c r="M3287">
        <v>28065.02</v>
      </c>
      <c r="N3287" t="s">
        <v>83</v>
      </c>
    </row>
    <row r="3288" spans="1:14" x14ac:dyDescent="0.35">
      <c r="A3288">
        <v>13287</v>
      </c>
      <c r="B3288" s="1">
        <v>45461</v>
      </c>
      <c r="C3288" t="s">
        <v>6078</v>
      </c>
      <c r="D3288" t="s">
        <v>15</v>
      </c>
      <c r="E3288" t="s">
        <v>174</v>
      </c>
      <c r="F3288" t="s">
        <v>86</v>
      </c>
      <c r="G3288" t="s">
        <v>90</v>
      </c>
      <c r="H3288" t="s">
        <v>6079</v>
      </c>
      <c r="I3288">
        <v>3</v>
      </c>
      <c r="J3288">
        <v>8733</v>
      </c>
      <c r="K3288">
        <v>10</v>
      </c>
      <c r="L3288">
        <v>23579.1</v>
      </c>
      <c r="M3288">
        <v>4793.63</v>
      </c>
      <c r="N3288" t="s">
        <v>83</v>
      </c>
    </row>
    <row r="3289" spans="1:14" x14ac:dyDescent="0.35">
      <c r="A3289">
        <v>13288</v>
      </c>
      <c r="B3289" s="1">
        <v>45579</v>
      </c>
      <c r="C3289" t="s">
        <v>6080</v>
      </c>
      <c r="D3289" t="s">
        <v>40</v>
      </c>
      <c r="E3289" t="s">
        <v>41</v>
      </c>
      <c r="F3289" t="s">
        <v>69</v>
      </c>
      <c r="G3289" t="s">
        <v>517</v>
      </c>
      <c r="H3289" t="s">
        <v>6081</v>
      </c>
      <c r="I3289">
        <v>1</v>
      </c>
      <c r="J3289">
        <v>64131</v>
      </c>
      <c r="K3289">
        <v>15</v>
      </c>
      <c r="L3289">
        <v>54511.35</v>
      </c>
      <c r="M3289">
        <v>8642.74</v>
      </c>
      <c r="N3289" t="s">
        <v>38</v>
      </c>
    </row>
    <row r="3290" spans="1:14" x14ac:dyDescent="0.35">
      <c r="A3290">
        <v>13289</v>
      </c>
      <c r="B3290" s="1">
        <v>45921</v>
      </c>
      <c r="C3290" t="s">
        <v>6082</v>
      </c>
      <c r="D3290" t="s">
        <v>28</v>
      </c>
      <c r="E3290" t="s">
        <v>35</v>
      </c>
      <c r="F3290" t="s">
        <v>129</v>
      </c>
      <c r="G3290" t="s">
        <v>148</v>
      </c>
      <c r="H3290" t="s">
        <v>149</v>
      </c>
      <c r="I3290">
        <v>5</v>
      </c>
      <c r="J3290">
        <v>3306</v>
      </c>
      <c r="K3290">
        <v>15</v>
      </c>
      <c r="L3290">
        <v>14050.5</v>
      </c>
      <c r="M3290">
        <v>1904.21</v>
      </c>
      <c r="N3290" t="s">
        <v>20</v>
      </c>
    </row>
    <row r="3291" spans="1:14" x14ac:dyDescent="0.35">
      <c r="A3291">
        <v>13290</v>
      </c>
      <c r="B3291" s="1">
        <v>45591</v>
      </c>
      <c r="C3291" t="s">
        <v>6083</v>
      </c>
      <c r="D3291" t="s">
        <v>15</v>
      </c>
      <c r="E3291" t="s">
        <v>174</v>
      </c>
      <c r="F3291" t="s">
        <v>42</v>
      </c>
      <c r="G3291" t="s">
        <v>43</v>
      </c>
      <c r="H3291" t="s">
        <v>6084</v>
      </c>
      <c r="I3291">
        <v>5</v>
      </c>
      <c r="J3291">
        <v>35132</v>
      </c>
      <c r="K3291">
        <v>20</v>
      </c>
      <c r="L3291">
        <v>140528</v>
      </c>
      <c r="M3291">
        <v>9631.1299999999992</v>
      </c>
      <c r="N3291" t="s">
        <v>33</v>
      </c>
    </row>
    <row r="3292" spans="1:14" x14ac:dyDescent="0.35">
      <c r="A3292">
        <v>13291</v>
      </c>
      <c r="B3292" s="1">
        <v>45824</v>
      </c>
      <c r="C3292" t="s">
        <v>6085</v>
      </c>
      <c r="D3292" t="s">
        <v>28</v>
      </c>
      <c r="E3292" t="s">
        <v>144</v>
      </c>
      <c r="F3292" t="s">
        <v>17</v>
      </c>
      <c r="G3292" t="s">
        <v>111</v>
      </c>
      <c r="H3292" t="s">
        <v>2316</v>
      </c>
      <c r="I3292">
        <v>4</v>
      </c>
      <c r="J3292">
        <v>10250</v>
      </c>
      <c r="K3292">
        <v>20</v>
      </c>
      <c r="L3292">
        <v>32800</v>
      </c>
      <c r="M3292">
        <v>4222.2</v>
      </c>
      <c r="N3292" t="s">
        <v>38</v>
      </c>
    </row>
    <row r="3293" spans="1:14" x14ac:dyDescent="0.35">
      <c r="A3293">
        <v>13292</v>
      </c>
      <c r="B3293" s="1">
        <v>45896</v>
      </c>
      <c r="C3293" t="s">
        <v>6086</v>
      </c>
      <c r="D3293" t="s">
        <v>28</v>
      </c>
      <c r="E3293" t="s">
        <v>35</v>
      </c>
      <c r="F3293" t="s">
        <v>129</v>
      </c>
      <c r="G3293" t="s">
        <v>159</v>
      </c>
      <c r="H3293" t="s">
        <v>6087</v>
      </c>
      <c r="I3293">
        <v>5</v>
      </c>
      <c r="J3293">
        <v>78766</v>
      </c>
      <c r="K3293">
        <v>20</v>
      </c>
      <c r="L3293">
        <v>315064</v>
      </c>
      <c r="M3293">
        <v>44013.36</v>
      </c>
      <c r="N3293" t="s">
        <v>72</v>
      </c>
    </row>
    <row r="3294" spans="1:14" x14ac:dyDescent="0.35">
      <c r="A3294">
        <v>13293</v>
      </c>
      <c r="B3294" s="1">
        <v>45814</v>
      </c>
      <c r="C3294" t="s">
        <v>6088</v>
      </c>
      <c r="D3294" t="s">
        <v>15</v>
      </c>
      <c r="E3294" t="s">
        <v>16</v>
      </c>
      <c r="F3294" t="s">
        <v>24</v>
      </c>
      <c r="G3294" t="s">
        <v>25</v>
      </c>
      <c r="H3294" t="s">
        <v>6089</v>
      </c>
      <c r="I3294">
        <v>2</v>
      </c>
      <c r="J3294">
        <v>53859</v>
      </c>
      <c r="K3294">
        <v>0</v>
      </c>
      <c r="L3294">
        <v>107718</v>
      </c>
      <c r="M3294">
        <v>18421.310000000001</v>
      </c>
      <c r="N3294" t="s">
        <v>83</v>
      </c>
    </row>
    <row r="3295" spans="1:14" x14ac:dyDescent="0.35">
      <c r="A3295">
        <v>13294</v>
      </c>
      <c r="B3295" s="1">
        <v>45613</v>
      </c>
      <c r="C3295" t="s">
        <v>6090</v>
      </c>
      <c r="D3295" t="s">
        <v>28</v>
      </c>
      <c r="E3295" t="s">
        <v>114</v>
      </c>
      <c r="F3295" t="s">
        <v>17</v>
      </c>
      <c r="G3295" t="s">
        <v>18</v>
      </c>
      <c r="H3295" t="s">
        <v>6091</v>
      </c>
      <c r="I3295">
        <v>4</v>
      </c>
      <c r="J3295">
        <v>40642</v>
      </c>
      <c r="K3295">
        <v>0</v>
      </c>
      <c r="L3295">
        <v>162568</v>
      </c>
      <c r="M3295">
        <v>18654.310000000001</v>
      </c>
      <c r="N3295" t="s">
        <v>83</v>
      </c>
    </row>
    <row r="3296" spans="1:14" x14ac:dyDescent="0.35">
      <c r="A3296">
        <v>13295</v>
      </c>
      <c r="B3296" s="1">
        <v>45336</v>
      </c>
      <c r="C3296" t="s">
        <v>6092</v>
      </c>
      <c r="D3296" t="s">
        <v>15</v>
      </c>
      <c r="E3296" t="s">
        <v>147</v>
      </c>
      <c r="F3296" t="s">
        <v>24</v>
      </c>
      <c r="G3296" t="s">
        <v>25</v>
      </c>
      <c r="H3296" t="s">
        <v>6093</v>
      </c>
      <c r="I3296">
        <v>2</v>
      </c>
      <c r="J3296">
        <v>45332</v>
      </c>
      <c r="K3296">
        <v>20</v>
      </c>
      <c r="L3296">
        <v>72531.199999999997</v>
      </c>
      <c r="M3296">
        <v>4268.01</v>
      </c>
      <c r="N3296" t="s">
        <v>72</v>
      </c>
    </row>
    <row r="3297" spans="1:14" x14ac:dyDescent="0.35">
      <c r="A3297">
        <v>13296</v>
      </c>
      <c r="B3297" s="1">
        <v>45839</v>
      </c>
      <c r="C3297" t="s">
        <v>6094</v>
      </c>
      <c r="D3297" t="s">
        <v>22</v>
      </c>
      <c r="E3297" t="s">
        <v>74</v>
      </c>
      <c r="F3297" t="s">
        <v>69</v>
      </c>
      <c r="G3297" t="s">
        <v>151</v>
      </c>
      <c r="H3297" t="s">
        <v>6095</v>
      </c>
      <c r="I3297">
        <v>3</v>
      </c>
      <c r="J3297">
        <v>61630</v>
      </c>
      <c r="K3297">
        <v>5</v>
      </c>
      <c r="L3297">
        <v>175645.5</v>
      </c>
      <c r="M3297">
        <v>33038.94</v>
      </c>
      <c r="N3297" t="s">
        <v>38</v>
      </c>
    </row>
    <row r="3298" spans="1:14" x14ac:dyDescent="0.35">
      <c r="A3298">
        <v>13297</v>
      </c>
      <c r="B3298" s="1">
        <v>45213</v>
      </c>
      <c r="C3298" t="s">
        <v>6096</v>
      </c>
      <c r="D3298" t="s">
        <v>40</v>
      </c>
      <c r="E3298" t="s">
        <v>103</v>
      </c>
      <c r="F3298" t="s">
        <v>86</v>
      </c>
      <c r="G3298" t="s">
        <v>118</v>
      </c>
      <c r="H3298" t="s">
        <v>6097</v>
      </c>
      <c r="I3298">
        <v>1</v>
      </c>
      <c r="J3298">
        <v>47166</v>
      </c>
      <c r="K3298">
        <v>0</v>
      </c>
      <c r="L3298">
        <v>47166</v>
      </c>
      <c r="M3298">
        <v>11645.09</v>
      </c>
      <c r="N3298" t="s">
        <v>33</v>
      </c>
    </row>
    <row r="3299" spans="1:14" x14ac:dyDescent="0.35">
      <c r="A3299">
        <v>13298</v>
      </c>
      <c r="B3299" s="1">
        <v>45347</v>
      </c>
      <c r="C3299" t="s">
        <v>6098</v>
      </c>
      <c r="D3299" t="s">
        <v>15</v>
      </c>
      <c r="E3299" t="s">
        <v>147</v>
      </c>
      <c r="F3299" t="s">
        <v>46</v>
      </c>
      <c r="G3299" t="s">
        <v>209</v>
      </c>
      <c r="H3299" t="s">
        <v>6099</v>
      </c>
      <c r="I3299">
        <v>1</v>
      </c>
      <c r="J3299">
        <v>11904</v>
      </c>
      <c r="K3299">
        <v>20</v>
      </c>
      <c r="L3299">
        <v>9523.2000000000007</v>
      </c>
      <c r="M3299">
        <v>1643.52</v>
      </c>
      <c r="N3299" t="s">
        <v>33</v>
      </c>
    </row>
    <row r="3300" spans="1:14" x14ac:dyDescent="0.35">
      <c r="A3300">
        <v>13299</v>
      </c>
      <c r="B3300" s="1">
        <v>45871</v>
      </c>
      <c r="C3300" t="s">
        <v>6100</v>
      </c>
      <c r="D3300" t="s">
        <v>28</v>
      </c>
      <c r="E3300" t="s">
        <v>29</v>
      </c>
      <c r="F3300" t="s">
        <v>129</v>
      </c>
      <c r="G3300" t="s">
        <v>159</v>
      </c>
      <c r="H3300" t="s">
        <v>5826</v>
      </c>
      <c r="I3300">
        <v>1</v>
      </c>
      <c r="J3300">
        <v>70745</v>
      </c>
      <c r="K3300">
        <v>15</v>
      </c>
      <c r="L3300">
        <v>60133.25</v>
      </c>
      <c r="M3300">
        <v>7744.25</v>
      </c>
      <c r="N3300" t="s">
        <v>20</v>
      </c>
    </row>
    <row r="3301" spans="1:14" x14ac:dyDescent="0.35">
      <c r="A3301">
        <v>13300</v>
      </c>
      <c r="B3301" s="1">
        <v>45494</v>
      </c>
      <c r="C3301" t="s">
        <v>6101</v>
      </c>
      <c r="D3301" t="s">
        <v>40</v>
      </c>
      <c r="E3301" t="s">
        <v>41</v>
      </c>
      <c r="F3301" t="s">
        <v>75</v>
      </c>
      <c r="G3301" t="s">
        <v>307</v>
      </c>
      <c r="H3301" t="s">
        <v>3475</v>
      </c>
      <c r="I3301">
        <v>5</v>
      </c>
      <c r="J3301">
        <v>60463</v>
      </c>
      <c r="K3301">
        <v>0</v>
      </c>
      <c r="L3301">
        <v>302315</v>
      </c>
      <c r="M3301">
        <v>32487.86</v>
      </c>
      <c r="N3301" t="s">
        <v>20</v>
      </c>
    </row>
    <row r="3302" spans="1:14" x14ac:dyDescent="0.35">
      <c r="A3302">
        <v>13301</v>
      </c>
      <c r="B3302" s="1">
        <v>45417</v>
      </c>
      <c r="C3302" t="s">
        <v>6102</v>
      </c>
      <c r="D3302" t="s">
        <v>22</v>
      </c>
      <c r="E3302" t="s">
        <v>58</v>
      </c>
      <c r="F3302" t="s">
        <v>69</v>
      </c>
      <c r="G3302" t="s">
        <v>115</v>
      </c>
      <c r="H3302" t="s">
        <v>6103</v>
      </c>
      <c r="I3302">
        <v>5</v>
      </c>
      <c r="J3302">
        <v>36213</v>
      </c>
      <c r="K3302">
        <v>0</v>
      </c>
      <c r="L3302">
        <v>181065</v>
      </c>
      <c r="M3302">
        <v>32530.95</v>
      </c>
      <c r="N3302" t="s">
        <v>38</v>
      </c>
    </row>
    <row r="3303" spans="1:14" x14ac:dyDescent="0.35">
      <c r="A3303">
        <v>13302</v>
      </c>
      <c r="B3303" s="1">
        <v>45831</v>
      </c>
      <c r="C3303" t="s">
        <v>6104</v>
      </c>
      <c r="D3303" t="s">
        <v>28</v>
      </c>
      <c r="E3303" t="s">
        <v>144</v>
      </c>
      <c r="F3303" t="s">
        <v>69</v>
      </c>
      <c r="G3303" t="s">
        <v>517</v>
      </c>
      <c r="H3303" t="s">
        <v>6105</v>
      </c>
      <c r="I3303">
        <v>2</v>
      </c>
      <c r="J3303">
        <v>6697</v>
      </c>
      <c r="K3303">
        <v>20</v>
      </c>
      <c r="L3303">
        <v>10715.2</v>
      </c>
      <c r="M3303">
        <v>861.74</v>
      </c>
      <c r="N3303" t="s">
        <v>20</v>
      </c>
    </row>
    <row r="3304" spans="1:14" x14ac:dyDescent="0.35">
      <c r="A3304">
        <v>13303</v>
      </c>
      <c r="B3304" s="1">
        <v>45798</v>
      </c>
      <c r="C3304" t="s">
        <v>286</v>
      </c>
      <c r="D3304" t="s">
        <v>28</v>
      </c>
      <c r="E3304" t="s">
        <v>85</v>
      </c>
      <c r="F3304" t="s">
        <v>86</v>
      </c>
      <c r="G3304" t="s">
        <v>296</v>
      </c>
      <c r="H3304" t="s">
        <v>6106</v>
      </c>
      <c r="I3304">
        <v>3</v>
      </c>
      <c r="J3304">
        <v>57569</v>
      </c>
      <c r="K3304">
        <v>5</v>
      </c>
      <c r="L3304">
        <v>164071.65</v>
      </c>
      <c r="M3304">
        <v>29285.66</v>
      </c>
      <c r="N3304" t="s">
        <v>20</v>
      </c>
    </row>
    <row r="3305" spans="1:14" x14ac:dyDescent="0.35">
      <c r="A3305">
        <v>13304</v>
      </c>
      <c r="B3305" s="1">
        <v>45844</v>
      </c>
      <c r="C3305" t="s">
        <v>6107</v>
      </c>
      <c r="D3305" t="s">
        <v>40</v>
      </c>
      <c r="E3305" t="s">
        <v>103</v>
      </c>
      <c r="F3305" t="s">
        <v>42</v>
      </c>
      <c r="G3305" t="s">
        <v>51</v>
      </c>
      <c r="H3305" t="s">
        <v>6108</v>
      </c>
      <c r="I3305">
        <v>2</v>
      </c>
      <c r="J3305">
        <v>48332</v>
      </c>
      <c r="K3305">
        <v>10</v>
      </c>
      <c r="L3305">
        <v>86997.6</v>
      </c>
      <c r="M3305">
        <v>20432.330000000002</v>
      </c>
      <c r="N3305" t="s">
        <v>72</v>
      </c>
    </row>
    <row r="3306" spans="1:14" x14ac:dyDescent="0.35">
      <c r="A3306">
        <v>13305</v>
      </c>
      <c r="B3306" s="1">
        <v>45261</v>
      </c>
      <c r="C3306" t="s">
        <v>6109</v>
      </c>
      <c r="D3306" t="s">
        <v>22</v>
      </c>
      <c r="E3306" t="s">
        <v>58</v>
      </c>
      <c r="F3306" t="s">
        <v>75</v>
      </c>
      <c r="G3306" t="s">
        <v>307</v>
      </c>
      <c r="H3306" t="s">
        <v>6110</v>
      </c>
      <c r="I3306">
        <v>2</v>
      </c>
      <c r="J3306">
        <v>53788</v>
      </c>
      <c r="K3306">
        <v>15</v>
      </c>
      <c r="L3306">
        <v>91439.6</v>
      </c>
      <c r="M3306">
        <v>21533.1</v>
      </c>
      <c r="N3306" t="s">
        <v>83</v>
      </c>
    </row>
    <row r="3307" spans="1:14" x14ac:dyDescent="0.35">
      <c r="A3307">
        <v>13306</v>
      </c>
      <c r="B3307" s="1">
        <v>45465</v>
      </c>
      <c r="C3307" t="s">
        <v>6111</v>
      </c>
      <c r="D3307" t="s">
        <v>15</v>
      </c>
      <c r="E3307" t="s">
        <v>147</v>
      </c>
      <c r="F3307" t="s">
        <v>42</v>
      </c>
      <c r="G3307" t="s">
        <v>43</v>
      </c>
      <c r="H3307" t="s">
        <v>6112</v>
      </c>
      <c r="I3307">
        <v>5</v>
      </c>
      <c r="J3307">
        <v>10507</v>
      </c>
      <c r="K3307">
        <v>0</v>
      </c>
      <c r="L3307">
        <v>52535</v>
      </c>
      <c r="M3307">
        <v>11583.36</v>
      </c>
      <c r="N3307" t="s">
        <v>83</v>
      </c>
    </row>
    <row r="3308" spans="1:14" x14ac:dyDescent="0.35">
      <c r="A3308">
        <v>13307</v>
      </c>
      <c r="B3308" s="1">
        <v>45892</v>
      </c>
      <c r="C3308" t="s">
        <v>6113</v>
      </c>
      <c r="D3308" t="s">
        <v>40</v>
      </c>
      <c r="E3308" t="s">
        <v>41</v>
      </c>
      <c r="F3308" t="s">
        <v>86</v>
      </c>
      <c r="G3308" t="s">
        <v>87</v>
      </c>
      <c r="H3308" t="s">
        <v>5630</v>
      </c>
      <c r="I3308">
        <v>4</v>
      </c>
      <c r="J3308">
        <v>7406</v>
      </c>
      <c r="K3308">
        <v>10</v>
      </c>
      <c r="L3308">
        <v>26661.599999999999</v>
      </c>
      <c r="M3308">
        <v>3224.16</v>
      </c>
      <c r="N3308" t="s">
        <v>20</v>
      </c>
    </row>
    <row r="3309" spans="1:14" x14ac:dyDescent="0.35">
      <c r="A3309">
        <v>13308</v>
      </c>
      <c r="B3309" s="1">
        <v>45774</v>
      </c>
      <c r="C3309" t="s">
        <v>6114</v>
      </c>
      <c r="D3309" t="s">
        <v>40</v>
      </c>
      <c r="E3309" t="s">
        <v>62</v>
      </c>
      <c r="F3309" t="s">
        <v>46</v>
      </c>
      <c r="G3309" t="s">
        <v>209</v>
      </c>
      <c r="H3309" t="s">
        <v>6115</v>
      </c>
      <c r="I3309">
        <v>3</v>
      </c>
      <c r="J3309">
        <v>9188</v>
      </c>
      <c r="K3309">
        <v>10</v>
      </c>
      <c r="L3309">
        <v>24807.599999999999</v>
      </c>
      <c r="M3309">
        <v>3715.82</v>
      </c>
      <c r="N3309" t="s">
        <v>72</v>
      </c>
    </row>
    <row r="3310" spans="1:14" x14ac:dyDescent="0.35">
      <c r="A3310">
        <v>13309</v>
      </c>
      <c r="B3310" s="1">
        <v>45781</v>
      </c>
      <c r="C3310" t="s">
        <v>6116</v>
      </c>
      <c r="D3310" t="s">
        <v>40</v>
      </c>
      <c r="E3310" t="s">
        <v>41</v>
      </c>
      <c r="F3310" t="s">
        <v>17</v>
      </c>
      <c r="G3310" t="s">
        <v>55</v>
      </c>
      <c r="H3310" t="s">
        <v>5118</v>
      </c>
      <c r="I3310">
        <v>1</v>
      </c>
      <c r="J3310">
        <v>13605</v>
      </c>
      <c r="K3310">
        <v>20</v>
      </c>
      <c r="L3310">
        <v>10884</v>
      </c>
      <c r="M3310">
        <v>721.1</v>
      </c>
      <c r="N3310" t="s">
        <v>83</v>
      </c>
    </row>
    <row r="3311" spans="1:14" x14ac:dyDescent="0.35">
      <c r="A3311">
        <v>13310</v>
      </c>
      <c r="B3311" s="1">
        <v>45453</v>
      </c>
      <c r="C3311" t="s">
        <v>6117</v>
      </c>
      <c r="D3311" t="s">
        <v>40</v>
      </c>
      <c r="E3311" t="s">
        <v>50</v>
      </c>
      <c r="F3311" t="s">
        <v>30</v>
      </c>
      <c r="G3311" t="s">
        <v>31</v>
      </c>
      <c r="H3311" t="s">
        <v>4119</v>
      </c>
      <c r="I3311">
        <v>2</v>
      </c>
      <c r="J3311">
        <v>76854</v>
      </c>
      <c r="K3311">
        <v>10</v>
      </c>
      <c r="L3311">
        <v>138337.20000000001</v>
      </c>
      <c r="M3311">
        <v>26344.51</v>
      </c>
      <c r="N3311" t="s">
        <v>72</v>
      </c>
    </row>
    <row r="3312" spans="1:14" x14ac:dyDescent="0.35">
      <c r="A3312">
        <v>13311</v>
      </c>
      <c r="B3312" s="1">
        <v>45755</v>
      </c>
      <c r="C3312" t="s">
        <v>6118</v>
      </c>
      <c r="D3312" t="s">
        <v>22</v>
      </c>
      <c r="E3312" t="s">
        <v>54</v>
      </c>
      <c r="F3312" t="s">
        <v>69</v>
      </c>
      <c r="G3312" t="s">
        <v>151</v>
      </c>
      <c r="H3312" t="s">
        <v>5681</v>
      </c>
      <c r="I3312">
        <v>4</v>
      </c>
      <c r="J3312">
        <v>2727</v>
      </c>
      <c r="K3312">
        <v>5</v>
      </c>
      <c r="L3312">
        <v>10362.6</v>
      </c>
      <c r="M3312">
        <v>703.11</v>
      </c>
      <c r="N3312" t="s">
        <v>20</v>
      </c>
    </row>
    <row r="3313" spans="1:14" x14ac:dyDescent="0.35">
      <c r="A3313">
        <v>13312</v>
      </c>
      <c r="B3313" s="1">
        <v>45207</v>
      </c>
      <c r="C3313" t="s">
        <v>6119</v>
      </c>
      <c r="D3313" t="s">
        <v>40</v>
      </c>
      <c r="E3313" t="s">
        <v>41</v>
      </c>
      <c r="F3313" t="s">
        <v>96</v>
      </c>
      <c r="G3313" t="s">
        <v>156</v>
      </c>
      <c r="H3313" t="s">
        <v>3655</v>
      </c>
      <c r="I3313">
        <v>2</v>
      </c>
      <c r="J3313">
        <v>59290</v>
      </c>
      <c r="K3313">
        <v>5</v>
      </c>
      <c r="L3313">
        <v>112651</v>
      </c>
      <c r="M3313">
        <v>9073.89</v>
      </c>
      <c r="N3313" t="s">
        <v>20</v>
      </c>
    </row>
    <row r="3314" spans="1:14" x14ac:dyDescent="0.35">
      <c r="A3314">
        <v>13313</v>
      </c>
      <c r="B3314" s="1">
        <v>45238</v>
      </c>
      <c r="C3314" t="s">
        <v>6120</v>
      </c>
      <c r="D3314" t="s">
        <v>28</v>
      </c>
      <c r="E3314" t="s">
        <v>85</v>
      </c>
      <c r="F3314" t="s">
        <v>129</v>
      </c>
      <c r="G3314" t="s">
        <v>130</v>
      </c>
      <c r="H3314" t="s">
        <v>6121</v>
      </c>
      <c r="I3314">
        <v>4</v>
      </c>
      <c r="J3314">
        <v>56775</v>
      </c>
      <c r="K3314">
        <v>20</v>
      </c>
      <c r="L3314">
        <v>181680</v>
      </c>
      <c r="M3314">
        <v>43029.74</v>
      </c>
      <c r="N3314" t="s">
        <v>33</v>
      </c>
    </row>
    <row r="3315" spans="1:14" x14ac:dyDescent="0.35">
      <c r="A3315">
        <v>13314</v>
      </c>
      <c r="B3315" s="1">
        <v>45681</v>
      </c>
      <c r="C3315" t="s">
        <v>6122</v>
      </c>
      <c r="D3315" t="s">
        <v>22</v>
      </c>
      <c r="E3315" t="s">
        <v>167</v>
      </c>
      <c r="F3315" t="s">
        <v>86</v>
      </c>
      <c r="G3315" t="s">
        <v>118</v>
      </c>
      <c r="H3315" t="s">
        <v>613</v>
      </c>
      <c r="I3315">
        <v>4</v>
      </c>
      <c r="J3315">
        <v>26031</v>
      </c>
      <c r="K3315">
        <v>20</v>
      </c>
      <c r="L3315">
        <v>83299.199999999997</v>
      </c>
      <c r="M3315">
        <v>16206.55</v>
      </c>
      <c r="N3315" t="s">
        <v>20</v>
      </c>
    </row>
    <row r="3316" spans="1:14" x14ac:dyDescent="0.35">
      <c r="A3316">
        <v>13315</v>
      </c>
      <c r="B3316" s="1">
        <v>45435</v>
      </c>
      <c r="C3316" t="s">
        <v>6123</v>
      </c>
      <c r="D3316" t="s">
        <v>15</v>
      </c>
      <c r="E3316" t="s">
        <v>16</v>
      </c>
      <c r="F3316" t="s">
        <v>69</v>
      </c>
      <c r="G3316" t="s">
        <v>123</v>
      </c>
      <c r="H3316" t="s">
        <v>6124</v>
      </c>
      <c r="I3316">
        <v>1</v>
      </c>
      <c r="J3316">
        <v>40169</v>
      </c>
      <c r="K3316">
        <v>15</v>
      </c>
      <c r="L3316">
        <v>34143.65</v>
      </c>
      <c r="M3316">
        <v>7509.28</v>
      </c>
      <c r="N3316" t="s">
        <v>20</v>
      </c>
    </row>
    <row r="3317" spans="1:14" x14ac:dyDescent="0.35">
      <c r="A3317">
        <v>13316</v>
      </c>
      <c r="B3317" s="1">
        <v>45844</v>
      </c>
      <c r="C3317" t="s">
        <v>6125</v>
      </c>
      <c r="D3317" t="s">
        <v>22</v>
      </c>
      <c r="E3317" t="s">
        <v>23</v>
      </c>
      <c r="F3317" t="s">
        <v>17</v>
      </c>
      <c r="G3317" t="s">
        <v>55</v>
      </c>
      <c r="H3317" t="s">
        <v>6126</v>
      </c>
      <c r="I3317">
        <v>4</v>
      </c>
      <c r="J3317">
        <v>64938</v>
      </c>
      <c r="K3317">
        <v>15</v>
      </c>
      <c r="L3317">
        <v>220789.2</v>
      </c>
      <c r="M3317">
        <v>18417.03</v>
      </c>
      <c r="N3317" t="s">
        <v>38</v>
      </c>
    </row>
    <row r="3318" spans="1:14" x14ac:dyDescent="0.35">
      <c r="A3318">
        <v>13317</v>
      </c>
      <c r="B3318" s="1">
        <v>45205</v>
      </c>
      <c r="C3318" t="s">
        <v>6127</v>
      </c>
      <c r="D3318" t="s">
        <v>40</v>
      </c>
      <c r="E3318" t="s">
        <v>62</v>
      </c>
      <c r="F3318" t="s">
        <v>46</v>
      </c>
      <c r="G3318" t="s">
        <v>201</v>
      </c>
      <c r="H3318" t="s">
        <v>6128</v>
      </c>
      <c r="I3318">
        <v>3</v>
      </c>
      <c r="J3318">
        <v>6457</v>
      </c>
      <c r="K3318">
        <v>10</v>
      </c>
      <c r="L3318">
        <v>17433.900000000001</v>
      </c>
      <c r="M3318">
        <v>3456.69</v>
      </c>
      <c r="N3318" t="s">
        <v>20</v>
      </c>
    </row>
    <row r="3319" spans="1:14" x14ac:dyDescent="0.35">
      <c r="A3319">
        <v>13318</v>
      </c>
      <c r="B3319" s="1">
        <v>45474</v>
      </c>
      <c r="C3319" t="s">
        <v>6129</v>
      </c>
      <c r="D3319" t="s">
        <v>28</v>
      </c>
      <c r="E3319" t="s">
        <v>85</v>
      </c>
      <c r="F3319" t="s">
        <v>96</v>
      </c>
      <c r="G3319" t="s">
        <v>183</v>
      </c>
      <c r="H3319" t="s">
        <v>6130</v>
      </c>
      <c r="I3319">
        <v>5</v>
      </c>
      <c r="J3319">
        <v>30712</v>
      </c>
      <c r="K3319">
        <v>20</v>
      </c>
      <c r="L3319">
        <v>122848</v>
      </c>
      <c r="M3319">
        <v>19074.55</v>
      </c>
      <c r="N3319" t="s">
        <v>20</v>
      </c>
    </row>
    <row r="3320" spans="1:14" x14ac:dyDescent="0.35">
      <c r="A3320">
        <v>13319</v>
      </c>
      <c r="B3320" s="1">
        <v>45582</v>
      </c>
      <c r="C3320" t="s">
        <v>6131</v>
      </c>
      <c r="D3320" t="s">
        <v>15</v>
      </c>
      <c r="E3320" t="s">
        <v>147</v>
      </c>
      <c r="F3320" t="s">
        <v>86</v>
      </c>
      <c r="G3320" t="s">
        <v>87</v>
      </c>
      <c r="H3320" t="s">
        <v>6132</v>
      </c>
      <c r="I3320">
        <v>4</v>
      </c>
      <c r="J3320">
        <v>27567</v>
      </c>
      <c r="K3320">
        <v>0</v>
      </c>
      <c r="L3320">
        <v>110268</v>
      </c>
      <c r="M3320">
        <v>18619.96</v>
      </c>
      <c r="N3320" t="s">
        <v>33</v>
      </c>
    </row>
    <row r="3321" spans="1:14" x14ac:dyDescent="0.35">
      <c r="A3321">
        <v>13320</v>
      </c>
      <c r="B3321" s="1">
        <v>45797</v>
      </c>
      <c r="C3321" t="s">
        <v>6133</v>
      </c>
      <c r="D3321" t="s">
        <v>22</v>
      </c>
      <c r="E3321" t="s">
        <v>74</v>
      </c>
      <c r="F3321" t="s">
        <v>75</v>
      </c>
      <c r="G3321" t="s">
        <v>240</v>
      </c>
      <c r="H3321" t="s">
        <v>3990</v>
      </c>
      <c r="I3321">
        <v>3</v>
      </c>
      <c r="J3321">
        <v>76773</v>
      </c>
      <c r="K3321">
        <v>15</v>
      </c>
      <c r="L3321">
        <v>195771.15</v>
      </c>
      <c r="M3321">
        <v>28791.58</v>
      </c>
      <c r="N3321" t="s">
        <v>33</v>
      </c>
    </row>
    <row r="3322" spans="1:14" x14ac:dyDescent="0.35">
      <c r="A3322">
        <v>13321</v>
      </c>
      <c r="B3322" s="1">
        <v>45442</v>
      </c>
      <c r="C3322" t="s">
        <v>6134</v>
      </c>
      <c r="D3322" t="s">
        <v>40</v>
      </c>
      <c r="E3322" t="s">
        <v>62</v>
      </c>
      <c r="F3322" t="s">
        <v>75</v>
      </c>
      <c r="G3322" t="s">
        <v>240</v>
      </c>
      <c r="H3322" t="s">
        <v>6135</v>
      </c>
      <c r="I3322">
        <v>4</v>
      </c>
      <c r="J3322">
        <v>73390</v>
      </c>
      <c r="K3322">
        <v>10</v>
      </c>
      <c r="L3322">
        <v>264204</v>
      </c>
      <c r="M3322">
        <v>20530.46</v>
      </c>
      <c r="N3322" t="s">
        <v>38</v>
      </c>
    </row>
    <row r="3323" spans="1:14" x14ac:dyDescent="0.35">
      <c r="A3323">
        <v>13322</v>
      </c>
      <c r="B3323" s="1">
        <v>45694</v>
      </c>
      <c r="C3323" t="s">
        <v>6136</v>
      </c>
      <c r="D3323" t="s">
        <v>40</v>
      </c>
      <c r="E3323" t="s">
        <v>103</v>
      </c>
      <c r="F3323" t="s">
        <v>96</v>
      </c>
      <c r="G3323" t="s">
        <v>97</v>
      </c>
      <c r="H3323" t="s">
        <v>6137</v>
      </c>
      <c r="I3323">
        <v>2</v>
      </c>
      <c r="J3323">
        <v>72100</v>
      </c>
      <c r="K3323">
        <v>0</v>
      </c>
      <c r="L3323">
        <v>144200</v>
      </c>
      <c r="M3323">
        <v>8686.43</v>
      </c>
      <c r="N3323" t="s">
        <v>33</v>
      </c>
    </row>
    <row r="3324" spans="1:14" x14ac:dyDescent="0.35">
      <c r="A3324">
        <v>13323</v>
      </c>
      <c r="B3324" s="1">
        <v>45351</v>
      </c>
      <c r="C3324" t="s">
        <v>6138</v>
      </c>
      <c r="D3324" t="s">
        <v>40</v>
      </c>
      <c r="E3324" t="s">
        <v>50</v>
      </c>
      <c r="F3324" t="s">
        <v>17</v>
      </c>
      <c r="G3324" t="s">
        <v>291</v>
      </c>
      <c r="H3324" t="s">
        <v>6139</v>
      </c>
      <c r="I3324">
        <v>5</v>
      </c>
      <c r="J3324">
        <v>17491</v>
      </c>
      <c r="K3324">
        <v>5</v>
      </c>
      <c r="L3324">
        <v>83082.25</v>
      </c>
      <c r="M3324">
        <v>8025.43</v>
      </c>
      <c r="N3324" t="s">
        <v>72</v>
      </c>
    </row>
    <row r="3325" spans="1:14" x14ac:dyDescent="0.35">
      <c r="A3325">
        <v>13324</v>
      </c>
      <c r="B3325" s="1">
        <v>45496</v>
      </c>
      <c r="C3325" t="s">
        <v>6140</v>
      </c>
      <c r="D3325" t="s">
        <v>28</v>
      </c>
      <c r="E3325" t="s">
        <v>85</v>
      </c>
      <c r="F3325" t="s">
        <v>17</v>
      </c>
      <c r="G3325" t="s">
        <v>55</v>
      </c>
      <c r="H3325" t="s">
        <v>1489</v>
      </c>
      <c r="I3325">
        <v>2</v>
      </c>
      <c r="J3325">
        <v>24784</v>
      </c>
      <c r="K3325">
        <v>20</v>
      </c>
      <c r="L3325">
        <v>39654.400000000001</v>
      </c>
      <c r="M3325">
        <v>3688.29</v>
      </c>
      <c r="N3325" t="s">
        <v>33</v>
      </c>
    </row>
    <row r="3326" spans="1:14" x14ac:dyDescent="0.35">
      <c r="A3326">
        <v>13325</v>
      </c>
      <c r="B3326" s="1">
        <v>45383</v>
      </c>
      <c r="C3326" t="s">
        <v>6141</v>
      </c>
      <c r="D3326" t="s">
        <v>28</v>
      </c>
      <c r="E3326" t="s">
        <v>35</v>
      </c>
      <c r="F3326" t="s">
        <v>42</v>
      </c>
      <c r="G3326" t="s">
        <v>79</v>
      </c>
      <c r="H3326" t="s">
        <v>6142</v>
      </c>
      <c r="I3326">
        <v>1</v>
      </c>
      <c r="J3326">
        <v>12826</v>
      </c>
      <c r="K3326">
        <v>5</v>
      </c>
      <c r="L3326">
        <v>12184.7</v>
      </c>
      <c r="M3326">
        <v>2897.18</v>
      </c>
      <c r="N3326" t="s">
        <v>72</v>
      </c>
    </row>
    <row r="3327" spans="1:14" x14ac:dyDescent="0.35">
      <c r="A3327">
        <v>13326</v>
      </c>
      <c r="B3327" s="1">
        <v>45435</v>
      </c>
      <c r="C3327" t="s">
        <v>6143</v>
      </c>
      <c r="D3327" t="s">
        <v>15</v>
      </c>
      <c r="E3327" t="s">
        <v>174</v>
      </c>
      <c r="F3327" t="s">
        <v>17</v>
      </c>
      <c r="G3327" t="s">
        <v>18</v>
      </c>
      <c r="H3327" t="s">
        <v>6144</v>
      </c>
      <c r="I3327">
        <v>4</v>
      </c>
      <c r="J3327">
        <v>8175</v>
      </c>
      <c r="K3327">
        <v>0</v>
      </c>
      <c r="L3327">
        <v>32700</v>
      </c>
      <c r="M3327">
        <v>6687.83</v>
      </c>
      <c r="N3327" t="s">
        <v>33</v>
      </c>
    </row>
    <row r="3328" spans="1:14" x14ac:dyDescent="0.35">
      <c r="A3328">
        <v>13327</v>
      </c>
      <c r="B3328" s="1">
        <v>45491</v>
      </c>
      <c r="C3328" t="s">
        <v>6145</v>
      </c>
      <c r="D3328" t="s">
        <v>28</v>
      </c>
      <c r="E3328" t="s">
        <v>35</v>
      </c>
      <c r="F3328" t="s">
        <v>24</v>
      </c>
      <c r="G3328" t="s">
        <v>36</v>
      </c>
      <c r="H3328" t="s">
        <v>6146</v>
      </c>
      <c r="I3328">
        <v>1</v>
      </c>
      <c r="J3328">
        <v>66192</v>
      </c>
      <c r="K3328">
        <v>15</v>
      </c>
      <c r="L3328">
        <v>56263.199999999997</v>
      </c>
      <c r="M3328">
        <v>10654.56</v>
      </c>
      <c r="N3328" t="s">
        <v>72</v>
      </c>
    </row>
    <row r="3329" spans="1:14" x14ac:dyDescent="0.35">
      <c r="A3329">
        <v>13328</v>
      </c>
      <c r="B3329" s="1">
        <v>45284</v>
      </c>
      <c r="C3329" t="s">
        <v>6147</v>
      </c>
      <c r="D3329" t="s">
        <v>22</v>
      </c>
      <c r="E3329" t="s">
        <v>54</v>
      </c>
      <c r="F3329" t="s">
        <v>24</v>
      </c>
      <c r="G3329" t="s">
        <v>107</v>
      </c>
      <c r="H3329" t="s">
        <v>1821</v>
      </c>
      <c r="I3329">
        <v>2</v>
      </c>
      <c r="J3329">
        <v>7453</v>
      </c>
      <c r="K3329">
        <v>5</v>
      </c>
      <c r="L3329">
        <v>14160.7</v>
      </c>
      <c r="M3329">
        <v>3203.36</v>
      </c>
      <c r="N3329" t="s">
        <v>38</v>
      </c>
    </row>
    <row r="3330" spans="1:14" x14ac:dyDescent="0.35">
      <c r="A3330">
        <v>13329</v>
      </c>
      <c r="B3330" s="1">
        <v>45606</v>
      </c>
      <c r="C3330" t="s">
        <v>6148</v>
      </c>
      <c r="D3330" t="s">
        <v>28</v>
      </c>
      <c r="E3330" t="s">
        <v>144</v>
      </c>
      <c r="F3330" t="s">
        <v>86</v>
      </c>
      <c r="G3330" t="s">
        <v>171</v>
      </c>
      <c r="H3330" t="s">
        <v>6149</v>
      </c>
      <c r="I3330">
        <v>5</v>
      </c>
      <c r="J3330">
        <v>65830</v>
      </c>
      <c r="K3330">
        <v>5</v>
      </c>
      <c r="L3330">
        <v>312692.5</v>
      </c>
      <c r="M3330">
        <v>35825.33</v>
      </c>
      <c r="N3330" t="s">
        <v>33</v>
      </c>
    </row>
    <row r="3331" spans="1:14" x14ac:dyDescent="0.35">
      <c r="A3331">
        <v>13330</v>
      </c>
      <c r="B3331" s="1">
        <v>45566</v>
      </c>
      <c r="C3331" t="s">
        <v>6150</v>
      </c>
      <c r="D3331" t="s">
        <v>15</v>
      </c>
      <c r="E3331" t="s">
        <v>174</v>
      </c>
      <c r="F3331" t="s">
        <v>75</v>
      </c>
      <c r="G3331" t="s">
        <v>307</v>
      </c>
      <c r="H3331" t="s">
        <v>6151</v>
      </c>
      <c r="I3331">
        <v>5</v>
      </c>
      <c r="J3331">
        <v>78716</v>
      </c>
      <c r="K3331">
        <v>0</v>
      </c>
      <c r="L3331">
        <v>393580</v>
      </c>
      <c r="M3331">
        <v>75345.210000000006</v>
      </c>
      <c r="N3331" t="s">
        <v>72</v>
      </c>
    </row>
    <row r="3332" spans="1:14" x14ac:dyDescent="0.35">
      <c r="A3332">
        <v>13331</v>
      </c>
      <c r="B3332" s="1">
        <v>45435</v>
      </c>
      <c r="C3332" t="s">
        <v>6152</v>
      </c>
      <c r="D3332" t="s">
        <v>15</v>
      </c>
      <c r="E3332" t="s">
        <v>174</v>
      </c>
      <c r="F3332" t="s">
        <v>30</v>
      </c>
      <c r="G3332" t="s">
        <v>31</v>
      </c>
      <c r="H3332" t="s">
        <v>6153</v>
      </c>
      <c r="I3332">
        <v>3</v>
      </c>
      <c r="J3332">
        <v>28534</v>
      </c>
      <c r="K3332">
        <v>5</v>
      </c>
      <c r="L3332">
        <v>81321.899999999994</v>
      </c>
      <c r="M3332">
        <v>9500.16</v>
      </c>
      <c r="N3332" t="s">
        <v>38</v>
      </c>
    </row>
    <row r="3333" spans="1:14" x14ac:dyDescent="0.35">
      <c r="A3333">
        <v>13332</v>
      </c>
      <c r="B3333" s="1">
        <v>45560</v>
      </c>
      <c r="C3333" t="s">
        <v>6154</v>
      </c>
      <c r="D3333" t="s">
        <v>28</v>
      </c>
      <c r="E3333" t="s">
        <v>29</v>
      </c>
      <c r="F3333" t="s">
        <v>86</v>
      </c>
      <c r="G3333" t="s">
        <v>118</v>
      </c>
      <c r="H3333" t="s">
        <v>6155</v>
      </c>
      <c r="I3333">
        <v>4</v>
      </c>
      <c r="J3333">
        <v>54174</v>
      </c>
      <c r="K3333">
        <v>0</v>
      </c>
      <c r="L3333">
        <v>216696</v>
      </c>
      <c r="M3333">
        <v>40956.129999999997</v>
      </c>
      <c r="N3333" t="s">
        <v>83</v>
      </c>
    </row>
    <row r="3334" spans="1:14" x14ac:dyDescent="0.35">
      <c r="A3334">
        <v>13333</v>
      </c>
      <c r="B3334" s="1">
        <v>45695</v>
      </c>
      <c r="C3334" t="s">
        <v>6156</v>
      </c>
      <c r="D3334" t="s">
        <v>40</v>
      </c>
      <c r="E3334" t="s">
        <v>110</v>
      </c>
      <c r="F3334" t="s">
        <v>96</v>
      </c>
      <c r="G3334" t="s">
        <v>97</v>
      </c>
      <c r="H3334" t="s">
        <v>6157</v>
      </c>
      <c r="I3334">
        <v>5</v>
      </c>
      <c r="J3334">
        <v>79697</v>
      </c>
      <c r="K3334">
        <v>0</v>
      </c>
      <c r="L3334">
        <v>398485</v>
      </c>
      <c r="M3334">
        <v>21266.93</v>
      </c>
      <c r="N3334" t="s">
        <v>83</v>
      </c>
    </row>
    <row r="3335" spans="1:14" x14ac:dyDescent="0.35">
      <c r="A3335">
        <v>13334</v>
      </c>
      <c r="B3335" s="1">
        <v>45820</v>
      </c>
      <c r="C3335" t="s">
        <v>6158</v>
      </c>
      <c r="D3335" t="s">
        <v>28</v>
      </c>
      <c r="E3335" t="s">
        <v>114</v>
      </c>
      <c r="F3335" t="s">
        <v>75</v>
      </c>
      <c r="G3335" t="s">
        <v>409</v>
      </c>
      <c r="H3335" t="s">
        <v>6159</v>
      </c>
      <c r="I3335">
        <v>4</v>
      </c>
      <c r="J3335">
        <v>21351</v>
      </c>
      <c r="K3335">
        <v>20</v>
      </c>
      <c r="L3335">
        <v>68323.199999999997</v>
      </c>
      <c r="M3335">
        <v>13465.8</v>
      </c>
      <c r="N3335" t="s">
        <v>20</v>
      </c>
    </row>
    <row r="3336" spans="1:14" x14ac:dyDescent="0.35">
      <c r="A3336">
        <v>13335</v>
      </c>
      <c r="B3336" s="1">
        <v>45556</v>
      </c>
      <c r="C3336" t="s">
        <v>6160</v>
      </c>
      <c r="D3336" t="s">
        <v>22</v>
      </c>
      <c r="E3336" t="s">
        <v>167</v>
      </c>
      <c r="F3336" t="s">
        <v>96</v>
      </c>
      <c r="G3336" t="s">
        <v>138</v>
      </c>
      <c r="H3336" t="s">
        <v>6161</v>
      </c>
      <c r="I3336">
        <v>4</v>
      </c>
      <c r="J3336">
        <v>51084</v>
      </c>
      <c r="K3336">
        <v>0</v>
      </c>
      <c r="L3336">
        <v>204336</v>
      </c>
      <c r="M3336">
        <v>47304.959999999999</v>
      </c>
      <c r="N3336" t="s">
        <v>20</v>
      </c>
    </row>
    <row r="3337" spans="1:14" x14ac:dyDescent="0.35">
      <c r="A3337">
        <v>13336</v>
      </c>
      <c r="B3337" s="1">
        <v>45643</v>
      </c>
      <c r="C3337" t="s">
        <v>6162</v>
      </c>
      <c r="D3337" t="s">
        <v>28</v>
      </c>
      <c r="E3337" t="s">
        <v>85</v>
      </c>
      <c r="F3337" t="s">
        <v>46</v>
      </c>
      <c r="G3337" t="s">
        <v>47</v>
      </c>
      <c r="H3337" t="s">
        <v>6163</v>
      </c>
      <c r="I3337">
        <v>1</v>
      </c>
      <c r="J3337">
        <v>10487</v>
      </c>
      <c r="K3337">
        <v>5</v>
      </c>
      <c r="L3337">
        <v>9962.65</v>
      </c>
      <c r="M3337">
        <v>1500.22</v>
      </c>
      <c r="N3337" t="s">
        <v>83</v>
      </c>
    </row>
    <row r="3338" spans="1:14" x14ac:dyDescent="0.35">
      <c r="A3338">
        <v>13337</v>
      </c>
      <c r="B3338" s="1">
        <v>45754</v>
      </c>
      <c r="C3338" t="s">
        <v>6164</v>
      </c>
      <c r="D3338" t="s">
        <v>15</v>
      </c>
      <c r="E3338" t="s">
        <v>147</v>
      </c>
      <c r="F3338" t="s">
        <v>46</v>
      </c>
      <c r="G3338" t="s">
        <v>201</v>
      </c>
      <c r="H3338" t="s">
        <v>6165</v>
      </c>
      <c r="I3338">
        <v>2</v>
      </c>
      <c r="J3338">
        <v>45872</v>
      </c>
      <c r="K3338">
        <v>0</v>
      </c>
      <c r="L3338">
        <v>91744</v>
      </c>
      <c r="M3338">
        <v>5678.96</v>
      </c>
      <c r="N3338" t="s">
        <v>72</v>
      </c>
    </row>
    <row r="3339" spans="1:14" x14ac:dyDescent="0.35">
      <c r="A3339">
        <v>13338</v>
      </c>
      <c r="B3339" s="1">
        <v>45480</v>
      </c>
      <c r="C3339" t="s">
        <v>6166</v>
      </c>
      <c r="D3339" t="s">
        <v>40</v>
      </c>
      <c r="E3339" t="s">
        <v>41</v>
      </c>
      <c r="F3339" t="s">
        <v>69</v>
      </c>
      <c r="G3339" t="s">
        <v>70</v>
      </c>
      <c r="H3339" t="s">
        <v>6167</v>
      </c>
      <c r="I3339">
        <v>5</v>
      </c>
      <c r="J3339">
        <v>40388</v>
      </c>
      <c r="K3339">
        <v>15</v>
      </c>
      <c r="L3339">
        <v>171649</v>
      </c>
      <c r="M3339">
        <v>39986.99</v>
      </c>
      <c r="N3339" t="s">
        <v>33</v>
      </c>
    </row>
    <row r="3340" spans="1:14" x14ac:dyDescent="0.35">
      <c r="A3340">
        <v>13339</v>
      </c>
      <c r="B3340" s="1">
        <v>45778</v>
      </c>
      <c r="C3340" t="s">
        <v>6168</v>
      </c>
      <c r="D3340" t="s">
        <v>15</v>
      </c>
      <c r="E3340" t="s">
        <v>16</v>
      </c>
      <c r="F3340" t="s">
        <v>17</v>
      </c>
      <c r="G3340" t="s">
        <v>18</v>
      </c>
      <c r="H3340" t="s">
        <v>515</v>
      </c>
      <c r="I3340">
        <v>5</v>
      </c>
      <c r="J3340">
        <v>53250</v>
      </c>
      <c r="K3340">
        <v>5</v>
      </c>
      <c r="L3340">
        <v>252937.5</v>
      </c>
      <c r="M3340">
        <v>61936.61</v>
      </c>
      <c r="N3340" t="s">
        <v>20</v>
      </c>
    </row>
    <row r="3341" spans="1:14" x14ac:dyDescent="0.35">
      <c r="A3341">
        <v>13340</v>
      </c>
      <c r="B3341" s="1">
        <v>45203</v>
      </c>
      <c r="C3341" t="s">
        <v>6169</v>
      </c>
      <c r="D3341" t="s">
        <v>15</v>
      </c>
      <c r="E3341" t="s">
        <v>68</v>
      </c>
      <c r="F3341" t="s">
        <v>30</v>
      </c>
      <c r="G3341" t="s">
        <v>227</v>
      </c>
      <c r="H3341" t="s">
        <v>6170</v>
      </c>
      <c r="I3341">
        <v>1</v>
      </c>
      <c r="J3341">
        <v>39026</v>
      </c>
      <c r="K3341">
        <v>0</v>
      </c>
      <c r="L3341">
        <v>39026</v>
      </c>
      <c r="M3341">
        <v>6959.45</v>
      </c>
      <c r="N3341" t="s">
        <v>83</v>
      </c>
    </row>
    <row r="3342" spans="1:14" x14ac:dyDescent="0.35">
      <c r="A3342">
        <v>13341</v>
      </c>
      <c r="B3342" s="1">
        <v>45642</v>
      </c>
      <c r="C3342" t="s">
        <v>6171</v>
      </c>
      <c r="D3342" t="s">
        <v>22</v>
      </c>
      <c r="E3342" t="s">
        <v>167</v>
      </c>
      <c r="F3342" t="s">
        <v>69</v>
      </c>
      <c r="G3342" t="s">
        <v>123</v>
      </c>
      <c r="H3342" t="s">
        <v>6172</v>
      </c>
      <c r="I3342">
        <v>1</v>
      </c>
      <c r="J3342">
        <v>50440</v>
      </c>
      <c r="K3342">
        <v>20</v>
      </c>
      <c r="L3342">
        <v>40352</v>
      </c>
      <c r="M3342">
        <v>6953.96</v>
      </c>
      <c r="N3342" t="s">
        <v>20</v>
      </c>
    </row>
    <row r="3343" spans="1:14" x14ac:dyDescent="0.35">
      <c r="A3343">
        <v>13342</v>
      </c>
      <c r="B3343" s="1">
        <v>45603</v>
      </c>
      <c r="C3343" t="s">
        <v>6173</v>
      </c>
      <c r="D3343" t="s">
        <v>40</v>
      </c>
      <c r="E3343" t="s">
        <v>50</v>
      </c>
      <c r="F3343" t="s">
        <v>96</v>
      </c>
      <c r="G3343" t="s">
        <v>214</v>
      </c>
      <c r="H3343" t="s">
        <v>6174</v>
      </c>
      <c r="I3343">
        <v>1</v>
      </c>
      <c r="J3343">
        <v>40312</v>
      </c>
      <c r="K3343">
        <v>0</v>
      </c>
      <c r="L3343">
        <v>40312</v>
      </c>
      <c r="M3343">
        <v>6247.19</v>
      </c>
      <c r="N3343" t="s">
        <v>83</v>
      </c>
    </row>
    <row r="3344" spans="1:14" x14ac:dyDescent="0.35">
      <c r="A3344">
        <v>13343</v>
      </c>
      <c r="B3344" s="1">
        <v>45553</v>
      </c>
      <c r="C3344" t="s">
        <v>6175</v>
      </c>
      <c r="D3344" t="s">
        <v>15</v>
      </c>
      <c r="E3344" t="s">
        <v>147</v>
      </c>
      <c r="F3344" t="s">
        <v>96</v>
      </c>
      <c r="G3344" t="s">
        <v>97</v>
      </c>
      <c r="H3344" t="s">
        <v>6176</v>
      </c>
      <c r="I3344">
        <v>2</v>
      </c>
      <c r="J3344">
        <v>12389</v>
      </c>
      <c r="K3344">
        <v>0</v>
      </c>
      <c r="L3344">
        <v>24778</v>
      </c>
      <c r="M3344">
        <v>2842.74</v>
      </c>
      <c r="N3344" t="s">
        <v>72</v>
      </c>
    </row>
    <row r="3345" spans="1:14" x14ac:dyDescent="0.35">
      <c r="A3345">
        <v>13344</v>
      </c>
      <c r="B3345" s="1">
        <v>45524</v>
      </c>
      <c r="C3345" t="s">
        <v>6177</v>
      </c>
      <c r="D3345" t="s">
        <v>15</v>
      </c>
      <c r="E3345" t="s">
        <v>147</v>
      </c>
      <c r="F3345" t="s">
        <v>86</v>
      </c>
      <c r="G3345" t="s">
        <v>90</v>
      </c>
      <c r="H3345" t="s">
        <v>6178</v>
      </c>
      <c r="I3345">
        <v>2</v>
      </c>
      <c r="J3345">
        <v>77134</v>
      </c>
      <c r="K3345">
        <v>0</v>
      </c>
      <c r="L3345">
        <v>154268</v>
      </c>
      <c r="M3345">
        <v>23295.77</v>
      </c>
      <c r="N3345" t="s">
        <v>20</v>
      </c>
    </row>
    <row r="3346" spans="1:14" x14ac:dyDescent="0.35">
      <c r="A3346">
        <v>13345</v>
      </c>
      <c r="B3346" s="1">
        <v>45659</v>
      </c>
      <c r="C3346" t="s">
        <v>6179</v>
      </c>
      <c r="D3346" t="s">
        <v>22</v>
      </c>
      <c r="E3346" t="s">
        <v>167</v>
      </c>
      <c r="F3346" t="s">
        <v>30</v>
      </c>
      <c r="G3346" t="s">
        <v>227</v>
      </c>
      <c r="H3346" t="s">
        <v>6180</v>
      </c>
      <c r="I3346">
        <v>3</v>
      </c>
      <c r="J3346">
        <v>33341</v>
      </c>
      <c r="K3346">
        <v>10</v>
      </c>
      <c r="L3346">
        <v>90020.7</v>
      </c>
      <c r="M3346">
        <v>11939.1</v>
      </c>
      <c r="N3346" t="s">
        <v>38</v>
      </c>
    </row>
    <row r="3347" spans="1:14" x14ac:dyDescent="0.35">
      <c r="A3347">
        <v>13346</v>
      </c>
      <c r="B3347" s="1">
        <v>45488</v>
      </c>
      <c r="C3347" t="s">
        <v>6181</v>
      </c>
      <c r="D3347" t="s">
        <v>40</v>
      </c>
      <c r="E3347" t="s">
        <v>103</v>
      </c>
      <c r="F3347" t="s">
        <v>17</v>
      </c>
      <c r="G3347" t="s">
        <v>18</v>
      </c>
      <c r="H3347" t="s">
        <v>6182</v>
      </c>
      <c r="I3347">
        <v>3</v>
      </c>
      <c r="J3347">
        <v>21603</v>
      </c>
      <c r="K3347">
        <v>0</v>
      </c>
      <c r="L3347">
        <v>64809</v>
      </c>
      <c r="M3347">
        <v>13508.88</v>
      </c>
      <c r="N3347" t="s">
        <v>20</v>
      </c>
    </row>
    <row r="3348" spans="1:14" x14ac:dyDescent="0.35">
      <c r="A3348">
        <v>13347</v>
      </c>
      <c r="B3348" s="1">
        <v>45857</v>
      </c>
      <c r="C3348" t="s">
        <v>6183</v>
      </c>
      <c r="D3348" t="s">
        <v>22</v>
      </c>
      <c r="E3348" t="s">
        <v>167</v>
      </c>
      <c r="F3348" t="s">
        <v>86</v>
      </c>
      <c r="G3348" t="s">
        <v>87</v>
      </c>
      <c r="H3348" t="s">
        <v>2274</v>
      </c>
      <c r="I3348">
        <v>5</v>
      </c>
      <c r="J3348">
        <v>58293</v>
      </c>
      <c r="K3348">
        <v>20</v>
      </c>
      <c r="L3348">
        <v>233172</v>
      </c>
      <c r="M3348">
        <v>45500.62</v>
      </c>
      <c r="N3348" t="s">
        <v>33</v>
      </c>
    </row>
    <row r="3349" spans="1:14" x14ac:dyDescent="0.35">
      <c r="A3349">
        <v>13348</v>
      </c>
      <c r="B3349" s="1">
        <v>45538</v>
      </c>
      <c r="C3349" t="s">
        <v>6184</v>
      </c>
      <c r="D3349" t="s">
        <v>22</v>
      </c>
      <c r="E3349" t="s">
        <v>54</v>
      </c>
      <c r="F3349" t="s">
        <v>96</v>
      </c>
      <c r="G3349" t="s">
        <v>183</v>
      </c>
      <c r="H3349" t="s">
        <v>6185</v>
      </c>
      <c r="I3349">
        <v>4</v>
      </c>
      <c r="J3349">
        <v>67065</v>
      </c>
      <c r="K3349">
        <v>0</v>
      </c>
      <c r="L3349">
        <v>268260</v>
      </c>
      <c r="M3349">
        <v>17206.02</v>
      </c>
      <c r="N3349" t="s">
        <v>33</v>
      </c>
    </row>
    <row r="3350" spans="1:14" x14ac:dyDescent="0.35">
      <c r="A3350">
        <v>13349</v>
      </c>
      <c r="B3350" s="1">
        <v>45538</v>
      </c>
      <c r="C3350" t="s">
        <v>6186</v>
      </c>
      <c r="D3350" t="s">
        <v>15</v>
      </c>
      <c r="E3350" t="s">
        <v>16</v>
      </c>
      <c r="F3350" t="s">
        <v>86</v>
      </c>
      <c r="G3350" t="s">
        <v>87</v>
      </c>
      <c r="H3350" t="s">
        <v>2815</v>
      </c>
      <c r="I3350">
        <v>5</v>
      </c>
      <c r="J3350">
        <v>23348</v>
      </c>
      <c r="K3350">
        <v>10</v>
      </c>
      <c r="L3350">
        <v>105066</v>
      </c>
      <c r="M3350">
        <v>9433.1299999999992</v>
      </c>
      <c r="N3350" t="s">
        <v>72</v>
      </c>
    </row>
    <row r="3351" spans="1:14" x14ac:dyDescent="0.35">
      <c r="A3351">
        <v>13350</v>
      </c>
      <c r="B3351" s="1">
        <v>45810</v>
      </c>
      <c r="C3351" t="s">
        <v>6187</v>
      </c>
      <c r="D3351" t="s">
        <v>28</v>
      </c>
      <c r="E3351" t="s">
        <v>35</v>
      </c>
      <c r="F3351" t="s">
        <v>24</v>
      </c>
      <c r="G3351" t="s">
        <v>36</v>
      </c>
      <c r="H3351" t="s">
        <v>6188</v>
      </c>
      <c r="I3351">
        <v>3</v>
      </c>
      <c r="J3351">
        <v>76247</v>
      </c>
      <c r="K3351">
        <v>15</v>
      </c>
      <c r="L3351">
        <v>194429.85</v>
      </c>
      <c r="M3351">
        <v>11104.88</v>
      </c>
      <c r="N3351" t="s">
        <v>83</v>
      </c>
    </row>
    <row r="3352" spans="1:14" x14ac:dyDescent="0.35">
      <c r="A3352">
        <v>13351</v>
      </c>
      <c r="B3352" s="1">
        <v>45865</v>
      </c>
      <c r="C3352" t="s">
        <v>6189</v>
      </c>
      <c r="D3352" t="s">
        <v>40</v>
      </c>
      <c r="E3352" t="s">
        <v>41</v>
      </c>
      <c r="F3352" t="s">
        <v>86</v>
      </c>
      <c r="G3352" t="s">
        <v>118</v>
      </c>
      <c r="H3352" t="s">
        <v>6190</v>
      </c>
      <c r="I3352">
        <v>4</v>
      </c>
      <c r="J3352">
        <v>31052</v>
      </c>
      <c r="K3352">
        <v>15</v>
      </c>
      <c r="L3352">
        <v>105576.8</v>
      </c>
      <c r="M3352">
        <v>13192.73</v>
      </c>
      <c r="N3352" t="s">
        <v>38</v>
      </c>
    </row>
    <row r="3353" spans="1:14" x14ac:dyDescent="0.35">
      <c r="A3353">
        <v>13352</v>
      </c>
      <c r="B3353" s="1">
        <v>45663</v>
      </c>
      <c r="C3353" t="s">
        <v>6191</v>
      </c>
      <c r="D3353" t="s">
        <v>22</v>
      </c>
      <c r="E3353" t="s">
        <v>167</v>
      </c>
      <c r="F3353" t="s">
        <v>129</v>
      </c>
      <c r="G3353" t="s">
        <v>130</v>
      </c>
      <c r="H3353" t="s">
        <v>6192</v>
      </c>
      <c r="I3353">
        <v>4</v>
      </c>
      <c r="J3353">
        <v>32469</v>
      </c>
      <c r="K3353">
        <v>15</v>
      </c>
      <c r="L3353">
        <v>110394.6</v>
      </c>
      <c r="M3353">
        <v>17770.580000000002</v>
      </c>
      <c r="N3353" t="s">
        <v>38</v>
      </c>
    </row>
    <row r="3354" spans="1:14" x14ac:dyDescent="0.35">
      <c r="A3354">
        <v>13353</v>
      </c>
      <c r="B3354" s="1">
        <v>45214</v>
      </c>
      <c r="C3354" t="s">
        <v>6193</v>
      </c>
      <c r="D3354" t="s">
        <v>22</v>
      </c>
      <c r="E3354" t="s">
        <v>167</v>
      </c>
      <c r="F3354" t="s">
        <v>86</v>
      </c>
      <c r="G3354" t="s">
        <v>87</v>
      </c>
      <c r="H3354" t="s">
        <v>6194</v>
      </c>
      <c r="I3354">
        <v>5</v>
      </c>
      <c r="J3354">
        <v>77286</v>
      </c>
      <c r="K3354">
        <v>10</v>
      </c>
      <c r="L3354">
        <v>347787</v>
      </c>
      <c r="M3354">
        <v>51062.36</v>
      </c>
      <c r="N3354" t="s">
        <v>72</v>
      </c>
    </row>
    <row r="3355" spans="1:14" x14ac:dyDescent="0.35">
      <c r="A3355">
        <v>13354</v>
      </c>
      <c r="B3355" s="1">
        <v>45611</v>
      </c>
      <c r="C3355" t="s">
        <v>6195</v>
      </c>
      <c r="D3355" t="s">
        <v>40</v>
      </c>
      <c r="E3355" t="s">
        <v>103</v>
      </c>
      <c r="F3355" t="s">
        <v>17</v>
      </c>
      <c r="G3355" t="s">
        <v>111</v>
      </c>
      <c r="H3355" t="s">
        <v>6033</v>
      </c>
      <c r="I3355">
        <v>5</v>
      </c>
      <c r="J3355">
        <v>15893</v>
      </c>
      <c r="K3355">
        <v>0</v>
      </c>
      <c r="L3355">
        <v>79465</v>
      </c>
      <c r="M3355">
        <v>13889.37</v>
      </c>
      <c r="N3355" t="s">
        <v>33</v>
      </c>
    </row>
    <row r="3356" spans="1:14" x14ac:dyDescent="0.35">
      <c r="A3356">
        <v>13355</v>
      </c>
      <c r="B3356" s="1">
        <v>45247</v>
      </c>
      <c r="C3356" t="s">
        <v>6196</v>
      </c>
      <c r="D3356" t="s">
        <v>15</v>
      </c>
      <c r="E3356" t="s">
        <v>68</v>
      </c>
      <c r="F3356" t="s">
        <v>30</v>
      </c>
      <c r="G3356" t="s">
        <v>227</v>
      </c>
      <c r="H3356" t="s">
        <v>6197</v>
      </c>
      <c r="I3356">
        <v>2</v>
      </c>
      <c r="J3356">
        <v>483</v>
      </c>
      <c r="K3356">
        <v>5</v>
      </c>
      <c r="L3356">
        <v>917.7</v>
      </c>
      <c r="M3356">
        <v>154.02000000000001</v>
      </c>
      <c r="N3356" t="s">
        <v>72</v>
      </c>
    </row>
    <row r="3357" spans="1:14" x14ac:dyDescent="0.35">
      <c r="A3357">
        <v>13356</v>
      </c>
      <c r="B3357" s="1">
        <v>45509</v>
      </c>
      <c r="C3357" t="s">
        <v>6198</v>
      </c>
      <c r="D3357" t="s">
        <v>15</v>
      </c>
      <c r="E3357" t="s">
        <v>16</v>
      </c>
      <c r="F3357" t="s">
        <v>86</v>
      </c>
      <c r="G3357" t="s">
        <v>171</v>
      </c>
      <c r="H3357" t="s">
        <v>6199</v>
      </c>
      <c r="I3357">
        <v>5</v>
      </c>
      <c r="J3357">
        <v>53165</v>
      </c>
      <c r="K3357">
        <v>20</v>
      </c>
      <c r="L3357">
        <v>212660</v>
      </c>
      <c r="M3357">
        <v>26272.47</v>
      </c>
      <c r="N3357" t="s">
        <v>38</v>
      </c>
    </row>
    <row r="3358" spans="1:14" x14ac:dyDescent="0.35">
      <c r="A3358">
        <v>13357</v>
      </c>
      <c r="B3358" s="1">
        <v>45439</v>
      </c>
      <c r="C3358" t="s">
        <v>6200</v>
      </c>
      <c r="D3358" t="s">
        <v>22</v>
      </c>
      <c r="E3358" t="s">
        <v>54</v>
      </c>
      <c r="F3358" t="s">
        <v>69</v>
      </c>
      <c r="G3358" t="s">
        <v>151</v>
      </c>
      <c r="H3358" t="s">
        <v>6201</v>
      </c>
      <c r="I3358">
        <v>4</v>
      </c>
      <c r="J3358">
        <v>9894</v>
      </c>
      <c r="K3358">
        <v>0</v>
      </c>
      <c r="L3358">
        <v>39576</v>
      </c>
      <c r="M3358">
        <v>6562.33</v>
      </c>
      <c r="N3358" t="s">
        <v>83</v>
      </c>
    </row>
    <row r="3359" spans="1:14" x14ac:dyDescent="0.35">
      <c r="A3359">
        <v>13358</v>
      </c>
      <c r="B3359" s="1">
        <v>45828</v>
      </c>
      <c r="C3359" t="s">
        <v>6202</v>
      </c>
      <c r="D3359" t="s">
        <v>40</v>
      </c>
      <c r="E3359" t="s">
        <v>103</v>
      </c>
      <c r="F3359" t="s">
        <v>129</v>
      </c>
      <c r="G3359" t="s">
        <v>148</v>
      </c>
      <c r="H3359" t="s">
        <v>5517</v>
      </c>
      <c r="I3359">
        <v>1</v>
      </c>
      <c r="J3359">
        <v>67215</v>
      </c>
      <c r="K3359">
        <v>10</v>
      </c>
      <c r="L3359">
        <v>60493.5</v>
      </c>
      <c r="M3359">
        <v>11207.92</v>
      </c>
      <c r="N3359" t="s">
        <v>20</v>
      </c>
    </row>
    <row r="3360" spans="1:14" x14ac:dyDescent="0.35">
      <c r="A3360">
        <v>13359</v>
      </c>
      <c r="B3360" s="1">
        <v>45768</v>
      </c>
      <c r="C3360" t="s">
        <v>6203</v>
      </c>
      <c r="D3360" t="s">
        <v>22</v>
      </c>
      <c r="E3360" t="s">
        <v>54</v>
      </c>
      <c r="F3360" t="s">
        <v>30</v>
      </c>
      <c r="G3360" t="s">
        <v>322</v>
      </c>
      <c r="H3360" t="s">
        <v>3676</v>
      </c>
      <c r="I3360">
        <v>2</v>
      </c>
      <c r="J3360">
        <v>77412</v>
      </c>
      <c r="K3360">
        <v>0</v>
      </c>
      <c r="L3360">
        <v>154824</v>
      </c>
      <c r="M3360">
        <v>13864.89</v>
      </c>
      <c r="N3360" t="s">
        <v>72</v>
      </c>
    </row>
    <row r="3361" spans="1:14" x14ac:dyDescent="0.35">
      <c r="A3361">
        <v>13360</v>
      </c>
      <c r="B3361" s="1">
        <v>45893</v>
      </c>
      <c r="C3361" t="s">
        <v>6204</v>
      </c>
      <c r="D3361" t="s">
        <v>40</v>
      </c>
      <c r="E3361" t="s">
        <v>103</v>
      </c>
      <c r="F3361" t="s">
        <v>46</v>
      </c>
      <c r="G3361" t="s">
        <v>209</v>
      </c>
      <c r="H3361" t="s">
        <v>3038</v>
      </c>
      <c r="I3361">
        <v>2</v>
      </c>
      <c r="J3361">
        <v>8143</v>
      </c>
      <c r="K3361">
        <v>10</v>
      </c>
      <c r="L3361">
        <v>14657.4</v>
      </c>
      <c r="M3361">
        <v>2809.2</v>
      </c>
      <c r="N3361" t="s">
        <v>72</v>
      </c>
    </row>
    <row r="3362" spans="1:14" x14ac:dyDescent="0.35">
      <c r="A3362">
        <v>13361</v>
      </c>
      <c r="B3362" s="1">
        <v>45502</v>
      </c>
      <c r="C3362" t="s">
        <v>2033</v>
      </c>
      <c r="D3362" t="s">
        <v>15</v>
      </c>
      <c r="E3362" t="s">
        <v>174</v>
      </c>
      <c r="F3362" t="s">
        <v>69</v>
      </c>
      <c r="G3362" t="s">
        <v>115</v>
      </c>
      <c r="H3362" t="s">
        <v>6205</v>
      </c>
      <c r="I3362">
        <v>2</v>
      </c>
      <c r="J3362">
        <v>48691</v>
      </c>
      <c r="K3362">
        <v>0</v>
      </c>
      <c r="L3362">
        <v>97382</v>
      </c>
      <c r="M3362">
        <v>18865.39</v>
      </c>
      <c r="N3362" t="s">
        <v>20</v>
      </c>
    </row>
    <row r="3363" spans="1:14" x14ac:dyDescent="0.35">
      <c r="A3363">
        <v>13362</v>
      </c>
      <c r="B3363" s="1">
        <v>45765</v>
      </c>
      <c r="C3363" t="s">
        <v>6206</v>
      </c>
      <c r="D3363" t="s">
        <v>28</v>
      </c>
      <c r="E3363" t="s">
        <v>114</v>
      </c>
      <c r="F3363" t="s">
        <v>30</v>
      </c>
      <c r="G3363" t="s">
        <v>104</v>
      </c>
      <c r="H3363" t="s">
        <v>6207</v>
      </c>
      <c r="I3363">
        <v>1</v>
      </c>
      <c r="J3363">
        <v>2362</v>
      </c>
      <c r="K3363">
        <v>20</v>
      </c>
      <c r="L3363">
        <v>1889.6</v>
      </c>
      <c r="M3363">
        <v>380.24</v>
      </c>
      <c r="N3363" t="s">
        <v>33</v>
      </c>
    </row>
    <row r="3364" spans="1:14" x14ac:dyDescent="0.35">
      <c r="A3364">
        <v>13363</v>
      </c>
      <c r="B3364" s="1">
        <v>45870</v>
      </c>
      <c r="C3364" t="s">
        <v>6208</v>
      </c>
      <c r="D3364" t="s">
        <v>15</v>
      </c>
      <c r="E3364" t="s">
        <v>147</v>
      </c>
      <c r="F3364" t="s">
        <v>129</v>
      </c>
      <c r="G3364" t="s">
        <v>159</v>
      </c>
      <c r="H3364" t="s">
        <v>6209</v>
      </c>
      <c r="I3364">
        <v>2</v>
      </c>
      <c r="J3364">
        <v>58269</v>
      </c>
      <c r="K3364">
        <v>20</v>
      </c>
      <c r="L3364">
        <v>93230.399999999994</v>
      </c>
      <c r="M3364">
        <v>15716.97</v>
      </c>
      <c r="N3364" t="s">
        <v>38</v>
      </c>
    </row>
    <row r="3365" spans="1:14" x14ac:dyDescent="0.35">
      <c r="A3365">
        <v>13364</v>
      </c>
      <c r="B3365" s="1">
        <v>45833</v>
      </c>
      <c r="C3365" t="s">
        <v>6210</v>
      </c>
      <c r="D3365" t="s">
        <v>15</v>
      </c>
      <c r="E3365" t="s">
        <v>16</v>
      </c>
      <c r="F3365" t="s">
        <v>69</v>
      </c>
      <c r="G3365" t="s">
        <v>70</v>
      </c>
      <c r="H3365" t="s">
        <v>6211</v>
      </c>
      <c r="I3365">
        <v>1</v>
      </c>
      <c r="J3365">
        <v>73892</v>
      </c>
      <c r="K3365">
        <v>15</v>
      </c>
      <c r="L3365">
        <v>62808.2</v>
      </c>
      <c r="M3365">
        <v>14276.86</v>
      </c>
      <c r="N3365" t="s">
        <v>72</v>
      </c>
    </row>
    <row r="3366" spans="1:14" x14ac:dyDescent="0.35">
      <c r="A3366">
        <v>13365</v>
      </c>
      <c r="B3366" s="1">
        <v>45777</v>
      </c>
      <c r="C3366" t="s">
        <v>6212</v>
      </c>
      <c r="D3366" t="s">
        <v>15</v>
      </c>
      <c r="E3366" t="s">
        <v>147</v>
      </c>
      <c r="F3366" t="s">
        <v>96</v>
      </c>
      <c r="G3366" t="s">
        <v>183</v>
      </c>
      <c r="H3366" t="s">
        <v>589</v>
      </c>
      <c r="I3366">
        <v>5</v>
      </c>
      <c r="J3366">
        <v>72742</v>
      </c>
      <c r="K3366">
        <v>10</v>
      </c>
      <c r="L3366">
        <v>327339</v>
      </c>
      <c r="M3366">
        <v>24202.61</v>
      </c>
      <c r="N3366" t="s">
        <v>20</v>
      </c>
    </row>
    <row r="3367" spans="1:14" x14ac:dyDescent="0.35">
      <c r="A3367">
        <v>13366</v>
      </c>
      <c r="B3367" s="1">
        <v>45226</v>
      </c>
      <c r="C3367" t="s">
        <v>6213</v>
      </c>
      <c r="D3367" t="s">
        <v>40</v>
      </c>
      <c r="E3367" t="s">
        <v>41</v>
      </c>
      <c r="F3367" t="s">
        <v>17</v>
      </c>
      <c r="G3367" t="s">
        <v>291</v>
      </c>
      <c r="H3367" t="s">
        <v>5076</v>
      </c>
      <c r="I3367">
        <v>1</v>
      </c>
      <c r="J3367">
        <v>74677</v>
      </c>
      <c r="K3367">
        <v>10</v>
      </c>
      <c r="L3367">
        <v>67209.3</v>
      </c>
      <c r="M3367">
        <v>4514.9799999999996</v>
      </c>
      <c r="N3367" t="s">
        <v>38</v>
      </c>
    </row>
    <row r="3368" spans="1:14" x14ac:dyDescent="0.35">
      <c r="A3368">
        <v>13367</v>
      </c>
      <c r="B3368" s="1">
        <v>45813</v>
      </c>
      <c r="C3368" t="s">
        <v>6214</v>
      </c>
      <c r="D3368" t="s">
        <v>15</v>
      </c>
      <c r="E3368" t="s">
        <v>16</v>
      </c>
      <c r="F3368" t="s">
        <v>46</v>
      </c>
      <c r="G3368" t="s">
        <v>141</v>
      </c>
      <c r="H3368" t="s">
        <v>5397</v>
      </c>
      <c r="I3368">
        <v>4</v>
      </c>
      <c r="J3368">
        <v>48651</v>
      </c>
      <c r="K3368">
        <v>15</v>
      </c>
      <c r="L3368">
        <v>165413.4</v>
      </c>
      <c r="M3368">
        <v>38671.65</v>
      </c>
      <c r="N3368" t="s">
        <v>38</v>
      </c>
    </row>
    <row r="3369" spans="1:14" x14ac:dyDescent="0.35">
      <c r="A3369">
        <v>13368</v>
      </c>
      <c r="B3369" s="1">
        <v>45621</v>
      </c>
      <c r="C3369" t="s">
        <v>6215</v>
      </c>
      <c r="D3369" t="s">
        <v>40</v>
      </c>
      <c r="E3369" t="s">
        <v>103</v>
      </c>
      <c r="F3369" t="s">
        <v>46</v>
      </c>
      <c r="G3369" t="s">
        <v>209</v>
      </c>
      <c r="H3369" t="s">
        <v>6216</v>
      </c>
      <c r="I3369">
        <v>4</v>
      </c>
      <c r="J3369">
        <v>57100</v>
      </c>
      <c r="K3369">
        <v>5</v>
      </c>
      <c r="L3369">
        <v>216980</v>
      </c>
      <c r="M3369">
        <v>41078.49</v>
      </c>
      <c r="N3369" t="s">
        <v>38</v>
      </c>
    </row>
    <row r="3370" spans="1:14" x14ac:dyDescent="0.35">
      <c r="A3370">
        <v>13369</v>
      </c>
      <c r="B3370" s="1">
        <v>45874</v>
      </c>
      <c r="C3370" t="s">
        <v>6217</v>
      </c>
      <c r="D3370" t="s">
        <v>22</v>
      </c>
      <c r="E3370" t="s">
        <v>167</v>
      </c>
      <c r="F3370" t="s">
        <v>24</v>
      </c>
      <c r="G3370" t="s">
        <v>59</v>
      </c>
      <c r="H3370" t="s">
        <v>6218</v>
      </c>
      <c r="I3370">
        <v>3</v>
      </c>
      <c r="J3370">
        <v>73722</v>
      </c>
      <c r="K3370">
        <v>10</v>
      </c>
      <c r="L3370">
        <v>199049.4</v>
      </c>
      <c r="M3370">
        <v>30357.47</v>
      </c>
      <c r="N3370" t="s">
        <v>83</v>
      </c>
    </row>
    <row r="3371" spans="1:14" x14ac:dyDescent="0.35">
      <c r="A3371">
        <v>13370</v>
      </c>
      <c r="B3371" s="1">
        <v>45272</v>
      </c>
      <c r="C3371" t="s">
        <v>6219</v>
      </c>
      <c r="D3371" t="s">
        <v>15</v>
      </c>
      <c r="E3371" t="s">
        <v>174</v>
      </c>
      <c r="F3371" t="s">
        <v>46</v>
      </c>
      <c r="G3371" t="s">
        <v>209</v>
      </c>
      <c r="H3371" t="s">
        <v>6220</v>
      </c>
      <c r="I3371">
        <v>1</v>
      </c>
      <c r="J3371">
        <v>2762</v>
      </c>
      <c r="K3371">
        <v>15</v>
      </c>
      <c r="L3371">
        <v>2347.6999999999998</v>
      </c>
      <c r="M3371">
        <v>408.21</v>
      </c>
      <c r="N3371" t="s">
        <v>20</v>
      </c>
    </row>
    <row r="3372" spans="1:14" x14ac:dyDescent="0.35">
      <c r="A3372">
        <v>13371</v>
      </c>
      <c r="B3372" s="1">
        <v>45816</v>
      </c>
      <c r="C3372" t="s">
        <v>6221</v>
      </c>
      <c r="D3372" t="s">
        <v>40</v>
      </c>
      <c r="E3372" t="s">
        <v>103</v>
      </c>
      <c r="F3372" t="s">
        <v>46</v>
      </c>
      <c r="G3372" t="s">
        <v>47</v>
      </c>
      <c r="H3372" t="s">
        <v>6222</v>
      </c>
      <c r="I3372">
        <v>3</v>
      </c>
      <c r="J3372">
        <v>36935</v>
      </c>
      <c r="K3372">
        <v>5</v>
      </c>
      <c r="L3372">
        <v>105264.75</v>
      </c>
      <c r="M3372">
        <v>10175.959999999999</v>
      </c>
      <c r="N3372" t="s">
        <v>33</v>
      </c>
    </row>
    <row r="3373" spans="1:14" x14ac:dyDescent="0.35">
      <c r="A3373">
        <v>13372</v>
      </c>
      <c r="B3373" s="1">
        <v>45616</v>
      </c>
      <c r="C3373" t="s">
        <v>6223</v>
      </c>
      <c r="D3373" t="s">
        <v>28</v>
      </c>
      <c r="E3373" t="s">
        <v>29</v>
      </c>
      <c r="F3373" t="s">
        <v>75</v>
      </c>
      <c r="G3373" t="s">
        <v>307</v>
      </c>
      <c r="H3373" t="s">
        <v>6058</v>
      </c>
      <c r="I3373">
        <v>1</v>
      </c>
      <c r="J3373">
        <v>71685</v>
      </c>
      <c r="K3373">
        <v>10</v>
      </c>
      <c r="L3373">
        <v>64516.5</v>
      </c>
      <c r="M3373">
        <v>15872.36</v>
      </c>
      <c r="N3373" t="s">
        <v>20</v>
      </c>
    </row>
    <row r="3374" spans="1:14" x14ac:dyDescent="0.35">
      <c r="A3374">
        <v>13373</v>
      </c>
      <c r="B3374" s="1">
        <v>45331</v>
      </c>
      <c r="C3374" t="s">
        <v>6224</v>
      </c>
      <c r="D3374" t="s">
        <v>28</v>
      </c>
      <c r="E3374" t="s">
        <v>35</v>
      </c>
      <c r="F3374" t="s">
        <v>129</v>
      </c>
      <c r="G3374" t="s">
        <v>159</v>
      </c>
      <c r="H3374" t="s">
        <v>1318</v>
      </c>
      <c r="I3374">
        <v>5</v>
      </c>
      <c r="J3374">
        <v>64203</v>
      </c>
      <c r="K3374">
        <v>10</v>
      </c>
      <c r="L3374">
        <v>288913.5</v>
      </c>
      <c r="M3374">
        <v>30405.59</v>
      </c>
      <c r="N3374" t="s">
        <v>33</v>
      </c>
    </row>
    <row r="3375" spans="1:14" x14ac:dyDescent="0.35">
      <c r="A3375">
        <v>13374</v>
      </c>
      <c r="B3375" s="1">
        <v>45640</v>
      </c>
      <c r="C3375" t="s">
        <v>6225</v>
      </c>
      <c r="D3375" t="s">
        <v>28</v>
      </c>
      <c r="E3375" t="s">
        <v>144</v>
      </c>
      <c r="F3375" t="s">
        <v>129</v>
      </c>
      <c r="G3375" t="s">
        <v>159</v>
      </c>
      <c r="H3375" t="s">
        <v>6226</v>
      </c>
      <c r="I3375">
        <v>1</v>
      </c>
      <c r="J3375">
        <v>6627</v>
      </c>
      <c r="K3375">
        <v>15</v>
      </c>
      <c r="L3375">
        <v>5632.95</v>
      </c>
      <c r="M3375">
        <v>1098.24</v>
      </c>
      <c r="N3375" t="s">
        <v>72</v>
      </c>
    </row>
    <row r="3376" spans="1:14" x14ac:dyDescent="0.35">
      <c r="A3376">
        <v>13375</v>
      </c>
      <c r="B3376" s="1">
        <v>45299</v>
      </c>
      <c r="C3376" t="s">
        <v>6227</v>
      </c>
      <c r="D3376" t="s">
        <v>22</v>
      </c>
      <c r="E3376" t="s">
        <v>58</v>
      </c>
      <c r="F3376" t="s">
        <v>17</v>
      </c>
      <c r="G3376" t="s">
        <v>291</v>
      </c>
      <c r="H3376" t="s">
        <v>6228</v>
      </c>
      <c r="I3376">
        <v>2</v>
      </c>
      <c r="J3376">
        <v>37321</v>
      </c>
      <c r="K3376">
        <v>5</v>
      </c>
      <c r="L3376">
        <v>70909.899999999994</v>
      </c>
      <c r="M3376">
        <v>7013.61</v>
      </c>
      <c r="N3376" t="s">
        <v>20</v>
      </c>
    </row>
    <row r="3377" spans="1:14" x14ac:dyDescent="0.35">
      <c r="A3377">
        <v>13376</v>
      </c>
      <c r="B3377" s="1">
        <v>45342</v>
      </c>
      <c r="C3377" t="s">
        <v>6229</v>
      </c>
      <c r="D3377" t="s">
        <v>28</v>
      </c>
      <c r="E3377" t="s">
        <v>144</v>
      </c>
      <c r="F3377" t="s">
        <v>42</v>
      </c>
      <c r="G3377" t="s">
        <v>51</v>
      </c>
      <c r="H3377" t="s">
        <v>6230</v>
      </c>
      <c r="I3377">
        <v>5</v>
      </c>
      <c r="J3377">
        <v>73086</v>
      </c>
      <c r="K3377">
        <v>15</v>
      </c>
      <c r="L3377">
        <v>310615.5</v>
      </c>
      <c r="M3377">
        <v>40730.6</v>
      </c>
      <c r="N3377" t="s">
        <v>38</v>
      </c>
    </row>
    <row r="3378" spans="1:14" x14ac:dyDescent="0.35">
      <c r="A3378">
        <v>13377</v>
      </c>
      <c r="B3378" s="1">
        <v>45688</v>
      </c>
      <c r="C3378" t="s">
        <v>6231</v>
      </c>
      <c r="D3378" t="s">
        <v>28</v>
      </c>
      <c r="E3378" t="s">
        <v>144</v>
      </c>
      <c r="F3378" t="s">
        <v>129</v>
      </c>
      <c r="G3378" t="s">
        <v>168</v>
      </c>
      <c r="H3378" t="s">
        <v>6232</v>
      </c>
      <c r="I3378">
        <v>1</v>
      </c>
      <c r="J3378">
        <v>49555</v>
      </c>
      <c r="K3378">
        <v>10</v>
      </c>
      <c r="L3378">
        <v>44599.5</v>
      </c>
      <c r="M3378">
        <v>2415.37</v>
      </c>
      <c r="N3378" t="s">
        <v>38</v>
      </c>
    </row>
    <row r="3379" spans="1:14" x14ac:dyDescent="0.35">
      <c r="A3379">
        <v>13378</v>
      </c>
      <c r="B3379" s="1">
        <v>45422</v>
      </c>
      <c r="C3379" t="s">
        <v>6233</v>
      </c>
      <c r="D3379" t="s">
        <v>28</v>
      </c>
      <c r="E3379" t="s">
        <v>114</v>
      </c>
      <c r="F3379" t="s">
        <v>42</v>
      </c>
      <c r="G3379" t="s">
        <v>51</v>
      </c>
      <c r="H3379" t="s">
        <v>4483</v>
      </c>
      <c r="I3379">
        <v>3</v>
      </c>
      <c r="J3379">
        <v>49562</v>
      </c>
      <c r="K3379">
        <v>15</v>
      </c>
      <c r="L3379">
        <v>126383.1</v>
      </c>
      <c r="M3379">
        <v>24375.08</v>
      </c>
      <c r="N3379" t="s">
        <v>33</v>
      </c>
    </row>
    <row r="3380" spans="1:14" x14ac:dyDescent="0.35">
      <c r="A3380">
        <v>13379</v>
      </c>
      <c r="B3380" s="1">
        <v>45344</v>
      </c>
      <c r="C3380" t="s">
        <v>6234</v>
      </c>
      <c r="D3380" t="s">
        <v>28</v>
      </c>
      <c r="E3380" t="s">
        <v>114</v>
      </c>
      <c r="F3380" t="s">
        <v>75</v>
      </c>
      <c r="G3380" t="s">
        <v>409</v>
      </c>
      <c r="H3380" t="s">
        <v>6235</v>
      </c>
      <c r="I3380">
        <v>5</v>
      </c>
      <c r="J3380">
        <v>66421</v>
      </c>
      <c r="K3380">
        <v>20</v>
      </c>
      <c r="L3380">
        <v>265684</v>
      </c>
      <c r="M3380">
        <v>33071.17</v>
      </c>
      <c r="N3380" t="s">
        <v>33</v>
      </c>
    </row>
    <row r="3381" spans="1:14" x14ac:dyDescent="0.35">
      <c r="A3381">
        <v>13380</v>
      </c>
      <c r="B3381" s="1">
        <v>45923</v>
      </c>
      <c r="C3381" t="s">
        <v>6236</v>
      </c>
      <c r="D3381" t="s">
        <v>40</v>
      </c>
      <c r="E3381" t="s">
        <v>41</v>
      </c>
      <c r="F3381" t="s">
        <v>86</v>
      </c>
      <c r="G3381" t="s">
        <v>296</v>
      </c>
      <c r="H3381" t="s">
        <v>3040</v>
      </c>
      <c r="I3381">
        <v>1</v>
      </c>
      <c r="J3381">
        <v>6943</v>
      </c>
      <c r="K3381">
        <v>5</v>
      </c>
      <c r="L3381">
        <v>6595.85</v>
      </c>
      <c r="M3381">
        <v>1541.94</v>
      </c>
      <c r="N3381" t="s">
        <v>83</v>
      </c>
    </row>
    <row r="3382" spans="1:14" x14ac:dyDescent="0.35">
      <c r="A3382">
        <v>13381</v>
      </c>
      <c r="B3382" s="1">
        <v>45254</v>
      </c>
      <c r="C3382" t="s">
        <v>5599</v>
      </c>
      <c r="D3382" t="s">
        <v>15</v>
      </c>
      <c r="E3382" t="s">
        <v>147</v>
      </c>
      <c r="F3382" t="s">
        <v>42</v>
      </c>
      <c r="G3382" t="s">
        <v>51</v>
      </c>
      <c r="H3382" t="s">
        <v>6237</v>
      </c>
      <c r="I3382">
        <v>2</v>
      </c>
      <c r="J3382">
        <v>35085</v>
      </c>
      <c r="K3382">
        <v>10</v>
      </c>
      <c r="L3382">
        <v>63153</v>
      </c>
      <c r="M3382">
        <v>8477.8799999999992</v>
      </c>
      <c r="N3382" t="s">
        <v>20</v>
      </c>
    </row>
    <row r="3383" spans="1:14" x14ac:dyDescent="0.35">
      <c r="A3383">
        <v>13382</v>
      </c>
      <c r="B3383" s="1">
        <v>45916</v>
      </c>
      <c r="C3383" t="s">
        <v>6238</v>
      </c>
      <c r="D3383" t="s">
        <v>40</v>
      </c>
      <c r="E3383" t="s">
        <v>50</v>
      </c>
      <c r="F3383" t="s">
        <v>30</v>
      </c>
      <c r="G3383" t="s">
        <v>227</v>
      </c>
      <c r="H3383" t="s">
        <v>6239</v>
      </c>
      <c r="I3383">
        <v>1</v>
      </c>
      <c r="J3383">
        <v>10814</v>
      </c>
      <c r="K3383">
        <v>10</v>
      </c>
      <c r="L3383">
        <v>9732.6</v>
      </c>
      <c r="M3383">
        <v>2029.13</v>
      </c>
      <c r="N3383" t="s">
        <v>33</v>
      </c>
    </row>
    <row r="3384" spans="1:14" x14ac:dyDescent="0.35">
      <c r="A3384">
        <v>13383</v>
      </c>
      <c r="B3384" s="1">
        <v>45929</v>
      </c>
      <c r="C3384" t="s">
        <v>6240</v>
      </c>
      <c r="D3384" t="s">
        <v>28</v>
      </c>
      <c r="E3384" t="s">
        <v>144</v>
      </c>
      <c r="F3384" t="s">
        <v>69</v>
      </c>
      <c r="G3384" t="s">
        <v>70</v>
      </c>
      <c r="H3384" t="s">
        <v>6241</v>
      </c>
      <c r="I3384">
        <v>4</v>
      </c>
      <c r="J3384">
        <v>33200</v>
      </c>
      <c r="K3384">
        <v>20</v>
      </c>
      <c r="L3384">
        <v>106240</v>
      </c>
      <c r="M3384">
        <v>5473.67</v>
      </c>
      <c r="N3384" t="s">
        <v>72</v>
      </c>
    </row>
    <row r="3385" spans="1:14" x14ac:dyDescent="0.35">
      <c r="A3385">
        <v>13384</v>
      </c>
      <c r="B3385" s="1">
        <v>45915</v>
      </c>
      <c r="C3385" t="s">
        <v>6242</v>
      </c>
      <c r="D3385" t="s">
        <v>22</v>
      </c>
      <c r="E3385" t="s">
        <v>54</v>
      </c>
      <c r="F3385" t="s">
        <v>69</v>
      </c>
      <c r="G3385" t="s">
        <v>151</v>
      </c>
      <c r="H3385" t="s">
        <v>1338</v>
      </c>
      <c r="I3385">
        <v>3</v>
      </c>
      <c r="J3385">
        <v>9504</v>
      </c>
      <c r="K3385">
        <v>10</v>
      </c>
      <c r="L3385">
        <v>25660.799999999999</v>
      </c>
      <c r="M3385">
        <v>2214.06</v>
      </c>
      <c r="N3385" t="s">
        <v>20</v>
      </c>
    </row>
    <row r="3386" spans="1:14" x14ac:dyDescent="0.35">
      <c r="A3386">
        <v>13385</v>
      </c>
      <c r="B3386" s="1">
        <v>45768</v>
      </c>
      <c r="C3386" t="s">
        <v>6243</v>
      </c>
      <c r="D3386" t="s">
        <v>28</v>
      </c>
      <c r="E3386" t="s">
        <v>144</v>
      </c>
      <c r="F3386" t="s">
        <v>46</v>
      </c>
      <c r="G3386" t="s">
        <v>141</v>
      </c>
      <c r="H3386" t="s">
        <v>1919</v>
      </c>
      <c r="I3386">
        <v>3</v>
      </c>
      <c r="J3386">
        <v>72125</v>
      </c>
      <c r="K3386">
        <v>15</v>
      </c>
      <c r="L3386">
        <v>183918.75</v>
      </c>
      <c r="M3386">
        <v>35399.769999999997</v>
      </c>
      <c r="N3386" t="s">
        <v>83</v>
      </c>
    </row>
    <row r="3387" spans="1:14" x14ac:dyDescent="0.35">
      <c r="A3387">
        <v>13386</v>
      </c>
      <c r="B3387" s="1">
        <v>45260</v>
      </c>
      <c r="C3387" t="s">
        <v>6244</v>
      </c>
      <c r="D3387" t="s">
        <v>15</v>
      </c>
      <c r="E3387" t="s">
        <v>16</v>
      </c>
      <c r="F3387" t="s">
        <v>42</v>
      </c>
      <c r="G3387" t="s">
        <v>188</v>
      </c>
      <c r="H3387" t="s">
        <v>6245</v>
      </c>
      <c r="I3387">
        <v>1</v>
      </c>
      <c r="J3387">
        <v>8316</v>
      </c>
      <c r="K3387">
        <v>5</v>
      </c>
      <c r="L3387">
        <v>7900.2</v>
      </c>
      <c r="M3387">
        <v>1120.68</v>
      </c>
      <c r="N3387" t="s">
        <v>38</v>
      </c>
    </row>
    <row r="3388" spans="1:14" x14ac:dyDescent="0.35">
      <c r="A3388">
        <v>13387</v>
      </c>
      <c r="B3388" s="1">
        <v>45345</v>
      </c>
      <c r="C3388" t="s">
        <v>6246</v>
      </c>
      <c r="D3388" t="s">
        <v>15</v>
      </c>
      <c r="E3388" t="s">
        <v>147</v>
      </c>
      <c r="F3388" t="s">
        <v>17</v>
      </c>
      <c r="G3388" t="s">
        <v>291</v>
      </c>
      <c r="H3388" t="s">
        <v>6247</v>
      </c>
      <c r="I3388">
        <v>5</v>
      </c>
      <c r="J3388">
        <v>79450</v>
      </c>
      <c r="K3388">
        <v>5</v>
      </c>
      <c r="L3388">
        <v>377387.5</v>
      </c>
      <c r="M3388">
        <v>74951.75</v>
      </c>
      <c r="N3388" t="s">
        <v>83</v>
      </c>
    </row>
    <row r="3389" spans="1:14" x14ac:dyDescent="0.35">
      <c r="A3389">
        <v>13388</v>
      </c>
      <c r="B3389" s="1">
        <v>45432</v>
      </c>
      <c r="C3389" t="s">
        <v>6248</v>
      </c>
      <c r="D3389" t="s">
        <v>22</v>
      </c>
      <c r="E3389" t="s">
        <v>23</v>
      </c>
      <c r="F3389" t="s">
        <v>24</v>
      </c>
      <c r="G3389" t="s">
        <v>25</v>
      </c>
      <c r="H3389" t="s">
        <v>5267</v>
      </c>
      <c r="I3389">
        <v>2</v>
      </c>
      <c r="J3389">
        <v>3881</v>
      </c>
      <c r="K3389">
        <v>20</v>
      </c>
      <c r="L3389">
        <v>6209.6</v>
      </c>
      <c r="M3389">
        <v>685.22</v>
      </c>
      <c r="N3389" t="s">
        <v>72</v>
      </c>
    </row>
    <row r="3390" spans="1:14" x14ac:dyDescent="0.35">
      <c r="A3390">
        <v>13389</v>
      </c>
      <c r="B3390" s="1">
        <v>45641</v>
      </c>
      <c r="C3390" t="s">
        <v>6249</v>
      </c>
      <c r="D3390" t="s">
        <v>28</v>
      </c>
      <c r="E3390" t="s">
        <v>144</v>
      </c>
      <c r="F3390" t="s">
        <v>46</v>
      </c>
      <c r="G3390" t="s">
        <v>141</v>
      </c>
      <c r="H3390" t="s">
        <v>6250</v>
      </c>
      <c r="I3390">
        <v>4</v>
      </c>
      <c r="J3390">
        <v>35942</v>
      </c>
      <c r="K3390">
        <v>0</v>
      </c>
      <c r="L3390">
        <v>143768</v>
      </c>
      <c r="M3390">
        <v>14346.17</v>
      </c>
      <c r="N3390" t="s">
        <v>38</v>
      </c>
    </row>
    <row r="3391" spans="1:14" x14ac:dyDescent="0.35">
      <c r="A3391">
        <v>13390</v>
      </c>
      <c r="B3391" s="1">
        <v>45530</v>
      </c>
      <c r="C3391" t="s">
        <v>6251</v>
      </c>
      <c r="D3391" t="s">
        <v>22</v>
      </c>
      <c r="E3391" t="s">
        <v>23</v>
      </c>
      <c r="F3391" t="s">
        <v>42</v>
      </c>
      <c r="G3391" t="s">
        <v>79</v>
      </c>
      <c r="H3391" t="s">
        <v>1451</v>
      </c>
      <c r="I3391">
        <v>3</v>
      </c>
      <c r="J3391">
        <v>43326</v>
      </c>
      <c r="K3391">
        <v>10</v>
      </c>
      <c r="L3391">
        <v>116980.2</v>
      </c>
      <c r="M3391">
        <v>26824.080000000002</v>
      </c>
      <c r="N3391" t="s">
        <v>83</v>
      </c>
    </row>
    <row r="3392" spans="1:14" x14ac:dyDescent="0.35">
      <c r="A3392">
        <v>13391</v>
      </c>
      <c r="B3392" s="1">
        <v>45903</v>
      </c>
      <c r="C3392" t="s">
        <v>6252</v>
      </c>
      <c r="D3392" t="s">
        <v>28</v>
      </c>
      <c r="E3392" t="s">
        <v>35</v>
      </c>
      <c r="F3392" t="s">
        <v>69</v>
      </c>
      <c r="G3392" t="s">
        <v>115</v>
      </c>
      <c r="H3392" t="s">
        <v>6253</v>
      </c>
      <c r="I3392">
        <v>5</v>
      </c>
      <c r="J3392">
        <v>8638</v>
      </c>
      <c r="K3392">
        <v>0</v>
      </c>
      <c r="L3392">
        <v>43190</v>
      </c>
      <c r="M3392">
        <v>8297.77</v>
      </c>
      <c r="N3392" t="s">
        <v>83</v>
      </c>
    </row>
    <row r="3393" spans="1:14" x14ac:dyDescent="0.35">
      <c r="A3393">
        <v>13392</v>
      </c>
      <c r="B3393" s="1">
        <v>45389</v>
      </c>
      <c r="C3393" t="s">
        <v>6254</v>
      </c>
      <c r="D3393" t="s">
        <v>28</v>
      </c>
      <c r="E3393" t="s">
        <v>29</v>
      </c>
      <c r="F3393" t="s">
        <v>96</v>
      </c>
      <c r="G3393" t="s">
        <v>183</v>
      </c>
      <c r="H3393" t="s">
        <v>4506</v>
      </c>
      <c r="I3393">
        <v>5</v>
      </c>
      <c r="J3393">
        <v>74246</v>
      </c>
      <c r="K3393">
        <v>10</v>
      </c>
      <c r="L3393">
        <v>334107</v>
      </c>
      <c r="M3393">
        <v>27522.2</v>
      </c>
      <c r="N3393" t="s">
        <v>33</v>
      </c>
    </row>
    <row r="3394" spans="1:14" x14ac:dyDescent="0.35">
      <c r="A3394">
        <v>13393</v>
      </c>
      <c r="B3394" s="1">
        <v>45806</v>
      </c>
      <c r="C3394" t="s">
        <v>4673</v>
      </c>
      <c r="D3394" t="s">
        <v>22</v>
      </c>
      <c r="E3394" t="s">
        <v>23</v>
      </c>
      <c r="F3394" t="s">
        <v>75</v>
      </c>
      <c r="G3394" t="s">
        <v>240</v>
      </c>
      <c r="H3394" t="s">
        <v>6255</v>
      </c>
      <c r="I3394">
        <v>2</v>
      </c>
      <c r="J3394">
        <v>70002</v>
      </c>
      <c r="K3394">
        <v>15</v>
      </c>
      <c r="L3394">
        <v>119003.4</v>
      </c>
      <c r="M3394">
        <v>12002.32</v>
      </c>
      <c r="N3394" t="s">
        <v>72</v>
      </c>
    </row>
    <row r="3395" spans="1:14" x14ac:dyDescent="0.35">
      <c r="A3395">
        <v>13394</v>
      </c>
      <c r="B3395" s="1">
        <v>45571</v>
      </c>
      <c r="C3395" t="s">
        <v>6256</v>
      </c>
      <c r="D3395" t="s">
        <v>15</v>
      </c>
      <c r="E3395" t="s">
        <v>16</v>
      </c>
      <c r="F3395" t="s">
        <v>129</v>
      </c>
      <c r="G3395" t="s">
        <v>164</v>
      </c>
      <c r="H3395" t="s">
        <v>6257</v>
      </c>
      <c r="I3395">
        <v>2</v>
      </c>
      <c r="J3395">
        <v>7850</v>
      </c>
      <c r="K3395">
        <v>0</v>
      </c>
      <c r="L3395">
        <v>15700</v>
      </c>
      <c r="M3395">
        <v>2238.4499999999998</v>
      </c>
      <c r="N3395" t="s">
        <v>72</v>
      </c>
    </row>
    <row r="3396" spans="1:14" x14ac:dyDescent="0.35">
      <c r="A3396">
        <v>13395</v>
      </c>
      <c r="B3396" s="1">
        <v>45771</v>
      </c>
      <c r="C3396" t="s">
        <v>6258</v>
      </c>
      <c r="D3396" t="s">
        <v>22</v>
      </c>
      <c r="E3396" t="s">
        <v>54</v>
      </c>
      <c r="F3396" t="s">
        <v>75</v>
      </c>
      <c r="G3396" t="s">
        <v>409</v>
      </c>
      <c r="H3396" t="s">
        <v>6259</v>
      </c>
      <c r="I3396">
        <v>2</v>
      </c>
      <c r="J3396">
        <v>61479</v>
      </c>
      <c r="K3396">
        <v>0</v>
      </c>
      <c r="L3396">
        <v>122958</v>
      </c>
      <c r="M3396">
        <v>21713.78</v>
      </c>
      <c r="N3396" t="s">
        <v>38</v>
      </c>
    </row>
    <row r="3397" spans="1:14" x14ac:dyDescent="0.35">
      <c r="A3397">
        <v>13396</v>
      </c>
      <c r="B3397" s="1">
        <v>45229</v>
      </c>
      <c r="C3397" t="s">
        <v>6260</v>
      </c>
      <c r="D3397" t="s">
        <v>28</v>
      </c>
      <c r="E3397" t="s">
        <v>29</v>
      </c>
      <c r="F3397" t="s">
        <v>69</v>
      </c>
      <c r="G3397" t="s">
        <v>123</v>
      </c>
      <c r="H3397" t="s">
        <v>6261</v>
      </c>
      <c r="I3397">
        <v>4</v>
      </c>
      <c r="J3397">
        <v>7045</v>
      </c>
      <c r="K3397">
        <v>20</v>
      </c>
      <c r="L3397">
        <v>22544</v>
      </c>
      <c r="M3397">
        <v>5288.58</v>
      </c>
      <c r="N3397" t="s">
        <v>83</v>
      </c>
    </row>
    <row r="3398" spans="1:14" x14ac:dyDescent="0.35">
      <c r="A3398">
        <v>13397</v>
      </c>
      <c r="B3398" s="1">
        <v>45607</v>
      </c>
      <c r="C3398" t="s">
        <v>6262</v>
      </c>
      <c r="D3398" t="s">
        <v>28</v>
      </c>
      <c r="E3398" t="s">
        <v>85</v>
      </c>
      <c r="F3398" t="s">
        <v>46</v>
      </c>
      <c r="G3398" t="s">
        <v>209</v>
      </c>
      <c r="H3398" t="s">
        <v>6263</v>
      </c>
      <c r="I3398">
        <v>1</v>
      </c>
      <c r="J3398">
        <v>69250</v>
      </c>
      <c r="K3398">
        <v>0</v>
      </c>
      <c r="L3398">
        <v>69250</v>
      </c>
      <c r="M3398">
        <v>15896.58</v>
      </c>
      <c r="N3398" t="s">
        <v>33</v>
      </c>
    </row>
    <row r="3399" spans="1:14" x14ac:dyDescent="0.35">
      <c r="A3399">
        <v>13398</v>
      </c>
      <c r="B3399" s="1">
        <v>45486</v>
      </c>
      <c r="C3399" t="s">
        <v>6264</v>
      </c>
      <c r="D3399" t="s">
        <v>40</v>
      </c>
      <c r="E3399" t="s">
        <v>50</v>
      </c>
      <c r="F3399" t="s">
        <v>129</v>
      </c>
      <c r="G3399" t="s">
        <v>148</v>
      </c>
      <c r="H3399" t="s">
        <v>6265</v>
      </c>
      <c r="I3399">
        <v>2</v>
      </c>
      <c r="J3399">
        <v>58519</v>
      </c>
      <c r="K3399">
        <v>15</v>
      </c>
      <c r="L3399">
        <v>99482.3</v>
      </c>
      <c r="M3399">
        <v>8464.18</v>
      </c>
      <c r="N3399" t="s">
        <v>20</v>
      </c>
    </row>
    <row r="3400" spans="1:14" x14ac:dyDescent="0.35">
      <c r="A3400">
        <v>13399</v>
      </c>
      <c r="B3400" s="1">
        <v>45760</v>
      </c>
      <c r="C3400" t="s">
        <v>6266</v>
      </c>
      <c r="D3400" t="s">
        <v>40</v>
      </c>
      <c r="E3400" t="s">
        <v>62</v>
      </c>
      <c r="F3400" t="s">
        <v>75</v>
      </c>
      <c r="G3400" t="s">
        <v>204</v>
      </c>
      <c r="H3400" t="s">
        <v>6267</v>
      </c>
      <c r="I3400">
        <v>3</v>
      </c>
      <c r="J3400">
        <v>20230</v>
      </c>
      <c r="K3400">
        <v>20</v>
      </c>
      <c r="L3400">
        <v>48552</v>
      </c>
      <c r="M3400">
        <v>6548.33</v>
      </c>
      <c r="N3400" t="s">
        <v>72</v>
      </c>
    </row>
    <row r="3401" spans="1:14" x14ac:dyDescent="0.35">
      <c r="A3401">
        <v>13400</v>
      </c>
      <c r="B3401" s="1">
        <v>45857</v>
      </c>
      <c r="C3401" t="s">
        <v>6268</v>
      </c>
      <c r="D3401" t="s">
        <v>22</v>
      </c>
      <c r="E3401" t="s">
        <v>54</v>
      </c>
      <c r="F3401" t="s">
        <v>42</v>
      </c>
      <c r="G3401" t="s">
        <v>51</v>
      </c>
      <c r="H3401" t="s">
        <v>6269</v>
      </c>
      <c r="I3401">
        <v>1</v>
      </c>
      <c r="J3401">
        <v>14372</v>
      </c>
      <c r="K3401">
        <v>10</v>
      </c>
      <c r="L3401">
        <v>12934.8</v>
      </c>
      <c r="M3401">
        <v>2380.71</v>
      </c>
      <c r="N3401" t="s">
        <v>83</v>
      </c>
    </row>
    <row r="3402" spans="1:14" x14ac:dyDescent="0.35">
      <c r="A3402">
        <v>13401</v>
      </c>
      <c r="B3402" s="1">
        <v>45876</v>
      </c>
      <c r="C3402" t="s">
        <v>6270</v>
      </c>
      <c r="D3402" t="s">
        <v>28</v>
      </c>
      <c r="E3402" t="s">
        <v>35</v>
      </c>
      <c r="F3402" t="s">
        <v>129</v>
      </c>
      <c r="G3402" t="s">
        <v>148</v>
      </c>
      <c r="H3402" t="s">
        <v>6271</v>
      </c>
      <c r="I3402">
        <v>2</v>
      </c>
      <c r="J3402">
        <v>19502</v>
      </c>
      <c r="K3402">
        <v>20</v>
      </c>
      <c r="L3402">
        <v>31203.200000000001</v>
      </c>
      <c r="M3402">
        <v>5436.15</v>
      </c>
      <c r="N3402" t="s">
        <v>20</v>
      </c>
    </row>
    <row r="3403" spans="1:14" x14ac:dyDescent="0.35">
      <c r="A3403">
        <v>13402</v>
      </c>
      <c r="B3403" s="1">
        <v>45469</v>
      </c>
      <c r="C3403" t="s">
        <v>6272</v>
      </c>
      <c r="D3403" t="s">
        <v>40</v>
      </c>
      <c r="E3403" t="s">
        <v>103</v>
      </c>
      <c r="F3403" t="s">
        <v>30</v>
      </c>
      <c r="G3403" t="s">
        <v>104</v>
      </c>
      <c r="H3403" t="s">
        <v>2377</v>
      </c>
      <c r="I3403">
        <v>4</v>
      </c>
      <c r="J3403">
        <v>59089</v>
      </c>
      <c r="K3403">
        <v>20</v>
      </c>
      <c r="L3403">
        <v>189084.79999999999</v>
      </c>
      <c r="M3403">
        <v>17704.57</v>
      </c>
      <c r="N3403" t="s">
        <v>38</v>
      </c>
    </row>
    <row r="3404" spans="1:14" x14ac:dyDescent="0.35">
      <c r="A3404">
        <v>13403</v>
      </c>
      <c r="B3404" s="1">
        <v>45209</v>
      </c>
      <c r="C3404" t="s">
        <v>6273</v>
      </c>
      <c r="D3404" t="s">
        <v>15</v>
      </c>
      <c r="E3404" t="s">
        <v>16</v>
      </c>
      <c r="F3404" t="s">
        <v>75</v>
      </c>
      <c r="G3404" t="s">
        <v>409</v>
      </c>
      <c r="H3404" t="s">
        <v>6274</v>
      </c>
      <c r="I3404">
        <v>2</v>
      </c>
      <c r="J3404">
        <v>59774</v>
      </c>
      <c r="K3404">
        <v>0</v>
      </c>
      <c r="L3404">
        <v>119548</v>
      </c>
      <c r="M3404">
        <v>25181.98</v>
      </c>
      <c r="N3404" t="s">
        <v>38</v>
      </c>
    </row>
    <row r="3405" spans="1:14" x14ac:dyDescent="0.35">
      <c r="A3405">
        <v>13404</v>
      </c>
      <c r="B3405" s="1">
        <v>45757</v>
      </c>
      <c r="C3405" t="s">
        <v>6275</v>
      </c>
      <c r="D3405" t="s">
        <v>40</v>
      </c>
      <c r="E3405" t="s">
        <v>62</v>
      </c>
      <c r="F3405" t="s">
        <v>42</v>
      </c>
      <c r="G3405" t="s">
        <v>51</v>
      </c>
      <c r="H3405" t="s">
        <v>6276</v>
      </c>
      <c r="I3405">
        <v>4</v>
      </c>
      <c r="J3405">
        <v>34684</v>
      </c>
      <c r="K3405">
        <v>20</v>
      </c>
      <c r="L3405">
        <v>110988.8</v>
      </c>
      <c r="M3405">
        <v>9902.7199999999993</v>
      </c>
      <c r="N3405" t="s">
        <v>38</v>
      </c>
    </row>
    <row r="3406" spans="1:14" x14ac:dyDescent="0.35">
      <c r="A3406">
        <v>13405</v>
      </c>
      <c r="B3406" s="1">
        <v>45346</v>
      </c>
      <c r="C3406" t="s">
        <v>6277</v>
      </c>
      <c r="D3406" t="s">
        <v>40</v>
      </c>
      <c r="E3406" t="s">
        <v>41</v>
      </c>
      <c r="F3406" t="s">
        <v>46</v>
      </c>
      <c r="G3406" t="s">
        <v>141</v>
      </c>
      <c r="H3406" t="s">
        <v>532</v>
      </c>
      <c r="I3406">
        <v>5</v>
      </c>
      <c r="J3406">
        <v>11423</v>
      </c>
      <c r="K3406">
        <v>10</v>
      </c>
      <c r="L3406">
        <v>51403.5</v>
      </c>
      <c r="M3406">
        <v>6876.31</v>
      </c>
      <c r="N3406" t="s">
        <v>20</v>
      </c>
    </row>
    <row r="3407" spans="1:14" x14ac:dyDescent="0.35">
      <c r="A3407">
        <v>13406</v>
      </c>
      <c r="B3407" s="1">
        <v>45416</v>
      </c>
      <c r="C3407" t="s">
        <v>2600</v>
      </c>
      <c r="D3407" t="s">
        <v>40</v>
      </c>
      <c r="E3407" t="s">
        <v>103</v>
      </c>
      <c r="F3407" t="s">
        <v>17</v>
      </c>
      <c r="G3407" t="s">
        <v>291</v>
      </c>
      <c r="H3407" t="s">
        <v>6278</v>
      </c>
      <c r="I3407">
        <v>2</v>
      </c>
      <c r="J3407">
        <v>76361</v>
      </c>
      <c r="K3407">
        <v>15</v>
      </c>
      <c r="L3407">
        <v>129813.7</v>
      </c>
      <c r="M3407">
        <v>19178.919999999998</v>
      </c>
      <c r="N3407" t="s">
        <v>83</v>
      </c>
    </row>
    <row r="3408" spans="1:14" x14ac:dyDescent="0.35">
      <c r="A3408">
        <v>13407</v>
      </c>
      <c r="B3408" s="1">
        <v>45737</v>
      </c>
      <c r="C3408" t="s">
        <v>6279</v>
      </c>
      <c r="D3408" t="s">
        <v>22</v>
      </c>
      <c r="E3408" t="s">
        <v>167</v>
      </c>
      <c r="F3408" t="s">
        <v>69</v>
      </c>
      <c r="G3408" t="s">
        <v>517</v>
      </c>
      <c r="H3408" t="s">
        <v>2322</v>
      </c>
      <c r="I3408">
        <v>2</v>
      </c>
      <c r="J3408">
        <v>48934</v>
      </c>
      <c r="K3408">
        <v>10</v>
      </c>
      <c r="L3408">
        <v>88081.2</v>
      </c>
      <c r="M3408">
        <v>6582.94</v>
      </c>
      <c r="N3408" t="s">
        <v>38</v>
      </c>
    </row>
    <row r="3409" spans="1:14" x14ac:dyDescent="0.35">
      <c r="A3409">
        <v>13408</v>
      </c>
      <c r="B3409" s="1">
        <v>45382</v>
      </c>
      <c r="C3409" t="s">
        <v>6280</v>
      </c>
      <c r="D3409" t="s">
        <v>15</v>
      </c>
      <c r="E3409" t="s">
        <v>68</v>
      </c>
      <c r="F3409" t="s">
        <v>42</v>
      </c>
      <c r="G3409" t="s">
        <v>446</v>
      </c>
      <c r="H3409" t="s">
        <v>6281</v>
      </c>
      <c r="I3409">
        <v>5</v>
      </c>
      <c r="J3409">
        <v>47120</v>
      </c>
      <c r="K3409">
        <v>20</v>
      </c>
      <c r="L3409">
        <v>188480</v>
      </c>
      <c r="M3409">
        <v>32184.02</v>
      </c>
      <c r="N3409" t="s">
        <v>83</v>
      </c>
    </row>
    <row r="3410" spans="1:14" x14ac:dyDescent="0.35">
      <c r="A3410">
        <v>13409</v>
      </c>
      <c r="B3410" s="1">
        <v>45495</v>
      </c>
      <c r="C3410" t="s">
        <v>6282</v>
      </c>
      <c r="D3410" t="s">
        <v>28</v>
      </c>
      <c r="E3410" t="s">
        <v>29</v>
      </c>
      <c r="F3410" t="s">
        <v>69</v>
      </c>
      <c r="G3410" t="s">
        <v>115</v>
      </c>
      <c r="H3410" t="s">
        <v>6283</v>
      </c>
      <c r="I3410">
        <v>2</v>
      </c>
      <c r="J3410">
        <v>70594</v>
      </c>
      <c r="K3410">
        <v>0</v>
      </c>
      <c r="L3410">
        <v>141188</v>
      </c>
      <c r="M3410">
        <v>30893.97</v>
      </c>
      <c r="N3410" t="s">
        <v>20</v>
      </c>
    </row>
    <row r="3411" spans="1:14" x14ac:dyDescent="0.35">
      <c r="A3411">
        <v>13410</v>
      </c>
      <c r="B3411" s="1">
        <v>45322</v>
      </c>
      <c r="C3411" t="s">
        <v>6284</v>
      </c>
      <c r="D3411" t="s">
        <v>22</v>
      </c>
      <c r="E3411" t="s">
        <v>167</v>
      </c>
      <c r="F3411" t="s">
        <v>24</v>
      </c>
      <c r="G3411" t="s">
        <v>107</v>
      </c>
      <c r="H3411" t="s">
        <v>6285</v>
      </c>
      <c r="I3411">
        <v>1</v>
      </c>
      <c r="J3411">
        <v>11640</v>
      </c>
      <c r="K3411">
        <v>15</v>
      </c>
      <c r="L3411">
        <v>9894</v>
      </c>
      <c r="M3411">
        <v>1105.99</v>
      </c>
      <c r="N3411" t="s">
        <v>83</v>
      </c>
    </row>
    <row r="3412" spans="1:14" x14ac:dyDescent="0.35">
      <c r="A3412">
        <v>13411</v>
      </c>
      <c r="B3412" s="1">
        <v>45885</v>
      </c>
      <c r="C3412" t="s">
        <v>6286</v>
      </c>
      <c r="D3412" t="s">
        <v>40</v>
      </c>
      <c r="E3412" t="s">
        <v>110</v>
      </c>
      <c r="F3412" t="s">
        <v>17</v>
      </c>
      <c r="G3412" t="s">
        <v>100</v>
      </c>
      <c r="H3412" t="s">
        <v>6287</v>
      </c>
      <c r="I3412">
        <v>5</v>
      </c>
      <c r="J3412">
        <v>18215</v>
      </c>
      <c r="K3412">
        <v>20</v>
      </c>
      <c r="L3412">
        <v>72860</v>
      </c>
      <c r="M3412">
        <v>16987.2</v>
      </c>
      <c r="N3412" t="s">
        <v>38</v>
      </c>
    </row>
    <row r="3413" spans="1:14" x14ac:dyDescent="0.35">
      <c r="A3413">
        <v>13412</v>
      </c>
      <c r="B3413" s="1">
        <v>45837</v>
      </c>
      <c r="C3413" t="s">
        <v>6288</v>
      </c>
      <c r="D3413" t="s">
        <v>22</v>
      </c>
      <c r="E3413" t="s">
        <v>58</v>
      </c>
      <c r="F3413" t="s">
        <v>129</v>
      </c>
      <c r="G3413" t="s">
        <v>148</v>
      </c>
      <c r="H3413" t="s">
        <v>6289</v>
      </c>
      <c r="I3413">
        <v>5</v>
      </c>
      <c r="J3413">
        <v>28456</v>
      </c>
      <c r="K3413">
        <v>20</v>
      </c>
      <c r="L3413">
        <v>113824</v>
      </c>
      <c r="M3413">
        <v>27974.76</v>
      </c>
      <c r="N3413" t="s">
        <v>83</v>
      </c>
    </row>
    <row r="3414" spans="1:14" x14ac:dyDescent="0.35">
      <c r="A3414">
        <v>13413</v>
      </c>
      <c r="B3414" s="1">
        <v>45276</v>
      </c>
      <c r="C3414" t="s">
        <v>6290</v>
      </c>
      <c r="D3414" t="s">
        <v>28</v>
      </c>
      <c r="E3414" t="s">
        <v>35</v>
      </c>
      <c r="F3414" t="s">
        <v>30</v>
      </c>
      <c r="G3414" t="s">
        <v>322</v>
      </c>
      <c r="H3414" t="s">
        <v>6291</v>
      </c>
      <c r="I3414">
        <v>5</v>
      </c>
      <c r="J3414">
        <v>42323</v>
      </c>
      <c r="K3414">
        <v>20</v>
      </c>
      <c r="L3414">
        <v>169292</v>
      </c>
      <c r="M3414">
        <v>20279.310000000001</v>
      </c>
      <c r="N3414" t="s">
        <v>83</v>
      </c>
    </row>
    <row r="3415" spans="1:14" x14ac:dyDescent="0.35">
      <c r="A3415">
        <v>13414</v>
      </c>
      <c r="B3415" s="1">
        <v>45254</v>
      </c>
      <c r="C3415" t="s">
        <v>6292</v>
      </c>
      <c r="D3415" t="s">
        <v>22</v>
      </c>
      <c r="E3415" t="s">
        <v>74</v>
      </c>
      <c r="F3415" t="s">
        <v>17</v>
      </c>
      <c r="G3415" t="s">
        <v>55</v>
      </c>
      <c r="H3415" t="s">
        <v>6293</v>
      </c>
      <c r="I3415">
        <v>2</v>
      </c>
      <c r="J3415">
        <v>51976</v>
      </c>
      <c r="K3415">
        <v>15</v>
      </c>
      <c r="L3415">
        <v>88359.2</v>
      </c>
      <c r="M3415">
        <v>19557.77</v>
      </c>
      <c r="N3415" t="s">
        <v>72</v>
      </c>
    </row>
    <row r="3416" spans="1:14" x14ac:dyDescent="0.35">
      <c r="A3416">
        <v>13415</v>
      </c>
      <c r="B3416" s="1">
        <v>45277</v>
      </c>
      <c r="C3416" t="s">
        <v>6294</v>
      </c>
      <c r="D3416" t="s">
        <v>15</v>
      </c>
      <c r="E3416" t="s">
        <v>68</v>
      </c>
      <c r="F3416" t="s">
        <v>42</v>
      </c>
      <c r="G3416" t="s">
        <v>43</v>
      </c>
      <c r="H3416" t="s">
        <v>3316</v>
      </c>
      <c r="I3416">
        <v>1</v>
      </c>
      <c r="J3416">
        <v>55600</v>
      </c>
      <c r="K3416">
        <v>10</v>
      </c>
      <c r="L3416">
        <v>50040</v>
      </c>
      <c r="M3416">
        <v>9760.82</v>
      </c>
      <c r="N3416" t="s">
        <v>38</v>
      </c>
    </row>
    <row r="3417" spans="1:14" x14ac:dyDescent="0.35">
      <c r="A3417">
        <v>13416</v>
      </c>
      <c r="B3417" s="1">
        <v>45230</v>
      </c>
      <c r="C3417" t="s">
        <v>6295</v>
      </c>
      <c r="D3417" t="s">
        <v>15</v>
      </c>
      <c r="E3417" t="s">
        <v>174</v>
      </c>
      <c r="F3417" t="s">
        <v>42</v>
      </c>
      <c r="G3417" t="s">
        <v>51</v>
      </c>
      <c r="H3417" t="s">
        <v>6296</v>
      </c>
      <c r="I3417">
        <v>3</v>
      </c>
      <c r="J3417">
        <v>30915</v>
      </c>
      <c r="K3417">
        <v>0</v>
      </c>
      <c r="L3417">
        <v>92745</v>
      </c>
      <c r="M3417">
        <v>17453.310000000001</v>
      </c>
      <c r="N3417" t="s">
        <v>33</v>
      </c>
    </row>
    <row r="3418" spans="1:14" x14ac:dyDescent="0.35">
      <c r="A3418">
        <v>13417</v>
      </c>
      <c r="B3418" s="1">
        <v>45215</v>
      </c>
      <c r="C3418" t="s">
        <v>6297</v>
      </c>
      <c r="D3418" t="s">
        <v>22</v>
      </c>
      <c r="E3418" t="s">
        <v>167</v>
      </c>
      <c r="F3418" t="s">
        <v>42</v>
      </c>
      <c r="G3418" t="s">
        <v>43</v>
      </c>
      <c r="H3418" t="s">
        <v>6298</v>
      </c>
      <c r="I3418">
        <v>5</v>
      </c>
      <c r="J3418">
        <v>26928</v>
      </c>
      <c r="K3418">
        <v>10</v>
      </c>
      <c r="L3418">
        <v>121176</v>
      </c>
      <c r="M3418">
        <v>19344.13</v>
      </c>
      <c r="N3418" t="s">
        <v>72</v>
      </c>
    </row>
    <row r="3419" spans="1:14" x14ac:dyDescent="0.35">
      <c r="A3419">
        <v>13418</v>
      </c>
      <c r="B3419" s="1">
        <v>45340</v>
      </c>
      <c r="C3419" t="s">
        <v>6299</v>
      </c>
      <c r="D3419" t="s">
        <v>28</v>
      </c>
      <c r="E3419" t="s">
        <v>85</v>
      </c>
      <c r="F3419" t="s">
        <v>129</v>
      </c>
      <c r="G3419" t="s">
        <v>164</v>
      </c>
      <c r="H3419" t="s">
        <v>6300</v>
      </c>
      <c r="I3419">
        <v>2</v>
      </c>
      <c r="J3419">
        <v>48998</v>
      </c>
      <c r="K3419">
        <v>15</v>
      </c>
      <c r="L3419">
        <v>83296.600000000006</v>
      </c>
      <c r="M3419">
        <v>7668.37</v>
      </c>
      <c r="N3419" t="s">
        <v>20</v>
      </c>
    </row>
    <row r="3420" spans="1:14" x14ac:dyDescent="0.35">
      <c r="A3420">
        <v>13419</v>
      </c>
      <c r="B3420" s="1">
        <v>45537</v>
      </c>
      <c r="C3420" t="s">
        <v>6301</v>
      </c>
      <c r="D3420" t="s">
        <v>40</v>
      </c>
      <c r="E3420" t="s">
        <v>50</v>
      </c>
      <c r="F3420" t="s">
        <v>129</v>
      </c>
      <c r="G3420" t="s">
        <v>168</v>
      </c>
      <c r="H3420" t="s">
        <v>6302</v>
      </c>
      <c r="I3420">
        <v>3</v>
      </c>
      <c r="J3420">
        <v>31073</v>
      </c>
      <c r="K3420">
        <v>10</v>
      </c>
      <c r="L3420">
        <v>83897.1</v>
      </c>
      <c r="M3420">
        <v>11218.71</v>
      </c>
      <c r="N3420" t="s">
        <v>72</v>
      </c>
    </row>
    <row r="3421" spans="1:14" x14ac:dyDescent="0.35">
      <c r="A3421">
        <v>13420</v>
      </c>
      <c r="B3421" s="1">
        <v>45564</v>
      </c>
      <c r="C3421" t="s">
        <v>6303</v>
      </c>
      <c r="D3421" t="s">
        <v>28</v>
      </c>
      <c r="E3421" t="s">
        <v>114</v>
      </c>
      <c r="F3421" t="s">
        <v>75</v>
      </c>
      <c r="G3421" t="s">
        <v>409</v>
      </c>
      <c r="H3421" t="s">
        <v>6304</v>
      </c>
      <c r="I3421">
        <v>5</v>
      </c>
      <c r="J3421">
        <v>31846</v>
      </c>
      <c r="K3421">
        <v>0</v>
      </c>
      <c r="L3421">
        <v>159230</v>
      </c>
      <c r="M3421">
        <v>12362.22</v>
      </c>
      <c r="N3421" t="s">
        <v>38</v>
      </c>
    </row>
    <row r="3422" spans="1:14" x14ac:dyDescent="0.35">
      <c r="A3422">
        <v>13421</v>
      </c>
      <c r="B3422" s="1">
        <v>45721</v>
      </c>
      <c r="C3422" t="s">
        <v>6305</v>
      </c>
      <c r="D3422" t="s">
        <v>22</v>
      </c>
      <c r="E3422" t="s">
        <v>74</v>
      </c>
      <c r="F3422" t="s">
        <v>129</v>
      </c>
      <c r="G3422" t="s">
        <v>130</v>
      </c>
      <c r="H3422" t="s">
        <v>2278</v>
      </c>
      <c r="I3422">
        <v>1</v>
      </c>
      <c r="J3422">
        <v>53601</v>
      </c>
      <c r="K3422">
        <v>20</v>
      </c>
      <c r="L3422">
        <v>42880.800000000003</v>
      </c>
      <c r="M3422">
        <v>6261.54</v>
      </c>
      <c r="N3422" t="s">
        <v>83</v>
      </c>
    </row>
    <row r="3423" spans="1:14" x14ac:dyDescent="0.35">
      <c r="A3423">
        <v>13422</v>
      </c>
      <c r="B3423" s="1">
        <v>45624</v>
      </c>
      <c r="C3423" t="s">
        <v>6306</v>
      </c>
      <c r="D3423" t="s">
        <v>40</v>
      </c>
      <c r="E3423" t="s">
        <v>41</v>
      </c>
      <c r="F3423" t="s">
        <v>46</v>
      </c>
      <c r="G3423" t="s">
        <v>209</v>
      </c>
      <c r="H3423" t="s">
        <v>6307</v>
      </c>
      <c r="I3423">
        <v>3</v>
      </c>
      <c r="J3423">
        <v>49771</v>
      </c>
      <c r="K3423">
        <v>5</v>
      </c>
      <c r="L3423">
        <v>141847.35</v>
      </c>
      <c r="M3423">
        <v>16771.07</v>
      </c>
      <c r="N3423" t="s">
        <v>20</v>
      </c>
    </row>
    <row r="3424" spans="1:14" x14ac:dyDescent="0.35">
      <c r="A3424">
        <v>13423</v>
      </c>
      <c r="B3424" s="1">
        <v>45364</v>
      </c>
      <c r="C3424" t="s">
        <v>6308</v>
      </c>
      <c r="D3424" t="s">
        <v>15</v>
      </c>
      <c r="E3424" t="s">
        <v>16</v>
      </c>
      <c r="F3424" t="s">
        <v>129</v>
      </c>
      <c r="G3424" t="s">
        <v>159</v>
      </c>
      <c r="H3424" t="s">
        <v>1358</v>
      </c>
      <c r="I3424">
        <v>3</v>
      </c>
      <c r="J3424">
        <v>67309</v>
      </c>
      <c r="K3424">
        <v>15</v>
      </c>
      <c r="L3424">
        <v>171637.95</v>
      </c>
      <c r="M3424">
        <v>30098.82</v>
      </c>
      <c r="N3424" t="s">
        <v>83</v>
      </c>
    </row>
    <row r="3425" spans="1:14" x14ac:dyDescent="0.35">
      <c r="A3425">
        <v>13424</v>
      </c>
      <c r="B3425" s="1">
        <v>45604</v>
      </c>
      <c r="C3425" t="s">
        <v>6309</v>
      </c>
      <c r="D3425" t="s">
        <v>40</v>
      </c>
      <c r="E3425" t="s">
        <v>50</v>
      </c>
      <c r="F3425" t="s">
        <v>24</v>
      </c>
      <c r="G3425" t="s">
        <v>133</v>
      </c>
      <c r="H3425" t="s">
        <v>6310</v>
      </c>
      <c r="I3425">
        <v>1</v>
      </c>
      <c r="J3425">
        <v>22906</v>
      </c>
      <c r="K3425">
        <v>15</v>
      </c>
      <c r="L3425">
        <v>19470.099999999999</v>
      </c>
      <c r="M3425">
        <v>2548.3000000000002</v>
      </c>
      <c r="N3425" t="s">
        <v>83</v>
      </c>
    </row>
    <row r="3426" spans="1:14" x14ac:dyDescent="0.35">
      <c r="A3426">
        <v>13425</v>
      </c>
      <c r="B3426" s="1">
        <v>45640</v>
      </c>
      <c r="C3426" t="s">
        <v>6311</v>
      </c>
      <c r="D3426" t="s">
        <v>15</v>
      </c>
      <c r="E3426" t="s">
        <v>93</v>
      </c>
      <c r="F3426" t="s">
        <v>129</v>
      </c>
      <c r="G3426" t="s">
        <v>148</v>
      </c>
      <c r="H3426" t="s">
        <v>414</v>
      </c>
      <c r="I3426">
        <v>5</v>
      </c>
      <c r="J3426">
        <v>19366</v>
      </c>
      <c r="K3426">
        <v>15</v>
      </c>
      <c r="L3426">
        <v>82305.5</v>
      </c>
      <c r="M3426">
        <v>17877.78</v>
      </c>
      <c r="N3426" t="s">
        <v>20</v>
      </c>
    </row>
    <row r="3427" spans="1:14" x14ac:dyDescent="0.35">
      <c r="A3427">
        <v>13426</v>
      </c>
      <c r="B3427" s="1">
        <v>45720</v>
      </c>
      <c r="C3427" t="s">
        <v>6312</v>
      </c>
      <c r="D3427" t="s">
        <v>15</v>
      </c>
      <c r="E3427" t="s">
        <v>68</v>
      </c>
      <c r="F3427" t="s">
        <v>86</v>
      </c>
      <c r="G3427" t="s">
        <v>296</v>
      </c>
      <c r="H3427" t="s">
        <v>6313</v>
      </c>
      <c r="I3427">
        <v>4</v>
      </c>
      <c r="J3427">
        <v>53525</v>
      </c>
      <c r="K3427">
        <v>0</v>
      </c>
      <c r="L3427">
        <v>214100</v>
      </c>
      <c r="M3427">
        <v>33790.22</v>
      </c>
      <c r="N3427" t="s">
        <v>33</v>
      </c>
    </row>
    <row r="3428" spans="1:14" x14ac:dyDescent="0.35">
      <c r="A3428">
        <v>13427</v>
      </c>
      <c r="B3428" s="1">
        <v>45277</v>
      </c>
      <c r="C3428" t="s">
        <v>6314</v>
      </c>
      <c r="D3428" t="s">
        <v>40</v>
      </c>
      <c r="E3428" t="s">
        <v>50</v>
      </c>
      <c r="F3428" t="s">
        <v>75</v>
      </c>
      <c r="G3428" t="s">
        <v>240</v>
      </c>
      <c r="H3428" t="s">
        <v>6315</v>
      </c>
      <c r="I3428">
        <v>5</v>
      </c>
      <c r="J3428">
        <v>43196</v>
      </c>
      <c r="K3428">
        <v>10</v>
      </c>
      <c r="L3428">
        <v>194382</v>
      </c>
      <c r="M3428">
        <v>29474.44</v>
      </c>
      <c r="N3428" t="s">
        <v>72</v>
      </c>
    </row>
    <row r="3429" spans="1:14" x14ac:dyDescent="0.35">
      <c r="A3429">
        <v>13428</v>
      </c>
      <c r="B3429" s="1">
        <v>45270</v>
      </c>
      <c r="C3429" t="s">
        <v>4839</v>
      </c>
      <c r="D3429" t="s">
        <v>22</v>
      </c>
      <c r="E3429" t="s">
        <v>58</v>
      </c>
      <c r="F3429" t="s">
        <v>17</v>
      </c>
      <c r="G3429" t="s">
        <v>100</v>
      </c>
      <c r="H3429" t="s">
        <v>6316</v>
      </c>
      <c r="I3429">
        <v>5</v>
      </c>
      <c r="J3429">
        <v>22760</v>
      </c>
      <c r="K3429">
        <v>10</v>
      </c>
      <c r="L3429">
        <v>102420</v>
      </c>
      <c r="M3429">
        <v>23303.66</v>
      </c>
      <c r="N3429" t="s">
        <v>20</v>
      </c>
    </row>
    <row r="3430" spans="1:14" x14ac:dyDescent="0.35">
      <c r="A3430">
        <v>13429</v>
      </c>
      <c r="B3430" s="1">
        <v>45520</v>
      </c>
      <c r="C3430" t="s">
        <v>6317</v>
      </c>
      <c r="D3430" t="s">
        <v>15</v>
      </c>
      <c r="E3430" t="s">
        <v>174</v>
      </c>
      <c r="F3430" t="s">
        <v>96</v>
      </c>
      <c r="G3430" t="s">
        <v>156</v>
      </c>
      <c r="H3430" t="s">
        <v>3219</v>
      </c>
      <c r="I3430">
        <v>1</v>
      </c>
      <c r="J3430">
        <v>38977</v>
      </c>
      <c r="K3430">
        <v>0</v>
      </c>
      <c r="L3430">
        <v>38977</v>
      </c>
      <c r="M3430">
        <v>3631.24</v>
      </c>
      <c r="N3430" t="s">
        <v>20</v>
      </c>
    </row>
    <row r="3431" spans="1:14" x14ac:dyDescent="0.35">
      <c r="A3431">
        <v>13430</v>
      </c>
      <c r="B3431" s="1">
        <v>45426</v>
      </c>
      <c r="C3431" t="s">
        <v>6318</v>
      </c>
      <c r="D3431" t="s">
        <v>22</v>
      </c>
      <c r="E3431" t="s">
        <v>54</v>
      </c>
      <c r="F3431" t="s">
        <v>75</v>
      </c>
      <c r="G3431" t="s">
        <v>204</v>
      </c>
      <c r="H3431" t="s">
        <v>1493</v>
      </c>
      <c r="I3431">
        <v>5</v>
      </c>
      <c r="J3431">
        <v>56550</v>
      </c>
      <c r="K3431">
        <v>0</v>
      </c>
      <c r="L3431">
        <v>282750</v>
      </c>
      <c r="M3431">
        <v>58546.01</v>
      </c>
      <c r="N3431" t="s">
        <v>20</v>
      </c>
    </row>
    <row r="3432" spans="1:14" x14ac:dyDescent="0.35">
      <c r="A3432">
        <v>13431</v>
      </c>
      <c r="B3432" s="1">
        <v>45614</v>
      </c>
      <c r="C3432" t="s">
        <v>6319</v>
      </c>
      <c r="D3432" t="s">
        <v>28</v>
      </c>
      <c r="E3432" t="s">
        <v>29</v>
      </c>
      <c r="F3432" t="s">
        <v>17</v>
      </c>
      <c r="G3432" t="s">
        <v>55</v>
      </c>
      <c r="H3432" t="s">
        <v>6320</v>
      </c>
      <c r="I3432">
        <v>4</v>
      </c>
      <c r="J3432">
        <v>73573</v>
      </c>
      <c r="K3432">
        <v>10</v>
      </c>
      <c r="L3432">
        <v>264862.8</v>
      </c>
      <c r="M3432">
        <v>41051.440000000002</v>
      </c>
      <c r="N3432" t="s">
        <v>38</v>
      </c>
    </row>
    <row r="3433" spans="1:14" x14ac:dyDescent="0.35">
      <c r="A3433">
        <v>13432</v>
      </c>
      <c r="B3433" s="1">
        <v>45212</v>
      </c>
      <c r="C3433" t="s">
        <v>6321</v>
      </c>
      <c r="D3433" t="s">
        <v>40</v>
      </c>
      <c r="E3433" t="s">
        <v>62</v>
      </c>
      <c r="F3433" t="s">
        <v>75</v>
      </c>
      <c r="G3433" t="s">
        <v>240</v>
      </c>
      <c r="H3433" t="s">
        <v>6322</v>
      </c>
      <c r="I3433">
        <v>2</v>
      </c>
      <c r="J3433">
        <v>15350</v>
      </c>
      <c r="K3433">
        <v>10</v>
      </c>
      <c r="L3433">
        <v>27630</v>
      </c>
      <c r="M3433">
        <v>2099.8000000000002</v>
      </c>
      <c r="N3433" t="s">
        <v>38</v>
      </c>
    </row>
    <row r="3434" spans="1:14" x14ac:dyDescent="0.35">
      <c r="A3434">
        <v>13433</v>
      </c>
      <c r="B3434" s="1">
        <v>45385</v>
      </c>
      <c r="C3434" t="s">
        <v>6323</v>
      </c>
      <c r="D3434" t="s">
        <v>28</v>
      </c>
      <c r="E3434" t="s">
        <v>35</v>
      </c>
      <c r="F3434" t="s">
        <v>75</v>
      </c>
      <c r="G3434" t="s">
        <v>307</v>
      </c>
      <c r="H3434" t="s">
        <v>6324</v>
      </c>
      <c r="I3434">
        <v>5</v>
      </c>
      <c r="J3434">
        <v>79131</v>
      </c>
      <c r="K3434">
        <v>15</v>
      </c>
      <c r="L3434">
        <v>336306.75</v>
      </c>
      <c r="M3434">
        <v>41387.57</v>
      </c>
      <c r="N3434" t="s">
        <v>33</v>
      </c>
    </row>
    <row r="3435" spans="1:14" x14ac:dyDescent="0.35">
      <c r="A3435">
        <v>13434</v>
      </c>
      <c r="B3435" s="1">
        <v>45222</v>
      </c>
      <c r="C3435" t="s">
        <v>6325</v>
      </c>
      <c r="D3435" t="s">
        <v>22</v>
      </c>
      <c r="E3435" t="s">
        <v>58</v>
      </c>
      <c r="F3435" t="s">
        <v>96</v>
      </c>
      <c r="G3435" t="s">
        <v>183</v>
      </c>
      <c r="H3435" t="s">
        <v>4506</v>
      </c>
      <c r="I3435">
        <v>1</v>
      </c>
      <c r="J3435">
        <v>14443</v>
      </c>
      <c r="K3435">
        <v>15</v>
      </c>
      <c r="L3435">
        <v>12276.55</v>
      </c>
      <c r="M3435">
        <v>1865.77</v>
      </c>
      <c r="N3435" t="s">
        <v>33</v>
      </c>
    </row>
    <row r="3436" spans="1:14" x14ac:dyDescent="0.35">
      <c r="A3436">
        <v>13435</v>
      </c>
      <c r="B3436" s="1">
        <v>45677</v>
      </c>
      <c r="C3436" t="s">
        <v>6326</v>
      </c>
      <c r="D3436" t="s">
        <v>40</v>
      </c>
      <c r="E3436" t="s">
        <v>62</v>
      </c>
      <c r="F3436" t="s">
        <v>75</v>
      </c>
      <c r="G3436" t="s">
        <v>409</v>
      </c>
      <c r="H3436" t="s">
        <v>6327</v>
      </c>
      <c r="I3436">
        <v>2</v>
      </c>
      <c r="J3436">
        <v>78372</v>
      </c>
      <c r="K3436">
        <v>10</v>
      </c>
      <c r="L3436">
        <v>141069.6</v>
      </c>
      <c r="M3436">
        <v>7433.26</v>
      </c>
      <c r="N3436" t="s">
        <v>83</v>
      </c>
    </row>
    <row r="3437" spans="1:14" x14ac:dyDescent="0.35">
      <c r="A3437">
        <v>13436</v>
      </c>
      <c r="B3437" s="1">
        <v>45748</v>
      </c>
      <c r="C3437" t="s">
        <v>6328</v>
      </c>
      <c r="D3437" t="s">
        <v>40</v>
      </c>
      <c r="E3437" t="s">
        <v>50</v>
      </c>
      <c r="F3437" t="s">
        <v>69</v>
      </c>
      <c r="G3437" t="s">
        <v>70</v>
      </c>
      <c r="H3437" t="s">
        <v>6329</v>
      </c>
      <c r="I3437">
        <v>4</v>
      </c>
      <c r="J3437">
        <v>78646</v>
      </c>
      <c r="K3437">
        <v>0</v>
      </c>
      <c r="L3437">
        <v>314584</v>
      </c>
      <c r="M3437">
        <v>25851.759999999998</v>
      </c>
      <c r="N3437" t="s">
        <v>72</v>
      </c>
    </row>
    <row r="3438" spans="1:14" x14ac:dyDescent="0.35">
      <c r="A3438">
        <v>13437</v>
      </c>
      <c r="B3438" s="1">
        <v>45839</v>
      </c>
      <c r="C3438" t="s">
        <v>6330</v>
      </c>
      <c r="D3438" t="s">
        <v>40</v>
      </c>
      <c r="E3438" t="s">
        <v>50</v>
      </c>
      <c r="F3438" t="s">
        <v>129</v>
      </c>
      <c r="G3438" t="s">
        <v>159</v>
      </c>
      <c r="H3438" t="s">
        <v>6331</v>
      </c>
      <c r="I3438">
        <v>5</v>
      </c>
      <c r="J3438">
        <v>46098</v>
      </c>
      <c r="K3438">
        <v>10</v>
      </c>
      <c r="L3438">
        <v>207441</v>
      </c>
      <c r="M3438">
        <v>30558.22</v>
      </c>
      <c r="N3438" t="s">
        <v>38</v>
      </c>
    </row>
    <row r="3439" spans="1:14" x14ac:dyDescent="0.35">
      <c r="A3439">
        <v>13438</v>
      </c>
      <c r="B3439" s="1">
        <v>45860</v>
      </c>
      <c r="C3439" t="s">
        <v>6332</v>
      </c>
      <c r="D3439" t="s">
        <v>40</v>
      </c>
      <c r="E3439" t="s">
        <v>110</v>
      </c>
      <c r="F3439" t="s">
        <v>24</v>
      </c>
      <c r="G3439" t="s">
        <v>25</v>
      </c>
      <c r="H3439" t="s">
        <v>6333</v>
      </c>
      <c r="I3439">
        <v>5</v>
      </c>
      <c r="J3439">
        <v>10139</v>
      </c>
      <c r="K3439">
        <v>10</v>
      </c>
      <c r="L3439">
        <v>45625.5</v>
      </c>
      <c r="M3439">
        <v>8977.77</v>
      </c>
      <c r="N3439" t="s">
        <v>33</v>
      </c>
    </row>
    <row r="3440" spans="1:14" x14ac:dyDescent="0.35">
      <c r="A3440">
        <v>13439</v>
      </c>
      <c r="B3440" s="1">
        <v>45567</v>
      </c>
      <c r="C3440" t="s">
        <v>6334</v>
      </c>
      <c r="D3440" t="s">
        <v>22</v>
      </c>
      <c r="E3440" t="s">
        <v>23</v>
      </c>
      <c r="F3440" t="s">
        <v>24</v>
      </c>
      <c r="G3440" t="s">
        <v>107</v>
      </c>
      <c r="H3440" t="s">
        <v>6335</v>
      </c>
      <c r="I3440">
        <v>4</v>
      </c>
      <c r="J3440">
        <v>11730</v>
      </c>
      <c r="K3440">
        <v>10</v>
      </c>
      <c r="L3440">
        <v>42228</v>
      </c>
      <c r="M3440">
        <v>8366.99</v>
      </c>
      <c r="N3440" t="s">
        <v>33</v>
      </c>
    </row>
    <row r="3441" spans="1:14" x14ac:dyDescent="0.35">
      <c r="A3441">
        <v>13440</v>
      </c>
      <c r="B3441" s="1">
        <v>45615</v>
      </c>
      <c r="C3441" t="s">
        <v>6336</v>
      </c>
      <c r="D3441" t="s">
        <v>28</v>
      </c>
      <c r="E3441" t="s">
        <v>144</v>
      </c>
      <c r="F3441" t="s">
        <v>42</v>
      </c>
      <c r="G3441" t="s">
        <v>188</v>
      </c>
      <c r="H3441" t="s">
        <v>6337</v>
      </c>
      <c r="I3441">
        <v>4</v>
      </c>
      <c r="J3441">
        <v>13980</v>
      </c>
      <c r="K3441">
        <v>5</v>
      </c>
      <c r="L3441">
        <v>53124</v>
      </c>
      <c r="M3441">
        <v>10001.25</v>
      </c>
      <c r="N3441" t="s">
        <v>20</v>
      </c>
    </row>
    <row r="3442" spans="1:14" x14ac:dyDescent="0.35">
      <c r="A3442">
        <v>13441</v>
      </c>
      <c r="B3442" s="1">
        <v>45205</v>
      </c>
      <c r="C3442" t="s">
        <v>6338</v>
      </c>
      <c r="D3442" t="s">
        <v>15</v>
      </c>
      <c r="E3442" t="s">
        <v>16</v>
      </c>
      <c r="F3442" t="s">
        <v>42</v>
      </c>
      <c r="G3442" t="s">
        <v>43</v>
      </c>
      <c r="H3442" t="s">
        <v>6339</v>
      </c>
      <c r="I3442">
        <v>2</v>
      </c>
      <c r="J3442">
        <v>11988</v>
      </c>
      <c r="K3442">
        <v>10</v>
      </c>
      <c r="L3442">
        <v>21578.400000000001</v>
      </c>
      <c r="M3442">
        <v>1440.36</v>
      </c>
      <c r="N3442" t="s">
        <v>72</v>
      </c>
    </row>
    <row r="3443" spans="1:14" x14ac:dyDescent="0.35">
      <c r="A3443">
        <v>13442</v>
      </c>
      <c r="B3443" s="1">
        <v>45915</v>
      </c>
      <c r="C3443" t="s">
        <v>6340</v>
      </c>
      <c r="D3443" t="s">
        <v>15</v>
      </c>
      <c r="E3443" t="s">
        <v>147</v>
      </c>
      <c r="F3443" t="s">
        <v>17</v>
      </c>
      <c r="G3443" t="s">
        <v>111</v>
      </c>
      <c r="H3443" t="s">
        <v>6341</v>
      </c>
      <c r="I3443">
        <v>2</v>
      </c>
      <c r="J3443">
        <v>19507</v>
      </c>
      <c r="K3443">
        <v>5</v>
      </c>
      <c r="L3443">
        <v>37063.300000000003</v>
      </c>
      <c r="M3443">
        <v>4904.8900000000003</v>
      </c>
      <c r="N3443" t="s">
        <v>83</v>
      </c>
    </row>
    <row r="3444" spans="1:14" x14ac:dyDescent="0.35">
      <c r="A3444">
        <v>13443</v>
      </c>
      <c r="B3444" s="1">
        <v>45390</v>
      </c>
      <c r="C3444" t="s">
        <v>6342</v>
      </c>
      <c r="D3444" t="s">
        <v>28</v>
      </c>
      <c r="E3444" t="s">
        <v>114</v>
      </c>
      <c r="F3444" t="s">
        <v>42</v>
      </c>
      <c r="G3444" t="s">
        <v>446</v>
      </c>
      <c r="H3444" t="s">
        <v>6343</v>
      </c>
      <c r="I3444">
        <v>2</v>
      </c>
      <c r="J3444">
        <v>35346</v>
      </c>
      <c r="K3444">
        <v>10</v>
      </c>
      <c r="L3444">
        <v>63622.8</v>
      </c>
      <c r="M3444">
        <v>15716.73</v>
      </c>
      <c r="N3444" t="s">
        <v>38</v>
      </c>
    </row>
    <row r="3445" spans="1:14" x14ac:dyDescent="0.35">
      <c r="A3445">
        <v>13444</v>
      </c>
      <c r="B3445" s="1">
        <v>45741</v>
      </c>
      <c r="C3445" t="s">
        <v>6344</v>
      </c>
      <c r="D3445" t="s">
        <v>22</v>
      </c>
      <c r="E3445" t="s">
        <v>54</v>
      </c>
      <c r="F3445" t="s">
        <v>75</v>
      </c>
      <c r="G3445" t="s">
        <v>307</v>
      </c>
      <c r="H3445" t="s">
        <v>4366</v>
      </c>
      <c r="I3445">
        <v>5</v>
      </c>
      <c r="J3445">
        <v>9208</v>
      </c>
      <c r="K3445">
        <v>0</v>
      </c>
      <c r="L3445">
        <v>46040</v>
      </c>
      <c r="M3445">
        <v>4126.8</v>
      </c>
      <c r="N3445" t="s">
        <v>72</v>
      </c>
    </row>
    <row r="3446" spans="1:14" x14ac:dyDescent="0.35">
      <c r="A3446">
        <v>13445</v>
      </c>
      <c r="B3446" s="1">
        <v>45204</v>
      </c>
      <c r="C3446" t="s">
        <v>6345</v>
      </c>
      <c r="D3446" t="s">
        <v>28</v>
      </c>
      <c r="E3446" t="s">
        <v>29</v>
      </c>
      <c r="F3446" t="s">
        <v>86</v>
      </c>
      <c r="G3446" t="s">
        <v>90</v>
      </c>
      <c r="H3446" t="s">
        <v>6346</v>
      </c>
      <c r="I3446">
        <v>5</v>
      </c>
      <c r="J3446">
        <v>34780</v>
      </c>
      <c r="K3446">
        <v>5</v>
      </c>
      <c r="L3446">
        <v>165205</v>
      </c>
      <c r="M3446">
        <v>31468.02</v>
      </c>
      <c r="N3446" t="s">
        <v>33</v>
      </c>
    </row>
    <row r="3447" spans="1:14" x14ac:dyDescent="0.35">
      <c r="A3447">
        <v>13446</v>
      </c>
      <c r="B3447" s="1">
        <v>45659</v>
      </c>
      <c r="C3447" t="s">
        <v>6347</v>
      </c>
      <c r="D3447" t="s">
        <v>22</v>
      </c>
      <c r="E3447" t="s">
        <v>167</v>
      </c>
      <c r="F3447" t="s">
        <v>46</v>
      </c>
      <c r="G3447" t="s">
        <v>141</v>
      </c>
      <c r="H3447" t="s">
        <v>6348</v>
      </c>
      <c r="I3447">
        <v>4</v>
      </c>
      <c r="J3447">
        <v>73689</v>
      </c>
      <c r="K3447">
        <v>0</v>
      </c>
      <c r="L3447">
        <v>294756</v>
      </c>
      <c r="M3447">
        <v>24646.639999999999</v>
      </c>
      <c r="N3447" t="s">
        <v>20</v>
      </c>
    </row>
    <row r="3448" spans="1:14" x14ac:dyDescent="0.35">
      <c r="A3448">
        <v>13447</v>
      </c>
      <c r="B3448" s="1">
        <v>45347</v>
      </c>
      <c r="C3448" t="s">
        <v>6349</v>
      </c>
      <c r="D3448" t="s">
        <v>22</v>
      </c>
      <c r="E3448" t="s">
        <v>58</v>
      </c>
      <c r="F3448" t="s">
        <v>30</v>
      </c>
      <c r="G3448" t="s">
        <v>104</v>
      </c>
      <c r="H3448" t="s">
        <v>6350</v>
      </c>
      <c r="I3448">
        <v>2</v>
      </c>
      <c r="J3448">
        <v>50782</v>
      </c>
      <c r="K3448">
        <v>0</v>
      </c>
      <c r="L3448">
        <v>101564</v>
      </c>
      <c r="M3448">
        <v>12437.2</v>
      </c>
      <c r="N3448" t="s">
        <v>38</v>
      </c>
    </row>
    <row r="3449" spans="1:14" x14ac:dyDescent="0.35">
      <c r="A3449">
        <v>13448</v>
      </c>
      <c r="B3449" s="1">
        <v>45718</v>
      </c>
      <c r="C3449" t="s">
        <v>6351</v>
      </c>
      <c r="D3449" t="s">
        <v>40</v>
      </c>
      <c r="E3449" t="s">
        <v>41</v>
      </c>
      <c r="F3449" t="s">
        <v>24</v>
      </c>
      <c r="G3449" t="s">
        <v>25</v>
      </c>
      <c r="H3449" t="s">
        <v>6352</v>
      </c>
      <c r="I3449">
        <v>2</v>
      </c>
      <c r="J3449">
        <v>67896</v>
      </c>
      <c r="K3449">
        <v>5</v>
      </c>
      <c r="L3449">
        <v>129002.4</v>
      </c>
      <c r="M3449">
        <v>27417.279999999999</v>
      </c>
      <c r="N3449" t="s">
        <v>72</v>
      </c>
    </row>
    <row r="3450" spans="1:14" x14ac:dyDescent="0.35">
      <c r="A3450">
        <v>13449</v>
      </c>
      <c r="B3450" s="1">
        <v>45354</v>
      </c>
      <c r="C3450" t="s">
        <v>6353</v>
      </c>
      <c r="D3450" t="s">
        <v>15</v>
      </c>
      <c r="E3450" t="s">
        <v>174</v>
      </c>
      <c r="F3450" t="s">
        <v>69</v>
      </c>
      <c r="G3450" t="s">
        <v>151</v>
      </c>
      <c r="H3450" t="s">
        <v>6354</v>
      </c>
      <c r="I3450">
        <v>4</v>
      </c>
      <c r="J3450">
        <v>62447</v>
      </c>
      <c r="K3450">
        <v>10</v>
      </c>
      <c r="L3450">
        <v>224809.2</v>
      </c>
      <c r="M3450">
        <v>20400.34</v>
      </c>
      <c r="N3450" t="s">
        <v>33</v>
      </c>
    </row>
    <row r="3451" spans="1:14" x14ac:dyDescent="0.35">
      <c r="A3451">
        <v>13450</v>
      </c>
      <c r="B3451" s="1">
        <v>45745</v>
      </c>
      <c r="C3451" t="s">
        <v>6355</v>
      </c>
      <c r="D3451" t="s">
        <v>40</v>
      </c>
      <c r="E3451" t="s">
        <v>110</v>
      </c>
      <c r="F3451" t="s">
        <v>129</v>
      </c>
      <c r="G3451" t="s">
        <v>159</v>
      </c>
      <c r="H3451" t="s">
        <v>4375</v>
      </c>
      <c r="I3451">
        <v>3</v>
      </c>
      <c r="J3451">
        <v>65333</v>
      </c>
      <c r="K3451">
        <v>10</v>
      </c>
      <c r="L3451">
        <v>176399.1</v>
      </c>
      <c r="M3451">
        <v>39331.910000000003</v>
      </c>
      <c r="N3451" t="s">
        <v>72</v>
      </c>
    </row>
    <row r="3452" spans="1:14" x14ac:dyDescent="0.35">
      <c r="A3452">
        <v>13451</v>
      </c>
      <c r="B3452" s="1">
        <v>45747</v>
      </c>
      <c r="C3452" t="s">
        <v>6356</v>
      </c>
      <c r="D3452" t="s">
        <v>40</v>
      </c>
      <c r="E3452" t="s">
        <v>110</v>
      </c>
      <c r="F3452" t="s">
        <v>42</v>
      </c>
      <c r="G3452" t="s">
        <v>188</v>
      </c>
      <c r="H3452" t="s">
        <v>6245</v>
      </c>
      <c r="I3452">
        <v>3</v>
      </c>
      <c r="J3452">
        <v>9467</v>
      </c>
      <c r="K3452">
        <v>0</v>
      </c>
      <c r="L3452">
        <v>28401</v>
      </c>
      <c r="M3452">
        <v>4320.3</v>
      </c>
      <c r="N3452" t="s">
        <v>83</v>
      </c>
    </row>
    <row r="3453" spans="1:14" x14ac:dyDescent="0.35">
      <c r="A3453">
        <v>13452</v>
      </c>
      <c r="B3453" s="1">
        <v>45678</v>
      </c>
      <c r="C3453" t="s">
        <v>6357</v>
      </c>
      <c r="D3453" t="s">
        <v>15</v>
      </c>
      <c r="E3453" t="s">
        <v>93</v>
      </c>
      <c r="F3453" t="s">
        <v>96</v>
      </c>
      <c r="G3453" t="s">
        <v>214</v>
      </c>
      <c r="H3453" t="s">
        <v>6358</v>
      </c>
      <c r="I3453">
        <v>2</v>
      </c>
      <c r="J3453">
        <v>16217</v>
      </c>
      <c r="K3453">
        <v>20</v>
      </c>
      <c r="L3453">
        <v>25947.200000000001</v>
      </c>
      <c r="M3453">
        <v>4888.54</v>
      </c>
      <c r="N3453" t="s">
        <v>33</v>
      </c>
    </row>
    <row r="3454" spans="1:14" x14ac:dyDescent="0.35">
      <c r="A3454">
        <v>13453</v>
      </c>
      <c r="B3454" s="1">
        <v>45920</v>
      </c>
      <c r="C3454" t="s">
        <v>6359</v>
      </c>
      <c r="D3454" t="s">
        <v>22</v>
      </c>
      <c r="E3454" t="s">
        <v>23</v>
      </c>
      <c r="F3454" t="s">
        <v>69</v>
      </c>
      <c r="G3454" t="s">
        <v>517</v>
      </c>
      <c r="H3454" t="s">
        <v>6360</v>
      </c>
      <c r="I3454">
        <v>5</v>
      </c>
      <c r="J3454">
        <v>47739</v>
      </c>
      <c r="K3454">
        <v>20</v>
      </c>
      <c r="L3454">
        <v>190956</v>
      </c>
      <c r="M3454">
        <v>41152.93</v>
      </c>
      <c r="N3454" t="s">
        <v>83</v>
      </c>
    </row>
    <row r="3455" spans="1:14" x14ac:dyDescent="0.35">
      <c r="A3455">
        <v>13454</v>
      </c>
      <c r="B3455" s="1">
        <v>45442</v>
      </c>
      <c r="C3455" t="s">
        <v>6361</v>
      </c>
      <c r="D3455" t="s">
        <v>28</v>
      </c>
      <c r="E3455" t="s">
        <v>144</v>
      </c>
      <c r="F3455" t="s">
        <v>42</v>
      </c>
      <c r="G3455" t="s">
        <v>79</v>
      </c>
      <c r="H3455" t="s">
        <v>6362</v>
      </c>
      <c r="I3455">
        <v>2</v>
      </c>
      <c r="J3455">
        <v>51495</v>
      </c>
      <c r="K3455">
        <v>20</v>
      </c>
      <c r="L3455">
        <v>82392</v>
      </c>
      <c r="M3455">
        <v>13145.75</v>
      </c>
      <c r="N3455" t="s">
        <v>38</v>
      </c>
    </row>
    <row r="3456" spans="1:14" x14ac:dyDescent="0.35">
      <c r="A3456">
        <v>13455</v>
      </c>
      <c r="B3456" s="1">
        <v>45707</v>
      </c>
      <c r="C3456" t="s">
        <v>6363</v>
      </c>
      <c r="D3456" t="s">
        <v>28</v>
      </c>
      <c r="E3456" t="s">
        <v>29</v>
      </c>
      <c r="F3456" t="s">
        <v>96</v>
      </c>
      <c r="G3456" t="s">
        <v>214</v>
      </c>
      <c r="H3456" t="s">
        <v>1994</v>
      </c>
      <c r="I3456">
        <v>1</v>
      </c>
      <c r="J3456">
        <v>17171</v>
      </c>
      <c r="K3456">
        <v>10</v>
      </c>
      <c r="L3456">
        <v>15453.9</v>
      </c>
      <c r="M3456">
        <v>2299.5500000000002</v>
      </c>
      <c r="N3456" t="s">
        <v>72</v>
      </c>
    </row>
    <row r="3457" spans="1:14" x14ac:dyDescent="0.35">
      <c r="A3457">
        <v>13456</v>
      </c>
      <c r="B3457" s="1">
        <v>45492</v>
      </c>
      <c r="C3457" t="s">
        <v>6364</v>
      </c>
      <c r="D3457" t="s">
        <v>40</v>
      </c>
      <c r="E3457" t="s">
        <v>41</v>
      </c>
      <c r="F3457" t="s">
        <v>42</v>
      </c>
      <c r="G3457" t="s">
        <v>79</v>
      </c>
      <c r="H3457" t="s">
        <v>6365</v>
      </c>
      <c r="I3457">
        <v>5</v>
      </c>
      <c r="J3457">
        <v>19553</v>
      </c>
      <c r="K3457">
        <v>20</v>
      </c>
      <c r="L3457">
        <v>78212</v>
      </c>
      <c r="M3457">
        <v>14268.1</v>
      </c>
      <c r="N3457" t="s">
        <v>72</v>
      </c>
    </row>
    <row r="3458" spans="1:14" x14ac:dyDescent="0.35">
      <c r="A3458">
        <v>13457</v>
      </c>
      <c r="B3458" s="1">
        <v>45861</v>
      </c>
      <c r="C3458" t="s">
        <v>6366</v>
      </c>
      <c r="D3458" t="s">
        <v>28</v>
      </c>
      <c r="E3458" t="s">
        <v>144</v>
      </c>
      <c r="F3458" t="s">
        <v>46</v>
      </c>
      <c r="G3458" t="s">
        <v>47</v>
      </c>
      <c r="H3458" t="s">
        <v>6367</v>
      </c>
      <c r="I3458">
        <v>2</v>
      </c>
      <c r="J3458">
        <v>70084</v>
      </c>
      <c r="K3458">
        <v>20</v>
      </c>
      <c r="L3458">
        <v>112134.39999999999</v>
      </c>
      <c r="M3458">
        <v>10750.48</v>
      </c>
      <c r="N3458" t="s">
        <v>38</v>
      </c>
    </row>
    <row r="3459" spans="1:14" x14ac:dyDescent="0.35">
      <c r="A3459">
        <v>13458</v>
      </c>
      <c r="B3459" s="1">
        <v>45681</v>
      </c>
      <c r="C3459" t="s">
        <v>6368</v>
      </c>
      <c r="D3459" t="s">
        <v>40</v>
      </c>
      <c r="E3459" t="s">
        <v>103</v>
      </c>
      <c r="F3459" t="s">
        <v>96</v>
      </c>
      <c r="G3459" t="s">
        <v>214</v>
      </c>
      <c r="H3459" t="s">
        <v>4092</v>
      </c>
      <c r="I3459">
        <v>3</v>
      </c>
      <c r="J3459">
        <v>8963</v>
      </c>
      <c r="K3459">
        <v>0</v>
      </c>
      <c r="L3459">
        <v>26889</v>
      </c>
      <c r="M3459">
        <v>5701.61</v>
      </c>
      <c r="N3459" t="s">
        <v>38</v>
      </c>
    </row>
    <row r="3460" spans="1:14" x14ac:dyDescent="0.35">
      <c r="A3460">
        <v>13459</v>
      </c>
      <c r="B3460" s="1">
        <v>45582</v>
      </c>
      <c r="C3460" t="s">
        <v>6369</v>
      </c>
      <c r="D3460" t="s">
        <v>40</v>
      </c>
      <c r="E3460" t="s">
        <v>50</v>
      </c>
      <c r="F3460" t="s">
        <v>24</v>
      </c>
      <c r="G3460" t="s">
        <v>107</v>
      </c>
      <c r="H3460" t="s">
        <v>6370</v>
      </c>
      <c r="I3460">
        <v>3</v>
      </c>
      <c r="J3460">
        <v>8152</v>
      </c>
      <c r="K3460">
        <v>5</v>
      </c>
      <c r="L3460">
        <v>23233.200000000001</v>
      </c>
      <c r="M3460">
        <v>1549.6</v>
      </c>
      <c r="N3460" t="s">
        <v>72</v>
      </c>
    </row>
    <row r="3461" spans="1:14" x14ac:dyDescent="0.35">
      <c r="A3461">
        <v>13460</v>
      </c>
      <c r="B3461" s="1">
        <v>45298</v>
      </c>
      <c r="C3461" t="s">
        <v>6371</v>
      </c>
      <c r="D3461" t="s">
        <v>28</v>
      </c>
      <c r="E3461" t="s">
        <v>85</v>
      </c>
      <c r="F3461" t="s">
        <v>42</v>
      </c>
      <c r="G3461" t="s">
        <v>79</v>
      </c>
      <c r="H3461" t="s">
        <v>6372</v>
      </c>
      <c r="I3461">
        <v>1</v>
      </c>
      <c r="J3461">
        <v>19937</v>
      </c>
      <c r="K3461">
        <v>15</v>
      </c>
      <c r="L3461">
        <v>16946.45</v>
      </c>
      <c r="M3461">
        <v>2578.6999999999998</v>
      </c>
      <c r="N3461" t="s">
        <v>33</v>
      </c>
    </row>
    <row r="3462" spans="1:14" x14ac:dyDescent="0.35">
      <c r="A3462">
        <v>13461</v>
      </c>
      <c r="B3462" s="1">
        <v>45331</v>
      </c>
      <c r="C3462" t="s">
        <v>6373</v>
      </c>
      <c r="D3462" t="s">
        <v>15</v>
      </c>
      <c r="E3462" t="s">
        <v>147</v>
      </c>
      <c r="F3462" t="s">
        <v>30</v>
      </c>
      <c r="G3462" t="s">
        <v>31</v>
      </c>
      <c r="H3462" t="s">
        <v>6374</v>
      </c>
      <c r="I3462">
        <v>4</v>
      </c>
      <c r="J3462">
        <v>41184</v>
      </c>
      <c r="K3462">
        <v>10</v>
      </c>
      <c r="L3462">
        <v>148262.39999999999</v>
      </c>
      <c r="M3462">
        <v>24010.41</v>
      </c>
      <c r="N3462" t="s">
        <v>20</v>
      </c>
    </row>
    <row r="3463" spans="1:14" x14ac:dyDescent="0.35">
      <c r="A3463">
        <v>13462</v>
      </c>
      <c r="B3463" s="1">
        <v>45332</v>
      </c>
      <c r="C3463" t="s">
        <v>6375</v>
      </c>
      <c r="D3463" t="s">
        <v>15</v>
      </c>
      <c r="E3463" t="s">
        <v>93</v>
      </c>
      <c r="F3463" t="s">
        <v>86</v>
      </c>
      <c r="G3463" t="s">
        <v>171</v>
      </c>
      <c r="H3463" t="s">
        <v>6376</v>
      </c>
      <c r="I3463">
        <v>5</v>
      </c>
      <c r="J3463">
        <v>39605</v>
      </c>
      <c r="K3463">
        <v>5</v>
      </c>
      <c r="L3463">
        <v>188123.75</v>
      </c>
      <c r="M3463">
        <v>31817.360000000001</v>
      </c>
      <c r="N3463" t="s">
        <v>33</v>
      </c>
    </row>
    <row r="3464" spans="1:14" x14ac:dyDescent="0.35">
      <c r="A3464">
        <v>13463</v>
      </c>
      <c r="B3464" s="1">
        <v>45360</v>
      </c>
      <c r="C3464" t="s">
        <v>6377</v>
      </c>
      <c r="D3464" t="s">
        <v>15</v>
      </c>
      <c r="E3464" t="s">
        <v>68</v>
      </c>
      <c r="F3464" t="s">
        <v>24</v>
      </c>
      <c r="G3464" t="s">
        <v>25</v>
      </c>
      <c r="H3464" t="s">
        <v>3346</v>
      </c>
      <c r="I3464">
        <v>2</v>
      </c>
      <c r="J3464">
        <v>5706</v>
      </c>
      <c r="K3464">
        <v>10</v>
      </c>
      <c r="L3464">
        <v>10270.799999999999</v>
      </c>
      <c r="M3464">
        <v>1939.53</v>
      </c>
      <c r="N3464" t="s">
        <v>72</v>
      </c>
    </row>
    <row r="3465" spans="1:14" x14ac:dyDescent="0.35">
      <c r="A3465">
        <v>13464</v>
      </c>
      <c r="B3465" s="1">
        <v>45885</v>
      </c>
      <c r="C3465" t="s">
        <v>6378</v>
      </c>
      <c r="D3465" t="s">
        <v>22</v>
      </c>
      <c r="E3465" t="s">
        <v>54</v>
      </c>
      <c r="F3465" t="s">
        <v>42</v>
      </c>
      <c r="G3465" t="s">
        <v>79</v>
      </c>
      <c r="H3465" t="s">
        <v>3042</v>
      </c>
      <c r="I3465">
        <v>5</v>
      </c>
      <c r="J3465">
        <v>43630</v>
      </c>
      <c r="K3465">
        <v>5</v>
      </c>
      <c r="L3465">
        <v>207242.5</v>
      </c>
      <c r="M3465">
        <v>10385.549999999999</v>
      </c>
      <c r="N3465" t="s">
        <v>20</v>
      </c>
    </row>
    <row r="3466" spans="1:14" x14ac:dyDescent="0.35">
      <c r="A3466">
        <v>13465</v>
      </c>
      <c r="B3466" s="1">
        <v>45730</v>
      </c>
      <c r="C3466" t="s">
        <v>6379</v>
      </c>
      <c r="D3466" t="s">
        <v>40</v>
      </c>
      <c r="E3466" t="s">
        <v>110</v>
      </c>
      <c r="F3466" t="s">
        <v>69</v>
      </c>
      <c r="G3466" t="s">
        <v>517</v>
      </c>
      <c r="H3466" t="s">
        <v>4327</v>
      </c>
      <c r="I3466">
        <v>1</v>
      </c>
      <c r="J3466">
        <v>78233</v>
      </c>
      <c r="K3466">
        <v>20</v>
      </c>
      <c r="L3466">
        <v>62586.400000000001</v>
      </c>
      <c r="M3466">
        <v>7734.94</v>
      </c>
      <c r="N3466" t="s">
        <v>72</v>
      </c>
    </row>
    <row r="3467" spans="1:14" x14ac:dyDescent="0.35">
      <c r="A3467">
        <v>13466</v>
      </c>
      <c r="B3467" s="1">
        <v>45335</v>
      </c>
      <c r="C3467" t="s">
        <v>6380</v>
      </c>
      <c r="D3467" t="s">
        <v>22</v>
      </c>
      <c r="E3467" t="s">
        <v>23</v>
      </c>
      <c r="F3467" t="s">
        <v>96</v>
      </c>
      <c r="G3467" t="s">
        <v>214</v>
      </c>
      <c r="H3467" t="s">
        <v>895</v>
      </c>
      <c r="I3467">
        <v>1</v>
      </c>
      <c r="J3467">
        <v>22703</v>
      </c>
      <c r="K3467">
        <v>0</v>
      </c>
      <c r="L3467">
        <v>22703</v>
      </c>
      <c r="M3467">
        <v>4318.76</v>
      </c>
      <c r="N3467" t="s">
        <v>72</v>
      </c>
    </row>
    <row r="3468" spans="1:14" x14ac:dyDescent="0.35">
      <c r="A3468">
        <v>13467</v>
      </c>
      <c r="B3468" s="1">
        <v>45309</v>
      </c>
      <c r="C3468" t="s">
        <v>6381</v>
      </c>
      <c r="D3468" t="s">
        <v>40</v>
      </c>
      <c r="E3468" t="s">
        <v>103</v>
      </c>
      <c r="F3468" t="s">
        <v>96</v>
      </c>
      <c r="G3468" t="s">
        <v>214</v>
      </c>
      <c r="H3468" t="s">
        <v>6382</v>
      </c>
      <c r="I3468">
        <v>1</v>
      </c>
      <c r="J3468">
        <v>71110</v>
      </c>
      <c r="K3468">
        <v>20</v>
      </c>
      <c r="L3468">
        <v>56888</v>
      </c>
      <c r="M3468">
        <v>10954.94</v>
      </c>
      <c r="N3468" t="s">
        <v>72</v>
      </c>
    </row>
    <row r="3469" spans="1:14" x14ac:dyDescent="0.35">
      <c r="A3469">
        <v>13468</v>
      </c>
      <c r="B3469" s="1">
        <v>45384</v>
      </c>
      <c r="C3469" t="s">
        <v>6383</v>
      </c>
      <c r="D3469" t="s">
        <v>28</v>
      </c>
      <c r="E3469" t="s">
        <v>29</v>
      </c>
      <c r="F3469" t="s">
        <v>69</v>
      </c>
      <c r="G3469" t="s">
        <v>517</v>
      </c>
      <c r="H3469" t="s">
        <v>6384</v>
      </c>
      <c r="I3469">
        <v>2</v>
      </c>
      <c r="J3469">
        <v>42014</v>
      </c>
      <c r="K3469">
        <v>0</v>
      </c>
      <c r="L3469">
        <v>84028</v>
      </c>
      <c r="M3469">
        <v>18352.189999999999</v>
      </c>
      <c r="N3469" t="s">
        <v>38</v>
      </c>
    </row>
    <row r="3470" spans="1:14" x14ac:dyDescent="0.35">
      <c r="A3470">
        <v>13469</v>
      </c>
      <c r="B3470" s="1">
        <v>45522</v>
      </c>
      <c r="C3470" t="s">
        <v>6385</v>
      </c>
      <c r="D3470" t="s">
        <v>15</v>
      </c>
      <c r="E3470" t="s">
        <v>93</v>
      </c>
      <c r="F3470" t="s">
        <v>17</v>
      </c>
      <c r="G3470" t="s">
        <v>111</v>
      </c>
      <c r="H3470" t="s">
        <v>6386</v>
      </c>
      <c r="I3470">
        <v>3</v>
      </c>
      <c r="J3470">
        <v>51106</v>
      </c>
      <c r="K3470">
        <v>10</v>
      </c>
      <c r="L3470">
        <v>137986.20000000001</v>
      </c>
      <c r="M3470">
        <v>9602.0300000000007</v>
      </c>
      <c r="N3470" t="s">
        <v>83</v>
      </c>
    </row>
    <row r="3471" spans="1:14" x14ac:dyDescent="0.35">
      <c r="A3471">
        <v>13470</v>
      </c>
      <c r="B3471" s="1">
        <v>45529</v>
      </c>
      <c r="C3471" t="s">
        <v>6387</v>
      </c>
      <c r="D3471" t="s">
        <v>22</v>
      </c>
      <c r="E3471" t="s">
        <v>167</v>
      </c>
      <c r="F3471" t="s">
        <v>17</v>
      </c>
      <c r="G3471" t="s">
        <v>18</v>
      </c>
      <c r="H3471" t="s">
        <v>3678</v>
      </c>
      <c r="I3471">
        <v>4</v>
      </c>
      <c r="J3471">
        <v>30465</v>
      </c>
      <c r="K3471">
        <v>20</v>
      </c>
      <c r="L3471">
        <v>97488</v>
      </c>
      <c r="M3471">
        <v>15095.78</v>
      </c>
      <c r="N3471" t="s">
        <v>83</v>
      </c>
    </row>
    <row r="3472" spans="1:14" x14ac:dyDescent="0.35">
      <c r="A3472">
        <v>13471</v>
      </c>
      <c r="B3472" s="1">
        <v>45621</v>
      </c>
      <c r="C3472" t="s">
        <v>6388</v>
      </c>
      <c r="D3472" t="s">
        <v>15</v>
      </c>
      <c r="E3472" t="s">
        <v>147</v>
      </c>
      <c r="F3472" t="s">
        <v>86</v>
      </c>
      <c r="G3472" t="s">
        <v>90</v>
      </c>
      <c r="H3472" t="s">
        <v>5686</v>
      </c>
      <c r="I3472">
        <v>1</v>
      </c>
      <c r="J3472">
        <v>1546</v>
      </c>
      <c r="K3472">
        <v>5</v>
      </c>
      <c r="L3472">
        <v>1468.7</v>
      </c>
      <c r="M3472">
        <v>243.86</v>
      </c>
      <c r="N3472" t="s">
        <v>33</v>
      </c>
    </row>
    <row r="3473" spans="1:14" x14ac:dyDescent="0.35">
      <c r="A3473">
        <v>13472</v>
      </c>
      <c r="B3473" s="1">
        <v>45399</v>
      </c>
      <c r="C3473" t="s">
        <v>6389</v>
      </c>
      <c r="D3473" t="s">
        <v>22</v>
      </c>
      <c r="E3473" t="s">
        <v>23</v>
      </c>
      <c r="F3473" t="s">
        <v>46</v>
      </c>
      <c r="G3473" t="s">
        <v>126</v>
      </c>
      <c r="H3473" t="s">
        <v>6390</v>
      </c>
      <c r="I3473">
        <v>1</v>
      </c>
      <c r="J3473">
        <v>26399</v>
      </c>
      <c r="K3473">
        <v>20</v>
      </c>
      <c r="L3473">
        <v>21119.200000000001</v>
      </c>
      <c r="M3473">
        <v>3370.88</v>
      </c>
      <c r="N3473" t="s">
        <v>38</v>
      </c>
    </row>
    <row r="3474" spans="1:14" x14ac:dyDescent="0.35">
      <c r="A3474">
        <v>13473</v>
      </c>
      <c r="B3474" s="1">
        <v>45308</v>
      </c>
      <c r="C3474" t="s">
        <v>6391</v>
      </c>
      <c r="D3474" t="s">
        <v>22</v>
      </c>
      <c r="E3474" t="s">
        <v>74</v>
      </c>
      <c r="F3474" t="s">
        <v>96</v>
      </c>
      <c r="G3474" t="s">
        <v>183</v>
      </c>
      <c r="H3474" t="s">
        <v>6392</v>
      </c>
      <c r="I3474">
        <v>2</v>
      </c>
      <c r="J3474">
        <v>63493</v>
      </c>
      <c r="K3474">
        <v>5</v>
      </c>
      <c r="L3474">
        <v>120636.7</v>
      </c>
      <c r="M3474">
        <v>26839.18</v>
      </c>
      <c r="N3474" t="s">
        <v>72</v>
      </c>
    </row>
    <row r="3475" spans="1:14" x14ac:dyDescent="0.35">
      <c r="A3475">
        <v>13474</v>
      </c>
      <c r="B3475" s="1">
        <v>45377</v>
      </c>
      <c r="C3475" t="s">
        <v>4463</v>
      </c>
      <c r="D3475" t="s">
        <v>40</v>
      </c>
      <c r="E3475" t="s">
        <v>50</v>
      </c>
      <c r="F3475" t="s">
        <v>86</v>
      </c>
      <c r="G3475" t="s">
        <v>171</v>
      </c>
      <c r="H3475" t="s">
        <v>6393</v>
      </c>
      <c r="I3475">
        <v>2</v>
      </c>
      <c r="J3475">
        <v>56650</v>
      </c>
      <c r="K3475">
        <v>10</v>
      </c>
      <c r="L3475">
        <v>101970</v>
      </c>
      <c r="M3475">
        <v>13412.43</v>
      </c>
      <c r="N3475" t="s">
        <v>33</v>
      </c>
    </row>
    <row r="3476" spans="1:14" x14ac:dyDescent="0.35">
      <c r="A3476">
        <v>13475</v>
      </c>
      <c r="B3476" s="1">
        <v>45713</v>
      </c>
      <c r="C3476" t="s">
        <v>6394</v>
      </c>
      <c r="D3476" t="s">
        <v>22</v>
      </c>
      <c r="E3476" t="s">
        <v>74</v>
      </c>
      <c r="F3476" t="s">
        <v>96</v>
      </c>
      <c r="G3476" t="s">
        <v>214</v>
      </c>
      <c r="H3476" t="s">
        <v>4020</v>
      </c>
      <c r="I3476">
        <v>2</v>
      </c>
      <c r="J3476">
        <v>38346</v>
      </c>
      <c r="K3476">
        <v>0</v>
      </c>
      <c r="L3476">
        <v>76692</v>
      </c>
      <c r="M3476">
        <v>9755.0400000000009</v>
      </c>
      <c r="N3476" t="s">
        <v>83</v>
      </c>
    </row>
    <row r="3477" spans="1:14" x14ac:dyDescent="0.35">
      <c r="A3477">
        <v>13476</v>
      </c>
      <c r="B3477" s="1">
        <v>45475</v>
      </c>
      <c r="C3477" t="s">
        <v>6395</v>
      </c>
      <c r="D3477" t="s">
        <v>40</v>
      </c>
      <c r="E3477" t="s">
        <v>103</v>
      </c>
      <c r="F3477" t="s">
        <v>75</v>
      </c>
      <c r="G3477" t="s">
        <v>409</v>
      </c>
      <c r="H3477" t="s">
        <v>6396</v>
      </c>
      <c r="I3477">
        <v>5</v>
      </c>
      <c r="J3477">
        <v>35065</v>
      </c>
      <c r="K3477">
        <v>10</v>
      </c>
      <c r="L3477">
        <v>157792.5</v>
      </c>
      <c r="M3477">
        <v>15634.85</v>
      </c>
      <c r="N3477" t="s">
        <v>20</v>
      </c>
    </row>
    <row r="3478" spans="1:14" x14ac:dyDescent="0.35">
      <c r="A3478">
        <v>13477</v>
      </c>
      <c r="B3478" s="1">
        <v>45864</v>
      </c>
      <c r="C3478" t="s">
        <v>6397</v>
      </c>
      <c r="D3478" t="s">
        <v>22</v>
      </c>
      <c r="E3478" t="s">
        <v>74</v>
      </c>
      <c r="F3478" t="s">
        <v>86</v>
      </c>
      <c r="G3478" t="s">
        <v>118</v>
      </c>
      <c r="H3478" t="s">
        <v>2896</v>
      </c>
      <c r="I3478">
        <v>1</v>
      </c>
      <c r="J3478">
        <v>76432</v>
      </c>
      <c r="K3478">
        <v>0</v>
      </c>
      <c r="L3478">
        <v>76432</v>
      </c>
      <c r="M3478">
        <v>11013.85</v>
      </c>
      <c r="N3478" t="s">
        <v>20</v>
      </c>
    </row>
    <row r="3479" spans="1:14" x14ac:dyDescent="0.35">
      <c r="A3479">
        <v>13478</v>
      </c>
      <c r="B3479" s="1">
        <v>45317</v>
      </c>
      <c r="C3479" t="s">
        <v>6398</v>
      </c>
      <c r="D3479" t="s">
        <v>22</v>
      </c>
      <c r="E3479" t="s">
        <v>54</v>
      </c>
      <c r="F3479" t="s">
        <v>17</v>
      </c>
      <c r="G3479" t="s">
        <v>100</v>
      </c>
      <c r="H3479" t="s">
        <v>6399</v>
      </c>
      <c r="I3479">
        <v>2</v>
      </c>
      <c r="J3479">
        <v>72445</v>
      </c>
      <c r="K3479">
        <v>20</v>
      </c>
      <c r="L3479">
        <v>115912</v>
      </c>
      <c r="M3479">
        <v>19267.8</v>
      </c>
      <c r="N3479" t="s">
        <v>20</v>
      </c>
    </row>
    <row r="3480" spans="1:14" x14ac:dyDescent="0.35">
      <c r="A3480">
        <v>13479</v>
      </c>
      <c r="B3480" s="1">
        <v>45789</v>
      </c>
      <c r="C3480" t="s">
        <v>6400</v>
      </c>
      <c r="D3480" t="s">
        <v>40</v>
      </c>
      <c r="E3480" t="s">
        <v>110</v>
      </c>
      <c r="F3480" t="s">
        <v>17</v>
      </c>
      <c r="G3480" t="s">
        <v>111</v>
      </c>
      <c r="H3480" t="s">
        <v>6401</v>
      </c>
      <c r="I3480">
        <v>4</v>
      </c>
      <c r="J3480">
        <v>21535</v>
      </c>
      <c r="K3480">
        <v>0</v>
      </c>
      <c r="L3480">
        <v>86140</v>
      </c>
      <c r="M3480">
        <v>14750.84</v>
      </c>
      <c r="N3480" t="s">
        <v>72</v>
      </c>
    </row>
    <row r="3481" spans="1:14" x14ac:dyDescent="0.35">
      <c r="A3481">
        <v>13480</v>
      </c>
      <c r="B3481" s="1">
        <v>45621</v>
      </c>
      <c r="C3481" t="s">
        <v>6402</v>
      </c>
      <c r="D3481" t="s">
        <v>40</v>
      </c>
      <c r="E3481" t="s">
        <v>41</v>
      </c>
      <c r="F3481" t="s">
        <v>129</v>
      </c>
      <c r="G3481" t="s">
        <v>130</v>
      </c>
      <c r="H3481" t="s">
        <v>6403</v>
      </c>
      <c r="I3481">
        <v>1</v>
      </c>
      <c r="J3481">
        <v>66873</v>
      </c>
      <c r="K3481">
        <v>10</v>
      </c>
      <c r="L3481">
        <v>60185.7</v>
      </c>
      <c r="M3481">
        <v>4072.39</v>
      </c>
      <c r="N3481" t="s">
        <v>38</v>
      </c>
    </row>
    <row r="3482" spans="1:14" x14ac:dyDescent="0.35">
      <c r="A3482">
        <v>13481</v>
      </c>
      <c r="B3482" s="1">
        <v>45592</v>
      </c>
      <c r="C3482" t="s">
        <v>6404</v>
      </c>
      <c r="D3482" t="s">
        <v>40</v>
      </c>
      <c r="E3482" t="s">
        <v>110</v>
      </c>
      <c r="F3482" t="s">
        <v>96</v>
      </c>
      <c r="G3482" t="s">
        <v>214</v>
      </c>
      <c r="H3482" t="s">
        <v>3685</v>
      </c>
      <c r="I3482">
        <v>1</v>
      </c>
      <c r="J3482">
        <v>75145</v>
      </c>
      <c r="K3482">
        <v>15</v>
      </c>
      <c r="L3482">
        <v>63873.25</v>
      </c>
      <c r="M3482">
        <v>13779.84</v>
      </c>
      <c r="N3482" t="s">
        <v>72</v>
      </c>
    </row>
    <row r="3483" spans="1:14" x14ac:dyDescent="0.35">
      <c r="A3483">
        <v>13482</v>
      </c>
      <c r="B3483" s="1">
        <v>45537</v>
      </c>
      <c r="C3483" t="s">
        <v>6405</v>
      </c>
      <c r="D3483" t="s">
        <v>15</v>
      </c>
      <c r="E3483" t="s">
        <v>147</v>
      </c>
      <c r="F3483" t="s">
        <v>75</v>
      </c>
      <c r="G3483" t="s">
        <v>204</v>
      </c>
      <c r="H3483" t="s">
        <v>6406</v>
      </c>
      <c r="I3483">
        <v>4</v>
      </c>
      <c r="J3483">
        <v>8015</v>
      </c>
      <c r="K3483">
        <v>5</v>
      </c>
      <c r="L3483">
        <v>30457</v>
      </c>
      <c r="M3483">
        <v>3760.9</v>
      </c>
      <c r="N3483" t="s">
        <v>38</v>
      </c>
    </row>
    <row r="3484" spans="1:14" x14ac:dyDescent="0.35">
      <c r="A3484">
        <v>13483</v>
      </c>
      <c r="B3484" s="1">
        <v>45732</v>
      </c>
      <c r="C3484" t="s">
        <v>6407</v>
      </c>
      <c r="D3484" t="s">
        <v>28</v>
      </c>
      <c r="E3484" t="s">
        <v>144</v>
      </c>
      <c r="F3484" t="s">
        <v>86</v>
      </c>
      <c r="G3484" t="s">
        <v>171</v>
      </c>
      <c r="H3484" t="s">
        <v>6408</v>
      </c>
      <c r="I3484">
        <v>2</v>
      </c>
      <c r="J3484">
        <v>18435</v>
      </c>
      <c r="K3484">
        <v>20</v>
      </c>
      <c r="L3484">
        <v>29496</v>
      </c>
      <c r="M3484">
        <v>4566.37</v>
      </c>
      <c r="N3484" t="s">
        <v>72</v>
      </c>
    </row>
    <row r="3485" spans="1:14" x14ac:dyDescent="0.35">
      <c r="A3485">
        <v>13484</v>
      </c>
      <c r="B3485" s="1">
        <v>45790</v>
      </c>
      <c r="C3485" t="s">
        <v>6409</v>
      </c>
      <c r="D3485" t="s">
        <v>28</v>
      </c>
      <c r="E3485" t="s">
        <v>85</v>
      </c>
      <c r="F3485" t="s">
        <v>86</v>
      </c>
      <c r="G3485" t="s">
        <v>118</v>
      </c>
      <c r="H3485" t="s">
        <v>6410</v>
      </c>
      <c r="I3485">
        <v>3</v>
      </c>
      <c r="J3485">
        <v>73213</v>
      </c>
      <c r="K3485">
        <v>10</v>
      </c>
      <c r="L3485">
        <v>197675.1</v>
      </c>
      <c r="M3485">
        <v>44853.15</v>
      </c>
      <c r="N3485" t="s">
        <v>33</v>
      </c>
    </row>
    <row r="3486" spans="1:14" x14ac:dyDescent="0.35">
      <c r="A3486">
        <v>13485</v>
      </c>
      <c r="B3486" s="1">
        <v>45227</v>
      </c>
      <c r="C3486" t="s">
        <v>6411</v>
      </c>
      <c r="D3486" t="s">
        <v>40</v>
      </c>
      <c r="E3486" t="s">
        <v>62</v>
      </c>
      <c r="F3486" t="s">
        <v>96</v>
      </c>
      <c r="G3486" t="s">
        <v>183</v>
      </c>
      <c r="H3486" t="s">
        <v>6412</v>
      </c>
      <c r="I3486">
        <v>2</v>
      </c>
      <c r="J3486">
        <v>13488</v>
      </c>
      <c r="K3486">
        <v>0</v>
      </c>
      <c r="L3486">
        <v>26976</v>
      </c>
      <c r="M3486">
        <v>3357.06</v>
      </c>
      <c r="N3486" t="s">
        <v>72</v>
      </c>
    </row>
    <row r="3487" spans="1:14" x14ac:dyDescent="0.35">
      <c r="A3487">
        <v>13486</v>
      </c>
      <c r="B3487" s="1">
        <v>45261</v>
      </c>
      <c r="C3487" t="s">
        <v>6413</v>
      </c>
      <c r="D3487" t="s">
        <v>22</v>
      </c>
      <c r="E3487" t="s">
        <v>54</v>
      </c>
      <c r="F3487" t="s">
        <v>17</v>
      </c>
      <c r="G3487" t="s">
        <v>111</v>
      </c>
      <c r="H3487" t="s">
        <v>6414</v>
      </c>
      <c r="I3487">
        <v>3</v>
      </c>
      <c r="J3487">
        <v>72181</v>
      </c>
      <c r="K3487">
        <v>0</v>
      </c>
      <c r="L3487">
        <v>216543</v>
      </c>
      <c r="M3487">
        <v>40729.07</v>
      </c>
      <c r="N3487" t="s">
        <v>83</v>
      </c>
    </row>
    <row r="3488" spans="1:14" x14ac:dyDescent="0.35">
      <c r="A3488">
        <v>13487</v>
      </c>
      <c r="B3488" s="1">
        <v>45303</v>
      </c>
      <c r="C3488" t="s">
        <v>6415</v>
      </c>
      <c r="D3488" t="s">
        <v>15</v>
      </c>
      <c r="E3488" t="s">
        <v>68</v>
      </c>
      <c r="F3488" t="s">
        <v>24</v>
      </c>
      <c r="G3488" t="s">
        <v>59</v>
      </c>
      <c r="H3488" t="s">
        <v>6416</v>
      </c>
      <c r="I3488">
        <v>2</v>
      </c>
      <c r="J3488">
        <v>21321</v>
      </c>
      <c r="K3488">
        <v>10</v>
      </c>
      <c r="L3488">
        <v>38377.800000000003</v>
      </c>
      <c r="M3488">
        <v>2823.86</v>
      </c>
      <c r="N3488" t="s">
        <v>33</v>
      </c>
    </row>
    <row r="3489" spans="1:14" x14ac:dyDescent="0.35">
      <c r="A3489">
        <v>13488</v>
      </c>
      <c r="B3489" s="1">
        <v>45598</v>
      </c>
      <c r="C3489" t="s">
        <v>6417</v>
      </c>
      <c r="D3489" t="s">
        <v>28</v>
      </c>
      <c r="E3489" t="s">
        <v>35</v>
      </c>
      <c r="F3489" t="s">
        <v>86</v>
      </c>
      <c r="G3489" t="s">
        <v>87</v>
      </c>
      <c r="H3489" t="s">
        <v>6418</v>
      </c>
      <c r="I3489">
        <v>1</v>
      </c>
      <c r="J3489">
        <v>61560</v>
      </c>
      <c r="K3489">
        <v>0</v>
      </c>
      <c r="L3489">
        <v>61560</v>
      </c>
      <c r="M3489">
        <v>11239.26</v>
      </c>
      <c r="N3489" t="s">
        <v>72</v>
      </c>
    </row>
    <row r="3490" spans="1:14" x14ac:dyDescent="0.35">
      <c r="A3490">
        <v>13489</v>
      </c>
      <c r="B3490" s="1">
        <v>45471</v>
      </c>
      <c r="C3490" t="s">
        <v>6419</v>
      </c>
      <c r="D3490" t="s">
        <v>28</v>
      </c>
      <c r="E3490" t="s">
        <v>144</v>
      </c>
      <c r="F3490" t="s">
        <v>69</v>
      </c>
      <c r="G3490" t="s">
        <v>70</v>
      </c>
      <c r="H3490" t="s">
        <v>6420</v>
      </c>
      <c r="I3490">
        <v>5</v>
      </c>
      <c r="J3490">
        <v>74952</v>
      </c>
      <c r="K3490">
        <v>15</v>
      </c>
      <c r="L3490">
        <v>318546</v>
      </c>
      <c r="M3490">
        <v>72829.75</v>
      </c>
      <c r="N3490" t="s">
        <v>83</v>
      </c>
    </row>
    <row r="3491" spans="1:14" x14ac:dyDescent="0.35">
      <c r="A3491">
        <v>13490</v>
      </c>
      <c r="B3491" s="1">
        <v>45360</v>
      </c>
      <c r="C3491" t="s">
        <v>6421</v>
      </c>
      <c r="D3491" t="s">
        <v>28</v>
      </c>
      <c r="E3491" t="s">
        <v>114</v>
      </c>
      <c r="F3491" t="s">
        <v>17</v>
      </c>
      <c r="G3491" t="s">
        <v>55</v>
      </c>
      <c r="H3491" t="s">
        <v>6422</v>
      </c>
      <c r="I3491">
        <v>4</v>
      </c>
      <c r="J3491">
        <v>2145</v>
      </c>
      <c r="K3491">
        <v>5</v>
      </c>
      <c r="L3491">
        <v>8151</v>
      </c>
      <c r="M3491">
        <v>1529.43</v>
      </c>
      <c r="N3491" t="s">
        <v>38</v>
      </c>
    </row>
    <row r="3492" spans="1:14" x14ac:dyDescent="0.35">
      <c r="A3492">
        <v>13491</v>
      </c>
      <c r="B3492" s="1">
        <v>45555</v>
      </c>
      <c r="C3492" t="s">
        <v>6423</v>
      </c>
      <c r="D3492" t="s">
        <v>22</v>
      </c>
      <c r="E3492" t="s">
        <v>23</v>
      </c>
      <c r="F3492" t="s">
        <v>42</v>
      </c>
      <c r="G3492" t="s">
        <v>446</v>
      </c>
      <c r="H3492" t="s">
        <v>6424</v>
      </c>
      <c r="I3492">
        <v>4</v>
      </c>
      <c r="J3492">
        <v>28307</v>
      </c>
      <c r="K3492">
        <v>20</v>
      </c>
      <c r="L3492">
        <v>90582.399999999994</v>
      </c>
      <c r="M3492">
        <v>15251.17</v>
      </c>
      <c r="N3492" t="s">
        <v>33</v>
      </c>
    </row>
    <row r="3493" spans="1:14" x14ac:dyDescent="0.35">
      <c r="A3493">
        <v>13492</v>
      </c>
      <c r="B3493" s="1">
        <v>45689</v>
      </c>
      <c r="C3493" t="s">
        <v>6425</v>
      </c>
      <c r="D3493" t="s">
        <v>28</v>
      </c>
      <c r="E3493" t="s">
        <v>29</v>
      </c>
      <c r="F3493" t="s">
        <v>30</v>
      </c>
      <c r="G3493" t="s">
        <v>31</v>
      </c>
      <c r="H3493" t="s">
        <v>5831</v>
      </c>
      <c r="I3493">
        <v>5</v>
      </c>
      <c r="J3493">
        <v>17601</v>
      </c>
      <c r="K3493">
        <v>10</v>
      </c>
      <c r="L3493">
        <v>79204.5</v>
      </c>
      <c r="M3493">
        <v>13310.82</v>
      </c>
      <c r="N3493" t="s">
        <v>33</v>
      </c>
    </row>
    <row r="3494" spans="1:14" x14ac:dyDescent="0.35">
      <c r="A3494">
        <v>13493</v>
      </c>
      <c r="B3494" s="1">
        <v>45454</v>
      </c>
      <c r="C3494" t="s">
        <v>6426</v>
      </c>
      <c r="D3494" t="s">
        <v>28</v>
      </c>
      <c r="E3494" t="s">
        <v>144</v>
      </c>
      <c r="F3494" t="s">
        <v>46</v>
      </c>
      <c r="G3494" t="s">
        <v>141</v>
      </c>
      <c r="H3494" t="s">
        <v>6427</v>
      </c>
      <c r="I3494">
        <v>1</v>
      </c>
      <c r="J3494">
        <v>34587</v>
      </c>
      <c r="K3494">
        <v>0</v>
      </c>
      <c r="L3494">
        <v>34587</v>
      </c>
      <c r="M3494">
        <v>3263.59</v>
      </c>
      <c r="N3494" t="s">
        <v>72</v>
      </c>
    </row>
    <row r="3495" spans="1:14" x14ac:dyDescent="0.35">
      <c r="A3495">
        <v>13494</v>
      </c>
      <c r="B3495" s="1">
        <v>45631</v>
      </c>
      <c r="C3495" t="s">
        <v>6428</v>
      </c>
      <c r="D3495" t="s">
        <v>40</v>
      </c>
      <c r="E3495" t="s">
        <v>50</v>
      </c>
      <c r="F3495" t="s">
        <v>46</v>
      </c>
      <c r="G3495" t="s">
        <v>209</v>
      </c>
      <c r="H3495" t="s">
        <v>6429</v>
      </c>
      <c r="I3495">
        <v>2</v>
      </c>
      <c r="J3495">
        <v>17592</v>
      </c>
      <c r="K3495">
        <v>15</v>
      </c>
      <c r="L3495">
        <v>29906.400000000001</v>
      </c>
      <c r="M3495">
        <v>5380.07</v>
      </c>
      <c r="N3495" t="s">
        <v>38</v>
      </c>
    </row>
    <row r="3496" spans="1:14" x14ac:dyDescent="0.35">
      <c r="A3496">
        <v>13495</v>
      </c>
      <c r="B3496" s="1">
        <v>45781</v>
      </c>
      <c r="C3496" t="s">
        <v>6430</v>
      </c>
      <c r="D3496" t="s">
        <v>15</v>
      </c>
      <c r="E3496" t="s">
        <v>174</v>
      </c>
      <c r="F3496" t="s">
        <v>75</v>
      </c>
      <c r="G3496" t="s">
        <v>204</v>
      </c>
      <c r="H3496" t="s">
        <v>5066</v>
      </c>
      <c r="I3496">
        <v>3</v>
      </c>
      <c r="J3496">
        <v>73164</v>
      </c>
      <c r="K3496">
        <v>0</v>
      </c>
      <c r="L3496">
        <v>219492</v>
      </c>
      <c r="M3496">
        <v>52308.41</v>
      </c>
      <c r="N3496" t="s">
        <v>38</v>
      </c>
    </row>
    <row r="3497" spans="1:14" x14ac:dyDescent="0.35">
      <c r="A3497">
        <v>13496</v>
      </c>
      <c r="B3497" s="1">
        <v>45294</v>
      </c>
      <c r="C3497" t="s">
        <v>6431</v>
      </c>
      <c r="D3497" t="s">
        <v>40</v>
      </c>
      <c r="E3497" t="s">
        <v>50</v>
      </c>
      <c r="F3497" t="s">
        <v>30</v>
      </c>
      <c r="G3497" t="s">
        <v>65</v>
      </c>
      <c r="H3497" t="s">
        <v>6432</v>
      </c>
      <c r="I3497">
        <v>3</v>
      </c>
      <c r="J3497">
        <v>36324</v>
      </c>
      <c r="K3497">
        <v>5</v>
      </c>
      <c r="L3497">
        <v>103523.4</v>
      </c>
      <c r="M3497">
        <v>12449.98</v>
      </c>
      <c r="N3497" t="s">
        <v>20</v>
      </c>
    </row>
    <row r="3498" spans="1:14" x14ac:dyDescent="0.35">
      <c r="A3498">
        <v>13497</v>
      </c>
      <c r="B3498" s="1">
        <v>45709</v>
      </c>
      <c r="C3498" t="s">
        <v>6433</v>
      </c>
      <c r="D3498" t="s">
        <v>28</v>
      </c>
      <c r="E3498" t="s">
        <v>29</v>
      </c>
      <c r="F3498" t="s">
        <v>24</v>
      </c>
      <c r="G3498" t="s">
        <v>25</v>
      </c>
      <c r="H3498" t="s">
        <v>5699</v>
      </c>
      <c r="I3498">
        <v>4</v>
      </c>
      <c r="J3498">
        <v>56206</v>
      </c>
      <c r="K3498">
        <v>5</v>
      </c>
      <c r="L3498">
        <v>213582.8</v>
      </c>
      <c r="M3498">
        <v>34448.17</v>
      </c>
      <c r="N3498" t="s">
        <v>72</v>
      </c>
    </row>
    <row r="3499" spans="1:14" x14ac:dyDescent="0.35">
      <c r="A3499">
        <v>13498</v>
      </c>
      <c r="B3499" s="1">
        <v>45614</v>
      </c>
      <c r="C3499" t="s">
        <v>6434</v>
      </c>
      <c r="D3499" t="s">
        <v>15</v>
      </c>
      <c r="E3499" t="s">
        <v>174</v>
      </c>
      <c r="F3499" t="s">
        <v>96</v>
      </c>
      <c r="G3499" t="s">
        <v>138</v>
      </c>
      <c r="H3499" t="s">
        <v>3113</v>
      </c>
      <c r="I3499">
        <v>4</v>
      </c>
      <c r="J3499">
        <v>66005</v>
      </c>
      <c r="K3499">
        <v>5</v>
      </c>
      <c r="L3499">
        <v>250819</v>
      </c>
      <c r="M3499">
        <v>31432.54</v>
      </c>
      <c r="N3499" t="s">
        <v>38</v>
      </c>
    </row>
    <row r="3500" spans="1:14" x14ac:dyDescent="0.35">
      <c r="A3500">
        <v>13499</v>
      </c>
      <c r="B3500" s="1">
        <v>45886</v>
      </c>
      <c r="C3500" t="s">
        <v>6435</v>
      </c>
      <c r="D3500" t="s">
        <v>22</v>
      </c>
      <c r="E3500" t="s">
        <v>58</v>
      </c>
      <c r="F3500" t="s">
        <v>17</v>
      </c>
      <c r="G3500" t="s">
        <v>100</v>
      </c>
      <c r="H3500" t="s">
        <v>6436</v>
      </c>
      <c r="I3500">
        <v>2</v>
      </c>
      <c r="J3500">
        <v>47043</v>
      </c>
      <c r="K3500">
        <v>10</v>
      </c>
      <c r="L3500">
        <v>84677.4</v>
      </c>
      <c r="M3500">
        <v>10268.75</v>
      </c>
      <c r="N3500" t="s">
        <v>33</v>
      </c>
    </row>
    <row r="3501" spans="1:14" x14ac:dyDescent="0.35">
      <c r="A3501">
        <v>13500</v>
      </c>
      <c r="B3501" s="1">
        <v>45232</v>
      </c>
      <c r="C3501" t="s">
        <v>6437</v>
      </c>
      <c r="D3501" t="s">
        <v>22</v>
      </c>
      <c r="E3501" t="s">
        <v>167</v>
      </c>
      <c r="F3501" t="s">
        <v>75</v>
      </c>
      <c r="G3501" t="s">
        <v>76</v>
      </c>
      <c r="H3501" t="s">
        <v>6438</v>
      </c>
      <c r="I3501">
        <v>3</v>
      </c>
      <c r="J3501">
        <v>76580</v>
      </c>
      <c r="K3501">
        <v>10</v>
      </c>
      <c r="L3501">
        <v>206766</v>
      </c>
      <c r="M3501">
        <v>21263.75</v>
      </c>
      <c r="N3501" t="s">
        <v>38</v>
      </c>
    </row>
    <row r="3502" spans="1:14" x14ac:dyDescent="0.35">
      <c r="A3502">
        <v>13501</v>
      </c>
      <c r="B3502" s="1">
        <v>45782</v>
      </c>
      <c r="C3502" t="s">
        <v>6439</v>
      </c>
      <c r="D3502" t="s">
        <v>28</v>
      </c>
      <c r="E3502" t="s">
        <v>114</v>
      </c>
      <c r="F3502" t="s">
        <v>86</v>
      </c>
      <c r="G3502" t="s">
        <v>296</v>
      </c>
      <c r="H3502" t="s">
        <v>6440</v>
      </c>
      <c r="I3502">
        <v>4</v>
      </c>
      <c r="J3502">
        <v>66728</v>
      </c>
      <c r="K3502">
        <v>0</v>
      </c>
      <c r="L3502">
        <v>266912</v>
      </c>
      <c r="M3502">
        <v>63455.49</v>
      </c>
      <c r="N3502" t="s">
        <v>33</v>
      </c>
    </row>
    <row r="3503" spans="1:14" x14ac:dyDescent="0.35">
      <c r="A3503">
        <v>13502</v>
      </c>
      <c r="B3503" s="1">
        <v>45897</v>
      </c>
      <c r="C3503" t="s">
        <v>6441</v>
      </c>
      <c r="D3503" t="s">
        <v>22</v>
      </c>
      <c r="E3503" t="s">
        <v>74</v>
      </c>
      <c r="F3503" t="s">
        <v>75</v>
      </c>
      <c r="G3503" t="s">
        <v>204</v>
      </c>
      <c r="H3503" t="s">
        <v>3735</v>
      </c>
      <c r="I3503">
        <v>2</v>
      </c>
      <c r="J3503">
        <v>56163</v>
      </c>
      <c r="K3503">
        <v>20</v>
      </c>
      <c r="L3503">
        <v>89860.800000000003</v>
      </c>
      <c r="M3503">
        <v>17852.060000000001</v>
      </c>
      <c r="N3503" t="s">
        <v>83</v>
      </c>
    </row>
    <row r="3504" spans="1:14" x14ac:dyDescent="0.35">
      <c r="A3504">
        <v>13503</v>
      </c>
      <c r="B3504" s="1">
        <v>45520</v>
      </c>
      <c r="C3504" t="s">
        <v>6442</v>
      </c>
      <c r="D3504" t="s">
        <v>22</v>
      </c>
      <c r="E3504" t="s">
        <v>167</v>
      </c>
      <c r="F3504" t="s">
        <v>42</v>
      </c>
      <c r="G3504" t="s">
        <v>188</v>
      </c>
      <c r="H3504" t="s">
        <v>5245</v>
      </c>
      <c r="I3504">
        <v>1</v>
      </c>
      <c r="J3504">
        <v>35675</v>
      </c>
      <c r="K3504">
        <v>0</v>
      </c>
      <c r="L3504">
        <v>35675</v>
      </c>
      <c r="M3504">
        <v>3406.84</v>
      </c>
      <c r="N3504" t="s">
        <v>38</v>
      </c>
    </row>
    <row r="3505" spans="1:14" x14ac:dyDescent="0.35">
      <c r="A3505">
        <v>13504</v>
      </c>
      <c r="B3505" s="1">
        <v>45301</v>
      </c>
      <c r="C3505" t="s">
        <v>6443</v>
      </c>
      <c r="D3505" t="s">
        <v>28</v>
      </c>
      <c r="E3505" t="s">
        <v>35</v>
      </c>
      <c r="F3505" t="s">
        <v>69</v>
      </c>
      <c r="G3505" t="s">
        <v>115</v>
      </c>
      <c r="H3505" t="s">
        <v>6444</v>
      </c>
      <c r="I3505">
        <v>1</v>
      </c>
      <c r="J3505">
        <v>65651</v>
      </c>
      <c r="K3505">
        <v>15</v>
      </c>
      <c r="L3505">
        <v>55803.35</v>
      </c>
      <c r="M3505">
        <v>6949.43</v>
      </c>
      <c r="N3505" t="s">
        <v>33</v>
      </c>
    </row>
    <row r="3506" spans="1:14" x14ac:dyDescent="0.35">
      <c r="A3506">
        <v>13505</v>
      </c>
      <c r="B3506" s="1">
        <v>45682</v>
      </c>
      <c r="C3506" t="s">
        <v>6445</v>
      </c>
      <c r="D3506" t="s">
        <v>15</v>
      </c>
      <c r="E3506" t="s">
        <v>147</v>
      </c>
      <c r="F3506" t="s">
        <v>42</v>
      </c>
      <c r="G3506" t="s">
        <v>51</v>
      </c>
      <c r="H3506" t="s">
        <v>6276</v>
      </c>
      <c r="I3506">
        <v>4</v>
      </c>
      <c r="J3506">
        <v>678</v>
      </c>
      <c r="K3506">
        <v>15</v>
      </c>
      <c r="L3506">
        <v>2305.1999999999998</v>
      </c>
      <c r="M3506">
        <v>563.70000000000005</v>
      </c>
      <c r="N3506" t="s">
        <v>83</v>
      </c>
    </row>
    <row r="3507" spans="1:14" x14ac:dyDescent="0.35">
      <c r="A3507">
        <v>13506</v>
      </c>
      <c r="B3507" s="1">
        <v>45436</v>
      </c>
      <c r="C3507" t="s">
        <v>6446</v>
      </c>
      <c r="D3507" t="s">
        <v>28</v>
      </c>
      <c r="E3507" t="s">
        <v>85</v>
      </c>
      <c r="F3507" t="s">
        <v>129</v>
      </c>
      <c r="G3507" t="s">
        <v>130</v>
      </c>
      <c r="H3507" t="s">
        <v>4998</v>
      </c>
      <c r="I3507">
        <v>4</v>
      </c>
      <c r="J3507">
        <v>45619</v>
      </c>
      <c r="K3507">
        <v>10</v>
      </c>
      <c r="L3507">
        <v>164228.4</v>
      </c>
      <c r="M3507">
        <v>18957.68</v>
      </c>
      <c r="N3507" t="s">
        <v>20</v>
      </c>
    </row>
    <row r="3508" spans="1:14" x14ac:dyDescent="0.35">
      <c r="A3508">
        <v>13507</v>
      </c>
      <c r="B3508" s="1">
        <v>45273</v>
      </c>
      <c r="C3508" t="s">
        <v>6447</v>
      </c>
      <c r="D3508" t="s">
        <v>28</v>
      </c>
      <c r="E3508" t="s">
        <v>85</v>
      </c>
      <c r="F3508" t="s">
        <v>17</v>
      </c>
      <c r="G3508" t="s">
        <v>111</v>
      </c>
      <c r="H3508" t="s">
        <v>6448</v>
      </c>
      <c r="I3508">
        <v>5</v>
      </c>
      <c r="J3508">
        <v>53735</v>
      </c>
      <c r="K3508">
        <v>10</v>
      </c>
      <c r="L3508">
        <v>241807.5</v>
      </c>
      <c r="M3508">
        <v>25646.51</v>
      </c>
      <c r="N3508" t="s">
        <v>33</v>
      </c>
    </row>
    <row r="3509" spans="1:14" x14ac:dyDescent="0.35">
      <c r="A3509">
        <v>13508</v>
      </c>
      <c r="B3509" s="1">
        <v>45584</v>
      </c>
      <c r="C3509" t="s">
        <v>6449</v>
      </c>
      <c r="D3509" t="s">
        <v>28</v>
      </c>
      <c r="E3509" t="s">
        <v>85</v>
      </c>
      <c r="F3509" t="s">
        <v>17</v>
      </c>
      <c r="G3509" t="s">
        <v>291</v>
      </c>
      <c r="H3509" t="s">
        <v>6450</v>
      </c>
      <c r="I3509">
        <v>1</v>
      </c>
      <c r="J3509">
        <v>23199</v>
      </c>
      <c r="K3509">
        <v>15</v>
      </c>
      <c r="L3509">
        <v>19719.150000000001</v>
      </c>
      <c r="M3509">
        <v>4085.38</v>
      </c>
      <c r="N3509" t="s">
        <v>38</v>
      </c>
    </row>
    <row r="3510" spans="1:14" x14ac:dyDescent="0.35">
      <c r="A3510">
        <v>13509</v>
      </c>
      <c r="B3510" s="1">
        <v>45452</v>
      </c>
      <c r="C3510" t="s">
        <v>6451</v>
      </c>
      <c r="D3510" t="s">
        <v>15</v>
      </c>
      <c r="E3510" t="s">
        <v>147</v>
      </c>
      <c r="F3510" t="s">
        <v>129</v>
      </c>
      <c r="G3510" t="s">
        <v>130</v>
      </c>
      <c r="H3510" t="s">
        <v>6452</v>
      </c>
      <c r="I3510">
        <v>3</v>
      </c>
      <c r="J3510">
        <v>79196</v>
      </c>
      <c r="K3510">
        <v>0</v>
      </c>
      <c r="L3510">
        <v>237588</v>
      </c>
      <c r="M3510">
        <v>51359.05</v>
      </c>
      <c r="N3510" t="s">
        <v>38</v>
      </c>
    </row>
    <row r="3511" spans="1:14" x14ac:dyDescent="0.35">
      <c r="A3511">
        <v>13510</v>
      </c>
      <c r="B3511" s="1">
        <v>45496</v>
      </c>
      <c r="C3511" t="s">
        <v>6453</v>
      </c>
      <c r="D3511" t="s">
        <v>40</v>
      </c>
      <c r="E3511" t="s">
        <v>110</v>
      </c>
      <c r="F3511" t="s">
        <v>46</v>
      </c>
      <c r="G3511" t="s">
        <v>47</v>
      </c>
      <c r="H3511" t="s">
        <v>1443</v>
      </c>
      <c r="I3511">
        <v>2</v>
      </c>
      <c r="J3511">
        <v>64973</v>
      </c>
      <c r="K3511">
        <v>5</v>
      </c>
      <c r="L3511">
        <v>123448.7</v>
      </c>
      <c r="M3511">
        <v>14448.41</v>
      </c>
      <c r="N3511" t="s">
        <v>33</v>
      </c>
    </row>
    <row r="3512" spans="1:14" x14ac:dyDescent="0.35">
      <c r="A3512">
        <v>13511</v>
      </c>
      <c r="B3512" s="1">
        <v>45396</v>
      </c>
      <c r="C3512" t="s">
        <v>6454</v>
      </c>
      <c r="D3512" t="s">
        <v>28</v>
      </c>
      <c r="E3512" t="s">
        <v>144</v>
      </c>
      <c r="F3512" t="s">
        <v>24</v>
      </c>
      <c r="G3512" t="s">
        <v>59</v>
      </c>
      <c r="H3512" t="s">
        <v>2636</v>
      </c>
      <c r="I3512">
        <v>2</v>
      </c>
      <c r="J3512">
        <v>35562</v>
      </c>
      <c r="K3512">
        <v>20</v>
      </c>
      <c r="L3512">
        <v>56899.199999999997</v>
      </c>
      <c r="M3512">
        <v>10231.06</v>
      </c>
      <c r="N3512" t="s">
        <v>33</v>
      </c>
    </row>
    <row r="3513" spans="1:14" x14ac:dyDescent="0.35">
      <c r="A3513">
        <v>13512</v>
      </c>
      <c r="B3513" s="1">
        <v>45631</v>
      </c>
      <c r="C3513" t="s">
        <v>6455</v>
      </c>
      <c r="D3513" t="s">
        <v>28</v>
      </c>
      <c r="E3513" t="s">
        <v>114</v>
      </c>
      <c r="F3513" t="s">
        <v>86</v>
      </c>
      <c r="G3513" t="s">
        <v>90</v>
      </c>
      <c r="H3513" t="s">
        <v>6456</v>
      </c>
      <c r="I3513">
        <v>4</v>
      </c>
      <c r="J3513">
        <v>71480</v>
      </c>
      <c r="K3513">
        <v>5</v>
      </c>
      <c r="L3513">
        <v>271624</v>
      </c>
      <c r="M3513">
        <v>59618</v>
      </c>
      <c r="N3513" t="s">
        <v>33</v>
      </c>
    </row>
    <row r="3514" spans="1:14" x14ac:dyDescent="0.35">
      <c r="A3514">
        <v>13513</v>
      </c>
      <c r="B3514" s="1">
        <v>45765</v>
      </c>
      <c r="C3514" t="s">
        <v>6457</v>
      </c>
      <c r="D3514" t="s">
        <v>28</v>
      </c>
      <c r="E3514" t="s">
        <v>85</v>
      </c>
      <c r="F3514" t="s">
        <v>129</v>
      </c>
      <c r="G3514" t="s">
        <v>159</v>
      </c>
      <c r="H3514" t="s">
        <v>365</v>
      </c>
      <c r="I3514">
        <v>5</v>
      </c>
      <c r="J3514">
        <v>32476</v>
      </c>
      <c r="K3514">
        <v>10</v>
      </c>
      <c r="L3514">
        <v>146142</v>
      </c>
      <c r="M3514">
        <v>31297.64</v>
      </c>
      <c r="N3514" t="s">
        <v>38</v>
      </c>
    </row>
    <row r="3515" spans="1:14" x14ac:dyDescent="0.35">
      <c r="A3515">
        <v>13514</v>
      </c>
      <c r="B3515" s="1">
        <v>45886</v>
      </c>
      <c r="C3515" t="s">
        <v>6458</v>
      </c>
      <c r="D3515" t="s">
        <v>15</v>
      </c>
      <c r="E3515" t="s">
        <v>147</v>
      </c>
      <c r="F3515" t="s">
        <v>75</v>
      </c>
      <c r="G3515" t="s">
        <v>76</v>
      </c>
      <c r="H3515" t="s">
        <v>6459</v>
      </c>
      <c r="I3515">
        <v>5</v>
      </c>
      <c r="J3515">
        <v>55702</v>
      </c>
      <c r="K3515">
        <v>0</v>
      </c>
      <c r="L3515">
        <v>278510</v>
      </c>
      <c r="M3515">
        <v>37498.639999999999</v>
      </c>
      <c r="N3515" t="s">
        <v>20</v>
      </c>
    </row>
    <row r="3516" spans="1:14" x14ac:dyDescent="0.35">
      <c r="A3516">
        <v>13515</v>
      </c>
      <c r="B3516" s="1">
        <v>45388</v>
      </c>
      <c r="C3516" t="s">
        <v>6460</v>
      </c>
      <c r="D3516" t="s">
        <v>40</v>
      </c>
      <c r="E3516" t="s">
        <v>41</v>
      </c>
      <c r="F3516" t="s">
        <v>69</v>
      </c>
      <c r="G3516" t="s">
        <v>151</v>
      </c>
      <c r="H3516" t="s">
        <v>6461</v>
      </c>
      <c r="I3516">
        <v>4</v>
      </c>
      <c r="J3516">
        <v>3573</v>
      </c>
      <c r="K3516">
        <v>20</v>
      </c>
      <c r="L3516">
        <v>11433.6</v>
      </c>
      <c r="M3516">
        <v>2047.15</v>
      </c>
      <c r="N3516" t="s">
        <v>38</v>
      </c>
    </row>
    <row r="3517" spans="1:14" x14ac:dyDescent="0.35">
      <c r="A3517">
        <v>13516</v>
      </c>
      <c r="B3517" s="1">
        <v>45447</v>
      </c>
      <c r="C3517" t="s">
        <v>6462</v>
      </c>
      <c r="D3517" t="s">
        <v>40</v>
      </c>
      <c r="E3517" t="s">
        <v>50</v>
      </c>
      <c r="F3517" t="s">
        <v>17</v>
      </c>
      <c r="G3517" t="s">
        <v>100</v>
      </c>
      <c r="H3517" t="s">
        <v>6463</v>
      </c>
      <c r="I3517">
        <v>5</v>
      </c>
      <c r="J3517">
        <v>30093</v>
      </c>
      <c r="K3517">
        <v>5</v>
      </c>
      <c r="L3517">
        <v>142941.75</v>
      </c>
      <c r="M3517">
        <v>30301.73</v>
      </c>
      <c r="N3517" t="s">
        <v>33</v>
      </c>
    </row>
    <row r="3518" spans="1:14" x14ac:dyDescent="0.35">
      <c r="A3518">
        <v>13517</v>
      </c>
      <c r="B3518" s="1">
        <v>45733</v>
      </c>
      <c r="C3518" t="s">
        <v>6464</v>
      </c>
      <c r="D3518" t="s">
        <v>22</v>
      </c>
      <c r="E3518" t="s">
        <v>23</v>
      </c>
      <c r="F3518" t="s">
        <v>30</v>
      </c>
      <c r="G3518" t="s">
        <v>31</v>
      </c>
      <c r="H3518" t="s">
        <v>6465</v>
      </c>
      <c r="I3518">
        <v>2</v>
      </c>
      <c r="J3518">
        <v>43958</v>
      </c>
      <c r="K3518">
        <v>15</v>
      </c>
      <c r="L3518">
        <v>74728.600000000006</v>
      </c>
      <c r="M3518">
        <v>6562.54</v>
      </c>
      <c r="N3518" t="s">
        <v>33</v>
      </c>
    </row>
    <row r="3519" spans="1:14" x14ac:dyDescent="0.35">
      <c r="A3519">
        <v>13518</v>
      </c>
      <c r="B3519" s="1">
        <v>45316</v>
      </c>
      <c r="C3519" t="s">
        <v>4136</v>
      </c>
      <c r="D3519" t="s">
        <v>28</v>
      </c>
      <c r="E3519" t="s">
        <v>144</v>
      </c>
      <c r="F3519" t="s">
        <v>75</v>
      </c>
      <c r="G3519" t="s">
        <v>307</v>
      </c>
      <c r="H3519" t="s">
        <v>4246</v>
      </c>
      <c r="I3519">
        <v>2</v>
      </c>
      <c r="J3519">
        <v>42995</v>
      </c>
      <c r="K3519">
        <v>15</v>
      </c>
      <c r="L3519">
        <v>73091.5</v>
      </c>
      <c r="M3519">
        <v>6699.72</v>
      </c>
      <c r="N3519" t="s">
        <v>33</v>
      </c>
    </row>
    <row r="3520" spans="1:14" x14ac:dyDescent="0.35">
      <c r="A3520">
        <v>13519</v>
      </c>
      <c r="B3520" s="1">
        <v>45810</v>
      </c>
      <c r="C3520" t="s">
        <v>6466</v>
      </c>
      <c r="D3520" t="s">
        <v>40</v>
      </c>
      <c r="E3520" t="s">
        <v>110</v>
      </c>
      <c r="F3520" t="s">
        <v>30</v>
      </c>
      <c r="G3520" t="s">
        <v>227</v>
      </c>
      <c r="H3520" t="s">
        <v>6467</v>
      </c>
      <c r="I3520">
        <v>3</v>
      </c>
      <c r="J3520">
        <v>32993</v>
      </c>
      <c r="K3520">
        <v>15</v>
      </c>
      <c r="L3520">
        <v>84132.15</v>
      </c>
      <c r="M3520">
        <v>11182.66</v>
      </c>
      <c r="N3520" t="s">
        <v>38</v>
      </c>
    </row>
    <row r="3521" spans="1:14" x14ac:dyDescent="0.35">
      <c r="A3521">
        <v>13520</v>
      </c>
      <c r="B3521" s="1">
        <v>45306</v>
      </c>
      <c r="C3521" t="s">
        <v>6468</v>
      </c>
      <c r="D3521" t="s">
        <v>15</v>
      </c>
      <c r="E3521" t="s">
        <v>174</v>
      </c>
      <c r="F3521" t="s">
        <v>30</v>
      </c>
      <c r="G3521" t="s">
        <v>227</v>
      </c>
      <c r="H3521" t="s">
        <v>6469</v>
      </c>
      <c r="I3521">
        <v>1</v>
      </c>
      <c r="J3521">
        <v>468</v>
      </c>
      <c r="K3521">
        <v>20</v>
      </c>
      <c r="L3521">
        <v>374.4</v>
      </c>
      <c r="M3521">
        <v>44.57</v>
      </c>
      <c r="N3521" t="s">
        <v>20</v>
      </c>
    </row>
    <row r="3522" spans="1:14" x14ac:dyDescent="0.35">
      <c r="A3522">
        <v>13521</v>
      </c>
      <c r="B3522" s="1">
        <v>45248</v>
      </c>
      <c r="C3522" t="s">
        <v>1337</v>
      </c>
      <c r="D3522" t="s">
        <v>22</v>
      </c>
      <c r="E3522" t="s">
        <v>23</v>
      </c>
      <c r="F3522" t="s">
        <v>46</v>
      </c>
      <c r="G3522" t="s">
        <v>141</v>
      </c>
      <c r="H3522" t="s">
        <v>6470</v>
      </c>
      <c r="I3522">
        <v>4</v>
      </c>
      <c r="J3522">
        <v>65047</v>
      </c>
      <c r="K3522">
        <v>5</v>
      </c>
      <c r="L3522">
        <v>247178.6</v>
      </c>
      <c r="M3522">
        <v>44888.67</v>
      </c>
      <c r="N3522" t="s">
        <v>38</v>
      </c>
    </row>
    <row r="3523" spans="1:14" x14ac:dyDescent="0.35">
      <c r="A3523">
        <v>13522</v>
      </c>
      <c r="B3523" s="1">
        <v>45899</v>
      </c>
      <c r="C3523" t="s">
        <v>6471</v>
      </c>
      <c r="D3523" t="s">
        <v>40</v>
      </c>
      <c r="E3523" t="s">
        <v>62</v>
      </c>
      <c r="F3523" t="s">
        <v>75</v>
      </c>
      <c r="G3523" t="s">
        <v>76</v>
      </c>
      <c r="H3523" t="s">
        <v>6472</v>
      </c>
      <c r="I3523">
        <v>1</v>
      </c>
      <c r="J3523">
        <v>19302</v>
      </c>
      <c r="K3523">
        <v>10</v>
      </c>
      <c r="L3523">
        <v>17371.8</v>
      </c>
      <c r="M3523">
        <v>1821.16</v>
      </c>
      <c r="N3523" t="s">
        <v>83</v>
      </c>
    </row>
    <row r="3524" spans="1:14" x14ac:dyDescent="0.35">
      <c r="A3524">
        <v>13523</v>
      </c>
      <c r="B3524" s="1">
        <v>45711</v>
      </c>
      <c r="C3524" t="s">
        <v>6473</v>
      </c>
      <c r="D3524" t="s">
        <v>15</v>
      </c>
      <c r="E3524" t="s">
        <v>147</v>
      </c>
      <c r="F3524" t="s">
        <v>24</v>
      </c>
      <c r="G3524" t="s">
        <v>25</v>
      </c>
      <c r="H3524" t="s">
        <v>6474</v>
      </c>
      <c r="I3524">
        <v>1</v>
      </c>
      <c r="J3524">
        <v>7433</v>
      </c>
      <c r="K3524">
        <v>15</v>
      </c>
      <c r="L3524">
        <v>6318.05</v>
      </c>
      <c r="M3524">
        <v>917.93</v>
      </c>
      <c r="N3524" t="s">
        <v>83</v>
      </c>
    </row>
    <row r="3525" spans="1:14" x14ac:dyDescent="0.35">
      <c r="A3525">
        <v>13524</v>
      </c>
      <c r="B3525" s="1">
        <v>45682</v>
      </c>
      <c r="C3525" t="s">
        <v>6475</v>
      </c>
      <c r="D3525" t="s">
        <v>15</v>
      </c>
      <c r="E3525" t="s">
        <v>93</v>
      </c>
      <c r="F3525" t="s">
        <v>75</v>
      </c>
      <c r="G3525" t="s">
        <v>76</v>
      </c>
      <c r="H3525" t="s">
        <v>6476</v>
      </c>
      <c r="I3525">
        <v>4</v>
      </c>
      <c r="J3525">
        <v>19891</v>
      </c>
      <c r="K3525">
        <v>10</v>
      </c>
      <c r="L3525">
        <v>71607.600000000006</v>
      </c>
      <c r="M3525">
        <v>4022.44</v>
      </c>
      <c r="N3525" t="s">
        <v>33</v>
      </c>
    </row>
    <row r="3526" spans="1:14" x14ac:dyDescent="0.35">
      <c r="A3526">
        <v>13525</v>
      </c>
      <c r="B3526" s="1">
        <v>45208</v>
      </c>
      <c r="C3526" t="s">
        <v>6477</v>
      </c>
      <c r="D3526" t="s">
        <v>22</v>
      </c>
      <c r="E3526" t="s">
        <v>74</v>
      </c>
      <c r="F3526" t="s">
        <v>86</v>
      </c>
      <c r="G3526" t="s">
        <v>90</v>
      </c>
      <c r="H3526" t="s">
        <v>6478</v>
      </c>
      <c r="I3526">
        <v>1</v>
      </c>
      <c r="J3526">
        <v>16448</v>
      </c>
      <c r="K3526">
        <v>20</v>
      </c>
      <c r="L3526">
        <v>13158.4</v>
      </c>
      <c r="M3526">
        <v>2993.92</v>
      </c>
      <c r="N3526" t="s">
        <v>20</v>
      </c>
    </row>
    <row r="3527" spans="1:14" x14ac:dyDescent="0.35">
      <c r="A3527">
        <v>13526</v>
      </c>
      <c r="B3527" s="1">
        <v>45868</v>
      </c>
      <c r="C3527" t="s">
        <v>6479</v>
      </c>
      <c r="D3527" t="s">
        <v>22</v>
      </c>
      <c r="E3527" t="s">
        <v>167</v>
      </c>
      <c r="F3527" t="s">
        <v>42</v>
      </c>
      <c r="G3527" t="s">
        <v>51</v>
      </c>
      <c r="H3527" t="s">
        <v>6480</v>
      </c>
      <c r="I3527">
        <v>3</v>
      </c>
      <c r="J3527">
        <v>61597</v>
      </c>
      <c r="K3527">
        <v>15</v>
      </c>
      <c r="L3527">
        <v>157072.35</v>
      </c>
      <c r="M3527">
        <v>19409.349999999999</v>
      </c>
      <c r="N3527" t="s">
        <v>72</v>
      </c>
    </row>
    <row r="3528" spans="1:14" x14ac:dyDescent="0.35">
      <c r="A3528">
        <v>13527</v>
      </c>
      <c r="B3528" s="1">
        <v>45737</v>
      </c>
      <c r="C3528" t="s">
        <v>6481</v>
      </c>
      <c r="D3528" t="s">
        <v>15</v>
      </c>
      <c r="E3528" t="s">
        <v>174</v>
      </c>
      <c r="F3528" t="s">
        <v>42</v>
      </c>
      <c r="G3528" t="s">
        <v>188</v>
      </c>
      <c r="H3528" t="s">
        <v>6482</v>
      </c>
      <c r="I3528">
        <v>1</v>
      </c>
      <c r="J3528">
        <v>73596</v>
      </c>
      <c r="K3528">
        <v>10</v>
      </c>
      <c r="L3528">
        <v>66236.399999999994</v>
      </c>
      <c r="M3528">
        <v>10801.54</v>
      </c>
      <c r="N3528" t="s">
        <v>72</v>
      </c>
    </row>
    <row r="3529" spans="1:14" x14ac:dyDescent="0.35">
      <c r="A3529">
        <v>13528</v>
      </c>
      <c r="B3529" s="1">
        <v>45419</v>
      </c>
      <c r="C3529" t="s">
        <v>6483</v>
      </c>
      <c r="D3529" t="s">
        <v>40</v>
      </c>
      <c r="E3529" t="s">
        <v>110</v>
      </c>
      <c r="F3529" t="s">
        <v>129</v>
      </c>
      <c r="G3529" t="s">
        <v>159</v>
      </c>
      <c r="H3529" t="s">
        <v>6484</v>
      </c>
      <c r="I3529">
        <v>1</v>
      </c>
      <c r="J3529">
        <v>68458</v>
      </c>
      <c r="K3529">
        <v>20</v>
      </c>
      <c r="L3529">
        <v>54766.400000000001</v>
      </c>
      <c r="M3529">
        <v>4291.29</v>
      </c>
      <c r="N3529" t="s">
        <v>38</v>
      </c>
    </row>
    <row r="3530" spans="1:14" x14ac:dyDescent="0.35">
      <c r="A3530">
        <v>13529</v>
      </c>
      <c r="B3530" s="1">
        <v>45687</v>
      </c>
      <c r="C3530" t="s">
        <v>6485</v>
      </c>
      <c r="D3530" t="s">
        <v>28</v>
      </c>
      <c r="E3530" t="s">
        <v>85</v>
      </c>
      <c r="F3530" t="s">
        <v>30</v>
      </c>
      <c r="G3530" t="s">
        <v>31</v>
      </c>
      <c r="H3530" t="s">
        <v>6486</v>
      </c>
      <c r="I3530">
        <v>3</v>
      </c>
      <c r="J3530">
        <v>74544</v>
      </c>
      <c r="K3530">
        <v>20</v>
      </c>
      <c r="L3530">
        <v>178905.60000000001</v>
      </c>
      <c r="M3530">
        <v>23347.05</v>
      </c>
      <c r="N3530" t="s">
        <v>72</v>
      </c>
    </row>
    <row r="3531" spans="1:14" x14ac:dyDescent="0.35">
      <c r="A3531">
        <v>13530</v>
      </c>
      <c r="B3531" s="1">
        <v>45326</v>
      </c>
      <c r="C3531" t="s">
        <v>6487</v>
      </c>
      <c r="D3531" t="s">
        <v>40</v>
      </c>
      <c r="E3531" t="s">
        <v>62</v>
      </c>
      <c r="F3531" t="s">
        <v>129</v>
      </c>
      <c r="G3531" t="s">
        <v>130</v>
      </c>
      <c r="H3531" t="s">
        <v>6488</v>
      </c>
      <c r="I3531">
        <v>4</v>
      </c>
      <c r="J3531">
        <v>15853</v>
      </c>
      <c r="K3531">
        <v>15</v>
      </c>
      <c r="L3531">
        <v>53900.2</v>
      </c>
      <c r="M3531">
        <v>7996.18</v>
      </c>
      <c r="N3531" t="s">
        <v>83</v>
      </c>
    </row>
    <row r="3532" spans="1:14" x14ac:dyDescent="0.35">
      <c r="A3532">
        <v>13531</v>
      </c>
      <c r="B3532" s="1">
        <v>45671</v>
      </c>
      <c r="C3532" t="s">
        <v>6489</v>
      </c>
      <c r="D3532" t="s">
        <v>28</v>
      </c>
      <c r="E3532" t="s">
        <v>85</v>
      </c>
      <c r="F3532" t="s">
        <v>86</v>
      </c>
      <c r="G3532" t="s">
        <v>87</v>
      </c>
      <c r="H3532" t="s">
        <v>6490</v>
      </c>
      <c r="I3532">
        <v>1</v>
      </c>
      <c r="J3532">
        <v>69319</v>
      </c>
      <c r="K3532">
        <v>10</v>
      </c>
      <c r="L3532">
        <v>62387.1</v>
      </c>
      <c r="M3532">
        <v>4924.8900000000003</v>
      </c>
      <c r="N3532" t="s">
        <v>38</v>
      </c>
    </row>
    <row r="3533" spans="1:14" x14ac:dyDescent="0.35">
      <c r="A3533">
        <v>13532</v>
      </c>
      <c r="B3533" s="1">
        <v>45416</v>
      </c>
      <c r="C3533" t="s">
        <v>6491</v>
      </c>
      <c r="D3533" t="s">
        <v>28</v>
      </c>
      <c r="E3533" t="s">
        <v>35</v>
      </c>
      <c r="F3533" t="s">
        <v>42</v>
      </c>
      <c r="G3533" t="s">
        <v>79</v>
      </c>
      <c r="H3533" t="s">
        <v>6492</v>
      </c>
      <c r="I3533">
        <v>5</v>
      </c>
      <c r="J3533">
        <v>14233</v>
      </c>
      <c r="K3533">
        <v>15</v>
      </c>
      <c r="L3533">
        <v>60490.25</v>
      </c>
      <c r="M3533">
        <v>4870.3900000000003</v>
      </c>
      <c r="N3533" t="s">
        <v>83</v>
      </c>
    </row>
    <row r="3534" spans="1:14" x14ac:dyDescent="0.35">
      <c r="A3534">
        <v>13533</v>
      </c>
      <c r="B3534" s="1">
        <v>45309</v>
      </c>
      <c r="C3534" t="s">
        <v>6493</v>
      </c>
      <c r="D3534" t="s">
        <v>15</v>
      </c>
      <c r="E3534" t="s">
        <v>16</v>
      </c>
      <c r="F3534" t="s">
        <v>75</v>
      </c>
      <c r="G3534" t="s">
        <v>204</v>
      </c>
      <c r="H3534" t="s">
        <v>6494</v>
      </c>
      <c r="I3534">
        <v>4</v>
      </c>
      <c r="J3534">
        <v>39148</v>
      </c>
      <c r="K3534">
        <v>5</v>
      </c>
      <c r="L3534">
        <v>148762.4</v>
      </c>
      <c r="M3534">
        <v>22358.34</v>
      </c>
      <c r="N3534" t="s">
        <v>83</v>
      </c>
    </row>
    <row r="3535" spans="1:14" x14ac:dyDescent="0.35">
      <c r="A3535">
        <v>13534</v>
      </c>
      <c r="B3535" s="1">
        <v>45251</v>
      </c>
      <c r="C3535" t="s">
        <v>6495</v>
      </c>
      <c r="D3535" t="s">
        <v>22</v>
      </c>
      <c r="E3535" t="s">
        <v>58</v>
      </c>
      <c r="F3535" t="s">
        <v>69</v>
      </c>
      <c r="G3535" t="s">
        <v>151</v>
      </c>
      <c r="H3535" t="s">
        <v>1320</v>
      </c>
      <c r="I3535">
        <v>4</v>
      </c>
      <c r="J3535">
        <v>27867</v>
      </c>
      <c r="K3535">
        <v>20</v>
      </c>
      <c r="L3535">
        <v>89174.399999999994</v>
      </c>
      <c r="M3535">
        <v>7677.01</v>
      </c>
      <c r="N3535" t="s">
        <v>33</v>
      </c>
    </row>
    <row r="3536" spans="1:14" x14ac:dyDescent="0.35">
      <c r="A3536">
        <v>13535</v>
      </c>
      <c r="B3536" s="1">
        <v>45913</v>
      </c>
      <c r="C3536" t="s">
        <v>6496</v>
      </c>
      <c r="D3536" t="s">
        <v>28</v>
      </c>
      <c r="E3536" t="s">
        <v>144</v>
      </c>
      <c r="F3536" t="s">
        <v>46</v>
      </c>
      <c r="G3536" t="s">
        <v>141</v>
      </c>
      <c r="H3536" t="s">
        <v>2776</v>
      </c>
      <c r="I3536">
        <v>1</v>
      </c>
      <c r="J3536">
        <v>66727</v>
      </c>
      <c r="K3536">
        <v>20</v>
      </c>
      <c r="L3536">
        <v>53381.599999999999</v>
      </c>
      <c r="M3536">
        <v>4368.49</v>
      </c>
      <c r="N3536" t="s">
        <v>20</v>
      </c>
    </row>
    <row r="3537" spans="1:14" x14ac:dyDescent="0.35">
      <c r="A3537">
        <v>13536</v>
      </c>
      <c r="B3537" s="1">
        <v>45325</v>
      </c>
      <c r="C3537" t="s">
        <v>6497</v>
      </c>
      <c r="D3537" t="s">
        <v>22</v>
      </c>
      <c r="E3537" t="s">
        <v>54</v>
      </c>
      <c r="F3537" t="s">
        <v>75</v>
      </c>
      <c r="G3537" t="s">
        <v>76</v>
      </c>
      <c r="H3537" t="s">
        <v>6498</v>
      </c>
      <c r="I3537">
        <v>1</v>
      </c>
      <c r="J3537">
        <v>62817</v>
      </c>
      <c r="K3537">
        <v>0</v>
      </c>
      <c r="L3537">
        <v>62817</v>
      </c>
      <c r="M3537">
        <v>5326.09</v>
      </c>
      <c r="N3537" t="s">
        <v>20</v>
      </c>
    </row>
    <row r="3538" spans="1:14" x14ac:dyDescent="0.35">
      <c r="A3538">
        <v>13537</v>
      </c>
      <c r="B3538" s="1">
        <v>45791</v>
      </c>
      <c r="C3538" t="s">
        <v>6499</v>
      </c>
      <c r="D3538" t="s">
        <v>40</v>
      </c>
      <c r="E3538" t="s">
        <v>103</v>
      </c>
      <c r="F3538" t="s">
        <v>86</v>
      </c>
      <c r="G3538" t="s">
        <v>296</v>
      </c>
      <c r="H3538" t="s">
        <v>2281</v>
      </c>
      <c r="I3538">
        <v>2</v>
      </c>
      <c r="J3538">
        <v>1655</v>
      </c>
      <c r="K3538">
        <v>20</v>
      </c>
      <c r="L3538">
        <v>2648</v>
      </c>
      <c r="M3538">
        <v>414.15</v>
      </c>
      <c r="N3538" t="s">
        <v>83</v>
      </c>
    </row>
    <row r="3539" spans="1:14" x14ac:dyDescent="0.35">
      <c r="A3539">
        <v>13538</v>
      </c>
      <c r="B3539" s="1">
        <v>45461</v>
      </c>
      <c r="C3539" t="s">
        <v>6500</v>
      </c>
      <c r="D3539" t="s">
        <v>28</v>
      </c>
      <c r="E3539" t="s">
        <v>114</v>
      </c>
      <c r="F3539" t="s">
        <v>75</v>
      </c>
      <c r="G3539" t="s">
        <v>240</v>
      </c>
      <c r="H3539" t="s">
        <v>6501</v>
      </c>
      <c r="I3539">
        <v>5</v>
      </c>
      <c r="J3539">
        <v>59416</v>
      </c>
      <c r="K3539">
        <v>15</v>
      </c>
      <c r="L3539">
        <v>252518</v>
      </c>
      <c r="M3539">
        <v>30404.67</v>
      </c>
      <c r="N3539" t="s">
        <v>83</v>
      </c>
    </row>
    <row r="3540" spans="1:14" x14ac:dyDescent="0.35">
      <c r="A3540">
        <v>13539</v>
      </c>
      <c r="B3540" s="1">
        <v>45558</v>
      </c>
      <c r="C3540" t="s">
        <v>6502</v>
      </c>
      <c r="D3540" t="s">
        <v>15</v>
      </c>
      <c r="E3540" t="s">
        <v>16</v>
      </c>
      <c r="F3540" t="s">
        <v>69</v>
      </c>
      <c r="G3540" t="s">
        <v>151</v>
      </c>
      <c r="H3540" t="s">
        <v>3439</v>
      </c>
      <c r="I3540">
        <v>1</v>
      </c>
      <c r="J3540">
        <v>6633</v>
      </c>
      <c r="K3540">
        <v>10</v>
      </c>
      <c r="L3540">
        <v>5969.7</v>
      </c>
      <c r="M3540">
        <v>780.42</v>
      </c>
      <c r="N3540" t="s">
        <v>83</v>
      </c>
    </row>
    <row r="3541" spans="1:14" x14ac:dyDescent="0.35">
      <c r="A3541">
        <v>13540</v>
      </c>
      <c r="B3541" s="1">
        <v>45695</v>
      </c>
      <c r="C3541" t="s">
        <v>6503</v>
      </c>
      <c r="D3541" t="s">
        <v>15</v>
      </c>
      <c r="E3541" t="s">
        <v>93</v>
      </c>
      <c r="F3541" t="s">
        <v>129</v>
      </c>
      <c r="G3541" t="s">
        <v>164</v>
      </c>
      <c r="H3541" t="s">
        <v>6504</v>
      </c>
      <c r="I3541">
        <v>3</v>
      </c>
      <c r="J3541">
        <v>30861</v>
      </c>
      <c r="K3541">
        <v>10</v>
      </c>
      <c r="L3541">
        <v>83324.7</v>
      </c>
      <c r="M3541">
        <v>19419.55</v>
      </c>
      <c r="N3541" t="s">
        <v>38</v>
      </c>
    </row>
    <row r="3542" spans="1:14" x14ac:dyDescent="0.35">
      <c r="A3542">
        <v>13541</v>
      </c>
      <c r="B3542" s="1">
        <v>45636</v>
      </c>
      <c r="C3542" t="s">
        <v>6505</v>
      </c>
      <c r="D3542" t="s">
        <v>40</v>
      </c>
      <c r="E3542" t="s">
        <v>110</v>
      </c>
      <c r="F3542" t="s">
        <v>24</v>
      </c>
      <c r="G3542" t="s">
        <v>36</v>
      </c>
      <c r="H3542" t="s">
        <v>5229</v>
      </c>
      <c r="I3542">
        <v>1</v>
      </c>
      <c r="J3542">
        <v>57096</v>
      </c>
      <c r="K3542">
        <v>15</v>
      </c>
      <c r="L3542">
        <v>48531.6</v>
      </c>
      <c r="M3542">
        <v>9841.9599999999991</v>
      </c>
      <c r="N3542" t="s">
        <v>83</v>
      </c>
    </row>
    <row r="3543" spans="1:14" x14ac:dyDescent="0.35">
      <c r="A3543">
        <v>13542</v>
      </c>
      <c r="B3543" s="1">
        <v>45501</v>
      </c>
      <c r="C3543" t="s">
        <v>6506</v>
      </c>
      <c r="D3543" t="s">
        <v>15</v>
      </c>
      <c r="E3543" t="s">
        <v>16</v>
      </c>
      <c r="F3543" t="s">
        <v>96</v>
      </c>
      <c r="G3543" t="s">
        <v>156</v>
      </c>
      <c r="H3543" t="s">
        <v>5850</v>
      </c>
      <c r="I3543">
        <v>2</v>
      </c>
      <c r="J3543">
        <v>24237</v>
      </c>
      <c r="K3543">
        <v>15</v>
      </c>
      <c r="L3543">
        <v>41202.9</v>
      </c>
      <c r="M3543">
        <v>9968.91</v>
      </c>
      <c r="N3543" t="s">
        <v>38</v>
      </c>
    </row>
    <row r="3544" spans="1:14" x14ac:dyDescent="0.35">
      <c r="A3544">
        <v>13543</v>
      </c>
      <c r="B3544" s="1">
        <v>45601</v>
      </c>
      <c r="C3544" t="s">
        <v>6507</v>
      </c>
      <c r="D3544" t="s">
        <v>22</v>
      </c>
      <c r="E3544" t="s">
        <v>23</v>
      </c>
      <c r="F3544" t="s">
        <v>96</v>
      </c>
      <c r="G3544" t="s">
        <v>214</v>
      </c>
      <c r="H3544" t="s">
        <v>6508</v>
      </c>
      <c r="I3544">
        <v>4</v>
      </c>
      <c r="J3544">
        <v>73927</v>
      </c>
      <c r="K3544">
        <v>5</v>
      </c>
      <c r="L3544">
        <v>280922.59999999998</v>
      </c>
      <c r="M3544">
        <v>67840.710000000006</v>
      </c>
      <c r="N3544" t="s">
        <v>83</v>
      </c>
    </row>
    <row r="3545" spans="1:14" x14ac:dyDescent="0.35">
      <c r="A3545">
        <v>13544</v>
      </c>
      <c r="B3545" s="1">
        <v>45541</v>
      </c>
      <c r="C3545" t="s">
        <v>6509</v>
      </c>
      <c r="D3545" t="s">
        <v>28</v>
      </c>
      <c r="E3545" t="s">
        <v>114</v>
      </c>
      <c r="F3545" t="s">
        <v>86</v>
      </c>
      <c r="G3545" t="s">
        <v>171</v>
      </c>
      <c r="H3545" t="s">
        <v>6510</v>
      </c>
      <c r="I3545">
        <v>2</v>
      </c>
      <c r="J3545">
        <v>56107</v>
      </c>
      <c r="K3545">
        <v>5</v>
      </c>
      <c r="L3545">
        <v>106603.3</v>
      </c>
      <c r="M3545">
        <v>21569.66</v>
      </c>
      <c r="N3545" t="s">
        <v>20</v>
      </c>
    </row>
    <row r="3546" spans="1:14" x14ac:dyDescent="0.35">
      <c r="A3546">
        <v>13545</v>
      </c>
      <c r="B3546" s="1">
        <v>45791</v>
      </c>
      <c r="C3546" t="s">
        <v>6511</v>
      </c>
      <c r="D3546" t="s">
        <v>40</v>
      </c>
      <c r="E3546" t="s">
        <v>110</v>
      </c>
      <c r="F3546" t="s">
        <v>24</v>
      </c>
      <c r="G3546" t="s">
        <v>36</v>
      </c>
      <c r="H3546" t="s">
        <v>6512</v>
      </c>
      <c r="I3546">
        <v>3</v>
      </c>
      <c r="J3546">
        <v>39970</v>
      </c>
      <c r="K3546">
        <v>0</v>
      </c>
      <c r="L3546">
        <v>119910</v>
      </c>
      <c r="M3546">
        <v>25086.240000000002</v>
      </c>
      <c r="N3546" t="s">
        <v>33</v>
      </c>
    </row>
    <row r="3547" spans="1:14" x14ac:dyDescent="0.35">
      <c r="A3547">
        <v>13546</v>
      </c>
      <c r="B3547" s="1">
        <v>45520</v>
      </c>
      <c r="C3547" t="s">
        <v>4419</v>
      </c>
      <c r="D3547" t="s">
        <v>15</v>
      </c>
      <c r="E3547" t="s">
        <v>68</v>
      </c>
      <c r="F3547" t="s">
        <v>129</v>
      </c>
      <c r="G3547" t="s">
        <v>130</v>
      </c>
      <c r="H3547" t="s">
        <v>1096</v>
      </c>
      <c r="I3547">
        <v>3</v>
      </c>
      <c r="J3547">
        <v>22895</v>
      </c>
      <c r="K3547">
        <v>0</v>
      </c>
      <c r="L3547">
        <v>68685</v>
      </c>
      <c r="M3547">
        <v>12048.75</v>
      </c>
      <c r="N3547" t="s">
        <v>33</v>
      </c>
    </row>
    <row r="3548" spans="1:14" x14ac:dyDescent="0.35">
      <c r="A3548">
        <v>13547</v>
      </c>
      <c r="B3548" s="1">
        <v>45670</v>
      </c>
      <c r="C3548" t="s">
        <v>6513</v>
      </c>
      <c r="D3548" t="s">
        <v>15</v>
      </c>
      <c r="E3548" t="s">
        <v>68</v>
      </c>
      <c r="F3548" t="s">
        <v>46</v>
      </c>
      <c r="G3548" t="s">
        <v>47</v>
      </c>
      <c r="H3548" t="s">
        <v>6514</v>
      </c>
      <c r="I3548">
        <v>4</v>
      </c>
      <c r="J3548">
        <v>1141</v>
      </c>
      <c r="K3548">
        <v>0</v>
      </c>
      <c r="L3548">
        <v>4564</v>
      </c>
      <c r="M3548">
        <v>461.47</v>
      </c>
      <c r="N3548" t="s">
        <v>33</v>
      </c>
    </row>
    <row r="3549" spans="1:14" x14ac:dyDescent="0.35">
      <c r="A3549">
        <v>13548</v>
      </c>
      <c r="B3549" s="1">
        <v>45747</v>
      </c>
      <c r="C3549" t="s">
        <v>6515</v>
      </c>
      <c r="D3549" t="s">
        <v>22</v>
      </c>
      <c r="E3549" t="s">
        <v>74</v>
      </c>
      <c r="F3549" t="s">
        <v>75</v>
      </c>
      <c r="G3549" t="s">
        <v>307</v>
      </c>
      <c r="H3549" t="s">
        <v>6516</v>
      </c>
      <c r="I3549">
        <v>2</v>
      </c>
      <c r="J3549">
        <v>45443</v>
      </c>
      <c r="K3549">
        <v>5</v>
      </c>
      <c r="L3549">
        <v>86341.7</v>
      </c>
      <c r="M3549">
        <v>16245.16</v>
      </c>
      <c r="N3549" t="s">
        <v>20</v>
      </c>
    </row>
    <row r="3550" spans="1:14" x14ac:dyDescent="0.35">
      <c r="A3550">
        <v>13549</v>
      </c>
      <c r="B3550" s="1">
        <v>45286</v>
      </c>
      <c r="C3550" t="s">
        <v>6517</v>
      </c>
      <c r="D3550" t="s">
        <v>22</v>
      </c>
      <c r="E3550" t="s">
        <v>58</v>
      </c>
      <c r="F3550" t="s">
        <v>96</v>
      </c>
      <c r="G3550" t="s">
        <v>97</v>
      </c>
      <c r="H3550" t="s">
        <v>3568</v>
      </c>
      <c r="I3550">
        <v>5</v>
      </c>
      <c r="J3550">
        <v>19356</v>
      </c>
      <c r="K3550">
        <v>5</v>
      </c>
      <c r="L3550">
        <v>91941</v>
      </c>
      <c r="M3550">
        <v>9831.89</v>
      </c>
      <c r="N3550" t="s">
        <v>72</v>
      </c>
    </row>
    <row r="3551" spans="1:14" x14ac:dyDescent="0.35">
      <c r="A3551">
        <v>13550</v>
      </c>
      <c r="B3551" s="1">
        <v>45689</v>
      </c>
      <c r="C3551" t="s">
        <v>6518</v>
      </c>
      <c r="D3551" t="s">
        <v>40</v>
      </c>
      <c r="E3551" t="s">
        <v>50</v>
      </c>
      <c r="F3551" t="s">
        <v>86</v>
      </c>
      <c r="G3551" t="s">
        <v>296</v>
      </c>
      <c r="H3551" t="s">
        <v>2555</v>
      </c>
      <c r="I3551">
        <v>2</v>
      </c>
      <c r="J3551">
        <v>38804</v>
      </c>
      <c r="K3551">
        <v>0</v>
      </c>
      <c r="L3551">
        <v>77608</v>
      </c>
      <c r="M3551">
        <v>10433.75</v>
      </c>
      <c r="N3551" t="s">
        <v>83</v>
      </c>
    </row>
    <row r="3552" spans="1:14" x14ac:dyDescent="0.35">
      <c r="A3552">
        <v>13551</v>
      </c>
      <c r="B3552" s="1">
        <v>45840</v>
      </c>
      <c r="C3552" t="s">
        <v>6519</v>
      </c>
      <c r="D3552" t="s">
        <v>28</v>
      </c>
      <c r="E3552" t="s">
        <v>144</v>
      </c>
      <c r="F3552" t="s">
        <v>129</v>
      </c>
      <c r="G3552" t="s">
        <v>168</v>
      </c>
      <c r="H3552" t="s">
        <v>6520</v>
      </c>
      <c r="I3552">
        <v>1</v>
      </c>
      <c r="J3552">
        <v>49537</v>
      </c>
      <c r="K3552">
        <v>15</v>
      </c>
      <c r="L3552">
        <v>42106.45</v>
      </c>
      <c r="M3552">
        <v>9925.1200000000008</v>
      </c>
      <c r="N3552" t="s">
        <v>20</v>
      </c>
    </row>
    <row r="3553" spans="1:14" x14ac:dyDescent="0.35">
      <c r="A3553">
        <v>13552</v>
      </c>
      <c r="B3553" s="1">
        <v>45715</v>
      </c>
      <c r="C3553" t="s">
        <v>6521</v>
      </c>
      <c r="D3553" t="s">
        <v>22</v>
      </c>
      <c r="E3553" t="s">
        <v>54</v>
      </c>
      <c r="F3553" t="s">
        <v>75</v>
      </c>
      <c r="G3553" t="s">
        <v>307</v>
      </c>
      <c r="H3553" t="s">
        <v>6324</v>
      </c>
      <c r="I3553">
        <v>5</v>
      </c>
      <c r="J3553">
        <v>56340</v>
      </c>
      <c r="K3553">
        <v>5</v>
      </c>
      <c r="L3553">
        <v>267615</v>
      </c>
      <c r="M3553">
        <v>65872.81</v>
      </c>
      <c r="N3553" t="s">
        <v>33</v>
      </c>
    </row>
    <row r="3554" spans="1:14" x14ac:dyDescent="0.35">
      <c r="A3554">
        <v>13553</v>
      </c>
      <c r="B3554" s="1">
        <v>45395</v>
      </c>
      <c r="C3554" t="s">
        <v>6522</v>
      </c>
      <c r="D3554" t="s">
        <v>40</v>
      </c>
      <c r="E3554" t="s">
        <v>103</v>
      </c>
      <c r="F3554" t="s">
        <v>96</v>
      </c>
      <c r="G3554" t="s">
        <v>138</v>
      </c>
      <c r="H3554" t="s">
        <v>4159</v>
      </c>
      <c r="I3554">
        <v>1</v>
      </c>
      <c r="J3554">
        <v>28325</v>
      </c>
      <c r="K3554">
        <v>10</v>
      </c>
      <c r="L3554">
        <v>25492.5</v>
      </c>
      <c r="M3554">
        <v>2994.68</v>
      </c>
      <c r="N3554" t="s">
        <v>72</v>
      </c>
    </row>
    <row r="3555" spans="1:14" x14ac:dyDescent="0.35">
      <c r="A3555">
        <v>13554</v>
      </c>
      <c r="B3555" s="1">
        <v>45352</v>
      </c>
      <c r="C3555" t="s">
        <v>6523</v>
      </c>
      <c r="D3555" t="s">
        <v>28</v>
      </c>
      <c r="E3555" t="s">
        <v>114</v>
      </c>
      <c r="F3555" t="s">
        <v>46</v>
      </c>
      <c r="G3555" t="s">
        <v>47</v>
      </c>
      <c r="H3555" t="s">
        <v>6524</v>
      </c>
      <c r="I3555">
        <v>1</v>
      </c>
      <c r="J3555">
        <v>29464</v>
      </c>
      <c r="K3555">
        <v>5</v>
      </c>
      <c r="L3555">
        <v>27990.799999999999</v>
      </c>
      <c r="M3555">
        <v>3410.14</v>
      </c>
      <c r="N3555" t="s">
        <v>38</v>
      </c>
    </row>
    <row r="3556" spans="1:14" x14ac:dyDescent="0.35">
      <c r="A3556">
        <v>13555</v>
      </c>
      <c r="B3556" s="1">
        <v>45810</v>
      </c>
      <c r="C3556" t="s">
        <v>6525</v>
      </c>
      <c r="D3556" t="s">
        <v>28</v>
      </c>
      <c r="E3556" t="s">
        <v>85</v>
      </c>
      <c r="F3556" t="s">
        <v>69</v>
      </c>
      <c r="G3556" t="s">
        <v>151</v>
      </c>
      <c r="H3556" t="s">
        <v>6526</v>
      </c>
      <c r="I3556">
        <v>3</v>
      </c>
      <c r="J3556">
        <v>11891</v>
      </c>
      <c r="K3556">
        <v>0</v>
      </c>
      <c r="L3556">
        <v>35673</v>
      </c>
      <c r="M3556">
        <v>4355.04</v>
      </c>
      <c r="N3556" t="s">
        <v>38</v>
      </c>
    </row>
    <row r="3557" spans="1:14" x14ac:dyDescent="0.35">
      <c r="A3557">
        <v>13556</v>
      </c>
      <c r="B3557" s="1">
        <v>45834</v>
      </c>
      <c r="C3557" t="s">
        <v>2640</v>
      </c>
      <c r="D3557" t="s">
        <v>22</v>
      </c>
      <c r="E3557" t="s">
        <v>58</v>
      </c>
      <c r="F3557" t="s">
        <v>75</v>
      </c>
      <c r="G3557" t="s">
        <v>76</v>
      </c>
      <c r="H3557" t="s">
        <v>6527</v>
      </c>
      <c r="I3557">
        <v>4</v>
      </c>
      <c r="J3557">
        <v>7448</v>
      </c>
      <c r="K3557">
        <v>10</v>
      </c>
      <c r="L3557">
        <v>26812.799999999999</v>
      </c>
      <c r="M3557">
        <v>6486.74</v>
      </c>
      <c r="N3557" t="s">
        <v>72</v>
      </c>
    </row>
    <row r="3558" spans="1:14" x14ac:dyDescent="0.35">
      <c r="A3558">
        <v>13557</v>
      </c>
      <c r="B3558" s="1">
        <v>45307</v>
      </c>
      <c r="C3558" t="s">
        <v>6528</v>
      </c>
      <c r="D3558" t="s">
        <v>40</v>
      </c>
      <c r="E3558" t="s">
        <v>62</v>
      </c>
      <c r="F3558" t="s">
        <v>69</v>
      </c>
      <c r="G3558" t="s">
        <v>123</v>
      </c>
      <c r="H3558" t="s">
        <v>6124</v>
      </c>
      <c r="I3558">
        <v>3</v>
      </c>
      <c r="J3558">
        <v>5442</v>
      </c>
      <c r="K3558">
        <v>20</v>
      </c>
      <c r="L3558">
        <v>13060.8</v>
      </c>
      <c r="M3558">
        <v>1476.31</v>
      </c>
      <c r="N3558" t="s">
        <v>33</v>
      </c>
    </row>
    <row r="3559" spans="1:14" x14ac:dyDescent="0.35">
      <c r="A3559">
        <v>13558</v>
      </c>
      <c r="B3559" s="1">
        <v>45487</v>
      </c>
      <c r="C3559" t="s">
        <v>6529</v>
      </c>
      <c r="D3559" t="s">
        <v>40</v>
      </c>
      <c r="E3559" t="s">
        <v>41</v>
      </c>
      <c r="F3559" t="s">
        <v>42</v>
      </c>
      <c r="G3559" t="s">
        <v>446</v>
      </c>
      <c r="H3559" t="s">
        <v>6530</v>
      </c>
      <c r="I3559">
        <v>5</v>
      </c>
      <c r="J3559">
        <v>65724</v>
      </c>
      <c r="K3559">
        <v>20</v>
      </c>
      <c r="L3559">
        <v>262896</v>
      </c>
      <c r="M3559">
        <v>21487.22</v>
      </c>
      <c r="N3559" t="s">
        <v>20</v>
      </c>
    </row>
    <row r="3560" spans="1:14" x14ac:dyDescent="0.35">
      <c r="A3560">
        <v>13559</v>
      </c>
      <c r="B3560" s="1">
        <v>45700</v>
      </c>
      <c r="C3560" t="s">
        <v>6531</v>
      </c>
      <c r="D3560" t="s">
        <v>15</v>
      </c>
      <c r="E3560" t="s">
        <v>174</v>
      </c>
      <c r="F3560" t="s">
        <v>75</v>
      </c>
      <c r="G3560" t="s">
        <v>240</v>
      </c>
      <c r="H3560" t="s">
        <v>6532</v>
      </c>
      <c r="I3560">
        <v>5</v>
      </c>
      <c r="J3560">
        <v>31720</v>
      </c>
      <c r="K3560">
        <v>0</v>
      </c>
      <c r="L3560">
        <v>158600</v>
      </c>
      <c r="M3560">
        <v>37260.339999999997</v>
      </c>
      <c r="N3560" t="s">
        <v>20</v>
      </c>
    </row>
    <row r="3561" spans="1:14" x14ac:dyDescent="0.35">
      <c r="A3561">
        <v>13560</v>
      </c>
      <c r="B3561" s="1">
        <v>45903</v>
      </c>
      <c r="C3561" t="s">
        <v>6533</v>
      </c>
      <c r="D3561" t="s">
        <v>40</v>
      </c>
      <c r="E3561" t="s">
        <v>62</v>
      </c>
      <c r="F3561" t="s">
        <v>24</v>
      </c>
      <c r="G3561" t="s">
        <v>107</v>
      </c>
      <c r="H3561" t="s">
        <v>2427</v>
      </c>
      <c r="I3561">
        <v>3</v>
      </c>
      <c r="J3561">
        <v>33714</v>
      </c>
      <c r="K3561">
        <v>5</v>
      </c>
      <c r="L3561">
        <v>96084.9</v>
      </c>
      <c r="M3561">
        <v>9067.7800000000007</v>
      </c>
      <c r="N3561" t="s">
        <v>83</v>
      </c>
    </row>
    <row r="3562" spans="1:14" x14ac:dyDescent="0.35">
      <c r="A3562">
        <v>13561</v>
      </c>
      <c r="B3562" s="1">
        <v>45295</v>
      </c>
      <c r="C3562" t="s">
        <v>6534</v>
      </c>
      <c r="D3562" t="s">
        <v>40</v>
      </c>
      <c r="E3562" t="s">
        <v>62</v>
      </c>
      <c r="F3562" t="s">
        <v>46</v>
      </c>
      <c r="G3562" t="s">
        <v>47</v>
      </c>
      <c r="H3562" t="s">
        <v>6535</v>
      </c>
      <c r="I3562">
        <v>1</v>
      </c>
      <c r="J3562">
        <v>44006</v>
      </c>
      <c r="K3562">
        <v>10</v>
      </c>
      <c r="L3562">
        <v>39605.4</v>
      </c>
      <c r="M3562">
        <v>3175.72</v>
      </c>
      <c r="N3562" t="s">
        <v>38</v>
      </c>
    </row>
    <row r="3563" spans="1:14" x14ac:dyDescent="0.35">
      <c r="A3563">
        <v>13562</v>
      </c>
      <c r="B3563" s="1">
        <v>45285</v>
      </c>
      <c r="C3563" t="s">
        <v>6536</v>
      </c>
      <c r="D3563" t="s">
        <v>40</v>
      </c>
      <c r="E3563" t="s">
        <v>41</v>
      </c>
      <c r="F3563" t="s">
        <v>96</v>
      </c>
      <c r="G3563" t="s">
        <v>156</v>
      </c>
      <c r="H3563" t="s">
        <v>6537</v>
      </c>
      <c r="I3563">
        <v>1</v>
      </c>
      <c r="J3563">
        <v>1508</v>
      </c>
      <c r="K3563">
        <v>0</v>
      </c>
      <c r="L3563">
        <v>1508</v>
      </c>
      <c r="M3563">
        <v>139.35</v>
      </c>
      <c r="N3563" t="s">
        <v>33</v>
      </c>
    </row>
    <row r="3564" spans="1:14" x14ac:dyDescent="0.35">
      <c r="A3564">
        <v>13563</v>
      </c>
      <c r="B3564" s="1">
        <v>45275</v>
      </c>
      <c r="C3564" t="s">
        <v>6538</v>
      </c>
      <c r="D3564" t="s">
        <v>15</v>
      </c>
      <c r="E3564" t="s">
        <v>93</v>
      </c>
      <c r="F3564" t="s">
        <v>24</v>
      </c>
      <c r="G3564" t="s">
        <v>25</v>
      </c>
      <c r="H3564" t="s">
        <v>6539</v>
      </c>
      <c r="I3564">
        <v>1</v>
      </c>
      <c r="J3564">
        <v>63744</v>
      </c>
      <c r="K3564">
        <v>15</v>
      </c>
      <c r="L3564">
        <v>54182.400000000001</v>
      </c>
      <c r="M3564">
        <v>3733.96</v>
      </c>
      <c r="N3564" t="s">
        <v>33</v>
      </c>
    </row>
    <row r="3565" spans="1:14" x14ac:dyDescent="0.35">
      <c r="A3565">
        <v>13564</v>
      </c>
      <c r="B3565" s="1">
        <v>45375</v>
      </c>
      <c r="C3565" t="s">
        <v>6540</v>
      </c>
      <c r="D3565" t="s">
        <v>40</v>
      </c>
      <c r="E3565" t="s">
        <v>110</v>
      </c>
      <c r="F3565" t="s">
        <v>30</v>
      </c>
      <c r="G3565" t="s">
        <v>322</v>
      </c>
      <c r="H3565" t="s">
        <v>1326</v>
      </c>
      <c r="I3565">
        <v>5</v>
      </c>
      <c r="J3565">
        <v>12051</v>
      </c>
      <c r="K3565">
        <v>5</v>
      </c>
      <c r="L3565">
        <v>57242.25</v>
      </c>
      <c r="M3565">
        <v>14299.13</v>
      </c>
      <c r="N3565" t="s">
        <v>83</v>
      </c>
    </row>
    <row r="3566" spans="1:14" x14ac:dyDescent="0.35">
      <c r="A3566">
        <v>13565</v>
      </c>
      <c r="B3566" s="1">
        <v>45817</v>
      </c>
      <c r="C3566" t="s">
        <v>6541</v>
      </c>
      <c r="D3566" t="s">
        <v>28</v>
      </c>
      <c r="E3566" t="s">
        <v>114</v>
      </c>
      <c r="F3566" t="s">
        <v>129</v>
      </c>
      <c r="G3566" t="s">
        <v>164</v>
      </c>
      <c r="H3566" t="s">
        <v>6542</v>
      </c>
      <c r="I3566">
        <v>4</v>
      </c>
      <c r="J3566">
        <v>8957</v>
      </c>
      <c r="K3566">
        <v>20</v>
      </c>
      <c r="L3566">
        <v>28662.400000000001</v>
      </c>
      <c r="M3566">
        <v>2572.04</v>
      </c>
      <c r="N3566" t="s">
        <v>38</v>
      </c>
    </row>
    <row r="3567" spans="1:14" x14ac:dyDescent="0.35">
      <c r="A3567">
        <v>13566</v>
      </c>
      <c r="B3567" s="1">
        <v>45803</v>
      </c>
      <c r="C3567" t="s">
        <v>6543</v>
      </c>
      <c r="D3567" t="s">
        <v>28</v>
      </c>
      <c r="E3567" t="s">
        <v>114</v>
      </c>
      <c r="F3567" t="s">
        <v>96</v>
      </c>
      <c r="G3567" t="s">
        <v>214</v>
      </c>
      <c r="H3567" t="s">
        <v>6544</v>
      </c>
      <c r="I3567">
        <v>1</v>
      </c>
      <c r="J3567">
        <v>44907</v>
      </c>
      <c r="K3567">
        <v>20</v>
      </c>
      <c r="L3567">
        <v>35925.599999999999</v>
      </c>
      <c r="M3567">
        <v>8102.37</v>
      </c>
      <c r="N3567" t="s">
        <v>38</v>
      </c>
    </row>
    <row r="3568" spans="1:14" x14ac:dyDescent="0.35">
      <c r="A3568">
        <v>13567</v>
      </c>
      <c r="B3568" s="1">
        <v>45372</v>
      </c>
      <c r="C3568" t="s">
        <v>6545</v>
      </c>
      <c r="D3568" t="s">
        <v>15</v>
      </c>
      <c r="E3568" t="s">
        <v>16</v>
      </c>
      <c r="F3568" t="s">
        <v>24</v>
      </c>
      <c r="G3568" t="s">
        <v>25</v>
      </c>
      <c r="H3568" t="s">
        <v>555</v>
      </c>
      <c r="I3568">
        <v>5</v>
      </c>
      <c r="J3568">
        <v>50321</v>
      </c>
      <c r="K3568">
        <v>0</v>
      </c>
      <c r="L3568">
        <v>251605</v>
      </c>
      <c r="M3568">
        <v>15427.5</v>
      </c>
      <c r="N3568" t="s">
        <v>33</v>
      </c>
    </row>
    <row r="3569" spans="1:14" x14ac:dyDescent="0.35">
      <c r="A3569">
        <v>13568</v>
      </c>
      <c r="B3569" s="1">
        <v>45909</v>
      </c>
      <c r="C3569" t="s">
        <v>6546</v>
      </c>
      <c r="D3569" t="s">
        <v>28</v>
      </c>
      <c r="E3569" t="s">
        <v>29</v>
      </c>
      <c r="F3569" t="s">
        <v>69</v>
      </c>
      <c r="G3569" t="s">
        <v>115</v>
      </c>
      <c r="H3569" t="s">
        <v>6547</v>
      </c>
      <c r="I3569">
        <v>2</v>
      </c>
      <c r="J3569">
        <v>13412</v>
      </c>
      <c r="K3569">
        <v>20</v>
      </c>
      <c r="L3569">
        <v>21459.200000000001</v>
      </c>
      <c r="M3569">
        <v>3353.32</v>
      </c>
      <c r="N3569" t="s">
        <v>20</v>
      </c>
    </row>
    <row r="3570" spans="1:14" x14ac:dyDescent="0.35">
      <c r="A3570">
        <v>13569</v>
      </c>
      <c r="B3570" s="1">
        <v>45645</v>
      </c>
      <c r="C3570" t="s">
        <v>6548</v>
      </c>
      <c r="D3570" t="s">
        <v>40</v>
      </c>
      <c r="E3570" t="s">
        <v>41</v>
      </c>
      <c r="F3570" t="s">
        <v>24</v>
      </c>
      <c r="G3570" t="s">
        <v>133</v>
      </c>
      <c r="H3570" t="s">
        <v>6549</v>
      </c>
      <c r="I3570">
        <v>5</v>
      </c>
      <c r="J3570">
        <v>31845</v>
      </c>
      <c r="K3570">
        <v>15</v>
      </c>
      <c r="L3570">
        <v>135341.25</v>
      </c>
      <c r="M3570">
        <v>9972.7000000000007</v>
      </c>
      <c r="N3570" t="s">
        <v>20</v>
      </c>
    </row>
    <row r="3571" spans="1:14" x14ac:dyDescent="0.35">
      <c r="A3571">
        <v>13570</v>
      </c>
      <c r="B3571" s="1">
        <v>45640</v>
      </c>
      <c r="C3571" t="s">
        <v>6550</v>
      </c>
      <c r="D3571" t="s">
        <v>28</v>
      </c>
      <c r="E3571" t="s">
        <v>29</v>
      </c>
      <c r="F3571" t="s">
        <v>86</v>
      </c>
      <c r="G3571" t="s">
        <v>90</v>
      </c>
      <c r="H3571" t="s">
        <v>1076</v>
      </c>
      <c r="I3571">
        <v>4</v>
      </c>
      <c r="J3571">
        <v>65945</v>
      </c>
      <c r="K3571">
        <v>10</v>
      </c>
      <c r="L3571">
        <v>237402</v>
      </c>
      <c r="M3571">
        <v>20381.66</v>
      </c>
      <c r="N3571" t="s">
        <v>83</v>
      </c>
    </row>
    <row r="3572" spans="1:14" x14ac:dyDescent="0.35">
      <c r="A3572">
        <v>13571</v>
      </c>
      <c r="B3572" s="1">
        <v>45241</v>
      </c>
      <c r="C3572" t="s">
        <v>6551</v>
      </c>
      <c r="D3572" t="s">
        <v>40</v>
      </c>
      <c r="E3572" t="s">
        <v>62</v>
      </c>
      <c r="F3572" t="s">
        <v>30</v>
      </c>
      <c r="G3572" t="s">
        <v>65</v>
      </c>
      <c r="H3572" t="s">
        <v>6552</v>
      </c>
      <c r="I3572">
        <v>4</v>
      </c>
      <c r="J3572">
        <v>59561</v>
      </c>
      <c r="K3572">
        <v>15</v>
      </c>
      <c r="L3572">
        <v>202507.4</v>
      </c>
      <c r="M3572">
        <v>15647.37</v>
      </c>
      <c r="N3572" t="s">
        <v>72</v>
      </c>
    </row>
    <row r="3573" spans="1:14" x14ac:dyDescent="0.35">
      <c r="A3573">
        <v>13572</v>
      </c>
      <c r="B3573" s="1">
        <v>45559</v>
      </c>
      <c r="C3573" t="s">
        <v>6553</v>
      </c>
      <c r="D3573" t="s">
        <v>28</v>
      </c>
      <c r="E3573" t="s">
        <v>29</v>
      </c>
      <c r="F3573" t="s">
        <v>69</v>
      </c>
      <c r="G3573" t="s">
        <v>123</v>
      </c>
      <c r="H3573" t="s">
        <v>5220</v>
      </c>
      <c r="I3573">
        <v>1</v>
      </c>
      <c r="J3573">
        <v>39668</v>
      </c>
      <c r="K3573">
        <v>15</v>
      </c>
      <c r="L3573">
        <v>33717.800000000003</v>
      </c>
      <c r="M3573">
        <v>5056.32</v>
      </c>
      <c r="N3573" t="s">
        <v>20</v>
      </c>
    </row>
    <row r="3574" spans="1:14" x14ac:dyDescent="0.35">
      <c r="A3574">
        <v>13573</v>
      </c>
      <c r="B3574" s="1">
        <v>45249</v>
      </c>
      <c r="C3574" t="s">
        <v>190</v>
      </c>
      <c r="D3574" t="s">
        <v>40</v>
      </c>
      <c r="E3574" t="s">
        <v>103</v>
      </c>
      <c r="F3574" t="s">
        <v>42</v>
      </c>
      <c r="G3574" t="s">
        <v>446</v>
      </c>
      <c r="H3574" t="s">
        <v>6554</v>
      </c>
      <c r="I3574">
        <v>1</v>
      </c>
      <c r="J3574">
        <v>76046</v>
      </c>
      <c r="K3574">
        <v>10</v>
      </c>
      <c r="L3574">
        <v>68441.399999999994</v>
      </c>
      <c r="M3574">
        <v>5512</v>
      </c>
      <c r="N3574" t="s">
        <v>72</v>
      </c>
    </row>
    <row r="3575" spans="1:14" x14ac:dyDescent="0.35">
      <c r="A3575">
        <v>13574</v>
      </c>
      <c r="B3575" s="1">
        <v>45561</v>
      </c>
      <c r="C3575" t="s">
        <v>6555</v>
      </c>
      <c r="D3575" t="s">
        <v>40</v>
      </c>
      <c r="E3575" t="s">
        <v>50</v>
      </c>
      <c r="F3575" t="s">
        <v>75</v>
      </c>
      <c r="G3575" t="s">
        <v>76</v>
      </c>
      <c r="H3575" t="s">
        <v>2408</v>
      </c>
      <c r="I3575">
        <v>4</v>
      </c>
      <c r="J3575">
        <v>10077</v>
      </c>
      <c r="K3575">
        <v>0</v>
      </c>
      <c r="L3575">
        <v>40308</v>
      </c>
      <c r="M3575">
        <v>4785.62</v>
      </c>
      <c r="N3575" t="s">
        <v>83</v>
      </c>
    </row>
    <row r="3576" spans="1:14" x14ac:dyDescent="0.35">
      <c r="A3576">
        <v>13575</v>
      </c>
      <c r="B3576" s="1">
        <v>45755</v>
      </c>
      <c r="C3576" t="s">
        <v>6556</v>
      </c>
      <c r="D3576" t="s">
        <v>15</v>
      </c>
      <c r="E3576" t="s">
        <v>174</v>
      </c>
      <c r="F3576" t="s">
        <v>86</v>
      </c>
      <c r="G3576" t="s">
        <v>90</v>
      </c>
      <c r="H3576" t="s">
        <v>6557</v>
      </c>
      <c r="I3576">
        <v>1</v>
      </c>
      <c r="J3576">
        <v>66068</v>
      </c>
      <c r="K3576">
        <v>5</v>
      </c>
      <c r="L3576">
        <v>62764.6</v>
      </c>
      <c r="M3576">
        <v>10948.43</v>
      </c>
      <c r="N3576" t="s">
        <v>38</v>
      </c>
    </row>
    <row r="3577" spans="1:14" x14ac:dyDescent="0.35">
      <c r="A3577">
        <v>13576</v>
      </c>
      <c r="B3577" s="1">
        <v>45638</v>
      </c>
      <c r="C3577" t="s">
        <v>6558</v>
      </c>
      <c r="D3577" t="s">
        <v>40</v>
      </c>
      <c r="E3577" t="s">
        <v>41</v>
      </c>
      <c r="F3577" t="s">
        <v>129</v>
      </c>
      <c r="G3577" t="s">
        <v>164</v>
      </c>
      <c r="H3577" t="s">
        <v>6559</v>
      </c>
      <c r="I3577">
        <v>1</v>
      </c>
      <c r="J3577">
        <v>70558</v>
      </c>
      <c r="K3577">
        <v>0</v>
      </c>
      <c r="L3577">
        <v>70558</v>
      </c>
      <c r="M3577">
        <v>13210.75</v>
      </c>
      <c r="N3577" t="s">
        <v>20</v>
      </c>
    </row>
    <row r="3578" spans="1:14" x14ac:dyDescent="0.35">
      <c r="A3578">
        <v>13577</v>
      </c>
      <c r="B3578" s="1">
        <v>45532</v>
      </c>
      <c r="C3578" t="s">
        <v>6560</v>
      </c>
      <c r="D3578" t="s">
        <v>15</v>
      </c>
      <c r="E3578" t="s">
        <v>16</v>
      </c>
      <c r="F3578" t="s">
        <v>24</v>
      </c>
      <c r="G3578" t="s">
        <v>107</v>
      </c>
      <c r="H3578" t="s">
        <v>6285</v>
      </c>
      <c r="I3578">
        <v>5</v>
      </c>
      <c r="J3578">
        <v>66617</v>
      </c>
      <c r="K3578">
        <v>15</v>
      </c>
      <c r="L3578">
        <v>283122.25</v>
      </c>
      <c r="M3578">
        <v>28551.53</v>
      </c>
      <c r="N3578" t="s">
        <v>72</v>
      </c>
    </row>
    <row r="3579" spans="1:14" x14ac:dyDescent="0.35">
      <c r="A3579">
        <v>13578</v>
      </c>
      <c r="B3579" s="1">
        <v>45893</v>
      </c>
      <c r="C3579" t="s">
        <v>6561</v>
      </c>
      <c r="D3579" t="s">
        <v>28</v>
      </c>
      <c r="E3579" t="s">
        <v>144</v>
      </c>
      <c r="F3579" t="s">
        <v>17</v>
      </c>
      <c r="G3579" t="s">
        <v>291</v>
      </c>
      <c r="H3579" t="s">
        <v>6562</v>
      </c>
      <c r="I3579">
        <v>4</v>
      </c>
      <c r="J3579">
        <v>19522</v>
      </c>
      <c r="K3579">
        <v>20</v>
      </c>
      <c r="L3579">
        <v>62470.400000000001</v>
      </c>
      <c r="M3579">
        <v>13895.4</v>
      </c>
      <c r="N3579" t="s">
        <v>33</v>
      </c>
    </row>
    <row r="3580" spans="1:14" x14ac:dyDescent="0.35">
      <c r="A3580">
        <v>13579</v>
      </c>
      <c r="B3580" s="1">
        <v>45233</v>
      </c>
      <c r="C3580" t="s">
        <v>6563</v>
      </c>
      <c r="D3580" t="s">
        <v>28</v>
      </c>
      <c r="E3580" t="s">
        <v>85</v>
      </c>
      <c r="F3580" t="s">
        <v>69</v>
      </c>
      <c r="G3580" t="s">
        <v>123</v>
      </c>
      <c r="H3580" t="s">
        <v>2884</v>
      </c>
      <c r="I3580">
        <v>3</v>
      </c>
      <c r="J3580">
        <v>77611</v>
      </c>
      <c r="K3580">
        <v>0</v>
      </c>
      <c r="L3580">
        <v>232833</v>
      </c>
      <c r="M3580">
        <v>50971.37</v>
      </c>
      <c r="N3580" t="s">
        <v>33</v>
      </c>
    </row>
    <row r="3581" spans="1:14" x14ac:dyDescent="0.35">
      <c r="A3581">
        <v>13580</v>
      </c>
      <c r="B3581" s="1">
        <v>45720</v>
      </c>
      <c r="C3581" t="s">
        <v>6564</v>
      </c>
      <c r="D3581" t="s">
        <v>22</v>
      </c>
      <c r="E3581" t="s">
        <v>23</v>
      </c>
      <c r="F3581" t="s">
        <v>96</v>
      </c>
      <c r="G3581" t="s">
        <v>214</v>
      </c>
      <c r="H3581" t="s">
        <v>6565</v>
      </c>
      <c r="I3581">
        <v>4</v>
      </c>
      <c r="J3581">
        <v>52281</v>
      </c>
      <c r="K3581">
        <v>5</v>
      </c>
      <c r="L3581">
        <v>198667.8</v>
      </c>
      <c r="M3581">
        <v>15961.65</v>
      </c>
      <c r="N3581" t="s">
        <v>20</v>
      </c>
    </row>
    <row r="3582" spans="1:14" x14ac:dyDescent="0.35">
      <c r="A3582">
        <v>13581</v>
      </c>
      <c r="B3582" s="1">
        <v>45930</v>
      </c>
      <c r="C3582" t="s">
        <v>6566</v>
      </c>
      <c r="D3582" t="s">
        <v>40</v>
      </c>
      <c r="E3582" t="s">
        <v>110</v>
      </c>
      <c r="F3582" t="s">
        <v>24</v>
      </c>
      <c r="G3582" t="s">
        <v>107</v>
      </c>
      <c r="H3582" t="s">
        <v>6567</v>
      </c>
      <c r="I3582">
        <v>3</v>
      </c>
      <c r="J3582">
        <v>36567</v>
      </c>
      <c r="K3582">
        <v>5</v>
      </c>
      <c r="L3582">
        <v>104215.95</v>
      </c>
      <c r="M3582">
        <v>9789.7999999999993</v>
      </c>
      <c r="N3582" t="s">
        <v>83</v>
      </c>
    </row>
    <row r="3583" spans="1:14" x14ac:dyDescent="0.35">
      <c r="A3583">
        <v>13582</v>
      </c>
      <c r="B3583" s="1">
        <v>45720</v>
      </c>
      <c r="C3583" t="s">
        <v>6568</v>
      </c>
      <c r="D3583" t="s">
        <v>40</v>
      </c>
      <c r="E3583" t="s">
        <v>103</v>
      </c>
      <c r="F3583" t="s">
        <v>24</v>
      </c>
      <c r="G3583" t="s">
        <v>107</v>
      </c>
      <c r="H3583" t="s">
        <v>2022</v>
      </c>
      <c r="I3583">
        <v>4</v>
      </c>
      <c r="J3583">
        <v>33929</v>
      </c>
      <c r="K3583">
        <v>0</v>
      </c>
      <c r="L3583">
        <v>135716</v>
      </c>
      <c r="M3583">
        <v>15019.47</v>
      </c>
      <c r="N3583" t="s">
        <v>20</v>
      </c>
    </row>
    <row r="3584" spans="1:14" x14ac:dyDescent="0.35">
      <c r="A3584">
        <v>13583</v>
      </c>
      <c r="B3584" s="1">
        <v>45901</v>
      </c>
      <c r="C3584" t="s">
        <v>6569</v>
      </c>
      <c r="D3584" t="s">
        <v>28</v>
      </c>
      <c r="E3584" t="s">
        <v>29</v>
      </c>
      <c r="F3584" t="s">
        <v>46</v>
      </c>
      <c r="G3584" t="s">
        <v>209</v>
      </c>
      <c r="H3584" t="s">
        <v>6570</v>
      </c>
      <c r="I3584">
        <v>2</v>
      </c>
      <c r="J3584">
        <v>68407</v>
      </c>
      <c r="K3584">
        <v>15</v>
      </c>
      <c r="L3584">
        <v>116291.9</v>
      </c>
      <c r="M3584">
        <v>18591.14</v>
      </c>
      <c r="N3584" t="s">
        <v>20</v>
      </c>
    </row>
    <row r="3585" spans="1:14" x14ac:dyDescent="0.35">
      <c r="A3585">
        <v>13584</v>
      </c>
      <c r="B3585" s="1">
        <v>45661</v>
      </c>
      <c r="C3585" t="s">
        <v>2767</v>
      </c>
      <c r="D3585" t="s">
        <v>28</v>
      </c>
      <c r="E3585" t="s">
        <v>114</v>
      </c>
      <c r="F3585" t="s">
        <v>30</v>
      </c>
      <c r="G3585" t="s">
        <v>65</v>
      </c>
      <c r="H3585" t="s">
        <v>2046</v>
      </c>
      <c r="I3585">
        <v>4</v>
      </c>
      <c r="J3585">
        <v>19959</v>
      </c>
      <c r="K3585">
        <v>5</v>
      </c>
      <c r="L3585">
        <v>75844.2</v>
      </c>
      <c r="M3585">
        <v>12769.71</v>
      </c>
      <c r="N3585" t="s">
        <v>20</v>
      </c>
    </row>
    <row r="3586" spans="1:14" x14ac:dyDescent="0.35">
      <c r="A3586">
        <v>13585</v>
      </c>
      <c r="B3586" s="1">
        <v>45915</v>
      </c>
      <c r="C3586" t="s">
        <v>3675</v>
      </c>
      <c r="D3586" t="s">
        <v>40</v>
      </c>
      <c r="E3586" t="s">
        <v>110</v>
      </c>
      <c r="F3586" t="s">
        <v>46</v>
      </c>
      <c r="G3586" t="s">
        <v>126</v>
      </c>
      <c r="H3586" t="s">
        <v>6571</v>
      </c>
      <c r="I3586">
        <v>1</v>
      </c>
      <c r="J3586">
        <v>33517</v>
      </c>
      <c r="K3586">
        <v>20</v>
      </c>
      <c r="L3586">
        <v>26813.599999999999</v>
      </c>
      <c r="M3586">
        <v>6696.42</v>
      </c>
      <c r="N3586" t="s">
        <v>38</v>
      </c>
    </row>
    <row r="3587" spans="1:14" x14ac:dyDescent="0.35">
      <c r="A3587">
        <v>13586</v>
      </c>
      <c r="B3587" s="1">
        <v>45468</v>
      </c>
      <c r="C3587" t="s">
        <v>6572</v>
      </c>
      <c r="D3587" t="s">
        <v>22</v>
      </c>
      <c r="E3587" t="s">
        <v>54</v>
      </c>
      <c r="F3587" t="s">
        <v>69</v>
      </c>
      <c r="G3587" t="s">
        <v>123</v>
      </c>
      <c r="H3587" t="s">
        <v>3740</v>
      </c>
      <c r="I3587">
        <v>4</v>
      </c>
      <c r="J3587">
        <v>14022</v>
      </c>
      <c r="K3587">
        <v>5</v>
      </c>
      <c r="L3587">
        <v>53283.6</v>
      </c>
      <c r="M3587">
        <v>3108.83</v>
      </c>
      <c r="N3587" t="s">
        <v>33</v>
      </c>
    </row>
    <row r="3588" spans="1:14" x14ac:dyDescent="0.35">
      <c r="A3588">
        <v>13587</v>
      </c>
      <c r="B3588" s="1">
        <v>45715</v>
      </c>
      <c r="C3588" t="s">
        <v>6573</v>
      </c>
      <c r="D3588" t="s">
        <v>15</v>
      </c>
      <c r="E3588" t="s">
        <v>93</v>
      </c>
      <c r="F3588" t="s">
        <v>96</v>
      </c>
      <c r="G3588" t="s">
        <v>97</v>
      </c>
      <c r="H3588" t="s">
        <v>6574</v>
      </c>
      <c r="I3588">
        <v>5</v>
      </c>
      <c r="J3588">
        <v>33222</v>
      </c>
      <c r="K3588">
        <v>10</v>
      </c>
      <c r="L3588">
        <v>149499</v>
      </c>
      <c r="M3588">
        <v>31255.49</v>
      </c>
      <c r="N3588" t="s">
        <v>83</v>
      </c>
    </row>
    <row r="3589" spans="1:14" x14ac:dyDescent="0.35">
      <c r="A3589">
        <v>13588</v>
      </c>
      <c r="B3589" s="1">
        <v>45344</v>
      </c>
      <c r="C3589" t="s">
        <v>6575</v>
      </c>
      <c r="D3589" t="s">
        <v>40</v>
      </c>
      <c r="E3589" t="s">
        <v>50</v>
      </c>
      <c r="F3589" t="s">
        <v>96</v>
      </c>
      <c r="G3589" t="s">
        <v>97</v>
      </c>
      <c r="H3589" t="s">
        <v>3850</v>
      </c>
      <c r="I3589">
        <v>3</v>
      </c>
      <c r="J3589">
        <v>27079</v>
      </c>
      <c r="K3589">
        <v>0</v>
      </c>
      <c r="L3589">
        <v>81237</v>
      </c>
      <c r="M3589">
        <v>4616.46</v>
      </c>
      <c r="N3589" t="s">
        <v>38</v>
      </c>
    </row>
    <row r="3590" spans="1:14" x14ac:dyDescent="0.35">
      <c r="A3590">
        <v>13589</v>
      </c>
      <c r="B3590" s="1">
        <v>45256</v>
      </c>
      <c r="C3590" t="s">
        <v>6576</v>
      </c>
      <c r="D3590" t="s">
        <v>40</v>
      </c>
      <c r="E3590" t="s">
        <v>41</v>
      </c>
      <c r="F3590" t="s">
        <v>30</v>
      </c>
      <c r="G3590" t="s">
        <v>104</v>
      </c>
      <c r="H3590" t="s">
        <v>6577</v>
      </c>
      <c r="I3590">
        <v>1</v>
      </c>
      <c r="J3590">
        <v>70392</v>
      </c>
      <c r="K3590">
        <v>20</v>
      </c>
      <c r="L3590">
        <v>56313.599999999999</v>
      </c>
      <c r="M3590">
        <v>12157.99</v>
      </c>
      <c r="N3590" t="s">
        <v>20</v>
      </c>
    </row>
    <row r="3591" spans="1:14" x14ac:dyDescent="0.35">
      <c r="A3591">
        <v>13590</v>
      </c>
      <c r="B3591" s="1">
        <v>45513</v>
      </c>
      <c r="C3591" t="s">
        <v>6578</v>
      </c>
      <c r="D3591" t="s">
        <v>15</v>
      </c>
      <c r="E3591" t="s">
        <v>68</v>
      </c>
      <c r="F3591" t="s">
        <v>96</v>
      </c>
      <c r="G3591" t="s">
        <v>183</v>
      </c>
      <c r="H3591" t="s">
        <v>6579</v>
      </c>
      <c r="I3591">
        <v>5</v>
      </c>
      <c r="J3591">
        <v>73435</v>
      </c>
      <c r="K3591">
        <v>10</v>
      </c>
      <c r="L3591">
        <v>330457.5</v>
      </c>
      <c r="M3591">
        <v>16717.939999999999</v>
      </c>
      <c r="N3591" t="s">
        <v>83</v>
      </c>
    </row>
    <row r="3592" spans="1:14" x14ac:dyDescent="0.35">
      <c r="A3592">
        <v>13591</v>
      </c>
      <c r="B3592" s="1">
        <v>45795</v>
      </c>
      <c r="C3592" t="s">
        <v>6580</v>
      </c>
      <c r="D3592" t="s">
        <v>22</v>
      </c>
      <c r="E3592" t="s">
        <v>23</v>
      </c>
      <c r="F3592" t="s">
        <v>17</v>
      </c>
      <c r="G3592" t="s">
        <v>55</v>
      </c>
      <c r="H3592" t="s">
        <v>3442</v>
      </c>
      <c r="I3592">
        <v>2</v>
      </c>
      <c r="J3592">
        <v>74041</v>
      </c>
      <c r="K3592">
        <v>20</v>
      </c>
      <c r="L3592">
        <v>118465.60000000001</v>
      </c>
      <c r="M3592">
        <v>19835.5</v>
      </c>
      <c r="N3592" t="s">
        <v>33</v>
      </c>
    </row>
    <row r="3593" spans="1:14" x14ac:dyDescent="0.35">
      <c r="A3593">
        <v>13592</v>
      </c>
      <c r="B3593" s="1">
        <v>45834</v>
      </c>
      <c r="C3593" t="s">
        <v>6581</v>
      </c>
      <c r="D3593" t="s">
        <v>15</v>
      </c>
      <c r="E3593" t="s">
        <v>93</v>
      </c>
      <c r="F3593" t="s">
        <v>17</v>
      </c>
      <c r="G3593" t="s">
        <v>111</v>
      </c>
      <c r="H3593" t="s">
        <v>6582</v>
      </c>
      <c r="I3593">
        <v>2</v>
      </c>
      <c r="J3593">
        <v>74333</v>
      </c>
      <c r="K3593">
        <v>10</v>
      </c>
      <c r="L3593">
        <v>133799.4</v>
      </c>
      <c r="M3593">
        <v>21805.59</v>
      </c>
      <c r="N3593" t="s">
        <v>20</v>
      </c>
    </row>
    <row r="3594" spans="1:14" x14ac:dyDescent="0.35">
      <c r="A3594">
        <v>13593</v>
      </c>
      <c r="B3594" s="1">
        <v>45254</v>
      </c>
      <c r="C3594" t="s">
        <v>6583</v>
      </c>
      <c r="D3594" t="s">
        <v>22</v>
      </c>
      <c r="E3594" t="s">
        <v>23</v>
      </c>
      <c r="F3594" t="s">
        <v>46</v>
      </c>
      <c r="G3594" t="s">
        <v>209</v>
      </c>
      <c r="H3594" t="s">
        <v>6584</v>
      </c>
      <c r="I3594">
        <v>3</v>
      </c>
      <c r="J3594">
        <v>67861</v>
      </c>
      <c r="K3594">
        <v>0</v>
      </c>
      <c r="L3594">
        <v>203583</v>
      </c>
      <c r="M3594">
        <v>37646.57</v>
      </c>
      <c r="N3594" t="s">
        <v>72</v>
      </c>
    </row>
    <row r="3595" spans="1:14" x14ac:dyDescent="0.35">
      <c r="A3595">
        <v>13594</v>
      </c>
      <c r="B3595" s="1">
        <v>45611</v>
      </c>
      <c r="C3595" t="s">
        <v>6585</v>
      </c>
      <c r="D3595" t="s">
        <v>15</v>
      </c>
      <c r="E3595" t="s">
        <v>147</v>
      </c>
      <c r="F3595" t="s">
        <v>96</v>
      </c>
      <c r="G3595" t="s">
        <v>97</v>
      </c>
      <c r="H3595" t="s">
        <v>6586</v>
      </c>
      <c r="I3595">
        <v>3</v>
      </c>
      <c r="J3595">
        <v>49802</v>
      </c>
      <c r="K3595">
        <v>20</v>
      </c>
      <c r="L3595">
        <v>119524.8</v>
      </c>
      <c r="M3595">
        <v>6933.68</v>
      </c>
      <c r="N3595" t="s">
        <v>72</v>
      </c>
    </row>
    <row r="3596" spans="1:14" x14ac:dyDescent="0.35">
      <c r="A3596">
        <v>13595</v>
      </c>
      <c r="B3596" s="1">
        <v>45392</v>
      </c>
      <c r="C3596" t="s">
        <v>6587</v>
      </c>
      <c r="D3596" t="s">
        <v>28</v>
      </c>
      <c r="E3596" t="s">
        <v>29</v>
      </c>
      <c r="F3596" t="s">
        <v>30</v>
      </c>
      <c r="G3596" t="s">
        <v>65</v>
      </c>
      <c r="H3596" t="s">
        <v>6588</v>
      </c>
      <c r="I3596">
        <v>3</v>
      </c>
      <c r="J3596">
        <v>3349</v>
      </c>
      <c r="K3596">
        <v>5</v>
      </c>
      <c r="L3596">
        <v>9544.65</v>
      </c>
      <c r="M3596">
        <v>794.85</v>
      </c>
      <c r="N3596" t="s">
        <v>20</v>
      </c>
    </row>
    <row r="3597" spans="1:14" x14ac:dyDescent="0.35">
      <c r="A3597">
        <v>13596</v>
      </c>
      <c r="B3597" s="1">
        <v>45217</v>
      </c>
      <c r="C3597" t="s">
        <v>6589</v>
      </c>
      <c r="D3597" t="s">
        <v>15</v>
      </c>
      <c r="E3597" t="s">
        <v>147</v>
      </c>
      <c r="F3597" t="s">
        <v>86</v>
      </c>
      <c r="G3597" t="s">
        <v>171</v>
      </c>
      <c r="H3597" t="s">
        <v>6590</v>
      </c>
      <c r="I3597">
        <v>4</v>
      </c>
      <c r="J3597">
        <v>27670</v>
      </c>
      <c r="K3597">
        <v>0</v>
      </c>
      <c r="L3597">
        <v>110680</v>
      </c>
      <c r="M3597">
        <v>6516.53</v>
      </c>
      <c r="N3597" t="s">
        <v>33</v>
      </c>
    </row>
    <row r="3598" spans="1:14" x14ac:dyDescent="0.35">
      <c r="A3598">
        <v>13597</v>
      </c>
      <c r="B3598" s="1">
        <v>45271</v>
      </c>
      <c r="C3598" t="s">
        <v>6591</v>
      </c>
      <c r="D3598" t="s">
        <v>15</v>
      </c>
      <c r="E3598" t="s">
        <v>16</v>
      </c>
      <c r="F3598" t="s">
        <v>75</v>
      </c>
      <c r="G3598" t="s">
        <v>76</v>
      </c>
      <c r="H3598" t="s">
        <v>6592</v>
      </c>
      <c r="I3598">
        <v>3</v>
      </c>
      <c r="J3598">
        <v>66788</v>
      </c>
      <c r="K3598">
        <v>5</v>
      </c>
      <c r="L3598">
        <v>190345.8</v>
      </c>
      <c r="M3598">
        <v>10848.56</v>
      </c>
      <c r="N3598" t="s">
        <v>72</v>
      </c>
    </row>
    <row r="3599" spans="1:14" x14ac:dyDescent="0.35">
      <c r="A3599">
        <v>13598</v>
      </c>
      <c r="B3599" s="1">
        <v>45734</v>
      </c>
      <c r="C3599" t="s">
        <v>6593</v>
      </c>
      <c r="D3599" t="s">
        <v>40</v>
      </c>
      <c r="E3599" t="s">
        <v>50</v>
      </c>
      <c r="F3599" t="s">
        <v>24</v>
      </c>
      <c r="G3599" t="s">
        <v>107</v>
      </c>
      <c r="H3599" t="s">
        <v>5862</v>
      </c>
      <c r="I3599">
        <v>1</v>
      </c>
      <c r="J3599">
        <v>22053</v>
      </c>
      <c r="K3599">
        <v>15</v>
      </c>
      <c r="L3599">
        <v>18745.05</v>
      </c>
      <c r="M3599">
        <v>1463.16</v>
      </c>
      <c r="N3599" t="s">
        <v>38</v>
      </c>
    </row>
    <row r="3600" spans="1:14" x14ac:dyDescent="0.35">
      <c r="A3600">
        <v>13599</v>
      </c>
      <c r="B3600" s="1">
        <v>45885</v>
      </c>
      <c r="C3600" t="s">
        <v>6594</v>
      </c>
      <c r="D3600" t="s">
        <v>22</v>
      </c>
      <c r="E3600" t="s">
        <v>74</v>
      </c>
      <c r="F3600" t="s">
        <v>46</v>
      </c>
      <c r="G3600" t="s">
        <v>126</v>
      </c>
      <c r="H3600" t="s">
        <v>6595</v>
      </c>
      <c r="I3600">
        <v>2</v>
      </c>
      <c r="J3600">
        <v>45614</v>
      </c>
      <c r="K3600">
        <v>10</v>
      </c>
      <c r="L3600">
        <v>82105.2</v>
      </c>
      <c r="M3600">
        <v>17400.77</v>
      </c>
      <c r="N3600" t="s">
        <v>83</v>
      </c>
    </row>
    <row r="3601" spans="1:14" x14ac:dyDescent="0.35">
      <c r="A3601">
        <v>13600</v>
      </c>
      <c r="B3601" s="1">
        <v>45767</v>
      </c>
      <c r="C3601" t="s">
        <v>6596</v>
      </c>
      <c r="D3601" t="s">
        <v>40</v>
      </c>
      <c r="E3601" t="s">
        <v>110</v>
      </c>
      <c r="F3601" t="s">
        <v>75</v>
      </c>
      <c r="G3601" t="s">
        <v>240</v>
      </c>
      <c r="H3601" t="s">
        <v>6597</v>
      </c>
      <c r="I3601">
        <v>2</v>
      </c>
      <c r="J3601">
        <v>61660</v>
      </c>
      <c r="K3601">
        <v>10</v>
      </c>
      <c r="L3601">
        <v>110988</v>
      </c>
      <c r="M3601">
        <v>14225.73</v>
      </c>
      <c r="N3601" t="s">
        <v>72</v>
      </c>
    </row>
    <row r="3602" spans="1:14" x14ac:dyDescent="0.35">
      <c r="A3602">
        <v>13601</v>
      </c>
      <c r="B3602" s="1">
        <v>45855</v>
      </c>
      <c r="C3602" t="s">
        <v>6598</v>
      </c>
      <c r="D3602" t="s">
        <v>22</v>
      </c>
      <c r="E3602" t="s">
        <v>54</v>
      </c>
      <c r="F3602" t="s">
        <v>69</v>
      </c>
      <c r="G3602" t="s">
        <v>115</v>
      </c>
      <c r="H3602" t="s">
        <v>6599</v>
      </c>
      <c r="I3602">
        <v>5</v>
      </c>
      <c r="J3602">
        <v>21070</v>
      </c>
      <c r="K3602">
        <v>20</v>
      </c>
      <c r="L3602">
        <v>84280</v>
      </c>
      <c r="M3602">
        <v>4856.75</v>
      </c>
      <c r="N3602" t="s">
        <v>38</v>
      </c>
    </row>
    <row r="3603" spans="1:14" x14ac:dyDescent="0.35">
      <c r="A3603">
        <v>13602</v>
      </c>
      <c r="B3603" s="1">
        <v>45878</v>
      </c>
      <c r="C3603" t="s">
        <v>6600</v>
      </c>
      <c r="D3603" t="s">
        <v>15</v>
      </c>
      <c r="E3603" t="s">
        <v>68</v>
      </c>
      <c r="F3603" t="s">
        <v>17</v>
      </c>
      <c r="G3603" t="s">
        <v>111</v>
      </c>
      <c r="H3603" t="s">
        <v>6601</v>
      </c>
      <c r="I3603">
        <v>4</v>
      </c>
      <c r="J3603">
        <v>25501</v>
      </c>
      <c r="K3603">
        <v>0</v>
      </c>
      <c r="L3603">
        <v>102004</v>
      </c>
      <c r="M3603">
        <v>22075.73</v>
      </c>
      <c r="N3603" t="s">
        <v>33</v>
      </c>
    </row>
    <row r="3604" spans="1:14" x14ac:dyDescent="0.35">
      <c r="A3604">
        <v>13603</v>
      </c>
      <c r="B3604" s="1">
        <v>45352</v>
      </c>
      <c r="C3604" t="s">
        <v>6602</v>
      </c>
      <c r="D3604" t="s">
        <v>40</v>
      </c>
      <c r="E3604" t="s">
        <v>41</v>
      </c>
      <c r="F3604" t="s">
        <v>24</v>
      </c>
      <c r="G3604" t="s">
        <v>25</v>
      </c>
      <c r="H3604" t="s">
        <v>6603</v>
      </c>
      <c r="I3604">
        <v>4</v>
      </c>
      <c r="J3604">
        <v>10719</v>
      </c>
      <c r="K3604">
        <v>15</v>
      </c>
      <c r="L3604">
        <v>36444.6</v>
      </c>
      <c r="M3604">
        <v>8507.34</v>
      </c>
      <c r="N3604" t="s">
        <v>83</v>
      </c>
    </row>
    <row r="3605" spans="1:14" x14ac:dyDescent="0.35">
      <c r="A3605">
        <v>13604</v>
      </c>
      <c r="B3605" s="1">
        <v>45458</v>
      </c>
      <c r="C3605" t="s">
        <v>6604</v>
      </c>
      <c r="D3605" t="s">
        <v>28</v>
      </c>
      <c r="E3605" t="s">
        <v>144</v>
      </c>
      <c r="F3605" t="s">
        <v>42</v>
      </c>
      <c r="G3605" t="s">
        <v>188</v>
      </c>
      <c r="H3605" t="s">
        <v>6605</v>
      </c>
      <c r="I3605">
        <v>3</v>
      </c>
      <c r="J3605">
        <v>52957</v>
      </c>
      <c r="K3605">
        <v>20</v>
      </c>
      <c r="L3605">
        <v>127096.8</v>
      </c>
      <c r="M3605">
        <v>18748.87</v>
      </c>
      <c r="N3605" t="s">
        <v>20</v>
      </c>
    </row>
    <row r="3606" spans="1:14" x14ac:dyDescent="0.35">
      <c r="A3606">
        <v>13605</v>
      </c>
      <c r="B3606" s="1">
        <v>45881</v>
      </c>
      <c r="C3606" t="s">
        <v>6606</v>
      </c>
      <c r="D3606" t="s">
        <v>15</v>
      </c>
      <c r="E3606" t="s">
        <v>174</v>
      </c>
      <c r="F3606" t="s">
        <v>17</v>
      </c>
      <c r="G3606" t="s">
        <v>100</v>
      </c>
      <c r="H3606" t="s">
        <v>101</v>
      </c>
      <c r="I3606">
        <v>3</v>
      </c>
      <c r="J3606">
        <v>30818</v>
      </c>
      <c r="K3606">
        <v>10</v>
      </c>
      <c r="L3606">
        <v>83208.600000000006</v>
      </c>
      <c r="M3606">
        <v>9393.94</v>
      </c>
      <c r="N3606" t="s">
        <v>38</v>
      </c>
    </row>
    <row r="3607" spans="1:14" x14ac:dyDescent="0.35">
      <c r="A3607">
        <v>13606</v>
      </c>
      <c r="B3607" s="1">
        <v>45490</v>
      </c>
      <c r="C3607" t="s">
        <v>6607</v>
      </c>
      <c r="D3607" t="s">
        <v>22</v>
      </c>
      <c r="E3607" t="s">
        <v>58</v>
      </c>
      <c r="F3607" t="s">
        <v>17</v>
      </c>
      <c r="G3607" t="s">
        <v>291</v>
      </c>
      <c r="H3607" t="s">
        <v>3276</v>
      </c>
      <c r="I3607">
        <v>2</v>
      </c>
      <c r="J3607">
        <v>70825</v>
      </c>
      <c r="K3607">
        <v>0</v>
      </c>
      <c r="L3607">
        <v>141650</v>
      </c>
      <c r="M3607">
        <v>29067.19</v>
      </c>
      <c r="N3607" t="s">
        <v>72</v>
      </c>
    </row>
    <row r="3608" spans="1:14" x14ac:dyDescent="0.35">
      <c r="A3608">
        <v>13607</v>
      </c>
      <c r="B3608" s="1">
        <v>45229</v>
      </c>
      <c r="C3608" t="s">
        <v>6608</v>
      </c>
      <c r="D3608" t="s">
        <v>40</v>
      </c>
      <c r="E3608" t="s">
        <v>50</v>
      </c>
      <c r="F3608" t="s">
        <v>129</v>
      </c>
      <c r="G3608" t="s">
        <v>164</v>
      </c>
      <c r="H3608" t="s">
        <v>6609</v>
      </c>
      <c r="I3608">
        <v>3</v>
      </c>
      <c r="J3608">
        <v>39205</v>
      </c>
      <c r="K3608">
        <v>20</v>
      </c>
      <c r="L3608">
        <v>94092</v>
      </c>
      <c r="M3608">
        <v>9745.07</v>
      </c>
      <c r="N3608" t="s">
        <v>83</v>
      </c>
    </row>
    <row r="3609" spans="1:14" x14ac:dyDescent="0.35">
      <c r="A3609">
        <v>13608</v>
      </c>
      <c r="B3609" s="1">
        <v>45286</v>
      </c>
      <c r="C3609" t="s">
        <v>6610</v>
      </c>
      <c r="D3609" t="s">
        <v>28</v>
      </c>
      <c r="E3609" t="s">
        <v>85</v>
      </c>
      <c r="F3609" t="s">
        <v>96</v>
      </c>
      <c r="G3609" t="s">
        <v>214</v>
      </c>
      <c r="H3609" t="s">
        <v>6611</v>
      </c>
      <c r="I3609">
        <v>1</v>
      </c>
      <c r="J3609">
        <v>5693</v>
      </c>
      <c r="K3609">
        <v>0</v>
      </c>
      <c r="L3609">
        <v>5693</v>
      </c>
      <c r="M3609">
        <v>417.91</v>
      </c>
      <c r="N3609" t="s">
        <v>72</v>
      </c>
    </row>
    <row r="3610" spans="1:14" x14ac:dyDescent="0.35">
      <c r="A3610">
        <v>13609</v>
      </c>
      <c r="B3610" s="1">
        <v>45502</v>
      </c>
      <c r="C3610" t="s">
        <v>6612</v>
      </c>
      <c r="D3610" t="s">
        <v>28</v>
      </c>
      <c r="E3610" t="s">
        <v>144</v>
      </c>
      <c r="F3610" t="s">
        <v>69</v>
      </c>
      <c r="G3610" t="s">
        <v>517</v>
      </c>
      <c r="H3610" t="s">
        <v>6613</v>
      </c>
      <c r="I3610">
        <v>5</v>
      </c>
      <c r="J3610">
        <v>51246</v>
      </c>
      <c r="K3610">
        <v>15</v>
      </c>
      <c r="L3610">
        <v>217795.5</v>
      </c>
      <c r="M3610">
        <v>30009.3</v>
      </c>
      <c r="N3610" t="s">
        <v>20</v>
      </c>
    </row>
    <row r="3611" spans="1:14" x14ac:dyDescent="0.35">
      <c r="A3611">
        <v>13610</v>
      </c>
      <c r="B3611" s="1">
        <v>45803</v>
      </c>
      <c r="C3611" t="s">
        <v>6614</v>
      </c>
      <c r="D3611" t="s">
        <v>40</v>
      </c>
      <c r="E3611" t="s">
        <v>41</v>
      </c>
      <c r="F3611" t="s">
        <v>96</v>
      </c>
      <c r="G3611" t="s">
        <v>138</v>
      </c>
      <c r="H3611" t="s">
        <v>5921</v>
      </c>
      <c r="I3611">
        <v>2</v>
      </c>
      <c r="J3611">
        <v>28167</v>
      </c>
      <c r="K3611">
        <v>0</v>
      </c>
      <c r="L3611">
        <v>56334</v>
      </c>
      <c r="M3611">
        <v>5077.09</v>
      </c>
      <c r="N3611" t="s">
        <v>38</v>
      </c>
    </row>
    <row r="3612" spans="1:14" x14ac:dyDescent="0.35">
      <c r="A3612">
        <v>13611</v>
      </c>
      <c r="B3612" s="1">
        <v>45851</v>
      </c>
      <c r="C3612" t="s">
        <v>6615</v>
      </c>
      <c r="D3612" t="s">
        <v>22</v>
      </c>
      <c r="E3612" t="s">
        <v>23</v>
      </c>
      <c r="F3612" t="s">
        <v>30</v>
      </c>
      <c r="G3612" t="s">
        <v>31</v>
      </c>
      <c r="H3612" t="s">
        <v>1917</v>
      </c>
      <c r="I3612">
        <v>1</v>
      </c>
      <c r="J3612">
        <v>4164</v>
      </c>
      <c r="K3612">
        <v>15</v>
      </c>
      <c r="L3612">
        <v>3539.4</v>
      </c>
      <c r="M3612">
        <v>242.14</v>
      </c>
      <c r="N3612" t="s">
        <v>38</v>
      </c>
    </row>
    <row r="3613" spans="1:14" x14ac:dyDescent="0.35">
      <c r="A3613">
        <v>13612</v>
      </c>
      <c r="B3613" s="1">
        <v>45850</v>
      </c>
      <c r="C3613" t="s">
        <v>6616</v>
      </c>
      <c r="D3613" t="s">
        <v>15</v>
      </c>
      <c r="E3613" t="s">
        <v>174</v>
      </c>
      <c r="F3613" t="s">
        <v>69</v>
      </c>
      <c r="G3613" t="s">
        <v>70</v>
      </c>
      <c r="H3613" t="s">
        <v>6617</v>
      </c>
      <c r="I3613">
        <v>4</v>
      </c>
      <c r="J3613">
        <v>40588</v>
      </c>
      <c r="K3613">
        <v>0</v>
      </c>
      <c r="L3613">
        <v>162352</v>
      </c>
      <c r="M3613">
        <v>28396.03</v>
      </c>
      <c r="N3613" t="s">
        <v>33</v>
      </c>
    </row>
    <row r="3614" spans="1:14" x14ac:dyDescent="0.35">
      <c r="A3614">
        <v>13613</v>
      </c>
      <c r="B3614" s="1">
        <v>45835</v>
      </c>
      <c r="C3614" t="s">
        <v>6618</v>
      </c>
      <c r="D3614" t="s">
        <v>40</v>
      </c>
      <c r="E3614" t="s">
        <v>103</v>
      </c>
      <c r="F3614" t="s">
        <v>42</v>
      </c>
      <c r="G3614" t="s">
        <v>79</v>
      </c>
      <c r="H3614" t="s">
        <v>6619</v>
      </c>
      <c r="I3614">
        <v>3</v>
      </c>
      <c r="J3614">
        <v>42776</v>
      </c>
      <c r="K3614">
        <v>15</v>
      </c>
      <c r="L3614">
        <v>109078.8</v>
      </c>
      <c r="M3614">
        <v>12850.03</v>
      </c>
      <c r="N3614" t="s">
        <v>38</v>
      </c>
    </row>
    <row r="3615" spans="1:14" x14ac:dyDescent="0.35">
      <c r="A3615">
        <v>13614</v>
      </c>
      <c r="B3615" s="1">
        <v>45343</v>
      </c>
      <c r="C3615" t="s">
        <v>6620</v>
      </c>
      <c r="D3615" t="s">
        <v>40</v>
      </c>
      <c r="E3615" t="s">
        <v>103</v>
      </c>
      <c r="F3615" t="s">
        <v>69</v>
      </c>
      <c r="G3615" t="s">
        <v>123</v>
      </c>
      <c r="H3615" t="s">
        <v>6621</v>
      </c>
      <c r="I3615">
        <v>1</v>
      </c>
      <c r="J3615">
        <v>27927</v>
      </c>
      <c r="K3615">
        <v>15</v>
      </c>
      <c r="L3615">
        <v>23737.95</v>
      </c>
      <c r="M3615">
        <v>5506.37</v>
      </c>
      <c r="N3615" t="s">
        <v>83</v>
      </c>
    </row>
    <row r="3616" spans="1:14" x14ac:dyDescent="0.35">
      <c r="A3616">
        <v>13615</v>
      </c>
      <c r="B3616" s="1">
        <v>45238</v>
      </c>
      <c r="C3616" t="s">
        <v>6622</v>
      </c>
      <c r="D3616" t="s">
        <v>15</v>
      </c>
      <c r="E3616" t="s">
        <v>93</v>
      </c>
      <c r="F3616" t="s">
        <v>24</v>
      </c>
      <c r="G3616" t="s">
        <v>107</v>
      </c>
      <c r="H3616" t="s">
        <v>6623</v>
      </c>
      <c r="I3616">
        <v>2</v>
      </c>
      <c r="J3616">
        <v>20727</v>
      </c>
      <c r="K3616">
        <v>10</v>
      </c>
      <c r="L3616">
        <v>37308.6</v>
      </c>
      <c r="M3616">
        <v>4497.49</v>
      </c>
      <c r="N3616" t="s">
        <v>20</v>
      </c>
    </row>
    <row r="3617" spans="1:14" x14ac:dyDescent="0.35">
      <c r="A3617">
        <v>13616</v>
      </c>
      <c r="B3617" s="1">
        <v>45753</v>
      </c>
      <c r="C3617" t="s">
        <v>560</v>
      </c>
      <c r="D3617" t="s">
        <v>40</v>
      </c>
      <c r="E3617" t="s">
        <v>41</v>
      </c>
      <c r="F3617" t="s">
        <v>96</v>
      </c>
      <c r="G3617" t="s">
        <v>183</v>
      </c>
      <c r="H3617" t="s">
        <v>6624</v>
      </c>
      <c r="I3617">
        <v>4</v>
      </c>
      <c r="J3617">
        <v>34629</v>
      </c>
      <c r="K3617">
        <v>20</v>
      </c>
      <c r="L3617">
        <v>110812.8</v>
      </c>
      <c r="M3617">
        <v>21237.05</v>
      </c>
      <c r="N3617" t="s">
        <v>72</v>
      </c>
    </row>
    <row r="3618" spans="1:14" x14ac:dyDescent="0.35">
      <c r="A3618">
        <v>13617</v>
      </c>
      <c r="B3618" s="1">
        <v>45900</v>
      </c>
      <c r="C3618" t="s">
        <v>6625</v>
      </c>
      <c r="D3618" t="s">
        <v>22</v>
      </c>
      <c r="E3618" t="s">
        <v>167</v>
      </c>
      <c r="F3618" t="s">
        <v>42</v>
      </c>
      <c r="G3618" t="s">
        <v>446</v>
      </c>
      <c r="H3618" t="s">
        <v>6626</v>
      </c>
      <c r="I3618">
        <v>2</v>
      </c>
      <c r="J3618">
        <v>37478</v>
      </c>
      <c r="K3618">
        <v>5</v>
      </c>
      <c r="L3618">
        <v>71208.2</v>
      </c>
      <c r="M3618">
        <v>4701.1099999999997</v>
      </c>
      <c r="N3618" t="s">
        <v>20</v>
      </c>
    </row>
    <row r="3619" spans="1:14" x14ac:dyDescent="0.35">
      <c r="A3619">
        <v>13618</v>
      </c>
      <c r="B3619" s="1">
        <v>45754</v>
      </c>
      <c r="C3619" t="s">
        <v>6627</v>
      </c>
      <c r="D3619" t="s">
        <v>28</v>
      </c>
      <c r="E3619" t="s">
        <v>144</v>
      </c>
      <c r="F3619" t="s">
        <v>69</v>
      </c>
      <c r="G3619" t="s">
        <v>123</v>
      </c>
      <c r="H3619" t="s">
        <v>6628</v>
      </c>
      <c r="I3619">
        <v>4</v>
      </c>
      <c r="J3619">
        <v>58129</v>
      </c>
      <c r="K3619">
        <v>10</v>
      </c>
      <c r="L3619">
        <v>209264.4</v>
      </c>
      <c r="M3619">
        <v>12149.45</v>
      </c>
      <c r="N3619" t="s">
        <v>20</v>
      </c>
    </row>
    <row r="3620" spans="1:14" x14ac:dyDescent="0.35">
      <c r="A3620">
        <v>13619</v>
      </c>
      <c r="B3620" s="1">
        <v>45782</v>
      </c>
      <c r="C3620" t="s">
        <v>6629</v>
      </c>
      <c r="D3620" t="s">
        <v>22</v>
      </c>
      <c r="E3620" t="s">
        <v>74</v>
      </c>
      <c r="F3620" t="s">
        <v>69</v>
      </c>
      <c r="G3620" t="s">
        <v>517</v>
      </c>
      <c r="H3620" t="s">
        <v>3899</v>
      </c>
      <c r="I3620">
        <v>1</v>
      </c>
      <c r="J3620">
        <v>68164</v>
      </c>
      <c r="K3620">
        <v>10</v>
      </c>
      <c r="L3620">
        <v>61347.6</v>
      </c>
      <c r="M3620">
        <v>9317.2800000000007</v>
      </c>
      <c r="N3620" t="s">
        <v>83</v>
      </c>
    </row>
    <row r="3621" spans="1:14" x14ac:dyDescent="0.35">
      <c r="A3621">
        <v>13620</v>
      </c>
      <c r="B3621" s="1">
        <v>45418</v>
      </c>
      <c r="C3621" t="s">
        <v>6630</v>
      </c>
      <c r="D3621" t="s">
        <v>28</v>
      </c>
      <c r="E3621" t="s">
        <v>85</v>
      </c>
      <c r="F3621" t="s">
        <v>24</v>
      </c>
      <c r="G3621" t="s">
        <v>133</v>
      </c>
      <c r="H3621" t="s">
        <v>1964</v>
      </c>
      <c r="I3621">
        <v>4</v>
      </c>
      <c r="J3621">
        <v>72502</v>
      </c>
      <c r="K3621">
        <v>20</v>
      </c>
      <c r="L3621">
        <v>232006.39999999999</v>
      </c>
      <c r="M3621">
        <v>25682.38</v>
      </c>
      <c r="N3621" t="s">
        <v>20</v>
      </c>
    </row>
    <row r="3622" spans="1:14" x14ac:dyDescent="0.35">
      <c r="A3622">
        <v>13621</v>
      </c>
      <c r="B3622" s="1">
        <v>45700</v>
      </c>
      <c r="C3622" t="s">
        <v>6631</v>
      </c>
      <c r="D3622" t="s">
        <v>15</v>
      </c>
      <c r="E3622" t="s">
        <v>174</v>
      </c>
      <c r="F3622" t="s">
        <v>69</v>
      </c>
      <c r="G3622" t="s">
        <v>115</v>
      </c>
      <c r="H3622" t="s">
        <v>6632</v>
      </c>
      <c r="I3622">
        <v>2</v>
      </c>
      <c r="J3622">
        <v>8033</v>
      </c>
      <c r="K3622">
        <v>5</v>
      </c>
      <c r="L3622">
        <v>15262.7</v>
      </c>
      <c r="M3622">
        <v>794.52</v>
      </c>
      <c r="N3622" t="s">
        <v>83</v>
      </c>
    </row>
    <row r="3623" spans="1:14" x14ac:dyDescent="0.35">
      <c r="A3623">
        <v>13622</v>
      </c>
      <c r="B3623" s="1">
        <v>45888</v>
      </c>
      <c r="C3623" t="s">
        <v>6633</v>
      </c>
      <c r="D3623" t="s">
        <v>15</v>
      </c>
      <c r="E3623" t="s">
        <v>174</v>
      </c>
      <c r="F3623" t="s">
        <v>46</v>
      </c>
      <c r="G3623" t="s">
        <v>47</v>
      </c>
      <c r="H3623" t="s">
        <v>1072</v>
      </c>
      <c r="I3623">
        <v>5</v>
      </c>
      <c r="J3623">
        <v>1015</v>
      </c>
      <c r="K3623">
        <v>15</v>
      </c>
      <c r="L3623">
        <v>4313.75</v>
      </c>
      <c r="M3623">
        <v>858.42</v>
      </c>
      <c r="N3623" t="s">
        <v>83</v>
      </c>
    </row>
    <row r="3624" spans="1:14" x14ac:dyDescent="0.35">
      <c r="A3624">
        <v>13623</v>
      </c>
      <c r="B3624" s="1">
        <v>45443</v>
      </c>
      <c r="C3624" t="s">
        <v>6634</v>
      </c>
      <c r="D3624" t="s">
        <v>28</v>
      </c>
      <c r="E3624" t="s">
        <v>144</v>
      </c>
      <c r="F3624" t="s">
        <v>86</v>
      </c>
      <c r="G3624" t="s">
        <v>171</v>
      </c>
      <c r="H3624" t="s">
        <v>6635</v>
      </c>
      <c r="I3624">
        <v>3</v>
      </c>
      <c r="J3624">
        <v>5734</v>
      </c>
      <c r="K3624">
        <v>0</v>
      </c>
      <c r="L3624">
        <v>17202</v>
      </c>
      <c r="M3624">
        <v>2623.45</v>
      </c>
      <c r="N3624" t="s">
        <v>72</v>
      </c>
    </row>
    <row r="3625" spans="1:14" x14ac:dyDescent="0.35">
      <c r="A3625">
        <v>13624</v>
      </c>
      <c r="B3625" s="1">
        <v>45484</v>
      </c>
      <c r="C3625" t="s">
        <v>6636</v>
      </c>
      <c r="D3625" t="s">
        <v>22</v>
      </c>
      <c r="E3625" t="s">
        <v>58</v>
      </c>
      <c r="F3625" t="s">
        <v>86</v>
      </c>
      <c r="G3625" t="s">
        <v>90</v>
      </c>
      <c r="H3625" t="s">
        <v>6637</v>
      </c>
      <c r="I3625">
        <v>2</v>
      </c>
      <c r="J3625">
        <v>50071</v>
      </c>
      <c r="K3625">
        <v>15</v>
      </c>
      <c r="L3625">
        <v>85120.7</v>
      </c>
      <c r="M3625">
        <v>7878.38</v>
      </c>
      <c r="N3625" t="s">
        <v>72</v>
      </c>
    </row>
    <row r="3626" spans="1:14" x14ac:dyDescent="0.35">
      <c r="A3626">
        <v>13625</v>
      </c>
      <c r="B3626" s="1">
        <v>45253</v>
      </c>
      <c r="C3626" t="s">
        <v>6638</v>
      </c>
      <c r="D3626" t="s">
        <v>28</v>
      </c>
      <c r="E3626" t="s">
        <v>114</v>
      </c>
      <c r="F3626" t="s">
        <v>30</v>
      </c>
      <c r="G3626" t="s">
        <v>322</v>
      </c>
      <c r="H3626" t="s">
        <v>6639</v>
      </c>
      <c r="I3626">
        <v>2</v>
      </c>
      <c r="J3626">
        <v>50983</v>
      </c>
      <c r="K3626">
        <v>5</v>
      </c>
      <c r="L3626">
        <v>96867.7</v>
      </c>
      <c r="M3626">
        <v>11870.26</v>
      </c>
      <c r="N3626" t="s">
        <v>83</v>
      </c>
    </row>
    <row r="3627" spans="1:14" x14ac:dyDescent="0.35">
      <c r="A3627">
        <v>13626</v>
      </c>
      <c r="B3627" s="1">
        <v>45769</v>
      </c>
      <c r="C3627" t="s">
        <v>6640</v>
      </c>
      <c r="D3627" t="s">
        <v>22</v>
      </c>
      <c r="E3627" t="s">
        <v>167</v>
      </c>
      <c r="F3627" t="s">
        <v>17</v>
      </c>
      <c r="G3627" t="s">
        <v>18</v>
      </c>
      <c r="H3627" t="s">
        <v>5587</v>
      </c>
      <c r="I3627">
        <v>3</v>
      </c>
      <c r="J3627">
        <v>50250</v>
      </c>
      <c r="K3627">
        <v>10</v>
      </c>
      <c r="L3627">
        <v>135675</v>
      </c>
      <c r="M3627">
        <v>16227.09</v>
      </c>
      <c r="N3627" t="s">
        <v>72</v>
      </c>
    </row>
    <row r="3628" spans="1:14" x14ac:dyDescent="0.35">
      <c r="A3628">
        <v>13627</v>
      </c>
      <c r="B3628" s="1">
        <v>45560</v>
      </c>
      <c r="C3628" t="s">
        <v>6641</v>
      </c>
      <c r="D3628" t="s">
        <v>22</v>
      </c>
      <c r="E3628" t="s">
        <v>74</v>
      </c>
      <c r="F3628" t="s">
        <v>75</v>
      </c>
      <c r="G3628" t="s">
        <v>76</v>
      </c>
      <c r="H3628" t="s">
        <v>6642</v>
      </c>
      <c r="I3628">
        <v>5</v>
      </c>
      <c r="J3628">
        <v>51492</v>
      </c>
      <c r="K3628">
        <v>5</v>
      </c>
      <c r="L3628">
        <v>244587</v>
      </c>
      <c r="M3628">
        <v>28740.91</v>
      </c>
      <c r="N3628" t="s">
        <v>72</v>
      </c>
    </row>
    <row r="3629" spans="1:14" x14ac:dyDescent="0.35">
      <c r="A3629">
        <v>13628</v>
      </c>
      <c r="B3629" s="1">
        <v>45571</v>
      </c>
      <c r="C3629" t="s">
        <v>6643</v>
      </c>
      <c r="D3629" t="s">
        <v>22</v>
      </c>
      <c r="E3629" t="s">
        <v>23</v>
      </c>
      <c r="F3629" t="s">
        <v>96</v>
      </c>
      <c r="G3629" t="s">
        <v>138</v>
      </c>
      <c r="H3629" t="s">
        <v>2595</v>
      </c>
      <c r="I3629">
        <v>3</v>
      </c>
      <c r="J3629">
        <v>17287</v>
      </c>
      <c r="K3629">
        <v>15</v>
      </c>
      <c r="L3629">
        <v>44081.85</v>
      </c>
      <c r="M3629">
        <v>5764.54</v>
      </c>
      <c r="N3629" t="s">
        <v>72</v>
      </c>
    </row>
    <row r="3630" spans="1:14" x14ac:dyDescent="0.35">
      <c r="A3630">
        <v>13629</v>
      </c>
      <c r="B3630" s="1">
        <v>45906</v>
      </c>
      <c r="C3630" t="s">
        <v>6644</v>
      </c>
      <c r="D3630" t="s">
        <v>28</v>
      </c>
      <c r="E3630" t="s">
        <v>144</v>
      </c>
      <c r="F3630" t="s">
        <v>42</v>
      </c>
      <c r="G3630" t="s">
        <v>79</v>
      </c>
      <c r="H3630" t="s">
        <v>4336</v>
      </c>
      <c r="I3630">
        <v>1</v>
      </c>
      <c r="J3630">
        <v>52625</v>
      </c>
      <c r="K3630">
        <v>15</v>
      </c>
      <c r="L3630">
        <v>44731.25</v>
      </c>
      <c r="M3630">
        <v>7996.6</v>
      </c>
      <c r="N3630" t="s">
        <v>20</v>
      </c>
    </row>
    <row r="3631" spans="1:14" x14ac:dyDescent="0.35">
      <c r="A3631">
        <v>13630</v>
      </c>
      <c r="B3631" s="1">
        <v>45510</v>
      </c>
      <c r="C3631" t="s">
        <v>6645</v>
      </c>
      <c r="D3631" t="s">
        <v>15</v>
      </c>
      <c r="E3631" t="s">
        <v>16</v>
      </c>
      <c r="F3631" t="s">
        <v>96</v>
      </c>
      <c r="G3631" t="s">
        <v>183</v>
      </c>
      <c r="H3631" t="s">
        <v>6646</v>
      </c>
      <c r="I3631">
        <v>1</v>
      </c>
      <c r="J3631">
        <v>46826</v>
      </c>
      <c r="K3631">
        <v>0</v>
      </c>
      <c r="L3631">
        <v>46826</v>
      </c>
      <c r="M3631">
        <v>8219.73</v>
      </c>
      <c r="N3631" t="s">
        <v>38</v>
      </c>
    </row>
    <row r="3632" spans="1:14" x14ac:dyDescent="0.35">
      <c r="A3632">
        <v>13631</v>
      </c>
      <c r="B3632" s="1">
        <v>45511</v>
      </c>
      <c r="C3632" t="s">
        <v>6647</v>
      </c>
      <c r="D3632" t="s">
        <v>22</v>
      </c>
      <c r="E3632" t="s">
        <v>58</v>
      </c>
      <c r="F3632" t="s">
        <v>75</v>
      </c>
      <c r="G3632" t="s">
        <v>409</v>
      </c>
      <c r="H3632" t="s">
        <v>6396</v>
      </c>
      <c r="I3632">
        <v>4</v>
      </c>
      <c r="J3632">
        <v>31741</v>
      </c>
      <c r="K3632">
        <v>5</v>
      </c>
      <c r="L3632">
        <v>120615.8</v>
      </c>
      <c r="M3632">
        <v>13729.82</v>
      </c>
      <c r="N3632" t="s">
        <v>72</v>
      </c>
    </row>
    <row r="3633" spans="1:14" x14ac:dyDescent="0.35">
      <c r="A3633">
        <v>13632</v>
      </c>
      <c r="B3633" s="1">
        <v>45845</v>
      </c>
      <c r="C3633" t="s">
        <v>6648</v>
      </c>
      <c r="D3633" t="s">
        <v>28</v>
      </c>
      <c r="E3633" t="s">
        <v>144</v>
      </c>
      <c r="F3633" t="s">
        <v>75</v>
      </c>
      <c r="G3633" t="s">
        <v>240</v>
      </c>
      <c r="H3633" t="s">
        <v>6649</v>
      </c>
      <c r="I3633">
        <v>3</v>
      </c>
      <c r="J3633">
        <v>8375</v>
      </c>
      <c r="K3633">
        <v>20</v>
      </c>
      <c r="L3633">
        <v>20100</v>
      </c>
      <c r="M3633">
        <v>2810.24</v>
      </c>
      <c r="N3633" t="s">
        <v>20</v>
      </c>
    </row>
    <row r="3634" spans="1:14" x14ac:dyDescent="0.35">
      <c r="A3634">
        <v>13633</v>
      </c>
      <c r="B3634" s="1">
        <v>45915</v>
      </c>
      <c r="C3634" t="s">
        <v>6650</v>
      </c>
      <c r="D3634" t="s">
        <v>40</v>
      </c>
      <c r="E3634" t="s">
        <v>103</v>
      </c>
      <c r="F3634" t="s">
        <v>96</v>
      </c>
      <c r="G3634" t="s">
        <v>183</v>
      </c>
      <c r="H3634" t="s">
        <v>4038</v>
      </c>
      <c r="I3634">
        <v>4</v>
      </c>
      <c r="J3634">
        <v>49765</v>
      </c>
      <c r="K3634">
        <v>5</v>
      </c>
      <c r="L3634">
        <v>189107</v>
      </c>
      <c r="M3634">
        <v>18578.98</v>
      </c>
      <c r="N3634" t="s">
        <v>33</v>
      </c>
    </row>
    <row r="3635" spans="1:14" x14ac:dyDescent="0.35">
      <c r="A3635">
        <v>13634</v>
      </c>
      <c r="B3635" s="1">
        <v>45486</v>
      </c>
      <c r="C3635" t="s">
        <v>6651</v>
      </c>
      <c r="D3635" t="s">
        <v>28</v>
      </c>
      <c r="E3635" t="s">
        <v>114</v>
      </c>
      <c r="F3635" t="s">
        <v>86</v>
      </c>
      <c r="G3635" t="s">
        <v>118</v>
      </c>
      <c r="H3635" t="s">
        <v>6652</v>
      </c>
      <c r="I3635">
        <v>4</v>
      </c>
      <c r="J3635">
        <v>36059</v>
      </c>
      <c r="K3635">
        <v>10</v>
      </c>
      <c r="L3635">
        <v>129812.4</v>
      </c>
      <c r="M3635">
        <v>24467.599999999999</v>
      </c>
      <c r="N3635" t="s">
        <v>20</v>
      </c>
    </row>
    <row r="3636" spans="1:14" x14ac:dyDescent="0.35">
      <c r="A3636">
        <v>13635</v>
      </c>
      <c r="B3636" s="1">
        <v>45657</v>
      </c>
      <c r="C3636" t="s">
        <v>6653</v>
      </c>
      <c r="D3636" t="s">
        <v>40</v>
      </c>
      <c r="E3636" t="s">
        <v>110</v>
      </c>
      <c r="F3636" t="s">
        <v>69</v>
      </c>
      <c r="G3636" t="s">
        <v>151</v>
      </c>
      <c r="H3636" t="s">
        <v>6654</v>
      </c>
      <c r="I3636">
        <v>4</v>
      </c>
      <c r="J3636">
        <v>65149</v>
      </c>
      <c r="K3636">
        <v>20</v>
      </c>
      <c r="L3636">
        <v>208476.79999999999</v>
      </c>
      <c r="M3636">
        <v>43253.41</v>
      </c>
      <c r="N3636" t="s">
        <v>72</v>
      </c>
    </row>
    <row r="3637" spans="1:14" x14ac:dyDescent="0.35">
      <c r="A3637">
        <v>13636</v>
      </c>
      <c r="B3637" s="1">
        <v>45625</v>
      </c>
      <c r="C3637" t="s">
        <v>6655</v>
      </c>
      <c r="D3637" t="s">
        <v>22</v>
      </c>
      <c r="E3637" t="s">
        <v>23</v>
      </c>
      <c r="F3637" t="s">
        <v>30</v>
      </c>
      <c r="G3637" t="s">
        <v>31</v>
      </c>
      <c r="H3637" t="s">
        <v>2306</v>
      </c>
      <c r="I3637">
        <v>5</v>
      </c>
      <c r="J3637">
        <v>51695</v>
      </c>
      <c r="K3637">
        <v>0</v>
      </c>
      <c r="L3637">
        <v>258475</v>
      </c>
      <c r="M3637">
        <v>33531.33</v>
      </c>
      <c r="N3637" t="s">
        <v>33</v>
      </c>
    </row>
    <row r="3638" spans="1:14" x14ac:dyDescent="0.35">
      <c r="A3638">
        <v>13637</v>
      </c>
      <c r="B3638" s="1">
        <v>45393</v>
      </c>
      <c r="C3638" t="s">
        <v>6656</v>
      </c>
      <c r="D3638" t="s">
        <v>28</v>
      </c>
      <c r="E3638" t="s">
        <v>114</v>
      </c>
      <c r="F3638" t="s">
        <v>69</v>
      </c>
      <c r="G3638" t="s">
        <v>115</v>
      </c>
      <c r="H3638" t="s">
        <v>2647</v>
      </c>
      <c r="I3638">
        <v>3</v>
      </c>
      <c r="J3638">
        <v>7448</v>
      </c>
      <c r="K3638">
        <v>10</v>
      </c>
      <c r="L3638">
        <v>20109.599999999999</v>
      </c>
      <c r="M3638">
        <v>1613.25</v>
      </c>
      <c r="N3638" t="s">
        <v>72</v>
      </c>
    </row>
    <row r="3639" spans="1:14" x14ac:dyDescent="0.35">
      <c r="A3639">
        <v>13638</v>
      </c>
      <c r="B3639" s="1">
        <v>45746</v>
      </c>
      <c r="C3639" t="s">
        <v>6657</v>
      </c>
      <c r="D3639" t="s">
        <v>22</v>
      </c>
      <c r="E3639" t="s">
        <v>167</v>
      </c>
      <c r="F3639" t="s">
        <v>96</v>
      </c>
      <c r="G3639" t="s">
        <v>97</v>
      </c>
      <c r="H3639" t="s">
        <v>6658</v>
      </c>
      <c r="I3639">
        <v>3</v>
      </c>
      <c r="J3639">
        <v>5750</v>
      </c>
      <c r="K3639">
        <v>0</v>
      </c>
      <c r="L3639">
        <v>17250</v>
      </c>
      <c r="M3639">
        <v>3349.12</v>
      </c>
      <c r="N3639" t="s">
        <v>72</v>
      </c>
    </row>
    <row r="3640" spans="1:14" x14ac:dyDescent="0.35">
      <c r="A3640">
        <v>13639</v>
      </c>
      <c r="B3640" s="1">
        <v>45620</v>
      </c>
      <c r="C3640" t="s">
        <v>4217</v>
      </c>
      <c r="D3640" t="s">
        <v>40</v>
      </c>
      <c r="E3640" t="s">
        <v>110</v>
      </c>
      <c r="F3640" t="s">
        <v>30</v>
      </c>
      <c r="G3640" t="s">
        <v>104</v>
      </c>
      <c r="H3640" t="s">
        <v>2379</v>
      </c>
      <c r="I3640">
        <v>2</v>
      </c>
      <c r="J3640">
        <v>75348</v>
      </c>
      <c r="K3640">
        <v>10</v>
      </c>
      <c r="L3640">
        <v>135626.4</v>
      </c>
      <c r="M3640">
        <v>10376.19</v>
      </c>
      <c r="N3640" t="s">
        <v>38</v>
      </c>
    </row>
    <row r="3641" spans="1:14" x14ac:dyDescent="0.35">
      <c r="A3641">
        <v>13640</v>
      </c>
      <c r="B3641" s="1">
        <v>45820</v>
      </c>
      <c r="C3641" t="s">
        <v>6659</v>
      </c>
      <c r="D3641" t="s">
        <v>28</v>
      </c>
      <c r="E3641" t="s">
        <v>114</v>
      </c>
      <c r="F3641" t="s">
        <v>30</v>
      </c>
      <c r="G3641" t="s">
        <v>65</v>
      </c>
      <c r="H3641" t="s">
        <v>6660</v>
      </c>
      <c r="I3641">
        <v>4</v>
      </c>
      <c r="J3641">
        <v>67695</v>
      </c>
      <c r="K3641">
        <v>20</v>
      </c>
      <c r="L3641">
        <v>216624</v>
      </c>
      <c r="M3641">
        <v>37226.1</v>
      </c>
      <c r="N3641" t="s">
        <v>72</v>
      </c>
    </row>
    <row r="3642" spans="1:14" x14ac:dyDescent="0.35">
      <c r="A3642">
        <v>13641</v>
      </c>
      <c r="B3642" s="1">
        <v>45788</v>
      </c>
      <c r="C3642" t="s">
        <v>6661</v>
      </c>
      <c r="D3642" t="s">
        <v>22</v>
      </c>
      <c r="E3642" t="s">
        <v>74</v>
      </c>
      <c r="F3642" t="s">
        <v>75</v>
      </c>
      <c r="G3642" t="s">
        <v>409</v>
      </c>
      <c r="H3642" t="s">
        <v>6662</v>
      </c>
      <c r="I3642">
        <v>1</v>
      </c>
      <c r="J3642">
        <v>62470</v>
      </c>
      <c r="K3642">
        <v>10</v>
      </c>
      <c r="L3642">
        <v>56223</v>
      </c>
      <c r="M3642">
        <v>3547.07</v>
      </c>
      <c r="N3642" t="s">
        <v>33</v>
      </c>
    </row>
    <row r="3643" spans="1:14" x14ac:dyDescent="0.35">
      <c r="A3643">
        <v>13642</v>
      </c>
      <c r="B3643" s="1">
        <v>45268</v>
      </c>
      <c r="C3643" t="s">
        <v>6663</v>
      </c>
      <c r="D3643" t="s">
        <v>40</v>
      </c>
      <c r="E3643" t="s">
        <v>50</v>
      </c>
      <c r="F3643" t="s">
        <v>30</v>
      </c>
      <c r="G3643" t="s">
        <v>227</v>
      </c>
      <c r="H3643" t="s">
        <v>6664</v>
      </c>
      <c r="I3643">
        <v>4</v>
      </c>
      <c r="J3643">
        <v>29094</v>
      </c>
      <c r="K3643">
        <v>0</v>
      </c>
      <c r="L3643">
        <v>116376</v>
      </c>
      <c r="M3643">
        <v>22733.34</v>
      </c>
      <c r="N3643" t="s">
        <v>83</v>
      </c>
    </row>
    <row r="3644" spans="1:14" x14ac:dyDescent="0.35">
      <c r="A3644">
        <v>13643</v>
      </c>
      <c r="B3644" s="1">
        <v>45245</v>
      </c>
      <c r="C3644" t="s">
        <v>6665</v>
      </c>
      <c r="D3644" t="s">
        <v>40</v>
      </c>
      <c r="E3644" t="s">
        <v>41</v>
      </c>
      <c r="F3644" t="s">
        <v>86</v>
      </c>
      <c r="G3644" t="s">
        <v>87</v>
      </c>
      <c r="H3644" t="s">
        <v>6666</v>
      </c>
      <c r="I3644">
        <v>4</v>
      </c>
      <c r="J3644">
        <v>79784</v>
      </c>
      <c r="K3644">
        <v>20</v>
      </c>
      <c r="L3644">
        <v>255308.79999999999</v>
      </c>
      <c r="M3644">
        <v>42298.42</v>
      </c>
      <c r="N3644" t="s">
        <v>72</v>
      </c>
    </row>
    <row r="3645" spans="1:14" x14ac:dyDescent="0.35">
      <c r="A3645">
        <v>13644</v>
      </c>
      <c r="B3645" s="1">
        <v>45398</v>
      </c>
      <c r="C3645" t="s">
        <v>6667</v>
      </c>
      <c r="D3645" t="s">
        <v>28</v>
      </c>
      <c r="E3645" t="s">
        <v>35</v>
      </c>
      <c r="F3645" t="s">
        <v>42</v>
      </c>
      <c r="G3645" t="s">
        <v>43</v>
      </c>
      <c r="H3645" t="s">
        <v>6668</v>
      </c>
      <c r="I3645">
        <v>3</v>
      </c>
      <c r="J3645">
        <v>26426</v>
      </c>
      <c r="K3645">
        <v>20</v>
      </c>
      <c r="L3645">
        <v>63422.400000000001</v>
      </c>
      <c r="M3645">
        <v>12272.84</v>
      </c>
      <c r="N3645" t="s">
        <v>38</v>
      </c>
    </row>
    <row r="3646" spans="1:14" x14ac:dyDescent="0.35">
      <c r="A3646">
        <v>13645</v>
      </c>
      <c r="B3646" s="1">
        <v>45632</v>
      </c>
      <c r="C3646" t="s">
        <v>6669</v>
      </c>
      <c r="D3646" t="s">
        <v>28</v>
      </c>
      <c r="E3646" t="s">
        <v>35</v>
      </c>
      <c r="F3646" t="s">
        <v>75</v>
      </c>
      <c r="G3646" t="s">
        <v>76</v>
      </c>
      <c r="H3646" t="s">
        <v>6670</v>
      </c>
      <c r="I3646">
        <v>3</v>
      </c>
      <c r="J3646">
        <v>26546</v>
      </c>
      <c r="K3646">
        <v>15</v>
      </c>
      <c r="L3646">
        <v>67692.3</v>
      </c>
      <c r="M3646">
        <v>5902.01</v>
      </c>
      <c r="N3646" t="s">
        <v>20</v>
      </c>
    </row>
    <row r="3647" spans="1:14" x14ac:dyDescent="0.35">
      <c r="A3647">
        <v>13646</v>
      </c>
      <c r="B3647" s="1">
        <v>45898</v>
      </c>
      <c r="C3647" t="s">
        <v>6671</v>
      </c>
      <c r="D3647" t="s">
        <v>22</v>
      </c>
      <c r="E3647" t="s">
        <v>167</v>
      </c>
      <c r="F3647" t="s">
        <v>46</v>
      </c>
      <c r="G3647" t="s">
        <v>47</v>
      </c>
      <c r="H3647" t="s">
        <v>6672</v>
      </c>
      <c r="I3647">
        <v>4</v>
      </c>
      <c r="J3647">
        <v>34082</v>
      </c>
      <c r="K3647">
        <v>15</v>
      </c>
      <c r="L3647">
        <v>115878.8</v>
      </c>
      <c r="M3647">
        <v>11368.47</v>
      </c>
      <c r="N3647" t="s">
        <v>83</v>
      </c>
    </row>
    <row r="3648" spans="1:14" x14ac:dyDescent="0.35">
      <c r="A3648">
        <v>13647</v>
      </c>
      <c r="B3648" s="1">
        <v>45860</v>
      </c>
      <c r="C3648" t="s">
        <v>6673</v>
      </c>
      <c r="D3648" t="s">
        <v>15</v>
      </c>
      <c r="E3648" t="s">
        <v>16</v>
      </c>
      <c r="F3648" t="s">
        <v>30</v>
      </c>
      <c r="G3648" t="s">
        <v>227</v>
      </c>
      <c r="H3648" t="s">
        <v>6674</v>
      </c>
      <c r="I3648">
        <v>5</v>
      </c>
      <c r="J3648">
        <v>76009</v>
      </c>
      <c r="K3648">
        <v>0</v>
      </c>
      <c r="L3648">
        <v>380045</v>
      </c>
      <c r="M3648">
        <v>87688.21</v>
      </c>
      <c r="N3648" t="s">
        <v>20</v>
      </c>
    </row>
    <row r="3649" spans="1:14" x14ac:dyDescent="0.35">
      <c r="A3649">
        <v>13648</v>
      </c>
      <c r="B3649" s="1">
        <v>45462</v>
      </c>
      <c r="C3649" t="s">
        <v>6675</v>
      </c>
      <c r="D3649" t="s">
        <v>28</v>
      </c>
      <c r="E3649" t="s">
        <v>144</v>
      </c>
      <c r="F3649" t="s">
        <v>46</v>
      </c>
      <c r="G3649" t="s">
        <v>141</v>
      </c>
      <c r="H3649" t="s">
        <v>6676</v>
      </c>
      <c r="I3649">
        <v>4</v>
      </c>
      <c r="J3649">
        <v>2470</v>
      </c>
      <c r="K3649">
        <v>15</v>
      </c>
      <c r="L3649">
        <v>8398</v>
      </c>
      <c r="M3649">
        <v>1172.19</v>
      </c>
      <c r="N3649" t="s">
        <v>72</v>
      </c>
    </row>
    <row r="3650" spans="1:14" x14ac:dyDescent="0.35">
      <c r="A3650">
        <v>13649</v>
      </c>
      <c r="B3650" s="1">
        <v>45646</v>
      </c>
      <c r="C3650" t="s">
        <v>6677</v>
      </c>
      <c r="D3650" t="s">
        <v>22</v>
      </c>
      <c r="E3650" t="s">
        <v>74</v>
      </c>
      <c r="F3650" t="s">
        <v>129</v>
      </c>
      <c r="G3650" t="s">
        <v>148</v>
      </c>
      <c r="H3650" t="s">
        <v>6678</v>
      </c>
      <c r="I3650">
        <v>5</v>
      </c>
      <c r="J3650">
        <v>61017</v>
      </c>
      <c r="K3650">
        <v>10</v>
      </c>
      <c r="L3650">
        <v>274576.5</v>
      </c>
      <c r="M3650">
        <v>40569.94</v>
      </c>
      <c r="N3650" t="s">
        <v>20</v>
      </c>
    </row>
    <row r="3651" spans="1:14" x14ac:dyDescent="0.35">
      <c r="A3651">
        <v>13650</v>
      </c>
      <c r="B3651" s="1">
        <v>45498</v>
      </c>
      <c r="C3651" t="s">
        <v>6679</v>
      </c>
      <c r="D3651" t="s">
        <v>22</v>
      </c>
      <c r="E3651" t="s">
        <v>23</v>
      </c>
      <c r="F3651" t="s">
        <v>30</v>
      </c>
      <c r="G3651" t="s">
        <v>104</v>
      </c>
      <c r="H3651" t="s">
        <v>6680</v>
      </c>
      <c r="I3651">
        <v>2</v>
      </c>
      <c r="J3651">
        <v>79485</v>
      </c>
      <c r="K3651">
        <v>20</v>
      </c>
      <c r="L3651">
        <v>127176</v>
      </c>
      <c r="M3651">
        <v>19499.8</v>
      </c>
      <c r="N3651" t="s">
        <v>83</v>
      </c>
    </row>
    <row r="3652" spans="1:14" x14ac:dyDescent="0.35">
      <c r="A3652">
        <v>13651</v>
      </c>
      <c r="B3652" s="1">
        <v>45789</v>
      </c>
      <c r="C3652" t="s">
        <v>6681</v>
      </c>
      <c r="D3652" t="s">
        <v>15</v>
      </c>
      <c r="E3652" t="s">
        <v>93</v>
      </c>
      <c r="F3652" t="s">
        <v>17</v>
      </c>
      <c r="G3652" t="s">
        <v>291</v>
      </c>
      <c r="H3652" t="s">
        <v>6682</v>
      </c>
      <c r="I3652">
        <v>2</v>
      </c>
      <c r="J3652">
        <v>40020</v>
      </c>
      <c r="K3652">
        <v>5</v>
      </c>
      <c r="L3652">
        <v>76038</v>
      </c>
      <c r="M3652">
        <v>11962.32</v>
      </c>
      <c r="N3652" t="s">
        <v>33</v>
      </c>
    </row>
    <row r="3653" spans="1:14" x14ac:dyDescent="0.35">
      <c r="A3653">
        <v>13652</v>
      </c>
      <c r="B3653" s="1">
        <v>45783</v>
      </c>
      <c r="C3653" t="s">
        <v>6683</v>
      </c>
      <c r="D3653" t="s">
        <v>28</v>
      </c>
      <c r="E3653" t="s">
        <v>114</v>
      </c>
      <c r="F3653" t="s">
        <v>42</v>
      </c>
      <c r="G3653" t="s">
        <v>188</v>
      </c>
      <c r="H3653" t="s">
        <v>6684</v>
      </c>
      <c r="I3653">
        <v>1</v>
      </c>
      <c r="J3653">
        <v>1063</v>
      </c>
      <c r="K3653">
        <v>20</v>
      </c>
      <c r="L3653">
        <v>850.4</v>
      </c>
      <c r="M3653">
        <v>123.54</v>
      </c>
      <c r="N3653" t="s">
        <v>20</v>
      </c>
    </row>
    <row r="3654" spans="1:14" x14ac:dyDescent="0.35">
      <c r="A3654">
        <v>13653</v>
      </c>
      <c r="B3654" s="1">
        <v>45291</v>
      </c>
      <c r="C3654" t="s">
        <v>6685</v>
      </c>
      <c r="D3654" t="s">
        <v>40</v>
      </c>
      <c r="E3654" t="s">
        <v>103</v>
      </c>
      <c r="F3654" t="s">
        <v>30</v>
      </c>
      <c r="G3654" t="s">
        <v>104</v>
      </c>
      <c r="H3654" t="s">
        <v>6686</v>
      </c>
      <c r="I3654">
        <v>1</v>
      </c>
      <c r="J3654">
        <v>31506</v>
      </c>
      <c r="K3654">
        <v>10</v>
      </c>
      <c r="L3654">
        <v>28355.4</v>
      </c>
      <c r="M3654">
        <v>3324.04</v>
      </c>
      <c r="N3654" t="s">
        <v>38</v>
      </c>
    </row>
    <row r="3655" spans="1:14" x14ac:dyDescent="0.35">
      <c r="A3655">
        <v>13654</v>
      </c>
      <c r="B3655" s="1">
        <v>45661</v>
      </c>
      <c r="C3655" t="s">
        <v>6687</v>
      </c>
      <c r="D3655" t="s">
        <v>22</v>
      </c>
      <c r="E3655" t="s">
        <v>54</v>
      </c>
      <c r="F3655" t="s">
        <v>46</v>
      </c>
      <c r="G3655" t="s">
        <v>47</v>
      </c>
      <c r="H3655" t="s">
        <v>6688</v>
      </c>
      <c r="I3655">
        <v>4</v>
      </c>
      <c r="J3655">
        <v>24436</v>
      </c>
      <c r="K3655">
        <v>20</v>
      </c>
      <c r="L3655">
        <v>78195.199999999997</v>
      </c>
      <c r="M3655">
        <v>10981.46</v>
      </c>
      <c r="N3655" t="s">
        <v>72</v>
      </c>
    </row>
    <row r="3656" spans="1:14" x14ac:dyDescent="0.35">
      <c r="A3656">
        <v>13655</v>
      </c>
      <c r="B3656" s="1">
        <v>45592</v>
      </c>
      <c r="C3656" t="s">
        <v>6689</v>
      </c>
      <c r="D3656" t="s">
        <v>40</v>
      </c>
      <c r="E3656" t="s">
        <v>62</v>
      </c>
      <c r="F3656" t="s">
        <v>46</v>
      </c>
      <c r="G3656" t="s">
        <v>201</v>
      </c>
      <c r="H3656" t="s">
        <v>316</v>
      </c>
      <c r="I3656">
        <v>3</v>
      </c>
      <c r="J3656">
        <v>66161</v>
      </c>
      <c r="K3656">
        <v>20</v>
      </c>
      <c r="L3656">
        <v>158786.4</v>
      </c>
      <c r="M3656">
        <v>34242.519999999997</v>
      </c>
      <c r="N3656" t="s">
        <v>20</v>
      </c>
    </row>
    <row r="3657" spans="1:14" x14ac:dyDescent="0.35">
      <c r="A3657">
        <v>13656</v>
      </c>
      <c r="B3657" s="1">
        <v>45807</v>
      </c>
      <c r="C3657" t="s">
        <v>6690</v>
      </c>
      <c r="D3657" t="s">
        <v>28</v>
      </c>
      <c r="E3657" t="s">
        <v>114</v>
      </c>
      <c r="F3657" t="s">
        <v>86</v>
      </c>
      <c r="G3657" t="s">
        <v>171</v>
      </c>
      <c r="H3657" t="s">
        <v>2244</v>
      </c>
      <c r="I3657">
        <v>4</v>
      </c>
      <c r="J3657">
        <v>59093</v>
      </c>
      <c r="K3657">
        <v>20</v>
      </c>
      <c r="L3657">
        <v>189097.60000000001</v>
      </c>
      <c r="M3657">
        <v>45863.16</v>
      </c>
      <c r="N3657" t="s">
        <v>33</v>
      </c>
    </row>
    <row r="3658" spans="1:14" x14ac:dyDescent="0.35">
      <c r="A3658">
        <v>13657</v>
      </c>
      <c r="B3658" s="1">
        <v>45708</v>
      </c>
      <c r="C3658" t="s">
        <v>6691</v>
      </c>
      <c r="D3658" t="s">
        <v>40</v>
      </c>
      <c r="E3658" t="s">
        <v>103</v>
      </c>
      <c r="F3658" t="s">
        <v>17</v>
      </c>
      <c r="G3658" t="s">
        <v>100</v>
      </c>
      <c r="H3658" t="s">
        <v>6692</v>
      </c>
      <c r="I3658">
        <v>1</v>
      </c>
      <c r="J3658">
        <v>73268</v>
      </c>
      <c r="K3658">
        <v>20</v>
      </c>
      <c r="L3658">
        <v>58614.400000000001</v>
      </c>
      <c r="M3658">
        <v>9720.1200000000008</v>
      </c>
      <c r="N3658" t="s">
        <v>20</v>
      </c>
    </row>
    <row r="3659" spans="1:14" x14ac:dyDescent="0.35">
      <c r="A3659">
        <v>13658</v>
      </c>
      <c r="B3659" s="1">
        <v>45439</v>
      </c>
      <c r="C3659" t="s">
        <v>6693</v>
      </c>
      <c r="D3659" t="s">
        <v>40</v>
      </c>
      <c r="E3659" t="s">
        <v>50</v>
      </c>
      <c r="F3659" t="s">
        <v>17</v>
      </c>
      <c r="G3659" t="s">
        <v>18</v>
      </c>
      <c r="H3659" t="s">
        <v>6694</v>
      </c>
      <c r="I3659">
        <v>2</v>
      </c>
      <c r="J3659">
        <v>6532</v>
      </c>
      <c r="K3659">
        <v>20</v>
      </c>
      <c r="L3659">
        <v>10451.200000000001</v>
      </c>
      <c r="M3659">
        <v>1097.78</v>
      </c>
      <c r="N3659" t="s">
        <v>83</v>
      </c>
    </row>
    <row r="3660" spans="1:14" x14ac:dyDescent="0.35">
      <c r="A3660">
        <v>13659</v>
      </c>
      <c r="B3660" s="1">
        <v>45725</v>
      </c>
      <c r="C3660" t="s">
        <v>6695</v>
      </c>
      <c r="D3660" t="s">
        <v>15</v>
      </c>
      <c r="E3660" t="s">
        <v>68</v>
      </c>
      <c r="F3660" t="s">
        <v>75</v>
      </c>
      <c r="G3660" t="s">
        <v>307</v>
      </c>
      <c r="H3660" t="s">
        <v>6696</v>
      </c>
      <c r="I3660">
        <v>1</v>
      </c>
      <c r="J3660">
        <v>68420</v>
      </c>
      <c r="K3660">
        <v>5</v>
      </c>
      <c r="L3660">
        <v>64999</v>
      </c>
      <c r="M3660">
        <v>7158.11</v>
      </c>
      <c r="N3660" t="s">
        <v>72</v>
      </c>
    </row>
    <row r="3661" spans="1:14" x14ac:dyDescent="0.35">
      <c r="A3661">
        <v>13660</v>
      </c>
      <c r="B3661" s="1">
        <v>45647</v>
      </c>
      <c r="C3661" t="s">
        <v>6697</v>
      </c>
      <c r="D3661" t="s">
        <v>15</v>
      </c>
      <c r="E3661" t="s">
        <v>174</v>
      </c>
      <c r="F3661" t="s">
        <v>17</v>
      </c>
      <c r="G3661" t="s">
        <v>291</v>
      </c>
      <c r="H3661" t="s">
        <v>694</v>
      </c>
      <c r="I3661">
        <v>1</v>
      </c>
      <c r="J3661">
        <v>53791</v>
      </c>
      <c r="K3661">
        <v>5</v>
      </c>
      <c r="L3661">
        <v>51101.45</v>
      </c>
      <c r="M3661">
        <v>10381.049999999999</v>
      </c>
      <c r="N3661" t="s">
        <v>20</v>
      </c>
    </row>
    <row r="3662" spans="1:14" x14ac:dyDescent="0.35">
      <c r="A3662">
        <v>13661</v>
      </c>
      <c r="B3662" s="1">
        <v>45346</v>
      </c>
      <c r="C3662" t="s">
        <v>6698</v>
      </c>
      <c r="D3662" t="s">
        <v>15</v>
      </c>
      <c r="E3662" t="s">
        <v>68</v>
      </c>
      <c r="F3662" t="s">
        <v>24</v>
      </c>
      <c r="G3662" t="s">
        <v>133</v>
      </c>
      <c r="H3662" t="s">
        <v>774</v>
      </c>
      <c r="I3662">
        <v>2</v>
      </c>
      <c r="J3662">
        <v>66325</v>
      </c>
      <c r="K3662">
        <v>15</v>
      </c>
      <c r="L3662">
        <v>112752.5</v>
      </c>
      <c r="M3662">
        <v>16460.650000000001</v>
      </c>
      <c r="N3662" t="s">
        <v>20</v>
      </c>
    </row>
    <row r="3663" spans="1:14" x14ac:dyDescent="0.35">
      <c r="A3663">
        <v>13662</v>
      </c>
      <c r="B3663" s="1">
        <v>45697</v>
      </c>
      <c r="C3663" t="s">
        <v>6699</v>
      </c>
      <c r="D3663" t="s">
        <v>28</v>
      </c>
      <c r="E3663" t="s">
        <v>114</v>
      </c>
      <c r="F3663" t="s">
        <v>96</v>
      </c>
      <c r="G3663" t="s">
        <v>156</v>
      </c>
      <c r="H3663" t="s">
        <v>6700</v>
      </c>
      <c r="I3663">
        <v>3</v>
      </c>
      <c r="J3663">
        <v>74562</v>
      </c>
      <c r="K3663">
        <v>0</v>
      </c>
      <c r="L3663">
        <v>223686</v>
      </c>
      <c r="M3663">
        <v>35064.870000000003</v>
      </c>
      <c r="N3663" t="s">
        <v>33</v>
      </c>
    </row>
    <row r="3664" spans="1:14" x14ac:dyDescent="0.35">
      <c r="A3664">
        <v>13663</v>
      </c>
      <c r="B3664" s="1">
        <v>45430</v>
      </c>
      <c r="C3664" t="s">
        <v>6701</v>
      </c>
      <c r="D3664" t="s">
        <v>15</v>
      </c>
      <c r="E3664" t="s">
        <v>147</v>
      </c>
      <c r="F3664" t="s">
        <v>30</v>
      </c>
      <c r="G3664" t="s">
        <v>65</v>
      </c>
      <c r="H3664" t="s">
        <v>6702</v>
      </c>
      <c r="I3664">
        <v>5</v>
      </c>
      <c r="J3664">
        <v>53778</v>
      </c>
      <c r="K3664">
        <v>15</v>
      </c>
      <c r="L3664">
        <v>228556.5</v>
      </c>
      <c r="M3664">
        <v>39171.629999999997</v>
      </c>
      <c r="N3664" t="s">
        <v>33</v>
      </c>
    </row>
    <row r="3665" spans="1:14" x14ac:dyDescent="0.35">
      <c r="A3665">
        <v>13664</v>
      </c>
      <c r="B3665" s="1">
        <v>45542</v>
      </c>
      <c r="C3665" t="s">
        <v>6703</v>
      </c>
      <c r="D3665" t="s">
        <v>15</v>
      </c>
      <c r="E3665" t="s">
        <v>68</v>
      </c>
      <c r="F3665" t="s">
        <v>46</v>
      </c>
      <c r="G3665" t="s">
        <v>47</v>
      </c>
      <c r="H3665" t="s">
        <v>6704</v>
      </c>
      <c r="I3665">
        <v>2</v>
      </c>
      <c r="J3665">
        <v>37722</v>
      </c>
      <c r="K3665">
        <v>10</v>
      </c>
      <c r="L3665">
        <v>67899.600000000006</v>
      </c>
      <c r="M3665">
        <v>12947.94</v>
      </c>
      <c r="N3665" t="s">
        <v>72</v>
      </c>
    </row>
    <row r="3666" spans="1:14" x14ac:dyDescent="0.35">
      <c r="A3666">
        <v>13665</v>
      </c>
      <c r="B3666" s="1">
        <v>45794</v>
      </c>
      <c r="C3666" t="s">
        <v>6705</v>
      </c>
      <c r="D3666" t="s">
        <v>28</v>
      </c>
      <c r="E3666" t="s">
        <v>29</v>
      </c>
      <c r="F3666" t="s">
        <v>42</v>
      </c>
      <c r="G3666" t="s">
        <v>79</v>
      </c>
      <c r="H3666" t="s">
        <v>6706</v>
      </c>
      <c r="I3666">
        <v>2</v>
      </c>
      <c r="J3666">
        <v>5585</v>
      </c>
      <c r="K3666">
        <v>0</v>
      </c>
      <c r="L3666">
        <v>11170</v>
      </c>
      <c r="M3666">
        <v>1666.62</v>
      </c>
      <c r="N3666" t="s">
        <v>20</v>
      </c>
    </row>
    <row r="3667" spans="1:14" x14ac:dyDescent="0.35">
      <c r="A3667">
        <v>13666</v>
      </c>
      <c r="B3667" s="1">
        <v>45491</v>
      </c>
      <c r="C3667" t="s">
        <v>6707</v>
      </c>
      <c r="D3667" t="s">
        <v>28</v>
      </c>
      <c r="E3667" t="s">
        <v>114</v>
      </c>
      <c r="F3667" t="s">
        <v>129</v>
      </c>
      <c r="G3667" t="s">
        <v>164</v>
      </c>
      <c r="H3667" t="s">
        <v>6708</v>
      </c>
      <c r="I3667">
        <v>2</v>
      </c>
      <c r="J3667">
        <v>32435</v>
      </c>
      <c r="K3667">
        <v>5</v>
      </c>
      <c r="L3667">
        <v>61626.5</v>
      </c>
      <c r="M3667">
        <v>8798.42</v>
      </c>
      <c r="N3667" t="s">
        <v>83</v>
      </c>
    </row>
    <row r="3668" spans="1:14" x14ac:dyDescent="0.35">
      <c r="A3668">
        <v>13667</v>
      </c>
      <c r="B3668" s="1">
        <v>45793</v>
      </c>
      <c r="C3668" t="s">
        <v>6709</v>
      </c>
      <c r="D3668" t="s">
        <v>22</v>
      </c>
      <c r="E3668" t="s">
        <v>74</v>
      </c>
      <c r="F3668" t="s">
        <v>42</v>
      </c>
      <c r="G3668" t="s">
        <v>446</v>
      </c>
      <c r="H3668" t="s">
        <v>6710</v>
      </c>
      <c r="I3668">
        <v>4</v>
      </c>
      <c r="J3668">
        <v>42234</v>
      </c>
      <c r="K3668">
        <v>0</v>
      </c>
      <c r="L3668">
        <v>168936</v>
      </c>
      <c r="M3668">
        <v>19288.02</v>
      </c>
      <c r="N3668" t="s">
        <v>83</v>
      </c>
    </row>
    <row r="3669" spans="1:14" x14ac:dyDescent="0.35">
      <c r="A3669">
        <v>13668</v>
      </c>
      <c r="B3669" s="1">
        <v>45620</v>
      </c>
      <c r="C3669" t="s">
        <v>6711</v>
      </c>
      <c r="D3669" t="s">
        <v>40</v>
      </c>
      <c r="E3669" t="s">
        <v>103</v>
      </c>
      <c r="F3669" t="s">
        <v>46</v>
      </c>
      <c r="G3669" t="s">
        <v>141</v>
      </c>
      <c r="H3669" t="s">
        <v>6712</v>
      </c>
      <c r="I3669">
        <v>2</v>
      </c>
      <c r="J3669">
        <v>61395</v>
      </c>
      <c r="K3669">
        <v>0</v>
      </c>
      <c r="L3669">
        <v>122790</v>
      </c>
      <c r="M3669">
        <v>18970.57</v>
      </c>
      <c r="N3669" t="s">
        <v>33</v>
      </c>
    </row>
    <row r="3670" spans="1:14" x14ac:dyDescent="0.35">
      <c r="A3670">
        <v>13669</v>
      </c>
      <c r="B3670" s="1">
        <v>45396</v>
      </c>
      <c r="C3670" t="s">
        <v>6713</v>
      </c>
      <c r="D3670" t="s">
        <v>22</v>
      </c>
      <c r="E3670" t="s">
        <v>74</v>
      </c>
      <c r="F3670" t="s">
        <v>24</v>
      </c>
      <c r="G3670" t="s">
        <v>133</v>
      </c>
      <c r="H3670" t="s">
        <v>6714</v>
      </c>
      <c r="I3670">
        <v>3</v>
      </c>
      <c r="J3670">
        <v>47690</v>
      </c>
      <c r="K3670">
        <v>15</v>
      </c>
      <c r="L3670">
        <v>121609.5</v>
      </c>
      <c r="M3670">
        <v>27124.05</v>
      </c>
      <c r="N3670" t="s">
        <v>72</v>
      </c>
    </row>
    <row r="3671" spans="1:14" x14ac:dyDescent="0.35">
      <c r="A3671">
        <v>13670</v>
      </c>
      <c r="B3671" s="1">
        <v>45723</v>
      </c>
      <c r="C3671" t="s">
        <v>6715</v>
      </c>
      <c r="D3671" t="s">
        <v>28</v>
      </c>
      <c r="E3671" t="s">
        <v>85</v>
      </c>
      <c r="F3671" t="s">
        <v>30</v>
      </c>
      <c r="G3671" t="s">
        <v>104</v>
      </c>
      <c r="H3671" t="s">
        <v>6716</v>
      </c>
      <c r="I3671">
        <v>4</v>
      </c>
      <c r="J3671">
        <v>30477</v>
      </c>
      <c r="K3671">
        <v>5</v>
      </c>
      <c r="L3671">
        <v>115812.6</v>
      </c>
      <c r="M3671">
        <v>17064.87</v>
      </c>
      <c r="N3671" t="s">
        <v>20</v>
      </c>
    </row>
    <row r="3672" spans="1:14" x14ac:dyDescent="0.35">
      <c r="A3672">
        <v>13671</v>
      </c>
      <c r="B3672" s="1">
        <v>45914</v>
      </c>
      <c r="C3672" t="s">
        <v>6717</v>
      </c>
      <c r="D3672" t="s">
        <v>28</v>
      </c>
      <c r="E3672" t="s">
        <v>29</v>
      </c>
      <c r="F3672" t="s">
        <v>129</v>
      </c>
      <c r="G3672" t="s">
        <v>148</v>
      </c>
      <c r="H3672" t="s">
        <v>6718</v>
      </c>
      <c r="I3672">
        <v>1</v>
      </c>
      <c r="J3672">
        <v>45651</v>
      </c>
      <c r="K3672">
        <v>0</v>
      </c>
      <c r="L3672">
        <v>45651</v>
      </c>
      <c r="M3672">
        <v>10393.56</v>
      </c>
      <c r="N3672" t="s">
        <v>83</v>
      </c>
    </row>
    <row r="3673" spans="1:14" x14ac:dyDescent="0.35">
      <c r="A3673">
        <v>13672</v>
      </c>
      <c r="B3673" s="1">
        <v>45902</v>
      </c>
      <c r="C3673" t="s">
        <v>6719</v>
      </c>
      <c r="D3673" t="s">
        <v>22</v>
      </c>
      <c r="E3673" t="s">
        <v>54</v>
      </c>
      <c r="F3673" t="s">
        <v>30</v>
      </c>
      <c r="G3673" t="s">
        <v>322</v>
      </c>
      <c r="H3673" t="s">
        <v>6720</v>
      </c>
      <c r="I3673">
        <v>3</v>
      </c>
      <c r="J3673">
        <v>5655</v>
      </c>
      <c r="K3673">
        <v>20</v>
      </c>
      <c r="L3673">
        <v>13572</v>
      </c>
      <c r="M3673">
        <v>3385.77</v>
      </c>
      <c r="N3673" t="s">
        <v>20</v>
      </c>
    </row>
    <row r="3674" spans="1:14" x14ac:dyDescent="0.35">
      <c r="A3674">
        <v>13673</v>
      </c>
      <c r="B3674" s="1">
        <v>45308</v>
      </c>
      <c r="C3674" t="s">
        <v>6721</v>
      </c>
      <c r="D3674" t="s">
        <v>15</v>
      </c>
      <c r="E3674" t="s">
        <v>68</v>
      </c>
      <c r="F3674" t="s">
        <v>69</v>
      </c>
      <c r="G3674" t="s">
        <v>517</v>
      </c>
      <c r="H3674" t="s">
        <v>6722</v>
      </c>
      <c r="I3674">
        <v>5</v>
      </c>
      <c r="J3674">
        <v>17850</v>
      </c>
      <c r="K3674">
        <v>20</v>
      </c>
      <c r="L3674">
        <v>71400</v>
      </c>
      <c r="M3674">
        <v>17087.95</v>
      </c>
      <c r="N3674" t="s">
        <v>83</v>
      </c>
    </row>
    <row r="3675" spans="1:14" x14ac:dyDescent="0.35">
      <c r="A3675">
        <v>13674</v>
      </c>
      <c r="B3675" s="1">
        <v>45659</v>
      </c>
      <c r="C3675" t="s">
        <v>6723</v>
      </c>
      <c r="D3675" t="s">
        <v>15</v>
      </c>
      <c r="E3675" t="s">
        <v>174</v>
      </c>
      <c r="F3675" t="s">
        <v>17</v>
      </c>
      <c r="G3675" t="s">
        <v>100</v>
      </c>
      <c r="H3675" t="s">
        <v>6724</v>
      </c>
      <c r="I3675">
        <v>3</v>
      </c>
      <c r="J3675">
        <v>73981</v>
      </c>
      <c r="K3675">
        <v>0</v>
      </c>
      <c r="L3675">
        <v>221943</v>
      </c>
      <c r="M3675">
        <v>12174.27</v>
      </c>
      <c r="N3675" t="s">
        <v>20</v>
      </c>
    </row>
    <row r="3676" spans="1:14" x14ac:dyDescent="0.35">
      <c r="A3676">
        <v>13675</v>
      </c>
      <c r="B3676" s="1">
        <v>45291</v>
      </c>
      <c r="C3676" t="s">
        <v>6725</v>
      </c>
      <c r="D3676" t="s">
        <v>28</v>
      </c>
      <c r="E3676" t="s">
        <v>144</v>
      </c>
      <c r="F3676" t="s">
        <v>75</v>
      </c>
      <c r="G3676" t="s">
        <v>76</v>
      </c>
      <c r="H3676" t="s">
        <v>1126</v>
      </c>
      <c r="I3676">
        <v>3</v>
      </c>
      <c r="J3676">
        <v>15228</v>
      </c>
      <c r="K3676">
        <v>10</v>
      </c>
      <c r="L3676">
        <v>41115.599999999999</v>
      </c>
      <c r="M3676">
        <v>5351.37</v>
      </c>
      <c r="N3676" t="s">
        <v>38</v>
      </c>
    </row>
    <row r="3677" spans="1:14" x14ac:dyDescent="0.35">
      <c r="A3677">
        <v>13676</v>
      </c>
      <c r="B3677" s="1">
        <v>45754</v>
      </c>
      <c r="C3677" t="s">
        <v>6726</v>
      </c>
      <c r="D3677" t="s">
        <v>15</v>
      </c>
      <c r="E3677" t="s">
        <v>68</v>
      </c>
      <c r="F3677" t="s">
        <v>42</v>
      </c>
      <c r="G3677" t="s">
        <v>446</v>
      </c>
      <c r="H3677" t="s">
        <v>6727</v>
      </c>
      <c r="I3677">
        <v>2</v>
      </c>
      <c r="J3677">
        <v>5274</v>
      </c>
      <c r="K3677">
        <v>20</v>
      </c>
      <c r="L3677">
        <v>8438.4</v>
      </c>
      <c r="M3677">
        <v>817.39</v>
      </c>
      <c r="N3677" t="s">
        <v>72</v>
      </c>
    </row>
    <row r="3678" spans="1:14" x14ac:dyDescent="0.35">
      <c r="A3678">
        <v>13677</v>
      </c>
      <c r="B3678" s="1">
        <v>45409</v>
      </c>
      <c r="C3678" t="s">
        <v>6728</v>
      </c>
      <c r="D3678" t="s">
        <v>22</v>
      </c>
      <c r="E3678" t="s">
        <v>23</v>
      </c>
      <c r="F3678" t="s">
        <v>96</v>
      </c>
      <c r="G3678" t="s">
        <v>138</v>
      </c>
      <c r="H3678" t="s">
        <v>4558</v>
      </c>
      <c r="I3678">
        <v>3</v>
      </c>
      <c r="J3678">
        <v>53119</v>
      </c>
      <c r="K3678">
        <v>20</v>
      </c>
      <c r="L3678">
        <v>127485.6</v>
      </c>
      <c r="M3678">
        <v>9311.4500000000007</v>
      </c>
      <c r="N3678" t="s">
        <v>83</v>
      </c>
    </row>
    <row r="3679" spans="1:14" x14ac:dyDescent="0.35">
      <c r="A3679">
        <v>13678</v>
      </c>
      <c r="B3679" s="1">
        <v>45765</v>
      </c>
      <c r="C3679" t="s">
        <v>6729</v>
      </c>
      <c r="D3679" t="s">
        <v>22</v>
      </c>
      <c r="E3679" t="s">
        <v>54</v>
      </c>
      <c r="F3679" t="s">
        <v>17</v>
      </c>
      <c r="G3679" t="s">
        <v>18</v>
      </c>
      <c r="H3679" t="s">
        <v>4948</v>
      </c>
      <c r="I3679">
        <v>3</v>
      </c>
      <c r="J3679">
        <v>11446</v>
      </c>
      <c r="K3679">
        <v>20</v>
      </c>
      <c r="L3679">
        <v>27470.400000000001</v>
      </c>
      <c r="M3679">
        <v>3942.22</v>
      </c>
      <c r="N3679" t="s">
        <v>38</v>
      </c>
    </row>
    <row r="3680" spans="1:14" x14ac:dyDescent="0.35">
      <c r="A3680">
        <v>13679</v>
      </c>
      <c r="B3680" s="1">
        <v>45635</v>
      </c>
      <c r="C3680" t="s">
        <v>6730</v>
      </c>
      <c r="D3680" t="s">
        <v>40</v>
      </c>
      <c r="E3680" t="s">
        <v>103</v>
      </c>
      <c r="F3680" t="s">
        <v>75</v>
      </c>
      <c r="G3680" t="s">
        <v>307</v>
      </c>
      <c r="H3680" t="s">
        <v>6731</v>
      </c>
      <c r="I3680">
        <v>5</v>
      </c>
      <c r="J3680">
        <v>56580</v>
      </c>
      <c r="K3680">
        <v>20</v>
      </c>
      <c r="L3680">
        <v>226320</v>
      </c>
      <c r="M3680">
        <v>14547.84</v>
      </c>
      <c r="N3680" t="s">
        <v>72</v>
      </c>
    </row>
    <row r="3681" spans="1:14" x14ac:dyDescent="0.35">
      <c r="A3681">
        <v>13680</v>
      </c>
      <c r="B3681" s="1">
        <v>45340</v>
      </c>
      <c r="C3681" t="s">
        <v>6732</v>
      </c>
      <c r="D3681" t="s">
        <v>28</v>
      </c>
      <c r="E3681" t="s">
        <v>114</v>
      </c>
      <c r="F3681" t="s">
        <v>75</v>
      </c>
      <c r="G3681" t="s">
        <v>307</v>
      </c>
      <c r="H3681" t="s">
        <v>6151</v>
      </c>
      <c r="I3681">
        <v>3</v>
      </c>
      <c r="J3681">
        <v>17034</v>
      </c>
      <c r="K3681">
        <v>20</v>
      </c>
      <c r="L3681">
        <v>40881.599999999999</v>
      </c>
      <c r="M3681">
        <v>4186.91</v>
      </c>
      <c r="N3681" t="s">
        <v>33</v>
      </c>
    </row>
    <row r="3682" spans="1:14" x14ac:dyDescent="0.35">
      <c r="A3682">
        <v>13681</v>
      </c>
      <c r="B3682" s="1">
        <v>45691</v>
      </c>
      <c r="C3682" t="s">
        <v>6733</v>
      </c>
      <c r="D3682" t="s">
        <v>40</v>
      </c>
      <c r="E3682" t="s">
        <v>41</v>
      </c>
      <c r="F3682" t="s">
        <v>129</v>
      </c>
      <c r="G3682" t="s">
        <v>159</v>
      </c>
      <c r="H3682" t="s">
        <v>4311</v>
      </c>
      <c r="I3682">
        <v>1</v>
      </c>
      <c r="J3682">
        <v>26276</v>
      </c>
      <c r="K3682">
        <v>10</v>
      </c>
      <c r="L3682">
        <v>23648.400000000001</v>
      </c>
      <c r="M3682">
        <v>4176.79</v>
      </c>
      <c r="N3682" t="s">
        <v>83</v>
      </c>
    </row>
    <row r="3683" spans="1:14" x14ac:dyDescent="0.35">
      <c r="A3683">
        <v>13682</v>
      </c>
      <c r="B3683" s="1">
        <v>45612</v>
      </c>
      <c r="C3683" t="s">
        <v>6734</v>
      </c>
      <c r="D3683" t="s">
        <v>28</v>
      </c>
      <c r="E3683" t="s">
        <v>144</v>
      </c>
      <c r="F3683" t="s">
        <v>30</v>
      </c>
      <c r="G3683" t="s">
        <v>104</v>
      </c>
      <c r="H3683" t="s">
        <v>6735</v>
      </c>
      <c r="I3683">
        <v>4</v>
      </c>
      <c r="J3683">
        <v>3419</v>
      </c>
      <c r="K3683">
        <v>5</v>
      </c>
      <c r="L3683">
        <v>12992.2</v>
      </c>
      <c r="M3683">
        <v>2331.46</v>
      </c>
      <c r="N3683" t="s">
        <v>38</v>
      </c>
    </row>
    <row r="3684" spans="1:14" x14ac:dyDescent="0.35">
      <c r="A3684">
        <v>13683</v>
      </c>
      <c r="B3684" s="1">
        <v>45822</v>
      </c>
      <c r="C3684" t="s">
        <v>6736</v>
      </c>
      <c r="D3684" t="s">
        <v>28</v>
      </c>
      <c r="E3684" t="s">
        <v>85</v>
      </c>
      <c r="F3684" t="s">
        <v>17</v>
      </c>
      <c r="G3684" t="s">
        <v>55</v>
      </c>
      <c r="H3684" t="s">
        <v>6737</v>
      </c>
      <c r="I3684">
        <v>2</v>
      </c>
      <c r="J3684">
        <v>1530</v>
      </c>
      <c r="K3684">
        <v>0</v>
      </c>
      <c r="L3684">
        <v>3060</v>
      </c>
      <c r="M3684">
        <v>224.33</v>
      </c>
      <c r="N3684" t="s">
        <v>33</v>
      </c>
    </row>
    <row r="3685" spans="1:14" x14ac:dyDescent="0.35">
      <c r="A3685">
        <v>13684</v>
      </c>
      <c r="B3685" s="1">
        <v>45470</v>
      </c>
      <c r="C3685" t="s">
        <v>6738</v>
      </c>
      <c r="D3685" t="s">
        <v>15</v>
      </c>
      <c r="E3685" t="s">
        <v>174</v>
      </c>
      <c r="F3685" t="s">
        <v>46</v>
      </c>
      <c r="G3685" t="s">
        <v>209</v>
      </c>
      <c r="H3685" t="s">
        <v>6739</v>
      </c>
      <c r="I3685">
        <v>1</v>
      </c>
      <c r="J3685">
        <v>78796</v>
      </c>
      <c r="K3685">
        <v>5</v>
      </c>
      <c r="L3685">
        <v>74856.2</v>
      </c>
      <c r="M3685">
        <v>15716.11</v>
      </c>
      <c r="N3685" t="s">
        <v>33</v>
      </c>
    </row>
    <row r="3686" spans="1:14" x14ac:dyDescent="0.35">
      <c r="A3686">
        <v>13685</v>
      </c>
      <c r="B3686" s="1">
        <v>45641</v>
      </c>
      <c r="C3686" t="s">
        <v>6740</v>
      </c>
      <c r="D3686" t="s">
        <v>28</v>
      </c>
      <c r="E3686" t="s">
        <v>29</v>
      </c>
      <c r="F3686" t="s">
        <v>42</v>
      </c>
      <c r="G3686" t="s">
        <v>79</v>
      </c>
      <c r="H3686" t="s">
        <v>6741</v>
      </c>
      <c r="I3686">
        <v>1</v>
      </c>
      <c r="J3686">
        <v>74399</v>
      </c>
      <c r="K3686">
        <v>0</v>
      </c>
      <c r="L3686">
        <v>74399</v>
      </c>
      <c r="M3686">
        <v>17787.11</v>
      </c>
      <c r="N3686" t="s">
        <v>72</v>
      </c>
    </row>
    <row r="3687" spans="1:14" x14ac:dyDescent="0.35">
      <c r="A3687">
        <v>13686</v>
      </c>
      <c r="B3687" s="1">
        <v>45380</v>
      </c>
      <c r="C3687" t="s">
        <v>6742</v>
      </c>
      <c r="D3687" t="s">
        <v>15</v>
      </c>
      <c r="E3687" t="s">
        <v>16</v>
      </c>
      <c r="F3687" t="s">
        <v>129</v>
      </c>
      <c r="G3687" t="s">
        <v>168</v>
      </c>
      <c r="H3687" t="s">
        <v>4111</v>
      </c>
      <c r="I3687">
        <v>4</v>
      </c>
      <c r="J3687">
        <v>16425</v>
      </c>
      <c r="K3687">
        <v>10</v>
      </c>
      <c r="L3687">
        <v>59130</v>
      </c>
      <c r="M3687">
        <v>8281.68</v>
      </c>
      <c r="N3687" t="s">
        <v>20</v>
      </c>
    </row>
    <row r="3688" spans="1:14" x14ac:dyDescent="0.35">
      <c r="A3688">
        <v>13687</v>
      </c>
      <c r="B3688" s="1">
        <v>45435</v>
      </c>
      <c r="C3688" t="s">
        <v>6743</v>
      </c>
      <c r="D3688" t="s">
        <v>40</v>
      </c>
      <c r="E3688" t="s">
        <v>110</v>
      </c>
      <c r="F3688" t="s">
        <v>86</v>
      </c>
      <c r="G3688" t="s">
        <v>90</v>
      </c>
      <c r="H3688" t="s">
        <v>6744</v>
      </c>
      <c r="I3688">
        <v>1</v>
      </c>
      <c r="J3688">
        <v>73497</v>
      </c>
      <c r="K3688">
        <v>0</v>
      </c>
      <c r="L3688">
        <v>73497</v>
      </c>
      <c r="M3688">
        <v>9512.0400000000009</v>
      </c>
      <c r="N3688" t="s">
        <v>38</v>
      </c>
    </row>
    <row r="3689" spans="1:14" x14ac:dyDescent="0.35">
      <c r="A3689">
        <v>13688</v>
      </c>
      <c r="B3689" s="1">
        <v>45205</v>
      </c>
      <c r="C3689" t="s">
        <v>6745</v>
      </c>
      <c r="D3689" t="s">
        <v>15</v>
      </c>
      <c r="E3689" t="s">
        <v>93</v>
      </c>
      <c r="F3689" t="s">
        <v>75</v>
      </c>
      <c r="G3689" t="s">
        <v>307</v>
      </c>
      <c r="H3689" t="s">
        <v>6746</v>
      </c>
      <c r="I3689">
        <v>1</v>
      </c>
      <c r="J3689">
        <v>68269</v>
      </c>
      <c r="K3689">
        <v>15</v>
      </c>
      <c r="L3689">
        <v>58028.65</v>
      </c>
      <c r="M3689">
        <v>8718.14</v>
      </c>
      <c r="N3689" t="s">
        <v>83</v>
      </c>
    </row>
    <row r="3690" spans="1:14" x14ac:dyDescent="0.35">
      <c r="A3690">
        <v>13689</v>
      </c>
      <c r="B3690" s="1">
        <v>45252</v>
      </c>
      <c r="C3690" t="s">
        <v>6747</v>
      </c>
      <c r="D3690" t="s">
        <v>40</v>
      </c>
      <c r="E3690" t="s">
        <v>41</v>
      </c>
      <c r="F3690" t="s">
        <v>129</v>
      </c>
      <c r="G3690" t="s">
        <v>148</v>
      </c>
      <c r="H3690" t="s">
        <v>3342</v>
      </c>
      <c r="I3690">
        <v>4</v>
      </c>
      <c r="J3690">
        <v>1928</v>
      </c>
      <c r="K3690">
        <v>0</v>
      </c>
      <c r="L3690">
        <v>7712</v>
      </c>
      <c r="M3690">
        <v>765.58</v>
      </c>
      <c r="N3690" t="s">
        <v>20</v>
      </c>
    </row>
    <row r="3691" spans="1:14" x14ac:dyDescent="0.35">
      <c r="A3691">
        <v>13690</v>
      </c>
      <c r="B3691" s="1">
        <v>45656</v>
      </c>
      <c r="C3691" t="s">
        <v>6748</v>
      </c>
      <c r="D3691" t="s">
        <v>28</v>
      </c>
      <c r="E3691" t="s">
        <v>35</v>
      </c>
      <c r="F3691" t="s">
        <v>46</v>
      </c>
      <c r="G3691" t="s">
        <v>141</v>
      </c>
      <c r="H3691" t="s">
        <v>6749</v>
      </c>
      <c r="I3691">
        <v>3</v>
      </c>
      <c r="J3691">
        <v>7412</v>
      </c>
      <c r="K3691">
        <v>20</v>
      </c>
      <c r="L3691">
        <v>17788.8</v>
      </c>
      <c r="M3691">
        <v>979.48</v>
      </c>
      <c r="N3691" t="s">
        <v>20</v>
      </c>
    </row>
    <row r="3692" spans="1:14" x14ac:dyDescent="0.35">
      <c r="A3692">
        <v>13691</v>
      </c>
      <c r="B3692" s="1">
        <v>45421</v>
      </c>
      <c r="C3692" t="s">
        <v>6750</v>
      </c>
      <c r="D3692" t="s">
        <v>22</v>
      </c>
      <c r="E3692" t="s">
        <v>23</v>
      </c>
      <c r="F3692" t="s">
        <v>75</v>
      </c>
      <c r="G3692" t="s">
        <v>307</v>
      </c>
      <c r="H3692" t="s">
        <v>6751</v>
      </c>
      <c r="I3692">
        <v>4</v>
      </c>
      <c r="J3692">
        <v>63180</v>
      </c>
      <c r="K3692">
        <v>20</v>
      </c>
      <c r="L3692">
        <v>202176</v>
      </c>
      <c r="M3692">
        <v>46283.34</v>
      </c>
      <c r="N3692" t="s">
        <v>83</v>
      </c>
    </row>
    <row r="3693" spans="1:14" x14ac:dyDescent="0.35">
      <c r="A3693">
        <v>13692</v>
      </c>
      <c r="B3693" s="1">
        <v>45559</v>
      </c>
      <c r="C3693" t="s">
        <v>6752</v>
      </c>
      <c r="D3693" t="s">
        <v>40</v>
      </c>
      <c r="E3693" t="s">
        <v>62</v>
      </c>
      <c r="F3693" t="s">
        <v>96</v>
      </c>
      <c r="G3693" t="s">
        <v>97</v>
      </c>
      <c r="H3693" t="s">
        <v>706</v>
      </c>
      <c r="I3693">
        <v>5</v>
      </c>
      <c r="J3693">
        <v>40088</v>
      </c>
      <c r="K3693">
        <v>20</v>
      </c>
      <c r="L3693">
        <v>160352</v>
      </c>
      <c r="M3693">
        <v>28140.21</v>
      </c>
      <c r="N3693" t="s">
        <v>20</v>
      </c>
    </row>
    <row r="3694" spans="1:14" x14ac:dyDescent="0.35">
      <c r="A3694">
        <v>13693</v>
      </c>
      <c r="B3694" s="1">
        <v>45344</v>
      </c>
      <c r="C3694" t="s">
        <v>6753</v>
      </c>
      <c r="D3694" t="s">
        <v>15</v>
      </c>
      <c r="E3694" t="s">
        <v>174</v>
      </c>
      <c r="F3694" t="s">
        <v>46</v>
      </c>
      <c r="G3694" t="s">
        <v>126</v>
      </c>
      <c r="H3694" t="s">
        <v>6754</v>
      </c>
      <c r="I3694">
        <v>1</v>
      </c>
      <c r="J3694">
        <v>18654</v>
      </c>
      <c r="K3694">
        <v>15</v>
      </c>
      <c r="L3694">
        <v>15855.9</v>
      </c>
      <c r="M3694">
        <v>3110.47</v>
      </c>
      <c r="N3694" t="s">
        <v>72</v>
      </c>
    </row>
    <row r="3695" spans="1:14" x14ac:dyDescent="0.35">
      <c r="A3695">
        <v>13694</v>
      </c>
      <c r="B3695" s="1">
        <v>45298</v>
      </c>
      <c r="C3695" t="s">
        <v>6755</v>
      </c>
      <c r="D3695" t="s">
        <v>15</v>
      </c>
      <c r="E3695" t="s">
        <v>174</v>
      </c>
      <c r="F3695" t="s">
        <v>96</v>
      </c>
      <c r="G3695" t="s">
        <v>214</v>
      </c>
      <c r="H3695" t="s">
        <v>2302</v>
      </c>
      <c r="I3695">
        <v>2</v>
      </c>
      <c r="J3695">
        <v>41870</v>
      </c>
      <c r="K3695">
        <v>0</v>
      </c>
      <c r="L3695">
        <v>83740</v>
      </c>
      <c r="M3695">
        <v>14233.88</v>
      </c>
      <c r="N3695" t="s">
        <v>33</v>
      </c>
    </row>
    <row r="3696" spans="1:14" x14ac:dyDescent="0.35">
      <c r="A3696">
        <v>13695</v>
      </c>
      <c r="B3696" s="1">
        <v>45428</v>
      </c>
      <c r="C3696" t="s">
        <v>6756</v>
      </c>
      <c r="D3696" t="s">
        <v>15</v>
      </c>
      <c r="E3696" t="s">
        <v>174</v>
      </c>
      <c r="F3696" t="s">
        <v>30</v>
      </c>
      <c r="G3696" t="s">
        <v>65</v>
      </c>
      <c r="H3696" t="s">
        <v>6757</v>
      </c>
      <c r="I3696">
        <v>4</v>
      </c>
      <c r="J3696">
        <v>52405</v>
      </c>
      <c r="K3696">
        <v>15</v>
      </c>
      <c r="L3696">
        <v>178177</v>
      </c>
      <c r="M3696">
        <v>17819.150000000001</v>
      </c>
      <c r="N3696" t="s">
        <v>83</v>
      </c>
    </row>
    <row r="3697" spans="1:14" x14ac:dyDescent="0.35">
      <c r="A3697">
        <v>13696</v>
      </c>
      <c r="B3697" s="1">
        <v>45427</v>
      </c>
      <c r="C3697" t="s">
        <v>6758</v>
      </c>
      <c r="D3697" t="s">
        <v>40</v>
      </c>
      <c r="E3697" t="s">
        <v>103</v>
      </c>
      <c r="F3697" t="s">
        <v>24</v>
      </c>
      <c r="G3697" t="s">
        <v>36</v>
      </c>
      <c r="H3697" t="s">
        <v>1643</v>
      </c>
      <c r="I3697">
        <v>5</v>
      </c>
      <c r="J3697">
        <v>415</v>
      </c>
      <c r="K3697">
        <v>15</v>
      </c>
      <c r="L3697">
        <v>1763.75</v>
      </c>
      <c r="M3697">
        <v>266.47000000000003</v>
      </c>
      <c r="N3697" t="s">
        <v>33</v>
      </c>
    </row>
    <row r="3698" spans="1:14" x14ac:dyDescent="0.35">
      <c r="A3698">
        <v>13697</v>
      </c>
      <c r="B3698" s="1">
        <v>45590</v>
      </c>
      <c r="C3698" t="s">
        <v>6759</v>
      </c>
      <c r="D3698" t="s">
        <v>40</v>
      </c>
      <c r="E3698" t="s">
        <v>62</v>
      </c>
      <c r="F3698" t="s">
        <v>86</v>
      </c>
      <c r="G3698" t="s">
        <v>87</v>
      </c>
      <c r="H3698" t="s">
        <v>642</v>
      </c>
      <c r="I3698">
        <v>4</v>
      </c>
      <c r="J3698">
        <v>1942</v>
      </c>
      <c r="K3698">
        <v>5</v>
      </c>
      <c r="L3698">
        <v>7379.6</v>
      </c>
      <c r="M3698">
        <v>1574.62</v>
      </c>
      <c r="N3698" t="s">
        <v>72</v>
      </c>
    </row>
    <row r="3699" spans="1:14" x14ac:dyDescent="0.35">
      <c r="A3699">
        <v>13698</v>
      </c>
      <c r="B3699" s="1">
        <v>45347</v>
      </c>
      <c r="C3699" t="s">
        <v>6760</v>
      </c>
      <c r="D3699" t="s">
        <v>22</v>
      </c>
      <c r="E3699" t="s">
        <v>167</v>
      </c>
      <c r="F3699" t="s">
        <v>96</v>
      </c>
      <c r="G3699" t="s">
        <v>214</v>
      </c>
      <c r="H3699" t="s">
        <v>4020</v>
      </c>
      <c r="I3699">
        <v>1</v>
      </c>
      <c r="J3699">
        <v>69900</v>
      </c>
      <c r="K3699">
        <v>10</v>
      </c>
      <c r="L3699">
        <v>62910</v>
      </c>
      <c r="M3699">
        <v>11827.45</v>
      </c>
      <c r="N3699" t="s">
        <v>38</v>
      </c>
    </row>
    <row r="3700" spans="1:14" x14ac:dyDescent="0.35">
      <c r="A3700">
        <v>13699</v>
      </c>
      <c r="B3700" s="1">
        <v>45254</v>
      </c>
      <c r="C3700" t="s">
        <v>6761</v>
      </c>
      <c r="D3700" t="s">
        <v>40</v>
      </c>
      <c r="E3700" t="s">
        <v>62</v>
      </c>
      <c r="F3700" t="s">
        <v>30</v>
      </c>
      <c r="G3700" t="s">
        <v>31</v>
      </c>
      <c r="H3700" t="s">
        <v>1471</v>
      </c>
      <c r="I3700">
        <v>5</v>
      </c>
      <c r="J3700">
        <v>49840</v>
      </c>
      <c r="K3700">
        <v>15</v>
      </c>
      <c r="L3700">
        <v>211820</v>
      </c>
      <c r="M3700">
        <v>13989.73</v>
      </c>
      <c r="N3700" t="s">
        <v>83</v>
      </c>
    </row>
    <row r="3701" spans="1:14" x14ac:dyDescent="0.35">
      <c r="A3701">
        <v>13700</v>
      </c>
      <c r="B3701" s="1">
        <v>45502</v>
      </c>
      <c r="C3701" t="s">
        <v>6762</v>
      </c>
      <c r="D3701" t="s">
        <v>40</v>
      </c>
      <c r="E3701" t="s">
        <v>41</v>
      </c>
      <c r="F3701" t="s">
        <v>24</v>
      </c>
      <c r="G3701" t="s">
        <v>25</v>
      </c>
      <c r="H3701" t="s">
        <v>3680</v>
      </c>
      <c r="I3701">
        <v>2</v>
      </c>
      <c r="J3701">
        <v>38970</v>
      </c>
      <c r="K3701">
        <v>0</v>
      </c>
      <c r="L3701">
        <v>77940</v>
      </c>
      <c r="M3701">
        <v>11710.67</v>
      </c>
      <c r="N3701" t="s">
        <v>20</v>
      </c>
    </row>
    <row r="3702" spans="1:14" x14ac:dyDescent="0.35">
      <c r="A3702">
        <v>13701</v>
      </c>
      <c r="B3702" s="1">
        <v>45297</v>
      </c>
      <c r="C3702" t="s">
        <v>4416</v>
      </c>
      <c r="D3702" t="s">
        <v>22</v>
      </c>
      <c r="E3702" t="s">
        <v>74</v>
      </c>
      <c r="F3702" t="s">
        <v>69</v>
      </c>
      <c r="G3702" t="s">
        <v>115</v>
      </c>
      <c r="H3702" t="s">
        <v>2265</v>
      </c>
      <c r="I3702">
        <v>3</v>
      </c>
      <c r="J3702">
        <v>52274</v>
      </c>
      <c r="K3702">
        <v>0</v>
      </c>
      <c r="L3702">
        <v>156822</v>
      </c>
      <c r="M3702">
        <v>7844.5</v>
      </c>
      <c r="N3702" t="s">
        <v>83</v>
      </c>
    </row>
    <row r="3703" spans="1:14" x14ac:dyDescent="0.35">
      <c r="A3703">
        <v>13702</v>
      </c>
      <c r="B3703" s="1">
        <v>45524</v>
      </c>
      <c r="C3703" t="s">
        <v>6763</v>
      </c>
      <c r="D3703" t="s">
        <v>40</v>
      </c>
      <c r="E3703" t="s">
        <v>103</v>
      </c>
      <c r="F3703" t="s">
        <v>75</v>
      </c>
      <c r="G3703" t="s">
        <v>76</v>
      </c>
      <c r="H3703" t="s">
        <v>6764</v>
      </c>
      <c r="I3703">
        <v>5</v>
      </c>
      <c r="J3703">
        <v>49092</v>
      </c>
      <c r="K3703">
        <v>15</v>
      </c>
      <c r="L3703">
        <v>208641</v>
      </c>
      <c r="M3703">
        <v>51897.06</v>
      </c>
      <c r="N3703" t="s">
        <v>33</v>
      </c>
    </row>
    <row r="3704" spans="1:14" x14ac:dyDescent="0.35">
      <c r="A3704">
        <v>13703</v>
      </c>
      <c r="B3704" s="1">
        <v>45594</v>
      </c>
      <c r="C3704" t="s">
        <v>6765</v>
      </c>
      <c r="D3704" t="s">
        <v>22</v>
      </c>
      <c r="E3704" t="s">
        <v>167</v>
      </c>
      <c r="F3704" t="s">
        <v>96</v>
      </c>
      <c r="G3704" t="s">
        <v>156</v>
      </c>
      <c r="H3704" t="s">
        <v>640</v>
      </c>
      <c r="I3704">
        <v>2</v>
      </c>
      <c r="J3704">
        <v>31000</v>
      </c>
      <c r="K3704">
        <v>15</v>
      </c>
      <c r="L3704">
        <v>52700</v>
      </c>
      <c r="M3704">
        <v>3826.37</v>
      </c>
      <c r="N3704" t="s">
        <v>83</v>
      </c>
    </row>
    <row r="3705" spans="1:14" x14ac:dyDescent="0.35">
      <c r="A3705">
        <v>13704</v>
      </c>
      <c r="B3705" s="1">
        <v>45850</v>
      </c>
      <c r="C3705" t="s">
        <v>6766</v>
      </c>
      <c r="D3705" t="s">
        <v>22</v>
      </c>
      <c r="E3705" t="s">
        <v>58</v>
      </c>
      <c r="F3705" t="s">
        <v>69</v>
      </c>
      <c r="G3705" t="s">
        <v>115</v>
      </c>
      <c r="H3705" t="s">
        <v>6767</v>
      </c>
      <c r="I3705">
        <v>5</v>
      </c>
      <c r="J3705">
        <v>74143</v>
      </c>
      <c r="K3705">
        <v>5</v>
      </c>
      <c r="L3705">
        <v>352179.25</v>
      </c>
      <c r="M3705">
        <v>71866.559999999998</v>
      </c>
      <c r="N3705" t="s">
        <v>72</v>
      </c>
    </row>
    <row r="3706" spans="1:14" x14ac:dyDescent="0.35">
      <c r="A3706">
        <v>13705</v>
      </c>
      <c r="B3706" s="1">
        <v>45441</v>
      </c>
      <c r="C3706" t="s">
        <v>6768</v>
      </c>
      <c r="D3706" t="s">
        <v>40</v>
      </c>
      <c r="E3706" t="s">
        <v>110</v>
      </c>
      <c r="F3706" t="s">
        <v>17</v>
      </c>
      <c r="G3706" t="s">
        <v>111</v>
      </c>
      <c r="H3706" t="s">
        <v>273</v>
      </c>
      <c r="I3706">
        <v>5</v>
      </c>
      <c r="J3706">
        <v>75345</v>
      </c>
      <c r="K3706">
        <v>0</v>
      </c>
      <c r="L3706">
        <v>376725</v>
      </c>
      <c r="M3706">
        <v>19604.939999999999</v>
      </c>
      <c r="N3706" t="s">
        <v>33</v>
      </c>
    </row>
    <row r="3707" spans="1:14" x14ac:dyDescent="0.35">
      <c r="A3707">
        <v>13706</v>
      </c>
      <c r="B3707" s="1">
        <v>45594</v>
      </c>
      <c r="C3707" t="s">
        <v>6769</v>
      </c>
      <c r="D3707" t="s">
        <v>40</v>
      </c>
      <c r="E3707" t="s">
        <v>62</v>
      </c>
      <c r="F3707" t="s">
        <v>96</v>
      </c>
      <c r="G3707" t="s">
        <v>156</v>
      </c>
      <c r="H3707" t="s">
        <v>6770</v>
      </c>
      <c r="I3707">
        <v>3</v>
      </c>
      <c r="J3707">
        <v>35778</v>
      </c>
      <c r="K3707">
        <v>10</v>
      </c>
      <c r="L3707">
        <v>96600.6</v>
      </c>
      <c r="M3707">
        <v>13506.63</v>
      </c>
      <c r="N3707" t="s">
        <v>38</v>
      </c>
    </row>
    <row r="3708" spans="1:14" x14ac:dyDescent="0.35">
      <c r="A3708">
        <v>13707</v>
      </c>
      <c r="B3708" s="1">
        <v>45435</v>
      </c>
      <c r="C3708" t="s">
        <v>6771</v>
      </c>
      <c r="D3708" t="s">
        <v>40</v>
      </c>
      <c r="E3708" t="s">
        <v>50</v>
      </c>
      <c r="F3708" t="s">
        <v>129</v>
      </c>
      <c r="G3708" t="s">
        <v>159</v>
      </c>
      <c r="H3708" t="s">
        <v>6772</v>
      </c>
      <c r="I3708">
        <v>3</v>
      </c>
      <c r="J3708">
        <v>16153</v>
      </c>
      <c r="K3708">
        <v>20</v>
      </c>
      <c r="L3708">
        <v>38767.199999999997</v>
      </c>
      <c r="M3708">
        <v>6541.99</v>
      </c>
      <c r="N3708" t="s">
        <v>83</v>
      </c>
    </row>
    <row r="3709" spans="1:14" x14ac:dyDescent="0.35">
      <c r="A3709">
        <v>13708</v>
      </c>
      <c r="B3709" s="1">
        <v>45877</v>
      </c>
      <c r="C3709" t="s">
        <v>6773</v>
      </c>
      <c r="D3709" t="s">
        <v>15</v>
      </c>
      <c r="E3709" t="s">
        <v>147</v>
      </c>
      <c r="F3709" t="s">
        <v>75</v>
      </c>
      <c r="G3709" t="s">
        <v>76</v>
      </c>
      <c r="H3709" t="s">
        <v>6774</v>
      </c>
      <c r="I3709">
        <v>4</v>
      </c>
      <c r="J3709">
        <v>57420</v>
      </c>
      <c r="K3709">
        <v>10</v>
      </c>
      <c r="L3709">
        <v>206712</v>
      </c>
      <c r="M3709">
        <v>13285.27</v>
      </c>
      <c r="N3709" t="s">
        <v>38</v>
      </c>
    </row>
    <row r="3710" spans="1:14" x14ac:dyDescent="0.35">
      <c r="A3710">
        <v>13709</v>
      </c>
      <c r="B3710" s="1">
        <v>45788</v>
      </c>
      <c r="C3710" t="s">
        <v>6775</v>
      </c>
      <c r="D3710" t="s">
        <v>22</v>
      </c>
      <c r="E3710" t="s">
        <v>54</v>
      </c>
      <c r="F3710" t="s">
        <v>17</v>
      </c>
      <c r="G3710" t="s">
        <v>55</v>
      </c>
      <c r="H3710" t="s">
        <v>6776</v>
      </c>
      <c r="I3710">
        <v>2</v>
      </c>
      <c r="J3710">
        <v>52157</v>
      </c>
      <c r="K3710">
        <v>15</v>
      </c>
      <c r="L3710">
        <v>88666.9</v>
      </c>
      <c r="M3710">
        <v>5256.74</v>
      </c>
      <c r="N3710" t="s">
        <v>20</v>
      </c>
    </row>
    <row r="3711" spans="1:14" x14ac:dyDescent="0.35">
      <c r="A3711">
        <v>13710</v>
      </c>
      <c r="B3711" s="1">
        <v>45724</v>
      </c>
      <c r="C3711" t="s">
        <v>6777</v>
      </c>
      <c r="D3711" t="s">
        <v>22</v>
      </c>
      <c r="E3711" t="s">
        <v>58</v>
      </c>
      <c r="F3711" t="s">
        <v>46</v>
      </c>
      <c r="G3711" t="s">
        <v>126</v>
      </c>
      <c r="H3711" t="s">
        <v>6778</v>
      </c>
      <c r="I3711">
        <v>5</v>
      </c>
      <c r="J3711">
        <v>67845</v>
      </c>
      <c r="K3711">
        <v>15</v>
      </c>
      <c r="L3711">
        <v>288341.25</v>
      </c>
      <c r="M3711">
        <v>38370.6</v>
      </c>
      <c r="N3711" t="s">
        <v>83</v>
      </c>
    </row>
    <row r="3712" spans="1:14" x14ac:dyDescent="0.35">
      <c r="A3712">
        <v>13711</v>
      </c>
      <c r="B3712" s="1">
        <v>45817</v>
      </c>
      <c r="C3712" t="s">
        <v>6779</v>
      </c>
      <c r="D3712" t="s">
        <v>28</v>
      </c>
      <c r="E3712" t="s">
        <v>144</v>
      </c>
      <c r="F3712" t="s">
        <v>86</v>
      </c>
      <c r="G3712" t="s">
        <v>171</v>
      </c>
      <c r="H3712" t="s">
        <v>6780</v>
      </c>
      <c r="I3712">
        <v>5</v>
      </c>
      <c r="J3712">
        <v>3159</v>
      </c>
      <c r="K3712">
        <v>5</v>
      </c>
      <c r="L3712">
        <v>15005.25</v>
      </c>
      <c r="M3712">
        <v>3290.52</v>
      </c>
      <c r="N3712" t="s">
        <v>72</v>
      </c>
    </row>
    <row r="3713" spans="1:14" x14ac:dyDescent="0.35">
      <c r="A3713">
        <v>13712</v>
      </c>
      <c r="B3713" s="1">
        <v>45836</v>
      </c>
      <c r="C3713" t="s">
        <v>6781</v>
      </c>
      <c r="D3713" t="s">
        <v>22</v>
      </c>
      <c r="E3713" t="s">
        <v>167</v>
      </c>
      <c r="F3713" t="s">
        <v>75</v>
      </c>
      <c r="G3713" t="s">
        <v>307</v>
      </c>
      <c r="H3713" t="s">
        <v>1070</v>
      </c>
      <c r="I3713">
        <v>2</v>
      </c>
      <c r="J3713">
        <v>79820</v>
      </c>
      <c r="K3713">
        <v>20</v>
      </c>
      <c r="L3713">
        <v>127712</v>
      </c>
      <c r="M3713">
        <v>20794.830000000002</v>
      </c>
      <c r="N3713" t="s">
        <v>72</v>
      </c>
    </row>
    <row r="3714" spans="1:14" x14ac:dyDescent="0.35">
      <c r="A3714">
        <v>13713</v>
      </c>
      <c r="B3714" s="1">
        <v>45533</v>
      </c>
      <c r="C3714" t="s">
        <v>6782</v>
      </c>
      <c r="D3714" t="s">
        <v>40</v>
      </c>
      <c r="E3714" t="s">
        <v>62</v>
      </c>
      <c r="F3714" t="s">
        <v>17</v>
      </c>
      <c r="G3714" t="s">
        <v>291</v>
      </c>
      <c r="H3714" t="s">
        <v>6783</v>
      </c>
      <c r="I3714">
        <v>3</v>
      </c>
      <c r="J3714">
        <v>40774</v>
      </c>
      <c r="K3714">
        <v>10</v>
      </c>
      <c r="L3714">
        <v>110089.8</v>
      </c>
      <c r="M3714">
        <v>21419.65</v>
      </c>
      <c r="N3714" t="s">
        <v>83</v>
      </c>
    </row>
    <row r="3715" spans="1:14" x14ac:dyDescent="0.35">
      <c r="A3715">
        <v>13714</v>
      </c>
      <c r="B3715" s="1">
        <v>45669</v>
      </c>
      <c r="C3715" t="s">
        <v>6784</v>
      </c>
      <c r="D3715" t="s">
        <v>22</v>
      </c>
      <c r="E3715" t="s">
        <v>167</v>
      </c>
      <c r="F3715" t="s">
        <v>86</v>
      </c>
      <c r="G3715" t="s">
        <v>171</v>
      </c>
      <c r="H3715" t="s">
        <v>3531</v>
      </c>
      <c r="I3715">
        <v>2</v>
      </c>
      <c r="J3715">
        <v>8861</v>
      </c>
      <c r="K3715">
        <v>20</v>
      </c>
      <c r="L3715">
        <v>14177.6</v>
      </c>
      <c r="M3715">
        <v>1093.5</v>
      </c>
      <c r="N3715" t="s">
        <v>20</v>
      </c>
    </row>
    <row r="3716" spans="1:14" x14ac:dyDescent="0.35">
      <c r="A3716">
        <v>13715</v>
      </c>
      <c r="B3716" s="1">
        <v>45695</v>
      </c>
      <c r="C3716" t="s">
        <v>6785</v>
      </c>
      <c r="D3716" t="s">
        <v>40</v>
      </c>
      <c r="E3716" t="s">
        <v>41</v>
      </c>
      <c r="F3716" t="s">
        <v>46</v>
      </c>
      <c r="G3716" t="s">
        <v>141</v>
      </c>
      <c r="H3716" t="s">
        <v>6786</v>
      </c>
      <c r="I3716">
        <v>2</v>
      </c>
      <c r="J3716">
        <v>54475</v>
      </c>
      <c r="K3716">
        <v>15</v>
      </c>
      <c r="L3716">
        <v>92607.5</v>
      </c>
      <c r="M3716">
        <v>9284.56</v>
      </c>
      <c r="N3716" t="s">
        <v>72</v>
      </c>
    </row>
    <row r="3717" spans="1:14" x14ac:dyDescent="0.35">
      <c r="A3717">
        <v>13716</v>
      </c>
      <c r="B3717" s="1">
        <v>45849</v>
      </c>
      <c r="C3717" t="s">
        <v>6787</v>
      </c>
      <c r="D3717" t="s">
        <v>22</v>
      </c>
      <c r="E3717" t="s">
        <v>58</v>
      </c>
      <c r="F3717" t="s">
        <v>30</v>
      </c>
      <c r="G3717" t="s">
        <v>31</v>
      </c>
      <c r="H3717" t="s">
        <v>6788</v>
      </c>
      <c r="I3717">
        <v>3</v>
      </c>
      <c r="J3717">
        <v>7831</v>
      </c>
      <c r="K3717">
        <v>5</v>
      </c>
      <c r="L3717">
        <v>22318.35</v>
      </c>
      <c r="M3717">
        <v>5354.13</v>
      </c>
      <c r="N3717" t="s">
        <v>20</v>
      </c>
    </row>
    <row r="3718" spans="1:14" x14ac:dyDescent="0.35">
      <c r="A3718">
        <v>13717</v>
      </c>
      <c r="B3718" s="1">
        <v>45579</v>
      </c>
      <c r="C3718" t="s">
        <v>6789</v>
      </c>
      <c r="D3718" t="s">
        <v>28</v>
      </c>
      <c r="E3718" t="s">
        <v>29</v>
      </c>
      <c r="F3718" t="s">
        <v>30</v>
      </c>
      <c r="G3718" t="s">
        <v>104</v>
      </c>
      <c r="H3718" t="s">
        <v>6790</v>
      </c>
      <c r="I3718">
        <v>5</v>
      </c>
      <c r="J3718">
        <v>54900</v>
      </c>
      <c r="K3718">
        <v>15</v>
      </c>
      <c r="L3718">
        <v>233325</v>
      </c>
      <c r="M3718">
        <v>47254.57</v>
      </c>
      <c r="N3718" t="s">
        <v>20</v>
      </c>
    </row>
    <row r="3719" spans="1:14" x14ac:dyDescent="0.35">
      <c r="A3719">
        <v>13718</v>
      </c>
      <c r="B3719" s="1">
        <v>45366</v>
      </c>
      <c r="C3719" t="s">
        <v>6791</v>
      </c>
      <c r="D3719" t="s">
        <v>28</v>
      </c>
      <c r="E3719" t="s">
        <v>85</v>
      </c>
      <c r="F3719" t="s">
        <v>24</v>
      </c>
      <c r="G3719" t="s">
        <v>25</v>
      </c>
      <c r="H3719" t="s">
        <v>6792</v>
      </c>
      <c r="I3719">
        <v>2</v>
      </c>
      <c r="J3719">
        <v>19785</v>
      </c>
      <c r="K3719">
        <v>10</v>
      </c>
      <c r="L3719">
        <v>35613</v>
      </c>
      <c r="M3719">
        <v>8243.9</v>
      </c>
      <c r="N3719" t="s">
        <v>38</v>
      </c>
    </row>
    <row r="3720" spans="1:14" x14ac:dyDescent="0.35">
      <c r="A3720">
        <v>13719</v>
      </c>
      <c r="B3720" s="1">
        <v>45606</v>
      </c>
      <c r="C3720" t="s">
        <v>6793</v>
      </c>
      <c r="D3720" t="s">
        <v>40</v>
      </c>
      <c r="E3720" t="s">
        <v>103</v>
      </c>
      <c r="F3720" t="s">
        <v>75</v>
      </c>
      <c r="G3720" t="s">
        <v>307</v>
      </c>
      <c r="H3720" t="s">
        <v>1285</v>
      </c>
      <c r="I3720">
        <v>4</v>
      </c>
      <c r="J3720">
        <v>42731</v>
      </c>
      <c r="K3720">
        <v>5</v>
      </c>
      <c r="L3720">
        <v>162377.79999999999</v>
      </c>
      <c r="M3720">
        <v>16712.23</v>
      </c>
      <c r="N3720" t="s">
        <v>33</v>
      </c>
    </row>
    <row r="3721" spans="1:14" x14ac:dyDescent="0.35">
      <c r="A3721">
        <v>13720</v>
      </c>
      <c r="B3721" s="1">
        <v>45723</v>
      </c>
      <c r="C3721" t="s">
        <v>6794</v>
      </c>
      <c r="D3721" t="s">
        <v>40</v>
      </c>
      <c r="E3721" t="s">
        <v>41</v>
      </c>
      <c r="F3721" t="s">
        <v>86</v>
      </c>
      <c r="G3721" t="s">
        <v>87</v>
      </c>
      <c r="H3721" t="s">
        <v>1274</v>
      </c>
      <c r="I3721">
        <v>1</v>
      </c>
      <c r="J3721">
        <v>1225</v>
      </c>
      <c r="K3721">
        <v>15</v>
      </c>
      <c r="L3721">
        <v>1041.25</v>
      </c>
      <c r="M3721">
        <v>149.55000000000001</v>
      </c>
      <c r="N3721" t="s">
        <v>72</v>
      </c>
    </row>
    <row r="3722" spans="1:14" x14ac:dyDescent="0.35">
      <c r="A3722">
        <v>13721</v>
      </c>
      <c r="B3722" s="1">
        <v>45432</v>
      </c>
      <c r="C3722" t="s">
        <v>6795</v>
      </c>
      <c r="D3722" t="s">
        <v>40</v>
      </c>
      <c r="E3722" t="s">
        <v>103</v>
      </c>
      <c r="F3722" t="s">
        <v>30</v>
      </c>
      <c r="G3722" t="s">
        <v>31</v>
      </c>
      <c r="H3722" t="s">
        <v>6796</v>
      </c>
      <c r="I3722">
        <v>4</v>
      </c>
      <c r="J3722">
        <v>53738</v>
      </c>
      <c r="K3722">
        <v>15</v>
      </c>
      <c r="L3722">
        <v>182709.2</v>
      </c>
      <c r="M3722">
        <v>26825.3</v>
      </c>
      <c r="N3722" t="s">
        <v>38</v>
      </c>
    </row>
    <row r="3723" spans="1:14" x14ac:dyDescent="0.35">
      <c r="A3723">
        <v>13722</v>
      </c>
      <c r="B3723" s="1">
        <v>45741</v>
      </c>
      <c r="C3723" t="s">
        <v>6797</v>
      </c>
      <c r="D3723" t="s">
        <v>28</v>
      </c>
      <c r="E3723" t="s">
        <v>144</v>
      </c>
      <c r="F3723" t="s">
        <v>86</v>
      </c>
      <c r="G3723" t="s">
        <v>87</v>
      </c>
      <c r="H3723" t="s">
        <v>6798</v>
      </c>
      <c r="I3723">
        <v>4</v>
      </c>
      <c r="J3723">
        <v>44447</v>
      </c>
      <c r="K3723">
        <v>20</v>
      </c>
      <c r="L3723">
        <v>142230.39999999999</v>
      </c>
      <c r="M3723">
        <v>29759.99</v>
      </c>
      <c r="N3723" t="s">
        <v>38</v>
      </c>
    </row>
    <row r="3724" spans="1:14" x14ac:dyDescent="0.35">
      <c r="A3724">
        <v>13723</v>
      </c>
      <c r="B3724" s="1">
        <v>45804</v>
      </c>
      <c r="C3724" t="s">
        <v>6799</v>
      </c>
      <c r="D3724" t="s">
        <v>22</v>
      </c>
      <c r="E3724" t="s">
        <v>58</v>
      </c>
      <c r="F3724" t="s">
        <v>86</v>
      </c>
      <c r="G3724" t="s">
        <v>171</v>
      </c>
      <c r="H3724" t="s">
        <v>698</v>
      </c>
      <c r="I3724">
        <v>3</v>
      </c>
      <c r="J3724">
        <v>13699</v>
      </c>
      <c r="K3724">
        <v>10</v>
      </c>
      <c r="L3724">
        <v>36987.300000000003</v>
      </c>
      <c r="M3724">
        <v>7150.94</v>
      </c>
      <c r="N3724" t="s">
        <v>20</v>
      </c>
    </row>
    <row r="3725" spans="1:14" x14ac:dyDescent="0.35">
      <c r="A3725">
        <v>13724</v>
      </c>
      <c r="B3725" s="1">
        <v>45340</v>
      </c>
      <c r="C3725" t="s">
        <v>839</v>
      </c>
      <c r="D3725" t="s">
        <v>22</v>
      </c>
      <c r="E3725" t="s">
        <v>74</v>
      </c>
      <c r="F3725" t="s">
        <v>75</v>
      </c>
      <c r="G3725" t="s">
        <v>409</v>
      </c>
      <c r="H3725" t="s">
        <v>6800</v>
      </c>
      <c r="I3725">
        <v>5</v>
      </c>
      <c r="J3725">
        <v>52509</v>
      </c>
      <c r="K3725">
        <v>0</v>
      </c>
      <c r="L3725">
        <v>262545</v>
      </c>
      <c r="M3725">
        <v>52053.33</v>
      </c>
      <c r="N3725" t="s">
        <v>38</v>
      </c>
    </row>
    <row r="3726" spans="1:14" x14ac:dyDescent="0.35">
      <c r="A3726">
        <v>13725</v>
      </c>
      <c r="B3726" s="1">
        <v>45582</v>
      </c>
      <c r="C3726" t="s">
        <v>6801</v>
      </c>
      <c r="D3726" t="s">
        <v>40</v>
      </c>
      <c r="E3726" t="s">
        <v>50</v>
      </c>
      <c r="F3726" t="s">
        <v>86</v>
      </c>
      <c r="G3726" t="s">
        <v>118</v>
      </c>
      <c r="H3726" t="s">
        <v>6802</v>
      </c>
      <c r="I3726">
        <v>3</v>
      </c>
      <c r="J3726">
        <v>35991</v>
      </c>
      <c r="K3726">
        <v>0</v>
      </c>
      <c r="L3726">
        <v>107973</v>
      </c>
      <c r="M3726">
        <v>19915.73</v>
      </c>
      <c r="N3726" t="s">
        <v>33</v>
      </c>
    </row>
    <row r="3727" spans="1:14" x14ac:dyDescent="0.35">
      <c r="A3727">
        <v>13726</v>
      </c>
      <c r="B3727" s="1">
        <v>45883</v>
      </c>
      <c r="C3727" t="s">
        <v>6803</v>
      </c>
      <c r="D3727" t="s">
        <v>22</v>
      </c>
      <c r="E3727" t="s">
        <v>74</v>
      </c>
      <c r="F3727" t="s">
        <v>129</v>
      </c>
      <c r="G3727" t="s">
        <v>159</v>
      </c>
      <c r="H3727" t="s">
        <v>6804</v>
      </c>
      <c r="I3727">
        <v>3</v>
      </c>
      <c r="J3727">
        <v>40691</v>
      </c>
      <c r="K3727">
        <v>20</v>
      </c>
      <c r="L3727">
        <v>97658.4</v>
      </c>
      <c r="M3727">
        <v>19900.830000000002</v>
      </c>
      <c r="N3727" t="s">
        <v>72</v>
      </c>
    </row>
    <row r="3728" spans="1:14" x14ac:dyDescent="0.35">
      <c r="A3728">
        <v>13727</v>
      </c>
      <c r="B3728" s="1">
        <v>45260</v>
      </c>
      <c r="C3728" t="s">
        <v>6805</v>
      </c>
      <c r="D3728" t="s">
        <v>22</v>
      </c>
      <c r="E3728" t="s">
        <v>23</v>
      </c>
      <c r="F3728" t="s">
        <v>86</v>
      </c>
      <c r="G3728" t="s">
        <v>296</v>
      </c>
      <c r="H3728" t="s">
        <v>6806</v>
      </c>
      <c r="I3728">
        <v>3</v>
      </c>
      <c r="J3728">
        <v>4515</v>
      </c>
      <c r="K3728">
        <v>0</v>
      </c>
      <c r="L3728">
        <v>13545</v>
      </c>
      <c r="M3728">
        <v>2465.9</v>
      </c>
      <c r="N3728" t="s">
        <v>38</v>
      </c>
    </row>
    <row r="3729" spans="1:14" x14ac:dyDescent="0.35">
      <c r="A3729">
        <v>13728</v>
      </c>
      <c r="B3729" s="1">
        <v>45550</v>
      </c>
      <c r="C3729" t="s">
        <v>6807</v>
      </c>
      <c r="D3729" t="s">
        <v>15</v>
      </c>
      <c r="E3729" t="s">
        <v>16</v>
      </c>
      <c r="F3729" t="s">
        <v>75</v>
      </c>
      <c r="G3729" t="s">
        <v>76</v>
      </c>
      <c r="H3729" t="s">
        <v>6808</v>
      </c>
      <c r="I3729">
        <v>3</v>
      </c>
      <c r="J3729">
        <v>9909</v>
      </c>
      <c r="K3729">
        <v>0</v>
      </c>
      <c r="L3729">
        <v>29727</v>
      </c>
      <c r="M3729">
        <v>3132.26</v>
      </c>
      <c r="N3729" t="s">
        <v>38</v>
      </c>
    </row>
    <row r="3730" spans="1:14" x14ac:dyDescent="0.35">
      <c r="A3730">
        <v>13729</v>
      </c>
      <c r="B3730" s="1">
        <v>45665</v>
      </c>
      <c r="C3730" t="s">
        <v>6809</v>
      </c>
      <c r="D3730" t="s">
        <v>22</v>
      </c>
      <c r="E3730" t="s">
        <v>23</v>
      </c>
      <c r="F3730" t="s">
        <v>69</v>
      </c>
      <c r="G3730" t="s">
        <v>115</v>
      </c>
      <c r="H3730" t="s">
        <v>6810</v>
      </c>
      <c r="I3730">
        <v>2</v>
      </c>
      <c r="J3730">
        <v>79471</v>
      </c>
      <c r="K3730">
        <v>10</v>
      </c>
      <c r="L3730">
        <v>143047.79999999999</v>
      </c>
      <c r="M3730">
        <v>28493.200000000001</v>
      </c>
      <c r="N3730" t="s">
        <v>72</v>
      </c>
    </row>
    <row r="3731" spans="1:14" x14ac:dyDescent="0.35">
      <c r="A3731">
        <v>13730</v>
      </c>
      <c r="B3731" s="1">
        <v>45442</v>
      </c>
      <c r="C3731" t="s">
        <v>6811</v>
      </c>
      <c r="D3731" t="s">
        <v>22</v>
      </c>
      <c r="E3731" t="s">
        <v>54</v>
      </c>
      <c r="F3731" t="s">
        <v>129</v>
      </c>
      <c r="G3731" t="s">
        <v>148</v>
      </c>
      <c r="H3731" t="s">
        <v>4409</v>
      </c>
      <c r="I3731">
        <v>5</v>
      </c>
      <c r="J3731">
        <v>29118</v>
      </c>
      <c r="K3731">
        <v>20</v>
      </c>
      <c r="L3731">
        <v>116472</v>
      </c>
      <c r="M3731">
        <v>17210.259999999998</v>
      </c>
      <c r="N3731" t="s">
        <v>38</v>
      </c>
    </row>
    <row r="3732" spans="1:14" x14ac:dyDescent="0.35">
      <c r="A3732">
        <v>13731</v>
      </c>
      <c r="B3732" s="1">
        <v>45826</v>
      </c>
      <c r="C3732" t="s">
        <v>6812</v>
      </c>
      <c r="D3732" t="s">
        <v>22</v>
      </c>
      <c r="E3732" t="s">
        <v>74</v>
      </c>
      <c r="F3732" t="s">
        <v>86</v>
      </c>
      <c r="G3732" t="s">
        <v>90</v>
      </c>
      <c r="H3732" t="s">
        <v>393</v>
      </c>
      <c r="I3732">
        <v>5</v>
      </c>
      <c r="J3732">
        <v>70579</v>
      </c>
      <c r="K3732">
        <v>15</v>
      </c>
      <c r="L3732">
        <v>299960.75</v>
      </c>
      <c r="M3732">
        <v>30248.57</v>
      </c>
      <c r="N3732" t="s">
        <v>83</v>
      </c>
    </row>
    <row r="3733" spans="1:14" x14ac:dyDescent="0.35">
      <c r="A3733">
        <v>13732</v>
      </c>
      <c r="B3733" s="1">
        <v>45839</v>
      </c>
      <c r="C3733" t="s">
        <v>6813</v>
      </c>
      <c r="D3733" t="s">
        <v>28</v>
      </c>
      <c r="E3733" t="s">
        <v>35</v>
      </c>
      <c r="F3733" t="s">
        <v>69</v>
      </c>
      <c r="G3733" t="s">
        <v>517</v>
      </c>
      <c r="H3733" t="s">
        <v>6814</v>
      </c>
      <c r="I3733">
        <v>5</v>
      </c>
      <c r="J3733">
        <v>3008</v>
      </c>
      <c r="K3733">
        <v>20</v>
      </c>
      <c r="L3733">
        <v>12032</v>
      </c>
      <c r="M3733">
        <v>942.93</v>
      </c>
      <c r="N3733" t="s">
        <v>38</v>
      </c>
    </row>
    <row r="3734" spans="1:14" x14ac:dyDescent="0.35">
      <c r="A3734">
        <v>13733</v>
      </c>
      <c r="B3734" s="1">
        <v>45229</v>
      </c>
      <c r="C3734" t="s">
        <v>6815</v>
      </c>
      <c r="D3734" t="s">
        <v>40</v>
      </c>
      <c r="E3734" t="s">
        <v>41</v>
      </c>
      <c r="F3734" t="s">
        <v>17</v>
      </c>
      <c r="G3734" t="s">
        <v>100</v>
      </c>
      <c r="H3734" t="s">
        <v>6816</v>
      </c>
      <c r="I3734">
        <v>3</v>
      </c>
      <c r="J3734">
        <v>56769</v>
      </c>
      <c r="K3734">
        <v>10</v>
      </c>
      <c r="L3734">
        <v>153276.29999999999</v>
      </c>
      <c r="M3734">
        <v>12602.59</v>
      </c>
      <c r="N3734" t="s">
        <v>20</v>
      </c>
    </row>
    <row r="3735" spans="1:14" x14ac:dyDescent="0.35">
      <c r="A3735">
        <v>13734</v>
      </c>
      <c r="B3735" s="1">
        <v>45892</v>
      </c>
      <c r="C3735" t="s">
        <v>6817</v>
      </c>
      <c r="D3735" t="s">
        <v>15</v>
      </c>
      <c r="E3735" t="s">
        <v>93</v>
      </c>
      <c r="F3735" t="s">
        <v>75</v>
      </c>
      <c r="G3735" t="s">
        <v>307</v>
      </c>
      <c r="H3735" t="s">
        <v>6818</v>
      </c>
      <c r="I3735">
        <v>3</v>
      </c>
      <c r="J3735">
        <v>36583</v>
      </c>
      <c r="K3735">
        <v>15</v>
      </c>
      <c r="L3735">
        <v>93286.65</v>
      </c>
      <c r="M3735">
        <v>12989.25</v>
      </c>
      <c r="N3735" t="s">
        <v>20</v>
      </c>
    </row>
    <row r="3736" spans="1:14" x14ac:dyDescent="0.35">
      <c r="A3736">
        <v>13735</v>
      </c>
      <c r="B3736" s="1">
        <v>45503</v>
      </c>
      <c r="C3736" t="s">
        <v>262</v>
      </c>
      <c r="D3736" t="s">
        <v>28</v>
      </c>
      <c r="E3736" t="s">
        <v>114</v>
      </c>
      <c r="F3736" t="s">
        <v>75</v>
      </c>
      <c r="G3736" t="s">
        <v>307</v>
      </c>
      <c r="H3736" t="s">
        <v>6819</v>
      </c>
      <c r="I3736">
        <v>5</v>
      </c>
      <c r="J3736">
        <v>64058</v>
      </c>
      <c r="K3736">
        <v>5</v>
      </c>
      <c r="L3736">
        <v>304275.5</v>
      </c>
      <c r="M3736">
        <v>73168.800000000003</v>
      </c>
      <c r="N3736" t="s">
        <v>72</v>
      </c>
    </row>
    <row r="3737" spans="1:14" x14ac:dyDescent="0.35">
      <c r="A3737">
        <v>13736</v>
      </c>
      <c r="B3737" s="1">
        <v>45630</v>
      </c>
      <c r="C3737" t="s">
        <v>6820</v>
      </c>
      <c r="D3737" t="s">
        <v>22</v>
      </c>
      <c r="E3737" t="s">
        <v>23</v>
      </c>
      <c r="F3737" t="s">
        <v>46</v>
      </c>
      <c r="G3737" t="s">
        <v>209</v>
      </c>
      <c r="H3737" t="s">
        <v>4266</v>
      </c>
      <c r="I3737">
        <v>3</v>
      </c>
      <c r="J3737">
        <v>26638</v>
      </c>
      <c r="K3737">
        <v>20</v>
      </c>
      <c r="L3737">
        <v>63931.199999999997</v>
      </c>
      <c r="M3737">
        <v>10476.66</v>
      </c>
      <c r="N3737" t="s">
        <v>33</v>
      </c>
    </row>
    <row r="3738" spans="1:14" x14ac:dyDescent="0.35">
      <c r="A3738">
        <v>13737</v>
      </c>
      <c r="B3738" s="1">
        <v>45419</v>
      </c>
      <c r="C3738" t="s">
        <v>6821</v>
      </c>
      <c r="D3738" t="s">
        <v>28</v>
      </c>
      <c r="E3738" t="s">
        <v>29</v>
      </c>
      <c r="F3738" t="s">
        <v>96</v>
      </c>
      <c r="G3738" t="s">
        <v>183</v>
      </c>
      <c r="H3738" t="s">
        <v>6822</v>
      </c>
      <c r="I3738">
        <v>5</v>
      </c>
      <c r="J3738">
        <v>68408</v>
      </c>
      <c r="K3738">
        <v>0</v>
      </c>
      <c r="L3738">
        <v>342040</v>
      </c>
      <c r="M3738">
        <v>27572.52</v>
      </c>
      <c r="N3738" t="s">
        <v>72</v>
      </c>
    </row>
    <row r="3739" spans="1:14" x14ac:dyDescent="0.35">
      <c r="A3739">
        <v>13738</v>
      </c>
      <c r="B3739" s="1">
        <v>45555</v>
      </c>
      <c r="C3739" t="s">
        <v>6823</v>
      </c>
      <c r="D3739" t="s">
        <v>22</v>
      </c>
      <c r="E3739" t="s">
        <v>58</v>
      </c>
      <c r="F3739" t="s">
        <v>129</v>
      </c>
      <c r="G3739" t="s">
        <v>164</v>
      </c>
      <c r="H3739" t="s">
        <v>6824</v>
      </c>
      <c r="I3739">
        <v>1</v>
      </c>
      <c r="J3739">
        <v>3664</v>
      </c>
      <c r="K3739">
        <v>15</v>
      </c>
      <c r="L3739">
        <v>3114.4</v>
      </c>
      <c r="M3739">
        <v>310.74</v>
      </c>
      <c r="N3739" t="s">
        <v>72</v>
      </c>
    </row>
    <row r="3740" spans="1:14" x14ac:dyDescent="0.35">
      <c r="A3740">
        <v>13739</v>
      </c>
      <c r="B3740" s="1">
        <v>45213</v>
      </c>
      <c r="C3740" t="s">
        <v>6825</v>
      </c>
      <c r="D3740" t="s">
        <v>28</v>
      </c>
      <c r="E3740" t="s">
        <v>35</v>
      </c>
      <c r="F3740" t="s">
        <v>69</v>
      </c>
      <c r="G3740" t="s">
        <v>115</v>
      </c>
      <c r="H3740" t="s">
        <v>6826</v>
      </c>
      <c r="I3740">
        <v>1</v>
      </c>
      <c r="J3740">
        <v>68650</v>
      </c>
      <c r="K3740">
        <v>10</v>
      </c>
      <c r="L3740">
        <v>61785</v>
      </c>
      <c r="M3740">
        <v>14608.97</v>
      </c>
      <c r="N3740" t="s">
        <v>38</v>
      </c>
    </row>
    <row r="3741" spans="1:14" x14ac:dyDescent="0.35">
      <c r="A3741">
        <v>13740</v>
      </c>
      <c r="B3741" s="1">
        <v>45573</v>
      </c>
      <c r="C3741" t="s">
        <v>6827</v>
      </c>
      <c r="D3741" t="s">
        <v>28</v>
      </c>
      <c r="E3741" t="s">
        <v>144</v>
      </c>
      <c r="F3741" t="s">
        <v>46</v>
      </c>
      <c r="G3741" t="s">
        <v>201</v>
      </c>
      <c r="H3741" t="s">
        <v>5263</v>
      </c>
      <c r="I3741">
        <v>5</v>
      </c>
      <c r="J3741">
        <v>25622</v>
      </c>
      <c r="K3741">
        <v>15</v>
      </c>
      <c r="L3741">
        <v>108893.5</v>
      </c>
      <c r="M3741">
        <v>23866.22</v>
      </c>
      <c r="N3741" t="s">
        <v>33</v>
      </c>
    </row>
    <row r="3742" spans="1:14" x14ac:dyDescent="0.35">
      <c r="A3742">
        <v>13741</v>
      </c>
      <c r="B3742" s="1">
        <v>45916</v>
      </c>
      <c r="C3742" t="s">
        <v>6828</v>
      </c>
      <c r="D3742" t="s">
        <v>22</v>
      </c>
      <c r="E3742" t="s">
        <v>58</v>
      </c>
      <c r="F3742" t="s">
        <v>75</v>
      </c>
      <c r="G3742" t="s">
        <v>307</v>
      </c>
      <c r="H3742" t="s">
        <v>6829</v>
      </c>
      <c r="I3742">
        <v>4</v>
      </c>
      <c r="J3742">
        <v>77690</v>
      </c>
      <c r="K3742">
        <v>5</v>
      </c>
      <c r="L3742">
        <v>295222</v>
      </c>
      <c r="M3742">
        <v>39391.980000000003</v>
      </c>
      <c r="N3742" t="s">
        <v>83</v>
      </c>
    </row>
    <row r="3743" spans="1:14" x14ac:dyDescent="0.35">
      <c r="A3743">
        <v>13742</v>
      </c>
      <c r="B3743" s="1">
        <v>45783</v>
      </c>
      <c r="C3743" t="s">
        <v>6830</v>
      </c>
      <c r="D3743" t="s">
        <v>15</v>
      </c>
      <c r="E3743" t="s">
        <v>174</v>
      </c>
      <c r="F3743" t="s">
        <v>46</v>
      </c>
      <c r="G3743" t="s">
        <v>126</v>
      </c>
      <c r="H3743" t="s">
        <v>6831</v>
      </c>
      <c r="I3743">
        <v>5</v>
      </c>
      <c r="J3743">
        <v>24310</v>
      </c>
      <c r="K3743">
        <v>10</v>
      </c>
      <c r="L3743">
        <v>109395</v>
      </c>
      <c r="M3743">
        <v>20036.29</v>
      </c>
      <c r="N3743" t="s">
        <v>38</v>
      </c>
    </row>
    <row r="3744" spans="1:14" x14ac:dyDescent="0.35">
      <c r="A3744">
        <v>13743</v>
      </c>
      <c r="B3744" s="1">
        <v>45897</v>
      </c>
      <c r="C3744" t="s">
        <v>6832</v>
      </c>
      <c r="D3744" t="s">
        <v>40</v>
      </c>
      <c r="E3744" t="s">
        <v>103</v>
      </c>
      <c r="F3744" t="s">
        <v>17</v>
      </c>
      <c r="G3744" t="s">
        <v>111</v>
      </c>
      <c r="H3744" t="s">
        <v>4539</v>
      </c>
      <c r="I3744">
        <v>4</v>
      </c>
      <c r="J3744">
        <v>41107</v>
      </c>
      <c r="K3744">
        <v>10</v>
      </c>
      <c r="L3744">
        <v>147985.20000000001</v>
      </c>
      <c r="M3744">
        <v>8141.62</v>
      </c>
      <c r="N3744" t="s">
        <v>83</v>
      </c>
    </row>
    <row r="3745" spans="1:14" x14ac:dyDescent="0.35">
      <c r="A3745">
        <v>13744</v>
      </c>
      <c r="B3745" s="1">
        <v>45525</v>
      </c>
      <c r="C3745" t="s">
        <v>6833</v>
      </c>
      <c r="D3745" t="s">
        <v>15</v>
      </c>
      <c r="E3745" t="s">
        <v>68</v>
      </c>
      <c r="F3745" t="s">
        <v>75</v>
      </c>
      <c r="G3745" t="s">
        <v>409</v>
      </c>
      <c r="H3745" t="s">
        <v>2159</v>
      </c>
      <c r="I3745">
        <v>3</v>
      </c>
      <c r="J3745">
        <v>3622</v>
      </c>
      <c r="K3745">
        <v>15</v>
      </c>
      <c r="L3745">
        <v>9236.1</v>
      </c>
      <c r="M3745">
        <v>2038.38</v>
      </c>
      <c r="N3745" t="s">
        <v>83</v>
      </c>
    </row>
    <row r="3746" spans="1:14" x14ac:dyDescent="0.35">
      <c r="A3746">
        <v>13745</v>
      </c>
      <c r="B3746" s="1">
        <v>45499</v>
      </c>
      <c r="C3746" t="s">
        <v>2356</v>
      </c>
      <c r="D3746" t="s">
        <v>15</v>
      </c>
      <c r="E3746" t="s">
        <v>147</v>
      </c>
      <c r="F3746" t="s">
        <v>86</v>
      </c>
      <c r="G3746" t="s">
        <v>296</v>
      </c>
      <c r="H3746" t="s">
        <v>6834</v>
      </c>
      <c r="I3746">
        <v>5</v>
      </c>
      <c r="J3746">
        <v>52978</v>
      </c>
      <c r="K3746">
        <v>15</v>
      </c>
      <c r="L3746">
        <v>225156.5</v>
      </c>
      <c r="M3746">
        <v>50284.480000000003</v>
      </c>
      <c r="N3746" t="s">
        <v>33</v>
      </c>
    </row>
    <row r="3747" spans="1:14" x14ac:dyDescent="0.35">
      <c r="A3747">
        <v>13746</v>
      </c>
      <c r="B3747" s="1">
        <v>45758</v>
      </c>
      <c r="C3747" t="s">
        <v>6835</v>
      </c>
      <c r="D3747" t="s">
        <v>40</v>
      </c>
      <c r="E3747" t="s">
        <v>62</v>
      </c>
      <c r="F3747" t="s">
        <v>86</v>
      </c>
      <c r="G3747" t="s">
        <v>118</v>
      </c>
      <c r="H3747" t="s">
        <v>6836</v>
      </c>
      <c r="I3747">
        <v>4</v>
      </c>
      <c r="J3747">
        <v>36274</v>
      </c>
      <c r="K3747">
        <v>0</v>
      </c>
      <c r="L3747">
        <v>145096</v>
      </c>
      <c r="M3747">
        <v>17331.650000000001</v>
      </c>
      <c r="N3747" t="s">
        <v>72</v>
      </c>
    </row>
    <row r="3748" spans="1:14" x14ac:dyDescent="0.35">
      <c r="A3748">
        <v>13747</v>
      </c>
      <c r="B3748" s="1">
        <v>45403</v>
      </c>
      <c r="C3748" t="s">
        <v>6837</v>
      </c>
      <c r="D3748" t="s">
        <v>28</v>
      </c>
      <c r="E3748" t="s">
        <v>85</v>
      </c>
      <c r="F3748" t="s">
        <v>30</v>
      </c>
      <c r="G3748" t="s">
        <v>31</v>
      </c>
      <c r="H3748" t="s">
        <v>5131</v>
      </c>
      <c r="I3748">
        <v>3</v>
      </c>
      <c r="J3748">
        <v>61001</v>
      </c>
      <c r="K3748">
        <v>10</v>
      </c>
      <c r="L3748">
        <v>164702.70000000001</v>
      </c>
      <c r="M3748">
        <v>17011.25</v>
      </c>
      <c r="N3748" t="s">
        <v>83</v>
      </c>
    </row>
    <row r="3749" spans="1:14" x14ac:dyDescent="0.35">
      <c r="A3749">
        <v>13748</v>
      </c>
      <c r="B3749" s="1">
        <v>45914</v>
      </c>
      <c r="C3749" t="s">
        <v>6838</v>
      </c>
      <c r="D3749" t="s">
        <v>28</v>
      </c>
      <c r="E3749" t="s">
        <v>144</v>
      </c>
      <c r="F3749" t="s">
        <v>129</v>
      </c>
      <c r="G3749" t="s">
        <v>168</v>
      </c>
      <c r="H3749" t="s">
        <v>6839</v>
      </c>
      <c r="I3749">
        <v>2</v>
      </c>
      <c r="J3749">
        <v>16884</v>
      </c>
      <c r="K3749">
        <v>15</v>
      </c>
      <c r="L3749">
        <v>28702.799999999999</v>
      </c>
      <c r="M3749">
        <v>4566.92</v>
      </c>
      <c r="N3749" t="s">
        <v>83</v>
      </c>
    </row>
    <row r="3750" spans="1:14" x14ac:dyDescent="0.35">
      <c r="A3750">
        <v>13749</v>
      </c>
      <c r="B3750" s="1">
        <v>45224</v>
      </c>
      <c r="C3750" t="s">
        <v>6840</v>
      </c>
      <c r="D3750" t="s">
        <v>28</v>
      </c>
      <c r="E3750" t="s">
        <v>114</v>
      </c>
      <c r="F3750" t="s">
        <v>42</v>
      </c>
      <c r="G3750" t="s">
        <v>43</v>
      </c>
      <c r="H3750" t="s">
        <v>6841</v>
      </c>
      <c r="I3750">
        <v>3</v>
      </c>
      <c r="J3750">
        <v>52971</v>
      </c>
      <c r="K3750">
        <v>0</v>
      </c>
      <c r="L3750">
        <v>158913</v>
      </c>
      <c r="M3750">
        <v>21779.91</v>
      </c>
      <c r="N3750" t="s">
        <v>20</v>
      </c>
    </row>
    <row r="3751" spans="1:14" x14ac:dyDescent="0.35">
      <c r="A3751">
        <v>13750</v>
      </c>
      <c r="B3751" s="1">
        <v>45589</v>
      </c>
      <c r="C3751" t="s">
        <v>6842</v>
      </c>
      <c r="D3751" t="s">
        <v>22</v>
      </c>
      <c r="E3751" t="s">
        <v>58</v>
      </c>
      <c r="F3751" t="s">
        <v>69</v>
      </c>
      <c r="G3751" t="s">
        <v>151</v>
      </c>
      <c r="H3751" t="s">
        <v>6843</v>
      </c>
      <c r="I3751">
        <v>5</v>
      </c>
      <c r="J3751">
        <v>68077</v>
      </c>
      <c r="K3751">
        <v>5</v>
      </c>
      <c r="L3751">
        <v>323365.75</v>
      </c>
      <c r="M3751">
        <v>56820.68</v>
      </c>
      <c r="N3751" t="s">
        <v>33</v>
      </c>
    </row>
    <row r="3752" spans="1:14" x14ac:dyDescent="0.35">
      <c r="A3752">
        <v>13751</v>
      </c>
      <c r="B3752" s="1">
        <v>45243</v>
      </c>
      <c r="C3752" t="s">
        <v>6844</v>
      </c>
      <c r="D3752" t="s">
        <v>40</v>
      </c>
      <c r="E3752" t="s">
        <v>103</v>
      </c>
      <c r="F3752" t="s">
        <v>30</v>
      </c>
      <c r="G3752" t="s">
        <v>65</v>
      </c>
      <c r="H3752" t="s">
        <v>3992</v>
      </c>
      <c r="I3752">
        <v>4</v>
      </c>
      <c r="J3752">
        <v>63873</v>
      </c>
      <c r="K3752">
        <v>20</v>
      </c>
      <c r="L3752">
        <v>204393.60000000001</v>
      </c>
      <c r="M3752">
        <v>20085.009999999998</v>
      </c>
      <c r="N3752" t="s">
        <v>38</v>
      </c>
    </row>
    <row r="3753" spans="1:14" x14ac:dyDescent="0.35">
      <c r="A3753">
        <v>13752</v>
      </c>
      <c r="B3753" s="1">
        <v>45330</v>
      </c>
      <c r="C3753" t="s">
        <v>6845</v>
      </c>
      <c r="D3753" t="s">
        <v>22</v>
      </c>
      <c r="E3753" t="s">
        <v>167</v>
      </c>
      <c r="F3753" t="s">
        <v>75</v>
      </c>
      <c r="G3753" t="s">
        <v>76</v>
      </c>
      <c r="H3753" t="s">
        <v>6846</v>
      </c>
      <c r="I3753">
        <v>2</v>
      </c>
      <c r="J3753">
        <v>22178</v>
      </c>
      <c r="K3753">
        <v>20</v>
      </c>
      <c r="L3753">
        <v>35484.800000000003</v>
      </c>
      <c r="M3753">
        <v>8739.15</v>
      </c>
      <c r="N3753" t="s">
        <v>38</v>
      </c>
    </row>
    <row r="3754" spans="1:14" x14ac:dyDescent="0.35">
      <c r="A3754">
        <v>13753</v>
      </c>
      <c r="B3754" s="1">
        <v>45213</v>
      </c>
      <c r="C3754" t="s">
        <v>6847</v>
      </c>
      <c r="D3754" t="s">
        <v>22</v>
      </c>
      <c r="E3754" t="s">
        <v>74</v>
      </c>
      <c r="F3754" t="s">
        <v>17</v>
      </c>
      <c r="G3754" t="s">
        <v>55</v>
      </c>
      <c r="H3754" t="s">
        <v>3763</v>
      </c>
      <c r="I3754">
        <v>2</v>
      </c>
      <c r="J3754">
        <v>46507</v>
      </c>
      <c r="K3754">
        <v>15</v>
      </c>
      <c r="L3754">
        <v>79061.899999999994</v>
      </c>
      <c r="M3754">
        <v>8747.7000000000007</v>
      </c>
      <c r="N3754" t="s">
        <v>20</v>
      </c>
    </row>
    <row r="3755" spans="1:14" x14ac:dyDescent="0.35">
      <c r="A3755">
        <v>13754</v>
      </c>
      <c r="B3755" s="1">
        <v>45376</v>
      </c>
      <c r="C3755" t="s">
        <v>6848</v>
      </c>
      <c r="D3755" t="s">
        <v>28</v>
      </c>
      <c r="E3755" t="s">
        <v>29</v>
      </c>
      <c r="F3755" t="s">
        <v>30</v>
      </c>
      <c r="G3755" t="s">
        <v>227</v>
      </c>
      <c r="H3755" t="s">
        <v>1962</v>
      </c>
      <c r="I3755">
        <v>4</v>
      </c>
      <c r="J3755">
        <v>43748</v>
      </c>
      <c r="K3755">
        <v>5</v>
      </c>
      <c r="L3755">
        <v>166242.4</v>
      </c>
      <c r="M3755">
        <v>31519.09</v>
      </c>
      <c r="N3755" t="s">
        <v>20</v>
      </c>
    </row>
    <row r="3756" spans="1:14" x14ac:dyDescent="0.35">
      <c r="A3756">
        <v>13755</v>
      </c>
      <c r="B3756" s="1">
        <v>45344</v>
      </c>
      <c r="C3756" t="s">
        <v>6849</v>
      </c>
      <c r="D3756" t="s">
        <v>28</v>
      </c>
      <c r="E3756" t="s">
        <v>114</v>
      </c>
      <c r="F3756" t="s">
        <v>46</v>
      </c>
      <c r="G3756" t="s">
        <v>209</v>
      </c>
      <c r="H3756" t="s">
        <v>648</v>
      </c>
      <c r="I3756">
        <v>1</v>
      </c>
      <c r="J3756">
        <v>539</v>
      </c>
      <c r="K3756">
        <v>10</v>
      </c>
      <c r="L3756">
        <v>485.1</v>
      </c>
      <c r="M3756">
        <v>112.32</v>
      </c>
      <c r="N3756" t="s">
        <v>72</v>
      </c>
    </row>
    <row r="3757" spans="1:14" x14ac:dyDescent="0.35">
      <c r="A3757">
        <v>13756</v>
      </c>
      <c r="B3757" s="1">
        <v>45574</v>
      </c>
      <c r="C3757" t="s">
        <v>6850</v>
      </c>
      <c r="D3757" t="s">
        <v>28</v>
      </c>
      <c r="E3757" t="s">
        <v>144</v>
      </c>
      <c r="F3757" t="s">
        <v>17</v>
      </c>
      <c r="G3757" t="s">
        <v>100</v>
      </c>
      <c r="H3757" t="s">
        <v>6851</v>
      </c>
      <c r="I3757">
        <v>3</v>
      </c>
      <c r="J3757">
        <v>53563</v>
      </c>
      <c r="K3757">
        <v>20</v>
      </c>
      <c r="L3757">
        <v>128551.2</v>
      </c>
      <c r="M3757">
        <v>12687.43</v>
      </c>
      <c r="N3757" t="s">
        <v>72</v>
      </c>
    </row>
    <row r="3758" spans="1:14" x14ac:dyDescent="0.35">
      <c r="A3758">
        <v>13757</v>
      </c>
      <c r="B3758" s="1">
        <v>45408</v>
      </c>
      <c r="C3758" t="s">
        <v>6852</v>
      </c>
      <c r="D3758" t="s">
        <v>40</v>
      </c>
      <c r="E3758" t="s">
        <v>41</v>
      </c>
      <c r="F3758" t="s">
        <v>24</v>
      </c>
      <c r="G3758" t="s">
        <v>25</v>
      </c>
      <c r="H3758" t="s">
        <v>6853</v>
      </c>
      <c r="I3758">
        <v>3</v>
      </c>
      <c r="J3758">
        <v>67728</v>
      </c>
      <c r="K3758">
        <v>20</v>
      </c>
      <c r="L3758">
        <v>162547.20000000001</v>
      </c>
      <c r="M3758">
        <v>36134.620000000003</v>
      </c>
      <c r="N3758" t="s">
        <v>38</v>
      </c>
    </row>
    <row r="3759" spans="1:14" x14ac:dyDescent="0.35">
      <c r="A3759">
        <v>13758</v>
      </c>
      <c r="B3759" s="1">
        <v>45719</v>
      </c>
      <c r="C3759" t="s">
        <v>6854</v>
      </c>
      <c r="D3759" t="s">
        <v>22</v>
      </c>
      <c r="E3759" t="s">
        <v>23</v>
      </c>
      <c r="F3759" t="s">
        <v>42</v>
      </c>
      <c r="G3759" t="s">
        <v>51</v>
      </c>
      <c r="H3759" t="s">
        <v>6855</v>
      </c>
      <c r="I3759">
        <v>4</v>
      </c>
      <c r="J3759">
        <v>59748</v>
      </c>
      <c r="K3759">
        <v>10</v>
      </c>
      <c r="L3759">
        <v>215092.8</v>
      </c>
      <c r="M3759">
        <v>28142.22</v>
      </c>
      <c r="N3759" t="s">
        <v>20</v>
      </c>
    </row>
    <row r="3760" spans="1:14" x14ac:dyDescent="0.35">
      <c r="A3760">
        <v>13759</v>
      </c>
      <c r="B3760" s="1">
        <v>45423</v>
      </c>
      <c r="C3760" t="s">
        <v>6856</v>
      </c>
      <c r="D3760" t="s">
        <v>28</v>
      </c>
      <c r="E3760" t="s">
        <v>85</v>
      </c>
      <c r="F3760" t="s">
        <v>129</v>
      </c>
      <c r="G3760" t="s">
        <v>168</v>
      </c>
      <c r="H3760" t="s">
        <v>2819</v>
      </c>
      <c r="I3760">
        <v>5</v>
      </c>
      <c r="J3760">
        <v>22675</v>
      </c>
      <c r="K3760">
        <v>5</v>
      </c>
      <c r="L3760">
        <v>107706.25</v>
      </c>
      <c r="M3760">
        <v>20529.189999999999</v>
      </c>
      <c r="N3760" t="s">
        <v>72</v>
      </c>
    </row>
    <row r="3761" spans="1:14" x14ac:dyDescent="0.35">
      <c r="A3761">
        <v>13760</v>
      </c>
      <c r="B3761" s="1">
        <v>45298</v>
      </c>
      <c r="C3761" t="s">
        <v>6857</v>
      </c>
      <c r="D3761" t="s">
        <v>40</v>
      </c>
      <c r="E3761" t="s">
        <v>50</v>
      </c>
      <c r="F3761" t="s">
        <v>42</v>
      </c>
      <c r="G3761" t="s">
        <v>51</v>
      </c>
      <c r="H3761" t="s">
        <v>6858</v>
      </c>
      <c r="I3761">
        <v>4</v>
      </c>
      <c r="J3761">
        <v>39815</v>
      </c>
      <c r="K3761">
        <v>10</v>
      </c>
      <c r="L3761">
        <v>143334</v>
      </c>
      <c r="M3761">
        <v>33845.33</v>
      </c>
      <c r="N3761" t="s">
        <v>38</v>
      </c>
    </row>
    <row r="3762" spans="1:14" x14ac:dyDescent="0.35">
      <c r="A3762">
        <v>13761</v>
      </c>
      <c r="B3762" s="1">
        <v>45605</v>
      </c>
      <c r="C3762" t="s">
        <v>6859</v>
      </c>
      <c r="D3762" t="s">
        <v>28</v>
      </c>
      <c r="E3762" t="s">
        <v>144</v>
      </c>
      <c r="F3762" t="s">
        <v>42</v>
      </c>
      <c r="G3762" t="s">
        <v>188</v>
      </c>
      <c r="H3762" t="s">
        <v>6860</v>
      </c>
      <c r="I3762">
        <v>3</v>
      </c>
      <c r="J3762">
        <v>75203</v>
      </c>
      <c r="K3762">
        <v>10</v>
      </c>
      <c r="L3762">
        <v>203048.1</v>
      </c>
      <c r="M3762">
        <v>20206.77</v>
      </c>
      <c r="N3762" t="s">
        <v>72</v>
      </c>
    </row>
    <row r="3763" spans="1:14" x14ac:dyDescent="0.35">
      <c r="A3763">
        <v>13762</v>
      </c>
      <c r="B3763" s="1">
        <v>45611</v>
      </c>
      <c r="C3763" t="s">
        <v>6861</v>
      </c>
      <c r="D3763" t="s">
        <v>28</v>
      </c>
      <c r="E3763" t="s">
        <v>85</v>
      </c>
      <c r="F3763" t="s">
        <v>46</v>
      </c>
      <c r="G3763" t="s">
        <v>126</v>
      </c>
      <c r="H3763" t="s">
        <v>6862</v>
      </c>
      <c r="I3763">
        <v>2</v>
      </c>
      <c r="J3763">
        <v>56865</v>
      </c>
      <c r="K3763">
        <v>20</v>
      </c>
      <c r="L3763">
        <v>90984</v>
      </c>
      <c r="M3763">
        <v>18718.13</v>
      </c>
      <c r="N3763" t="s">
        <v>83</v>
      </c>
    </row>
    <row r="3764" spans="1:14" x14ac:dyDescent="0.35">
      <c r="A3764">
        <v>13763</v>
      </c>
      <c r="B3764" s="1">
        <v>45467</v>
      </c>
      <c r="C3764" t="s">
        <v>6863</v>
      </c>
      <c r="D3764" t="s">
        <v>28</v>
      </c>
      <c r="E3764" t="s">
        <v>35</v>
      </c>
      <c r="F3764" t="s">
        <v>17</v>
      </c>
      <c r="G3764" t="s">
        <v>111</v>
      </c>
      <c r="H3764" t="s">
        <v>6864</v>
      </c>
      <c r="I3764">
        <v>4</v>
      </c>
      <c r="J3764">
        <v>60001</v>
      </c>
      <c r="K3764">
        <v>0</v>
      </c>
      <c r="L3764">
        <v>240004</v>
      </c>
      <c r="M3764">
        <v>46033.32</v>
      </c>
      <c r="N3764" t="s">
        <v>33</v>
      </c>
    </row>
    <row r="3765" spans="1:14" x14ac:dyDescent="0.35">
      <c r="A3765">
        <v>13764</v>
      </c>
      <c r="B3765" s="1">
        <v>45312</v>
      </c>
      <c r="C3765" t="s">
        <v>6865</v>
      </c>
      <c r="D3765" t="s">
        <v>22</v>
      </c>
      <c r="E3765" t="s">
        <v>23</v>
      </c>
      <c r="F3765" t="s">
        <v>86</v>
      </c>
      <c r="G3765" t="s">
        <v>87</v>
      </c>
      <c r="H3765" t="s">
        <v>5630</v>
      </c>
      <c r="I3765">
        <v>2</v>
      </c>
      <c r="J3765">
        <v>29602</v>
      </c>
      <c r="K3765">
        <v>15</v>
      </c>
      <c r="L3765">
        <v>50323.4</v>
      </c>
      <c r="M3765">
        <v>4266.9399999999996</v>
      </c>
      <c r="N3765" t="s">
        <v>20</v>
      </c>
    </row>
    <row r="3766" spans="1:14" x14ac:dyDescent="0.35">
      <c r="A3766">
        <v>13765</v>
      </c>
      <c r="B3766" s="1">
        <v>45222</v>
      </c>
      <c r="C3766" t="s">
        <v>3292</v>
      </c>
      <c r="D3766" t="s">
        <v>15</v>
      </c>
      <c r="E3766" t="s">
        <v>93</v>
      </c>
      <c r="F3766" t="s">
        <v>24</v>
      </c>
      <c r="G3766" t="s">
        <v>107</v>
      </c>
      <c r="H3766" t="s">
        <v>6866</v>
      </c>
      <c r="I3766">
        <v>1</v>
      </c>
      <c r="J3766">
        <v>62888</v>
      </c>
      <c r="K3766">
        <v>15</v>
      </c>
      <c r="L3766">
        <v>53454.8</v>
      </c>
      <c r="M3766">
        <v>8257.27</v>
      </c>
      <c r="N3766" t="s">
        <v>72</v>
      </c>
    </row>
    <row r="3767" spans="1:14" x14ac:dyDescent="0.35">
      <c r="A3767">
        <v>13766</v>
      </c>
      <c r="B3767" s="1">
        <v>45476</v>
      </c>
      <c r="C3767" t="s">
        <v>6867</v>
      </c>
      <c r="D3767" t="s">
        <v>22</v>
      </c>
      <c r="E3767" t="s">
        <v>167</v>
      </c>
      <c r="F3767" t="s">
        <v>75</v>
      </c>
      <c r="G3767" t="s">
        <v>409</v>
      </c>
      <c r="H3767" t="s">
        <v>2471</v>
      </c>
      <c r="I3767">
        <v>3</v>
      </c>
      <c r="J3767">
        <v>62531</v>
      </c>
      <c r="K3767">
        <v>15</v>
      </c>
      <c r="L3767">
        <v>159454.04999999999</v>
      </c>
      <c r="M3767">
        <v>13180.19</v>
      </c>
      <c r="N3767" t="s">
        <v>72</v>
      </c>
    </row>
    <row r="3768" spans="1:14" x14ac:dyDescent="0.35">
      <c r="A3768">
        <v>13767</v>
      </c>
      <c r="B3768" s="1">
        <v>45576</v>
      </c>
      <c r="C3768" t="s">
        <v>6868</v>
      </c>
      <c r="D3768" t="s">
        <v>15</v>
      </c>
      <c r="E3768" t="s">
        <v>16</v>
      </c>
      <c r="F3768" t="s">
        <v>30</v>
      </c>
      <c r="G3768" t="s">
        <v>322</v>
      </c>
      <c r="H3768" t="s">
        <v>6869</v>
      </c>
      <c r="I3768">
        <v>5</v>
      </c>
      <c r="J3768">
        <v>62253</v>
      </c>
      <c r="K3768">
        <v>15</v>
      </c>
      <c r="L3768">
        <v>264575.25</v>
      </c>
      <c r="M3768">
        <v>18454.310000000001</v>
      </c>
      <c r="N3768" t="s">
        <v>33</v>
      </c>
    </row>
    <row r="3769" spans="1:14" x14ac:dyDescent="0.35">
      <c r="A3769">
        <v>13768</v>
      </c>
      <c r="B3769" s="1">
        <v>45397</v>
      </c>
      <c r="C3769" t="s">
        <v>6870</v>
      </c>
      <c r="D3769" t="s">
        <v>22</v>
      </c>
      <c r="E3769" t="s">
        <v>58</v>
      </c>
      <c r="F3769" t="s">
        <v>24</v>
      </c>
      <c r="G3769" t="s">
        <v>59</v>
      </c>
      <c r="H3769" t="s">
        <v>6871</v>
      </c>
      <c r="I3769">
        <v>3</v>
      </c>
      <c r="J3769">
        <v>51595</v>
      </c>
      <c r="K3769">
        <v>15</v>
      </c>
      <c r="L3769">
        <v>131567.25</v>
      </c>
      <c r="M3769">
        <v>13771.3</v>
      </c>
      <c r="N3769" t="s">
        <v>72</v>
      </c>
    </row>
    <row r="3770" spans="1:14" x14ac:dyDescent="0.35">
      <c r="A3770">
        <v>13769</v>
      </c>
      <c r="B3770" s="1">
        <v>45665</v>
      </c>
      <c r="C3770" t="s">
        <v>6872</v>
      </c>
      <c r="D3770" t="s">
        <v>40</v>
      </c>
      <c r="E3770" t="s">
        <v>50</v>
      </c>
      <c r="F3770" t="s">
        <v>86</v>
      </c>
      <c r="G3770" t="s">
        <v>118</v>
      </c>
      <c r="H3770" t="s">
        <v>6873</v>
      </c>
      <c r="I3770">
        <v>4</v>
      </c>
      <c r="J3770">
        <v>63939</v>
      </c>
      <c r="K3770">
        <v>5</v>
      </c>
      <c r="L3770">
        <v>242968.2</v>
      </c>
      <c r="M3770">
        <v>42590.080000000002</v>
      </c>
      <c r="N3770" t="s">
        <v>83</v>
      </c>
    </row>
    <row r="3771" spans="1:14" x14ac:dyDescent="0.35">
      <c r="A3771">
        <v>13770</v>
      </c>
      <c r="B3771" s="1">
        <v>45401</v>
      </c>
      <c r="C3771" t="s">
        <v>6874</v>
      </c>
      <c r="D3771" t="s">
        <v>22</v>
      </c>
      <c r="E3771" t="s">
        <v>58</v>
      </c>
      <c r="F3771" t="s">
        <v>30</v>
      </c>
      <c r="G3771" t="s">
        <v>227</v>
      </c>
      <c r="H3771" t="s">
        <v>6875</v>
      </c>
      <c r="I3771">
        <v>5</v>
      </c>
      <c r="J3771">
        <v>22239</v>
      </c>
      <c r="K3771">
        <v>0</v>
      </c>
      <c r="L3771">
        <v>111195</v>
      </c>
      <c r="M3771">
        <v>26086.95</v>
      </c>
      <c r="N3771" t="s">
        <v>33</v>
      </c>
    </row>
    <row r="3772" spans="1:14" x14ac:dyDescent="0.35">
      <c r="A3772">
        <v>13771</v>
      </c>
      <c r="B3772" s="1">
        <v>45798</v>
      </c>
      <c r="C3772" t="s">
        <v>6876</v>
      </c>
      <c r="D3772" t="s">
        <v>22</v>
      </c>
      <c r="E3772" t="s">
        <v>74</v>
      </c>
      <c r="F3772" t="s">
        <v>46</v>
      </c>
      <c r="G3772" t="s">
        <v>209</v>
      </c>
      <c r="H3772" t="s">
        <v>6877</v>
      </c>
      <c r="I3772">
        <v>5</v>
      </c>
      <c r="J3772">
        <v>36316</v>
      </c>
      <c r="K3772">
        <v>0</v>
      </c>
      <c r="L3772">
        <v>181580</v>
      </c>
      <c r="M3772">
        <v>44696.01</v>
      </c>
      <c r="N3772" t="s">
        <v>72</v>
      </c>
    </row>
    <row r="3773" spans="1:14" x14ac:dyDescent="0.35">
      <c r="A3773">
        <v>13772</v>
      </c>
      <c r="B3773" s="1">
        <v>45613</v>
      </c>
      <c r="C3773" t="s">
        <v>6878</v>
      </c>
      <c r="D3773" t="s">
        <v>28</v>
      </c>
      <c r="E3773" t="s">
        <v>114</v>
      </c>
      <c r="F3773" t="s">
        <v>24</v>
      </c>
      <c r="G3773" t="s">
        <v>133</v>
      </c>
      <c r="H3773" t="s">
        <v>6879</v>
      </c>
      <c r="I3773">
        <v>2</v>
      </c>
      <c r="J3773">
        <v>47762</v>
      </c>
      <c r="K3773">
        <v>0</v>
      </c>
      <c r="L3773">
        <v>95524</v>
      </c>
      <c r="M3773">
        <v>17963.71</v>
      </c>
      <c r="N3773" t="s">
        <v>72</v>
      </c>
    </row>
    <row r="3774" spans="1:14" x14ac:dyDescent="0.35">
      <c r="A3774">
        <v>13773</v>
      </c>
      <c r="B3774" s="1">
        <v>45268</v>
      </c>
      <c r="C3774" t="s">
        <v>6880</v>
      </c>
      <c r="D3774" t="s">
        <v>22</v>
      </c>
      <c r="E3774" t="s">
        <v>58</v>
      </c>
      <c r="F3774" t="s">
        <v>86</v>
      </c>
      <c r="G3774" t="s">
        <v>87</v>
      </c>
      <c r="H3774" t="s">
        <v>6881</v>
      </c>
      <c r="I3774">
        <v>5</v>
      </c>
      <c r="J3774">
        <v>51029</v>
      </c>
      <c r="K3774">
        <v>20</v>
      </c>
      <c r="L3774">
        <v>204116</v>
      </c>
      <c r="M3774">
        <v>36293.56</v>
      </c>
      <c r="N3774" t="s">
        <v>33</v>
      </c>
    </row>
    <row r="3775" spans="1:14" x14ac:dyDescent="0.35">
      <c r="A3775">
        <v>13774</v>
      </c>
      <c r="B3775" s="1">
        <v>45342</v>
      </c>
      <c r="C3775" t="s">
        <v>6882</v>
      </c>
      <c r="D3775" t="s">
        <v>22</v>
      </c>
      <c r="E3775" t="s">
        <v>74</v>
      </c>
      <c r="F3775" t="s">
        <v>96</v>
      </c>
      <c r="G3775" t="s">
        <v>97</v>
      </c>
      <c r="H3775" t="s">
        <v>6883</v>
      </c>
      <c r="I3775">
        <v>1</v>
      </c>
      <c r="J3775">
        <v>20176</v>
      </c>
      <c r="K3775">
        <v>5</v>
      </c>
      <c r="L3775">
        <v>19167.2</v>
      </c>
      <c r="M3775">
        <v>1979.73</v>
      </c>
      <c r="N3775" t="s">
        <v>38</v>
      </c>
    </row>
    <row r="3776" spans="1:14" x14ac:dyDescent="0.35">
      <c r="A3776">
        <v>13775</v>
      </c>
      <c r="B3776" s="1">
        <v>45438</v>
      </c>
      <c r="C3776" t="s">
        <v>6884</v>
      </c>
      <c r="D3776" t="s">
        <v>40</v>
      </c>
      <c r="E3776" t="s">
        <v>62</v>
      </c>
      <c r="F3776" t="s">
        <v>30</v>
      </c>
      <c r="G3776" t="s">
        <v>322</v>
      </c>
      <c r="H3776" t="s">
        <v>6885</v>
      </c>
      <c r="I3776">
        <v>4</v>
      </c>
      <c r="J3776">
        <v>31875</v>
      </c>
      <c r="K3776">
        <v>0</v>
      </c>
      <c r="L3776">
        <v>127500</v>
      </c>
      <c r="M3776">
        <v>22702.47</v>
      </c>
      <c r="N3776" t="s">
        <v>83</v>
      </c>
    </row>
    <row r="3777" spans="1:14" x14ac:dyDescent="0.35">
      <c r="A3777">
        <v>13776</v>
      </c>
      <c r="B3777" s="1">
        <v>45870</v>
      </c>
      <c r="C3777" t="s">
        <v>6886</v>
      </c>
      <c r="D3777" t="s">
        <v>28</v>
      </c>
      <c r="E3777" t="s">
        <v>35</v>
      </c>
      <c r="F3777" t="s">
        <v>30</v>
      </c>
      <c r="G3777" t="s">
        <v>31</v>
      </c>
      <c r="H3777" t="s">
        <v>6887</v>
      </c>
      <c r="I3777">
        <v>4</v>
      </c>
      <c r="J3777">
        <v>42356</v>
      </c>
      <c r="K3777">
        <v>15</v>
      </c>
      <c r="L3777">
        <v>144010.4</v>
      </c>
      <c r="M3777">
        <v>16767.03</v>
      </c>
      <c r="N3777" t="s">
        <v>38</v>
      </c>
    </row>
    <row r="3778" spans="1:14" x14ac:dyDescent="0.35">
      <c r="A3778">
        <v>13777</v>
      </c>
      <c r="B3778" s="1">
        <v>45317</v>
      </c>
      <c r="C3778" t="s">
        <v>6888</v>
      </c>
      <c r="D3778" t="s">
        <v>22</v>
      </c>
      <c r="E3778" t="s">
        <v>167</v>
      </c>
      <c r="F3778" t="s">
        <v>75</v>
      </c>
      <c r="G3778" t="s">
        <v>76</v>
      </c>
      <c r="H3778" t="s">
        <v>6889</v>
      </c>
      <c r="I3778">
        <v>2</v>
      </c>
      <c r="J3778">
        <v>54040</v>
      </c>
      <c r="K3778">
        <v>5</v>
      </c>
      <c r="L3778">
        <v>102676</v>
      </c>
      <c r="M3778">
        <v>5758.22</v>
      </c>
      <c r="N3778" t="s">
        <v>38</v>
      </c>
    </row>
    <row r="3779" spans="1:14" x14ac:dyDescent="0.35">
      <c r="A3779">
        <v>13778</v>
      </c>
      <c r="B3779" s="1">
        <v>45599</v>
      </c>
      <c r="C3779" t="s">
        <v>6890</v>
      </c>
      <c r="D3779" t="s">
        <v>40</v>
      </c>
      <c r="E3779" t="s">
        <v>110</v>
      </c>
      <c r="F3779" t="s">
        <v>30</v>
      </c>
      <c r="G3779" t="s">
        <v>104</v>
      </c>
      <c r="H3779" t="s">
        <v>6891</v>
      </c>
      <c r="I3779">
        <v>4</v>
      </c>
      <c r="J3779">
        <v>61933</v>
      </c>
      <c r="K3779">
        <v>0</v>
      </c>
      <c r="L3779">
        <v>247732</v>
      </c>
      <c r="M3779">
        <v>41385.71</v>
      </c>
      <c r="N3779" t="s">
        <v>33</v>
      </c>
    </row>
    <row r="3780" spans="1:14" x14ac:dyDescent="0.35">
      <c r="A3780">
        <v>13779</v>
      </c>
      <c r="B3780" s="1">
        <v>45408</v>
      </c>
      <c r="C3780" t="s">
        <v>6892</v>
      </c>
      <c r="D3780" t="s">
        <v>15</v>
      </c>
      <c r="E3780" t="s">
        <v>16</v>
      </c>
      <c r="F3780" t="s">
        <v>24</v>
      </c>
      <c r="G3780" t="s">
        <v>36</v>
      </c>
      <c r="H3780" t="s">
        <v>6893</v>
      </c>
      <c r="I3780">
        <v>1</v>
      </c>
      <c r="J3780">
        <v>23921</v>
      </c>
      <c r="K3780">
        <v>0</v>
      </c>
      <c r="L3780">
        <v>23921</v>
      </c>
      <c r="M3780">
        <v>5638.06</v>
      </c>
      <c r="N3780" t="s">
        <v>72</v>
      </c>
    </row>
    <row r="3781" spans="1:14" x14ac:dyDescent="0.35">
      <c r="A3781">
        <v>13780</v>
      </c>
      <c r="B3781" s="1">
        <v>45301</v>
      </c>
      <c r="C3781" t="s">
        <v>6894</v>
      </c>
      <c r="D3781" t="s">
        <v>22</v>
      </c>
      <c r="E3781" t="s">
        <v>58</v>
      </c>
      <c r="F3781" t="s">
        <v>96</v>
      </c>
      <c r="G3781" t="s">
        <v>138</v>
      </c>
      <c r="H3781" t="s">
        <v>946</v>
      </c>
      <c r="I3781">
        <v>5</v>
      </c>
      <c r="J3781">
        <v>68726</v>
      </c>
      <c r="K3781">
        <v>0</v>
      </c>
      <c r="L3781">
        <v>343630</v>
      </c>
      <c r="M3781">
        <v>60282.44</v>
      </c>
      <c r="N3781" t="s">
        <v>72</v>
      </c>
    </row>
    <row r="3782" spans="1:14" x14ac:dyDescent="0.35">
      <c r="A3782">
        <v>13781</v>
      </c>
      <c r="B3782" s="1">
        <v>45497</v>
      </c>
      <c r="C3782" t="s">
        <v>4293</v>
      </c>
      <c r="D3782" t="s">
        <v>40</v>
      </c>
      <c r="E3782" t="s">
        <v>110</v>
      </c>
      <c r="F3782" t="s">
        <v>96</v>
      </c>
      <c r="G3782" t="s">
        <v>138</v>
      </c>
      <c r="H3782" t="s">
        <v>2575</v>
      </c>
      <c r="I3782">
        <v>5</v>
      </c>
      <c r="J3782">
        <v>50988</v>
      </c>
      <c r="K3782">
        <v>0</v>
      </c>
      <c r="L3782">
        <v>254940</v>
      </c>
      <c r="M3782">
        <v>62980.23</v>
      </c>
      <c r="N3782" t="s">
        <v>38</v>
      </c>
    </row>
    <row r="3783" spans="1:14" x14ac:dyDescent="0.35">
      <c r="A3783">
        <v>13782</v>
      </c>
      <c r="B3783" s="1">
        <v>45576</v>
      </c>
      <c r="C3783" t="s">
        <v>6895</v>
      </c>
      <c r="D3783" t="s">
        <v>22</v>
      </c>
      <c r="E3783" t="s">
        <v>58</v>
      </c>
      <c r="F3783" t="s">
        <v>46</v>
      </c>
      <c r="G3783" t="s">
        <v>126</v>
      </c>
      <c r="H3783" t="s">
        <v>6896</v>
      </c>
      <c r="I3783">
        <v>2</v>
      </c>
      <c r="J3783">
        <v>13525</v>
      </c>
      <c r="K3783">
        <v>5</v>
      </c>
      <c r="L3783">
        <v>25697.5</v>
      </c>
      <c r="M3783">
        <v>2936.71</v>
      </c>
      <c r="N3783" t="s">
        <v>72</v>
      </c>
    </row>
    <row r="3784" spans="1:14" x14ac:dyDescent="0.35">
      <c r="A3784">
        <v>13783</v>
      </c>
      <c r="B3784" s="1">
        <v>45886</v>
      </c>
      <c r="C3784" t="s">
        <v>6897</v>
      </c>
      <c r="D3784" t="s">
        <v>22</v>
      </c>
      <c r="E3784" t="s">
        <v>58</v>
      </c>
      <c r="F3784" t="s">
        <v>24</v>
      </c>
      <c r="G3784" t="s">
        <v>36</v>
      </c>
      <c r="H3784" t="s">
        <v>6898</v>
      </c>
      <c r="I3784">
        <v>5</v>
      </c>
      <c r="J3784">
        <v>66254</v>
      </c>
      <c r="K3784">
        <v>20</v>
      </c>
      <c r="L3784">
        <v>265016</v>
      </c>
      <c r="M3784">
        <v>56861.84</v>
      </c>
      <c r="N3784" t="s">
        <v>33</v>
      </c>
    </row>
    <row r="3785" spans="1:14" x14ac:dyDescent="0.35">
      <c r="A3785">
        <v>13784</v>
      </c>
      <c r="B3785" s="1">
        <v>45271</v>
      </c>
      <c r="C3785" t="s">
        <v>2215</v>
      </c>
      <c r="D3785" t="s">
        <v>22</v>
      </c>
      <c r="E3785" t="s">
        <v>74</v>
      </c>
      <c r="F3785" t="s">
        <v>69</v>
      </c>
      <c r="G3785" t="s">
        <v>123</v>
      </c>
      <c r="H3785" t="s">
        <v>6899</v>
      </c>
      <c r="I3785">
        <v>3</v>
      </c>
      <c r="J3785">
        <v>15553</v>
      </c>
      <c r="K3785">
        <v>10</v>
      </c>
      <c r="L3785">
        <v>41993.1</v>
      </c>
      <c r="M3785">
        <v>4879.04</v>
      </c>
      <c r="N3785" t="s">
        <v>83</v>
      </c>
    </row>
    <row r="3786" spans="1:14" x14ac:dyDescent="0.35">
      <c r="A3786">
        <v>13785</v>
      </c>
      <c r="B3786" s="1">
        <v>45629</v>
      </c>
      <c r="C3786" t="s">
        <v>6900</v>
      </c>
      <c r="D3786" t="s">
        <v>15</v>
      </c>
      <c r="E3786" t="s">
        <v>68</v>
      </c>
      <c r="F3786" t="s">
        <v>30</v>
      </c>
      <c r="G3786" t="s">
        <v>65</v>
      </c>
      <c r="H3786" t="s">
        <v>6901</v>
      </c>
      <c r="I3786">
        <v>3</v>
      </c>
      <c r="J3786">
        <v>37303</v>
      </c>
      <c r="K3786">
        <v>5</v>
      </c>
      <c r="L3786">
        <v>106313.55</v>
      </c>
      <c r="M3786">
        <v>22450.43</v>
      </c>
      <c r="N3786" t="s">
        <v>20</v>
      </c>
    </row>
    <row r="3787" spans="1:14" x14ac:dyDescent="0.35">
      <c r="A3787">
        <v>13786</v>
      </c>
      <c r="B3787" s="1">
        <v>45219</v>
      </c>
      <c r="C3787" t="s">
        <v>6902</v>
      </c>
      <c r="D3787" t="s">
        <v>40</v>
      </c>
      <c r="E3787" t="s">
        <v>41</v>
      </c>
      <c r="F3787" t="s">
        <v>69</v>
      </c>
      <c r="G3787" t="s">
        <v>123</v>
      </c>
      <c r="H3787" t="s">
        <v>6903</v>
      </c>
      <c r="I3787">
        <v>1</v>
      </c>
      <c r="J3787">
        <v>29881</v>
      </c>
      <c r="K3787">
        <v>20</v>
      </c>
      <c r="L3787">
        <v>23904.799999999999</v>
      </c>
      <c r="M3787">
        <v>4721.5600000000004</v>
      </c>
      <c r="N3787" t="s">
        <v>38</v>
      </c>
    </row>
    <row r="3788" spans="1:14" x14ac:dyDescent="0.35">
      <c r="A3788">
        <v>13787</v>
      </c>
      <c r="B3788" s="1">
        <v>45580</v>
      </c>
      <c r="C3788" t="s">
        <v>6904</v>
      </c>
      <c r="D3788" t="s">
        <v>22</v>
      </c>
      <c r="E3788" t="s">
        <v>58</v>
      </c>
      <c r="F3788" t="s">
        <v>46</v>
      </c>
      <c r="G3788" t="s">
        <v>126</v>
      </c>
      <c r="H3788" t="s">
        <v>6905</v>
      </c>
      <c r="I3788">
        <v>1</v>
      </c>
      <c r="J3788">
        <v>23035</v>
      </c>
      <c r="K3788">
        <v>5</v>
      </c>
      <c r="L3788">
        <v>21883.25</v>
      </c>
      <c r="M3788">
        <v>2729.64</v>
      </c>
      <c r="N3788" t="s">
        <v>83</v>
      </c>
    </row>
    <row r="3789" spans="1:14" x14ac:dyDescent="0.35">
      <c r="A3789">
        <v>13788</v>
      </c>
      <c r="B3789" s="1">
        <v>45588</v>
      </c>
      <c r="C3789" t="s">
        <v>6906</v>
      </c>
      <c r="D3789" t="s">
        <v>28</v>
      </c>
      <c r="E3789" t="s">
        <v>35</v>
      </c>
      <c r="F3789" t="s">
        <v>17</v>
      </c>
      <c r="G3789" t="s">
        <v>291</v>
      </c>
      <c r="H3789" t="s">
        <v>1409</v>
      </c>
      <c r="I3789">
        <v>2</v>
      </c>
      <c r="J3789">
        <v>47478</v>
      </c>
      <c r="K3789">
        <v>10</v>
      </c>
      <c r="L3789">
        <v>85460.4</v>
      </c>
      <c r="M3789">
        <v>8476.6299999999992</v>
      </c>
      <c r="N3789" t="s">
        <v>33</v>
      </c>
    </row>
    <row r="3790" spans="1:14" x14ac:dyDescent="0.35">
      <c r="A3790">
        <v>13789</v>
      </c>
      <c r="B3790" s="1">
        <v>45344</v>
      </c>
      <c r="C3790" t="s">
        <v>6907</v>
      </c>
      <c r="D3790" t="s">
        <v>40</v>
      </c>
      <c r="E3790" t="s">
        <v>50</v>
      </c>
      <c r="F3790" t="s">
        <v>42</v>
      </c>
      <c r="G3790" t="s">
        <v>79</v>
      </c>
      <c r="H3790" t="s">
        <v>3290</v>
      </c>
      <c r="I3790">
        <v>1</v>
      </c>
      <c r="J3790">
        <v>38646</v>
      </c>
      <c r="K3790">
        <v>15</v>
      </c>
      <c r="L3790">
        <v>32849.1</v>
      </c>
      <c r="M3790">
        <v>3885.53</v>
      </c>
      <c r="N3790" t="s">
        <v>20</v>
      </c>
    </row>
    <row r="3791" spans="1:14" x14ac:dyDescent="0.35">
      <c r="A3791">
        <v>13790</v>
      </c>
      <c r="B3791" s="1">
        <v>45711</v>
      </c>
      <c r="C3791" t="s">
        <v>6908</v>
      </c>
      <c r="D3791" t="s">
        <v>28</v>
      </c>
      <c r="E3791" t="s">
        <v>29</v>
      </c>
      <c r="F3791" t="s">
        <v>30</v>
      </c>
      <c r="G3791" t="s">
        <v>104</v>
      </c>
      <c r="H3791" t="s">
        <v>3751</v>
      </c>
      <c r="I3791">
        <v>3</v>
      </c>
      <c r="J3791">
        <v>74840</v>
      </c>
      <c r="K3791">
        <v>20</v>
      </c>
      <c r="L3791">
        <v>179616</v>
      </c>
      <c r="M3791">
        <v>31493.85</v>
      </c>
      <c r="N3791" t="s">
        <v>72</v>
      </c>
    </row>
    <row r="3792" spans="1:14" x14ac:dyDescent="0.35">
      <c r="A3792">
        <v>13791</v>
      </c>
      <c r="B3792" s="1">
        <v>45644</v>
      </c>
      <c r="C3792" t="s">
        <v>6909</v>
      </c>
      <c r="D3792" t="s">
        <v>28</v>
      </c>
      <c r="E3792" t="s">
        <v>35</v>
      </c>
      <c r="F3792" t="s">
        <v>129</v>
      </c>
      <c r="G3792" t="s">
        <v>159</v>
      </c>
      <c r="H3792" t="s">
        <v>4000</v>
      </c>
      <c r="I3792">
        <v>5</v>
      </c>
      <c r="J3792">
        <v>21454</v>
      </c>
      <c r="K3792">
        <v>20</v>
      </c>
      <c r="L3792">
        <v>85816</v>
      </c>
      <c r="M3792">
        <v>10079.370000000001</v>
      </c>
      <c r="N3792" t="s">
        <v>83</v>
      </c>
    </row>
    <row r="3793" spans="1:14" x14ac:dyDescent="0.35">
      <c r="A3793">
        <v>13792</v>
      </c>
      <c r="B3793" s="1">
        <v>45877</v>
      </c>
      <c r="C3793" t="s">
        <v>6910</v>
      </c>
      <c r="D3793" t="s">
        <v>28</v>
      </c>
      <c r="E3793" t="s">
        <v>144</v>
      </c>
      <c r="F3793" t="s">
        <v>46</v>
      </c>
      <c r="G3793" t="s">
        <v>141</v>
      </c>
      <c r="H3793" t="s">
        <v>3179</v>
      </c>
      <c r="I3793">
        <v>5</v>
      </c>
      <c r="J3793">
        <v>19178</v>
      </c>
      <c r="K3793">
        <v>15</v>
      </c>
      <c r="L3793">
        <v>81506.5</v>
      </c>
      <c r="M3793">
        <v>9880.2000000000007</v>
      </c>
      <c r="N3793" t="s">
        <v>33</v>
      </c>
    </row>
    <row r="3794" spans="1:14" x14ac:dyDescent="0.35">
      <c r="A3794">
        <v>13793</v>
      </c>
      <c r="B3794" s="1">
        <v>45525</v>
      </c>
      <c r="C3794" t="s">
        <v>6911</v>
      </c>
      <c r="D3794" t="s">
        <v>28</v>
      </c>
      <c r="E3794" t="s">
        <v>29</v>
      </c>
      <c r="F3794" t="s">
        <v>129</v>
      </c>
      <c r="G3794" t="s">
        <v>130</v>
      </c>
      <c r="H3794" t="s">
        <v>6912</v>
      </c>
      <c r="I3794">
        <v>3</v>
      </c>
      <c r="J3794">
        <v>42488</v>
      </c>
      <c r="K3794">
        <v>0</v>
      </c>
      <c r="L3794">
        <v>127464</v>
      </c>
      <c r="M3794">
        <v>9498.27</v>
      </c>
      <c r="N3794" t="s">
        <v>83</v>
      </c>
    </row>
    <row r="3795" spans="1:14" x14ac:dyDescent="0.35">
      <c r="A3795">
        <v>13794</v>
      </c>
      <c r="B3795" s="1">
        <v>45517</v>
      </c>
      <c r="C3795" t="s">
        <v>6913</v>
      </c>
      <c r="D3795" t="s">
        <v>15</v>
      </c>
      <c r="E3795" t="s">
        <v>174</v>
      </c>
      <c r="F3795" t="s">
        <v>17</v>
      </c>
      <c r="G3795" t="s">
        <v>18</v>
      </c>
      <c r="H3795" t="s">
        <v>6914</v>
      </c>
      <c r="I3795">
        <v>4</v>
      </c>
      <c r="J3795">
        <v>13481</v>
      </c>
      <c r="K3795">
        <v>20</v>
      </c>
      <c r="L3795">
        <v>43139.199999999997</v>
      </c>
      <c r="M3795">
        <v>10455.61</v>
      </c>
      <c r="N3795" t="s">
        <v>83</v>
      </c>
    </row>
    <row r="3796" spans="1:14" x14ac:dyDescent="0.35">
      <c r="A3796">
        <v>13795</v>
      </c>
      <c r="B3796" s="1">
        <v>45253</v>
      </c>
      <c r="C3796" t="s">
        <v>6915</v>
      </c>
      <c r="D3796" t="s">
        <v>28</v>
      </c>
      <c r="E3796" t="s">
        <v>85</v>
      </c>
      <c r="F3796" t="s">
        <v>86</v>
      </c>
      <c r="G3796" t="s">
        <v>118</v>
      </c>
      <c r="H3796" t="s">
        <v>6916</v>
      </c>
      <c r="I3796">
        <v>3</v>
      </c>
      <c r="J3796">
        <v>1377</v>
      </c>
      <c r="K3796">
        <v>5</v>
      </c>
      <c r="L3796">
        <v>3924.45</v>
      </c>
      <c r="M3796">
        <v>640.76</v>
      </c>
      <c r="N3796" t="s">
        <v>38</v>
      </c>
    </row>
    <row r="3797" spans="1:14" x14ac:dyDescent="0.35">
      <c r="A3797">
        <v>13796</v>
      </c>
      <c r="B3797" s="1">
        <v>45797</v>
      </c>
      <c r="C3797" t="s">
        <v>6917</v>
      </c>
      <c r="D3797" t="s">
        <v>22</v>
      </c>
      <c r="E3797" t="s">
        <v>54</v>
      </c>
      <c r="F3797" t="s">
        <v>129</v>
      </c>
      <c r="G3797" t="s">
        <v>168</v>
      </c>
      <c r="H3797" t="s">
        <v>6918</v>
      </c>
      <c r="I3797">
        <v>2</v>
      </c>
      <c r="J3797">
        <v>41628</v>
      </c>
      <c r="K3797">
        <v>15</v>
      </c>
      <c r="L3797">
        <v>70767.600000000006</v>
      </c>
      <c r="M3797">
        <v>8791.86</v>
      </c>
      <c r="N3797" t="s">
        <v>20</v>
      </c>
    </row>
    <row r="3798" spans="1:14" x14ac:dyDescent="0.35">
      <c r="A3798">
        <v>13797</v>
      </c>
      <c r="B3798" s="1">
        <v>45806</v>
      </c>
      <c r="C3798" t="s">
        <v>6919</v>
      </c>
      <c r="D3798" t="s">
        <v>28</v>
      </c>
      <c r="E3798" t="s">
        <v>35</v>
      </c>
      <c r="F3798" t="s">
        <v>86</v>
      </c>
      <c r="G3798" t="s">
        <v>87</v>
      </c>
      <c r="H3798" t="s">
        <v>2996</v>
      </c>
      <c r="I3798">
        <v>5</v>
      </c>
      <c r="J3798">
        <v>75358</v>
      </c>
      <c r="K3798">
        <v>20</v>
      </c>
      <c r="L3798">
        <v>301432</v>
      </c>
      <c r="M3798">
        <v>68696.009999999995</v>
      </c>
      <c r="N3798" t="s">
        <v>33</v>
      </c>
    </row>
    <row r="3799" spans="1:14" x14ac:dyDescent="0.35">
      <c r="A3799">
        <v>13798</v>
      </c>
      <c r="B3799" s="1">
        <v>45536</v>
      </c>
      <c r="C3799" t="s">
        <v>6920</v>
      </c>
      <c r="D3799" t="s">
        <v>28</v>
      </c>
      <c r="E3799" t="s">
        <v>144</v>
      </c>
      <c r="F3799" t="s">
        <v>42</v>
      </c>
      <c r="G3799" t="s">
        <v>43</v>
      </c>
      <c r="H3799" t="s">
        <v>6921</v>
      </c>
      <c r="I3799">
        <v>1</v>
      </c>
      <c r="J3799">
        <v>18477</v>
      </c>
      <c r="K3799">
        <v>5</v>
      </c>
      <c r="L3799">
        <v>17553.150000000001</v>
      </c>
      <c r="M3799">
        <v>3344.4</v>
      </c>
      <c r="N3799" t="s">
        <v>20</v>
      </c>
    </row>
    <row r="3800" spans="1:14" x14ac:dyDescent="0.35">
      <c r="A3800">
        <v>13799</v>
      </c>
      <c r="B3800" s="1">
        <v>45771</v>
      </c>
      <c r="C3800" t="s">
        <v>6922</v>
      </c>
      <c r="D3800" t="s">
        <v>22</v>
      </c>
      <c r="E3800" t="s">
        <v>54</v>
      </c>
      <c r="F3800" t="s">
        <v>96</v>
      </c>
      <c r="G3800" t="s">
        <v>138</v>
      </c>
      <c r="H3800" t="s">
        <v>6923</v>
      </c>
      <c r="I3800">
        <v>4</v>
      </c>
      <c r="J3800">
        <v>17219</v>
      </c>
      <c r="K3800">
        <v>15</v>
      </c>
      <c r="L3800">
        <v>58544.6</v>
      </c>
      <c r="M3800">
        <v>12592.14</v>
      </c>
      <c r="N3800" t="s">
        <v>38</v>
      </c>
    </row>
    <row r="3801" spans="1:14" x14ac:dyDescent="0.35">
      <c r="A3801">
        <v>13800</v>
      </c>
      <c r="B3801" s="1">
        <v>45733</v>
      </c>
      <c r="C3801" t="s">
        <v>6924</v>
      </c>
      <c r="D3801" t="s">
        <v>40</v>
      </c>
      <c r="E3801" t="s">
        <v>41</v>
      </c>
      <c r="F3801" t="s">
        <v>46</v>
      </c>
      <c r="G3801" t="s">
        <v>126</v>
      </c>
      <c r="H3801" t="s">
        <v>6925</v>
      </c>
      <c r="I3801">
        <v>2</v>
      </c>
      <c r="J3801">
        <v>45301</v>
      </c>
      <c r="K3801">
        <v>15</v>
      </c>
      <c r="L3801">
        <v>77011.7</v>
      </c>
      <c r="M3801">
        <v>11400.28</v>
      </c>
      <c r="N3801" t="s">
        <v>83</v>
      </c>
    </row>
    <row r="3802" spans="1:14" x14ac:dyDescent="0.35">
      <c r="A3802">
        <v>13801</v>
      </c>
      <c r="B3802" s="1">
        <v>45575</v>
      </c>
      <c r="C3802" t="s">
        <v>6926</v>
      </c>
      <c r="D3802" t="s">
        <v>28</v>
      </c>
      <c r="E3802" t="s">
        <v>85</v>
      </c>
      <c r="F3802" t="s">
        <v>96</v>
      </c>
      <c r="G3802" t="s">
        <v>138</v>
      </c>
      <c r="H3802" t="s">
        <v>6927</v>
      </c>
      <c r="I3802">
        <v>1</v>
      </c>
      <c r="J3802">
        <v>45667</v>
      </c>
      <c r="K3802">
        <v>20</v>
      </c>
      <c r="L3802">
        <v>36533.599999999999</v>
      </c>
      <c r="M3802">
        <v>5789.05</v>
      </c>
      <c r="N3802" t="s">
        <v>33</v>
      </c>
    </row>
    <row r="3803" spans="1:14" x14ac:dyDescent="0.35">
      <c r="A3803">
        <v>13802</v>
      </c>
      <c r="B3803" s="1">
        <v>45665</v>
      </c>
      <c r="C3803" t="s">
        <v>6928</v>
      </c>
      <c r="D3803" t="s">
        <v>22</v>
      </c>
      <c r="E3803" t="s">
        <v>58</v>
      </c>
      <c r="F3803" t="s">
        <v>96</v>
      </c>
      <c r="G3803" t="s">
        <v>214</v>
      </c>
      <c r="H3803" t="s">
        <v>5507</v>
      </c>
      <c r="I3803">
        <v>1</v>
      </c>
      <c r="J3803">
        <v>25538</v>
      </c>
      <c r="K3803">
        <v>10</v>
      </c>
      <c r="L3803">
        <v>22984.2</v>
      </c>
      <c r="M3803">
        <v>1658.79</v>
      </c>
      <c r="N3803" t="s">
        <v>83</v>
      </c>
    </row>
    <row r="3804" spans="1:14" x14ac:dyDescent="0.35">
      <c r="A3804">
        <v>13803</v>
      </c>
      <c r="B3804" s="1">
        <v>45491</v>
      </c>
      <c r="C3804" t="s">
        <v>6929</v>
      </c>
      <c r="D3804" t="s">
        <v>15</v>
      </c>
      <c r="E3804" t="s">
        <v>16</v>
      </c>
      <c r="F3804" t="s">
        <v>24</v>
      </c>
      <c r="G3804" t="s">
        <v>133</v>
      </c>
      <c r="H3804" t="s">
        <v>4163</v>
      </c>
      <c r="I3804">
        <v>4</v>
      </c>
      <c r="J3804">
        <v>15250</v>
      </c>
      <c r="K3804">
        <v>20</v>
      </c>
      <c r="L3804">
        <v>48800</v>
      </c>
      <c r="M3804">
        <v>5754.31</v>
      </c>
      <c r="N3804" t="s">
        <v>20</v>
      </c>
    </row>
    <row r="3805" spans="1:14" x14ac:dyDescent="0.35">
      <c r="A3805">
        <v>13804</v>
      </c>
      <c r="B3805" s="1">
        <v>45543</v>
      </c>
      <c r="C3805" t="s">
        <v>6930</v>
      </c>
      <c r="D3805" t="s">
        <v>15</v>
      </c>
      <c r="E3805" t="s">
        <v>68</v>
      </c>
      <c r="F3805" t="s">
        <v>46</v>
      </c>
      <c r="G3805" t="s">
        <v>201</v>
      </c>
      <c r="H3805" t="s">
        <v>6931</v>
      </c>
      <c r="I3805">
        <v>1</v>
      </c>
      <c r="J3805">
        <v>28133</v>
      </c>
      <c r="K3805">
        <v>15</v>
      </c>
      <c r="L3805">
        <v>23913.05</v>
      </c>
      <c r="M3805">
        <v>2812.38</v>
      </c>
      <c r="N3805" t="s">
        <v>38</v>
      </c>
    </row>
    <row r="3806" spans="1:14" x14ac:dyDescent="0.35">
      <c r="A3806">
        <v>13805</v>
      </c>
      <c r="B3806" s="1">
        <v>45714</v>
      </c>
      <c r="C3806" t="s">
        <v>6932</v>
      </c>
      <c r="D3806" t="s">
        <v>28</v>
      </c>
      <c r="E3806" t="s">
        <v>85</v>
      </c>
      <c r="F3806" t="s">
        <v>69</v>
      </c>
      <c r="G3806" t="s">
        <v>115</v>
      </c>
      <c r="H3806" t="s">
        <v>6933</v>
      </c>
      <c r="I3806">
        <v>2</v>
      </c>
      <c r="J3806">
        <v>13273</v>
      </c>
      <c r="K3806">
        <v>10</v>
      </c>
      <c r="L3806">
        <v>23891.4</v>
      </c>
      <c r="M3806">
        <v>1916.08</v>
      </c>
      <c r="N3806" t="s">
        <v>20</v>
      </c>
    </row>
    <row r="3807" spans="1:14" x14ac:dyDescent="0.35">
      <c r="A3807">
        <v>13806</v>
      </c>
      <c r="B3807" s="1">
        <v>45244</v>
      </c>
      <c r="C3807" t="s">
        <v>6934</v>
      </c>
      <c r="D3807" t="s">
        <v>28</v>
      </c>
      <c r="E3807" t="s">
        <v>35</v>
      </c>
      <c r="F3807" t="s">
        <v>69</v>
      </c>
      <c r="G3807" t="s">
        <v>123</v>
      </c>
      <c r="H3807" t="s">
        <v>6935</v>
      </c>
      <c r="I3807">
        <v>5</v>
      </c>
      <c r="J3807">
        <v>22752</v>
      </c>
      <c r="K3807">
        <v>5</v>
      </c>
      <c r="L3807">
        <v>108072</v>
      </c>
      <c r="M3807">
        <v>21673.56</v>
      </c>
      <c r="N3807" t="s">
        <v>33</v>
      </c>
    </row>
    <row r="3808" spans="1:14" x14ac:dyDescent="0.35">
      <c r="A3808">
        <v>13807</v>
      </c>
      <c r="B3808" s="1">
        <v>45585</v>
      </c>
      <c r="C3808" t="s">
        <v>6936</v>
      </c>
      <c r="D3808" t="s">
        <v>28</v>
      </c>
      <c r="E3808" t="s">
        <v>85</v>
      </c>
      <c r="F3808" t="s">
        <v>75</v>
      </c>
      <c r="G3808" t="s">
        <v>240</v>
      </c>
      <c r="H3808" t="s">
        <v>6937</v>
      </c>
      <c r="I3808">
        <v>1</v>
      </c>
      <c r="J3808">
        <v>73319</v>
      </c>
      <c r="K3808">
        <v>10</v>
      </c>
      <c r="L3808">
        <v>65987.100000000006</v>
      </c>
      <c r="M3808">
        <v>7355.54</v>
      </c>
      <c r="N3808" t="s">
        <v>83</v>
      </c>
    </row>
    <row r="3809" spans="1:14" x14ac:dyDescent="0.35">
      <c r="A3809">
        <v>13808</v>
      </c>
      <c r="B3809" s="1">
        <v>45708</v>
      </c>
      <c r="C3809" t="s">
        <v>6938</v>
      </c>
      <c r="D3809" t="s">
        <v>22</v>
      </c>
      <c r="E3809" t="s">
        <v>23</v>
      </c>
      <c r="F3809" t="s">
        <v>96</v>
      </c>
      <c r="G3809" t="s">
        <v>138</v>
      </c>
      <c r="H3809" t="s">
        <v>6939</v>
      </c>
      <c r="I3809">
        <v>4</v>
      </c>
      <c r="J3809">
        <v>13463</v>
      </c>
      <c r="K3809">
        <v>10</v>
      </c>
      <c r="L3809">
        <v>48466.8</v>
      </c>
      <c r="M3809">
        <v>6880.3</v>
      </c>
      <c r="N3809" t="s">
        <v>33</v>
      </c>
    </row>
    <row r="3810" spans="1:14" x14ac:dyDescent="0.35">
      <c r="A3810">
        <v>13809</v>
      </c>
      <c r="B3810" s="1">
        <v>45506</v>
      </c>
      <c r="C3810" t="s">
        <v>3173</v>
      </c>
      <c r="D3810" t="s">
        <v>15</v>
      </c>
      <c r="E3810" t="s">
        <v>16</v>
      </c>
      <c r="F3810" t="s">
        <v>46</v>
      </c>
      <c r="G3810" t="s">
        <v>201</v>
      </c>
      <c r="H3810" t="s">
        <v>6940</v>
      </c>
      <c r="I3810">
        <v>5</v>
      </c>
      <c r="J3810">
        <v>64962</v>
      </c>
      <c r="K3810">
        <v>15</v>
      </c>
      <c r="L3810">
        <v>276088.5</v>
      </c>
      <c r="M3810">
        <v>68739.3</v>
      </c>
      <c r="N3810" t="s">
        <v>38</v>
      </c>
    </row>
    <row r="3811" spans="1:14" x14ac:dyDescent="0.35">
      <c r="A3811">
        <v>13810</v>
      </c>
      <c r="B3811" s="1">
        <v>45750</v>
      </c>
      <c r="C3811" t="s">
        <v>6941</v>
      </c>
      <c r="D3811" t="s">
        <v>28</v>
      </c>
      <c r="E3811" t="s">
        <v>144</v>
      </c>
      <c r="F3811" t="s">
        <v>30</v>
      </c>
      <c r="G3811" t="s">
        <v>65</v>
      </c>
      <c r="H3811" t="s">
        <v>6942</v>
      </c>
      <c r="I3811">
        <v>3</v>
      </c>
      <c r="J3811">
        <v>28974</v>
      </c>
      <c r="K3811">
        <v>15</v>
      </c>
      <c r="L3811">
        <v>73883.7</v>
      </c>
      <c r="M3811">
        <v>7866.42</v>
      </c>
      <c r="N3811" t="s">
        <v>72</v>
      </c>
    </row>
    <row r="3812" spans="1:14" x14ac:dyDescent="0.35">
      <c r="A3812">
        <v>13811</v>
      </c>
      <c r="B3812" s="1">
        <v>45402</v>
      </c>
      <c r="C3812" t="s">
        <v>6943</v>
      </c>
      <c r="D3812" t="s">
        <v>28</v>
      </c>
      <c r="E3812" t="s">
        <v>35</v>
      </c>
      <c r="F3812" t="s">
        <v>69</v>
      </c>
      <c r="G3812" t="s">
        <v>123</v>
      </c>
      <c r="H3812" t="s">
        <v>6944</v>
      </c>
      <c r="I3812">
        <v>5</v>
      </c>
      <c r="J3812">
        <v>18882</v>
      </c>
      <c r="K3812">
        <v>15</v>
      </c>
      <c r="L3812">
        <v>80248.5</v>
      </c>
      <c r="M3812">
        <v>15286.74</v>
      </c>
      <c r="N3812" t="s">
        <v>20</v>
      </c>
    </row>
    <row r="3813" spans="1:14" x14ac:dyDescent="0.35">
      <c r="A3813">
        <v>13812</v>
      </c>
      <c r="B3813" s="1">
        <v>45768</v>
      </c>
      <c r="C3813" t="s">
        <v>6945</v>
      </c>
      <c r="D3813" t="s">
        <v>40</v>
      </c>
      <c r="E3813" t="s">
        <v>50</v>
      </c>
      <c r="F3813" t="s">
        <v>42</v>
      </c>
      <c r="G3813" t="s">
        <v>446</v>
      </c>
      <c r="H3813" t="s">
        <v>6946</v>
      </c>
      <c r="I3813">
        <v>4</v>
      </c>
      <c r="J3813">
        <v>71673</v>
      </c>
      <c r="K3813">
        <v>20</v>
      </c>
      <c r="L3813">
        <v>229353.60000000001</v>
      </c>
      <c r="M3813">
        <v>51734.83</v>
      </c>
      <c r="N3813" t="s">
        <v>83</v>
      </c>
    </row>
    <row r="3814" spans="1:14" x14ac:dyDescent="0.35">
      <c r="A3814">
        <v>13813</v>
      </c>
      <c r="B3814" s="1">
        <v>45397</v>
      </c>
      <c r="C3814" t="s">
        <v>6947</v>
      </c>
      <c r="D3814" t="s">
        <v>40</v>
      </c>
      <c r="E3814" t="s">
        <v>41</v>
      </c>
      <c r="F3814" t="s">
        <v>129</v>
      </c>
      <c r="G3814" t="s">
        <v>168</v>
      </c>
      <c r="H3814" t="s">
        <v>6948</v>
      </c>
      <c r="I3814">
        <v>4</v>
      </c>
      <c r="J3814">
        <v>2203</v>
      </c>
      <c r="K3814">
        <v>15</v>
      </c>
      <c r="L3814">
        <v>7490.2</v>
      </c>
      <c r="M3814">
        <v>447.52</v>
      </c>
      <c r="N3814" t="s">
        <v>83</v>
      </c>
    </row>
    <row r="3815" spans="1:14" x14ac:dyDescent="0.35">
      <c r="A3815">
        <v>13814</v>
      </c>
      <c r="B3815" s="1">
        <v>45422</v>
      </c>
      <c r="C3815" t="s">
        <v>6949</v>
      </c>
      <c r="D3815" t="s">
        <v>40</v>
      </c>
      <c r="E3815" t="s">
        <v>110</v>
      </c>
      <c r="F3815" t="s">
        <v>46</v>
      </c>
      <c r="G3815" t="s">
        <v>126</v>
      </c>
      <c r="H3815" t="s">
        <v>6950</v>
      </c>
      <c r="I3815">
        <v>1</v>
      </c>
      <c r="J3815">
        <v>55484</v>
      </c>
      <c r="K3815">
        <v>20</v>
      </c>
      <c r="L3815">
        <v>44387.199999999997</v>
      </c>
      <c r="M3815">
        <v>4378.87</v>
      </c>
      <c r="N3815" t="s">
        <v>20</v>
      </c>
    </row>
    <row r="3816" spans="1:14" x14ac:dyDescent="0.35">
      <c r="A3816">
        <v>13815</v>
      </c>
      <c r="B3816" s="1">
        <v>45717</v>
      </c>
      <c r="C3816" t="s">
        <v>6951</v>
      </c>
      <c r="D3816" t="s">
        <v>15</v>
      </c>
      <c r="E3816" t="s">
        <v>16</v>
      </c>
      <c r="F3816" t="s">
        <v>30</v>
      </c>
      <c r="G3816" t="s">
        <v>227</v>
      </c>
      <c r="H3816" t="s">
        <v>6952</v>
      </c>
      <c r="I3816">
        <v>5</v>
      </c>
      <c r="J3816">
        <v>9459</v>
      </c>
      <c r="K3816">
        <v>10</v>
      </c>
      <c r="L3816">
        <v>42565.5</v>
      </c>
      <c r="M3816">
        <v>6062.98</v>
      </c>
      <c r="N3816" t="s">
        <v>72</v>
      </c>
    </row>
    <row r="3817" spans="1:14" x14ac:dyDescent="0.35">
      <c r="A3817">
        <v>13816</v>
      </c>
      <c r="B3817" s="1">
        <v>45542</v>
      </c>
      <c r="C3817" t="s">
        <v>6953</v>
      </c>
      <c r="D3817" t="s">
        <v>22</v>
      </c>
      <c r="E3817" t="s">
        <v>23</v>
      </c>
      <c r="F3817" t="s">
        <v>75</v>
      </c>
      <c r="G3817" t="s">
        <v>204</v>
      </c>
      <c r="H3817" t="s">
        <v>205</v>
      </c>
      <c r="I3817">
        <v>5</v>
      </c>
      <c r="J3817">
        <v>20640</v>
      </c>
      <c r="K3817">
        <v>20</v>
      </c>
      <c r="L3817">
        <v>82560</v>
      </c>
      <c r="M3817">
        <v>7916.19</v>
      </c>
      <c r="N3817" t="s">
        <v>20</v>
      </c>
    </row>
    <row r="3818" spans="1:14" x14ac:dyDescent="0.35">
      <c r="A3818">
        <v>13817</v>
      </c>
      <c r="B3818" s="1">
        <v>45681</v>
      </c>
      <c r="C3818" t="s">
        <v>1668</v>
      </c>
      <c r="D3818" t="s">
        <v>15</v>
      </c>
      <c r="E3818" t="s">
        <v>16</v>
      </c>
      <c r="F3818" t="s">
        <v>30</v>
      </c>
      <c r="G3818" t="s">
        <v>65</v>
      </c>
      <c r="H3818" t="s">
        <v>630</v>
      </c>
      <c r="I3818">
        <v>1</v>
      </c>
      <c r="J3818">
        <v>40410</v>
      </c>
      <c r="K3818">
        <v>10</v>
      </c>
      <c r="L3818">
        <v>36369</v>
      </c>
      <c r="M3818">
        <v>3559.44</v>
      </c>
      <c r="N3818" t="s">
        <v>72</v>
      </c>
    </row>
    <row r="3819" spans="1:14" x14ac:dyDescent="0.35">
      <c r="A3819">
        <v>13818</v>
      </c>
      <c r="B3819" s="1">
        <v>45512</v>
      </c>
      <c r="C3819" t="s">
        <v>6954</v>
      </c>
      <c r="D3819" t="s">
        <v>15</v>
      </c>
      <c r="E3819" t="s">
        <v>16</v>
      </c>
      <c r="F3819" t="s">
        <v>75</v>
      </c>
      <c r="G3819" t="s">
        <v>204</v>
      </c>
      <c r="H3819" t="s">
        <v>6955</v>
      </c>
      <c r="I3819">
        <v>2</v>
      </c>
      <c r="J3819">
        <v>13000</v>
      </c>
      <c r="K3819">
        <v>15</v>
      </c>
      <c r="L3819">
        <v>22100</v>
      </c>
      <c r="M3819">
        <v>3823.32</v>
      </c>
      <c r="N3819" t="s">
        <v>72</v>
      </c>
    </row>
    <row r="3820" spans="1:14" x14ac:dyDescent="0.35">
      <c r="A3820">
        <v>13819</v>
      </c>
      <c r="B3820" s="1">
        <v>45716</v>
      </c>
      <c r="C3820" t="s">
        <v>6956</v>
      </c>
      <c r="D3820" t="s">
        <v>22</v>
      </c>
      <c r="E3820" t="s">
        <v>167</v>
      </c>
      <c r="F3820" t="s">
        <v>69</v>
      </c>
      <c r="G3820" t="s">
        <v>123</v>
      </c>
      <c r="H3820" t="s">
        <v>6957</v>
      </c>
      <c r="I3820">
        <v>2</v>
      </c>
      <c r="J3820">
        <v>74405</v>
      </c>
      <c r="K3820">
        <v>10</v>
      </c>
      <c r="L3820">
        <v>133929</v>
      </c>
      <c r="M3820">
        <v>7482.25</v>
      </c>
      <c r="N3820" t="s">
        <v>20</v>
      </c>
    </row>
    <row r="3821" spans="1:14" x14ac:dyDescent="0.35">
      <c r="A3821">
        <v>13820</v>
      </c>
      <c r="B3821" s="1">
        <v>45533</v>
      </c>
      <c r="C3821" t="s">
        <v>6958</v>
      </c>
      <c r="D3821" t="s">
        <v>40</v>
      </c>
      <c r="E3821" t="s">
        <v>41</v>
      </c>
      <c r="F3821" t="s">
        <v>30</v>
      </c>
      <c r="G3821" t="s">
        <v>322</v>
      </c>
      <c r="H3821" t="s">
        <v>2495</v>
      </c>
      <c r="I3821">
        <v>1</v>
      </c>
      <c r="J3821">
        <v>72142</v>
      </c>
      <c r="K3821">
        <v>20</v>
      </c>
      <c r="L3821">
        <v>57713.599999999999</v>
      </c>
      <c r="M3821">
        <v>5965.29</v>
      </c>
      <c r="N3821" t="s">
        <v>20</v>
      </c>
    </row>
    <row r="3822" spans="1:14" x14ac:dyDescent="0.35">
      <c r="A3822">
        <v>13821</v>
      </c>
      <c r="B3822" s="1">
        <v>45494</v>
      </c>
      <c r="C3822" t="s">
        <v>6959</v>
      </c>
      <c r="D3822" t="s">
        <v>22</v>
      </c>
      <c r="E3822" t="s">
        <v>23</v>
      </c>
      <c r="F3822" t="s">
        <v>75</v>
      </c>
      <c r="G3822" t="s">
        <v>307</v>
      </c>
      <c r="H3822" t="s">
        <v>2513</v>
      </c>
      <c r="I3822">
        <v>5</v>
      </c>
      <c r="J3822">
        <v>35427</v>
      </c>
      <c r="K3822">
        <v>15</v>
      </c>
      <c r="L3822">
        <v>150564.75</v>
      </c>
      <c r="M3822">
        <v>34871.160000000003</v>
      </c>
      <c r="N3822" t="s">
        <v>72</v>
      </c>
    </row>
    <row r="3823" spans="1:14" x14ac:dyDescent="0.35">
      <c r="A3823">
        <v>13822</v>
      </c>
      <c r="B3823" s="1">
        <v>45491</v>
      </c>
      <c r="C3823" t="s">
        <v>6960</v>
      </c>
      <c r="D3823" t="s">
        <v>28</v>
      </c>
      <c r="E3823" t="s">
        <v>29</v>
      </c>
      <c r="F3823" t="s">
        <v>30</v>
      </c>
      <c r="G3823" t="s">
        <v>104</v>
      </c>
      <c r="H3823" t="s">
        <v>6961</v>
      </c>
      <c r="I3823">
        <v>5</v>
      </c>
      <c r="J3823">
        <v>38466</v>
      </c>
      <c r="K3823">
        <v>20</v>
      </c>
      <c r="L3823">
        <v>153864</v>
      </c>
      <c r="M3823">
        <v>30908.9</v>
      </c>
      <c r="N3823" t="s">
        <v>38</v>
      </c>
    </row>
    <row r="3824" spans="1:14" x14ac:dyDescent="0.35">
      <c r="A3824">
        <v>13823</v>
      </c>
      <c r="B3824" s="1">
        <v>45583</v>
      </c>
      <c r="C3824" t="s">
        <v>6962</v>
      </c>
      <c r="D3824" t="s">
        <v>22</v>
      </c>
      <c r="E3824" t="s">
        <v>167</v>
      </c>
      <c r="F3824" t="s">
        <v>46</v>
      </c>
      <c r="G3824" t="s">
        <v>126</v>
      </c>
      <c r="H3824" t="s">
        <v>5907</v>
      </c>
      <c r="I3824">
        <v>5</v>
      </c>
      <c r="J3824">
        <v>20247</v>
      </c>
      <c r="K3824">
        <v>0</v>
      </c>
      <c r="L3824">
        <v>101235</v>
      </c>
      <c r="M3824">
        <v>25010.39</v>
      </c>
      <c r="N3824" t="s">
        <v>33</v>
      </c>
    </row>
    <row r="3825" spans="1:14" x14ac:dyDescent="0.35">
      <c r="A3825">
        <v>13824</v>
      </c>
      <c r="B3825" s="1">
        <v>45364</v>
      </c>
      <c r="C3825" t="s">
        <v>6963</v>
      </c>
      <c r="D3825" t="s">
        <v>28</v>
      </c>
      <c r="E3825" t="s">
        <v>114</v>
      </c>
      <c r="F3825" t="s">
        <v>46</v>
      </c>
      <c r="G3825" t="s">
        <v>201</v>
      </c>
      <c r="H3825" t="s">
        <v>2030</v>
      </c>
      <c r="I3825">
        <v>1</v>
      </c>
      <c r="J3825">
        <v>35237</v>
      </c>
      <c r="K3825">
        <v>0</v>
      </c>
      <c r="L3825">
        <v>35237</v>
      </c>
      <c r="M3825">
        <v>7954.51</v>
      </c>
      <c r="N3825" t="s">
        <v>20</v>
      </c>
    </row>
    <row r="3826" spans="1:14" x14ac:dyDescent="0.35">
      <c r="A3826">
        <v>13825</v>
      </c>
      <c r="B3826" s="1">
        <v>45626</v>
      </c>
      <c r="C3826" t="s">
        <v>6964</v>
      </c>
      <c r="D3826" t="s">
        <v>15</v>
      </c>
      <c r="E3826" t="s">
        <v>16</v>
      </c>
      <c r="F3826" t="s">
        <v>42</v>
      </c>
      <c r="G3826" t="s">
        <v>188</v>
      </c>
      <c r="H3826" t="s">
        <v>6965</v>
      </c>
      <c r="I3826">
        <v>4</v>
      </c>
      <c r="J3826">
        <v>39281</v>
      </c>
      <c r="K3826">
        <v>0</v>
      </c>
      <c r="L3826">
        <v>157124</v>
      </c>
      <c r="M3826">
        <v>24626.13</v>
      </c>
      <c r="N3826" t="s">
        <v>83</v>
      </c>
    </row>
    <row r="3827" spans="1:14" x14ac:dyDescent="0.35">
      <c r="A3827">
        <v>13826</v>
      </c>
      <c r="B3827" s="1">
        <v>45840</v>
      </c>
      <c r="C3827" t="s">
        <v>6966</v>
      </c>
      <c r="D3827" t="s">
        <v>22</v>
      </c>
      <c r="E3827" t="s">
        <v>58</v>
      </c>
      <c r="F3827" t="s">
        <v>30</v>
      </c>
      <c r="G3827" t="s">
        <v>322</v>
      </c>
      <c r="H3827" t="s">
        <v>337</v>
      </c>
      <c r="I3827">
        <v>5</v>
      </c>
      <c r="J3827">
        <v>71172</v>
      </c>
      <c r="K3827">
        <v>5</v>
      </c>
      <c r="L3827">
        <v>338067</v>
      </c>
      <c r="M3827">
        <v>61986.26</v>
      </c>
      <c r="N3827" t="s">
        <v>20</v>
      </c>
    </row>
    <row r="3828" spans="1:14" x14ac:dyDescent="0.35">
      <c r="A3828">
        <v>13827</v>
      </c>
      <c r="B3828" s="1">
        <v>45377</v>
      </c>
      <c r="C3828" t="s">
        <v>6967</v>
      </c>
      <c r="D3828" t="s">
        <v>28</v>
      </c>
      <c r="E3828" t="s">
        <v>29</v>
      </c>
      <c r="F3828" t="s">
        <v>46</v>
      </c>
      <c r="G3828" t="s">
        <v>141</v>
      </c>
      <c r="H3828" t="s">
        <v>6968</v>
      </c>
      <c r="I3828">
        <v>3</v>
      </c>
      <c r="J3828">
        <v>21963</v>
      </c>
      <c r="K3828">
        <v>20</v>
      </c>
      <c r="L3828">
        <v>52711.199999999997</v>
      </c>
      <c r="M3828">
        <v>3202.45</v>
      </c>
      <c r="N3828" t="s">
        <v>38</v>
      </c>
    </row>
    <row r="3829" spans="1:14" x14ac:dyDescent="0.35">
      <c r="A3829">
        <v>13828</v>
      </c>
      <c r="B3829" s="1">
        <v>45575</v>
      </c>
      <c r="C3829" t="s">
        <v>6969</v>
      </c>
      <c r="D3829" t="s">
        <v>15</v>
      </c>
      <c r="E3829" t="s">
        <v>93</v>
      </c>
      <c r="F3829" t="s">
        <v>46</v>
      </c>
      <c r="G3829" t="s">
        <v>201</v>
      </c>
      <c r="H3829" t="s">
        <v>6970</v>
      </c>
      <c r="I3829">
        <v>3</v>
      </c>
      <c r="J3829">
        <v>9199</v>
      </c>
      <c r="K3829">
        <v>20</v>
      </c>
      <c r="L3829">
        <v>22077.599999999999</v>
      </c>
      <c r="M3829">
        <v>3220.79</v>
      </c>
      <c r="N3829" t="s">
        <v>20</v>
      </c>
    </row>
    <row r="3830" spans="1:14" x14ac:dyDescent="0.35">
      <c r="A3830">
        <v>13829</v>
      </c>
      <c r="B3830" s="1">
        <v>45876</v>
      </c>
      <c r="C3830" t="s">
        <v>6971</v>
      </c>
      <c r="D3830" t="s">
        <v>22</v>
      </c>
      <c r="E3830" t="s">
        <v>74</v>
      </c>
      <c r="F3830" t="s">
        <v>75</v>
      </c>
      <c r="G3830" t="s">
        <v>307</v>
      </c>
      <c r="H3830" t="s">
        <v>6972</v>
      </c>
      <c r="I3830">
        <v>4</v>
      </c>
      <c r="J3830">
        <v>22057</v>
      </c>
      <c r="K3830">
        <v>15</v>
      </c>
      <c r="L3830">
        <v>74993.8</v>
      </c>
      <c r="M3830">
        <v>5611.62</v>
      </c>
      <c r="N3830" t="s">
        <v>20</v>
      </c>
    </row>
    <row r="3831" spans="1:14" x14ac:dyDescent="0.35">
      <c r="A3831">
        <v>13830</v>
      </c>
      <c r="B3831" s="1">
        <v>45819</v>
      </c>
      <c r="C3831" t="s">
        <v>6973</v>
      </c>
      <c r="D3831" t="s">
        <v>15</v>
      </c>
      <c r="E3831" t="s">
        <v>93</v>
      </c>
      <c r="F3831" t="s">
        <v>129</v>
      </c>
      <c r="G3831" t="s">
        <v>148</v>
      </c>
      <c r="H3831" t="s">
        <v>6974</v>
      </c>
      <c r="I3831">
        <v>1</v>
      </c>
      <c r="J3831">
        <v>40271</v>
      </c>
      <c r="K3831">
        <v>20</v>
      </c>
      <c r="L3831">
        <v>32216.799999999999</v>
      </c>
      <c r="M3831">
        <v>2043.17</v>
      </c>
      <c r="N3831" t="s">
        <v>20</v>
      </c>
    </row>
    <row r="3832" spans="1:14" x14ac:dyDescent="0.35">
      <c r="A3832">
        <v>13831</v>
      </c>
      <c r="B3832" s="1">
        <v>45551</v>
      </c>
      <c r="C3832" t="s">
        <v>6975</v>
      </c>
      <c r="D3832" t="s">
        <v>28</v>
      </c>
      <c r="E3832" t="s">
        <v>114</v>
      </c>
      <c r="F3832" t="s">
        <v>46</v>
      </c>
      <c r="G3832" t="s">
        <v>141</v>
      </c>
      <c r="H3832" t="s">
        <v>3545</v>
      </c>
      <c r="I3832">
        <v>5</v>
      </c>
      <c r="J3832">
        <v>72295</v>
      </c>
      <c r="K3832">
        <v>20</v>
      </c>
      <c r="L3832">
        <v>289180</v>
      </c>
      <c r="M3832">
        <v>45698.23</v>
      </c>
      <c r="N3832" t="s">
        <v>72</v>
      </c>
    </row>
    <row r="3833" spans="1:14" x14ac:dyDescent="0.35">
      <c r="A3833">
        <v>13832</v>
      </c>
      <c r="B3833" s="1">
        <v>45209</v>
      </c>
      <c r="C3833" t="s">
        <v>6976</v>
      </c>
      <c r="D3833" t="s">
        <v>15</v>
      </c>
      <c r="E3833" t="s">
        <v>147</v>
      </c>
      <c r="F3833" t="s">
        <v>17</v>
      </c>
      <c r="G3833" t="s">
        <v>18</v>
      </c>
      <c r="H3833" t="s">
        <v>4304</v>
      </c>
      <c r="I3833">
        <v>3</v>
      </c>
      <c r="J3833">
        <v>75120</v>
      </c>
      <c r="K3833">
        <v>20</v>
      </c>
      <c r="L3833">
        <v>180288</v>
      </c>
      <c r="M3833">
        <v>40876.74</v>
      </c>
      <c r="N3833" t="s">
        <v>83</v>
      </c>
    </row>
    <row r="3834" spans="1:14" x14ac:dyDescent="0.35">
      <c r="A3834">
        <v>13833</v>
      </c>
      <c r="B3834" s="1">
        <v>45259</v>
      </c>
      <c r="C3834" t="s">
        <v>6977</v>
      </c>
      <c r="D3834" t="s">
        <v>28</v>
      </c>
      <c r="E3834" t="s">
        <v>35</v>
      </c>
      <c r="F3834" t="s">
        <v>96</v>
      </c>
      <c r="G3834" t="s">
        <v>214</v>
      </c>
      <c r="H3834" t="s">
        <v>6978</v>
      </c>
      <c r="I3834">
        <v>5</v>
      </c>
      <c r="J3834">
        <v>63288</v>
      </c>
      <c r="K3834">
        <v>5</v>
      </c>
      <c r="L3834">
        <v>300618</v>
      </c>
      <c r="M3834">
        <v>62609.440000000002</v>
      </c>
      <c r="N3834" t="s">
        <v>33</v>
      </c>
    </row>
    <row r="3835" spans="1:14" x14ac:dyDescent="0.35">
      <c r="A3835">
        <v>13834</v>
      </c>
      <c r="B3835" s="1">
        <v>45780</v>
      </c>
      <c r="C3835" t="s">
        <v>598</v>
      </c>
      <c r="D3835" t="s">
        <v>40</v>
      </c>
      <c r="E3835" t="s">
        <v>50</v>
      </c>
      <c r="F3835" t="s">
        <v>96</v>
      </c>
      <c r="G3835" t="s">
        <v>97</v>
      </c>
      <c r="H3835" t="s">
        <v>6979</v>
      </c>
      <c r="I3835">
        <v>5</v>
      </c>
      <c r="J3835">
        <v>28281</v>
      </c>
      <c r="K3835">
        <v>10</v>
      </c>
      <c r="L3835">
        <v>127264.5</v>
      </c>
      <c r="M3835">
        <v>31811.06</v>
      </c>
      <c r="N3835" t="s">
        <v>83</v>
      </c>
    </row>
    <row r="3836" spans="1:14" x14ac:dyDescent="0.35">
      <c r="A3836">
        <v>13835</v>
      </c>
      <c r="B3836" s="1">
        <v>45744</v>
      </c>
      <c r="C3836" t="s">
        <v>6980</v>
      </c>
      <c r="D3836" t="s">
        <v>28</v>
      </c>
      <c r="E3836" t="s">
        <v>114</v>
      </c>
      <c r="F3836" t="s">
        <v>129</v>
      </c>
      <c r="G3836" t="s">
        <v>130</v>
      </c>
      <c r="H3836" t="s">
        <v>6981</v>
      </c>
      <c r="I3836">
        <v>5</v>
      </c>
      <c r="J3836">
        <v>19510</v>
      </c>
      <c r="K3836">
        <v>20</v>
      </c>
      <c r="L3836">
        <v>78040</v>
      </c>
      <c r="M3836">
        <v>7582.09</v>
      </c>
      <c r="N3836" t="s">
        <v>83</v>
      </c>
    </row>
    <row r="3837" spans="1:14" x14ac:dyDescent="0.35">
      <c r="A3837">
        <v>13836</v>
      </c>
      <c r="B3837" s="1">
        <v>45646</v>
      </c>
      <c r="C3837" t="s">
        <v>6982</v>
      </c>
      <c r="D3837" t="s">
        <v>22</v>
      </c>
      <c r="E3837" t="s">
        <v>74</v>
      </c>
      <c r="F3837" t="s">
        <v>24</v>
      </c>
      <c r="G3837" t="s">
        <v>107</v>
      </c>
      <c r="H3837" t="s">
        <v>6983</v>
      </c>
      <c r="I3837">
        <v>4</v>
      </c>
      <c r="J3837">
        <v>34623</v>
      </c>
      <c r="K3837">
        <v>15</v>
      </c>
      <c r="L3837">
        <v>117718.2</v>
      </c>
      <c r="M3837">
        <v>21648.73</v>
      </c>
      <c r="N3837" t="s">
        <v>38</v>
      </c>
    </row>
    <row r="3838" spans="1:14" x14ac:dyDescent="0.35">
      <c r="A3838">
        <v>13837</v>
      </c>
      <c r="B3838" s="1">
        <v>45806</v>
      </c>
      <c r="C3838" t="s">
        <v>6984</v>
      </c>
      <c r="D3838" t="s">
        <v>28</v>
      </c>
      <c r="E3838" t="s">
        <v>35</v>
      </c>
      <c r="F3838" t="s">
        <v>75</v>
      </c>
      <c r="G3838" t="s">
        <v>240</v>
      </c>
      <c r="H3838" t="s">
        <v>6985</v>
      </c>
      <c r="I3838">
        <v>4</v>
      </c>
      <c r="J3838">
        <v>47826</v>
      </c>
      <c r="K3838">
        <v>5</v>
      </c>
      <c r="L3838">
        <v>181738.8</v>
      </c>
      <c r="M3838">
        <v>26895.09</v>
      </c>
      <c r="N3838" t="s">
        <v>83</v>
      </c>
    </row>
    <row r="3839" spans="1:14" x14ac:dyDescent="0.35">
      <c r="A3839">
        <v>13838</v>
      </c>
      <c r="B3839" s="1">
        <v>45308</v>
      </c>
      <c r="C3839" t="s">
        <v>6986</v>
      </c>
      <c r="D3839" t="s">
        <v>28</v>
      </c>
      <c r="E3839" t="s">
        <v>29</v>
      </c>
      <c r="F3839" t="s">
        <v>30</v>
      </c>
      <c r="G3839" t="s">
        <v>104</v>
      </c>
      <c r="H3839" t="s">
        <v>6987</v>
      </c>
      <c r="I3839">
        <v>1</v>
      </c>
      <c r="J3839">
        <v>73288</v>
      </c>
      <c r="K3839">
        <v>10</v>
      </c>
      <c r="L3839">
        <v>65959.199999999997</v>
      </c>
      <c r="M3839">
        <v>14300.34</v>
      </c>
      <c r="N3839" t="s">
        <v>33</v>
      </c>
    </row>
    <row r="3840" spans="1:14" x14ac:dyDescent="0.35">
      <c r="A3840">
        <v>13839</v>
      </c>
      <c r="B3840" s="1">
        <v>45441</v>
      </c>
      <c r="C3840" t="s">
        <v>6988</v>
      </c>
      <c r="D3840" t="s">
        <v>28</v>
      </c>
      <c r="E3840" t="s">
        <v>35</v>
      </c>
      <c r="F3840" t="s">
        <v>75</v>
      </c>
      <c r="G3840" t="s">
        <v>307</v>
      </c>
      <c r="H3840" t="s">
        <v>3475</v>
      </c>
      <c r="I3840">
        <v>4</v>
      </c>
      <c r="J3840">
        <v>60244</v>
      </c>
      <c r="K3840">
        <v>5</v>
      </c>
      <c r="L3840">
        <v>228927.2</v>
      </c>
      <c r="M3840">
        <v>39408.44</v>
      </c>
      <c r="N3840" t="s">
        <v>33</v>
      </c>
    </row>
    <row r="3841" spans="1:14" x14ac:dyDescent="0.35">
      <c r="A3841">
        <v>13840</v>
      </c>
      <c r="B3841" s="1">
        <v>45710</v>
      </c>
      <c r="C3841" t="s">
        <v>6989</v>
      </c>
      <c r="D3841" t="s">
        <v>28</v>
      </c>
      <c r="E3841" t="s">
        <v>35</v>
      </c>
      <c r="F3841" t="s">
        <v>24</v>
      </c>
      <c r="G3841" t="s">
        <v>59</v>
      </c>
      <c r="H3841" t="s">
        <v>3747</v>
      </c>
      <c r="I3841">
        <v>2</v>
      </c>
      <c r="J3841">
        <v>9019</v>
      </c>
      <c r="K3841">
        <v>15</v>
      </c>
      <c r="L3841">
        <v>15332.3</v>
      </c>
      <c r="M3841">
        <v>1374.04</v>
      </c>
      <c r="N3841" t="s">
        <v>33</v>
      </c>
    </row>
    <row r="3842" spans="1:14" x14ac:dyDescent="0.35">
      <c r="A3842">
        <v>13841</v>
      </c>
      <c r="B3842" s="1">
        <v>45583</v>
      </c>
      <c r="C3842" t="s">
        <v>6990</v>
      </c>
      <c r="D3842" t="s">
        <v>15</v>
      </c>
      <c r="E3842" t="s">
        <v>93</v>
      </c>
      <c r="F3842" t="s">
        <v>129</v>
      </c>
      <c r="G3842" t="s">
        <v>168</v>
      </c>
      <c r="H3842" t="s">
        <v>6991</v>
      </c>
      <c r="I3842">
        <v>3</v>
      </c>
      <c r="J3842">
        <v>21517</v>
      </c>
      <c r="K3842">
        <v>0</v>
      </c>
      <c r="L3842">
        <v>64551</v>
      </c>
      <c r="M3842">
        <v>14888.99</v>
      </c>
      <c r="N3842" t="s">
        <v>72</v>
      </c>
    </row>
    <row r="3843" spans="1:14" x14ac:dyDescent="0.35">
      <c r="A3843">
        <v>13842</v>
      </c>
      <c r="B3843" s="1">
        <v>45760</v>
      </c>
      <c r="C3843" t="s">
        <v>6992</v>
      </c>
      <c r="D3843" t="s">
        <v>28</v>
      </c>
      <c r="E3843" t="s">
        <v>29</v>
      </c>
      <c r="F3843" t="s">
        <v>86</v>
      </c>
      <c r="G3843" t="s">
        <v>87</v>
      </c>
      <c r="H3843" t="s">
        <v>6993</v>
      </c>
      <c r="I3843">
        <v>5</v>
      </c>
      <c r="J3843">
        <v>26145</v>
      </c>
      <c r="K3843">
        <v>20</v>
      </c>
      <c r="L3843">
        <v>104580</v>
      </c>
      <c r="M3843">
        <v>7467.72</v>
      </c>
      <c r="N3843" t="s">
        <v>33</v>
      </c>
    </row>
    <row r="3844" spans="1:14" x14ac:dyDescent="0.35">
      <c r="A3844">
        <v>13843</v>
      </c>
      <c r="B3844" s="1">
        <v>45539</v>
      </c>
      <c r="C3844" t="s">
        <v>3150</v>
      </c>
      <c r="D3844" t="s">
        <v>22</v>
      </c>
      <c r="E3844" t="s">
        <v>167</v>
      </c>
      <c r="F3844" t="s">
        <v>75</v>
      </c>
      <c r="G3844" t="s">
        <v>204</v>
      </c>
      <c r="H3844" t="s">
        <v>1725</v>
      </c>
      <c r="I3844">
        <v>3</v>
      </c>
      <c r="J3844">
        <v>69425</v>
      </c>
      <c r="K3844">
        <v>20</v>
      </c>
      <c r="L3844">
        <v>166620</v>
      </c>
      <c r="M3844">
        <v>25352.97</v>
      </c>
      <c r="N3844" t="s">
        <v>38</v>
      </c>
    </row>
    <row r="3845" spans="1:14" x14ac:dyDescent="0.35">
      <c r="A3845">
        <v>13844</v>
      </c>
      <c r="B3845" s="1">
        <v>45484</v>
      </c>
      <c r="C3845" t="s">
        <v>6994</v>
      </c>
      <c r="D3845" t="s">
        <v>22</v>
      </c>
      <c r="E3845" t="s">
        <v>58</v>
      </c>
      <c r="F3845" t="s">
        <v>69</v>
      </c>
      <c r="G3845" t="s">
        <v>151</v>
      </c>
      <c r="H3845" t="s">
        <v>6995</v>
      </c>
      <c r="I3845">
        <v>4</v>
      </c>
      <c r="J3845">
        <v>39613</v>
      </c>
      <c r="K3845">
        <v>15</v>
      </c>
      <c r="L3845">
        <v>134684.20000000001</v>
      </c>
      <c r="M3845">
        <v>13402.41</v>
      </c>
      <c r="N3845" t="s">
        <v>33</v>
      </c>
    </row>
    <row r="3846" spans="1:14" x14ac:dyDescent="0.35">
      <c r="A3846">
        <v>13845</v>
      </c>
      <c r="B3846" s="1">
        <v>45847</v>
      </c>
      <c r="C3846" t="s">
        <v>6996</v>
      </c>
      <c r="D3846" t="s">
        <v>22</v>
      </c>
      <c r="E3846" t="s">
        <v>58</v>
      </c>
      <c r="F3846" t="s">
        <v>46</v>
      </c>
      <c r="G3846" t="s">
        <v>141</v>
      </c>
      <c r="H3846" t="s">
        <v>4874</v>
      </c>
      <c r="I3846">
        <v>3</v>
      </c>
      <c r="J3846">
        <v>47394</v>
      </c>
      <c r="K3846">
        <v>10</v>
      </c>
      <c r="L3846">
        <v>127963.8</v>
      </c>
      <c r="M3846">
        <v>25034.84</v>
      </c>
      <c r="N3846" t="s">
        <v>20</v>
      </c>
    </row>
    <row r="3847" spans="1:14" x14ac:dyDescent="0.35">
      <c r="A3847">
        <v>13846</v>
      </c>
      <c r="B3847" s="1">
        <v>45728</v>
      </c>
      <c r="C3847" t="s">
        <v>6997</v>
      </c>
      <c r="D3847" t="s">
        <v>15</v>
      </c>
      <c r="E3847" t="s">
        <v>16</v>
      </c>
      <c r="F3847" t="s">
        <v>75</v>
      </c>
      <c r="G3847" t="s">
        <v>240</v>
      </c>
      <c r="H3847" t="s">
        <v>6937</v>
      </c>
      <c r="I3847">
        <v>5</v>
      </c>
      <c r="J3847">
        <v>7553</v>
      </c>
      <c r="K3847">
        <v>5</v>
      </c>
      <c r="L3847">
        <v>35876.75</v>
      </c>
      <c r="M3847">
        <v>4975.16</v>
      </c>
      <c r="N3847" t="s">
        <v>38</v>
      </c>
    </row>
    <row r="3848" spans="1:14" x14ac:dyDescent="0.35">
      <c r="A3848">
        <v>13847</v>
      </c>
      <c r="B3848" s="1">
        <v>45260</v>
      </c>
      <c r="C3848" t="s">
        <v>6998</v>
      </c>
      <c r="D3848" t="s">
        <v>28</v>
      </c>
      <c r="E3848" t="s">
        <v>114</v>
      </c>
      <c r="F3848" t="s">
        <v>96</v>
      </c>
      <c r="G3848" t="s">
        <v>183</v>
      </c>
      <c r="H3848" t="s">
        <v>6999</v>
      </c>
      <c r="I3848">
        <v>2</v>
      </c>
      <c r="J3848">
        <v>61751</v>
      </c>
      <c r="K3848">
        <v>10</v>
      </c>
      <c r="L3848">
        <v>111151.8</v>
      </c>
      <c r="M3848">
        <v>24641.53</v>
      </c>
      <c r="N3848" t="s">
        <v>72</v>
      </c>
    </row>
    <row r="3849" spans="1:14" x14ac:dyDescent="0.35">
      <c r="A3849">
        <v>13848</v>
      </c>
      <c r="B3849" s="1">
        <v>45397</v>
      </c>
      <c r="C3849" t="s">
        <v>7000</v>
      </c>
      <c r="D3849" t="s">
        <v>22</v>
      </c>
      <c r="E3849" t="s">
        <v>54</v>
      </c>
      <c r="F3849" t="s">
        <v>86</v>
      </c>
      <c r="G3849" t="s">
        <v>118</v>
      </c>
      <c r="H3849" t="s">
        <v>5595</v>
      </c>
      <c r="I3849">
        <v>3</v>
      </c>
      <c r="J3849">
        <v>50043</v>
      </c>
      <c r="K3849">
        <v>0</v>
      </c>
      <c r="L3849">
        <v>150129</v>
      </c>
      <c r="M3849">
        <v>16029.1</v>
      </c>
      <c r="N3849" t="s">
        <v>33</v>
      </c>
    </row>
    <row r="3850" spans="1:14" x14ac:dyDescent="0.35">
      <c r="A3850">
        <v>13849</v>
      </c>
      <c r="B3850" s="1">
        <v>45824</v>
      </c>
      <c r="C3850" t="s">
        <v>7001</v>
      </c>
      <c r="D3850" t="s">
        <v>22</v>
      </c>
      <c r="E3850" t="s">
        <v>23</v>
      </c>
      <c r="F3850" t="s">
        <v>42</v>
      </c>
      <c r="G3850" t="s">
        <v>79</v>
      </c>
      <c r="H3850" t="s">
        <v>7002</v>
      </c>
      <c r="I3850">
        <v>1</v>
      </c>
      <c r="J3850">
        <v>25700</v>
      </c>
      <c r="K3850">
        <v>0</v>
      </c>
      <c r="L3850">
        <v>25700</v>
      </c>
      <c r="M3850">
        <v>2074.63</v>
      </c>
      <c r="N3850" t="s">
        <v>33</v>
      </c>
    </row>
    <row r="3851" spans="1:14" x14ac:dyDescent="0.35">
      <c r="A3851">
        <v>13850</v>
      </c>
      <c r="B3851" s="1">
        <v>45754</v>
      </c>
      <c r="C3851" t="s">
        <v>7003</v>
      </c>
      <c r="D3851" t="s">
        <v>28</v>
      </c>
      <c r="E3851" t="s">
        <v>144</v>
      </c>
      <c r="F3851" t="s">
        <v>30</v>
      </c>
      <c r="G3851" t="s">
        <v>65</v>
      </c>
      <c r="H3851" t="s">
        <v>2560</v>
      </c>
      <c r="I3851">
        <v>1</v>
      </c>
      <c r="J3851">
        <v>48679</v>
      </c>
      <c r="K3851">
        <v>5</v>
      </c>
      <c r="L3851">
        <v>46245.05</v>
      </c>
      <c r="M3851">
        <v>3298.12</v>
      </c>
      <c r="N3851" t="s">
        <v>38</v>
      </c>
    </row>
    <row r="3852" spans="1:14" x14ac:dyDescent="0.35">
      <c r="A3852">
        <v>13851</v>
      </c>
      <c r="B3852" s="1">
        <v>45802</v>
      </c>
      <c r="C3852" t="s">
        <v>7004</v>
      </c>
      <c r="D3852" t="s">
        <v>40</v>
      </c>
      <c r="E3852" t="s">
        <v>41</v>
      </c>
      <c r="F3852" t="s">
        <v>17</v>
      </c>
      <c r="G3852" t="s">
        <v>18</v>
      </c>
      <c r="H3852" t="s">
        <v>7005</v>
      </c>
      <c r="I3852">
        <v>4</v>
      </c>
      <c r="J3852">
        <v>57935</v>
      </c>
      <c r="K3852">
        <v>0</v>
      </c>
      <c r="L3852">
        <v>231740</v>
      </c>
      <c r="M3852">
        <v>20458.97</v>
      </c>
      <c r="N3852" t="s">
        <v>83</v>
      </c>
    </row>
    <row r="3853" spans="1:14" x14ac:dyDescent="0.35">
      <c r="A3853">
        <v>13852</v>
      </c>
      <c r="B3853" s="1">
        <v>45372</v>
      </c>
      <c r="C3853" t="s">
        <v>7006</v>
      </c>
      <c r="D3853" t="s">
        <v>40</v>
      </c>
      <c r="E3853" t="s">
        <v>41</v>
      </c>
      <c r="F3853" t="s">
        <v>46</v>
      </c>
      <c r="G3853" t="s">
        <v>209</v>
      </c>
      <c r="H3853" t="s">
        <v>5848</v>
      </c>
      <c r="I3853">
        <v>5</v>
      </c>
      <c r="J3853">
        <v>10805</v>
      </c>
      <c r="K3853">
        <v>10</v>
      </c>
      <c r="L3853">
        <v>48622.5</v>
      </c>
      <c r="M3853">
        <v>5823.27</v>
      </c>
      <c r="N3853" t="s">
        <v>83</v>
      </c>
    </row>
    <row r="3854" spans="1:14" x14ac:dyDescent="0.35">
      <c r="A3854">
        <v>13853</v>
      </c>
      <c r="B3854" s="1">
        <v>45726</v>
      </c>
      <c r="C3854" t="s">
        <v>7007</v>
      </c>
      <c r="D3854" t="s">
        <v>15</v>
      </c>
      <c r="E3854" t="s">
        <v>16</v>
      </c>
      <c r="F3854" t="s">
        <v>24</v>
      </c>
      <c r="G3854" t="s">
        <v>36</v>
      </c>
      <c r="H3854" t="s">
        <v>7008</v>
      </c>
      <c r="I3854">
        <v>1</v>
      </c>
      <c r="J3854">
        <v>17122</v>
      </c>
      <c r="K3854">
        <v>5</v>
      </c>
      <c r="L3854">
        <v>16265.9</v>
      </c>
      <c r="M3854">
        <v>906.59</v>
      </c>
      <c r="N3854" t="s">
        <v>83</v>
      </c>
    </row>
    <row r="3855" spans="1:14" x14ac:dyDescent="0.35">
      <c r="A3855">
        <v>13854</v>
      </c>
      <c r="B3855" s="1">
        <v>45673</v>
      </c>
      <c r="C3855" t="s">
        <v>7009</v>
      </c>
      <c r="D3855" t="s">
        <v>40</v>
      </c>
      <c r="E3855" t="s">
        <v>62</v>
      </c>
      <c r="F3855" t="s">
        <v>69</v>
      </c>
      <c r="G3855" t="s">
        <v>115</v>
      </c>
      <c r="H3855" t="s">
        <v>7010</v>
      </c>
      <c r="I3855">
        <v>2</v>
      </c>
      <c r="J3855">
        <v>66040</v>
      </c>
      <c r="K3855">
        <v>5</v>
      </c>
      <c r="L3855">
        <v>125476</v>
      </c>
      <c r="M3855">
        <v>16102.97</v>
      </c>
      <c r="N3855" t="s">
        <v>83</v>
      </c>
    </row>
    <row r="3856" spans="1:14" x14ac:dyDescent="0.35">
      <c r="A3856">
        <v>13855</v>
      </c>
      <c r="B3856" s="1">
        <v>45685</v>
      </c>
      <c r="C3856" t="s">
        <v>7011</v>
      </c>
      <c r="D3856" t="s">
        <v>40</v>
      </c>
      <c r="E3856" t="s">
        <v>50</v>
      </c>
      <c r="F3856" t="s">
        <v>129</v>
      </c>
      <c r="G3856" t="s">
        <v>130</v>
      </c>
      <c r="H3856" t="s">
        <v>7012</v>
      </c>
      <c r="I3856">
        <v>3</v>
      </c>
      <c r="J3856">
        <v>44797</v>
      </c>
      <c r="K3856">
        <v>0</v>
      </c>
      <c r="L3856">
        <v>134391</v>
      </c>
      <c r="M3856">
        <v>28231.56</v>
      </c>
      <c r="N3856" t="s">
        <v>83</v>
      </c>
    </row>
    <row r="3857" spans="1:14" x14ac:dyDescent="0.35">
      <c r="A3857">
        <v>13856</v>
      </c>
      <c r="B3857" s="1">
        <v>45754</v>
      </c>
      <c r="C3857" t="s">
        <v>7013</v>
      </c>
      <c r="D3857" t="s">
        <v>28</v>
      </c>
      <c r="E3857" t="s">
        <v>29</v>
      </c>
      <c r="F3857" t="s">
        <v>96</v>
      </c>
      <c r="G3857" t="s">
        <v>183</v>
      </c>
      <c r="H3857" t="s">
        <v>3411</v>
      </c>
      <c r="I3857">
        <v>1</v>
      </c>
      <c r="J3857">
        <v>45406</v>
      </c>
      <c r="K3857">
        <v>10</v>
      </c>
      <c r="L3857">
        <v>40865.4</v>
      </c>
      <c r="M3857">
        <v>7964.53</v>
      </c>
      <c r="N3857" t="s">
        <v>83</v>
      </c>
    </row>
    <row r="3858" spans="1:14" x14ac:dyDescent="0.35">
      <c r="A3858">
        <v>13857</v>
      </c>
      <c r="B3858" s="1">
        <v>45580</v>
      </c>
      <c r="C3858" t="s">
        <v>7014</v>
      </c>
      <c r="D3858" t="s">
        <v>40</v>
      </c>
      <c r="E3858" t="s">
        <v>41</v>
      </c>
      <c r="F3858" t="s">
        <v>75</v>
      </c>
      <c r="G3858" t="s">
        <v>409</v>
      </c>
      <c r="H3858" t="s">
        <v>1252</v>
      </c>
      <c r="I3858">
        <v>4</v>
      </c>
      <c r="J3858">
        <v>72031</v>
      </c>
      <c r="K3858">
        <v>20</v>
      </c>
      <c r="L3858">
        <v>230499.20000000001</v>
      </c>
      <c r="M3858">
        <v>34283.79</v>
      </c>
      <c r="N3858" t="s">
        <v>20</v>
      </c>
    </row>
    <row r="3859" spans="1:14" x14ac:dyDescent="0.35">
      <c r="A3859">
        <v>13858</v>
      </c>
      <c r="B3859" s="1">
        <v>45364</v>
      </c>
      <c r="C3859" t="s">
        <v>7015</v>
      </c>
      <c r="D3859" t="s">
        <v>28</v>
      </c>
      <c r="E3859" t="s">
        <v>85</v>
      </c>
      <c r="F3859" t="s">
        <v>69</v>
      </c>
      <c r="G3859" t="s">
        <v>151</v>
      </c>
      <c r="H3859" t="s">
        <v>5319</v>
      </c>
      <c r="I3859">
        <v>1</v>
      </c>
      <c r="J3859">
        <v>30699</v>
      </c>
      <c r="K3859">
        <v>5</v>
      </c>
      <c r="L3859">
        <v>29164.05</v>
      </c>
      <c r="M3859">
        <v>5598.19</v>
      </c>
      <c r="N3859" t="s">
        <v>72</v>
      </c>
    </row>
    <row r="3860" spans="1:14" x14ac:dyDescent="0.35">
      <c r="A3860">
        <v>13859</v>
      </c>
      <c r="B3860" s="1">
        <v>45235</v>
      </c>
      <c r="C3860" t="s">
        <v>7016</v>
      </c>
      <c r="D3860" t="s">
        <v>15</v>
      </c>
      <c r="E3860" t="s">
        <v>174</v>
      </c>
      <c r="F3860" t="s">
        <v>96</v>
      </c>
      <c r="G3860" t="s">
        <v>156</v>
      </c>
      <c r="H3860" t="s">
        <v>624</v>
      </c>
      <c r="I3860">
        <v>4</v>
      </c>
      <c r="J3860">
        <v>34465</v>
      </c>
      <c r="K3860">
        <v>0</v>
      </c>
      <c r="L3860">
        <v>137860</v>
      </c>
      <c r="M3860">
        <v>11233.59</v>
      </c>
      <c r="N3860" t="s">
        <v>33</v>
      </c>
    </row>
    <row r="3861" spans="1:14" x14ac:dyDescent="0.35">
      <c r="A3861">
        <v>13860</v>
      </c>
      <c r="B3861" s="1">
        <v>45803</v>
      </c>
      <c r="C3861" t="s">
        <v>3734</v>
      </c>
      <c r="D3861" t="s">
        <v>28</v>
      </c>
      <c r="E3861" t="s">
        <v>85</v>
      </c>
      <c r="F3861" t="s">
        <v>69</v>
      </c>
      <c r="G3861" t="s">
        <v>115</v>
      </c>
      <c r="H3861" t="s">
        <v>7017</v>
      </c>
      <c r="I3861">
        <v>4</v>
      </c>
      <c r="J3861">
        <v>30982</v>
      </c>
      <c r="K3861">
        <v>5</v>
      </c>
      <c r="L3861">
        <v>117731.6</v>
      </c>
      <c r="M3861">
        <v>15108.5</v>
      </c>
      <c r="N3861" t="s">
        <v>72</v>
      </c>
    </row>
    <row r="3862" spans="1:14" x14ac:dyDescent="0.35">
      <c r="A3862">
        <v>13861</v>
      </c>
      <c r="B3862" s="1">
        <v>45249</v>
      </c>
      <c r="C3862" t="s">
        <v>7018</v>
      </c>
      <c r="D3862" t="s">
        <v>40</v>
      </c>
      <c r="E3862" t="s">
        <v>110</v>
      </c>
      <c r="F3862" t="s">
        <v>24</v>
      </c>
      <c r="G3862" t="s">
        <v>59</v>
      </c>
      <c r="H3862" t="s">
        <v>7019</v>
      </c>
      <c r="I3862">
        <v>4</v>
      </c>
      <c r="J3862">
        <v>2070</v>
      </c>
      <c r="K3862">
        <v>10</v>
      </c>
      <c r="L3862">
        <v>7452</v>
      </c>
      <c r="M3862">
        <v>1691.51</v>
      </c>
      <c r="N3862" t="s">
        <v>33</v>
      </c>
    </row>
    <row r="3863" spans="1:14" x14ac:dyDescent="0.35">
      <c r="A3863">
        <v>13862</v>
      </c>
      <c r="B3863" s="1">
        <v>45502</v>
      </c>
      <c r="C3863" t="s">
        <v>7020</v>
      </c>
      <c r="D3863" t="s">
        <v>15</v>
      </c>
      <c r="E3863" t="s">
        <v>16</v>
      </c>
      <c r="F3863" t="s">
        <v>30</v>
      </c>
      <c r="G3863" t="s">
        <v>31</v>
      </c>
      <c r="H3863" t="s">
        <v>7021</v>
      </c>
      <c r="I3863">
        <v>4</v>
      </c>
      <c r="J3863">
        <v>16459</v>
      </c>
      <c r="K3863">
        <v>0</v>
      </c>
      <c r="L3863">
        <v>65836</v>
      </c>
      <c r="M3863">
        <v>6303.95</v>
      </c>
      <c r="N3863" t="s">
        <v>20</v>
      </c>
    </row>
    <row r="3864" spans="1:14" x14ac:dyDescent="0.35">
      <c r="A3864">
        <v>13863</v>
      </c>
      <c r="B3864" s="1">
        <v>45723</v>
      </c>
      <c r="C3864" t="s">
        <v>7022</v>
      </c>
      <c r="D3864" t="s">
        <v>28</v>
      </c>
      <c r="E3864" t="s">
        <v>144</v>
      </c>
      <c r="F3864" t="s">
        <v>24</v>
      </c>
      <c r="G3864" t="s">
        <v>36</v>
      </c>
      <c r="H3864" t="s">
        <v>7023</v>
      </c>
      <c r="I3864">
        <v>1</v>
      </c>
      <c r="J3864">
        <v>3804</v>
      </c>
      <c r="K3864">
        <v>20</v>
      </c>
      <c r="L3864">
        <v>3043.2</v>
      </c>
      <c r="M3864">
        <v>637.17999999999995</v>
      </c>
      <c r="N3864" t="s">
        <v>20</v>
      </c>
    </row>
    <row r="3865" spans="1:14" x14ac:dyDescent="0.35">
      <c r="A3865">
        <v>13864</v>
      </c>
      <c r="B3865" s="1">
        <v>45218</v>
      </c>
      <c r="C3865" t="s">
        <v>7024</v>
      </c>
      <c r="D3865" t="s">
        <v>28</v>
      </c>
      <c r="E3865" t="s">
        <v>114</v>
      </c>
      <c r="F3865" t="s">
        <v>46</v>
      </c>
      <c r="G3865" t="s">
        <v>126</v>
      </c>
      <c r="H3865" t="s">
        <v>4588</v>
      </c>
      <c r="I3865">
        <v>5</v>
      </c>
      <c r="J3865">
        <v>61626</v>
      </c>
      <c r="K3865">
        <v>5</v>
      </c>
      <c r="L3865">
        <v>292723.5</v>
      </c>
      <c r="M3865">
        <v>71120.160000000003</v>
      </c>
      <c r="N3865" t="s">
        <v>72</v>
      </c>
    </row>
    <row r="3866" spans="1:14" x14ac:dyDescent="0.35">
      <c r="A3866">
        <v>13865</v>
      </c>
      <c r="B3866" s="1">
        <v>45850</v>
      </c>
      <c r="C3866" t="s">
        <v>7025</v>
      </c>
      <c r="D3866" t="s">
        <v>22</v>
      </c>
      <c r="E3866" t="s">
        <v>23</v>
      </c>
      <c r="F3866" t="s">
        <v>17</v>
      </c>
      <c r="G3866" t="s">
        <v>18</v>
      </c>
      <c r="H3866" t="s">
        <v>7026</v>
      </c>
      <c r="I3866">
        <v>4</v>
      </c>
      <c r="J3866">
        <v>32226</v>
      </c>
      <c r="K3866">
        <v>5</v>
      </c>
      <c r="L3866">
        <v>122458.8</v>
      </c>
      <c r="M3866">
        <v>8662.0300000000007</v>
      </c>
      <c r="N3866" t="s">
        <v>72</v>
      </c>
    </row>
    <row r="3867" spans="1:14" x14ac:dyDescent="0.35">
      <c r="A3867">
        <v>13866</v>
      </c>
      <c r="B3867" s="1">
        <v>45787</v>
      </c>
      <c r="C3867" t="s">
        <v>7027</v>
      </c>
      <c r="D3867" t="s">
        <v>15</v>
      </c>
      <c r="E3867" t="s">
        <v>147</v>
      </c>
      <c r="F3867" t="s">
        <v>30</v>
      </c>
      <c r="G3867" t="s">
        <v>65</v>
      </c>
      <c r="H3867" t="s">
        <v>7028</v>
      </c>
      <c r="I3867">
        <v>1</v>
      </c>
      <c r="J3867">
        <v>12751</v>
      </c>
      <c r="K3867">
        <v>5</v>
      </c>
      <c r="L3867">
        <v>12113.45</v>
      </c>
      <c r="M3867">
        <v>2677.52</v>
      </c>
      <c r="N3867" t="s">
        <v>83</v>
      </c>
    </row>
    <row r="3868" spans="1:14" x14ac:dyDescent="0.35">
      <c r="A3868">
        <v>13867</v>
      </c>
      <c r="B3868" s="1">
        <v>45584</v>
      </c>
      <c r="C3868" t="s">
        <v>7029</v>
      </c>
      <c r="D3868" t="s">
        <v>22</v>
      </c>
      <c r="E3868" t="s">
        <v>167</v>
      </c>
      <c r="F3868" t="s">
        <v>30</v>
      </c>
      <c r="G3868" t="s">
        <v>322</v>
      </c>
      <c r="H3868" t="s">
        <v>7030</v>
      </c>
      <c r="I3868">
        <v>3</v>
      </c>
      <c r="J3868">
        <v>26362</v>
      </c>
      <c r="K3868">
        <v>20</v>
      </c>
      <c r="L3868">
        <v>63268.800000000003</v>
      </c>
      <c r="M3868">
        <v>10536.95</v>
      </c>
      <c r="N3868" t="s">
        <v>83</v>
      </c>
    </row>
    <row r="3869" spans="1:14" x14ac:dyDescent="0.35">
      <c r="A3869">
        <v>13868</v>
      </c>
      <c r="B3869" s="1">
        <v>45311</v>
      </c>
      <c r="C3869" t="s">
        <v>7031</v>
      </c>
      <c r="D3869" t="s">
        <v>22</v>
      </c>
      <c r="E3869" t="s">
        <v>74</v>
      </c>
      <c r="F3869" t="s">
        <v>69</v>
      </c>
      <c r="G3869" t="s">
        <v>70</v>
      </c>
      <c r="H3869" t="s">
        <v>7032</v>
      </c>
      <c r="I3869">
        <v>4</v>
      </c>
      <c r="J3869">
        <v>5587</v>
      </c>
      <c r="K3869">
        <v>0</v>
      </c>
      <c r="L3869">
        <v>22348</v>
      </c>
      <c r="M3869">
        <v>2065.85</v>
      </c>
      <c r="N3869" t="s">
        <v>83</v>
      </c>
    </row>
    <row r="3870" spans="1:14" x14ac:dyDescent="0.35">
      <c r="A3870">
        <v>13869</v>
      </c>
      <c r="B3870" s="1">
        <v>45248</v>
      </c>
      <c r="C3870" t="s">
        <v>7033</v>
      </c>
      <c r="D3870" t="s">
        <v>22</v>
      </c>
      <c r="E3870" t="s">
        <v>58</v>
      </c>
      <c r="F3870" t="s">
        <v>42</v>
      </c>
      <c r="G3870" t="s">
        <v>79</v>
      </c>
      <c r="H3870" t="s">
        <v>4788</v>
      </c>
      <c r="I3870">
        <v>2</v>
      </c>
      <c r="J3870">
        <v>42612</v>
      </c>
      <c r="K3870">
        <v>15</v>
      </c>
      <c r="L3870">
        <v>72440.399999999994</v>
      </c>
      <c r="M3870">
        <v>11698.87</v>
      </c>
      <c r="N3870" t="s">
        <v>83</v>
      </c>
    </row>
    <row r="3871" spans="1:14" x14ac:dyDescent="0.35">
      <c r="A3871">
        <v>13870</v>
      </c>
      <c r="B3871" s="1">
        <v>45719</v>
      </c>
      <c r="C3871" t="s">
        <v>7034</v>
      </c>
      <c r="D3871" t="s">
        <v>22</v>
      </c>
      <c r="E3871" t="s">
        <v>58</v>
      </c>
      <c r="F3871" t="s">
        <v>42</v>
      </c>
      <c r="G3871" t="s">
        <v>51</v>
      </c>
      <c r="H3871" t="s">
        <v>7035</v>
      </c>
      <c r="I3871">
        <v>5</v>
      </c>
      <c r="J3871">
        <v>7555</v>
      </c>
      <c r="K3871">
        <v>5</v>
      </c>
      <c r="L3871">
        <v>35886.25</v>
      </c>
      <c r="M3871">
        <v>7789.32</v>
      </c>
      <c r="N3871" t="s">
        <v>38</v>
      </c>
    </row>
    <row r="3872" spans="1:14" x14ac:dyDescent="0.35">
      <c r="A3872">
        <v>13871</v>
      </c>
      <c r="B3872" s="1">
        <v>45393</v>
      </c>
      <c r="C3872" t="s">
        <v>7036</v>
      </c>
      <c r="D3872" t="s">
        <v>22</v>
      </c>
      <c r="E3872" t="s">
        <v>58</v>
      </c>
      <c r="F3872" t="s">
        <v>30</v>
      </c>
      <c r="G3872" t="s">
        <v>104</v>
      </c>
      <c r="H3872" t="s">
        <v>1314</v>
      </c>
      <c r="I3872">
        <v>2</v>
      </c>
      <c r="J3872">
        <v>47271</v>
      </c>
      <c r="K3872">
        <v>20</v>
      </c>
      <c r="L3872">
        <v>75633.600000000006</v>
      </c>
      <c r="M3872">
        <v>5582.6</v>
      </c>
      <c r="N3872" t="s">
        <v>83</v>
      </c>
    </row>
    <row r="3873" spans="1:14" x14ac:dyDescent="0.35">
      <c r="A3873">
        <v>13872</v>
      </c>
      <c r="B3873" s="1">
        <v>45323</v>
      </c>
      <c r="C3873" t="s">
        <v>7037</v>
      </c>
      <c r="D3873" t="s">
        <v>40</v>
      </c>
      <c r="E3873" t="s">
        <v>41</v>
      </c>
      <c r="F3873" t="s">
        <v>96</v>
      </c>
      <c r="G3873" t="s">
        <v>156</v>
      </c>
      <c r="H3873" t="s">
        <v>5273</v>
      </c>
      <c r="I3873">
        <v>5</v>
      </c>
      <c r="J3873">
        <v>48403</v>
      </c>
      <c r="K3873">
        <v>15</v>
      </c>
      <c r="L3873">
        <v>205712.75</v>
      </c>
      <c r="M3873">
        <v>25594.05</v>
      </c>
      <c r="N3873" t="s">
        <v>83</v>
      </c>
    </row>
    <row r="3874" spans="1:14" x14ac:dyDescent="0.35">
      <c r="A3874">
        <v>13873</v>
      </c>
      <c r="B3874" s="1">
        <v>45446</v>
      </c>
      <c r="C3874" t="s">
        <v>7038</v>
      </c>
      <c r="D3874" t="s">
        <v>22</v>
      </c>
      <c r="E3874" t="s">
        <v>74</v>
      </c>
      <c r="F3874" t="s">
        <v>129</v>
      </c>
      <c r="G3874" t="s">
        <v>164</v>
      </c>
      <c r="H3874" t="s">
        <v>7039</v>
      </c>
      <c r="I3874">
        <v>4</v>
      </c>
      <c r="J3874">
        <v>25573</v>
      </c>
      <c r="K3874">
        <v>15</v>
      </c>
      <c r="L3874">
        <v>86948.2</v>
      </c>
      <c r="M3874">
        <v>9576.93</v>
      </c>
      <c r="N3874" t="s">
        <v>20</v>
      </c>
    </row>
    <row r="3875" spans="1:14" x14ac:dyDescent="0.35">
      <c r="A3875">
        <v>13874</v>
      </c>
      <c r="B3875" s="1">
        <v>45635</v>
      </c>
      <c r="C3875" t="s">
        <v>7040</v>
      </c>
      <c r="D3875" t="s">
        <v>22</v>
      </c>
      <c r="E3875" t="s">
        <v>167</v>
      </c>
      <c r="F3875" t="s">
        <v>69</v>
      </c>
      <c r="G3875" t="s">
        <v>151</v>
      </c>
      <c r="H3875" t="s">
        <v>6654</v>
      </c>
      <c r="I3875">
        <v>4</v>
      </c>
      <c r="J3875">
        <v>65482</v>
      </c>
      <c r="K3875">
        <v>0</v>
      </c>
      <c r="L3875">
        <v>261928</v>
      </c>
      <c r="M3875">
        <v>55149.77</v>
      </c>
      <c r="N3875" t="s">
        <v>83</v>
      </c>
    </row>
    <row r="3876" spans="1:14" x14ac:dyDescent="0.35">
      <c r="A3876">
        <v>13875</v>
      </c>
      <c r="B3876" s="1">
        <v>45915</v>
      </c>
      <c r="C3876" t="s">
        <v>7041</v>
      </c>
      <c r="D3876" t="s">
        <v>22</v>
      </c>
      <c r="E3876" t="s">
        <v>74</v>
      </c>
      <c r="F3876" t="s">
        <v>86</v>
      </c>
      <c r="G3876" t="s">
        <v>118</v>
      </c>
      <c r="H3876" t="s">
        <v>7042</v>
      </c>
      <c r="I3876">
        <v>3</v>
      </c>
      <c r="J3876">
        <v>35261</v>
      </c>
      <c r="K3876">
        <v>15</v>
      </c>
      <c r="L3876">
        <v>89915.55</v>
      </c>
      <c r="M3876">
        <v>10235.32</v>
      </c>
      <c r="N3876" t="s">
        <v>38</v>
      </c>
    </row>
    <row r="3877" spans="1:14" x14ac:dyDescent="0.35">
      <c r="A3877">
        <v>13876</v>
      </c>
      <c r="B3877" s="1">
        <v>45612</v>
      </c>
      <c r="C3877" t="s">
        <v>7043</v>
      </c>
      <c r="D3877" t="s">
        <v>40</v>
      </c>
      <c r="E3877" t="s">
        <v>110</v>
      </c>
      <c r="F3877" t="s">
        <v>86</v>
      </c>
      <c r="G3877" t="s">
        <v>87</v>
      </c>
      <c r="H3877" t="s">
        <v>7044</v>
      </c>
      <c r="I3877">
        <v>3</v>
      </c>
      <c r="J3877">
        <v>46208</v>
      </c>
      <c r="K3877">
        <v>10</v>
      </c>
      <c r="L3877">
        <v>124761.60000000001</v>
      </c>
      <c r="M3877">
        <v>27591.91</v>
      </c>
      <c r="N3877" t="s">
        <v>83</v>
      </c>
    </row>
    <row r="3878" spans="1:14" x14ac:dyDescent="0.35">
      <c r="A3878">
        <v>13877</v>
      </c>
      <c r="B3878" s="1">
        <v>45376</v>
      </c>
      <c r="C3878" t="s">
        <v>7045</v>
      </c>
      <c r="D3878" t="s">
        <v>40</v>
      </c>
      <c r="E3878" t="s">
        <v>62</v>
      </c>
      <c r="F3878" t="s">
        <v>46</v>
      </c>
      <c r="G3878" t="s">
        <v>47</v>
      </c>
      <c r="H3878" t="s">
        <v>3053</v>
      </c>
      <c r="I3878">
        <v>1</v>
      </c>
      <c r="J3878">
        <v>35203</v>
      </c>
      <c r="K3878">
        <v>15</v>
      </c>
      <c r="L3878">
        <v>29922.55</v>
      </c>
      <c r="M3878">
        <v>7038.52</v>
      </c>
      <c r="N3878" t="s">
        <v>83</v>
      </c>
    </row>
    <row r="3879" spans="1:14" x14ac:dyDescent="0.35">
      <c r="A3879">
        <v>13878</v>
      </c>
      <c r="B3879" s="1">
        <v>45614</v>
      </c>
      <c r="C3879" t="s">
        <v>7046</v>
      </c>
      <c r="D3879" t="s">
        <v>28</v>
      </c>
      <c r="E3879" t="s">
        <v>144</v>
      </c>
      <c r="F3879" t="s">
        <v>17</v>
      </c>
      <c r="G3879" t="s">
        <v>55</v>
      </c>
      <c r="H3879" t="s">
        <v>7047</v>
      </c>
      <c r="I3879">
        <v>5</v>
      </c>
      <c r="J3879">
        <v>38803</v>
      </c>
      <c r="K3879">
        <v>0</v>
      </c>
      <c r="L3879">
        <v>194015</v>
      </c>
      <c r="M3879">
        <v>17020.28</v>
      </c>
      <c r="N3879" t="s">
        <v>33</v>
      </c>
    </row>
    <row r="3880" spans="1:14" x14ac:dyDescent="0.35">
      <c r="A3880">
        <v>13879</v>
      </c>
      <c r="B3880" s="1">
        <v>45567</v>
      </c>
      <c r="C3880" t="s">
        <v>7048</v>
      </c>
      <c r="D3880" t="s">
        <v>40</v>
      </c>
      <c r="E3880" t="s">
        <v>110</v>
      </c>
      <c r="F3880" t="s">
        <v>17</v>
      </c>
      <c r="G3880" t="s">
        <v>55</v>
      </c>
      <c r="H3880" t="s">
        <v>3168</v>
      </c>
      <c r="I3880">
        <v>2</v>
      </c>
      <c r="J3880">
        <v>10003</v>
      </c>
      <c r="K3880">
        <v>15</v>
      </c>
      <c r="L3880">
        <v>17005.099999999999</v>
      </c>
      <c r="M3880">
        <v>2554.96</v>
      </c>
      <c r="N3880" t="s">
        <v>33</v>
      </c>
    </row>
    <row r="3881" spans="1:14" x14ac:dyDescent="0.35">
      <c r="A3881">
        <v>13880</v>
      </c>
      <c r="B3881" s="1">
        <v>45784</v>
      </c>
      <c r="C3881" t="s">
        <v>7049</v>
      </c>
      <c r="D3881" t="s">
        <v>28</v>
      </c>
      <c r="E3881" t="s">
        <v>144</v>
      </c>
      <c r="F3881" t="s">
        <v>46</v>
      </c>
      <c r="G3881" t="s">
        <v>209</v>
      </c>
      <c r="H3881" t="s">
        <v>7050</v>
      </c>
      <c r="I3881">
        <v>1</v>
      </c>
      <c r="J3881">
        <v>47978</v>
      </c>
      <c r="K3881">
        <v>0</v>
      </c>
      <c r="L3881">
        <v>47978</v>
      </c>
      <c r="M3881">
        <v>5386.17</v>
      </c>
      <c r="N3881" t="s">
        <v>38</v>
      </c>
    </row>
    <row r="3882" spans="1:14" x14ac:dyDescent="0.35">
      <c r="A3882">
        <v>13881</v>
      </c>
      <c r="B3882" s="1">
        <v>45534</v>
      </c>
      <c r="C3882" t="s">
        <v>3511</v>
      </c>
      <c r="D3882" t="s">
        <v>28</v>
      </c>
      <c r="E3882" t="s">
        <v>114</v>
      </c>
      <c r="F3882" t="s">
        <v>75</v>
      </c>
      <c r="G3882" t="s">
        <v>240</v>
      </c>
      <c r="H3882" t="s">
        <v>7051</v>
      </c>
      <c r="I3882">
        <v>3</v>
      </c>
      <c r="J3882">
        <v>47011</v>
      </c>
      <c r="K3882">
        <v>15</v>
      </c>
      <c r="L3882">
        <v>119878.05</v>
      </c>
      <c r="M3882">
        <v>19547.8</v>
      </c>
      <c r="N3882" t="s">
        <v>20</v>
      </c>
    </row>
    <row r="3883" spans="1:14" x14ac:dyDescent="0.35">
      <c r="A3883">
        <v>13882</v>
      </c>
      <c r="B3883" s="1">
        <v>45576</v>
      </c>
      <c r="C3883" t="s">
        <v>7052</v>
      </c>
      <c r="D3883" t="s">
        <v>22</v>
      </c>
      <c r="E3883" t="s">
        <v>23</v>
      </c>
      <c r="F3883" t="s">
        <v>42</v>
      </c>
      <c r="G3883" t="s">
        <v>188</v>
      </c>
      <c r="H3883" t="s">
        <v>4073</v>
      </c>
      <c r="I3883">
        <v>3</v>
      </c>
      <c r="J3883">
        <v>48199</v>
      </c>
      <c r="K3883">
        <v>20</v>
      </c>
      <c r="L3883">
        <v>115677.6</v>
      </c>
      <c r="M3883">
        <v>10571.59</v>
      </c>
      <c r="N3883" t="s">
        <v>20</v>
      </c>
    </row>
    <row r="3884" spans="1:14" x14ac:dyDescent="0.35">
      <c r="A3884">
        <v>13883</v>
      </c>
      <c r="B3884" s="1">
        <v>45676</v>
      </c>
      <c r="C3884" t="s">
        <v>7053</v>
      </c>
      <c r="D3884" t="s">
        <v>15</v>
      </c>
      <c r="E3884" t="s">
        <v>68</v>
      </c>
      <c r="F3884" t="s">
        <v>69</v>
      </c>
      <c r="G3884" t="s">
        <v>115</v>
      </c>
      <c r="H3884" t="s">
        <v>7054</v>
      </c>
      <c r="I3884">
        <v>5</v>
      </c>
      <c r="J3884">
        <v>74837</v>
      </c>
      <c r="K3884">
        <v>10</v>
      </c>
      <c r="L3884">
        <v>336766.5</v>
      </c>
      <c r="M3884">
        <v>17376.34</v>
      </c>
      <c r="N3884" t="s">
        <v>20</v>
      </c>
    </row>
    <row r="3885" spans="1:14" x14ac:dyDescent="0.35">
      <c r="A3885">
        <v>13884</v>
      </c>
      <c r="B3885" s="1">
        <v>45719</v>
      </c>
      <c r="C3885" t="s">
        <v>7055</v>
      </c>
      <c r="D3885" t="s">
        <v>28</v>
      </c>
      <c r="E3885" t="s">
        <v>144</v>
      </c>
      <c r="F3885" t="s">
        <v>86</v>
      </c>
      <c r="G3885" t="s">
        <v>171</v>
      </c>
      <c r="H3885" t="s">
        <v>7056</v>
      </c>
      <c r="I3885">
        <v>5</v>
      </c>
      <c r="J3885">
        <v>70565</v>
      </c>
      <c r="K3885">
        <v>20</v>
      </c>
      <c r="L3885">
        <v>282260</v>
      </c>
      <c r="M3885">
        <v>32676.94</v>
      </c>
      <c r="N3885" t="s">
        <v>20</v>
      </c>
    </row>
    <row r="3886" spans="1:14" x14ac:dyDescent="0.35">
      <c r="A3886">
        <v>13885</v>
      </c>
      <c r="B3886" s="1">
        <v>45704</v>
      </c>
      <c r="C3886" t="s">
        <v>7057</v>
      </c>
      <c r="D3886" t="s">
        <v>22</v>
      </c>
      <c r="E3886" t="s">
        <v>167</v>
      </c>
      <c r="F3886" t="s">
        <v>42</v>
      </c>
      <c r="G3886" t="s">
        <v>446</v>
      </c>
      <c r="H3886" t="s">
        <v>4214</v>
      </c>
      <c r="I3886">
        <v>4</v>
      </c>
      <c r="J3886">
        <v>59075</v>
      </c>
      <c r="K3886">
        <v>20</v>
      </c>
      <c r="L3886">
        <v>189040</v>
      </c>
      <c r="M3886">
        <v>28934.68</v>
      </c>
      <c r="N3886" t="s">
        <v>38</v>
      </c>
    </row>
    <row r="3887" spans="1:14" x14ac:dyDescent="0.35">
      <c r="A3887">
        <v>13886</v>
      </c>
      <c r="B3887" s="1">
        <v>45662</v>
      </c>
      <c r="C3887" t="s">
        <v>7058</v>
      </c>
      <c r="D3887" t="s">
        <v>40</v>
      </c>
      <c r="E3887" t="s">
        <v>50</v>
      </c>
      <c r="F3887" t="s">
        <v>24</v>
      </c>
      <c r="G3887" t="s">
        <v>133</v>
      </c>
      <c r="H3887" t="s">
        <v>3998</v>
      </c>
      <c r="I3887">
        <v>3</v>
      </c>
      <c r="J3887">
        <v>65530</v>
      </c>
      <c r="K3887">
        <v>20</v>
      </c>
      <c r="L3887">
        <v>157272</v>
      </c>
      <c r="M3887">
        <v>9403.17</v>
      </c>
      <c r="N3887" t="s">
        <v>38</v>
      </c>
    </row>
    <row r="3888" spans="1:14" x14ac:dyDescent="0.35">
      <c r="A3888">
        <v>13887</v>
      </c>
      <c r="B3888" s="1">
        <v>45670</v>
      </c>
      <c r="C3888" t="s">
        <v>7059</v>
      </c>
      <c r="D3888" t="s">
        <v>15</v>
      </c>
      <c r="E3888" t="s">
        <v>16</v>
      </c>
      <c r="F3888" t="s">
        <v>96</v>
      </c>
      <c r="G3888" t="s">
        <v>214</v>
      </c>
      <c r="H3888" t="s">
        <v>7060</v>
      </c>
      <c r="I3888">
        <v>3</v>
      </c>
      <c r="J3888">
        <v>71731</v>
      </c>
      <c r="K3888">
        <v>20</v>
      </c>
      <c r="L3888">
        <v>172154.4</v>
      </c>
      <c r="M3888">
        <v>22626.59</v>
      </c>
      <c r="N3888" t="s">
        <v>38</v>
      </c>
    </row>
    <row r="3889" spans="1:14" x14ac:dyDescent="0.35">
      <c r="A3889">
        <v>13888</v>
      </c>
      <c r="B3889" s="1">
        <v>45417</v>
      </c>
      <c r="C3889" t="s">
        <v>7061</v>
      </c>
      <c r="D3889" t="s">
        <v>40</v>
      </c>
      <c r="E3889" t="s">
        <v>50</v>
      </c>
      <c r="F3889" t="s">
        <v>17</v>
      </c>
      <c r="G3889" t="s">
        <v>111</v>
      </c>
      <c r="H3889" t="s">
        <v>7062</v>
      </c>
      <c r="I3889">
        <v>1</v>
      </c>
      <c r="J3889">
        <v>24773</v>
      </c>
      <c r="K3889">
        <v>15</v>
      </c>
      <c r="L3889">
        <v>21057.05</v>
      </c>
      <c r="M3889">
        <v>1398.89</v>
      </c>
      <c r="N3889" t="s">
        <v>83</v>
      </c>
    </row>
    <row r="3890" spans="1:14" x14ac:dyDescent="0.35">
      <c r="A3890">
        <v>13889</v>
      </c>
      <c r="B3890" s="1">
        <v>45715</v>
      </c>
      <c r="C3890" t="s">
        <v>7063</v>
      </c>
      <c r="D3890" t="s">
        <v>40</v>
      </c>
      <c r="E3890" t="s">
        <v>41</v>
      </c>
      <c r="F3890" t="s">
        <v>42</v>
      </c>
      <c r="G3890" t="s">
        <v>51</v>
      </c>
      <c r="H3890" t="s">
        <v>6855</v>
      </c>
      <c r="I3890">
        <v>2</v>
      </c>
      <c r="J3890">
        <v>56585</v>
      </c>
      <c r="K3890">
        <v>15</v>
      </c>
      <c r="L3890">
        <v>96194.5</v>
      </c>
      <c r="M3890">
        <v>11679.89</v>
      </c>
      <c r="N3890" t="s">
        <v>33</v>
      </c>
    </row>
    <row r="3891" spans="1:14" x14ac:dyDescent="0.35">
      <c r="A3891">
        <v>13890</v>
      </c>
      <c r="B3891" s="1">
        <v>45273</v>
      </c>
      <c r="C3891" t="s">
        <v>7064</v>
      </c>
      <c r="D3891" t="s">
        <v>28</v>
      </c>
      <c r="E3891" t="s">
        <v>35</v>
      </c>
      <c r="F3891" t="s">
        <v>42</v>
      </c>
      <c r="G3891" t="s">
        <v>51</v>
      </c>
      <c r="H3891" t="s">
        <v>7065</v>
      </c>
      <c r="I3891">
        <v>5</v>
      </c>
      <c r="J3891">
        <v>11280</v>
      </c>
      <c r="K3891">
        <v>5</v>
      </c>
      <c r="L3891">
        <v>53580</v>
      </c>
      <c r="M3891">
        <v>7884.03</v>
      </c>
      <c r="N3891" t="s">
        <v>83</v>
      </c>
    </row>
    <row r="3892" spans="1:14" x14ac:dyDescent="0.35">
      <c r="A3892">
        <v>13891</v>
      </c>
      <c r="B3892" s="1">
        <v>45549</v>
      </c>
      <c r="C3892" t="s">
        <v>7066</v>
      </c>
      <c r="D3892" t="s">
        <v>22</v>
      </c>
      <c r="E3892" t="s">
        <v>167</v>
      </c>
      <c r="F3892" t="s">
        <v>96</v>
      </c>
      <c r="G3892" t="s">
        <v>214</v>
      </c>
      <c r="H3892" t="s">
        <v>7067</v>
      </c>
      <c r="I3892">
        <v>5</v>
      </c>
      <c r="J3892">
        <v>58166</v>
      </c>
      <c r="K3892">
        <v>5</v>
      </c>
      <c r="L3892">
        <v>276288.5</v>
      </c>
      <c r="M3892">
        <v>50119.67</v>
      </c>
      <c r="N3892" t="s">
        <v>38</v>
      </c>
    </row>
    <row r="3893" spans="1:14" x14ac:dyDescent="0.35">
      <c r="A3893">
        <v>13892</v>
      </c>
      <c r="B3893" s="1">
        <v>45779</v>
      </c>
      <c r="C3893" t="s">
        <v>7068</v>
      </c>
      <c r="D3893" t="s">
        <v>28</v>
      </c>
      <c r="E3893" t="s">
        <v>35</v>
      </c>
      <c r="F3893" t="s">
        <v>42</v>
      </c>
      <c r="G3893" t="s">
        <v>446</v>
      </c>
      <c r="H3893" t="s">
        <v>607</v>
      </c>
      <c r="I3893">
        <v>1</v>
      </c>
      <c r="J3893">
        <v>10427</v>
      </c>
      <c r="K3893">
        <v>10</v>
      </c>
      <c r="L3893">
        <v>9384.2999999999993</v>
      </c>
      <c r="M3893">
        <v>925.1</v>
      </c>
      <c r="N3893" t="s">
        <v>72</v>
      </c>
    </row>
    <row r="3894" spans="1:14" x14ac:dyDescent="0.35">
      <c r="A3894">
        <v>13893</v>
      </c>
      <c r="B3894" s="1">
        <v>45719</v>
      </c>
      <c r="C3894" t="s">
        <v>7069</v>
      </c>
      <c r="D3894" t="s">
        <v>22</v>
      </c>
      <c r="E3894" t="s">
        <v>58</v>
      </c>
      <c r="F3894" t="s">
        <v>75</v>
      </c>
      <c r="G3894" t="s">
        <v>240</v>
      </c>
      <c r="H3894" t="s">
        <v>7070</v>
      </c>
      <c r="I3894">
        <v>4</v>
      </c>
      <c r="J3894">
        <v>50788</v>
      </c>
      <c r="K3894">
        <v>20</v>
      </c>
      <c r="L3894">
        <v>162521.60000000001</v>
      </c>
      <c r="M3894">
        <v>20075.009999999998</v>
      </c>
      <c r="N3894" t="s">
        <v>38</v>
      </c>
    </row>
    <row r="3895" spans="1:14" x14ac:dyDescent="0.35">
      <c r="A3895">
        <v>13894</v>
      </c>
      <c r="B3895" s="1">
        <v>45751</v>
      </c>
      <c r="C3895" t="s">
        <v>7071</v>
      </c>
      <c r="D3895" t="s">
        <v>22</v>
      </c>
      <c r="E3895" t="s">
        <v>58</v>
      </c>
      <c r="F3895" t="s">
        <v>42</v>
      </c>
      <c r="G3895" t="s">
        <v>43</v>
      </c>
      <c r="H3895" t="s">
        <v>3840</v>
      </c>
      <c r="I3895">
        <v>5</v>
      </c>
      <c r="J3895">
        <v>9032</v>
      </c>
      <c r="K3895">
        <v>5</v>
      </c>
      <c r="L3895">
        <v>42902</v>
      </c>
      <c r="M3895">
        <v>9026.75</v>
      </c>
      <c r="N3895" t="s">
        <v>83</v>
      </c>
    </row>
    <row r="3896" spans="1:14" x14ac:dyDescent="0.35">
      <c r="A3896">
        <v>13895</v>
      </c>
      <c r="B3896" s="1">
        <v>45353</v>
      </c>
      <c r="C3896" t="s">
        <v>7072</v>
      </c>
      <c r="D3896" t="s">
        <v>40</v>
      </c>
      <c r="E3896" t="s">
        <v>62</v>
      </c>
      <c r="F3896" t="s">
        <v>17</v>
      </c>
      <c r="G3896" t="s">
        <v>18</v>
      </c>
      <c r="H3896" t="s">
        <v>7073</v>
      </c>
      <c r="I3896">
        <v>5</v>
      </c>
      <c r="J3896">
        <v>32316</v>
      </c>
      <c r="K3896">
        <v>15</v>
      </c>
      <c r="L3896">
        <v>137343</v>
      </c>
      <c r="M3896">
        <v>7982.14</v>
      </c>
      <c r="N3896" t="s">
        <v>38</v>
      </c>
    </row>
    <row r="3897" spans="1:14" x14ac:dyDescent="0.35">
      <c r="A3897">
        <v>13896</v>
      </c>
      <c r="B3897" s="1">
        <v>45348</v>
      </c>
      <c r="C3897" t="s">
        <v>7074</v>
      </c>
      <c r="D3897" t="s">
        <v>40</v>
      </c>
      <c r="E3897" t="s">
        <v>62</v>
      </c>
      <c r="F3897" t="s">
        <v>96</v>
      </c>
      <c r="G3897" t="s">
        <v>214</v>
      </c>
      <c r="H3897" t="s">
        <v>895</v>
      </c>
      <c r="I3897">
        <v>5</v>
      </c>
      <c r="J3897">
        <v>18823</v>
      </c>
      <c r="K3897">
        <v>5</v>
      </c>
      <c r="L3897">
        <v>89409.25</v>
      </c>
      <c r="M3897">
        <v>7859.92</v>
      </c>
      <c r="N3897" t="s">
        <v>33</v>
      </c>
    </row>
    <row r="3898" spans="1:14" x14ac:dyDescent="0.35">
      <c r="A3898">
        <v>13897</v>
      </c>
      <c r="B3898" s="1">
        <v>45880</v>
      </c>
      <c r="C3898" t="s">
        <v>7075</v>
      </c>
      <c r="D3898" t="s">
        <v>15</v>
      </c>
      <c r="E3898" t="s">
        <v>93</v>
      </c>
      <c r="F3898" t="s">
        <v>86</v>
      </c>
      <c r="G3898" t="s">
        <v>118</v>
      </c>
      <c r="H3898" t="s">
        <v>7076</v>
      </c>
      <c r="I3898">
        <v>3</v>
      </c>
      <c r="J3898">
        <v>9491</v>
      </c>
      <c r="K3898">
        <v>20</v>
      </c>
      <c r="L3898">
        <v>22778.400000000001</v>
      </c>
      <c r="M3898">
        <v>1824.18</v>
      </c>
      <c r="N3898" t="s">
        <v>83</v>
      </c>
    </row>
    <row r="3899" spans="1:14" x14ac:dyDescent="0.35">
      <c r="A3899">
        <v>13898</v>
      </c>
      <c r="B3899" s="1">
        <v>45523</v>
      </c>
      <c r="C3899" t="s">
        <v>7077</v>
      </c>
      <c r="D3899" t="s">
        <v>28</v>
      </c>
      <c r="E3899" t="s">
        <v>144</v>
      </c>
      <c r="F3899" t="s">
        <v>42</v>
      </c>
      <c r="G3899" t="s">
        <v>188</v>
      </c>
      <c r="H3899" t="s">
        <v>7078</v>
      </c>
      <c r="I3899">
        <v>4</v>
      </c>
      <c r="J3899">
        <v>23988</v>
      </c>
      <c r="K3899">
        <v>5</v>
      </c>
      <c r="L3899">
        <v>91154.4</v>
      </c>
      <c r="M3899">
        <v>13546.98</v>
      </c>
      <c r="N3899" t="s">
        <v>33</v>
      </c>
    </row>
    <row r="3900" spans="1:14" x14ac:dyDescent="0.35">
      <c r="A3900">
        <v>13899</v>
      </c>
      <c r="B3900" s="1">
        <v>45738</v>
      </c>
      <c r="C3900" t="s">
        <v>7079</v>
      </c>
      <c r="D3900" t="s">
        <v>15</v>
      </c>
      <c r="E3900" t="s">
        <v>16</v>
      </c>
      <c r="F3900" t="s">
        <v>24</v>
      </c>
      <c r="G3900" t="s">
        <v>133</v>
      </c>
      <c r="H3900" t="s">
        <v>1709</v>
      </c>
      <c r="I3900">
        <v>2</v>
      </c>
      <c r="J3900">
        <v>43254</v>
      </c>
      <c r="K3900">
        <v>0</v>
      </c>
      <c r="L3900">
        <v>86508</v>
      </c>
      <c r="M3900">
        <v>8647.31</v>
      </c>
      <c r="N3900" t="s">
        <v>83</v>
      </c>
    </row>
    <row r="3901" spans="1:14" x14ac:dyDescent="0.35">
      <c r="A3901">
        <v>13900</v>
      </c>
      <c r="B3901" s="1">
        <v>45314</v>
      </c>
      <c r="C3901" t="s">
        <v>7080</v>
      </c>
      <c r="D3901" t="s">
        <v>28</v>
      </c>
      <c r="E3901" t="s">
        <v>144</v>
      </c>
      <c r="F3901" t="s">
        <v>96</v>
      </c>
      <c r="G3901" t="s">
        <v>214</v>
      </c>
      <c r="H3901" t="s">
        <v>4543</v>
      </c>
      <c r="I3901">
        <v>4</v>
      </c>
      <c r="J3901">
        <v>46404</v>
      </c>
      <c r="K3901">
        <v>10</v>
      </c>
      <c r="L3901">
        <v>167054.39999999999</v>
      </c>
      <c r="M3901">
        <v>18374.62</v>
      </c>
      <c r="N3901" t="s">
        <v>83</v>
      </c>
    </row>
    <row r="3902" spans="1:14" x14ac:dyDescent="0.35">
      <c r="A3902">
        <v>13901</v>
      </c>
      <c r="B3902" s="1">
        <v>45800</v>
      </c>
      <c r="C3902" t="s">
        <v>7081</v>
      </c>
      <c r="D3902" t="s">
        <v>15</v>
      </c>
      <c r="E3902" t="s">
        <v>174</v>
      </c>
      <c r="F3902" t="s">
        <v>75</v>
      </c>
      <c r="G3902" t="s">
        <v>240</v>
      </c>
      <c r="H3902" t="s">
        <v>7082</v>
      </c>
      <c r="I3902">
        <v>1</v>
      </c>
      <c r="J3902">
        <v>73953</v>
      </c>
      <c r="K3902">
        <v>15</v>
      </c>
      <c r="L3902">
        <v>62860.05</v>
      </c>
      <c r="M3902">
        <v>13813.12</v>
      </c>
      <c r="N3902" t="s">
        <v>38</v>
      </c>
    </row>
    <row r="3903" spans="1:14" x14ac:dyDescent="0.35">
      <c r="A3903">
        <v>13902</v>
      </c>
      <c r="B3903" s="1">
        <v>45512</v>
      </c>
      <c r="C3903" t="s">
        <v>7083</v>
      </c>
      <c r="D3903" t="s">
        <v>28</v>
      </c>
      <c r="E3903" t="s">
        <v>144</v>
      </c>
      <c r="F3903" t="s">
        <v>17</v>
      </c>
      <c r="G3903" t="s">
        <v>100</v>
      </c>
      <c r="H3903" t="s">
        <v>2170</v>
      </c>
      <c r="I3903">
        <v>1</v>
      </c>
      <c r="J3903">
        <v>40421</v>
      </c>
      <c r="K3903">
        <v>10</v>
      </c>
      <c r="L3903">
        <v>36378.9</v>
      </c>
      <c r="M3903">
        <v>8474.64</v>
      </c>
      <c r="N3903" t="s">
        <v>38</v>
      </c>
    </row>
    <row r="3904" spans="1:14" x14ac:dyDescent="0.35">
      <c r="A3904">
        <v>13903</v>
      </c>
      <c r="B3904" s="1">
        <v>45669</v>
      </c>
      <c r="C3904" t="s">
        <v>7084</v>
      </c>
      <c r="D3904" t="s">
        <v>22</v>
      </c>
      <c r="E3904" t="s">
        <v>167</v>
      </c>
      <c r="F3904" t="s">
        <v>96</v>
      </c>
      <c r="G3904" t="s">
        <v>156</v>
      </c>
      <c r="H3904" t="s">
        <v>7085</v>
      </c>
      <c r="I3904">
        <v>4</v>
      </c>
      <c r="J3904">
        <v>44152</v>
      </c>
      <c r="K3904">
        <v>0</v>
      </c>
      <c r="L3904">
        <v>176608</v>
      </c>
      <c r="M3904">
        <v>37699.47</v>
      </c>
      <c r="N3904" t="s">
        <v>83</v>
      </c>
    </row>
    <row r="3905" spans="1:14" x14ac:dyDescent="0.35">
      <c r="A3905">
        <v>13904</v>
      </c>
      <c r="B3905" s="1">
        <v>45839</v>
      </c>
      <c r="C3905" t="s">
        <v>7086</v>
      </c>
      <c r="D3905" t="s">
        <v>15</v>
      </c>
      <c r="E3905" t="s">
        <v>93</v>
      </c>
      <c r="F3905" t="s">
        <v>96</v>
      </c>
      <c r="G3905" t="s">
        <v>183</v>
      </c>
      <c r="H3905" t="s">
        <v>7087</v>
      </c>
      <c r="I3905">
        <v>2</v>
      </c>
      <c r="J3905">
        <v>74506</v>
      </c>
      <c r="K3905">
        <v>0</v>
      </c>
      <c r="L3905">
        <v>149012</v>
      </c>
      <c r="M3905">
        <v>23048.6</v>
      </c>
      <c r="N3905" t="s">
        <v>72</v>
      </c>
    </row>
    <row r="3906" spans="1:14" x14ac:dyDescent="0.35">
      <c r="A3906">
        <v>13905</v>
      </c>
      <c r="B3906" s="1">
        <v>45753</v>
      </c>
      <c r="C3906" t="s">
        <v>7088</v>
      </c>
      <c r="D3906" t="s">
        <v>15</v>
      </c>
      <c r="E3906" t="s">
        <v>16</v>
      </c>
      <c r="F3906" t="s">
        <v>86</v>
      </c>
      <c r="G3906" t="s">
        <v>171</v>
      </c>
      <c r="H3906" t="s">
        <v>7089</v>
      </c>
      <c r="I3906">
        <v>1</v>
      </c>
      <c r="J3906">
        <v>19730</v>
      </c>
      <c r="K3906">
        <v>15</v>
      </c>
      <c r="L3906">
        <v>16770.5</v>
      </c>
      <c r="M3906">
        <v>3416.82</v>
      </c>
      <c r="N3906" t="s">
        <v>72</v>
      </c>
    </row>
    <row r="3907" spans="1:14" x14ac:dyDescent="0.35">
      <c r="A3907">
        <v>13906</v>
      </c>
      <c r="B3907" s="1">
        <v>45258</v>
      </c>
      <c r="C3907" t="s">
        <v>7090</v>
      </c>
      <c r="D3907" t="s">
        <v>15</v>
      </c>
      <c r="E3907" t="s">
        <v>147</v>
      </c>
      <c r="F3907" t="s">
        <v>75</v>
      </c>
      <c r="G3907" t="s">
        <v>204</v>
      </c>
      <c r="H3907" t="s">
        <v>6406</v>
      </c>
      <c r="I3907">
        <v>5</v>
      </c>
      <c r="J3907">
        <v>57236</v>
      </c>
      <c r="K3907">
        <v>20</v>
      </c>
      <c r="L3907">
        <v>228944</v>
      </c>
      <c r="M3907">
        <v>30219.42</v>
      </c>
      <c r="N3907" t="s">
        <v>83</v>
      </c>
    </row>
    <row r="3908" spans="1:14" x14ac:dyDescent="0.35">
      <c r="A3908">
        <v>13907</v>
      </c>
      <c r="B3908" s="1">
        <v>45658</v>
      </c>
      <c r="C3908" t="s">
        <v>7091</v>
      </c>
      <c r="D3908" t="s">
        <v>22</v>
      </c>
      <c r="E3908" t="s">
        <v>74</v>
      </c>
      <c r="F3908" t="s">
        <v>24</v>
      </c>
      <c r="G3908" t="s">
        <v>107</v>
      </c>
      <c r="H3908" t="s">
        <v>4439</v>
      </c>
      <c r="I3908">
        <v>4</v>
      </c>
      <c r="J3908">
        <v>28409</v>
      </c>
      <c r="K3908">
        <v>10</v>
      </c>
      <c r="L3908">
        <v>102272.4</v>
      </c>
      <c r="M3908">
        <v>6215.97</v>
      </c>
      <c r="N3908" t="s">
        <v>83</v>
      </c>
    </row>
    <row r="3909" spans="1:14" x14ac:dyDescent="0.35">
      <c r="A3909">
        <v>13908</v>
      </c>
      <c r="B3909" s="1">
        <v>45618</v>
      </c>
      <c r="C3909" t="s">
        <v>7092</v>
      </c>
      <c r="D3909" t="s">
        <v>22</v>
      </c>
      <c r="E3909" t="s">
        <v>23</v>
      </c>
      <c r="F3909" t="s">
        <v>17</v>
      </c>
      <c r="G3909" t="s">
        <v>55</v>
      </c>
      <c r="H3909" t="s">
        <v>2042</v>
      </c>
      <c r="I3909">
        <v>4</v>
      </c>
      <c r="J3909">
        <v>11791</v>
      </c>
      <c r="K3909">
        <v>15</v>
      </c>
      <c r="L3909">
        <v>40089.4</v>
      </c>
      <c r="M3909">
        <v>8210.41</v>
      </c>
      <c r="N3909" t="s">
        <v>33</v>
      </c>
    </row>
    <row r="3910" spans="1:14" x14ac:dyDescent="0.35">
      <c r="A3910">
        <v>13909</v>
      </c>
      <c r="B3910" s="1">
        <v>45221</v>
      </c>
      <c r="C3910" t="s">
        <v>7093</v>
      </c>
      <c r="D3910" t="s">
        <v>22</v>
      </c>
      <c r="E3910" t="s">
        <v>58</v>
      </c>
      <c r="F3910" t="s">
        <v>69</v>
      </c>
      <c r="G3910" t="s">
        <v>123</v>
      </c>
      <c r="H3910" t="s">
        <v>7094</v>
      </c>
      <c r="I3910">
        <v>2</v>
      </c>
      <c r="J3910">
        <v>24666</v>
      </c>
      <c r="K3910">
        <v>0</v>
      </c>
      <c r="L3910">
        <v>49332</v>
      </c>
      <c r="M3910">
        <v>10545.56</v>
      </c>
      <c r="N3910" t="s">
        <v>38</v>
      </c>
    </row>
    <row r="3911" spans="1:14" x14ac:dyDescent="0.35">
      <c r="A3911">
        <v>13910</v>
      </c>
      <c r="B3911" s="1">
        <v>45860</v>
      </c>
      <c r="C3911" t="s">
        <v>7095</v>
      </c>
      <c r="D3911" t="s">
        <v>15</v>
      </c>
      <c r="E3911" t="s">
        <v>147</v>
      </c>
      <c r="F3911" t="s">
        <v>46</v>
      </c>
      <c r="G3911" t="s">
        <v>141</v>
      </c>
      <c r="H3911" t="s">
        <v>7096</v>
      </c>
      <c r="I3911">
        <v>5</v>
      </c>
      <c r="J3911">
        <v>52764</v>
      </c>
      <c r="K3911">
        <v>5</v>
      </c>
      <c r="L3911">
        <v>250629</v>
      </c>
      <c r="M3911">
        <v>43785.18</v>
      </c>
      <c r="N3911" t="s">
        <v>38</v>
      </c>
    </row>
    <row r="3912" spans="1:14" x14ac:dyDescent="0.35">
      <c r="A3912">
        <v>13911</v>
      </c>
      <c r="B3912" s="1">
        <v>45891</v>
      </c>
      <c r="C3912" t="s">
        <v>7097</v>
      </c>
      <c r="D3912" t="s">
        <v>15</v>
      </c>
      <c r="E3912" t="s">
        <v>16</v>
      </c>
      <c r="F3912" t="s">
        <v>75</v>
      </c>
      <c r="G3912" t="s">
        <v>76</v>
      </c>
      <c r="H3912" t="s">
        <v>7098</v>
      </c>
      <c r="I3912">
        <v>2</v>
      </c>
      <c r="J3912">
        <v>51158</v>
      </c>
      <c r="K3912">
        <v>15</v>
      </c>
      <c r="L3912">
        <v>86968.6</v>
      </c>
      <c r="M3912">
        <v>16151.54</v>
      </c>
      <c r="N3912" t="s">
        <v>38</v>
      </c>
    </row>
    <row r="3913" spans="1:14" x14ac:dyDescent="0.35">
      <c r="A3913">
        <v>13912</v>
      </c>
      <c r="B3913" s="1">
        <v>45895</v>
      </c>
      <c r="C3913" t="s">
        <v>7099</v>
      </c>
      <c r="D3913" t="s">
        <v>40</v>
      </c>
      <c r="E3913" t="s">
        <v>103</v>
      </c>
      <c r="F3913" t="s">
        <v>69</v>
      </c>
      <c r="G3913" t="s">
        <v>115</v>
      </c>
      <c r="H3913" t="s">
        <v>7100</v>
      </c>
      <c r="I3913">
        <v>3</v>
      </c>
      <c r="J3913">
        <v>73805</v>
      </c>
      <c r="K3913">
        <v>5</v>
      </c>
      <c r="L3913">
        <v>210344.25</v>
      </c>
      <c r="M3913">
        <v>22490.78</v>
      </c>
      <c r="N3913" t="s">
        <v>20</v>
      </c>
    </row>
    <row r="3914" spans="1:14" x14ac:dyDescent="0.35">
      <c r="A3914">
        <v>13913</v>
      </c>
      <c r="B3914" s="1">
        <v>45610</v>
      </c>
      <c r="C3914" t="s">
        <v>7101</v>
      </c>
      <c r="D3914" t="s">
        <v>22</v>
      </c>
      <c r="E3914" t="s">
        <v>23</v>
      </c>
      <c r="F3914" t="s">
        <v>75</v>
      </c>
      <c r="G3914" t="s">
        <v>76</v>
      </c>
      <c r="H3914" t="s">
        <v>7102</v>
      </c>
      <c r="I3914">
        <v>1</v>
      </c>
      <c r="J3914">
        <v>4647</v>
      </c>
      <c r="K3914">
        <v>20</v>
      </c>
      <c r="L3914">
        <v>3717.6</v>
      </c>
      <c r="M3914">
        <v>657.81</v>
      </c>
      <c r="N3914" t="s">
        <v>83</v>
      </c>
    </row>
    <row r="3915" spans="1:14" x14ac:dyDescent="0.35">
      <c r="A3915">
        <v>13914</v>
      </c>
      <c r="B3915" s="1">
        <v>45740</v>
      </c>
      <c r="C3915" t="s">
        <v>7103</v>
      </c>
      <c r="D3915" t="s">
        <v>15</v>
      </c>
      <c r="E3915" t="s">
        <v>68</v>
      </c>
      <c r="F3915" t="s">
        <v>46</v>
      </c>
      <c r="G3915" t="s">
        <v>209</v>
      </c>
      <c r="H3915" t="s">
        <v>7104</v>
      </c>
      <c r="I3915">
        <v>5</v>
      </c>
      <c r="J3915">
        <v>62363</v>
      </c>
      <c r="K3915">
        <v>0</v>
      </c>
      <c r="L3915">
        <v>311815</v>
      </c>
      <c r="M3915">
        <v>67265.59</v>
      </c>
      <c r="N3915" t="s">
        <v>83</v>
      </c>
    </row>
    <row r="3916" spans="1:14" x14ac:dyDescent="0.35">
      <c r="A3916">
        <v>13915</v>
      </c>
      <c r="B3916" s="1">
        <v>45535</v>
      </c>
      <c r="C3916" t="s">
        <v>7105</v>
      </c>
      <c r="D3916" t="s">
        <v>28</v>
      </c>
      <c r="E3916" t="s">
        <v>29</v>
      </c>
      <c r="F3916" t="s">
        <v>24</v>
      </c>
      <c r="G3916" t="s">
        <v>107</v>
      </c>
      <c r="H3916" t="s">
        <v>6866</v>
      </c>
      <c r="I3916">
        <v>4</v>
      </c>
      <c r="J3916">
        <v>21390</v>
      </c>
      <c r="K3916">
        <v>10</v>
      </c>
      <c r="L3916">
        <v>77004</v>
      </c>
      <c r="M3916">
        <v>11059.43</v>
      </c>
      <c r="N3916" t="s">
        <v>38</v>
      </c>
    </row>
    <row r="3917" spans="1:14" x14ac:dyDescent="0.35">
      <c r="A3917">
        <v>13916</v>
      </c>
      <c r="B3917" s="1">
        <v>45489</v>
      </c>
      <c r="C3917" t="s">
        <v>7106</v>
      </c>
      <c r="D3917" t="s">
        <v>22</v>
      </c>
      <c r="E3917" t="s">
        <v>74</v>
      </c>
      <c r="F3917" t="s">
        <v>69</v>
      </c>
      <c r="G3917" t="s">
        <v>123</v>
      </c>
      <c r="H3917" t="s">
        <v>7107</v>
      </c>
      <c r="I3917">
        <v>3</v>
      </c>
      <c r="J3917">
        <v>1551</v>
      </c>
      <c r="K3917">
        <v>15</v>
      </c>
      <c r="L3917">
        <v>3955.05</v>
      </c>
      <c r="M3917">
        <v>342.09</v>
      </c>
      <c r="N3917" t="s">
        <v>20</v>
      </c>
    </row>
    <row r="3918" spans="1:14" x14ac:dyDescent="0.35">
      <c r="A3918">
        <v>13917</v>
      </c>
      <c r="B3918" s="1">
        <v>45743</v>
      </c>
      <c r="C3918" t="s">
        <v>7108</v>
      </c>
      <c r="D3918" t="s">
        <v>22</v>
      </c>
      <c r="E3918" t="s">
        <v>74</v>
      </c>
      <c r="F3918" t="s">
        <v>129</v>
      </c>
      <c r="G3918" t="s">
        <v>148</v>
      </c>
      <c r="H3918" t="s">
        <v>7109</v>
      </c>
      <c r="I3918">
        <v>4</v>
      </c>
      <c r="J3918">
        <v>49423</v>
      </c>
      <c r="K3918">
        <v>10</v>
      </c>
      <c r="L3918">
        <v>177922.8</v>
      </c>
      <c r="M3918">
        <v>17732.939999999999</v>
      </c>
      <c r="N3918" t="s">
        <v>38</v>
      </c>
    </row>
    <row r="3919" spans="1:14" x14ac:dyDescent="0.35">
      <c r="A3919">
        <v>13918</v>
      </c>
      <c r="B3919" s="1">
        <v>45547</v>
      </c>
      <c r="C3919" t="s">
        <v>7110</v>
      </c>
      <c r="D3919" t="s">
        <v>40</v>
      </c>
      <c r="E3919" t="s">
        <v>41</v>
      </c>
      <c r="F3919" t="s">
        <v>75</v>
      </c>
      <c r="G3919" t="s">
        <v>240</v>
      </c>
      <c r="H3919" t="s">
        <v>7111</v>
      </c>
      <c r="I3919">
        <v>1</v>
      </c>
      <c r="J3919">
        <v>60959</v>
      </c>
      <c r="K3919">
        <v>5</v>
      </c>
      <c r="L3919">
        <v>57911.05</v>
      </c>
      <c r="M3919">
        <v>7265.81</v>
      </c>
      <c r="N3919" t="s">
        <v>72</v>
      </c>
    </row>
    <row r="3920" spans="1:14" x14ac:dyDescent="0.35">
      <c r="A3920">
        <v>13919</v>
      </c>
      <c r="B3920" s="1">
        <v>45496</v>
      </c>
      <c r="C3920" t="s">
        <v>7112</v>
      </c>
      <c r="D3920" t="s">
        <v>15</v>
      </c>
      <c r="E3920" t="s">
        <v>174</v>
      </c>
      <c r="F3920" t="s">
        <v>75</v>
      </c>
      <c r="G3920" t="s">
        <v>76</v>
      </c>
      <c r="H3920" t="s">
        <v>7113</v>
      </c>
      <c r="I3920">
        <v>2</v>
      </c>
      <c r="J3920">
        <v>25048</v>
      </c>
      <c r="K3920">
        <v>10</v>
      </c>
      <c r="L3920">
        <v>45086.400000000001</v>
      </c>
      <c r="M3920">
        <v>6500.55</v>
      </c>
      <c r="N3920" t="s">
        <v>72</v>
      </c>
    </row>
    <row r="3921" spans="1:14" x14ac:dyDescent="0.35">
      <c r="A3921">
        <v>13920</v>
      </c>
      <c r="B3921" s="1">
        <v>45244</v>
      </c>
      <c r="C3921" t="s">
        <v>7114</v>
      </c>
      <c r="D3921" t="s">
        <v>28</v>
      </c>
      <c r="E3921" t="s">
        <v>35</v>
      </c>
      <c r="F3921" t="s">
        <v>75</v>
      </c>
      <c r="G3921" t="s">
        <v>204</v>
      </c>
      <c r="H3921" t="s">
        <v>5066</v>
      </c>
      <c r="I3921">
        <v>3</v>
      </c>
      <c r="J3921">
        <v>42348</v>
      </c>
      <c r="K3921">
        <v>5</v>
      </c>
      <c r="L3921">
        <v>120691.8</v>
      </c>
      <c r="M3921">
        <v>21925.13</v>
      </c>
      <c r="N3921" t="s">
        <v>20</v>
      </c>
    </row>
    <row r="3922" spans="1:14" x14ac:dyDescent="0.35">
      <c r="A3922">
        <v>13921</v>
      </c>
      <c r="B3922" s="1">
        <v>45349</v>
      </c>
      <c r="C3922" t="s">
        <v>7115</v>
      </c>
      <c r="D3922" t="s">
        <v>22</v>
      </c>
      <c r="E3922" t="s">
        <v>54</v>
      </c>
      <c r="F3922" t="s">
        <v>42</v>
      </c>
      <c r="G3922" t="s">
        <v>446</v>
      </c>
      <c r="H3922" t="s">
        <v>7116</v>
      </c>
      <c r="I3922">
        <v>3</v>
      </c>
      <c r="J3922">
        <v>35536</v>
      </c>
      <c r="K3922">
        <v>20</v>
      </c>
      <c r="L3922">
        <v>85286.399999999994</v>
      </c>
      <c r="M3922">
        <v>20838.060000000001</v>
      </c>
      <c r="N3922" t="s">
        <v>20</v>
      </c>
    </row>
    <row r="3923" spans="1:14" x14ac:dyDescent="0.35">
      <c r="A3923">
        <v>13922</v>
      </c>
      <c r="B3923" s="1">
        <v>45725</v>
      </c>
      <c r="C3923" t="s">
        <v>2904</v>
      </c>
      <c r="D3923" t="s">
        <v>28</v>
      </c>
      <c r="E3923" t="s">
        <v>85</v>
      </c>
      <c r="F3923" t="s">
        <v>75</v>
      </c>
      <c r="G3923" t="s">
        <v>204</v>
      </c>
      <c r="H3923" t="s">
        <v>7117</v>
      </c>
      <c r="I3923">
        <v>4</v>
      </c>
      <c r="J3923">
        <v>67011</v>
      </c>
      <c r="K3923">
        <v>5</v>
      </c>
      <c r="L3923">
        <v>254641.8</v>
      </c>
      <c r="M3923">
        <v>54231.05</v>
      </c>
      <c r="N3923" t="s">
        <v>72</v>
      </c>
    </row>
    <row r="3924" spans="1:14" x14ac:dyDescent="0.35">
      <c r="A3924">
        <v>13923</v>
      </c>
      <c r="B3924" s="1">
        <v>45547</v>
      </c>
      <c r="C3924" t="s">
        <v>7118</v>
      </c>
      <c r="D3924" t="s">
        <v>28</v>
      </c>
      <c r="E3924" t="s">
        <v>85</v>
      </c>
      <c r="F3924" t="s">
        <v>129</v>
      </c>
      <c r="G3924" t="s">
        <v>159</v>
      </c>
      <c r="H3924" t="s">
        <v>7119</v>
      </c>
      <c r="I3924">
        <v>3</v>
      </c>
      <c r="J3924">
        <v>222</v>
      </c>
      <c r="K3924">
        <v>15</v>
      </c>
      <c r="L3924">
        <v>566.1</v>
      </c>
      <c r="M3924">
        <v>97.74</v>
      </c>
      <c r="N3924" t="s">
        <v>20</v>
      </c>
    </row>
    <row r="3925" spans="1:14" x14ac:dyDescent="0.35">
      <c r="A3925">
        <v>13924</v>
      </c>
      <c r="B3925" s="1">
        <v>45212</v>
      </c>
      <c r="C3925" t="s">
        <v>7120</v>
      </c>
      <c r="D3925" t="s">
        <v>28</v>
      </c>
      <c r="E3925" t="s">
        <v>114</v>
      </c>
      <c r="F3925" t="s">
        <v>86</v>
      </c>
      <c r="G3925" t="s">
        <v>87</v>
      </c>
      <c r="H3925" t="s">
        <v>7121</v>
      </c>
      <c r="I3925">
        <v>2</v>
      </c>
      <c r="J3925">
        <v>77949</v>
      </c>
      <c r="K3925">
        <v>15</v>
      </c>
      <c r="L3925">
        <v>132513.29999999999</v>
      </c>
      <c r="M3925">
        <v>16953.48</v>
      </c>
      <c r="N3925" t="s">
        <v>20</v>
      </c>
    </row>
    <row r="3926" spans="1:14" x14ac:dyDescent="0.35">
      <c r="A3926">
        <v>13925</v>
      </c>
      <c r="B3926" s="1">
        <v>45516</v>
      </c>
      <c r="C3926" t="s">
        <v>7122</v>
      </c>
      <c r="D3926" t="s">
        <v>28</v>
      </c>
      <c r="E3926" t="s">
        <v>144</v>
      </c>
      <c r="F3926" t="s">
        <v>46</v>
      </c>
      <c r="G3926" t="s">
        <v>201</v>
      </c>
      <c r="H3926" t="s">
        <v>7123</v>
      </c>
      <c r="I3926">
        <v>3</v>
      </c>
      <c r="J3926">
        <v>69452</v>
      </c>
      <c r="K3926">
        <v>15</v>
      </c>
      <c r="L3926">
        <v>177102.6</v>
      </c>
      <c r="M3926">
        <v>22802.49</v>
      </c>
      <c r="N3926" t="s">
        <v>20</v>
      </c>
    </row>
    <row r="3927" spans="1:14" x14ac:dyDescent="0.35">
      <c r="A3927">
        <v>13926</v>
      </c>
      <c r="B3927" s="1">
        <v>45543</v>
      </c>
      <c r="C3927" t="s">
        <v>7124</v>
      </c>
      <c r="D3927" t="s">
        <v>15</v>
      </c>
      <c r="E3927" t="s">
        <v>174</v>
      </c>
      <c r="F3927" t="s">
        <v>24</v>
      </c>
      <c r="G3927" t="s">
        <v>107</v>
      </c>
      <c r="H3927" t="s">
        <v>7125</v>
      </c>
      <c r="I3927">
        <v>4</v>
      </c>
      <c r="J3927">
        <v>2916</v>
      </c>
      <c r="K3927">
        <v>5</v>
      </c>
      <c r="L3927">
        <v>11080.8</v>
      </c>
      <c r="M3927">
        <v>1350.43</v>
      </c>
      <c r="N3927" t="s">
        <v>38</v>
      </c>
    </row>
    <row r="3928" spans="1:14" x14ac:dyDescent="0.35">
      <c r="A3928">
        <v>13927</v>
      </c>
      <c r="B3928" s="1">
        <v>45909</v>
      </c>
      <c r="C3928" t="s">
        <v>7126</v>
      </c>
      <c r="D3928" t="s">
        <v>40</v>
      </c>
      <c r="E3928" t="s">
        <v>41</v>
      </c>
      <c r="F3928" t="s">
        <v>86</v>
      </c>
      <c r="G3928" t="s">
        <v>171</v>
      </c>
      <c r="H3928" t="s">
        <v>7127</v>
      </c>
      <c r="I3928">
        <v>4</v>
      </c>
      <c r="J3928">
        <v>32597</v>
      </c>
      <c r="K3928">
        <v>5</v>
      </c>
      <c r="L3928">
        <v>123868.6</v>
      </c>
      <c r="M3928">
        <v>20841.23</v>
      </c>
      <c r="N3928" t="s">
        <v>38</v>
      </c>
    </row>
    <row r="3929" spans="1:14" x14ac:dyDescent="0.35">
      <c r="A3929">
        <v>13928</v>
      </c>
      <c r="B3929" s="1">
        <v>45213</v>
      </c>
      <c r="C3929" t="s">
        <v>7128</v>
      </c>
      <c r="D3929" t="s">
        <v>22</v>
      </c>
      <c r="E3929" t="s">
        <v>74</v>
      </c>
      <c r="F3929" t="s">
        <v>42</v>
      </c>
      <c r="G3929" t="s">
        <v>51</v>
      </c>
      <c r="H3929" t="s">
        <v>5401</v>
      </c>
      <c r="I3929">
        <v>1</v>
      </c>
      <c r="J3929">
        <v>59294</v>
      </c>
      <c r="K3929">
        <v>15</v>
      </c>
      <c r="L3929">
        <v>50399.9</v>
      </c>
      <c r="M3929">
        <v>6193.37</v>
      </c>
      <c r="N3929" t="s">
        <v>20</v>
      </c>
    </row>
    <row r="3930" spans="1:14" x14ac:dyDescent="0.35">
      <c r="A3930">
        <v>13929</v>
      </c>
      <c r="B3930" s="1">
        <v>45472</v>
      </c>
      <c r="C3930" t="s">
        <v>7129</v>
      </c>
      <c r="D3930" t="s">
        <v>15</v>
      </c>
      <c r="E3930" t="s">
        <v>147</v>
      </c>
      <c r="F3930" t="s">
        <v>129</v>
      </c>
      <c r="G3930" t="s">
        <v>168</v>
      </c>
      <c r="H3930" t="s">
        <v>7130</v>
      </c>
      <c r="I3930">
        <v>3</v>
      </c>
      <c r="J3930">
        <v>66736</v>
      </c>
      <c r="K3930">
        <v>0</v>
      </c>
      <c r="L3930">
        <v>200208</v>
      </c>
      <c r="M3930">
        <v>36553.03</v>
      </c>
      <c r="N3930" t="s">
        <v>20</v>
      </c>
    </row>
    <row r="3931" spans="1:14" x14ac:dyDescent="0.35">
      <c r="A3931">
        <v>13930</v>
      </c>
      <c r="B3931" s="1">
        <v>45574</v>
      </c>
      <c r="C3931" t="s">
        <v>7131</v>
      </c>
      <c r="D3931" t="s">
        <v>15</v>
      </c>
      <c r="E3931" t="s">
        <v>16</v>
      </c>
      <c r="F3931" t="s">
        <v>46</v>
      </c>
      <c r="G3931" t="s">
        <v>201</v>
      </c>
      <c r="H3931" t="s">
        <v>7132</v>
      </c>
      <c r="I3931">
        <v>1</v>
      </c>
      <c r="J3931">
        <v>74428</v>
      </c>
      <c r="K3931">
        <v>20</v>
      </c>
      <c r="L3931">
        <v>59542.400000000001</v>
      </c>
      <c r="M3931">
        <v>6451.26</v>
      </c>
      <c r="N3931" t="s">
        <v>72</v>
      </c>
    </row>
    <row r="3932" spans="1:14" x14ac:dyDescent="0.35">
      <c r="A3932">
        <v>13931</v>
      </c>
      <c r="B3932" s="1">
        <v>45827</v>
      </c>
      <c r="C3932" t="s">
        <v>7133</v>
      </c>
      <c r="D3932" t="s">
        <v>22</v>
      </c>
      <c r="E3932" t="s">
        <v>54</v>
      </c>
      <c r="F3932" t="s">
        <v>86</v>
      </c>
      <c r="G3932" t="s">
        <v>90</v>
      </c>
      <c r="H3932" t="s">
        <v>6744</v>
      </c>
      <c r="I3932">
        <v>4</v>
      </c>
      <c r="J3932">
        <v>1709</v>
      </c>
      <c r="K3932">
        <v>0</v>
      </c>
      <c r="L3932">
        <v>6836</v>
      </c>
      <c r="M3932">
        <v>1085.47</v>
      </c>
      <c r="N3932" t="s">
        <v>72</v>
      </c>
    </row>
    <row r="3933" spans="1:14" x14ac:dyDescent="0.35">
      <c r="A3933">
        <v>13932</v>
      </c>
      <c r="B3933" s="1">
        <v>45383</v>
      </c>
      <c r="C3933" t="s">
        <v>7134</v>
      </c>
      <c r="D3933" t="s">
        <v>28</v>
      </c>
      <c r="E3933" t="s">
        <v>35</v>
      </c>
      <c r="F3933" t="s">
        <v>17</v>
      </c>
      <c r="G3933" t="s">
        <v>291</v>
      </c>
      <c r="H3933" t="s">
        <v>7135</v>
      </c>
      <c r="I3933">
        <v>2</v>
      </c>
      <c r="J3933">
        <v>9466</v>
      </c>
      <c r="K3933">
        <v>5</v>
      </c>
      <c r="L3933">
        <v>17985.400000000001</v>
      </c>
      <c r="M3933">
        <v>1606.5</v>
      </c>
      <c r="N3933" t="s">
        <v>83</v>
      </c>
    </row>
    <row r="3934" spans="1:14" x14ac:dyDescent="0.35">
      <c r="A3934">
        <v>13933</v>
      </c>
      <c r="B3934" s="1">
        <v>45413</v>
      </c>
      <c r="C3934" t="s">
        <v>7136</v>
      </c>
      <c r="D3934" t="s">
        <v>15</v>
      </c>
      <c r="E3934" t="s">
        <v>68</v>
      </c>
      <c r="F3934" t="s">
        <v>96</v>
      </c>
      <c r="G3934" t="s">
        <v>183</v>
      </c>
      <c r="H3934" t="s">
        <v>7137</v>
      </c>
      <c r="I3934">
        <v>1</v>
      </c>
      <c r="J3934">
        <v>74859</v>
      </c>
      <c r="K3934">
        <v>20</v>
      </c>
      <c r="L3934">
        <v>59887.199999999997</v>
      </c>
      <c r="M3934">
        <v>10247.620000000001</v>
      </c>
      <c r="N3934" t="s">
        <v>72</v>
      </c>
    </row>
    <row r="3935" spans="1:14" x14ac:dyDescent="0.35">
      <c r="A3935">
        <v>13934</v>
      </c>
      <c r="B3935" s="1">
        <v>45645</v>
      </c>
      <c r="C3935" t="s">
        <v>7138</v>
      </c>
      <c r="D3935" t="s">
        <v>28</v>
      </c>
      <c r="E3935" t="s">
        <v>29</v>
      </c>
      <c r="F3935" t="s">
        <v>86</v>
      </c>
      <c r="G3935" t="s">
        <v>90</v>
      </c>
      <c r="H3935" t="s">
        <v>1889</v>
      </c>
      <c r="I3935">
        <v>1</v>
      </c>
      <c r="J3935">
        <v>79709</v>
      </c>
      <c r="K3935">
        <v>15</v>
      </c>
      <c r="L3935">
        <v>67752.649999999994</v>
      </c>
      <c r="M3935">
        <v>10348.299999999999</v>
      </c>
      <c r="N3935" t="s">
        <v>72</v>
      </c>
    </row>
    <row r="3936" spans="1:14" x14ac:dyDescent="0.35">
      <c r="A3936">
        <v>13935</v>
      </c>
      <c r="B3936" s="1">
        <v>45852</v>
      </c>
      <c r="C3936" t="s">
        <v>7139</v>
      </c>
      <c r="D3936" t="s">
        <v>22</v>
      </c>
      <c r="E3936" t="s">
        <v>54</v>
      </c>
      <c r="F3936" t="s">
        <v>24</v>
      </c>
      <c r="G3936" t="s">
        <v>133</v>
      </c>
      <c r="H3936" t="s">
        <v>7140</v>
      </c>
      <c r="I3936">
        <v>5</v>
      </c>
      <c r="J3936">
        <v>43802</v>
      </c>
      <c r="K3936">
        <v>5</v>
      </c>
      <c r="L3936">
        <v>208059.5</v>
      </c>
      <c r="M3936">
        <v>37267.99</v>
      </c>
      <c r="N3936" t="s">
        <v>33</v>
      </c>
    </row>
    <row r="3937" spans="1:14" x14ac:dyDescent="0.35">
      <c r="A3937">
        <v>13936</v>
      </c>
      <c r="B3937" s="1">
        <v>45276</v>
      </c>
      <c r="C3937" t="s">
        <v>7141</v>
      </c>
      <c r="D3937" t="s">
        <v>28</v>
      </c>
      <c r="E3937" t="s">
        <v>29</v>
      </c>
      <c r="F3937" t="s">
        <v>30</v>
      </c>
      <c r="G3937" t="s">
        <v>31</v>
      </c>
      <c r="H3937" t="s">
        <v>786</v>
      </c>
      <c r="I3937">
        <v>4</v>
      </c>
      <c r="J3937">
        <v>53838</v>
      </c>
      <c r="K3937">
        <v>10</v>
      </c>
      <c r="L3937">
        <v>193816.8</v>
      </c>
      <c r="M3937">
        <v>19626.97</v>
      </c>
      <c r="N3937" t="s">
        <v>20</v>
      </c>
    </row>
    <row r="3938" spans="1:14" x14ac:dyDescent="0.35">
      <c r="A3938">
        <v>13937</v>
      </c>
      <c r="B3938" s="1">
        <v>45252</v>
      </c>
      <c r="C3938" t="s">
        <v>7142</v>
      </c>
      <c r="D3938" t="s">
        <v>40</v>
      </c>
      <c r="E3938" t="s">
        <v>110</v>
      </c>
      <c r="F3938" t="s">
        <v>17</v>
      </c>
      <c r="G3938" t="s">
        <v>111</v>
      </c>
      <c r="H3938" t="s">
        <v>6033</v>
      </c>
      <c r="I3938">
        <v>1</v>
      </c>
      <c r="J3938">
        <v>8911</v>
      </c>
      <c r="K3938">
        <v>5</v>
      </c>
      <c r="L3938">
        <v>8465.4500000000007</v>
      </c>
      <c r="M3938">
        <v>1696.03</v>
      </c>
      <c r="N3938" t="s">
        <v>38</v>
      </c>
    </row>
    <row r="3939" spans="1:14" x14ac:dyDescent="0.35">
      <c r="A3939">
        <v>13938</v>
      </c>
      <c r="B3939" s="1">
        <v>45400</v>
      </c>
      <c r="C3939" t="s">
        <v>7143</v>
      </c>
      <c r="D3939" t="s">
        <v>22</v>
      </c>
      <c r="E3939" t="s">
        <v>58</v>
      </c>
      <c r="F3939" t="s">
        <v>42</v>
      </c>
      <c r="G3939" t="s">
        <v>79</v>
      </c>
      <c r="H3939" t="s">
        <v>7144</v>
      </c>
      <c r="I3939">
        <v>4</v>
      </c>
      <c r="J3939">
        <v>72336</v>
      </c>
      <c r="K3939">
        <v>5</v>
      </c>
      <c r="L3939">
        <v>274876.79999999999</v>
      </c>
      <c r="M3939">
        <v>25096.29</v>
      </c>
      <c r="N3939" t="s">
        <v>72</v>
      </c>
    </row>
    <row r="3940" spans="1:14" x14ac:dyDescent="0.35">
      <c r="A3940">
        <v>13939</v>
      </c>
      <c r="B3940" s="1">
        <v>45592</v>
      </c>
      <c r="C3940" t="s">
        <v>7145</v>
      </c>
      <c r="D3940" t="s">
        <v>15</v>
      </c>
      <c r="E3940" t="s">
        <v>16</v>
      </c>
      <c r="F3940" t="s">
        <v>42</v>
      </c>
      <c r="G3940" t="s">
        <v>43</v>
      </c>
      <c r="H3940" t="s">
        <v>7146</v>
      </c>
      <c r="I3940">
        <v>2</v>
      </c>
      <c r="J3940">
        <v>18052</v>
      </c>
      <c r="K3940">
        <v>10</v>
      </c>
      <c r="L3940">
        <v>32493.599999999999</v>
      </c>
      <c r="M3940">
        <v>2960.76</v>
      </c>
      <c r="N3940" t="s">
        <v>33</v>
      </c>
    </row>
    <row r="3941" spans="1:14" x14ac:dyDescent="0.35">
      <c r="A3941">
        <v>13940</v>
      </c>
      <c r="B3941" s="1">
        <v>45837</v>
      </c>
      <c r="C3941" t="s">
        <v>7147</v>
      </c>
      <c r="D3941" t="s">
        <v>28</v>
      </c>
      <c r="E3941" t="s">
        <v>29</v>
      </c>
      <c r="F3941" t="s">
        <v>129</v>
      </c>
      <c r="G3941" t="s">
        <v>159</v>
      </c>
      <c r="H3941" t="s">
        <v>7148</v>
      </c>
      <c r="I3941">
        <v>4</v>
      </c>
      <c r="J3941">
        <v>34290</v>
      </c>
      <c r="K3941">
        <v>10</v>
      </c>
      <c r="L3941">
        <v>123444</v>
      </c>
      <c r="M3941">
        <v>26964.36</v>
      </c>
      <c r="N3941" t="s">
        <v>20</v>
      </c>
    </row>
    <row r="3942" spans="1:14" x14ac:dyDescent="0.35">
      <c r="A3942">
        <v>13941</v>
      </c>
      <c r="B3942" s="1">
        <v>45536</v>
      </c>
      <c r="C3942" t="s">
        <v>7149</v>
      </c>
      <c r="D3942" t="s">
        <v>28</v>
      </c>
      <c r="E3942" t="s">
        <v>144</v>
      </c>
      <c r="F3942" t="s">
        <v>30</v>
      </c>
      <c r="G3942" t="s">
        <v>322</v>
      </c>
      <c r="H3942" t="s">
        <v>3593</v>
      </c>
      <c r="I3942">
        <v>4</v>
      </c>
      <c r="J3942">
        <v>32298</v>
      </c>
      <c r="K3942">
        <v>20</v>
      </c>
      <c r="L3942">
        <v>103353.60000000001</v>
      </c>
      <c r="M3942">
        <v>17798.919999999998</v>
      </c>
      <c r="N3942" t="s">
        <v>20</v>
      </c>
    </row>
    <row r="3943" spans="1:14" x14ac:dyDescent="0.35">
      <c r="A3943">
        <v>13942</v>
      </c>
      <c r="B3943" s="1">
        <v>45698</v>
      </c>
      <c r="C3943" t="s">
        <v>7150</v>
      </c>
      <c r="D3943" t="s">
        <v>40</v>
      </c>
      <c r="E3943" t="s">
        <v>50</v>
      </c>
      <c r="F3943" t="s">
        <v>46</v>
      </c>
      <c r="G3943" t="s">
        <v>141</v>
      </c>
      <c r="H3943" t="s">
        <v>7151</v>
      </c>
      <c r="I3943">
        <v>5</v>
      </c>
      <c r="J3943">
        <v>31201</v>
      </c>
      <c r="K3943">
        <v>15</v>
      </c>
      <c r="L3943">
        <v>132604.25</v>
      </c>
      <c r="M3943">
        <v>18876.5</v>
      </c>
      <c r="N3943" t="s">
        <v>20</v>
      </c>
    </row>
    <row r="3944" spans="1:14" x14ac:dyDescent="0.35">
      <c r="A3944">
        <v>13943</v>
      </c>
      <c r="B3944" s="1">
        <v>45284</v>
      </c>
      <c r="C3944" t="s">
        <v>7152</v>
      </c>
      <c r="D3944" t="s">
        <v>28</v>
      </c>
      <c r="E3944" t="s">
        <v>114</v>
      </c>
      <c r="F3944" t="s">
        <v>129</v>
      </c>
      <c r="G3944" t="s">
        <v>159</v>
      </c>
      <c r="H3944" t="s">
        <v>7153</v>
      </c>
      <c r="I3944">
        <v>3</v>
      </c>
      <c r="J3944">
        <v>53938</v>
      </c>
      <c r="K3944">
        <v>20</v>
      </c>
      <c r="L3944">
        <v>129451.2</v>
      </c>
      <c r="M3944">
        <v>10800.88</v>
      </c>
      <c r="N3944" t="s">
        <v>83</v>
      </c>
    </row>
    <row r="3945" spans="1:14" x14ac:dyDescent="0.35">
      <c r="A3945">
        <v>13944</v>
      </c>
      <c r="B3945" s="1">
        <v>45582</v>
      </c>
      <c r="C3945" t="s">
        <v>7154</v>
      </c>
      <c r="D3945" t="s">
        <v>28</v>
      </c>
      <c r="E3945" t="s">
        <v>29</v>
      </c>
      <c r="F3945" t="s">
        <v>69</v>
      </c>
      <c r="G3945" t="s">
        <v>70</v>
      </c>
      <c r="H3945" t="s">
        <v>7155</v>
      </c>
      <c r="I3945">
        <v>2</v>
      </c>
      <c r="J3945">
        <v>25704</v>
      </c>
      <c r="K3945">
        <v>20</v>
      </c>
      <c r="L3945">
        <v>41126.400000000001</v>
      </c>
      <c r="M3945">
        <v>3162.9</v>
      </c>
      <c r="N3945" t="s">
        <v>38</v>
      </c>
    </row>
    <row r="3946" spans="1:14" x14ac:dyDescent="0.35">
      <c r="A3946">
        <v>13945</v>
      </c>
      <c r="B3946" s="1">
        <v>45657</v>
      </c>
      <c r="C3946" t="s">
        <v>7156</v>
      </c>
      <c r="D3946" t="s">
        <v>22</v>
      </c>
      <c r="E3946" t="s">
        <v>167</v>
      </c>
      <c r="F3946" t="s">
        <v>24</v>
      </c>
      <c r="G3946" t="s">
        <v>25</v>
      </c>
      <c r="H3946" t="s">
        <v>7157</v>
      </c>
      <c r="I3946">
        <v>2</v>
      </c>
      <c r="J3946">
        <v>37132</v>
      </c>
      <c r="K3946">
        <v>20</v>
      </c>
      <c r="L3946">
        <v>59411.199999999997</v>
      </c>
      <c r="M3946">
        <v>6255.84</v>
      </c>
      <c r="N3946" t="s">
        <v>72</v>
      </c>
    </row>
    <row r="3947" spans="1:14" x14ac:dyDescent="0.35">
      <c r="A3947">
        <v>13946</v>
      </c>
      <c r="B3947" s="1">
        <v>45305</v>
      </c>
      <c r="C3947" t="s">
        <v>7158</v>
      </c>
      <c r="D3947" t="s">
        <v>40</v>
      </c>
      <c r="E3947" t="s">
        <v>50</v>
      </c>
      <c r="F3947" t="s">
        <v>86</v>
      </c>
      <c r="G3947" t="s">
        <v>171</v>
      </c>
      <c r="H3947" t="s">
        <v>7159</v>
      </c>
      <c r="I3947">
        <v>2</v>
      </c>
      <c r="J3947">
        <v>67427</v>
      </c>
      <c r="K3947">
        <v>10</v>
      </c>
      <c r="L3947">
        <v>121368.6</v>
      </c>
      <c r="M3947">
        <v>15168.55</v>
      </c>
      <c r="N3947" t="s">
        <v>33</v>
      </c>
    </row>
    <row r="3948" spans="1:14" x14ac:dyDescent="0.35">
      <c r="A3948">
        <v>13947</v>
      </c>
      <c r="B3948" s="1">
        <v>45389</v>
      </c>
      <c r="C3948" t="s">
        <v>7160</v>
      </c>
      <c r="D3948" t="s">
        <v>28</v>
      </c>
      <c r="E3948" t="s">
        <v>29</v>
      </c>
      <c r="F3948" t="s">
        <v>75</v>
      </c>
      <c r="G3948" t="s">
        <v>409</v>
      </c>
      <c r="H3948" t="s">
        <v>6235</v>
      </c>
      <c r="I3948">
        <v>1</v>
      </c>
      <c r="J3948">
        <v>14010</v>
      </c>
      <c r="K3948">
        <v>0</v>
      </c>
      <c r="L3948">
        <v>14010</v>
      </c>
      <c r="M3948">
        <v>749.88</v>
      </c>
      <c r="N3948" t="s">
        <v>72</v>
      </c>
    </row>
    <row r="3949" spans="1:14" x14ac:dyDescent="0.35">
      <c r="A3949">
        <v>13948</v>
      </c>
      <c r="B3949" s="1">
        <v>45577</v>
      </c>
      <c r="C3949" t="s">
        <v>7161</v>
      </c>
      <c r="D3949" t="s">
        <v>28</v>
      </c>
      <c r="E3949" t="s">
        <v>29</v>
      </c>
      <c r="F3949" t="s">
        <v>46</v>
      </c>
      <c r="G3949" t="s">
        <v>141</v>
      </c>
      <c r="H3949" t="s">
        <v>7162</v>
      </c>
      <c r="I3949">
        <v>5</v>
      </c>
      <c r="J3949">
        <v>6606</v>
      </c>
      <c r="K3949">
        <v>10</v>
      </c>
      <c r="L3949">
        <v>29727</v>
      </c>
      <c r="M3949">
        <v>1678.8</v>
      </c>
      <c r="N3949" t="s">
        <v>83</v>
      </c>
    </row>
    <row r="3950" spans="1:14" x14ac:dyDescent="0.35">
      <c r="A3950">
        <v>13949</v>
      </c>
      <c r="B3950" s="1">
        <v>45529</v>
      </c>
      <c r="C3950" t="s">
        <v>7163</v>
      </c>
      <c r="D3950" t="s">
        <v>22</v>
      </c>
      <c r="E3950" t="s">
        <v>23</v>
      </c>
      <c r="F3950" t="s">
        <v>30</v>
      </c>
      <c r="G3950" t="s">
        <v>104</v>
      </c>
      <c r="H3950" t="s">
        <v>7164</v>
      </c>
      <c r="I3950">
        <v>2</v>
      </c>
      <c r="J3950">
        <v>22249</v>
      </c>
      <c r="K3950">
        <v>10</v>
      </c>
      <c r="L3950">
        <v>40048.199999999997</v>
      </c>
      <c r="M3950">
        <v>6850.89</v>
      </c>
      <c r="N3950" t="s">
        <v>83</v>
      </c>
    </row>
    <row r="3951" spans="1:14" x14ac:dyDescent="0.35">
      <c r="A3951">
        <v>13950</v>
      </c>
      <c r="B3951" s="1">
        <v>45768</v>
      </c>
      <c r="C3951" t="s">
        <v>7165</v>
      </c>
      <c r="D3951" t="s">
        <v>15</v>
      </c>
      <c r="E3951" t="s">
        <v>147</v>
      </c>
      <c r="F3951" t="s">
        <v>17</v>
      </c>
      <c r="G3951" t="s">
        <v>111</v>
      </c>
      <c r="H3951" t="s">
        <v>2083</v>
      </c>
      <c r="I3951">
        <v>1</v>
      </c>
      <c r="J3951">
        <v>19868</v>
      </c>
      <c r="K3951">
        <v>20</v>
      </c>
      <c r="L3951">
        <v>15894.4</v>
      </c>
      <c r="M3951">
        <v>1844.37</v>
      </c>
      <c r="N3951" t="s">
        <v>72</v>
      </c>
    </row>
    <row r="3952" spans="1:14" x14ac:dyDescent="0.35">
      <c r="A3952">
        <v>13951</v>
      </c>
      <c r="B3952" s="1">
        <v>45709</v>
      </c>
      <c r="C3952" t="s">
        <v>7166</v>
      </c>
      <c r="D3952" t="s">
        <v>28</v>
      </c>
      <c r="E3952" t="s">
        <v>29</v>
      </c>
      <c r="F3952" t="s">
        <v>96</v>
      </c>
      <c r="G3952" t="s">
        <v>97</v>
      </c>
      <c r="H3952" t="s">
        <v>7167</v>
      </c>
      <c r="I3952">
        <v>4</v>
      </c>
      <c r="J3952">
        <v>40150</v>
      </c>
      <c r="K3952">
        <v>10</v>
      </c>
      <c r="L3952">
        <v>144540</v>
      </c>
      <c r="M3952">
        <v>15616.79</v>
      </c>
      <c r="N3952" t="s">
        <v>20</v>
      </c>
    </row>
    <row r="3953" spans="1:14" x14ac:dyDescent="0.35">
      <c r="A3953">
        <v>13952</v>
      </c>
      <c r="B3953" s="1">
        <v>45696</v>
      </c>
      <c r="C3953" t="s">
        <v>7168</v>
      </c>
      <c r="D3953" t="s">
        <v>40</v>
      </c>
      <c r="E3953" t="s">
        <v>110</v>
      </c>
      <c r="F3953" t="s">
        <v>129</v>
      </c>
      <c r="G3953" t="s">
        <v>164</v>
      </c>
      <c r="H3953" t="s">
        <v>6504</v>
      </c>
      <c r="I3953">
        <v>5</v>
      </c>
      <c r="J3953">
        <v>30135</v>
      </c>
      <c r="K3953">
        <v>0</v>
      </c>
      <c r="L3953">
        <v>150675</v>
      </c>
      <c r="M3953">
        <v>21442.39</v>
      </c>
      <c r="N3953" t="s">
        <v>83</v>
      </c>
    </row>
    <row r="3954" spans="1:14" x14ac:dyDescent="0.35">
      <c r="A3954">
        <v>13953</v>
      </c>
      <c r="B3954" s="1">
        <v>45773</v>
      </c>
      <c r="C3954" t="s">
        <v>7169</v>
      </c>
      <c r="D3954" t="s">
        <v>15</v>
      </c>
      <c r="E3954" t="s">
        <v>174</v>
      </c>
      <c r="F3954" t="s">
        <v>30</v>
      </c>
      <c r="G3954" t="s">
        <v>227</v>
      </c>
      <c r="H3954" t="s">
        <v>7170</v>
      </c>
      <c r="I3954">
        <v>3</v>
      </c>
      <c r="J3954">
        <v>13627</v>
      </c>
      <c r="K3954">
        <v>5</v>
      </c>
      <c r="L3954">
        <v>38836.949999999997</v>
      </c>
      <c r="M3954">
        <v>5439.11</v>
      </c>
      <c r="N3954" t="s">
        <v>83</v>
      </c>
    </row>
    <row r="3955" spans="1:14" x14ac:dyDescent="0.35">
      <c r="A3955">
        <v>13954</v>
      </c>
      <c r="B3955" s="1">
        <v>45770</v>
      </c>
      <c r="C3955" t="s">
        <v>7171</v>
      </c>
      <c r="D3955" t="s">
        <v>15</v>
      </c>
      <c r="E3955" t="s">
        <v>93</v>
      </c>
      <c r="F3955" t="s">
        <v>42</v>
      </c>
      <c r="G3955" t="s">
        <v>188</v>
      </c>
      <c r="H3955" t="s">
        <v>7172</v>
      </c>
      <c r="I3955">
        <v>2</v>
      </c>
      <c r="J3955">
        <v>38246</v>
      </c>
      <c r="K3955">
        <v>5</v>
      </c>
      <c r="L3955">
        <v>72667.399999999994</v>
      </c>
      <c r="M3955">
        <v>3916.33</v>
      </c>
      <c r="N3955" t="s">
        <v>72</v>
      </c>
    </row>
    <row r="3956" spans="1:14" x14ac:dyDescent="0.35">
      <c r="A3956">
        <v>13955</v>
      </c>
      <c r="B3956" s="1">
        <v>45854</v>
      </c>
      <c r="C3956" t="s">
        <v>7173</v>
      </c>
      <c r="D3956" t="s">
        <v>22</v>
      </c>
      <c r="E3956" t="s">
        <v>54</v>
      </c>
      <c r="F3956" t="s">
        <v>75</v>
      </c>
      <c r="G3956" t="s">
        <v>409</v>
      </c>
      <c r="H3956" t="s">
        <v>7174</v>
      </c>
      <c r="I3956">
        <v>1</v>
      </c>
      <c r="J3956">
        <v>54866</v>
      </c>
      <c r="K3956">
        <v>15</v>
      </c>
      <c r="L3956">
        <v>46636.1</v>
      </c>
      <c r="M3956">
        <v>5628.13</v>
      </c>
      <c r="N3956" t="s">
        <v>72</v>
      </c>
    </row>
    <row r="3957" spans="1:14" x14ac:dyDescent="0.35">
      <c r="A3957">
        <v>13956</v>
      </c>
      <c r="B3957" s="1">
        <v>45266</v>
      </c>
      <c r="C3957" t="s">
        <v>7175</v>
      </c>
      <c r="D3957" t="s">
        <v>22</v>
      </c>
      <c r="E3957" t="s">
        <v>167</v>
      </c>
      <c r="F3957" t="s">
        <v>46</v>
      </c>
      <c r="G3957" t="s">
        <v>201</v>
      </c>
      <c r="H3957" t="s">
        <v>7176</v>
      </c>
      <c r="I3957">
        <v>2</v>
      </c>
      <c r="J3957">
        <v>33697</v>
      </c>
      <c r="K3957">
        <v>5</v>
      </c>
      <c r="L3957">
        <v>64024.3</v>
      </c>
      <c r="M3957">
        <v>4799.5</v>
      </c>
      <c r="N3957" t="s">
        <v>20</v>
      </c>
    </row>
    <row r="3958" spans="1:14" x14ac:dyDescent="0.35">
      <c r="A3958">
        <v>13957</v>
      </c>
      <c r="B3958" s="1">
        <v>45425</v>
      </c>
      <c r="C3958" t="s">
        <v>7177</v>
      </c>
      <c r="D3958" t="s">
        <v>22</v>
      </c>
      <c r="E3958" t="s">
        <v>23</v>
      </c>
      <c r="F3958" t="s">
        <v>69</v>
      </c>
      <c r="G3958" t="s">
        <v>123</v>
      </c>
      <c r="H3958" t="s">
        <v>7178</v>
      </c>
      <c r="I3958">
        <v>5</v>
      </c>
      <c r="J3958">
        <v>2710</v>
      </c>
      <c r="K3958">
        <v>10</v>
      </c>
      <c r="L3958">
        <v>12195</v>
      </c>
      <c r="M3958">
        <v>1602.1</v>
      </c>
      <c r="N3958" t="s">
        <v>20</v>
      </c>
    </row>
    <row r="3959" spans="1:14" x14ac:dyDescent="0.35">
      <c r="A3959">
        <v>13958</v>
      </c>
      <c r="B3959" s="1">
        <v>45776</v>
      </c>
      <c r="C3959" t="s">
        <v>7179</v>
      </c>
      <c r="D3959" t="s">
        <v>28</v>
      </c>
      <c r="E3959" t="s">
        <v>144</v>
      </c>
      <c r="F3959" t="s">
        <v>46</v>
      </c>
      <c r="G3959" t="s">
        <v>209</v>
      </c>
      <c r="H3959" t="s">
        <v>7104</v>
      </c>
      <c r="I3959">
        <v>3</v>
      </c>
      <c r="J3959">
        <v>24320</v>
      </c>
      <c r="K3959">
        <v>5</v>
      </c>
      <c r="L3959">
        <v>69312</v>
      </c>
      <c r="M3959">
        <v>9362.15</v>
      </c>
      <c r="N3959" t="s">
        <v>83</v>
      </c>
    </row>
    <row r="3960" spans="1:14" x14ac:dyDescent="0.35">
      <c r="A3960">
        <v>13959</v>
      </c>
      <c r="B3960" s="1">
        <v>45259</v>
      </c>
      <c r="C3960" t="s">
        <v>7180</v>
      </c>
      <c r="D3960" t="s">
        <v>28</v>
      </c>
      <c r="E3960" t="s">
        <v>85</v>
      </c>
      <c r="F3960" t="s">
        <v>96</v>
      </c>
      <c r="G3960" t="s">
        <v>214</v>
      </c>
      <c r="H3960" t="s">
        <v>6978</v>
      </c>
      <c r="I3960">
        <v>3</v>
      </c>
      <c r="J3960">
        <v>49558</v>
      </c>
      <c r="K3960">
        <v>5</v>
      </c>
      <c r="L3960">
        <v>141240.29999999999</v>
      </c>
      <c r="M3960">
        <v>13429.09</v>
      </c>
      <c r="N3960" t="s">
        <v>72</v>
      </c>
    </row>
    <row r="3961" spans="1:14" x14ac:dyDescent="0.35">
      <c r="A3961">
        <v>13960</v>
      </c>
      <c r="B3961" s="1">
        <v>45306</v>
      </c>
      <c r="C3961" t="s">
        <v>7181</v>
      </c>
      <c r="D3961" t="s">
        <v>40</v>
      </c>
      <c r="E3961" t="s">
        <v>103</v>
      </c>
      <c r="F3961" t="s">
        <v>129</v>
      </c>
      <c r="G3961" t="s">
        <v>159</v>
      </c>
      <c r="H3961" t="s">
        <v>4666</v>
      </c>
      <c r="I3961">
        <v>2</v>
      </c>
      <c r="J3961">
        <v>30560</v>
      </c>
      <c r="K3961">
        <v>0</v>
      </c>
      <c r="L3961">
        <v>61120</v>
      </c>
      <c r="M3961">
        <v>14004.56</v>
      </c>
      <c r="N3961" t="s">
        <v>72</v>
      </c>
    </row>
    <row r="3962" spans="1:14" x14ac:dyDescent="0.35">
      <c r="A3962">
        <v>13961</v>
      </c>
      <c r="B3962" s="1">
        <v>45638</v>
      </c>
      <c r="C3962" t="s">
        <v>7182</v>
      </c>
      <c r="D3962" t="s">
        <v>40</v>
      </c>
      <c r="E3962" t="s">
        <v>50</v>
      </c>
      <c r="F3962" t="s">
        <v>46</v>
      </c>
      <c r="G3962" t="s">
        <v>209</v>
      </c>
      <c r="H3962" t="s">
        <v>7183</v>
      </c>
      <c r="I3962">
        <v>4</v>
      </c>
      <c r="J3962">
        <v>13709</v>
      </c>
      <c r="K3962">
        <v>10</v>
      </c>
      <c r="L3962">
        <v>49352.4</v>
      </c>
      <c r="M3962">
        <v>6804.67</v>
      </c>
      <c r="N3962" t="s">
        <v>83</v>
      </c>
    </row>
    <row r="3963" spans="1:14" x14ac:dyDescent="0.35">
      <c r="A3963">
        <v>13962</v>
      </c>
      <c r="B3963" s="1">
        <v>45525</v>
      </c>
      <c r="C3963" t="s">
        <v>7184</v>
      </c>
      <c r="D3963" t="s">
        <v>22</v>
      </c>
      <c r="E3963" t="s">
        <v>23</v>
      </c>
      <c r="F3963" t="s">
        <v>129</v>
      </c>
      <c r="G3963" t="s">
        <v>148</v>
      </c>
      <c r="H3963" t="s">
        <v>7185</v>
      </c>
      <c r="I3963">
        <v>5</v>
      </c>
      <c r="J3963">
        <v>14825</v>
      </c>
      <c r="K3963">
        <v>0</v>
      </c>
      <c r="L3963">
        <v>74125</v>
      </c>
      <c r="M3963">
        <v>9274.27</v>
      </c>
      <c r="N3963" t="s">
        <v>83</v>
      </c>
    </row>
    <row r="3964" spans="1:14" x14ac:dyDescent="0.35">
      <c r="A3964">
        <v>13963</v>
      </c>
      <c r="B3964" s="1">
        <v>45655</v>
      </c>
      <c r="C3964" t="s">
        <v>7186</v>
      </c>
      <c r="D3964" t="s">
        <v>40</v>
      </c>
      <c r="E3964" t="s">
        <v>50</v>
      </c>
      <c r="F3964" t="s">
        <v>17</v>
      </c>
      <c r="G3964" t="s">
        <v>291</v>
      </c>
      <c r="H3964" t="s">
        <v>7187</v>
      </c>
      <c r="I3964">
        <v>3</v>
      </c>
      <c r="J3964">
        <v>28627</v>
      </c>
      <c r="K3964">
        <v>0</v>
      </c>
      <c r="L3964">
        <v>85881</v>
      </c>
      <c r="M3964">
        <v>7488.56</v>
      </c>
      <c r="N3964" t="s">
        <v>33</v>
      </c>
    </row>
    <row r="3965" spans="1:14" x14ac:dyDescent="0.35">
      <c r="A3965">
        <v>13964</v>
      </c>
      <c r="B3965" s="1">
        <v>45881</v>
      </c>
      <c r="C3965" t="s">
        <v>7188</v>
      </c>
      <c r="D3965" t="s">
        <v>28</v>
      </c>
      <c r="E3965" t="s">
        <v>85</v>
      </c>
      <c r="F3965" t="s">
        <v>24</v>
      </c>
      <c r="G3965" t="s">
        <v>133</v>
      </c>
      <c r="H3965" t="s">
        <v>7189</v>
      </c>
      <c r="I3965">
        <v>3</v>
      </c>
      <c r="J3965">
        <v>41428</v>
      </c>
      <c r="K3965">
        <v>5</v>
      </c>
      <c r="L3965">
        <v>118069.8</v>
      </c>
      <c r="M3965">
        <v>19715.810000000001</v>
      </c>
      <c r="N3965" t="s">
        <v>33</v>
      </c>
    </row>
    <row r="3966" spans="1:14" x14ac:dyDescent="0.35">
      <c r="A3966">
        <v>13965</v>
      </c>
      <c r="B3966" s="1">
        <v>45624</v>
      </c>
      <c r="C3966" t="s">
        <v>7190</v>
      </c>
      <c r="D3966" t="s">
        <v>40</v>
      </c>
      <c r="E3966" t="s">
        <v>41</v>
      </c>
      <c r="F3966" t="s">
        <v>86</v>
      </c>
      <c r="G3966" t="s">
        <v>296</v>
      </c>
      <c r="H3966" t="s">
        <v>377</v>
      </c>
      <c r="I3966">
        <v>3</v>
      </c>
      <c r="J3966">
        <v>12069</v>
      </c>
      <c r="K3966">
        <v>0</v>
      </c>
      <c r="L3966">
        <v>36207</v>
      </c>
      <c r="M3966">
        <v>7151.36</v>
      </c>
      <c r="N3966" t="s">
        <v>33</v>
      </c>
    </row>
    <row r="3967" spans="1:14" x14ac:dyDescent="0.35">
      <c r="A3967">
        <v>13966</v>
      </c>
      <c r="B3967" s="1">
        <v>45869</v>
      </c>
      <c r="C3967" t="s">
        <v>1069</v>
      </c>
      <c r="D3967" t="s">
        <v>28</v>
      </c>
      <c r="E3967" t="s">
        <v>85</v>
      </c>
      <c r="F3967" t="s">
        <v>86</v>
      </c>
      <c r="G3967" t="s">
        <v>90</v>
      </c>
      <c r="H3967" t="s">
        <v>7191</v>
      </c>
      <c r="I3967">
        <v>3</v>
      </c>
      <c r="J3967">
        <v>39237</v>
      </c>
      <c r="K3967">
        <v>10</v>
      </c>
      <c r="L3967">
        <v>105939.9</v>
      </c>
      <c r="M3967">
        <v>13368.94</v>
      </c>
      <c r="N3967" t="s">
        <v>83</v>
      </c>
    </row>
    <row r="3968" spans="1:14" x14ac:dyDescent="0.35">
      <c r="A3968">
        <v>13967</v>
      </c>
      <c r="B3968" s="1">
        <v>45398</v>
      </c>
      <c r="C3968" t="s">
        <v>7192</v>
      </c>
      <c r="D3968" t="s">
        <v>28</v>
      </c>
      <c r="E3968" t="s">
        <v>35</v>
      </c>
      <c r="F3968" t="s">
        <v>42</v>
      </c>
      <c r="G3968" t="s">
        <v>51</v>
      </c>
      <c r="H3968" t="s">
        <v>559</v>
      </c>
      <c r="I3968">
        <v>5</v>
      </c>
      <c r="J3968">
        <v>71144</v>
      </c>
      <c r="K3968">
        <v>0</v>
      </c>
      <c r="L3968">
        <v>355720</v>
      </c>
      <c r="M3968">
        <v>51224.26</v>
      </c>
      <c r="N3968" t="s">
        <v>20</v>
      </c>
    </row>
    <row r="3969" spans="1:14" x14ac:dyDescent="0.35">
      <c r="A3969">
        <v>13968</v>
      </c>
      <c r="B3969" s="1">
        <v>45677</v>
      </c>
      <c r="C3969" t="s">
        <v>7193</v>
      </c>
      <c r="D3969" t="s">
        <v>40</v>
      </c>
      <c r="E3969" t="s">
        <v>62</v>
      </c>
      <c r="F3969" t="s">
        <v>30</v>
      </c>
      <c r="G3969" t="s">
        <v>31</v>
      </c>
      <c r="H3969" t="s">
        <v>1370</v>
      </c>
      <c r="I3969">
        <v>3</v>
      </c>
      <c r="J3969">
        <v>15926</v>
      </c>
      <c r="K3969">
        <v>20</v>
      </c>
      <c r="L3969">
        <v>38222.400000000001</v>
      </c>
      <c r="M3969">
        <v>5453.06</v>
      </c>
      <c r="N3969" t="s">
        <v>20</v>
      </c>
    </row>
    <row r="3970" spans="1:14" x14ac:dyDescent="0.35">
      <c r="A3970">
        <v>13969</v>
      </c>
      <c r="B3970" s="1">
        <v>45798</v>
      </c>
      <c r="C3970" t="s">
        <v>7194</v>
      </c>
      <c r="D3970" t="s">
        <v>22</v>
      </c>
      <c r="E3970" t="s">
        <v>54</v>
      </c>
      <c r="F3970" t="s">
        <v>75</v>
      </c>
      <c r="G3970" t="s">
        <v>204</v>
      </c>
      <c r="H3970" t="s">
        <v>1573</v>
      </c>
      <c r="I3970">
        <v>4</v>
      </c>
      <c r="J3970">
        <v>48409</v>
      </c>
      <c r="K3970">
        <v>20</v>
      </c>
      <c r="L3970">
        <v>154908.79999999999</v>
      </c>
      <c r="M3970">
        <v>15605.01</v>
      </c>
      <c r="N3970" t="s">
        <v>72</v>
      </c>
    </row>
    <row r="3971" spans="1:14" x14ac:dyDescent="0.35">
      <c r="A3971">
        <v>13970</v>
      </c>
      <c r="B3971" s="1">
        <v>45477</v>
      </c>
      <c r="C3971" t="s">
        <v>5900</v>
      </c>
      <c r="D3971" t="s">
        <v>40</v>
      </c>
      <c r="E3971" t="s">
        <v>103</v>
      </c>
      <c r="F3971" t="s">
        <v>42</v>
      </c>
      <c r="G3971" t="s">
        <v>51</v>
      </c>
      <c r="H3971" t="s">
        <v>7195</v>
      </c>
      <c r="I3971">
        <v>1</v>
      </c>
      <c r="J3971">
        <v>49538</v>
      </c>
      <c r="K3971">
        <v>20</v>
      </c>
      <c r="L3971">
        <v>39630.400000000001</v>
      </c>
      <c r="M3971">
        <v>8600.8799999999992</v>
      </c>
      <c r="N3971" t="s">
        <v>72</v>
      </c>
    </row>
    <row r="3972" spans="1:14" x14ac:dyDescent="0.35">
      <c r="A3972">
        <v>13971</v>
      </c>
      <c r="B3972" s="1">
        <v>45397</v>
      </c>
      <c r="C3972" t="s">
        <v>7196</v>
      </c>
      <c r="D3972" t="s">
        <v>40</v>
      </c>
      <c r="E3972" t="s">
        <v>41</v>
      </c>
      <c r="F3972" t="s">
        <v>46</v>
      </c>
      <c r="G3972" t="s">
        <v>47</v>
      </c>
      <c r="H3972" t="s">
        <v>7197</v>
      </c>
      <c r="I3972">
        <v>5</v>
      </c>
      <c r="J3972">
        <v>22134</v>
      </c>
      <c r="K3972">
        <v>5</v>
      </c>
      <c r="L3972">
        <v>105136.5</v>
      </c>
      <c r="M3972">
        <v>5406.01</v>
      </c>
      <c r="N3972" t="s">
        <v>72</v>
      </c>
    </row>
    <row r="3973" spans="1:14" x14ac:dyDescent="0.35">
      <c r="A3973">
        <v>13972</v>
      </c>
      <c r="B3973" s="1">
        <v>45308</v>
      </c>
      <c r="C3973" t="s">
        <v>7198</v>
      </c>
      <c r="D3973" t="s">
        <v>22</v>
      </c>
      <c r="E3973" t="s">
        <v>23</v>
      </c>
      <c r="F3973" t="s">
        <v>46</v>
      </c>
      <c r="G3973" t="s">
        <v>201</v>
      </c>
      <c r="H3973" t="s">
        <v>7199</v>
      </c>
      <c r="I3973">
        <v>5</v>
      </c>
      <c r="J3973">
        <v>61532</v>
      </c>
      <c r="K3973">
        <v>0</v>
      </c>
      <c r="L3973">
        <v>307660</v>
      </c>
      <c r="M3973">
        <v>17078.5</v>
      </c>
      <c r="N3973" t="s">
        <v>33</v>
      </c>
    </row>
    <row r="3974" spans="1:14" x14ac:dyDescent="0.35">
      <c r="A3974">
        <v>13973</v>
      </c>
      <c r="B3974" s="1">
        <v>45513</v>
      </c>
      <c r="C3974" t="s">
        <v>7200</v>
      </c>
      <c r="D3974" t="s">
        <v>28</v>
      </c>
      <c r="E3974" t="s">
        <v>29</v>
      </c>
      <c r="F3974" t="s">
        <v>24</v>
      </c>
      <c r="G3974" t="s">
        <v>133</v>
      </c>
      <c r="H3974" t="s">
        <v>7201</v>
      </c>
      <c r="I3974">
        <v>4</v>
      </c>
      <c r="J3974">
        <v>17731</v>
      </c>
      <c r="K3974">
        <v>15</v>
      </c>
      <c r="L3974">
        <v>60285.4</v>
      </c>
      <c r="M3974">
        <v>3073.78</v>
      </c>
      <c r="N3974" t="s">
        <v>83</v>
      </c>
    </row>
    <row r="3975" spans="1:14" x14ac:dyDescent="0.35">
      <c r="A3975">
        <v>13974</v>
      </c>
      <c r="B3975" s="1">
        <v>45606</v>
      </c>
      <c r="C3975" t="s">
        <v>7202</v>
      </c>
      <c r="D3975" t="s">
        <v>28</v>
      </c>
      <c r="E3975" t="s">
        <v>85</v>
      </c>
      <c r="F3975" t="s">
        <v>42</v>
      </c>
      <c r="G3975" t="s">
        <v>43</v>
      </c>
      <c r="H3975" t="s">
        <v>7203</v>
      </c>
      <c r="I3975">
        <v>1</v>
      </c>
      <c r="J3975">
        <v>55828</v>
      </c>
      <c r="K3975">
        <v>20</v>
      </c>
      <c r="L3975">
        <v>44662.400000000001</v>
      </c>
      <c r="M3975">
        <v>7164.6</v>
      </c>
      <c r="N3975" t="s">
        <v>38</v>
      </c>
    </row>
    <row r="3976" spans="1:14" x14ac:dyDescent="0.35">
      <c r="A3976">
        <v>13975</v>
      </c>
      <c r="B3976" s="1">
        <v>45813</v>
      </c>
      <c r="C3976" t="s">
        <v>7204</v>
      </c>
      <c r="D3976" t="s">
        <v>28</v>
      </c>
      <c r="E3976" t="s">
        <v>114</v>
      </c>
      <c r="F3976" t="s">
        <v>17</v>
      </c>
      <c r="G3976" t="s">
        <v>18</v>
      </c>
      <c r="H3976" t="s">
        <v>7205</v>
      </c>
      <c r="I3976">
        <v>1</v>
      </c>
      <c r="J3976">
        <v>50349</v>
      </c>
      <c r="K3976">
        <v>20</v>
      </c>
      <c r="L3976">
        <v>40279.199999999997</v>
      </c>
      <c r="M3976">
        <v>3223.81</v>
      </c>
      <c r="N3976" t="s">
        <v>33</v>
      </c>
    </row>
    <row r="3977" spans="1:14" x14ac:dyDescent="0.35">
      <c r="A3977">
        <v>13976</v>
      </c>
      <c r="B3977" s="1">
        <v>45305</v>
      </c>
      <c r="C3977" t="s">
        <v>7206</v>
      </c>
      <c r="D3977" t="s">
        <v>15</v>
      </c>
      <c r="E3977" t="s">
        <v>147</v>
      </c>
      <c r="F3977" t="s">
        <v>86</v>
      </c>
      <c r="G3977" t="s">
        <v>90</v>
      </c>
      <c r="H3977" t="s">
        <v>7207</v>
      </c>
      <c r="I3977">
        <v>1</v>
      </c>
      <c r="J3977">
        <v>31014</v>
      </c>
      <c r="K3977">
        <v>5</v>
      </c>
      <c r="L3977">
        <v>29463.3</v>
      </c>
      <c r="M3977">
        <v>4461.13</v>
      </c>
      <c r="N3977" t="s">
        <v>33</v>
      </c>
    </row>
    <row r="3978" spans="1:14" x14ac:dyDescent="0.35">
      <c r="A3978">
        <v>13977</v>
      </c>
      <c r="B3978" s="1">
        <v>45747</v>
      </c>
      <c r="C3978" t="s">
        <v>7208</v>
      </c>
      <c r="D3978" t="s">
        <v>28</v>
      </c>
      <c r="E3978" t="s">
        <v>114</v>
      </c>
      <c r="F3978" t="s">
        <v>75</v>
      </c>
      <c r="G3978" t="s">
        <v>307</v>
      </c>
      <c r="H3978" t="s">
        <v>7209</v>
      </c>
      <c r="I3978">
        <v>5</v>
      </c>
      <c r="J3978">
        <v>40921</v>
      </c>
      <c r="K3978">
        <v>15</v>
      </c>
      <c r="L3978">
        <v>173914.25</v>
      </c>
      <c r="M3978">
        <v>41421.06</v>
      </c>
      <c r="N3978" t="s">
        <v>33</v>
      </c>
    </row>
    <row r="3979" spans="1:14" x14ac:dyDescent="0.35">
      <c r="A3979">
        <v>13978</v>
      </c>
      <c r="B3979" s="1">
        <v>45464</v>
      </c>
      <c r="C3979" t="s">
        <v>7210</v>
      </c>
      <c r="D3979" t="s">
        <v>40</v>
      </c>
      <c r="E3979" t="s">
        <v>103</v>
      </c>
      <c r="F3979" t="s">
        <v>69</v>
      </c>
      <c r="G3979" t="s">
        <v>115</v>
      </c>
      <c r="H3979" t="s">
        <v>6444</v>
      </c>
      <c r="I3979">
        <v>1</v>
      </c>
      <c r="J3979">
        <v>5000</v>
      </c>
      <c r="K3979">
        <v>5</v>
      </c>
      <c r="L3979">
        <v>4750</v>
      </c>
      <c r="M3979">
        <v>251.62</v>
      </c>
      <c r="N3979" t="s">
        <v>83</v>
      </c>
    </row>
    <row r="3980" spans="1:14" x14ac:dyDescent="0.35">
      <c r="A3980">
        <v>13979</v>
      </c>
      <c r="B3980" s="1">
        <v>45506</v>
      </c>
      <c r="C3980" t="s">
        <v>7211</v>
      </c>
      <c r="D3980" t="s">
        <v>22</v>
      </c>
      <c r="E3980" t="s">
        <v>167</v>
      </c>
      <c r="F3980" t="s">
        <v>17</v>
      </c>
      <c r="G3980" t="s">
        <v>100</v>
      </c>
      <c r="H3980" t="s">
        <v>6816</v>
      </c>
      <c r="I3980">
        <v>2</v>
      </c>
      <c r="J3980">
        <v>19620</v>
      </c>
      <c r="K3980">
        <v>20</v>
      </c>
      <c r="L3980">
        <v>31392</v>
      </c>
      <c r="M3980">
        <v>1800.79</v>
      </c>
      <c r="N3980" t="s">
        <v>20</v>
      </c>
    </row>
    <row r="3981" spans="1:14" x14ac:dyDescent="0.35">
      <c r="A3981">
        <v>13980</v>
      </c>
      <c r="B3981" s="1">
        <v>45387</v>
      </c>
      <c r="C3981" t="s">
        <v>7212</v>
      </c>
      <c r="D3981" t="s">
        <v>22</v>
      </c>
      <c r="E3981" t="s">
        <v>23</v>
      </c>
      <c r="F3981" t="s">
        <v>24</v>
      </c>
      <c r="G3981" t="s">
        <v>107</v>
      </c>
      <c r="H3981" t="s">
        <v>7213</v>
      </c>
      <c r="I3981">
        <v>2</v>
      </c>
      <c r="J3981">
        <v>63955</v>
      </c>
      <c r="K3981">
        <v>0</v>
      </c>
      <c r="L3981">
        <v>127910</v>
      </c>
      <c r="M3981">
        <v>10570.02</v>
      </c>
      <c r="N3981" t="s">
        <v>20</v>
      </c>
    </row>
    <row r="3982" spans="1:14" x14ac:dyDescent="0.35">
      <c r="A3982">
        <v>13981</v>
      </c>
      <c r="B3982" s="1">
        <v>45818</v>
      </c>
      <c r="C3982" t="s">
        <v>7214</v>
      </c>
      <c r="D3982" t="s">
        <v>22</v>
      </c>
      <c r="E3982" t="s">
        <v>23</v>
      </c>
      <c r="F3982" t="s">
        <v>46</v>
      </c>
      <c r="G3982" t="s">
        <v>209</v>
      </c>
      <c r="H3982" t="s">
        <v>4266</v>
      </c>
      <c r="I3982">
        <v>5</v>
      </c>
      <c r="J3982">
        <v>6114</v>
      </c>
      <c r="K3982">
        <v>10</v>
      </c>
      <c r="L3982">
        <v>27513</v>
      </c>
      <c r="M3982">
        <v>5304.31</v>
      </c>
      <c r="N3982" t="s">
        <v>33</v>
      </c>
    </row>
    <row r="3983" spans="1:14" x14ac:dyDescent="0.35">
      <c r="A3983">
        <v>13982</v>
      </c>
      <c r="B3983" s="1">
        <v>45683</v>
      </c>
      <c r="C3983" t="s">
        <v>7215</v>
      </c>
      <c r="D3983" t="s">
        <v>28</v>
      </c>
      <c r="E3983" t="s">
        <v>35</v>
      </c>
      <c r="F3983" t="s">
        <v>30</v>
      </c>
      <c r="G3983" t="s">
        <v>227</v>
      </c>
      <c r="H3983" t="s">
        <v>7216</v>
      </c>
      <c r="I3983">
        <v>4</v>
      </c>
      <c r="J3983">
        <v>14793</v>
      </c>
      <c r="K3983">
        <v>15</v>
      </c>
      <c r="L3983">
        <v>50296.2</v>
      </c>
      <c r="M3983">
        <v>5620.01</v>
      </c>
      <c r="N3983" t="s">
        <v>38</v>
      </c>
    </row>
    <row r="3984" spans="1:14" x14ac:dyDescent="0.35">
      <c r="A3984">
        <v>13983</v>
      </c>
      <c r="B3984" s="1">
        <v>45318</v>
      </c>
      <c r="C3984" t="s">
        <v>7217</v>
      </c>
      <c r="D3984" t="s">
        <v>22</v>
      </c>
      <c r="E3984" t="s">
        <v>23</v>
      </c>
      <c r="F3984" t="s">
        <v>30</v>
      </c>
      <c r="G3984" t="s">
        <v>322</v>
      </c>
      <c r="H3984" t="s">
        <v>7218</v>
      </c>
      <c r="I3984">
        <v>3</v>
      </c>
      <c r="J3984">
        <v>305</v>
      </c>
      <c r="K3984">
        <v>10</v>
      </c>
      <c r="L3984">
        <v>823.5</v>
      </c>
      <c r="M3984">
        <v>127.44</v>
      </c>
      <c r="N3984" t="s">
        <v>38</v>
      </c>
    </row>
    <row r="3985" spans="1:14" x14ac:dyDescent="0.35">
      <c r="A3985">
        <v>13984</v>
      </c>
      <c r="B3985" s="1">
        <v>45833</v>
      </c>
      <c r="C3985" t="s">
        <v>7219</v>
      </c>
      <c r="D3985" t="s">
        <v>22</v>
      </c>
      <c r="E3985" t="s">
        <v>54</v>
      </c>
      <c r="F3985" t="s">
        <v>96</v>
      </c>
      <c r="G3985" t="s">
        <v>97</v>
      </c>
      <c r="H3985" t="s">
        <v>7220</v>
      </c>
      <c r="I3985">
        <v>4</v>
      </c>
      <c r="J3985">
        <v>69085</v>
      </c>
      <c r="K3985">
        <v>20</v>
      </c>
      <c r="L3985">
        <v>221072</v>
      </c>
      <c r="M3985">
        <v>25935.21</v>
      </c>
      <c r="N3985" t="s">
        <v>72</v>
      </c>
    </row>
    <row r="3986" spans="1:14" x14ac:dyDescent="0.35">
      <c r="A3986">
        <v>13985</v>
      </c>
      <c r="B3986" s="1">
        <v>45373</v>
      </c>
      <c r="C3986" t="s">
        <v>7221</v>
      </c>
      <c r="D3986" t="s">
        <v>22</v>
      </c>
      <c r="E3986" t="s">
        <v>74</v>
      </c>
      <c r="F3986" t="s">
        <v>96</v>
      </c>
      <c r="G3986" t="s">
        <v>138</v>
      </c>
      <c r="H3986" t="s">
        <v>7222</v>
      </c>
      <c r="I3986">
        <v>1</v>
      </c>
      <c r="J3986">
        <v>49113</v>
      </c>
      <c r="K3986">
        <v>0</v>
      </c>
      <c r="L3986">
        <v>49113</v>
      </c>
      <c r="M3986">
        <v>10380.700000000001</v>
      </c>
      <c r="N3986" t="s">
        <v>33</v>
      </c>
    </row>
    <row r="3987" spans="1:14" x14ac:dyDescent="0.35">
      <c r="A3987">
        <v>13986</v>
      </c>
      <c r="B3987" s="1">
        <v>45461</v>
      </c>
      <c r="C3987" t="s">
        <v>7223</v>
      </c>
      <c r="D3987" t="s">
        <v>28</v>
      </c>
      <c r="E3987" t="s">
        <v>144</v>
      </c>
      <c r="F3987" t="s">
        <v>46</v>
      </c>
      <c r="G3987" t="s">
        <v>47</v>
      </c>
      <c r="H3987" t="s">
        <v>6535</v>
      </c>
      <c r="I3987">
        <v>1</v>
      </c>
      <c r="J3987">
        <v>53555</v>
      </c>
      <c r="K3987">
        <v>20</v>
      </c>
      <c r="L3987">
        <v>42844</v>
      </c>
      <c r="M3987">
        <v>6579.6</v>
      </c>
      <c r="N3987" t="s">
        <v>20</v>
      </c>
    </row>
    <row r="3988" spans="1:14" x14ac:dyDescent="0.35">
      <c r="A3988">
        <v>13987</v>
      </c>
      <c r="B3988" s="1">
        <v>45574</v>
      </c>
      <c r="C3988" t="s">
        <v>7224</v>
      </c>
      <c r="D3988" t="s">
        <v>22</v>
      </c>
      <c r="E3988" t="s">
        <v>74</v>
      </c>
      <c r="F3988" t="s">
        <v>96</v>
      </c>
      <c r="G3988" t="s">
        <v>183</v>
      </c>
      <c r="H3988" t="s">
        <v>440</v>
      </c>
      <c r="I3988">
        <v>2</v>
      </c>
      <c r="J3988">
        <v>20837</v>
      </c>
      <c r="K3988">
        <v>0</v>
      </c>
      <c r="L3988">
        <v>41674</v>
      </c>
      <c r="M3988">
        <v>10172.620000000001</v>
      </c>
      <c r="N3988" t="s">
        <v>20</v>
      </c>
    </row>
    <row r="3989" spans="1:14" x14ac:dyDescent="0.35">
      <c r="A3989">
        <v>13988</v>
      </c>
      <c r="B3989" s="1">
        <v>45308</v>
      </c>
      <c r="C3989" t="s">
        <v>7225</v>
      </c>
      <c r="D3989" t="s">
        <v>28</v>
      </c>
      <c r="E3989" t="s">
        <v>29</v>
      </c>
      <c r="F3989" t="s">
        <v>96</v>
      </c>
      <c r="G3989" t="s">
        <v>183</v>
      </c>
      <c r="H3989" t="s">
        <v>7226</v>
      </c>
      <c r="I3989">
        <v>4</v>
      </c>
      <c r="J3989">
        <v>65896</v>
      </c>
      <c r="K3989">
        <v>20</v>
      </c>
      <c r="L3989">
        <v>210867.20000000001</v>
      </c>
      <c r="M3989">
        <v>21585.81</v>
      </c>
      <c r="N3989" t="s">
        <v>38</v>
      </c>
    </row>
    <row r="3990" spans="1:14" x14ac:dyDescent="0.35">
      <c r="A3990">
        <v>13989</v>
      </c>
      <c r="B3990" s="1">
        <v>45586</v>
      </c>
      <c r="C3990" t="s">
        <v>7227</v>
      </c>
      <c r="D3990" t="s">
        <v>22</v>
      </c>
      <c r="E3990" t="s">
        <v>167</v>
      </c>
      <c r="F3990" t="s">
        <v>30</v>
      </c>
      <c r="G3990" t="s">
        <v>104</v>
      </c>
      <c r="H3990" t="s">
        <v>5235</v>
      </c>
      <c r="I3990">
        <v>1</v>
      </c>
      <c r="J3990">
        <v>70885</v>
      </c>
      <c r="K3990">
        <v>10</v>
      </c>
      <c r="L3990">
        <v>63796.5</v>
      </c>
      <c r="M3990">
        <v>6201.21</v>
      </c>
      <c r="N3990" t="s">
        <v>72</v>
      </c>
    </row>
    <row r="3991" spans="1:14" x14ac:dyDescent="0.35">
      <c r="A3991">
        <v>13990</v>
      </c>
      <c r="B3991" s="1">
        <v>45500</v>
      </c>
      <c r="C3991" t="s">
        <v>7228</v>
      </c>
      <c r="D3991" t="s">
        <v>22</v>
      </c>
      <c r="E3991" t="s">
        <v>74</v>
      </c>
      <c r="F3991" t="s">
        <v>17</v>
      </c>
      <c r="G3991" t="s">
        <v>111</v>
      </c>
      <c r="H3991" t="s">
        <v>1445</v>
      </c>
      <c r="I3991">
        <v>5</v>
      </c>
      <c r="J3991">
        <v>11091</v>
      </c>
      <c r="K3991">
        <v>0</v>
      </c>
      <c r="L3991">
        <v>55455</v>
      </c>
      <c r="M3991">
        <v>2989.92</v>
      </c>
      <c r="N3991" t="s">
        <v>72</v>
      </c>
    </row>
    <row r="3992" spans="1:14" x14ac:dyDescent="0.35">
      <c r="A3992">
        <v>13991</v>
      </c>
      <c r="B3992" s="1">
        <v>45296</v>
      </c>
      <c r="C3992" t="s">
        <v>7229</v>
      </c>
      <c r="D3992" t="s">
        <v>40</v>
      </c>
      <c r="E3992" t="s">
        <v>110</v>
      </c>
      <c r="F3992" t="s">
        <v>17</v>
      </c>
      <c r="G3992" t="s">
        <v>55</v>
      </c>
      <c r="H3992" t="s">
        <v>2042</v>
      </c>
      <c r="I3992">
        <v>1</v>
      </c>
      <c r="J3992">
        <v>2322</v>
      </c>
      <c r="K3992">
        <v>5</v>
      </c>
      <c r="L3992">
        <v>2205.9</v>
      </c>
      <c r="M3992">
        <v>346.13</v>
      </c>
      <c r="N3992" t="s">
        <v>20</v>
      </c>
    </row>
    <row r="3993" spans="1:14" x14ac:dyDescent="0.35">
      <c r="A3993">
        <v>13992</v>
      </c>
      <c r="B3993" s="1">
        <v>45440</v>
      </c>
      <c r="C3993" t="s">
        <v>7230</v>
      </c>
      <c r="D3993" t="s">
        <v>22</v>
      </c>
      <c r="E3993" t="s">
        <v>167</v>
      </c>
      <c r="F3993" t="s">
        <v>30</v>
      </c>
      <c r="G3993" t="s">
        <v>104</v>
      </c>
      <c r="H3993" t="s">
        <v>1774</v>
      </c>
      <c r="I3993">
        <v>5</v>
      </c>
      <c r="J3993">
        <v>73352</v>
      </c>
      <c r="K3993">
        <v>15</v>
      </c>
      <c r="L3993">
        <v>311746</v>
      </c>
      <c r="M3993">
        <v>42399.24</v>
      </c>
      <c r="N3993" t="s">
        <v>38</v>
      </c>
    </row>
    <row r="3994" spans="1:14" x14ac:dyDescent="0.35">
      <c r="A3994">
        <v>13993</v>
      </c>
      <c r="B3994" s="1">
        <v>45576</v>
      </c>
      <c r="C3994" t="s">
        <v>7231</v>
      </c>
      <c r="D3994" t="s">
        <v>22</v>
      </c>
      <c r="E3994" t="s">
        <v>167</v>
      </c>
      <c r="F3994" t="s">
        <v>69</v>
      </c>
      <c r="G3994" t="s">
        <v>123</v>
      </c>
      <c r="H3994" t="s">
        <v>7232</v>
      </c>
      <c r="I3994">
        <v>4</v>
      </c>
      <c r="J3994">
        <v>25280</v>
      </c>
      <c r="K3994">
        <v>15</v>
      </c>
      <c r="L3994">
        <v>85952</v>
      </c>
      <c r="M3994">
        <v>13599.09</v>
      </c>
      <c r="N3994" t="s">
        <v>83</v>
      </c>
    </row>
    <row r="3995" spans="1:14" x14ac:dyDescent="0.35">
      <c r="A3995">
        <v>13994</v>
      </c>
      <c r="B3995" s="1">
        <v>45592</v>
      </c>
      <c r="C3995" t="s">
        <v>7233</v>
      </c>
      <c r="D3995" t="s">
        <v>28</v>
      </c>
      <c r="E3995" t="s">
        <v>144</v>
      </c>
      <c r="F3995" t="s">
        <v>69</v>
      </c>
      <c r="G3995" t="s">
        <v>123</v>
      </c>
      <c r="H3995" t="s">
        <v>7234</v>
      </c>
      <c r="I3995">
        <v>3</v>
      </c>
      <c r="J3995">
        <v>43877</v>
      </c>
      <c r="K3995">
        <v>15</v>
      </c>
      <c r="L3995">
        <v>111886.35</v>
      </c>
      <c r="M3995">
        <v>23247.55</v>
      </c>
      <c r="N3995" t="s">
        <v>20</v>
      </c>
    </row>
    <row r="3996" spans="1:14" x14ac:dyDescent="0.35">
      <c r="A3996">
        <v>13995</v>
      </c>
      <c r="B3996" s="1">
        <v>45310</v>
      </c>
      <c r="C3996" t="s">
        <v>4563</v>
      </c>
      <c r="D3996" t="s">
        <v>22</v>
      </c>
      <c r="E3996" t="s">
        <v>58</v>
      </c>
      <c r="F3996" t="s">
        <v>30</v>
      </c>
      <c r="G3996" t="s">
        <v>227</v>
      </c>
      <c r="H3996" t="s">
        <v>7235</v>
      </c>
      <c r="I3996">
        <v>3</v>
      </c>
      <c r="J3996">
        <v>58788</v>
      </c>
      <c r="K3996">
        <v>20</v>
      </c>
      <c r="L3996">
        <v>141091.20000000001</v>
      </c>
      <c r="M3996">
        <v>25543.61</v>
      </c>
      <c r="N3996" t="s">
        <v>72</v>
      </c>
    </row>
    <row r="3997" spans="1:14" x14ac:dyDescent="0.35">
      <c r="A3997">
        <v>13996</v>
      </c>
      <c r="B3997" s="1">
        <v>45508</v>
      </c>
      <c r="C3997" t="s">
        <v>7236</v>
      </c>
      <c r="D3997" t="s">
        <v>28</v>
      </c>
      <c r="E3997" t="s">
        <v>114</v>
      </c>
      <c r="F3997" t="s">
        <v>129</v>
      </c>
      <c r="G3997" t="s">
        <v>168</v>
      </c>
      <c r="H3997" t="s">
        <v>7237</v>
      </c>
      <c r="I3997">
        <v>3</v>
      </c>
      <c r="J3997">
        <v>39367</v>
      </c>
      <c r="K3997">
        <v>20</v>
      </c>
      <c r="L3997">
        <v>94480.8</v>
      </c>
      <c r="M3997">
        <v>15133.19</v>
      </c>
      <c r="N3997" t="s">
        <v>83</v>
      </c>
    </row>
    <row r="3998" spans="1:14" x14ac:dyDescent="0.35">
      <c r="A3998">
        <v>13997</v>
      </c>
      <c r="B3998" s="1">
        <v>45239</v>
      </c>
      <c r="C3998" t="s">
        <v>7238</v>
      </c>
      <c r="D3998" t="s">
        <v>28</v>
      </c>
      <c r="E3998" t="s">
        <v>114</v>
      </c>
      <c r="F3998" t="s">
        <v>86</v>
      </c>
      <c r="G3998" t="s">
        <v>90</v>
      </c>
      <c r="H3998" t="s">
        <v>7239</v>
      </c>
      <c r="I3998">
        <v>4</v>
      </c>
      <c r="J3998">
        <v>15240</v>
      </c>
      <c r="K3998">
        <v>15</v>
      </c>
      <c r="L3998">
        <v>51816</v>
      </c>
      <c r="M3998">
        <v>7579.37</v>
      </c>
      <c r="N3998" t="s">
        <v>72</v>
      </c>
    </row>
    <row r="3999" spans="1:14" x14ac:dyDescent="0.35">
      <c r="A3999">
        <v>13998</v>
      </c>
      <c r="B3999" s="1">
        <v>45669</v>
      </c>
      <c r="C3999" t="s">
        <v>7240</v>
      </c>
      <c r="D3999" t="s">
        <v>15</v>
      </c>
      <c r="E3999" t="s">
        <v>68</v>
      </c>
      <c r="F3999" t="s">
        <v>75</v>
      </c>
      <c r="G3999" t="s">
        <v>240</v>
      </c>
      <c r="H3999" t="s">
        <v>3827</v>
      </c>
      <c r="I3999">
        <v>1</v>
      </c>
      <c r="J3999">
        <v>28121</v>
      </c>
      <c r="K3999">
        <v>0</v>
      </c>
      <c r="L3999">
        <v>28121</v>
      </c>
      <c r="M3999">
        <v>2646.92</v>
      </c>
      <c r="N3999" t="s">
        <v>72</v>
      </c>
    </row>
    <row r="4000" spans="1:14" x14ac:dyDescent="0.35">
      <c r="A4000">
        <v>13999</v>
      </c>
      <c r="B4000" s="1">
        <v>45690</v>
      </c>
      <c r="C4000" t="s">
        <v>7241</v>
      </c>
      <c r="D4000" t="s">
        <v>15</v>
      </c>
      <c r="E4000" t="s">
        <v>174</v>
      </c>
      <c r="F4000" t="s">
        <v>96</v>
      </c>
      <c r="G4000" t="s">
        <v>156</v>
      </c>
      <c r="H4000" t="s">
        <v>4394</v>
      </c>
      <c r="I4000">
        <v>2</v>
      </c>
      <c r="J4000">
        <v>38624</v>
      </c>
      <c r="K4000">
        <v>0</v>
      </c>
      <c r="L4000">
        <v>77248</v>
      </c>
      <c r="M4000">
        <v>12652.94</v>
      </c>
      <c r="N4000" t="s">
        <v>33</v>
      </c>
    </row>
    <row r="4001" spans="1:14" x14ac:dyDescent="0.35">
      <c r="A4001">
        <v>14000</v>
      </c>
      <c r="B4001" s="1">
        <v>45277</v>
      </c>
      <c r="C4001" t="s">
        <v>7242</v>
      </c>
      <c r="D4001" t="s">
        <v>40</v>
      </c>
      <c r="E4001" t="s">
        <v>103</v>
      </c>
      <c r="F4001" t="s">
        <v>86</v>
      </c>
      <c r="G4001" t="s">
        <v>296</v>
      </c>
      <c r="H4001" t="s">
        <v>7243</v>
      </c>
      <c r="I4001">
        <v>2</v>
      </c>
      <c r="J4001">
        <v>44179</v>
      </c>
      <c r="K4001">
        <v>5</v>
      </c>
      <c r="L4001">
        <v>83940.1</v>
      </c>
      <c r="M4001">
        <v>5644.28</v>
      </c>
      <c r="N4001" t="s">
        <v>83</v>
      </c>
    </row>
    <row r="4002" spans="1:14" x14ac:dyDescent="0.35">
      <c r="A4002">
        <v>14001</v>
      </c>
      <c r="B4002" s="1">
        <v>45405</v>
      </c>
      <c r="C4002" t="s">
        <v>7244</v>
      </c>
      <c r="D4002" t="s">
        <v>15</v>
      </c>
      <c r="E4002" t="s">
        <v>68</v>
      </c>
      <c r="F4002" t="s">
        <v>86</v>
      </c>
      <c r="G4002" t="s">
        <v>90</v>
      </c>
      <c r="H4002" t="s">
        <v>7245</v>
      </c>
      <c r="I4002">
        <v>2</v>
      </c>
      <c r="J4002">
        <v>29790</v>
      </c>
      <c r="K4002">
        <v>10</v>
      </c>
      <c r="L4002">
        <v>53622</v>
      </c>
      <c r="M4002">
        <v>5830.42</v>
      </c>
      <c r="N4002" t="s">
        <v>38</v>
      </c>
    </row>
    <row r="4003" spans="1:14" x14ac:dyDescent="0.35">
      <c r="A4003">
        <v>14002</v>
      </c>
      <c r="B4003" s="1">
        <v>45434</v>
      </c>
      <c r="C4003" t="s">
        <v>7246</v>
      </c>
      <c r="D4003" t="s">
        <v>28</v>
      </c>
      <c r="E4003" t="s">
        <v>144</v>
      </c>
      <c r="F4003" t="s">
        <v>30</v>
      </c>
      <c r="G4003" t="s">
        <v>65</v>
      </c>
      <c r="H4003" t="s">
        <v>7247</v>
      </c>
      <c r="I4003">
        <v>5</v>
      </c>
      <c r="J4003">
        <v>33828</v>
      </c>
      <c r="K4003">
        <v>5</v>
      </c>
      <c r="L4003">
        <v>160683</v>
      </c>
      <c r="M4003">
        <v>33754.92</v>
      </c>
      <c r="N4003" t="s">
        <v>72</v>
      </c>
    </row>
    <row r="4004" spans="1:14" x14ac:dyDescent="0.35">
      <c r="A4004">
        <v>14003</v>
      </c>
      <c r="B4004" s="1">
        <v>45881</v>
      </c>
      <c r="C4004" t="s">
        <v>7248</v>
      </c>
      <c r="D4004" t="s">
        <v>15</v>
      </c>
      <c r="E4004" t="s">
        <v>68</v>
      </c>
      <c r="F4004" t="s">
        <v>86</v>
      </c>
      <c r="G4004" t="s">
        <v>90</v>
      </c>
      <c r="H4004" t="s">
        <v>7249</v>
      </c>
      <c r="I4004">
        <v>3</v>
      </c>
      <c r="J4004">
        <v>28443</v>
      </c>
      <c r="K4004">
        <v>5</v>
      </c>
      <c r="L4004">
        <v>81062.55</v>
      </c>
      <c r="M4004">
        <v>4975.59</v>
      </c>
      <c r="N4004" t="s">
        <v>72</v>
      </c>
    </row>
    <row r="4005" spans="1:14" x14ac:dyDescent="0.35">
      <c r="A4005">
        <v>14004</v>
      </c>
      <c r="B4005" s="1">
        <v>45496</v>
      </c>
      <c r="C4005" t="s">
        <v>7250</v>
      </c>
      <c r="D4005" t="s">
        <v>40</v>
      </c>
      <c r="E4005" t="s">
        <v>50</v>
      </c>
      <c r="F4005" t="s">
        <v>30</v>
      </c>
      <c r="G4005" t="s">
        <v>322</v>
      </c>
      <c r="H4005" t="s">
        <v>7251</v>
      </c>
      <c r="I4005">
        <v>1</v>
      </c>
      <c r="J4005">
        <v>59998</v>
      </c>
      <c r="K4005">
        <v>15</v>
      </c>
      <c r="L4005">
        <v>50998.3</v>
      </c>
      <c r="M4005">
        <v>9612.0400000000009</v>
      </c>
      <c r="N4005" t="s">
        <v>20</v>
      </c>
    </row>
    <row r="4006" spans="1:14" x14ac:dyDescent="0.35">
      <c r="A4006">
        <v>14005</v>
      </c>
      <c r="B4006" s="1">
        <v>45349</v>
      </c>
      <c r="C4006" t="s">
        <v>7252</v>
      </c>
      <c r="D4006" t="s">
        <v>28</v>
      </c>
      <c r="E4006" t="s">
        <v>29</v>
      </c>
      <c r="F4006" t="s">
        <v>69</v>
      </c>
      <c r="G4006" t="s">
        <v>123</v>
      </c>
      <c r="H4006" t="s">
        <v>1713</v>
      </c>
      <c r="I4006">
        <v>2</v>
      </c>
      <c r="J4006">
        <v>52569</v>
      </c>
      <c r="K4006">
        <v>0</v>
      </c>
      <c r="L4006">
        <v>105138</v>
      </c>
      <c r="M4006">
        <v>6082.19</v>
      </c>
      <c r="N4006" t="s">
        <v>83</v>
      </c>
    </row>
    <row r="4007" spans="1:14" x14ac:dyDescent="0.35">
      <c r="A4007">
        <v>14006</v>
      </c>
      <c r="B4007" s="1">
        <v>45730</v>
      </c>
      <c r="C4007" t="s">
        <v>7253</v>
      </c>
      <c r="D4007" t="s">
        <v>22</v>
      </c>
      <c r="E4007" t="s">
        <v>54</v>
      </c>
      <c r="F4007" t="s">
        <v>96</v>
      </c>
      <c r="G4007" t="s">
        <v>97</v>
      </c>
      <c r="H4007" t="s">
        <v>7254</v>
      </c>
      <c r="I4007">
        <v>4</v>
      </c>
      <c r="J4007">
        <v>21017</v>
      </c>
      <c r="K4007">
        <v>0</v>
      </c>
      <c r="L4007">
        <v>84068</v>
      </c>
      <c r="M4007">
        <v>11855.58</v>
      </c>
      <c r="N4007" t="s">
        <v>38</v>
      </c>
    </row>
    <row r="4008" spans="1:14" x14ac:dyDescent="0.35">
      <c r="A4008">
        <v>14007</v>
      </c>
      <c r="B4008" s="1">
        <v>45613</v>
      </c>
      <c r="C4008" t="s">
        <v>7255</v>
      </c>
      <c r="D4008" t="s">
        <v>22</v>
      </c>
      <c r="E4008" t="s">
        <v>23</v>
      </c>
      <c r="F4008" t="s">
        <v>96</v>
      </c>
      <c r="G4008" t="s">
        <v>138</v>
      </c>
      <c r="H4008" t="s">
        <v>7256</v>
      </c>
      <c r="I4008">
        <v>3</v>
      </c>
      <c r="J4008">
        <v>57585</v>
      </c>
      <c r="K4008">
        <v>20</v>
      </c>
      <c r="L4008">
        <v>138204</v>
      </c>
      <c r="M4008">
        <v>9449.0400000000009</v>
      </c>
      <c r="N4008" t="s">
        <v>20</v>
      </c>
    </row>
    <row r="4009" spans="1:14" x14ac:dyDescent="0.35">
      <c r="A4009">
        <v>14008</v>
      </c>
      <c r="B4009" s="1">
        <v>45410</v>
      </c>
      <c r="C4009" t="s">
        <v>7257</v>
      </c>
      <c r="D4009" t="s">
        <v>15</v>
      </c>
      <c r="E4009" t="s">
        <v>93</v>
      </c>
      <c r="F4009" t="s">
        <v>129</v>
      </c>
      <c r="G4009" t="s">
        <v>168</v>
      </c>
      <c r="H4009" t="s">
        <v>7258</v>
      </c>
      <c r="I4009">
        <v>5</v>
      </c>
      <c r="J4009">
        <v>37349</v>
      </c>
      <c r="K4009">
        <v>10</v>
      </c>
      <c r="L4009">
        <v>168070.5</v>
      </c>
      <c r="M4009">
        <v>34912.42</v>
      </c>
      <c r="N4009" t="s">
        <v>38</v>
      </c>
    </row>
    <row r="4010" spans="1:14" x14ac:dyDescent="0.35">
      <c r="A4010">
        <v>14009</v>
      </c>
      <c r="B4010" s="1">
        <v>45839</v>
      </c>
      <c r="C4010" t="s">
        <v>7259</v>
      </c>
      <c r="D4010" t="s">
        <v>40</v>
      </c>
      <c r="E4010" t="s">
        <v>110</v>
      </c>
      <c r="F4010" t="s">
        <v>86</v>
      </c>
      <c r="G4010" t="s">
        <v>171</v>
      </c>
      <c r="H4010" t="s">
        <v>7260</v>
      </c>
      <c r="I4010">
        <v>3</v>
      </c>
      <c r="J4010">
        <v>27312</v>
      </c>
      <c r="K4010">
        <v>20</v>
      </c>
      <c r="L4010">
        <v>65548.800000000003</v>
      </c>
      <c r="M4010">
        <v>14067.84</v>
      </c>
      <c r="N4010" t="s">
        <v>72</v>
      </c>
    </row>
    <row r="4011" spans="1:14" x14ac:dyDescent="0.35">
      <c r="A4011">
        <v>14010</v>
      </c>
      <c r="B4011" s="1">
        <v>45242</v>
      </c>
      <c r="C4011" t="s">
        <v>7261</v>
      </c>
      <c r="D4011" t="s">
        <v>28</v>
      </c>
      <c r="E4011" t="s">
        <v>35</v>
      </c>
      <c r="F4011" t="s">
        <v>24</v>
      </c>
      <c r="G4011" t="s">
        <v>36</v>
      </c>
      <c r="H4011" t="s">
        <v>7262</v>
      </c>
      <c r="I4011">
        <v>1</v>
      </c>
      <c r="J4011">
        <v>51919</v>
      </c>
      <c r="K4011">
        <v>5</v>
      </c>
      <c r="L4011">
        <v>49323.05</v>
      </c>
      <c r="M4011">
        <v>2779.33</v>
      </c>
      <c r="N4011" t="s">
        <v>72</v>
      </c>
    </row>
    <row r="4012" spans="1:14" x14ac:dyDescent="0.35">
      <c r="A4012">
        <v>14011</v>
      </c>
      <c r="B4012" s="1">
        <v>45830</v>
      </c>
      <c r="C4012" t="s">
        <v>7263</v>
      </c>
      <c r="D4012" t="s">
        <v>40</v>
      </c>
      <c r="E4012" t="s">
        <v>62</v>
      </c>
      <c r="F4012" t="s">
        <v>75</v>
      </c>
      <c r="G4012" t="s">
        <v>307</v>
      </c>
      <c r="H4012" t="s">
        <v>3639</v>
      </c>
      <c r="I4012">
        <v>2</v>
      </c>
      <c r="J4012">
        <v>35266</v>
      </c>
      <c r="K4012">
        <v>20</v>
      </c>
      <c r="L4012">
        <v>56425.599999999999</v>
      </c>
      <c r="M4012">
        <v>10575.53</v>
      </c>
      <c r="N4012" t="s">
        <v>83</v>
      </c>
    </row>
    <row r="4013" spans="1:14" x14ac:dyDescent="0.35">
      <c r="A4013">
        <v>14012</v>
      </c>
      <c r="B4013" s="1">
        <v>45466</v>
      </c>
      <c r="C4013" t="s">
        <v>7264</v>
      </c>
      <c r="D4013" t="s">
        <v>15</v>
      </c>
      <c r="E4013" t="s">
        <v>147</v>
      </c>
      <c r="F4013" t="s">
        <v>24</v>
      </c>
      <c r="G4013" t="s">
        <v>25</v>
      </c>
      <c r="H4013" t="s">
        <v>7265</v>
      </c>
      <c r="I4013">
        <v>4</v>
      </c>
      <c r="J4013">
        <v>11341</v>
      </c>
      <c r="K4013">
        <v>5</v>
      </c>
      <c r="L4013">
        <v>43095.8</v>
      </c>
      <c r="M4013">
        <v>8319.61</v>
      </c>
      <c r="N4013" t="s">
        <v>83</v>
      </c>
    </row>
    <row r="4014" spans="1:14" x14ac:dyDescent="0.35">
      <c r="A4014">
        <v>14013</v>
      </c>
      <c r="B4014" s="1">
        <v>45916</v>
      </c>
      <c r="C4014" t="s">
        <v>7266</v>
      </c>
      <c r="D4014" t="s">
        <v>22</v>
      </c>
      <c r="E4014" t="s">
        <v>167</v>
      </c>
      <c r="F4014" t="s">
        <v>96</v>
      </c>
      <c r="G4014" t="s">
        <v>97</v>
      </c>
      <c r="H4014" t="s">
        <v>7267</v>
      </c>
      <c r="I4014">
        <v>2</v>
      </c>
      <c r="J4014">
        <v>1725</v>
      </c>
      <c r="K4014">
        <v>0</v>
      </c>
      <c r="L4014">
        <v>3450</v>
      </c>
      <c r="M4014">
        <v>748.85</v>
      </c>
      <c r="N4014" t="s">
        <v>83</v>
      </c>
    </row>
    <row r="4015" spans="1:14" x14ac:dyDescent="0.35">
      <c r="A4015">
        <v>14014</v>
      </c>
      <c r="B4015" s="1">
        <v>45838</v>
      </c>
      <c r="C4015" t="s">
        <v>7268</v>
      </c>
      <c r="D4015" t="s">
        <v>15</v>
      </c>
      <c r="E4015" t="s">
        <v>93</v>
      </c>
      <c r="F4015" t="s">
        <v>69</v>
      </c>
      <c r="G4015" t="s">
        <v>115</v>
      </c>
      <c r="H4015" t="s">
        <v>7269</v>
      </c>
      <c r="I4015">
        <v>4</v>
      </c>
      <c r="J4015">
        <v>70596</v>
      </c>
      <c r="K4015">
        <v>5</v>
      </c>
      <c r="L4015">
        <v>268264.8</v>
      </c>
      <c r="M4015">
        <v>57443.39</v>
      </c>
      <c r="N4015" t="s">
        <v>20</v>
      </c>
    </row>
    <row r="4016" spans="1:14" x14ac:dyDescent="0.35">
      <c r="A4016">
        <v>14015</v>
      </c>
      <c r="B4016" s="1">
        <v>45735</v>
      </c>
      <c r="C4016" t="s">
        <v>7270</v>
      </c>
      <c r="D4016" t="s">
        <v>28</v>
      </c>
      <c r="E4016" t="s">
        <v>29</v>
      </c>
      <c r="F4016" t="s">
        <v>24</v>
      </c>
      <c r="G4016" t="s">
        <v>25</v>
      </c>
      <c r="H4016" t="s">
        <v>7271</v>
      </c>
      <c r="I4016">
        <v>3</v>
      </c>
      <c r="J4016">
        <v>37004</v>
      </c>
      <c r="K4016">
        <v>10</v>
      </c>
      <c r="L4016">
        <v>99910.8</v>
      </c>
      <c r="M4016">
        <v>13975.43</v>
      </c>
      <c r="N4016" t="s">
        <v>20</v>
      </c>
    </row>
    <row r="4017" spans="1:14" x14ac:dyDescent="0.35">
      <c r="A4017">
        <v>14016</v>
      </c>
      <c r="B4017" s="1">
        <v>45310</v>
      </c>
      <c r="C4017" t="s">
        <v>7272</v>
      </c>
      <c r="D4017" t="s">
        <v>40</v>
      </c>
      <c r="E4017" t="s">
        <v>41</v>
      </c>
      <c r="F4017" t="s">
        <v>69</v>
      </c>
      <c r="G4017" t="s">
        <v>115</v>
      </c>
      <c r="H4017" t="s">
        <v>7273</v>
      </c>
      <c r="I4017">
        <v>3</v>
      </c>
      <c r="J4017">
        <v>63215</v>
      </c>
      <c r="K4017">
        <v>0</v>
      </c>
      <c r="L4017">
        <v>189645</v>
      </c>
      <c r="M4017">
        <v>31008.73</v>
      </c>
      <c r="N4017" t="s">
        <v>38</v>
      </c>
    </row>
    <row r="4018" spans="1:14" x14ac:dyDescent="0.35">
      <c r="A4018">
        <v>14017</v>
      </c>
      <c r="B4018" s="1">
        <v>45545</v>
      </c>
      <c r="C4018" t="s">
        <v>7274</v>
      </c>
      <c r="D4018" t="s">
        <v>28</v>
      </c>
      <c r="E4018" t="s">
        <v>114</v>
      </c>
      <c r="F4018" t="s">
        <v>69</v>
      </c>
      <c r="G4018" t="s">
        <v>123</v>
      </c>
      <c r="H4018" t="s">
        <v>7275</v>
      </c>
      <c r="I4018">
        <v>4</v>
      </c>
      <c r="J4018">
        <v>23886</v>
      </c>
      <c r="K4018">
        <v>5</v>
      </c>
      <c r="L4018">
        <v>90766.8</v>
      </c>
      <c r="M4018">
        <v>19057.28</v>
      </c>
      <c r="N4018" t="s">
        <v>38</v>
      </c>
    </row>
    <row r="4019" spans="1:14" x14ac:dyDescent="0.35">
      <c r="A4019">
        <v>14018</v>
      </c>
      <c r="B4019" s="1">
        <v>45333</v>
      </c>
      <c r="C4019" t="s">
        <v>7276</v>
      </c>
      <c r="D4019" t="s">
        <v>22</v>
      </c>
      <c r="E4019" t="s">
        <v>54</v>
      </c>
      <c r="F4019" t="s">
        <v>17</v>
      </c>
      <c r="G4019" t="s">
        <v>291</v>
      </c>
      <c r="H4019" t="s">
        <v>7277</v>
      </c>
      <c r="I4019">
        <v>3</v>
      </c>
      <c r="J4019">
        <v>57129</v>
      </c>
      <c r="K4019">
        <v>20</v>
      </c>
      <c r="L4019">
        <v>137109.6</v>
      </c>
      <c r="M4019">
        <v>29038.47</v>
      </c>
      <c r="N4019" t="s">
        <v>83</v>
      </c>
    </row>
    <row r="4020" spans="1:14" x14ac:dyDescent="0.35">
      <c r="A4020">
        <v>14019</v>
      </c>
      <c r="B4020" s="1">
        <v>45654</v>
      </c>
      <c r="C4020" t="s">
        <v>7278</v>
      </c>
      <c r="D4020" t="s">
        <v>15</v>
      </c>
      <c r="E4020" t="s">
        <v>93</v>
      </c>
      <c r="F4020" t="s">
        <v>96</v>
      </c>
      <c r="G4020" t="s">
        <v>214</v>
      </c>
      <c r="H4020" t="s">
        <v>6978</v>
      </c>
      <c r="I4020">
        <v>1</v>
      </c>
      <c r="J4020">
        <v>58052</v>
      </c>
      <c r="K4020">
        <v>10</v>
      </c>
      <c r="L4020">
        <v>52246.8</v>
      </c>
      <c r="M4020">
        <v>6895.88</v>
      </c>
      <c r="N4020" t="s">
        <v>20</v>
      </c>
    </row>
    <row r="4021" spans="1:14" x14ac:dyDescent="0.35">
      <c r="A4021">
        <v>14020</v>
      </c>
      <c r="B4021" s="1">
        <v>45903</v>
      </c>
      <c r="C4021" t="s">
        <v>7279</v>
      </c>
      <c r="D4021" t="s">
        <v>15</v>
      </c>
      <c r="E4021" t="s">
        <v>147</v>
      </c>
      <c r="F4021" t="s">
        <v>24</v>
      </c>
      <c r="G4021" t="s">
        <v>25</v>
      </c>
      <c r="H4021" t="s">
        <v>6792</v>
      </c>
      <c r="I4021">
        <v>1</v>
      </c>
      <c r="J4021">
        <v>64542</v>
      </c>
      <c r="K4021">
        <v>5</v>
      </c>
      <c r="L4021">
        <v>61314.9</v>
      </c>
      <c r="M4021">
        <v>4364.6899999999996</v>
      </c>
      <c r="N4021" t="s">
        <v>33</v>
      </c>
    </row>
    <row r="4022" spans="1:14" x14ac:dyDescent="0.35">
      <c r="A4022">
        <v>14021</v>
      </c>
      <c r="B4022" s="1">
        <v>45861</v>
      </c>
      <c r="C4022" t="s">
        <v>7280</v>
      </c>
      <c r="D4022" t="s">
        <v>22</v>
      </c>
      <c r="E4022" t="s">
        <v>58</v>
      </c>
      <c r="F4022" t="s">
        <v>46</v>
      </c>
      <c r="G4022" t="s">
        <v>126</v>
      </c>
      <c r="H4022" t="s">
        <v>5254</v>
      </c>
      <c r="I4022">
        <v>4</v>
      </c>
      <c r="J4022">
        <v>58929</v>
      </c>
      <c r="K4022">
        <v>0</v>
      </c>
      <c r="L4022">
        <v>235716</v>
      </c>
      <c r="M4022">
        <v>17376.84</v>
      </c>
      <c r="N4022" t="s">
        <v>72</v>
      </c>
    </row>
    <row r="4023" spans="1:14" x14ac:dyDescent="0.35">
      <c r="A4023">
        <v>14022</v>
      </c>
      <c r="B4023" s="1">
        <v>45416</v>
      </c>
      <c r="C4023" t="s">
        <v>7281</v>
      </c>
      <c r="D4023" t="s">
        <v>40</v>
      </c>
      <c r="E4023" t="s">
        <v>110</v>
      </c>
      <c r="F4023" t="s">
        <v>46</v>
      </c>
      <c r="G4023" t="s">
        <v>126</v>
      </c>
      <c r="H4023" t="s">
        <v>7282</v>
      </c>
      <c r="I4023">
        <v>3</v>
      </c>
      <c r="J4023">
        <v>71890</v>
      </c>
      <c r="K4023">
        <v>15</v>
      </c>
      <c r="L4023">
        <v>183319.5</v>
      </c>
      <c r="M4023">
        <v>14938.67</v>
      </c>
      <c r="N4023" t="s">
        <v>72</v>
      </c>
    </row>
    <row r="4024" spans="1:14" x14ac:dyDescent="0.35">
      <c r="A4024">
        <v>14023</v>
      </c>
      <c r="B4024" s="1">
        <v>45672</v>
      </c>
      <c r="C4024" t="s">
        <v>7283</v>
      </c>
      <c r="D4024" t="s">
        <v>40</v>
      </c>
      <c r="E4024" t="s">
        <v>110</v>
      </c>
      <c r="F4024" t="s">
        <v>46</v>
      </c>
      <c r="G4024" t="s">
        <v>201</v>
      </c>
      <c r="H4024" t="s">
        <v>7284</v>
      </c>
      <c r="I4024">
        <v>5</v>
      </c>
      <c r="J4024">
        <v>61293</v>
      </c>
      <c r="K4024">
        <v>15</v>
      </c>
      <c r="L4024">
        <v>260495.25</v>
      </c>
      <c r="M4024">
        <v>29361.360000000001</v>
      </c>
      <c r="N4024" t="s">
        <v>83</v>
      </c>
    </row>
    <row r="4025" spans="1:14" x14ac:dyDescent="0.35">
      <c r="A4025">
        <v>14024</v>
      </c>
      <c r="B4025" s="1">
        <v>45242</v>
      </c>
      <c r="C4025" t="s">
        <v>7285</v>
      </c>
      <c r="D4025" t="s">
        <v>22</v>
      </c>
      <c r="E4025" t="s">
        <v>74</v>
      </c>
      <c r="F4025" t="s">
        <v>42</v>
      </c>
      <c r="G4025" t="s">
        <v>51</v>
      </c>
      <c r="H4025" t="s">
        <v>7286</v>
      </c>
      <c r="I4025">
        <v>4</v>
      </c>
      <c r="J4025">
        <v>64859</v>
      </c>
      <c r="K4025">
        <v>0</v>
      </c>
      <c r="L4025">
        <v>259436</v>
      </c>
      <c r="M4025">
        <v>19911.599999999999</v>
      </c>
      <c r="N4025" t="s">
        <v>33</v>
      </c>
    </row>
    <row r="4026" spans="1:14" x14ac:dyDescent="0.35">
      <c r="A4026">
        <v>14025</v>
      </c>
      <c r="B4026" s="1">
        <v>45464</v>
      </c>
      <c r="C4026" t="s">
        <v>7287</v>
      </c>
      <c r="D4026" t="s">
        <v>22</v>
      </c>
      <c r="E4026" t="s">
        <v>74</v>
      </c>
      <c r="F4026" t="s">
        <v>75</v>
      </c>
      <c r="G4026" t="s">
        <v>76</v>
      </c>
      <c r="H4026" t="s">
        <v>7288</v>
      </c>
      <c r="I4026">
        <v>1</v>
      </c>
      <c r="J4026">
        <v>32903</v>
      </c>
      <c r="K4026">
        <v>0</v>
      </c>
      <c r="L4026">
        <v>32903</v>
      </c>
      <c r="M4026">
        <v>7497.82</v>
      </c>
      <c r="N4026" t="s">
        <v>20</v>
      </c>
    </row>
    <row r="4027" spans="1:14" x14ac:dyDescent="0.35">
      <c r="A4027">
        <v>14026</v>
      </c>
      <c r="B4027" s="1">
        <v>45387</v>
      </c>
      <c r="C4027" t="s">
        <v>7289</v>
      </c>
      <c r="D4027" t="s">
        <v>28</v>
      </c>
      <c r="E4027" t="s">
        <v>29</v>
      </c>
      <c r="F4027" t="s">
        <v>69</v>
      </c>
      <c r="G4027" t="s">
        <v>151</v>
      </c>
      <c r="H4027" t="s">
        <v>7290</v>
      </c>
      <c r="I4027">
        <v>1</v>
      </c>
      <c r="J4027">
        <v>76065</v>
      </c>
      <c r="K4027">
        <v>0</v>
      </c>
      <c r="L4027">
        <v>76065</v>
      </c>
      <c r="M4027">
        <v>9816</v>
      </c>
      <c r="N4027" t="s">
        <v>38</v>
      </c>
    </row>
    <row r="4028" spans="1:14" x14ac:dyDescent="0.35">
      <c r="A4028">
        <v>14027</v>
      </c>
      <c r="B4028" s="1">
        <v>45279</v>
      </c>
      <c r="C4028" t="s">
        <v>7291</v>
      </c>
      <c r="D4028" t="s">
        <v>22</v>
      </c>
      <c r="E4028" t="s">
        <v>74</v>
      </c>
      <c r="F4028" t="s">
        <v>46</v>
      </c>
      <c r="G4028" t="s">
        <v>209</v>
      </c>
      <c r="H4028" t="s">
        <v>4258</v>
      </c>
      <c r="I4028">
        <v>1</v>
      </c>
      <c r="J4028">
        <v>27749</v>
      </c>
      <c r="K4028">
        <v>10</v>
      </c>
      <c r="L4028">
        <v>24974.1</v>
      </c>
      <c r="M4028">
        <v>2221.9899999999998</v>
      </c>
      <c r="N4028" t="s">
        <v>20</v>
      </c>
    </row>
    <row r="4029" spans="1:14" x14ac:dyDescent="0.35">
      <c r="A4029">
        <v>14028</v>
      </c>
      <c r="B4029" s="1">
        <v>45906</v>
      </c>
      <c r="C4029" t="s">
        <v>7292</v>
      </c>
      <c r="D4029" t="s">
        <v>15</v>
      </c>
      <c r="E4029" t="s">
        <v>174</v>
      </c>
      <c r="F4029" t="s">
        <v>75</v>
      </c>
      <c r="G4029" t="s">
        <v>204</v>
      </c>
      <c r="H4029" t="s">
        <v>2477</v>
      </c>
      <c r="I4029">
        <v>3</v>
      </c>
      <c r="J4029">
        <v>23636</v>
      </c>
      <c r="K4029">
        <v>5</v>
      </c>
      <c r="L4029">
        <v>67362.600000000006</v>
      </c>
      <c r="M4029">
        <v>9247.4699999999993</v>
      </c>
      <c r="N4029" t="s">
        <v>33</v>
      </c>
    </row>
    <row r="4030" spans="1:14" x14ac:dyDescent="0.35">
      <c r="A4030">
        <v>14029</v>
      </c>
      <c r="B4030" s="1">
        <v>45876</v>
      </c>
      <c r="C4030" t="s">
        <v>7293</v>
      </c>
      <c r="D4030" t="s">
        <v>40</v>
      </c>
      <c r="E4030" t="s">
        <v>50</v>
      </c>
      <c r="F4030" t="s">
        <v>96</v>
      </c>
      <c r="G4030" t="s">
        <v>214</v>
      </c>
      <c r="H4030" t="s">
        <v>7294</v>
      </c>
      <c r="I4030">
        <v>1</v>
      </c>
      <c r="J4030">
        <v>49102</v>
      </c>
      <c r="K4030">
        <v>0</v>
      </c>
      <c r="L4030">
        <v>49102</v>
      </c>
      <c r="M4030">
        <v>7176.64</v>
      </c>
      <c r="N4030" t="s">
        <v>72</v>
      </c>
    </row>
    <row r="4031" spans="1:14" x14ac:dyDescent="0.35">
      <c r="A4031">
        <v>14030</v>
      </c>
      <c r="B4031" s="1">
        <v>45268</v>
      </c>
      <c r="C4031" t="s">
        <v>7295</v>
      </c>
      <c r="D4031" t="s">
        <v>40</v>
      </c>
      <c r="E4031" t="s">
        <v>110</v>
      </c>
      <c r="F4031" t="s">
        <v>17</v>
      </c>
      <c r="G4031" t="s">
        <v>100</v>
      </c>
      <c r="H4031" t="s">
        <v>5903</v>
      </c>
      <c r="I4031">
        <v>5</v>
      </c>
      <c r="J4031">
        <v>6420</v>
      </c>
      <c r="K4031">
        <v>5</v>
      </c>
      <c r="L4031">
        <v>30495</v>
      </c>
      <c r="M4031">
        <v>5690.9</v>
      </c>
      <c r="N4031" t="s">
        <v>20</v>
      </c>
    </row>
    <row r="4032" spans="1:14" x14ac:dyDescent="0.35">
      <c r="A4032">
        <v>14031</v>
      </c>
      <c r="B4032" s="1">
        <v>45675</v>
      </c>
      <c r="C4032" t="s">
        <v>7296</v>
      </c>
      <c r="D4032" t="s">
        <v>22</v>
      </c>
      <c r="E4032" t="s">
        <v>54</v>
      </c>
      <c r="F4032" t="s">
        <v>42</v>
      </c>
      <c r="G4032" t="s">
        <v>188</v>
      </c>
      <c r="H4032" t="s">
        <v>2253</v>
      </c>
      <c r="I4032">
        <v>4</v>
      </c>
      <c r="J4032">
        <v>73794</v>
      </c>
      <c r="K4032">
        <v>15</v>
      </c>
      <c r="L4032">
        <v>250899.6</v>
      </c>
      <c r="M4032">
        <v>61074.47</v>
      </c>
      <c r="N4032" t="s">
        <v>83</v>
      </c>
    </row>
    <row r="4033" spans="1:14" x14ac:dyDescent="0.35">
      <c r="A4033">
        <v>14032</v>
      </c>
      <c r="B4033" s="1">
        <v>45229</v>
      </c>
      <c r="C4033" t="s">
        <v>7297</v>
      </c>
      <c r="D4033" t="s">
        <v>22</v>
      </c>
      <c r="E4033" t="s">
        <v>23</v>
      </c>
      <c r="F4033" t="s">
        <v>129</v>
      </c>
      <c r="G4033" t="s">
        <v>148</v>
      </c>
      <c r="H4033" t="s">
        <v>7298</v>
      </c>
      <c r="I4033">
        <v>4</v>
      </c>
      <c r="J4033">
        <v>23790</v>
      </c>
      <c r="K4033">
        <v>15</v>
      </c>
      <c r="L4033">
        <v>80886</v>
      </c>
      <c r="M4033">
        <v>15562.74</v>
      </c>
      <c r="N4033" t="s">
        <v>72</v>
      </c>
    </row>
    <row r="4034" spans="1:14" x14ac:dyDescent="0.35">
      <c r="A4034">
        <v>14033</v>
      </c>
      <c r="B4034" s="1">
        <v>45719</v>
      </c>
      <c r="C4034" t="s">
        <v>7299</v>
      </c>
      <c r="D4034" t="s">
        <v>22</v>
      </c>
      <c r="E4034" t="s">
        <v>167</v>
      </c>
      <c r="F4034" t="s">
        <v>75</v>
      </c>
      <c r="G4034" t="s">
        <v>307</v>
      </c>
      <c r="H4034" t="s">
        <v>7300</v>
      </c>
      <c r="I4034">
        <v>3</v>
      </c>
      <c r="J4034">
        <v>67176</v>
      </c>
      <c r="K4034">
        <v>5</v>
      </c>
      <c r="L4034">
        <v>191451.6</v>
      </c>
      <c r="M4034">
        <v>27647.040000000001</v>
      </c>
      <c r="N4034" t="s">
        <v>33</v>
      </c>
    </row>
    <row r="4035" spans="1:14" x14ac:dyDescent="0.35">
      <c r="A4035">
        <v>14034</v>
      </c>
      <c r="B4035" s="1">
        <v>45355</v>
      </c>
      <c r="C4035" t="s">
        <v>7301</v>
      </c>
      <c r="D4035" t="s">
        <v>15</v>
      </c>
      <c r="E4035" t="s">
        <v>174</v>
      </c>
      <c r="F4035" t="s">
        <v>129</v>
      </c>
      <c r="G4035" t="s">
        <v>130</v>
      </c>
      <c r="H4035" t="s">
        <v>634</v>
      </c>
      <c r="I4035">
        <v>2</v>
      </c>
      <c r="J4035">
        <v>42749</v>
      </c>
      <c r="K4035">
        <v>10</v>
      </c>
      <c r="L4035">
        <v>76948.2</v>
      </c>
      <c r="M4035">
        <v>11587.92</v>
      </c>
      <c r="N4035" t="s">
        <v>72</v>
      </c>
    </row>
    <row r="4036" spans="1:14" x14ac:dyDescent="0.35">
      <c r="A4036">
        <v>14035</v>
      </c>
      <c r="B4036" s="1">
        <v>45483</v>
      </c>
      <c r="C4036" t="s">
        <v>7302</v>
      </c>
      <c r="D4036" t="s">
        <v>22</v>
      </c>
      <c r="E4036" t="s">
        <v>74</v>
      </c>
      <c r="F4036" t="s">
        <v>96</v>
      </c>
      <c r="G4036" t="s">
        <v>138</v>
      </c>
      <c r="H4036" t="s">
        <v>7303</v>
      </c>
      <c r="I4036">
        <v>1</v>
      </c>
      <c r="J4036">
        <v>39461</v>
      </c>
      <c r="K4036">
        <v>0</v>
      </c>
      <c r="L4036">
        <v>39461</v>
      </c>
      <c r="M4036">
        <v>6204.78</v>
      </c>
      <c r="N4036" t="s">
        <v>83</v>
      </c>
    </row>
    <row r="4037" spans="1:14" x14ac:dyDescent="0.35">
      <c r="A4037">
        <v>14036</v>
      </c>
      <c r="B4037" s="1">
        <v>45449</v>
      </c>
      <c r="C4037" t="s">
        <v>7304</v>
      </c>
      <c r="D4037" t="s">
        <v>28</v>
      </c>
      <c r="E4037" t="s">
        <v>114</v>
      </c>
      <c r="F4037" t="s">
        <v>46</v>
      </c>
      <c r="G4037" t="s">
        <v>47</v>
      </c>
      <c r="H4037" t="s">
        <v>7305</v>
      </c>
      <c r="I4037">
        <v>3</v>
      </c>
      <c r="J4037">
        <v>76241</v>
      </c>
      <c r="K4037">
        <v>0</v>
      </c>
      <c r="L4037">
        <v>228723</v>
      </c>
      <c r="M4037">
        <v>23543.119999999999</v>
      </c>
      <c r="N4037" t="s">
        <v>33</v>
      </c>
    </row>
    <row r="4038" spans="1:14" x14ac:dyDescent="0.35">
      <c r="A4038">
        <v>14037</v>
      </c>
      <c r="B4038" s="1">
        <v>45770</v>
      </c>
      <c r="C4038" t="s">
        <v>1486</v>
      </c>
      <c r="D4038" t="s">
        <v>15</v>
      </c>
      <c r="E4038" t="s">
        <v>147</v>
      </c>
      <c r="F4038" t="s">
        <v>42</v>
      </c>
      <c r="G4038" t="s">
        <v>446</v>
      </c>
      <c r="H4038" t="s">
        <v>7306</v>
      </c>
      <c r="I4038">
        <v>2</v>
      </c>
      <c r="J4038">
        <v>59303</v>
      </c>
      <c r="K4038">
        <v>20</v>
      </c>
      <c r="L4038">
        <v>94884.800000000003</v>
      </c>
      <c r="M4038">
        <v>7023.48</v>
      </c>
      <c r="N4038" t="s">
        <v>72</v>
      </c>
    </row>
    <row r="4039" spans="1:14" x14ac:dyDescent="0.35">
      <c r="A4039">
        <v>14038</v>
      </c>
      <c r="B4039" s="1">
        <v>45892</v>
      </c>
      <c r="C4039" t="s">
        <v>7307</v>
      </c>
      <c r="D4039" t="s">
        <v>40</v>
      </c>
      <c r="E4039" t="s">
        <v>110</v>
      </c>
      <c r="F4039" t="s">
        <v>69</v>
      </c>
      <c r="G4039" t="s">
        <v>517</v>
      </c>
      <c r="H4039" t="s">
        <v>7308</v>
      </c>
      <c r="I4039">
        <v>2</v>
      </c>
      <c r="J4039">
        <v>64937</v>
      </c>
      <c r="K4039">
        <v>20</v>
      </c>
      <c r="L4039">
        <v>103899.2</v>
      </c>
      <c r="M4039">
        <v>8768.4599999999991</v>
      </c>
      <c r="N4039" t="s">
        <v>83</v>
      </c>
    </row>
    <row r="4040" spans="1:14" x14ac:dyDescent="0.35">
      <c r="A4040">
        <v>14039</v>
      </c>
      <c r="B4040" s="1">
        <v>45565</v>
      </c>
      <c r="C4040" t="s">
        <v>376</v>
      </c>
      <c r="D4040" t="s">
        <v>40</v>
      </c>
      <c r="E4040" t="s">
        <v>62</v>
      </c>
      <c r="F4040" t="s">
        <v>69</v>
      </c>
      <c r="G4040" t="s">
        <v>70</v>
      </c>
      <c r="H4040" t="s">
        <v>7309</v>
      </c>
      <c r="I4040">
        <v>3</v>
      </c>
      <c r="J4040">
        <v>56768</v>
      </c>
      <c r="K4040">
        <v>10</v>
      </c>
      <c r="L4040">
        <v>153273.60000000001</v>
      </c>
      <c r="M4040">
        <v>19509.55</v>
      </c>
      <c r="N4040" t="s">
        <v>38</v>
      </c>
    </row>
    <row r="4041" spans="1:14" x14ac:dyDescent="0.35">
      <c r="A4041">
        <v>14040</v>
      </c>
      <c r="B4041" s="1">
        <v>45534</v>
      </c>
      <c r="C4041" t="s">
        <v>7310</v>
      </c>
      <c r="D4041" t="s">
        <v>22</v>
      </c>
      <c r="E4041" t="s">
        <v>74</v>
      </c>
      <c r="F4041" t="s">
        <v>17</v>
      </c>
      <c r="G4041" t="s">
        <v>55</v>
      </c>
      <c r="H4041" t="s">
        <v>7311</v>
      </c>
      <c r="I4041">
        <v>3</v>
      </c>
      <c r="J4041">
        <v>23075</v>
      </c>
      <c r="K4041">
        <v>10</v>
      </c>
      <c r="L4041">
        <v>62302.5</v>
      </c>
      <c r="M4041">
        <v>7202.57</v>
      </c>
      <c r="N4041" t="s">
        <v>72</v>
      </c>
    </row>
    <row r="4042" spans="1:14" x14ac:dyDescent="0.35">
      <c r="A4042">
        <v>14041</v>
      </c>
      <c r="B4042" s="1">
        <v>45268</v>
      </c>
      <c r="C4042" t="s">
        <v>7312</v>
      </c>
      <c r="D4042" t="s">
        <v>22</v>
      </c>
      <c r="E4042" t="s">
        <v>54</v>
      </c>
      <c r="F4042" t="s">
        <v>46</v>
      </c>
      <c r="G4042" t="s">
        <v>209</v>
      </c>
      <c r="H4042" t="s">
        <v>7313</v>
      </c>
      <c r="I4042">
        <v>1</v>
      </c>
      <c r="J4042">
        <v>67313</v>
      </c>
      <c r="K4042">
        <v>5</v>
      </c>
      <c r="L4042">
        <v>63947.35</v>
      </c>
      <c r="M4042">
        <v>14977.88</v>
      </c>
      <c r="N4042" t="s">
        <v>20</v>
      </c>
    </row>
    <row r="4043" spans="1:14" x14ac:dyDescent="0.35">
      <c r="A4043">
        <v>14042</v>
      </c>
      <c r="B4043" s="1">
        <v>45838</v>
      </c>
      <c r="C4043" t="s">
        <v>7314</v>
      </c>
      <c r="D4043" t="s">
        <v>22</v>
      </c>
      <c r="E4043" t="s">
        <v>74</v>
      </c>
      <c r="F4043" t="s">
        <v>46</v>
      </c>
      <c r="G4043" t="s">
        <v>126</v>
      </c>
      <c r="H4043" t="s">
        <v>7315</v>
      </c>
      <c r="I4043">
        <v>5</v>
      </c>
      <c r="J4043">
        <v>67069</v>
      </c>
      <c r="K4043">
        <v>20</v>
      </c>
      <c r="L4043">
        <v>268276</v>
      </c>
      <c r="M4043">
        <v>46456.92</v>
      </c>
      <c r="N4043" t="s">
        <v>38</v>
      </c>
    </row>
    <row r="4044" spans="1:14" x14ac:dyDescent="0.35">
      <c r="A4044">
        <v>14043</v>
      </c>
      <c r="B4044" s="1">
        <v>45457</v>
      </c>
      <c r="C4044" t="s">
        <v>7316</v>
      </c>
      <c r="D4044" t="s">
        <v>40</v>
      </c>
      <c r="E4044" t="s">
        <v>41</v>
      </c>
      <c r="F4044" t="s">
        <v>30</v>
      </c>
      <c r="G4044" t="s">
        <v>65</v>
      </c>
      <c r="H4044" t="s">
        <v>6660</v>
      </c>
      <c r="I4044">
        <v>4</v>
      </c>
      <c r="J4044">
        <v>43358</v>
      </c>
      <c r="K4044">
        <v>15</v>
      </c>
      <c r="L4044">
        <v>147417.20000000001</v>
      </c>
      <c r="M4044">
        <v>7648.12</v>
      </c>
      <c r="N4044" t="s">
        <v>83</v>
      </c>
    </row>
    <row r="4045" spans="1:14" x14ac:dyDescent="0.35">
      <c r="A4045">
        <v>14044</v>
      </c>
      <c r="B4045" s="1">
        <v>45550</v>
      </c>
      <c r="C4045" t="s">
        <v>7317</v>
      </c>
      <c r="D4045" t="s">
        <v>28</v>
      </c>
      <c r="E4045" t="s">
        <v>144</v>
      </c>
      <c r="F4045" t="s">
        <v>75</v>
      </c>
      <c r="G4045" t="s">
        <v>409</v>
      </c>
      <c r="H4045" t="s">
        <v>4298</v>
      </c>
      <c r="I4045">
        <v>5</v>
      </c>
      <c r="J4045">
        <v>71542</v>
      </c>
      <c r="K4045">
        <v>5</v>
      </c>
      <c r="L4045">
        <v>339824.5</v>
      </c>
      <c r="M4045">
        <v>35606.120000000003</v>
      </c>
      <c r="N4045" t="s">
        <v>72</v>
      </c>
    </row>
    <row r="4046" spans="1:14" x14ac:dyDescent="0.35">
      <c r="A4046">
        <v>14045</v>
      </c>
      <c r="B4046" s="1">
        <v>45555</v>
      </c>
      <c r="C4046" t="s">
        <v>7318</v>
      </c>
      <c r="D4046" t="s">
        <v>40</v>
      </c>
      <c r="E4046" t="s">
        <v>103</v>
      </c>
      <c r="F4046" t="s">
        <v>69</v>
      </c>
      <c r="G4046" t="s">
        <v>517</v>
      </c>
      <c r="H4046" t="s">
        <v>682</v>
      </c>
      <c r="I4046">
        <v>3</v>
      </c>
      <c r="J4046">
        <v>28596</v>
      </c>
      <c r="K4046">
        <v>15</v>
      </c>
      <c r="L4046">
        <v>72919.8</v>
      </c>
      <c r="M4046">
        <v>5573.44</v>
      </c>
      <c r="N4046" t="s">
        <v>33</v>
      </c>
    </row>
    <row r="4047" spans="1:14" x14ac:dyDescent="0.35">
      <c r="A4047">
        <v>14046</v>
      </c>
      <c r="B4047" s="1">
        <v>45873</v>
      </c>
      <c r="C4047" t="s">
        <v>7319</v>
      </c>
      <c r="D4047" t="s">
        <v>40</v>
      </c>
      <c r="E4047" t="s">
        <v>41</v>
      </c>
      <c r="F4047" t="s">
        <v>30</v>
      </c>
      <c r="G4047" t="s">
        <v>227</v>
      </c>
      <c r="H4047" t="s">
        <v>1316</v>
      </c>
      <c r="I4047">
        <v>3</v>
      </c>
      <c r="J4047">
        <v>58593</v>
      </c>
      <c r="K4047">
        <v>20</v>
      </c>
      <c r="L4047">
        <v>140623.20000000001</v>
      </c>
      <c r="M4047">
        <v>32834.379999999997</v>
      </c>
      <c r="N4047" t="s">
        <v>83</v>
      </c>
    </row>
    <row r="4048" spans="1:14" x14ac:dyDescent="0.35">
      <c r="A4048">
        <v>14047</v>
      </c>
      <c r="B4048" s="1">
        <v>45813</v>
      </c>
      <c r="C4048" t="s">
        <v>7320</v>
      </c>
      <c r="D4048" t="s">
        <v>40</v>
      </c>
      <c r="E4048" t="s">
        <v>62</v>
      </c>
      <c r="F4048" t="s">
        <v>75</v>
      </c>
      <c r="G4048" t="s">
        <v>204</v>
      </c>
      <c r="H4048" t="s">
        <v>7321</v>
      </c>
      <c r="I4048">
        <v>2</v>
      </c>
      <c r="J4048">
        <v>13415</v>
      </c>
      <c r="K4048">
        <v>15</v>
      </c>
      <c r="L4048">
        <v>22805.5</v>
      </c>
      <c r="M4048">
        <v>1500.7</v>
      </c>
      <c r="N4048" t="s">
        <v>38</v>
      </c>
    </row>
    <row r="4049" spans="1:14" x14ac:dyDescent="0.35">
      <c r="A4049">
        <v>14048</v>
      </c>
      <c r="B4049" s="1">
        <v>45616</v>
      </c>
      <c r="C4049" t="s">
        <v>7322</v>
      </c>
      <c r="D4049" t="s">
        <v>22</v>
      </c>
      <c r="E4049" t="s">
        <v>23</v>
      </c>
      <c r="F4049" t="s">
        <v>129</v>
      </c>
      <c r="G4049" t="s">
        <v>164</v>
      </c>
      <c r="H4049" t="s">
        <v>7323</v>
      </c>
      <c r="I4049">
        <v>3</v>
      </c>
      <c r="J4049">
        <v>38876</v>
      </c>
      <c r="K4049">
        <v>15</v>
      </c>
      <c r="L4049">
        <v>99133.8</v>
      </c>
      <c r="M4049">
        <v>11933.13</v>
      </c>
      <c r="N4049" t="s">
        <v>83</v>
      </c>
    </row>
    <row r="4050" spans="1:14" x14ac:dyDescent="0.35">
      <c r="A4050">
        <v>14049</v>
      </c>
      <c r="B4050" s="1">
        <v>45335</v>
      </c>
      <c r="C4050" t="s">
        <v>7324</v>
      </c>
      <c r="D4050" t="s">
        <v>22</v>
      </c>
      <c r="E4050" t="s">
        <v>167</v>
      </c>
      <c r="F4050" t="s">
        <v>30</v>
      </c>
      <c r="G4050" t="s">
        <v>65</v>
      </c>
      <c r="H4050" t="s">
        <v>7325</v>
      </c>
      <c r="I4050">
        <v>2</v>
      </c>
      <c r="J4050">
        <v>41159</v>
      </c>
      <c r="K4050">
        <v>20</v>
      </c>
      <c r="L4050">
        <v>65854.399999999994</v>
      </c>
      <c r="M4050">
        <v>8012.31</v>
      </c>
      <c r="N4050" t="s">
        <v>38</v>
      </c>
    </row>
    <row r="4051" spans="1:14" x14ac:dyDescent="0.35">
      <c r="A4051">
        <v>14050</v>
      </c>
      <c r="B4051" s="1">
        <v>45741</v>
      </c>
      <c r="C4051" t="s">
        <v>7326</v>
      </c>
      <c r="D4051" t="s">
        <v>15</v>
      </c>
      <c r="E4051" t="s">
        <v>16</v>
      </c>
      <c r="F4051" t="s">
        <v>17</v>
      </c>
      <c r="G4051" t="s">
        <v>100</v>
      </c>
      <c r="H4051" t="s">
        <v>7327</v>
      </c>
      <c r="I4051">
        <v>5</v>
      </c>
      <c r="J4051">
        <v>15648</v>
      </c>
      <c r="K4051">
        <v>0</v>
      </c>
      <c r="L4051">
        <v>78240</v>
      </c>
      <c r="M4051">
        <v>4830.8599999999997</v>
      </c>
      <c r="N4051" t="s">
        <v>20</v>
      </c>
    </row>
    <row r="4052" spans="1:14" x14ac:dyDescent="0.35">
      <c r="A4052">
        <v>14051</v>
      </c>
      <c r="B4052" s="1">
        <v>45918</v>
      </c>
      <c r="C4052" t="s">
        <v>7328</v>
      </c>
      <c r="D4052" t="s">
        <v>40</v>
      </c>
      <c r="E4052" t="s">
        <v>103</v>
      </c>
      <c r="F4052" t="s">
        <v>24</v>
      </c>
      <c r="G4052" t="s">
        <v>107</v>
      </c>
      <c r="H4052" t="s">
        <v>7329</v>
      </c>
      <c r="I4052">
        <v>1</v>
      </c>
      <c r="J4052">
        <v>22918</v>
      </c>
      <c r="K4052">
        <v>0</v>
      </c>
      <c r="L4052">
        <v>22918</v>
      </c>
      <c r="M4052">
        <v>4916.1499999999996</v>
      </c>
      <c r="N4052" t="s">
        <v>83</v>
      </c>
    </row>
    <row r="4053" spans="1:14" x14ac:dyDescent="0.35">
      <c r="A4053">
        <v>14052</v>
      </c>
      <c r="B4053" s="1">
        <v>45705</v>
      </c>
      <c r="C4053" t="s">
        <v>7330</v>
      </c>
      <c r="D4053" t="s">
        <v>40</v>
      </c>
      <c r="E4053" t="s">
        <v>41</v>
      </c>
      <c r="F4053" t="s">
        <v>42</v>
      </c>
      <c r="G4053" t="s">
        <v>188</v>
      </c>
      <c r="H4053" t="s">
        <v>7331</v>
      </c>
      <c r="I4053">
        <v>2</v>
      </c>
      <c r="J4053">
        <v>52822</v>
      </c>
      <c r="K4053">
        <v>20</v>
      </c>
      <c r="L4053">
        <v>84515.199999999997</v>
      </c>
      <c r="M4053">
        <v>18381.419999999998</v>
      </c>
      <c r="N4053" t="s">
        <v>33</v>
      </c>
    </row>
    <row r="4054" spans="1:14" x14ac:dyDescent="0.35">
      <c r="A4054">
        <v>14053</v>
      </c>
      <c r="B4054" s="1">
        <v>45591</v>
      </c>
      <c r="C4054" t="s">
        <v>7332</v>
      </c>
      <c r="D4054" t="s">
        <v>15</v>
      </c>
      <c r="E4054" t="s">
        <v>93</v>
      </c>
      <c r="F4054" t="s">
        <v>86</v>
      </c>
      <c r="G4054" t="s">
        <v>171</v>
      </c>
      <c r="H4054" t="s">
        <v>7333</v>
      </c>
      <c r="I4054">
        <v>3</v>
      </c>
      <c r="J4054">
        <v>68992</v>
      </c>
      <c r="K4054">
        <v>0</v>
      </c>
      <c r="L4054">
        <v>206976</v>
      </c>
      <c r="M4054">
        <v>38711.72</v>
      </c>
      <c r="N4054" t="s">
        <v>33</v>
      </c>
    </row>
    <row r="4055" spans="1:14" x14ac:dyDescent="0.35">
      <c r="A4055">
        <v>14054</v>
      </c>
      <c r="B4055" s="1">
        <v>45695</v>
      </c>
      <c r="C4055" t="s">
        <v>7334</v>
      </c>
      <c r="D4055" t="s">
        <v>15</v>
      </c>
      <c r="E4055" t="s">
        <v>16</v>
      </c>
      <c r="F4055" t="s">
        <v>17</v>
      </c>
      <c r="G4055" t="s">
        <v>100</v>
      </c>
      <c r="H4055" t="s">
        <v>3069</v>
      </c>
      <c r="I4055">
        <v>2</v>
      </c>
      <c r="J4055">
        <v>67277</v>
      </c>
      <c r="K4055">
        <v>15</v>
      </c>
      <c r="L4055">
        <v>114370.9</v>
      </c>
      <c r="M4055">
        <v>20678.5</v>
      </c>
      <c r="N4055" t="s">
        <v>83</v>
      </c>
    </row>
    <row r="4056" spans="1:14" x14ac:dyDescent="0.35">
      <c r="A4056">
        <v>14055</v>
      </c>
      <c r="B4056" s="1">
        <v>45796</v>
      </c>
      <c r="C4056" t="s">
        <v>1203</v>
      </c>
      <c r="D4056" t="s">
        <v>15</v>
      </c>
      <c r="E4056" t="s">
        <v>16</v>
      </c>
      <c r="F4056" t="s">
        <v>75</v>
      </c>
      <c r="G4056" t="s">
        <v>204</v>
      </c>
      <c r="H4056" t="s">
        <v>7335</v>
      </c>
      <c r="I4056">
        <v>5</v>
      </c>
      <c r="J4056">
        <v>76037</v>
      </c>
      <c r="K4056">
        <v>10</v>
      </c>
      <c r="L4056">
        <v>342166.5</v>
      </c>
      <c r="M4056">
        <v>44452.2</v>
      </c>
      <c r="N4056" t="s">
        <v>33</v>
      </c>
    </row>
    <row r="4057" spans="1:14" x14ac:dyDescent="0.35">
      <c r="A4057">
        <v>14056</v>
      </c>
      <c r="B4057" s="1">
        <v>45203</v>
      </c>
      <c r="C4057" t="s">
        <v>7336</v>
      </c>
      <c r="D4057" t="s">
        <v>28</v>
      </c>
      <c r="E4057" t="s">
        <v>144</v>
      </c>
      <c r="F4057" t="s">
        <v>75</v>
      </c>
      <c r="G4057" t="s">
        <v>76</v>
      </c>
      <c r="H4057" t="s">
        <v>7337</v>
      </c>
      <c r="I4057">
        <v>3</v>
      </c>
      <c r="J4057">
        <v>7716</v>
      </c>
      <c r="K4057">
        <v>20</v>
      </c>
      <c r="L4057">
        <v>18518.400000000001</v>
      </c>
      <c r="M4057">
        <v>2273.75</v>
      </c>
      <c r="N4057" t="s">
        <v>83</v>
      </c>
    </row>
    <row r="4058" spans="1:14" x14ac:dyDescent="0.35">
      <c r="A4058">
        <v>14057</v>
      </c>
      <c r="B4058" s="1">
        <v>45385</v>
      </c>
      <c r="C4058" t="s">
        <v>7338</v>
      </c>
      <c r="D4058" t="s">
        <v>15</v>
      </c>
      <c r="E4058" t="s">
        <v>147</v>
      </c>
      <c r="F4058" t="s">
        <v>129</v>
      </c>
      <c r="G4058" t="s">
        <v>130</v>
      </c>
      <c r="H4058" t="s">
        <v>7339</v>
      </c>
      <c r="I4058">
        <v>4</v>
      </c>
      <c r="J4058">
        <v>8252</v>
      </c>
      <c r="K4058">
        <v>5</v>
      </c>
      <c r="L4058">
        <v>31357.599999999999</v>
      </c>
      <c r="M4058">
        <v>3169.65</v>
      </c>
      <c r="N4058" t="s">
        <v>20</v>
      </c>
    </row>
    <row r="4059" spans="1:14" x14ac:dyDescent="0.35">
      <c r="A4059">
        <v>14058</v>
      </c>
      <c r="B4059" s="1">
        <v>45877</v>
      </c>
      <c r="C4059" t="s">
        <v>7340</v>
      </c>
      <c r="D4059" t="s">
        <v>40</v>
      </c>
      <c r="E4059" t="s">
        <v>50</v>
      </c>
      <c r="F4059" t="s">
        <v>69</v>
      </c>
      <c r="G4059" t="s">
        <v>123</v>
      </c>
      <c r="H4059" t="s">
        <v>7341</v>
      </c>
      <c r="I4059">
        <v>5</v>
      </c>
      <c r="J4059">
        <v>60053</v>
      </c>
      <c r="K4059">
        <v>20</v>
      </c>
      <c r="L4059">
        <v>240212</v>
      </c>
      <c r="M4059">
        <v>17200.150000000001</v>
      </c>
      <c r="N4059" t="s">
        <v>33</v>
      </c>
    </row>
    <row r="4060" spans="1:14" x14ac:dyDescent="0.35">
      <c r="A4060">
        <v>14059</v>
      </c>
      <c r="B4060" s="1">
        <v>45657</v>
      </c>
      <c r="C4060" t="s">
        <v>7342</v>
      </c>
      <c r="D4060" t="s">
        <v>40</v>
      </c>
      <c r="E4060" t="s">
        <v>50</v>
      </c>
      <c r="F4060" t="s">
        <v>86</v>
      </c>
      <c r="G4060" t="s">
        <v>90</v>
      </c>
      <c r="H4060" t="s">
        <v>7343</v>
      </c>
      <c r="I4060">
        <v>4</v>
      </c>
      <c r="J4060">
        <v>53880</v>
      </c>
      <c r="K4060">
        <v>15</v>
      </c>
      <c r="L4060">
        <v>183192</v>
      </c>
      <c r="M4060">
        <v>18754.55</v>
      </c>
      <c r="N4060" t="s">
        <v>38</v>
      </c>
    </row>
    <row r="4061" spans="1:14" x14ac:dyDescent="0.35">
      <c r="A4061">
        <v>14060</v>
      </c>
      <c r="B4061" s="1">
        <v>45903</v>
      </c>
      <c r="C4061" t="s">
        <v>7344</v>
      </c>
      <c r="D4061" t="s">
        <v>15</v>
      </c>
      <c r="E4061" t="s">
        <v>174</v>
      </c>
      <c r="F4061" t="s">
        <v>42</v>
      </c>
      <c r="G4061" t="s">
        <v>51</v>
      </c>
      <c r="H4061" t="s">
        <v>6480</v>
      </c>
      <c r="I4061">
        <v>1</v>
      </c>
      <c r="J4061">
        <v>53148</v>
      </c>
      <c r="K4061">
        <v>15</v>
      </c>
      <c r="L4061">
        <v>45175.8</v>
      </c>
      <c r="M4061">
        <v>4358.3</v>
      </c>
      <c r="N4061" t="s">
        <v>33</v>
      </c>
    </row>
    <row r="4062" spans="1:14" x14ac:dyDescent="0.35">
      <c r="A4062">
        <v>14061</v>
      </c>
      <c r="B4062" s="1">
        <v>45827</v>
      </c>
      <c r="C4062" t="s">
        <v>7345</v>
      </c>
      <c r="D4062" t="s">
        <v>22</v>
      </c>
      <c r="E4062" t="s">
        <v>58</v>
      </c>
      <c r="F4062" t="s">
        <v>75</v>
      </c>
      <c r="G4062" t="s">
        <v>76</v>
      </c>
      <c r="H4062" t="s">
        <v>3217</v>
      </c>
      <c r="I4062">
        <v>5</v>
      </c>
      <c r="J4062">
        <v>20333</v>
      </c>
      <c r="K4062">
        <v>15</v>
      </c>
      <c r="L4062">
        <v>86415.25</v>
      </c>
      <c r="M4062">
        <v>9457.65</v>
      </c>
      <c r="N4062" t="s">
        <v>20</v>
      </c>
    </row>
    <row r="4063" spans="1:14" x14ac:dyDescent="0.35">
      <c r="A4063">
        <v>14062</v>
      </c>
      <c r="B4063" s="1">
        <v>45290</v>
      </c>
      <c r="C4063" t="s">
        <v>7346</v>
      </c>
      <c r="D4063" t="s">
        <v>28</v>
      </c>
      <c r="E4063" t="s">
        <v>35</v>
      </c>
      <c r="F4063" t="s">
        <v>96</v>
      </c>
      <c r="G4063" t="s">
        <v>97</v>
      </c>
      <c r="H4063" t="s">
        <v>7347</v>
      </c>
      <c r="I4063">
        <v>2</v>
      </c>
      <c r="J4063">
        <v>65420</v>
      </c>
      <c r="K4063">
        <v>15</v>
      </c>
      <c r="L4063">
        <v>111214</v>
      </c>
      <c r="M4063">
        <v>23393.1</v>
      </c>
      <c r="N4063" t="s">
        <v>83</v>
      </c>
    </row>
    <row r="4064" spans="1:14" x14ac:dyDescent="0.35">
      <c r="A4064">
        <v>14063</v>
      </c>
      <c r="B4064" s="1">
        <v>45431</v>
      </c>
      <c r="C4064" t="s">
        <v>7348</v>
      </c>
      <c r="D4064" t="s">
        <v>40</v>
      </c>
      <c r="E4064" t="s">
        <v>110</v>
      </c>
      <c r="F4064" t="s">
        <v>75</v>
      </c>
      <c r="G4064" t="s">
        <v>204</v>
      </c>
      <c r="H4064" t="s">
        <v>7349</v>
      </c>
      <c r="I4064">
        <v>1</v>
      </c>
      <c r="J4064">
        <v>45126</v>
      </c>
      <c r="K4064">
        <v>10</v>
      </c>
      <c r="L4064">
        <v>40613.4</v>
      </c>
      <c r="M4064">
        <v>9732.5499999999993</v>
      </c>
      <c r="N4064" t="s">
        <v>20</v>
      </c>
    </row>
    <row r="4065" spans="1:14" x14ac:dyDescent="0.35">
      <c r="A4065">
        <v>14064</v>
      </c>
      <c r="B4065" s="1">
        <v>45495</v>
      </c>
      <c r="C4065" t="s">
        <v>7350</v>
      </c>
      <c r="D4065" t="s">
        <v>40</v>
      </c>
      <c r="E4065" t="s">
        <v>103</v>
      </c>
      <c r="F4065" t="s">
        <v>30</v>
      </c>
      <c r="G4065" t="s">
        <v>322</v>
      </c>
      <c r="H4065" t="s">
        <v>7351</v>
      </c>
      <c r="I4065">
        <v>3</v>
      </c>
      <c r="J4065">
        <v>59533</v>
      </c>
      <c r="K4065">
        <v>15</v>
      </c>
      <c r="L4065">
        <v>151809.15</v>
      </c>
      <c r="M4065">
        <v>10911.84</v>
      </c>
      <c r="N4065" t="s">
        <v>33</v>
      </c>
    </row>
    <row r="4066" spans="1:14" x14ac:dyDescent="0.35">
      <c r="A4066">
        <v>14065</v>
      </c>
      <c r="B4066" s="1">
        <v>45384</v>
      </c>
      <c r="C4066" t="s">
        <v>7352</v>
      </c>
      <c r="D4066" t="s">
        <v>40</v>
      </c>
      <c r="E4066" t="s">
        <v>41</v>
      </c>
      <c r="F4066" t="s">
        <v>30</v>
      </c>
      <c r="G4066" t="s">
        <v>104</v>
      </c>
      <c r="H4066" t="s">
        <v>4852</v>
      </c>
      <c r="I4066">
        <v>1</v>
      </c>
      <c r="J4066">
        <v>16046</v>
      </c>
      <c r="K4066">
        <v>0</v>
      </c>
      <c r="L4066">
        <v>16046</v>
      </c>
      <c r="M4066">
        <v>826.03</v>
      </c>
      <c r="N4066" t="s">
        <v>38</v>
      </c>
    </row>
    <row r="4067" spans="1:14" x14ac:dyDescent="0.35">
      <c r="A4067">
        <v>14066</v>
      </c>
      <c r="B4067" s="1">
        <v>45692</v>
      </c>
      <c r="C4067" t="s">
        <v>7353</v>
      </c>
      <c r="D4067" t="s">
        <v>28</v>
      </c>
      <c r="E4067" t="s">
        <v>144</v>
      </c>
      <c r="F4067" t="s">
        <v>129</v>
      </c>
      <c r="G4067" t="s">
        <v>159</v>
      </c>
      <c r="H4067" t="s">
        <v>7354</v>
      </c>
      <c r="I4067">
        <v>3</v>
      </c>
      <c r="J4067">
        <v>61532</v>
      </c>
      <c r="K4067">
        <v>0</v>
      </c>
      <c r="L4067">
        <v>184596</v>
      </c>
      <c r="M4067">
        <v>32164.28</v>
      </c>
      <c r="N4067" t="s">
        <v>33</v>
      </c>
    </row>
    <row r="4068" spans="1:14" x14ac:dyDescent="0.35">
      <c r="A4068">
        <v>14067</v>
      </c>
      <c r="B4068" s="1">
        <v>45399</v>
      </c>
      <c r="C4068" t="s">
        <v>7355</v>
      </c>
      <c r="D4068" t="s">
        <v>22</v>
      </c>
      <c r="E4068" t="s">
        <v>74</v>
      </c>
      <c r="F4068" t="s">
        <v>129</v>
      </c>
      <c r="G4068" t="s">
        <v>164</v>
      </c>
      <c r="H4068" t="s">
        <v>4770</v>
      </c>
      <c r="I4068">
        <v>5</v>
      </c>
      <c r="J4068">
        <v>27936</v>
      </c>
      <c r="K4068">
        <v>15</v>
      </c>
      <c r="L4068">
        <v>118728</v>
      </c>
      <c r="M4068">
        <v>16896.36</v>
      </c>
      <c r="N4068" t="s">
        <v>33</v>
      </c>
    </row>
    <row r="4069" spans="1:14" x14ac:dyDescent="0.35">
      <c r="A4069">
        <v>14068</v>
      </c>
      <c r="B4069" s="1">
        <v>45714</v>
      </c>
      <c r="C4069" t="s">
        <v>7356</v>
      </c>
      <c r="D4069" t="s">
        <v>40</v>
      </c>
      <c r="E4069" t="s">
        <v>103</v>
      </c>
      <c r="F4069" t="s">
        <v>69</v>
      </c>
      <c r="G4069" t="s">
        <v>517</v>
      </c>
      <c r="H4069" t="s">
        <v>7357</v>
      </c>
      <c r="I4069">
        <v>1</v>
      </c>
      <c r="J4069">
        <v>71060</v>
      </c>
      <c r="K4069">
        <v>0</v>
      </c>
      <c r="L4069">
        <v>71060</v>
      </c>
      <c r="M4069">
        <v>4134.5200000000004</v>
      </c>
      <c r="N4069" t="s">
        <v>72</v>
      </c>
    </row>
    <row r="4070" spans="1:14" x14ac:dyDescent="0.35">
      <c r="A4070">
        <v>14069</v>
      </c>
      <c r="B4070" s="1">
        <v>45400</v>
      </c>
      <c r="C4070" t="s">
        <v>7358</v>
      </c>
      <c r="D4070" t="s">
        <v>40</v>
      </c>
      <c r="E4070" t="s">
        <v>103</v>
      </c>
      <c r="F4070" t="s">
        <v>96</v>
      </c>
      <c r="G4070" t="s">
        <v>138</v>
      </c>
      <c r="H4070" t="s">
        <v>1900</v>
      </c>
      <c r="I4070">
        <v>5</v>
      </c>
      <c r="J4070">
        <v>39811</v>
      </c>
      <c r="K4070">
        <v>15</v>
      </c>
      <c r="L4070">
        <v>169196.75</v>
      </c>
      <c r="M4070">
        <v>13455.71</v>
      </c>
      <c r="N4070" t="s">
        <v>20</v>
      </c>
    </row>
    <row r="4071" spans="1:14" x14ac:dyDescent="0.35">
      <c r="A4071">
        <v>14070</v>
      </c>
      <c r="B4071" s="1">
        <v>45868</v>
      </c>
      <c r="C4071" t="s">
        <v>7359</v>
      </c>
      <c r="D4071" t="s">
        <v>15</v>
      </c>
      <c r="E4071" t="s">
        <v>68</v>
      </c>
      <c r="F4071" t="s">
        <v>129</v>
      </c>
      <c r="G4071" t="s">
        <v>130</v>
      </c>
      <c r="H4071" t="s">
        <v>7360</v>
      </c>
      <c r="I4071">
        <v>1</v>
      </c>
      <c r="J4071">
        <v>41941</v>
      </c>
      <c r="K4071">
        <v>20</v>
      </c>
      <c r="L4071">
        <v>33552.800000000003</v>
      </c>
      <c r="M4071">
        <v>6368.27</v>
      </c>
      <c r="N4071" t="s">
        <v>83</v>
      </c>
    </row>
    <row r="4072" spans="1:14" x14ac:dyDescent="0.35">
      <c r="A4072">
        <v>14071</v>
      </c>
      <c r="B4072" s="1">
        <v>45509</v>
      </c>
      <c r="C4072" t="s">
        <v>7361</v>
      </c>
      <c r="D4072" t="s">
        <v>28</v>
      </c>
      <c r="E4072" t="s">
        <v>144</v>
      </c>
      <c r="F4072" t="s">
        <v>30</v>
      </c>
      <c r="G4072" t="s">
        <v>65</v>
      </c>
      <c r="H4072" t="s">
        <v>6036</v>
      </c>
      <c r="I4072">
        <v>5</v>
      </c>
      <c r="J4072">
        <v>51710</v>
      </c>
      <c r="K4072">
        <v>20</v>
      </c>
      <c r="L4072">
        <v>206840</v>
      </c>
      <c r="M4072">
        <v>23176.39</v>
      </c>
      <c r="N4072" t="s">
        <v>33</v>
      </c>
    </row>
    <row r="4073" spans="1:14" x14ac:dyDescent="0.35">
      <c r="A4073">
        <v>14072</v>
      </c>
      <c r="B4073" s="1">
        <v>45204</v>
      </c>
      <c r="C4073" t="s">
        <v>7362</v>
      </c>
      <c r="D4073" t="s">
        <v>15</v>
      </c>
      <c r="E4073" t="s">
        <v>68</v>
      </c>
      <c r="F4073" t="s">
        <v>129</v>
      </c>
      <c r="G4073" t="s">
        <v>130</v>
      </c>
      <c r="H4073" t="s">
        <v>7363</v>
      </c>
      <c r="I4073">
        <v>2</v>
      </c>
      <c r="J4073">
        <v>19867</v>
      </c>
      <c r="K4073">
        <v>20</v>
      </c>
      <c r="L4073">
        <v>31787.200000000001</v>
      </c>
      <c r="M4073">
        <v>5819.03</v>
      </c>
      <c r="N4073" t="s">
        <v>33</v>
      </c>
    </row>
    <row r="4074" spans="1:14" x14ac:dyDescent="0.35">
      <c r="A4074">
        <v>14073</v>
      </c>
      <c r="B4074" s="1">
        <v>45602</v>
      </c>
      <c r="C4074" t="s">
        <v>7364</v>
      </c>
      <c r="D4074" t="s">
        <v>28</v>
      </c>
      <c r="E4074" t="s">
        <v>114</v>
      </c>
      <c r="F4074" t="s">
        <v>30</v>
      </c>
      <c r="G4074" t="s">
        <v>31</v>
      </c>
      <c r="H4074" t="s">
        <v>7365</v>
      </c>
      <c r="I4074">
        <v>4</v>
      </c>
      <c r="J4074">
        <v>23656</v>
      </c>
      <c r="K4074">
        <v>5</v>
      </c>
      <c r="L4074">
        <v>89892.800000000003</v>
      </c>
      <c r="M4074">
        <v>11149.28</v>
      </c>
      <c r="N4074" t="s">
        <v>33</v>
      </c>
    </row>
    <row r="4075" spans="1:14" x14ac:dyDescent="0.35">
      <c r="A4075">
        <v>14074</v>
      </c>
      <c r="B4075" s="1">
        <v>45626</v>
      </c>
      <c r="C4075" t="s">
        <v>7366</v>
      </c>
      <c r="D4075" t="s">
        <v>28</v>
      </c>
      <c r="E4075" t="s">
        <v>144</v>
      </c>
      <c r="F4075" t="s">
        <v>42</v>
      </c>
      <c r="G4075" t="s">
        <v>51</v>
      </c>
      <c r="H4075" t="s">
        <v>7367</v>
      </c>
      <c r="I4075">
        <v>2</v>
      </c>
      <c r="J4075">
        <v>51737</v>
      </c>
      <c r="K4075">
        <v>10</v>
      </c>
      <c r="L4075">
        <v>93126.6</v>
      </c>
      <c r="M4075">
        <v>9278.0499999999993</v>
      </c>
      <c r="N4075" t="s">
        <v>72</v>
      </c>
    </row>
    <row r="4076" spans="1:14" x14ac:dyDescent="0.35">
      <c r="A4076">
        <v>14075</v>
      </c>
      <c r="B4076" s="1">
        <v>45302</v>
      </c>
      <c r="C4076" t="s">
        <v>5972</v>
      </c>
      <c r="D4076" t="s">
        <v>40</v>
      </c>
      <c r="E4076" t="s">
        <v>62</v>
      </c>
      <c r="F4076" t="s">
        <v>24</v>
      </c>
      <c r="G4076" t="s">
        <v>59</v>
      </c>
      <c r="H4076" t="s">
        <v>1817</v>
      </c>
      <c r="I4076">
        <v>3</v>
      </c>
      <c r="J4076">
        <v>25115</v>
      </c>
      <c r="K4076">
        <v>5</v>
      </c>
      <c r="L4076">
        <v>71577.75</v>
      </c>
      <c r="M4076">
        <v>16041.49</v>
      </c>
      <c r="N4076" t="s">
        <v>33</v>
      </c>
    </row>
    <row r="4077" spans="1:14" x14ac:dyDescent="0.35">
      <c r="A4077">
        <v>14076</v>
      </c>
      <c r="B4077" s="1">
        <v>45271</v>
      </c>
      <c r="C4077" t="s">
        <v>7368</v>
      </c>
      <c r="D4077" t="s">
        <v>28</v>
      </c>
      <c r="E4077" t="s">
        <v>85</v>
      </c>
      <c r="F4077" t="s">
        <v>129</v>
      </c>
      <c r="G4077" t="s">
        <v>130</v>
      </c>
      <c r="H4077" t="s">
        <v>7369</v>
      </c>
      <c r="I4077">
        <v>3</v>
      </c>
      <c r="J4077">
        <v>32954</v>
      </c>
      <c r="K4077">
        <v>0</v>
      </c>
      <c r="L4077">
        <v>98862</v>
      </c>
      <c r="M4077">
        <v>7368.39</v>
      </c>
      <c r="N4077" t="s">
        <v>38</v>
      </c>
    </row>
    <row r="4078" spans="1:14" x14ac:dyDescent="0.35">
      <c r="A4078">
        <v>14077</v>
      </c>
      <c r="B4078" s="1">
        <v>45881</v>
      </c>
      <c r="C4078" t="s">
        <v>7370</v>
      </c>
      <c r="D4078" t="s">
        <v>28</v>
      </c>
      <c r="E4078" t="s">
        <v>29</v>
      </c>
      <c r="F4078" t="s">
        <v>69</v>
      </c>
      <c r="G4078" t="s">
        <v>517</v>
      </c>
      <c r="H4078" t="s">
        <v>7371</v>
      </c>
      <c r="I4078">
        <v>3</v>
      </c>
      <c r="J4078">
        <v>77262</v>
      </c>
      <c r="K4078">
        <v>10</v>
      </c>
      <c r="L4078">
        <v>208607.4</v>
      </c>
      <c r="M4078">
        <v>41335.120000000003</v>
      </c>
      <c r="N4078" t="s">
        <v>20</v>
      </c>
    </row>
    <row r="4079" spans="1:14" x14ac:dyDescent="0.35">
      <c r="A4079">
        <v>14078</v>
      </c>
      <c r="B4079" s="1">
        <v>45573</v>
      </c>
      <c r="C4079" t="s">
        <v>7372</v>
      </c>
      <c r="D4079" t="s">
        <v>15</v>
      </c>
      <c r="E4079" t="s">
        <v>68</v>
      </c>
      <c r="F4079" t="s">
        <v>96</v>
      </c>
      <c r="G4079" t="s">
        <v>183</v>
      </c>
      <c r="H4079" t="s">
        <v>7373</v>
      </c>
      <c r="I4079">
        <v>3</v>
      </c>
      <c r="J4079">
        <v>32059</v>
      </c>
      <c r="K4079">
        <v>5</v>
      </c>
      <c r="L4079">
        <v>91368.15</v>
      </c>
      <c r="M4079">
        <v>4891.3500000000004</v>
      </c>
      <c r="N4079" t="s">
        <v>72</v>
      </c>
    </row>
    <row r="4080" spans="1:14" x14ac:dyDescent="0.35">
      <c r="A4080">
        <v>14079</v>
      </c>
      <c r="B4080" s="1">
        <v>45247</v>
      </c>
      <c r="C4080" t="s">
        <v>7374</v>
      </c>
      <c r="D4080" t="s">
        <v>28</v>
      </c>
      <c r="E4080" t="s">
        <v>85</v>
      </c>
      <c r="F4080" t="s">
        <v>42</v>
      </c>
      <c r="G4080" t="s">
        <v>51</v>
      </c>
      <c r="H4080" t="s">
        <v>4030</v>
      </c>
      <c r="I4080">
        <v>5</v>
      </c>
      <c r="J4080">
        <v>72820</v>
      </c>
      <c r="K4080">
        <v>10</v>
      </c>
      <c r="L4080">
        <v>327690</v>
      </c>
      <c r="M4080">
        <v>25776.29</v>
      </c>
      <c r="N4080" t="s">
        <v>33</v>
      </c>
    </row>
    <row r="4081" spans="1:14" x14ac:dyDescent="0.35">
      <c r="A4081">
        <v>14080</v>
      </c>
      <c r="B4081" s="1">
        <v>45562</v>
      </c>
      <c r="C4081" t="s">
        <v>7375</v>
      </c>
      <c r="D4081" t="s">
        <v>40</v>
      </c>
      <c r="E4081" t="s">
        <v>62</v>
      </c>
      <c r="F4081" t="s">
        <v>75</v>
      </c>
      <c r="G4081" t="s">
        <v>240</v>
      </c>
      <c r="H4081" t="s">
        <v>7376</v>
      </c>
      <c r="I4081">
        <v>1</v>
      </c>
      <c r="J4081">
        <v>3009</v>
      </c>
      <c r="K4081">
        <v>0</v>
      </c>
      <c r="L4081">
        <v>3009</v>
      </c>
      <c r="M4081">
        <v>173.76</v>
      </c>
      <c r="N4081" t="s">
        <v>83</v>
      </c>
    </row>
    <row r="4082" spans="1:14" x14ac:dyDescent="0.35">
      <c r="A4082">
        <v>14081</v>
      </c>
      <c r="B4082" s="1">
        <v>45723</v>
      </c>
      <c r="C4082" t="s">
        <v>7377</v>
      </c>
      <c r="D4082" t="s">
        <v>15</v>
      </c>
      <c r="E4082" t="s">
        <v>147</v>
      </c>
      <c r="F4082" t="s">
        <v>17</v>
      </c>
      <c r="G4082" t="s">
        <v>18</v>
      </c>
      <c r="H4082" t="s">
        <v>7378</v>
      </c>
      <c r="I4082">
        <v>1</v>
      </c>
      <c r="J4082">
        <v>20833</v>
      </c>
      <c r="K4082">
        <v>0</v>
      </c>
      <c r="L4082">
        <v>20833</v>
      </c>
      <c r="M4082">
        <v>4424.95</v>
      </c>
      <c r="N4082" t="s">
        <v>83</v>
      </c>
    </row>
    <row r="4083" spans="1:14" x14ac:dyDescent="0.35">
      <c r="A4083">
        <v>14082</v>
      </c>
      <c r="B4083" s="1">
        <v>45796</v>
      </c>
      <c r="C4083" t="s">
        <v>7379</v>
      </c>
      <c r="D4083" t="s">
        <v>28</v>
      </c>
      <c r="E4083" t="s">
        <v>29</v>
      </c>
      <c r="F4083" t="s">
        <v>30</v>
      </c>
      <c r="G4083" t="s">
        <v>227</v>
      </c>
      <c r="H4083" t="s">
        <v>7380</v>
      </c>
      <c r="I4083">
        <v>5</v>
      </c>
      <c r="J4083">
        <v>15635</v>
      </c>
      <c r="K4083">
        <v>5</v>
      </c>
      <c r="L4083">
        <v>74266.25</v>
      </c>
      <c r="M4083">
        <v>8306.07</v>
      </c>
      <c r="N4083" t="s">
        <v>83</v>
      </c>
    </row>
    <row r="4084" spans="1:14" x14ac:dyDescent="0.35">
      <c r="A4084">
        <v>14083</v>
      </c>
      <c r="B4084" s="1">
        <v>45733</v>
      </c>
      <c r="C4084" t="s">
        <v>7381</v>
      </c>
      <c r="D4084" t="s">
        <v>15</v>
      </c>
      <c r="E4084" t="s">
        <v>68</v>
      </c>
      <c r="F4084" t="s">
        <v>129</v>
      </c>
      <c r="G4084" t="s">
        <v>130</v>
      </c>
      <c r="H4084" t="s">
        <v>7369</v>
      </c>
      <c r="I4084">
        <v>1</v>
      </c>
      <c r="J4084">
        <v>61389</v>
      </c>
      <c r="K4084">
        <v>10</v>
      </c>
      <c r="L4084">
        <v>55250.1</v>
      </c>
      <c r="M4084">
        <v>6417.11</v>
      </c>
      <c r="N4084" t="s">
        <v>72</v>
      </c>
    </row>
    <row r="4085" spans="1:14" x14ac:dyDescent="0.35">
      <c r="A4085">
        <v>14084</v>
      </c>
      <c r="B4085" s="1">
        <v>45648</v>
      </c>
      <c r="C4085" t="s">
        <v>7382</v>
      </c>
      <c r="D4085" t="s">
        <v>22</v>
      </c>
      <c r="E4085" t="s">
        <v>58</v>
      </c>
      <c r="F4085" t="s">
        <v>42</v>
      </c>
      <c r="G4085" t="s">
        <v>79</v>
      </c>
      <c r="H4085" t="s">
        <v>7383</v>
      </c>
      <c r="I4085">
        <v>4</v>
      </c>
      <c r="J4085">
        <v>78422</v>
      </c>
      <c r="K4085">
        <v>20</v>
      </c>
      <c r="L4085">
        <v>250950.39999999999</v>
      </c>
      <c r="M4085">
        <v>35255.58</v>
      </c>
      <c r="N4085" t="s">
        <v>83</v>
      </c>
    </row>
    <row r="4086" spans="1:14" x14ac:dyDescent="0.35">
      <c r="A4086">
        <v>14085</v>
      </c>
      <c r="B4086" s="1">
        <v>45474</v>
      </c>
      <c r="C4086" t="s">
        <v>7384</v>
      </c>
      <c r="D4086" t="s">
        <v>28</v>
      </c>
      <c r="E4086" t="s">
        <v>29</v>
      </c>
      <c r="F4086" t="s">
        <v>75</v>
      </c>
      <c r="G4086" t="s">
        <v>409</v>
      </c>
      <c r="H4086" t="s">
        <v>7385</v>
      </c>
      <c r="I4086">
        <v>5</v>
      </c>
      <c r="J4086">
        <v>78937</v>
      </c>
      <c r="K4086">
        <v>10</v>
      </c>
      <c r="L4086">
        <v>355216.5</v>
      </c>
      <c r="M4086">
        <v>38822.67</v>
      </c>
      <c r="N4086" t="s">
        <v>83</v>
      </c>
    </row>
    <row r="4087" spans="1:14" x14ac:dyDescent="0.35">
      <c r="A4087">
        <v>14086</v>
      </c>
      <c r="B4087" s="1">
        <v>45762</v>
      </c>
      <c r="C4087" t="s">
        <v>7386</v>
      </c>
      <c r="D4087" t="s">
        <v>22</v>
      </c>
      <c r="E4087" t="s">
        <v>74</v>
      </c>
      <c r="F4087" t="s">
        <v>17</v>
      </c>
      <c r="G4087" t="s">
        <v>18</v>
      </c>
      <c r="H4087" t="s">
        <v>7387</v>
      </c>
      <c r="I4087">
        <v>1</v>
      </c>
      <c r="J4087">
        <v>73404</v>
      </c>
      <c r="K4087">
        <v>10</v>
      </c>
      <c r="L4087">
        <v>66063.600000000006</v>
      </c>
      <c r="M4087">
        <v>7545.82</v>
      </c>
      <c r="N4087" t="s">
        <v>72</v>
      </c>
    </row>
    <row r="4088" spans="1:14" x14ac:dyDescent="0.35">
      <c r="A4088">
        <v>14087</v>
      </c>
      <c r="B4088" s="1">
        <v>45305</v>
      </c>
      <c r="C4088" t="s">
        <v>7388</v>
      </c>
      <c r="D4088" t="s">
        <v>40</v>
      </c>
      <c r="E4088" t="s">
        <v>62</v>
      </c>
      <c r="F4088" t="s">
        <v>129</v>
      </c>
      <c r="G4088" t="s">
        <v>159</v>
      </c>
      <c r="H4088" t="s">
        <v>7389</v>
      </c>
      <c r="I4088">
        <v>2</v>
      </c>
      <c r="J4088">
        <v>52740</v>
      </c>
      <c r="K4088">
        <v>10</v>
      </c>
      <c r="L4088">
        <v>94932</v>
      </c>
      <c r="M4088">
        <v>23326.19</v>
      </c>
      <c r="N4088" t="s">
        <v>33</v>
      </c>
    </row>
    <row r="4089" spans="1:14" x14ac:dyDescent="0.35">
      <c r="A4089">
        <v>14088</v>
      </c>
      <c r="B4089" s="1">
        <v>45664</v>
      </c>
      <c r="C4089" t="s">
        <v>7390</v>
      </c>
      <c r="D4089" t="s">
        <v>28</v>
      </c>
      <c r="E4089" t="s">
        <v>35</v>
      </c>
      <c r="F4089" t="s">
        <v>86</v>
      </c>
      <c r="G4089" t="s">
        <v>90</v>
      </c>
      <c r="H4089" t="s">
        <v>7391</v>
      </c>
      <c r="I4089">
        <v>2</v>
      </c>
      <c r="J4089">
        <v>66812</v>
      </c>
      <c r="K4089">
        <v>5</v>
      </c>
      <c r="L4089">
        <v>126942.8</v>
      </c>
      <c r="M4089">
        <v>23582.55</v>
      </c>
      <c r="N4089" t="s">
        <v>33</v>
      </c>
    </row>
    <row r="4090" spans="1:14" x14ac:dyDescent="0.35">
      <c r="A4090">
        <v>14089</v>
      </c>
      <c r="B4090" s="1">
        <v>45437</v>
      </c>
      <c r="C4090" t="s">
        <v>7392</v>
      </c>
      <c r="D4090" t="s">
        <v>28</v>
      </c>
      <c r="E4090" t="s">
        <v>85</v>
      </c>
      <c r="F4090" t="s">
        <v>86</v>
      </c>
      <c r="G4090" t="s">
        <v>87</v>
      </c>
      <c r="H4090" t="s">
        <v>7393</v>
      </c>
      <c r="I4090">
        <v>4</v>
      </c>
      <c r="J4090">
        <v>18171</v>
      </c>
      <c r="K4090">
        <v>5</v>
      </c>
      <c r="L4090">
        <v>69049.8</v>
      </c>
      <c r="M4090">
        <v>4878.8</v>
      </c>
      <c r="N4090" t="s">
        <v>20</v>
      </c>
    </row>
    <row r="4091" spans="1:14" x14ac:dyDescent="0.35">
      <c r="A4091">
        <v>14090</v>
      </c>
      <c r="B4091" s="1">
        <v>45879</v>
      </c>
      <c r="C4091" t="s">
        <v>7394</v>
      </c>
      <c r="D4091" t="s">
        <v>40</v>
      </c>
      <c r="E4091" t="s">
        <v>50</v>
      </c>
      <c r="F4091" t="s">
        <v>17</v>
      </c>
      <c r="G4091" t="s">
        <v>111</v>
      </c>
      <c r="H4091" t="s">
        <v>7395</v>
      </c>
      <c r="I4091">
        <v>4</v>
      </c>
      <c r="J4091">
        <v>10022</v>
      </c>
      <c r="K4091">
        <v>0</v>
      </c>
      <c r="L4091">
        <v>40088</v>
      </c>
      <c r="M4091">
        <v>7333.16</v>
      </c>
      <c r="N4091" t="s">
        <v>20</v>
      </c>
    </row>
    <row r="4092" spans="1:14" x14ac:dyDescent="0.35">
      <c r="A4092">
        <v>14091</v>
      </c>
      <c r="B4092" s="1">
        <v>45205</v>
      </c>
      <c r="C4092" t="s">
        <v>7396</v>
      </c>
      <c r="D4092" t="s">
        <v>22</v>
      </c>
      <c r="E4092" t="s">
        <v>167</v>
      </c>
      <c r="F4092" t="s">
        <v>69</v>
      </c>
      <c r="G4092" t="s">
        <v>517</v>
      </c>
      <c r="H4092" t="s">
        <v>5991</v>
      </c>
      <c r="I4092">
        <v>5</v>
      </c>
      <c r="J4092">
        <v>4668</v>
      </c>
      <c r="K4092">
        <v>10</v>
      </c>
      <c r="L4092">
        <v>21006</v>
      </c>
      <c r="M4092">
        <v>1257.33</v>
      </c>
      <c r="N4092" t="s">
        <v>20</v>
      </c>
    </row>
    <row r="4093" spans="1:14" x14ac:dyDescent="0.35">
      <c r="A4093">
        <v>14092</v>
      </c>
      <c r="B4093" s="1">
        <v>45800</v>
      </c>
      <c r="C4093" t="s">
        <v>7397</v>
      </c>
      <c r="D4093" t="s">
        <v>22</v>
      </c>
      <c r="E4093" t="s">
        <v>58</v>
      </c>
      <c r="F4093" t="s">
        <v>75</v>
      </c>
      <c r="G4093" t="s">
        <v>240</v>
      </c>
      <c r="H4093" t="s">
        <v>7398</v>
      </c>
      <c r="I4093">
        <v>2</v>
      </c>
      <c r="J4093">
        <v>77715</v>
      </c>
      <c r="K4093">
        <v>5</v>
      </c>
      <c r="L4093">
        <v>147658.5</v>
      </c>
      <c r="M4093">
        <v>7475.99</v>
      </c>
      <c r="N4093" t="s">
        <v>33</v>
      </c>
    </row>
    <row r="4094" spans="1:14" x14ac:dyDescent="0.35">
      <c r="A4094">
        <v>14093</v>
      </c>
      <c r="B4094" s="1">
        <v>45283</v>
      </c>
      <c r="C4094" t="s">
        <v>7399</v>
      </c>
      <c r="D4094" t="s">
        <v>28</v>
      </c>
      <c r="E4094" t="s">
        <v>114</v>
      </c>
      <c r="F4094" t="s">
        <v>17</v>
      </c>
      <c r="G4094" t="s">
        <v>111</v>
      </c>
      <c r="H4094" t="s">
        <v>7400</v>
      </c>
      <c r="I4094">
        <v>3</v>
      </c>
      <c r="J4094">
        <v>2739</v>
      </c>
      <c r="K4094">
        <v>20</v>
      </c>
      <c r="L4094">
        <v>6573.6</v>
      </c>
      <c r="M4094">
        <v>1124.32</v>
      </c>
      <c r="N4094" t="s">
        <v>33</v>
      </c>
    </row>
    <row r="4095" spans="1:14" x14ac:dyDescent="0.35">
      <c r="A4095">
        <v>14094</v>
      </c>
      <c r="B4095" s="1">
        <v>45486</v>
      </c>
      <c r="C4095" t="s">
        <v>7401</v>
      </c>
      <c r="D4095" t="s">
        <v>28</v>
      </c>
      <c r="E4095" t="s">
        <v>144</v>
      </c>
      <c r="F4095" t="s">
        <v>46</v>
      </c>
      <c r="G4095" t="s">
        <v>141</v>
      </c>
      <c r="H4095" t="s">
        <v>994</v>
      </c>
      <c r="I4095">
        <v>3</v>
      </c>
      <c r="J4095">
        <v>46207</v>
      </c>
      <c r="K4095">
        <v>5</v>
      </c>
      <c r="L4095">
        <v>131689.95000000001</v>
      </c>
      <c r="M4095">
        <v>32483.99</v>
      </c>
      <c r="N4095" t="s">
        <v>33</v>
      </c>
    </row>
    <row r="4096" spans="1:14" x14ac:dyDescent="0.35">
      <c r="A4096">
        <v>14095</v>
      </c>
      <c r="B4096" s="1">
        <v>45760</v>
      </c>
      <c r="C4096" t="s">
        <v>7402</v>
      </c>
      <c r="D4096" t="s">
        <v>40</v>
      </c>
      <c r="E4096" t="s">
        <v>62</v>
      </c>
      <c r="F4096" t="s">
        <v>46</v>
      </c>
      <c r="G4096" t="s">
        <v>47</v>
      </c>
      <c r="H4096" t="s">
        <v>6672</v>
      </c>
      <c r="I4096">
        <v>2</v>
      </c>
      <c r="J4096">
        <v>23121</v>
      </c>
      <c r="K4096">
        <v>0</v>
      </c>
      <c r="L4096">
        <v>46242</v>
      </c>
      <c r="M4096">
        <v>7892.02</v>
      </c>
      <c r="N4096" t="s">
        <v>20</v>
      </c>
    </row>
    <row r="4097" spans="1:14" x14ac:dyDescent="0.35">
      <c r="A4097">
        <v>14096</v>
      </c>
      <c r="B4097" s="1">
        <v>45827</v>
      </c>
      <c r="C4097" t="s">
        <v>7403</v>
      </c>
      <c r="D4097" t="s">
        <v>28</v>
      </c>
      <c r="E4097" t="s">
        <v>85</v>
      </c>
      <c r="F4097" t="s">
        <v>24</v>
      </c>
      <c r="G4097" t="s">
        <v>25</v>
      </c>
      <c r="H4097" t="s">
        <v>7404</v>
      </c>
      <c r="I4097">
        <v>3</v>
      </c>
      <c r="J4097">
        <v>73666</v>
      </c>
      <c r="K4097">
        <v>15</v>
      </c>
      <c r="L4097">
        <v>187848.3</v>
      </c>
      <c r="M4097">
        <v>14178.9</v>
      </c>
      <c r="N4097" t="s">
        <v>33</v>
      </c>
    </row>
    <row r="4098" spans="1:14" x14ac:dyDescent="0.35">
      <c r="A4098">
        <v>14097</v>
      </c>
      <c r="B4098" s="1">
        <v>45861</v>
      </c>
      <c r="C4098" t="s">
        <v>7405</v>
      </c>
      <c r="D4098" t="s">
        <v>40</v>
      </c>
      <c r="E4098" t="s">
        <v>110</v>
      </c>
      <c r="F4098" t="s">
        <v>46</v>
      </c>
      <c r="G4098" t="s">
        <v>141</v>
      </c>
      <c r="H4098" t="s">
        <v>7406</v>
      </c>
      <c r="I4098">
        <v>5</v>
      </c>
      <c r="J4098">
        <v>32839</v>
      </c>
      <c r="K4098">
        <v>0</v>
      </c>
      <c r="L4098">
        <v>164195</v>
      </c>
      <c r="M4098">
        <v>30693</v>
      </c>
      <c r="N4098" t="s">
        <v>72</v>
      </c>
    </row>
    <row r="4099" spans="1:14" x14ac:dyDescent="0.35">
      <c r="A4099">
        <v>14098</v>
      </c>
      <c r="B4099" s="1">
        <v>45905</v>
      </c>
      <c r="C4099" t="s">
        <v>6675</v>
      </c>
      <c r="D4099" t="s">
        <v>28</v>
      </c>
      <c r="E4099" t="s">
        <v>144</v>
      </c>
      <c r="F4099" t="s">
        <v>24</v>
      </c>
      <c r="G4099" t="s">
        <v>36</v>
      </c>
      <c r="H4099" t="s">
        <v>2151</v>
      </c>
      <c r="I4099">
        <v>5</v>
      </c>
      <c r="J4099">
        <v>20467</v>
      </c>
      <c r="K4099">
        <v>10</v>
      </c>
      <c r="L4099">
        <v>92101.5</v>
      </c>
      <c r="M4099">
        <v>5298.98</v>
      </c>
      <c r="N4099" t="s">
        <v>72</v>
      </c>
    </row>
    <row r="4100" spans="1:14" x14ac:dyDescent="0.35">
      <c r="A4100">
        <v>14099</v>
      </c>
      <c r="B4100" s="1">
        <v>45536</v>
      </c>
      <c r="C4100" t="s">
        <v>7407</v>
      </c>
      <c r="D4100" t="s">
        <v>15</v>
      </c>
      <c r="E4100" t="s">
        <v>68</v>
      </c>
      <c r="F4100" t="s">
        <v>129</v>
      </c>
      <c r="G4100" t="s">
        <v>130</v>
      </c>
      <c r="H4100" t="s">
        <v>7408</v>
      </c>
      <c r="I4100">
        <v>1</v>
      </c>
      <c r="J4100">
        <v>69771</v>
      </c>
      <c r="K4100">
        <v>20</v>
      </c>
      <c r="L4100">
        <v>55816.800000000003</v>
      </c>
      <c r="M4100">
        <v>4734.21</v>
      </c>
      <c r="N4100" t="s">
        <v>20</v>
      </c>
    </row>
    <row r="4101" spans="1:14" x14ac:dyDescent="0.35">
      <c r="A4101">
        <v>14100</v>
      </c>
      <c r="B4101" s="1">
        <v>45529</v>
      </c>
      <c r="C4101" t="s">
        <v>7409</v>
      </c>
      <c r="D4101" t="s">
        <v>40</v>
      </c>
      <c r="E4101" t="s">
        <v>62</v>
      </c>
      <c r="F4101" t="s">
        <v>69</v>
      </c>
      <c r="G4101" t="s">
        <v>115</v>
      </c>
      <c r="H4101" t="s">
        <v>7410</v>
      </c>
      <c r="I4101">
        <v>1</v>
      </c>
      <c r="J4101">
        <v>279</v>
      </c>
      <c r="K4101">
        <v>5</v>
      </c>
      <c r="L4101">
        <v>265.05</v>
      </c>
      <c r="M4101">
        <v>23.25</v>
      </c>
      <c r="N4101" t="s">
        <v>72</v>
      </c>
    </row>
    <row r="4102" spans="1:14" x14ac:dyDescent="0.35">
      <c r="A4102">
        <v>14101</v>
      </c>
      <c r="B4102" s="1">
        <v>45604</v>
      </c>
      <c r="C4102" t="s">
        <v>7411</v>
      </c>
      <c r="D4102" t="s">
        <v>40</v>
      </c>
      <c r="E4102" t="s">
        <v>62</v>
      </c>
      <c r="F4102" t="s">
        <v>46</v>
      </c>
      <c r="G4102" t="s">
        <v>47</v>
      </c>
      <c r="H4102" t="s">
        <v>7412</v>
      </c>
      <c r="I4102">
        <v>5</v>
      </c>
      <c r="J4102">
        <v>49580</v>
      </c>
      <c r="K4102">
        <v>5</v>
      </c>
      <c r="L4102">
        <v>235505</v>
      </c>
      <c r="M4102">
        <v>31150.74</v>
      </c>
      <c r="N4102" t="s">
        <v>83</v>
      </c>
    </row>
    <row r="4103" spans="1:14" x14ac:dyDescent="0.35">
      <c r="A4103">
        <v>14102</v>
      </c>
      <c r="B4103" s="1">
        <v>45433</v>
      </c>
      <c r="C4103" t="s">
        <v>7413</v>
      </c>
      <c r="D4103" t="s">
        <v>22</v>
      </c>
      <c r="E4103" t="s">
        <v>58</v>
      </c>
      <c r="F4103" t="s">
        <v>75</v>
      </c>
      <c r="G4103" t="s">
        <v>307</v>
      </c>
      <c r="H4103" t="s">
        <v>7414</v>
      </c>
      <c r="I4103">
        <v>2</v>
      </c>
      <c r="J4103">
        <v>22225</v>
      </c>
      <c r="K4103">
        <v>20</v>
      </c>
      <c r="L4103">
        <v>35560</v>
      </c>
      <c r="M4103">
        <v>2233.9299999999998</v>
      </c>
      <c r="N4103" t="s">
        <v>72</v>
      </c>
    </row>
    <row r="4104" spans="1:14" x14ac:dyDescent="0.35">
      <c r="A4104">
        <v>14103</v>
      </c>
      <c r="B4104" s="1">
        <v>45735</v>
      </c>
      <c r="C4104" t="s">
        <v>7415</v>
      </c>
      <c r="D4104" t="s">
        <v>40</v>
      </c>
      <c r="E4104" t="s">
        <v>103</v>
      </c>
      <c r="F4104" t="s">
        <v>42</v>
      </c>
      <c r="G4104" t="s">
        <v>188</v>
      </c>
      <c r="H4104" t="s">
        <v>2770</v>
      </c>
      <c r="I4104">
        <v>2</v>
      </c>
      <c r="J4104">
        <v>27110</v>
      </c>
      <c r="K4104">
        <v>20</v>
      </c>
      <c r="L4104">
        <v>43376</v>
      </c>
      <c r="M4104">
        <v>6948.92</v>
      </c>
      <c r="N4104" t="s">
        <v>83</v>
      </c>
    </row>
    <row r="4105" spans="1:14" x14ac:dyDescent="0.35">
      <c r="A4105">
        <v>14104</v>
      </c>
      <c r="B4105" s="1">
        <v>45800</v>
      </c>
      <c r="C4105" t="s">
        <v>7416</v>
      </c>
      <c r="D4105" t="s">
        <v>40</v>
      </c>
      <c r="E4105" t="s">
        <v>103</v>
      </c>
      <c r="F4105" t="s">
        <v>17</v>
      </c>
      <c r="G4105" t="s">
        <v>18</v>
      </c>
      <c r="H4105" t="s">
        <v>7417</v>
      </c>
      <c r="I4105">
        <v>3</v>
      </c>
      <c r="J4105">
        <v>69391</v>
      </c>
      <c r="K4105">
        <v>15</v>
      </c>
      <c r="L4105">
        <v>176947.05</v>
      </c>
      <c r="M4105">
        <v>31047.35</v>
      </c>
      <c r="N4105" t="s">
        <v>72</v>
      </c>
    </row>
    <row r="4106" spans="1:14" x14ac:dyDescent="0.35">
      <c r="A4106">
        <v>14105</v>
      </c>
      <c r="B4106" s="1">
        <v>45629</v>
      </c>
      <c r="C4106" t="s">
        <v>7418</v>
      </c>
      <c r="D4106" t="s">
        <v>22</v>
      </c>
      <c r="E4106" t="s">
        <v>23</v>
      </c>
      <c r="F4106" t="s">
        <v>96</v>
      </c>
      <c r="G4106" t="s">
        <v>97</v>
      </c>
      <c r="H4106" t="s">
        <v>7419</v>
      </c>
      <c r="I4106">
        <v>5</v>
      </c>
      <c r="J4106">
        <v>46020</v>
      </c>
      <c r="K4106">
        <v>20</v>
      </c>
      <c r="L4106">
        <v>184080</v>
      </c>
      <c r="M4106">
        <v>43927.31</v>
      </c>
      <c r="N4106" t="s">
        <v>38</v>
      </c>
    </row>
    <row r="4107" spans="1:14" x14ac:dyDescent="0.35">
      <c r="A4107">
        <v>14106</v>
      </c>
      <c r="B4107" s="1">
        <v>45888</v>
      </c>
      <c r="C4107" t="s">
        <v>7420</v>
      </c>
      <c r="D4107" t="s">
        <v>15</v>
      </c>
      <c r="E4107" t="s">
        <v>93</v>
      </c>
      <c r="F4107" t="s">
        <v>129</v>
      </c>
      <c r="G4107" t="s">
        <v>164</v>
      </c>
      <c r="H4107" t="s">
        <v>7421</v>
      </c>
      <c r="I4107">
        <v>3</v>
      </c>
      <c r="J4107">
        <v>36265</v>
      </c>
      <c r="K4107">
        <v>20</v>
      </c>
      <c r="L4107">
        <v>87036</v>
      </c>
      <c r="M4107">
        <v>17674.84</v>
      </c>
      <c r="N4107" t="s">
        <v>20</v>
      </c>
    </row>
    <row r="4108" spans="1:14" x14ac:dyDescent="0.35">
      <c r="A4108">
        <v>14107</v>
      </c>
      <c r="B4108" s="1">
        <v>45779</v>
      </c>
      <c r="C4108" t="s">
        <v>7422</v>
      </c>
      <c r="D4108" t="s">
        <v>22</v>
      </c>
      <c r="E4108" t="s">
        <v>23</v>
      </c>
      <c r="F4108" t="s">
        <v>46</v>
      </c>
      <c r="G4108" t="s">
        <v>201</v>
      </c>
      <c r="H4108" t="s">
        <v>1004</v>
      </c>
      <c r="I4108">
        <v>1</v>
      </c>
      <c r="J4108">
        <v>53195</v>
      </c>
      <c r="K4108">
        <v>10</v>
      </c>
      <c r="L4108">
        <v>47875.5</v>
      </c>
      <c r="M4108">
        <v>3040.78</v>
      </c>
      <c r="N4108" t="s">
        <v>83</v>
      </c>
    </row>
    <row r="4109" spans="1:14" x14ac:dyDescent="0.35">
      <c r="A4109">
        <v>14108</v>
      </c>
      <c r="B4109" s="1">
        <v>45804</v>
      </c>
      <c r="C4109" t="s">
        <v>7423</v>
      </c>
      <c r="D4109" t="s">
        <v>15</v>
      </c>
      <c r="E4109" t="s">
        <v>16</v>
      </c>
      <c r="F4109" t="s">
        <v>69</v>
      </c>
      <c r="G4109" t="s">
        <v>115</v>
      </c>
      <c r="H4109" t="s">
        <v>7424</v>
      </c>
      <c r="I4109">
        <v>5</v>
      </c>
      <c r="J4109">
        <v>63549</v>
      </c>
      <c r="K4109">
        <v>20</v>
      </c>
      <c r="L4109">
        <v>254196</v>
      </c>
      <c r="M4109">
        <v>13759.33</v>
      </c>
      <c r="N4109" t="s">
        <v>33</v>
      </c>
    </row>
    <row r="4110" spans="1:14" x14ac:dyDescent="0.35">
      <c r="A4110">
        <v>14109</v>
      </c>
      <c r="B4110" s="1">
        <v>45380</v>
      </c>
      <c r="C4110" t="s">
        <v>7425</v>
      </c>
      <c r="D4110" t="s">
        <v>40</v>
      </c>
      <c r="E4110" t="s">
        <v>110</v>
      </c>
      <c r="F4110" t="s">
        <v>69</v>
      </c>
      <c r="G4110" t="s">
        <v>151</v>
      </c>
      <c r="H4110" t="s">
        <v>547</v>
      </c>
      <c r="I4110">
        <v>1</v>
      </c>
      <c r="J4110">
        <v>59706</v>
      </c>
      <c r="K4110">
        <v>15</v>
      </c>
      <c r="L4110">
        <v>50750.1</v>
      </c>
      <c r="M4110">
        <v>5886.11</v>
      </c>
      <c r="N4110" t="s">
        <v>72</v>
      </c>
    </row>
    <row r="4111" spans="1:14" x14ac:dyDescent="0.35">
      <c r="A4111">
        <v>14110</v>
      </c>
      <c r="B4111" s="1">
        <v>45838</v>
      </c>
      <c r="C4111" t="s">
        <v>5230</v>
      </c>
      <c r="D4111" t="s">
        <v>28</v>
      </c>
      <c r="E4111" t="s">
        <v>35</v>
      </c>
      <c r="F4111" t="s">
        <v>24</v>
      </c>
      <c r="G4111" t="s">
        <v>59</v>
      </c>
      <c r="H4111" t="s">
        <v>7426</v>
      </c>
      <c r="I4111">
        <v>3</v>
      </c>
      <c r="J4111">
        <v>2210</v>
      </c>
      <c r="K4111">
        <v>5</v>
      </c>
      <c r="L4111">
        <v>6298.5</v>
      </c>
      <c r="M4111">
        <v>1099.96</v>
      </c>
      <c r="N4111" t="s">
        <v>72</v>
      </c>
    </row>
    <row r="4112" spans="1:14" x14ac:dyDescent="0.35">
      <c r="A4112">
        <v>14111</v>
      </c>
      <c r="B4112" s="1">
        <v>45604</v>
      </c>
      <c r="C4112" t="s">
        <v>7427</v>
      </c>
      <c r="D4112" t="s">
        <v>22</v>
      </c>
      <c r="E4112" t="s">
        <v>58</v>
      </c>
      <c r="F4112" t="s">
        <v>17</v>
      </c>
      <c r="G4112" t="s">
        <v>111</v>
      </c>
      <c r="H4112" t="s">
        <v>4620</v>
      </c>
      <c r="I4112">
        <v>3</v>
      </c>
      <c r="J4112">
        <v>725</v>
      </c>
      <c r="K4112">
        <v>15</v>
      </c>
      <c r="L4112">
        <v>1848.75</v>
      </c>
      <c r="M4112">
        <v>432.21</v>
      </c>
      <c r="N4112" t="s">
        <v>20</v>
      </c>
    </row>
    <row r="4113" spans="1:14" x14ac:dyDescent="0.35">
      <c r="A4113">
        <v>14112</v>
      </c>
      <c r="B4113" s="1">
        <v>45397</v>
      </c>
      <c r="C4113" t="s">
        <v>7428</v>
      </c>
      <c r="D4113" t="s">
        <v>15</v>
      </c>
      <c r="E4113" t="s">
        <v>93</v>
      </c>
      <c r="F4113" t="s">
        <v>69</v>
      </c>
      <c r="G4113" t="s">
        <v>517</v>
      </c>
      <c r="H4113" t="s">
        <v>5173</v>
      </c>
      <c r="I4113">
        <v>4</v>
      </c>
      <c r="J4113">
        <v>59559</v>
      </c>
      <c r="K4113">
        <v>10</v>
      </c>
      <c r="L4113">
        <v>214412.4</v>
      </c>
      <c r="M4113">
        <v>14568.74</v>
      </c>
      <c r="N4113" t="s">
        <v>20</v>
      </c>
    </row>
    <row r="4114" spans="1:14" x14ac:dyDescent="0.35">
      <c r="A4114">
        <v>14113</v>
      </c>
      <c r="B4114" s="1">
        <v>45764</v>
      </c>
      <c r="C4114" t="s">
        <v>7429</v>
      </c>
      <c r="D4114" t="s">
        <v>40</v>
      </c>
      <c r="E4114" t="s">
        <v>41</v>
      </c>
      <c r="F4114" t="s">
        <v>30</v>
      </c>
      <c r="G4114" t="s">
        <v>227</v>
      </c>
      <c r="H4114" t="s">
        <v>3865</v>
      </c>
      <c r="I4114">
        <v>5</v>
      </c>
      <c r="J4114">
        <v>58401</v>
      </c>
      <c r="K4114">
        <v>20</v>
      </c>
      <c r="L4114">
        <v>233604</v>
      </c>
      <c r="M4114">
        <v>57790.84</v>
      </c>
      <c r="N4114" t="s">
        <v>20</v>
      </c>
    </row>
    <row r="4115" spans="1:14" x14ac:dyDescent="0.35">
      <c r="A4115">
        <v>14114</v>
      </c>
      <c r="B4115" s="1">
        <v>45448</v>
      </c>
      <c r="C4115" t="s">
        <v>7430</v>
      </c>
      <c r="D4115" t="s">
        <v>40</v>
      </c>
      <c r="E4115" t="s">
        <v>50</v>
      </c>
      <c r="F4115" t="s">
        <v>46</v>
      </c>
      <c r="G4115" t="s">
        <v>141</v>
      </c>
      <c r="H4115" t="s">
        <v>4938</v>
      </c>
      <c r="I4115">
        <v>5</v>
      </c>
      <c r="J4115">
        <v>32673</v>
      </c>
      <c r="K4115">
        <v>10</v>
      </c>
      <c r="L4115">
        <v>147028.5</v>
      </c>
      <c r="M4115">
        <v>35636.959999999999</v>
      </c>
      <c r="N4115" t="s">
        <v>83</v>
      </c>
    </row>
    <row r="4116" spans="1:14" x14ac:dyDescent="0.35">
      <c r="A4116">
        <v>14115</v>
      </c>
      <c r="B4116" s="1">
        <v>45260</v>
      </c>
      <c r="C4116" t="s">
        <v>7431</v>
      </c>
      <c r="D4116" t="s">
        <v>28</v>
      </c>
      <c r="E4116" t="s">
        <v>85</v>
      </c>
      <c r="F4116" t="s">
        <v>75</v>
      </c>
      <c r="G4116" t="s">
        <v>240</v>
      </c>
      <c r="H4116" t="s">
        <v>7432</v>
      </c>
      <c r="I4116">
        <v>3</v>
      </c>
      <c r="J4116">
        <v>2073</v>
      </c>
      <c r="K4116">
        <v>20</v>
      </c>
      <c r="L4116">
        <v>4975.2</v>
      </c>
      <c r="M4116">
        <v>898.96</v>
      </c>
      <c r="N4116" t="s">
        <v>83</v>
      </c>
    </row>
    <row r="4117" spans="1:14" x14ac:dyDescent="0.35">
      <c r="A4117">
        <v>14116</v>
      </c>
      <c r="B4117" s="1">
        <v>45849</v>
      </c>
      <c r="C4117" t="s">
        <v>725</v>
      </c>
      <c r="D4117" t="s">
        <v>22</v>
      </c>
      <c r="E4117" t="s">
        <v>167</v>
      </c>
      <c r="F4117" t="s">
        <v>46</v>
      </c>
      <c r="G4117" t="s">
        <v>209</v>
      </c>
      <c r="H4117" t="s">
        <v>7433</v>
      </c>
      <c r="I4117">
        <v>2</v>
      </c>
      <c r="J4117">
        <v>63417</v>
      </c>
      <c r="K4117">
        <v>0</v>
      </c>
      <c r="L4117">
        <v>126834</v>
      </c>
      <c r="M4117">
        <v>14328.53</v>
      </c>
      <c r="N4117" t="s">
        <v>38</v>
      </c>
    </row>
    <row r="4118" spans="1:14" x14ac:dyDescent="0.35">
      <c r="A4118">
        <v>14117</v>
      </c>
      <c r="B4118" s="1">
        <v>45670</v>
      </c>
      <c r="C4118" t="s">
        <v>7434</v>
      </c>
      <c r="D4118" t="s">
        <v>22</v>
      </c>
      <c r="E4118" t="s">
        <v>54</v>
      </c>
      <c r="F4118" t="s">
        <v>75</v>
      </c>
      <c r="G4118" t="s">
        <v>204</v>
      </c>
      <c r="H4118" t="s">
        <v>7435</v>
      </c>
      <c r="I4118">
        <v>2</v>
      </c>
      <c r="J4118">
        <v>23065</v>
      </c>
      <c r="K4118">
        <v>10</v>
      </c>
      <c r="L4118">
        <v>41517</v>
      </c>
      <c r="M4118">
        <v>9030.9699999999993</v>
      </c>
      <c r="N4118" t="s">
        <v>72</v>
      </c>
    </row>
    <row r="4119" spans="1:14" x14ac:dyDescent="0.35">
      <c r="A4119">
        <v>14118</v>
      </c>
      <c r="B4119" s="1">
        <v>45415</v>
      </c>
      <c r="C4119" t="s">
        <v>7436</v>
      </c>
      <c r="D4119" t="s">
        <v>22</v>
      </c>
      <c r="E4119" t="s">
        <v>23</v>
      </c>
      <c r="F4119" t="s">
        <v>75</v>
      </c>
      <c r="G4119" t="s">
        <v>240</v>
      </c>
      <c r="H4119" t="s">
        <v>7437</v>
      </c>
      <c r="I4119">
        <v>3</v>
      </c>
      <c r="J4119">
        <v>53861</v>
      </c>
      <c r="K4119">
        <v>15</v>
      </c>
      <c r="L4119">
        <v>137345.54999999999</v>
      </c>
      <c r="M4119">
        <v>19064.46</v>
      </c>
      <c r="N4119" t="s">
        <v>38</v>
      </c>
    </row>
    <row r="4120" spans="1:14" x14ac:dyDescent="0.35">
      <c r="A4120">
        <v>14119</v>
      </c>
      <c r="B4120" s="1">
        <v>45492</v>
      </c>
      <c r="C4120" t="s">
        <v>7438</v>
      </c>
      <c r="D4120" t="s">
        <v>22</v>
      </c>
      <c r="E4120" t="s">
        <v>74</v>
      </c>
      <c r="F4120" t="s">
        <v>46</v>
      </c>
      <c r="G4120" t="s">
        <v>126</v>
      </c>
      <c r="H4120" t="s">
        <v>7439</v>
      </c>
      <c r="I4120">
        <v>4</v>
      </c>
      <c r="J4120">
        <v>1061</v>
      </c>
      <c r="K4120">
        <v>5</v>
      </c>
      <c r="L4120">
        <v>4031.8</v>
      </c>
      <c r="M4120">
        <v>373.89</v>
      </c>
      <c r="N4120" t="s">
        <v>38</v>
      </c>
    </row>
    <row r="4121" spans="1:14" x14ac:dyDescent="0.35">
      <c r="A4121">
        <v>14120</v>
      </c>
      <c r="B4121" s="1">
        <v>45205</v>
      </c>
      <c r="C4121" t="s">
        <v>7440</v>
      </c>
      <c r="D4121" t="s">
        <v>22</v>
      </c>
      <c r="E4121" t="s">
        <v>23</v>
      </c>
      <c r="F4121" t="s">
        <v>75</v>
      </c>
      <c r="G4121" t="s">
        <v>409</v>
      </c>
      <c r="H4121" t="s">
        <v>7441</v>
      </c>
      <c r="I4121">
        <v>4</v>
      </c>
      <c r="J4121">
        <v>65895</v>
      </c>
      <c r="K4121">
        <v>15</v>
      </c>
      <c r="L4121">
        <v>224043</v>
      </c>
      <c r="M4121">
        <v>55562.67</v>
      </c>
      <c r="N4121" t="s">
        <v>33</v>
      </c>
    </row>
    <row r="4122" spans="1:14" x14ac:dyDescent="0.35">
      <c r="A4122">
        <v>14121</v>
      </c>
      <c r="B4122" s="1">
        <v>45251</v>
      </c>
      <c r="C4122" t="s">
        <v>7442</v>
      </c>
      <c r="D4122" t="s">
        <v>28</v>
      </c>
      <c r="E4122" t="s">
        <v>85</v>
      </c>
      <c r="F4122" t="s">
        <v>24</v>
      </c>
      <c r="G4122" t="s">
        <v>59</v>
      </c>
      <c r="H4122" t="s">
        <v>7443</v>
      </c>
      <c r="I4122">
        <v>4</v>
      </c>
      <c r="J4122">
        <v>66959</v>
      </c>
      <c r="K4122">
        <v>5</v>
      </c>
      <c r="L4122">
        <v>254444.2</v>
      </c>
      <c r="M4122">
        <v>37018.36</v>
      </c>
      <c r="N4122" t="s">
        <v>33</v>
      </c>
    </row>
    <row r="4123" spans="1:14" x14ac:dyDescent="0.35">
      <c r="A4123">
        <v>14122</v>
      </c>
      <c r="B4123" s="1">
        <v>45931</v>
      </c>
      <c r="C4123" t="s">
        <v>7444</v>
      </c>
      <c r="D4123" t="s">
        <v>40</v>
      </c>
      <c r="E4123" t="s">
        <v>103</v>
      </c>
      <c r="F4123" t="s">
        <v>46</v>
      </c>
      <c r="G4123" t="s">
        <v>126</v>
      </c>
      <c r="H4123" t="s">
        <v>7445</v>
      </c>
      <c r="I4123">
        <v>3</v>
      </c>
      <c r="J4123">
        <v>30623</v>
      </c>
      <c r="K4123">
        <v>10</v>
      </c>
      <c r="L4123">
        <v>82682.100000000006</v>
      </c>
      <c r="M4123">
        <v>10027.11</v>
      </c>
      <c r="N4123" t="s">
        <v>33</v>
      </c>
    </row>
    <row r="4124" spans="1:14" x14ac:dyDescent="0.35">
      <c r="A4124">
        <v>14123</v>
      </c>
      <c r="B4124" s="1">
        <v>45876</v>
      </c>
      <c r="C4124" t="s">
        <v>7446</v>
      </c>
      <c r="D4124" t="s">
        <v>15</v>
      </c>
      <c r="E4124" t="s">
        <v>16</v>
      </c>
      <c r="F4124" t="s">
        <v>42</v>
      </c>
      <c r="G4124" t="s">
        <v>188</v>
      </c>
      <c r="H4124" t="s">
        <v>6684</v>
      </c>
      <c r="I4124">
        <v>5</v>
      </c>
      <c r="J4124">
        <v>9465</v>
      </c>
      <c r="K4124">
        <v>5</v>
      </c>
      <c r="L4124">
        <v>44958.75</v>
      </c>
      <c r="M4124">
        <v>5743.24</v>
      </c>
      <c r="N4124" t="s">
        <v>33</v>
      </c>
    </row>
    <row r="4125" spans="1:14" x14ac:dyDescent="0.35">
      <c r="A4125">
        <v>14124</v>
      </c>
      <c r="B4125" s="1">
        <v>45679</v>
      </c>
      <c r="C4125" t="s">
        <v>7447</v>
      </c>
      <c r="D4125" t="s">
        <v>15</v>
      </c>
      <c r="E4125" t="s">
        <v>93</v>
      </c>
      <c r="F4125" t="s">
        <v>129</v>
      </c>
      <c r="G4125" t="s">
        <v>159</v>
      </c>
      <c r="H4125" t="s">
        <v>7448</v>
      </c>
      <c r="I4125">
        <v>3</v>
      </c>
      <c r="J4125">
        <v>27437</v>
      </c>
      <c r="K4125">
        <v>10</v>
      </c>
      <c r="L4125">
        <v>74079.899999999994</v>
      </c>
      <c r="M4125">
        <v>9603.83</v>
      </c>
      <c r="N4125" t="s">
        <v>72</v>
      </c>
    </row>
    <row r="4126" spans="1:14" x14ac:dyDescent="0.35">
      <c r="A4126">
        <v>14125</v>
      </c>
      <c r="B4126" s="1">
        <v>45543</v>
      </c>
      <c r="C4126" t="s">
        <v>7449</v>
      </c>
      <c r="D4126" t="s">
        <v>28</v>
      </c>
      <c r="E4126" t="s">
        <v>29</v>
      </c>
      <c r="F4126" t="s">
        <v>75</v>
      </c>
      <c r="G4126" t="s">
        <v>240</v>
      </c>
      <c r="H4126" t="s">
        <v>7450</v>
      </c>
      <c r="I4126">
        <v>5</v>
      </c>
      <c r="J4126">
        <v>18377</v>
      </c>
      <c r="K4126">
        <v>20</v>
      </c>
      <c r="L4126">
        <v>73508</v>
      </c>
      <c r="M4126">
        <v>17559.150000000001</v>
      </c>
      <c r="N4126" t="s">
        <v>72</v>
      </c>
    </row>
    <row r="4127" spans="1:14" x14ac:dyDescent="0.35">
      <c r="A4127">
        <v>14126</v>
      </c>
      <c r="B4127" s="1">
        <v>45455</v>
      </c>
      <c r="C4127" t="s">
        <v>7451</v>
      </c>
      <c r="D4127" t="s">
        <v>40</v>
      </c>
      <c r="E4127" t="s">
        <v>50</v>
      </c>
      <c r="F4127" t="s">
        <v>129</v>
      </c>
      <c r="G4127" t="s">
        <v>164</v>
      </c>
      <c r="H4127" t="s">
        <v>7452</v>
      </c>
      <c r="I4127">
        <v>5</v>
      </c>
      <c r="J4127">
        <v>1056</v>
      </c>
      <c r="K4127">
        <v>5</v>
      </c>
      <c r="L4127">
        <v>5016</v>
      </c>
      <c r="M4127">
        <v>609.86</v>
      </c>
      <c r="N4127" t="s">
        <v>20</v>
      </c>
    </row>
    <row r="4128" spans="1:14" x14ac:dyDescent="0.35">
      <c r="A4128">
        <v>14127</v>
      </c>
      <c r="B4128" s="1">
        <v>45589</v>
      </c>
      <c r="C4128" t="s">
        <v>7453</v>
      </c>
      <c r="D4128" t="s">
        <v>40</v>
      </c>
      <c r="E4128" t="s">
        <v>41</v>
      </c>
      <c r="F4128" t="s">
        <v>30</v>
      </c>
      <c r="G4128" t="s">
        <v>322</v>
      </c>
      <c r="H4128" t="s">
        <v>7454</v>
      </c>
      <c r="I4128">
        <v>1</v>
      </c>
      <c r="J4128">
        <v>71294</v>
      </c>
      <c r="K4128">
        <v>20</v>
      </c>
      <c r="L4128">
        <v>57035.199999999997</v>
      </c>
      <c r="M4128">
        <v>5297.46</v>
      </c>
      <c r="N4128" t="s">
        <v>38</v>
      </c>
    </row>
    <row r="4129" spans="1:14" x14ac:dyDescent="0.35">
      <c r="A4129">
        <v>14128</v>
      </c>
      <c r="B4129" s="1">
        <v>45288</v>
      </c>
      <c r="C4129" t="s">
        <v>7455</v>
      </c>
      <c r="D4129" t="s">
        <v>15</v>
      </c>
      <c r="E4129" t="s">
        <v>16</v>
      </c>
      <c r="F4129" t="s">
        <v>96</v>
      </c>
      <c r="G4129" t="s">
        <v>214</v>
      </c>
      <c r="H4129" t="s">
        <v>978</v>
      </c>
      <c r="I4129">
        <v>5</v>
      </c>
      <c r="J4129">
        <v>17924</v>
      </c>
      <c r="K4129">
        <v>15</v>
      </c>
      <c r="L4129">
        <v>76177</v>
      </c>
      <c r="M4129">
        <v>9593.59</v>
      </c>
      <c r="N4129" t="s">
        <v>38</v>
      </c>
    </row>
    <row r="4130" spans="1:14" x14ac:dyDescent="0.35">
      <c r="A4130">
        <v>14129</v>
      </c>
      <c r="B4130" s="1">
        <v>45563</v>
      </c>
      <c r="C4130" t="s">
        <v>7456</v>
      </c>
      <c r="D4130" t="s">
        <v>22</v>
      </c>
      <c r="E4130" t="s">
        <v>58</v>
      </c>
      <c r="F4130" t="s">
        <v>42</v>
      </c>
      <c r="G4130" t="s">
        <v>79</v>
      </c>
      <c r="H4130" t="s">
        <v>1027</v>
      </c>
      <c r="I4130">
        <v>1</v>
      </c>
      <c r="J4130">
        <v>46429</v>
      </c>
      <c r="K4130">
        <v>0</v>
      </c>
      <c r="L4130">
        <v>46429</v>
      </c>
      <c r="M4130">
        <v>8711.49</v>
      </c>
      <c r="N4130" t="s">
        <v>20</v>
      </c>
    </row>
    <row r="4131" spans="1:14" x14ac:dyDescent="0.35">
      <c r="A4131">
        <v>14130</v>
      </c>
      <c r="B4131" s="1">
        <v>45394</v>
      </c>
      <c r="C4131" t="s">
        <v>7457</v>
      </c>
      <c r="D4131" t="s">
        <v>15</v>
      </c>
      <c r="E4131" t="s">
        <v>147</v>
      </c>
      <c r="F4131" t="s">
        <v>69</v>
      </c>
      <c r="G4131" t="s">
        <v>123</v>
      </c>
      <c r="H4131" t="s">
        <v>7458</v>
      </c>
      <c r="I4131">
        <v>1</v>
      </c>
      <c r="J4131">
        <v>29993</v>
      </c>
      <c r="K4131">
        <v>10</v>
      </c>
      <c r="L4131">
        <v>26993.7</v>
      </c>
      <c r="M4131">
        <v>3260.77</v>
      </c>
      <c r="N4131" t="s">
        <v>72</v>
      </c>
    </row>
    <row r="4132" spans="1:14" x14ac:dyDescent="0.35">
      <c r="A4132">
        <v>14131</v>
      </c>
      <c r="B4132" s="1">
        <v>45746</v>
      </c>
      <c r="C4132" t="s">
        <v>7459</v>
      </c>
      <c r="D4132" t="s">
        <v>15</v>
      </c>
      <c r="E4132" t="s">
        <v>93</v>
      </c>
      <c r="F4132" t="s">
        <v>46</v>
      </c>
      <c r="G4132" t="s">
        <v>126</v>
      </c>
      <c r="H4132" t="s">
        <v>4588</v>
      </c>
      <c r="I4132">
        <v>3</v>
      </c>
      <c r="J4132">
        <v>21040</v>
      </c>
      <c r="K4132">
        <v>5</v>
      </c>
      <c r="L4132">
        <v>59964</v>
      </c>
      <c r="M4132">
        <v>10277.19</v>
      </c>
      <c r="N4132" t="s">
        <v>83</v>
      </c>
    </row>
    <row r="4133" spans="1:14" x14ac:dyDescent="0.35">
      <c r="A4133">
        <v>14132</v>
      </c>
      <c r="B4133" s="1">
        <v>45648</v>
      </c>
      <c r="C4133" t="s">
        <v>7460</v>
      </c>
      <c r="D4133" t="s">
        <v>28</v>
      </c>
      <c r="E4133" t="s">
        <v>144</v>
      </c>
      <c r="F4133" t="s">
        <v>75</v>
      </c>
      <c r="G4133" t="s">
        <v>204</v>
      </c>
      <c r="H4133" t="s">
        <v>7461</v>
      </c>
      <c r="I4133">
        <v>1</v>
      </c>
      <c r="J4133">
        <v>51713</v>
      </c>
      <c r="K4133">
        <v>0</v>
      </c>
      <c r="L4133">
        <v>51713</v>
      </c>
      <c r="M4133">
        <v>6255.25</v>
      </c>
      <c r="N4133" t="s">
        <v>20</v>
      </c>
    </row>
    <row r="4134" spans="1:14" x14ac:dyDescent="0.35">
      <c r="A4134">
        <v>14133</v>
      </c>
      <c r="B4134" s="1">
        <v>45412</v>
      </c>
      <c r="C4134" t="s">
        <v>7462</v>
      </c>
      <c r="D4134" t="s">
        <v>28</v>
      </c>
      <c r="E4134" t="s">
        <v>85</v>
      </c>
      <c r="F4134" t="s">
        <v>75</v>
      </c>
      <c r="G4134" t="s">
        <v>307</v>
      </c>
      <c r="H4134" t="s">
        <v>7463</v>
      </c>
      <c r="I4134">
        <v>2</v>
      </c>
      <c r="J4134">
        <v>4787</v>
      </c>
      <c r="K4134">
        <v>20</v>
      </c>
      <c r="L4134">
        <v>7659.2</v>
      </c>
      <c r="M4134">
        <v>1716.56</v>
      </c>
      <c r="N4134" t="s">
        <v>72</v>
      </c>
    </row>
    <row r="4135" spans="1:14" x14ac:dyDescent="0.35">
      <c r="A4135">
        <v>14134</v>
      </c>
      <c r="B4135" s="1">
        <v>45892</v>
      </c>
      <c r="C4135" t="s">
        <v>7464</v>
      </c>
      <c r="D4135" t="s">
        <v>40</v>
      </c>
      <c r="E4135" t="s">
        <v>110</v>
      </c>
      <c r="F4135" t="s">
        <v>17</v>
      </c>
      <c r="G4135" t="s">
        <v>100</v>
      </c>
      <c r="H4135" t="s">
        <v>7465</v>
      </c>
      <c r="I4135">
        <v>4</v>
      </c>
      <c r="J4135">
        <v>37107</v>
      </c>
      <c r="K4135">
        <v>0</v>
      </c>
      <c r="L4135">
        <v>148428</v>
      </c>
      <c r="M4135">
        <v>30281.57</v>
      </c>
      <c r="N4135" t="s">
        <v>20</v>
      </c>
    </row>
    <row r="4136" spans="1:14" x14ac:dyDescent="0.35">
      <c r="A4136">
        <v>14135</v>
      </c>
      <c r="B4136" s="1">
        <v>45708</v>
      </c>
      <c r="C4136" t="s">
        <v>7466</v>
      </c>
      <c r="D4136" t="s">
        <v>15</v>
      </c>
      <c r="E4136" t="s">
        <v>147</v>
      </c>
      <c r="F4136" t="s">
        <v>46</v>
      </c>
      <c r="G4136" t="s">
        <v>209</v>
      </c>
      <c r="H4136" t="s">
        <v>7467</v>
      </c>
      <c r="I4136">
        <v>5</v>
      </c>
      <c r="J4136">
        <v>32581</v>
      </c>
      <c r="K4136">
        <v>20</v>
      </c>
      <c r="L4136">
        <v>130324</v>
      </c>
      <c r="M4136">
        <v>18179.849999999999</v>
      </c>
      <c r="N4136" t="s">
        <v>33</v>
      </c>
    </row>
    <row r="4137" spans="1:14" x14ac:dyDescent="0.35">
      <c r="A4137">
        <v>14136</v>
      </c>
      <c r="B4137" s="1">
        <v>45229</v>
      </c>
      <c r="C4137" t="s">
        <v>7468</v>
      </c>
      <c r="D4137" t="s">
        <v>22</v>
      </c>
      <c r="E4137" t="s">
        <v>167</v>
      </c>
      <c r="F4137" t="s">
        <v>69</v>
      </c>
      <c r="G4137" t="s">
        <v>151</v>
      </c>
      <c r="H4137" t="s">
        <v>1513</v>
      </c>
      <c r="I4137">
        <v>5</v>
      </c>
      <c r="J4137">
        <v>36765</v>
      </c>
      <c r="K4137">
        <v>5</v>
      </c>
      <c r="L4137">
        <v>174633.75</v>
      </c>
      <c r="M4137">
        <v>39512.519999999997</v>
      </c>
      <c r="N4137" t="s">
        <v>33</v>
      </c>
    </row>
    <row r="4138" spans="1:14" x14ac:dyDescent="0.35">
      <c r="A4138">
        <v>14137</v>
      </c>
      <c r="B4138" s="1">
        <v>45577</v>
      </c>
      <c r="C4138" t="s">
        <v>7469</v>
      </c>
      <c r="D4138" t="s">
        <v>22</v>
      </c>
      <c r="E4138" t="s">
        <v>167</v>
      </c>
      <c r="F4138" t="s">
        <v>69</v>
      </c>
      <c r="G4138" t="s">
        <v>517</v>
      </c>
      <c r="H4138" t="s">
        <v>7470</v>
      </c>
      <c r="I4138">
        <v>5</v>
      </c>
      <c r="J4138">
        <v>33468</v>
      </c>
      <c r="K4138">
        <v>0</v>
      </c>
      <c r="L4138">
        <v>167340</v>
      </c>
      <c r="M4138">
        <v>21070.91</v>
      </c>
      <c r="N4138" t="s">
        <v>83</v>
      </c>
    </row>
    <row r="4139" spans="1:14" x14ac:dyDescent="0.35">
      <c r="A4139">
        <v>14138</v>
      </c>
      <c r="B4139" s="1">
        <v>45800</v>
      </c>
      <c r="C4139" t="s">
        <v>7471</v>
      </c>
      <c r="D4139" t="s">
        <v>15</v>
      </c>
      <c r="E4139" t="s">
        <v>16</v>
      </c>
      <c r="F4139" t="s">
        <v>129</v>
      </c>
      <c r="G4139" t="s">
        <v>148</v>
      </c>
      <c r="H4139" t="s">
        <v>7472</v>
      </c>
      <c r="I4139">
        <v>2</v>
      </c>
      <c r="J4139">
        <v>59500</v>
      </c>
      <c r="K4139">
        <v>5</v>
      </c>
      <c r="L4139">
        <v>113050</v>
      </c>
      <c r="M4139">
        <v>11858.74</v>
      </c>
      <c r="N4139" t="s">
        <v>83</v>
      </c>
    </row>
    <row r="4140" spans="1:14" x14ac:dyDescent="0.35">
      <c r="A4140">
        <v>14139</v>
      </c>
      <c r="B4140" s="1">
        <v>45923</v>
      </c>
      <c r="C4140" t="s">
        <v>7473</v>
      </c>
      <c r="D4140" t="s">
        <v>28</v>
      </c>
      <c r="E4140" t="s">
        <v>85</v>
      </c>
      <c r="F4140" t="s">
        <v>42</v>
      </c>
      <c r="G4140" t="s">
        <v>79</v>
      </c>
      <c r="H4140" t="s">
        <v>7474</v>
      </c>
      <c r="I4140">
        <v>3</v>
      </c>
      <c r="J4140">
        <v>49280</v>
      </c>
      <c r="K4140">
        <v>0</v>
      </c>
      <c r="L4140">
        <v>147840</v>
      </c>
      <c r="M4140">
        <v>7523.52</v>
      </c>
      <c r="N4140" t="s">
        <v>33</v>
      </c>
    </row>
    <row r="4141" spans="1:14" x14ac:dyDescent="0.35">
      <c r="A4141">
        <v>14140</v>
      </c>
      <c r="B4141" s="1">
        <v>45502</v>
      </c>
      <c r="C4141" t="s">
        <v>7475</v>
      </c>
      <c r="D4141" t="s">
        <v>22</v>
      </c>
      <c r="E4141" t="s">
        <v>23</v>
      </c>
      <c r="F4141" t="s">
        <v>86</v>
      </c>
      <c r="G4141" t="s">
        <v>90</v>
      </c>
      <c r="H4141" t="s">
        <v>7476</v>
      </c>
      <c r="I4141">
        <v>4</v>
      </c>
      <c r="J4141">
        <v>65337</v>
      </c>
      <c r="K4141">
        <v>15</v>
      </c>
      <c r="L4141">
        <v>222145.8</v>
      </c>
      <c r="M4141">
        <v>42293.919999999998</v>
      </c>
      <c r="N4141" t="s">
        <v>72</v>
      </c>
    </row>
    <row r="4142" spans="1:14" x14ac:dyDescent="0.35">
      <c r="A4142">
        <v>14141</v>
      </c>
      <c r="B4142" s="1">
        <v>45901</v>
      </c>
      <c r="C4142" t="s">
        <v>7477</v>
      </c>
      <c r="D4142" t="s">
        <v>22</v>
      </c>
      <c r="E4142" t="s">
        <v>74</v>
      </c>
      <c r="F4142" t="s">
        <v>129</v>
      </c>
      <c r="G4142" t="s">
        <v>164</v>
      </c>
      <c r="H4142" t="s">
        <v>329</v>
      </c>
      <c r="I4142">
        <v>5</v>
      </c>
      <c r="J4142">
        <v>62065</v>
      </c>
      <c r="K4142">
        <v>20</v>
      </c>
      <c r="L4142">
        <v>248260</v>
      </c>
      <c r="M4142">
        <v>29959.35</v>
      </c>
      <c r="N4142" t="s">
        <v>72</v>
      </c>
    </row>
    <row r="4143" spans="1:14" x14ac:dyDescent="0.35">
      <c r="A4143">
        <v>14142</v>
      </c>
      <c r="B4143" s="1">
        <v>45523</v>
      </c>
      <c r="C4143" t="s">
        <v>7478</v>
      </c>
      <c r="D4143" t="s">
        <v>40</v>
      </c>
      <c r="E4143" t="s">
        <v>110</v>
      </c>
      <c r="F4143" t="s">
        <v>129</v>
      </c>
      <c r="G4143" t="s">
        <v>130</v>
      </c>
      <c r="H4143" t="s">
        <v>2573</v>
      </c>
      <c r="I4143">
        <v>1</v>
      </c>
      <c r="J4143">
        <v>17378</v>
      </c>
      <c r="K4143">
        <v>5</v>
      </c>
      <c r="L4143">
        <v>16509.099999999999</v>
      </c>
      <c r="M4143">
        <v>3057.67</v>
      </c>
      <c r="N4143" t="s">
        <v>33</v>
      </c>
    </row>
    <row r="4144" spans="1:14" x14ac:dyDescent="0.35">
      <c r="A4144">
        <v>14143</v>
      </c>
      <c r="B4144" s="1">
        <v>45783</v>
      </c>
      <c r="C4144" t="s">
        <v>7479</v>
      </c>
      <c r="D4144" t="s">
        <v>15</v>
      </c>
      <c r="E4144" t="s">
        <v>147</v>
      </c>
      <c r="F4144" t="s">
        <v>17</v>
      </c>
      <c r="G4144" t="s">
        <v>18</v>
      </c>
      <c r="H4144" t="s">
        <v>7480</v>
      </c>
      <c r="I4144">
        <v>5</v>
      </c>
      <c r="J4144">
        <v>13798</v>
      </c>
      <c r="K4144">
        <v>0</v>
      </c>
      <c r="L4144">
        <v>68990</v>
      </c>
      <c r="M4144">
        <v>10149.23</v>
      </c>
      <c r="N4144" t="s">
        <v>72</v>
      </c>
    </row>
    <row r="4145" spans="1:14" x14ac:dyDescent="0.35">
      <c r="A4145">
        <v>14144</v>
      </c>
      <c r="B4145" s="1">
        <v>45800</v>
      </c>
      <c r="C4145" t="s">
        <v>7481</v>
      </c>
      <c r="D4145" t="s">
        <v>15</v>
      </c>
      <c r="E4145" t="s">
        <v>93</v>
      </c>
      <c r="F4145" t="s">
        <v>75</v>
      </c>
      <c r="G4145" t="s">
        <v>240</v>
      </c>
      <c r="H4145" t="s">
        <v>611</v>
      </c>
      <c r="I4145">
        <v>3</v>
      </c>
      <c r="J4145">
        <v>52248</v>
      </c>
      <c r="K4145">
        <v>20</v>
      </c>
      <c r="L4145">
        <v>125395.2</v>
      </c>
      <c r="M4145">
        <v>13850.13</v>
      </c>
      <c r="N4145" t="s">
        <v>38</v>
      </c>
    </row>
    <row r="4146" spans="1:14" x14ac:dyDescent="0.35">
      <c r="A4146">
        <v>14145</v>
      </c>
      <c r="B4146" s="1">
        <v>45458</v>
      </c>
      <c r="C4146" t="s">
        <v>7482</v>
      </c>
      <c r="D4146" t="s">
        <v>15</v>
      </c>
      <c r="E4146" t="s">
        <v>93</v>
      </c>
      <c r="F4146" t="s">
        <v>75</v>
      </c>
      <c r="G4146" t="s">
        <v>76</v>
      </c>
      <c r="H4146" t="s">
        <v>7483</v>
      </c>
      <c r="I4146">
        <v>3</v>
      </c>
      <c r="J4146">
        <v>51589</v>
      </c>
      <c r="K4146">
        <v>15</v>
      </c>
      <c r="L4146">
        <v>131551.95000000001</v>
      </c>
      <c r="M4146">
        <v>32663.29</v>
      </c>
      <c r="N4146" t="s">
        <v>72</v>
      </c>
    </row>
    <row r="4147" spans="1:14" x14ac:dyDescent="0.35">
      <c r="A4147">
        <v>14146</v>
      </c>
      <c r="B4147" s="1">
        <v>45921</v>
      </c>
      <c r="C4147" t="s">
        <v>7484</v>
      </c>
      <c r="D4147" t="s">
        <v>40</v>
      </c>
      <c r="E4147" t="s">
        <v>103</v>
      </c>
      <c r="F4147" t="s">
        <v>46</v>
      </c>
      <c r="G4147" t="s">
        <v>47</v>
      </c>
      <c r="H4147" t="s">
        <v>7485</v>
      </c>
      <c r="I4147">
        <v>1</v>
      </c>
      <c r="J4147">
        <v>59127</v>
      </c>
      <c r="K4147">
        <v>10</v>
      </c>
      <c r="L4147">
        <v>53214.3</v>
      </c>
      <c r="M4147">
        <v>9499.89</v>
      </c>
      <c r="N4147" t="s">
        <v>83</v>
      </c>
    </row>
    <row r="4148" spans="1:14" x14ac:dyDescent="0.35">
      <c r="A4148">
        <v>14147</v>
      </c>
      <c r="B4148" s="1">
        <v>45260</v>
      </c>
      <c r="C4148" t="s">
        <v>7486</v>
      </c>
      <c r="D4148" t="s">
        <v>40</v>
      </c>
      <c r="E4148" t="s">
        <v>62</v>
      </c>
      <c r="F4148" t="s">
        <v>96</v>
      </c>
      <c r="G4148" t="s">
        <v>156</v>
      </c>
      <c r="H4148" t="s">
        <v>7487</v>
      </c>
      <c r="I4148">
        <v>4</v>
      </c>
      <c r="J4148">
        <v>34771</v>
      </c>
      <c r="K4148">
        <v>15</v>
      </c>
      <c r="L4148">
        <v>118221.4</v>
      </c>
      <c r="M4148">
        <v>26006.19</v>
      </c>
      <c r="N4148" t="s">
        <v>20</v>
      </c>
    </row>
    <row r="4149" spans="1:14" x14ac:dyDescent="0.35">
      <c r="A4149">
        <v>14148</v>
      </c>
      <c r="B4149" s="1">
        <v>45717</v>
      </c>
      <c r="C4149" t="s">
        <v>7488</v>
      </c>
      <c r="D4149" t="s">
        <v>15</v>
      </c>
      <c r="E4149" t="s">
        <v>147</v>
      </c>
      <c r="F4149" t="s">
        <v>30</v>
      </c>
      <c r="G4149" t="s">
        <v>104</v>
      </c>
      <c r="H4149" t="s">
        <v>1511</v>
      </c>
      <c r="I4149">
        <v>1</v>
      </c>
      <c r="J4149">
        <v>35166</v>
      </c>
      <c r="K4149">
        <v>5</v>
      </c>
      <c r="L4149">
        <v>33407.699999999997</v>
      </c>
      <c r="M4149">
        <v>8346.5499999999993</v>
      </c>
      <c r="N4149" t="s">
        <v>38</v>
      </c>
    </row>
    <row r="4150" spans="1:14" x14ac:dyDescent="0.35">
      <c r="A4150">
        <v>14149</v>
      </c>
      <c r="B4150" s="1">
        <v>45588</v>
      </c>
      <c r="C4150" t="s">
        <v>7489</v>
      </c>
      <c r="D4150" t="s">
        <v>22</v>
      </c>
      <c r="E4150" t="s">
        <v>74</v>
      </c>
      <c r="F4150" t="s">
        <v>69</v>
      </c>
      <c r="G4150" t="s">
        <v>115</v>
      </c>
      <c r="H4150" t="s">
        <v>7490</v>
      </c>
      <c r="I4150">
        <v>3</v>
      </c>
      <c r="J4150">
        <v>24213</v>
      </c>
      <c r="K4150">
        <v>5</v>
      </c>
      <c r="L4150">
        <v>69007.05</v>
      </c>
      <c r="M4150">
        <v>10987.17</v>
      </c>
      <c r="N4150" t="s">
        <v>72</v>
      </c>
    </row>
    <row r="4151" spans="1:14" x14ac:dyDescent="0.35">
      <c r="A4151">
        <v>14150</v>
      </c>
      <c r="B4151" s="1">
        <v>45525</v>
      </c>
      <c r="C4151" t="s">
        <v>7491</v>
      </c>
      <c r="D4151" t="s">
        <v>15</v>
      </c>
      <c r="E4151" t="s">
        <v>68</v>
      </c>
      <c r="F4151" t="s">
        <v>46</v>
      </c>
      <c r="G4151" t="s">
        <v>126</v>
      </c>
      <c r="H4151" t="s">
        <v>3914</v>
      </c>
      <c r="I4151">
        <v>5</v>
      </c>
      <c r="J4151">
        <v>52049</v>
      </c>
      <c r="K4151">
        <v>10</v>
      </c>
      <c r="L4151">
        <v>234220.5</v>
      </c>
      <c r="M4151">
        <v>37646.21</v>
      </c>
      <c r="N4151" t="s">
        <v>72</v>
      </c>
    </row>
    <row r="4152" spans="1:14" x14ac:dyDescent="0.35">
      <c r="A4152">
        <v>14151</v>
      </c>
      <c r="B4152" s="1">
        <v>45459</v>
      </c>
      <c r="C4152" t="s">
        <v>7492</v>
      </c>
      <c r="D4152" t="s">
        <v>15</v>
      </c>
      <c r="E4152" t="s">
        <v>93</v>
      </c>
      <c r="F4152" t="s">
        <v>30</v>
      </c>
      <c r="G4152" t="s">
        <v>227</v>
      </c>
      <c r="H4152" t="s">
        <v>7493</v>
      </c>
      <c r="I4152">
        <v>4</v>
      </c>
      <c r="J4152">
        <v>49743</v>
      </c>
      <c r="K4152">
        <v>10</v>
      </c>
      <c r="L4152">
        <v>179074.8</v>
      </c>
      <c r="M4152">
        <v>22259.66</v>
      </c>
      <c r="N4152" t="s">
        <v>33</v>
      </c>
    </row>
    <row r="4153" spans="1:14" x14ac:dyDescent="0.35">
      <c r="A4153">
        <v>14152</v>
      </c>
      <c r="B4153" s="1">
        <v>45552</v>
      </c>
      <c r="C4153" t="s">
        <v>4843</v>
      </c>
      <c r="D4153" t="s">
        <v>28</v>
      </c>
      <c r="E4153" t="s">
        <v>29</v>
      </c>
      <c r="F4153" t="s">
        <v>129</v>
      </c>
      <c r="G4153" t="s">
        <v>148</v>
      </c>
      <c r="H4153" t="s">
        <v>7494</v>
      </c>
      <c r="I4153">
        <v>2</v>
      </c>
      <c r="J4153">
        <v>1563</v>
      </c>
      <c r="K4153">
        <v>20</v>
      </c>
      <c r="L4153">
        <v>2500.8000000000002</v>
      </c>
      <c r="M4153">
        <v>417.87</v>
      </c>
      <c r="N4153" t="s">
        <v>38</v>
      </c>
    </row>
    <row r="4154" spans="1:14" x14ac:dyDescent="0.35">
      <c r="A4154">
        <v>14153</v>
      </c>
      <c r="B4154" s="1">
        <v>45801</v>
      </c>
      <c r="C4154" t="s">
        <v>7495</v>
      </c>
      <c r="D4154" t="s">
        <v>28</v>
      </c>
      <c r="E4154" t="s">
        <v>29</v>
      </c>
      <c r="F4154" t="s">
        <v>46</v>
      </c>
      <c r="G4154" t="s">
        <v>141</v>
      </c>
      <c r="H4154" t="s">
        <v>2776</v>
      </c>
      <c r="I4154">
        <v>1</v>
      </c>
      <c r="J4154">
        <v>35614</v>
      </c>
      <c r="K4154">
        <v>5</v>
      </c>
      <c r="L4154">
        <v>33833.300000000003</v>
      </c>
      <c r="M4154">
        <v>8035.97</v>
      </c>
      <c r="N4154" t="s">
        <v>72</v>
      </c>
    </row>
    <row r="4155" spans="1:14" x14ac:dyDescent="0.35">
      <c r="A4155">
        <v>14154</v>
      </c>
      <c r="B4155" s="1">
        <v>45377</v>
      </c>
      <c r="C4155" t="s">
        <v>7496</v>
      </c>
      <c r="D4155" t="s">
        <v>15</v>
      </c>
      <c r="E4155" t="s">
        <v>93</v>
      </c>
      <c r="F4155" t="s">
        <v>24</v>
      </c>
      <c r="G4155" t="s">
        <v>133</v>
      </c>
      <c r="H4155" t="s">
        <v>7497</v>
      </c>
      <c r="I4155">
        <v>3</v>
      </c>
      <c r="J4155">
        <v>33589</v>
      </c>
      <c r="K4155">
        <v>5</v>
      </c>
      <c r="L4155">
        <v>95728.65</v>
      </c>
      <c r="M4155">
        <v>13023.19</v>
      </c>
      <c r="N4155" t="s">
        <v>83</v>
      </c>
    </row>
    <row r="4156" spans="1:14" x14ac:dyDescent="0.35">
      <c r="A4156">
        <v>14155</v>
      </c>
      <c r="B4156" s="1">
        <v>45510</v>
      </c>
      <c r="C4156" t="s">
        <v>7498</v>
      </c>
      <c r="D4156" t="s">
        <v>28</v>
      </c>
      <c r="E4156" t="s">
        <v>29</v>
      </c>
      <c r="F4156" t="s">
        <v>46</v>
      </c>
      <c r="G4156" t="s">
        <v>141</v>
      </c>
      <c r="H4156" t="s">
        <v>7499</v>
      </c>
      <c r="I4156">
        <v>5</v>
      </c>
      <c r="J4156">
        <v>12156</v>
      </c>
      <c r="K4156">
        <v>10</v>
      </c>
      <c r="L4156">
        <v>54702</v>
      </c>
      <c r="M4156">
        <v>3633.06</v>
      </c>
      <c r="N4156" t="s">
        <v>38</v>
      </c>
    </row>
    <row r="4157" spans="1:14" x14ac:dyDescent="0.35">
      <c r="A4157">
        <v>14156</v>
      </c>
      <c r="B4157" s="1">
        <v>45641</v>
      </c>
      <c r="C4157" t="s">
        <v>7500</v>
      </c>
      <c r="D4157" t="s">
        <v>40</v>
      </c>
      <c r="E4157" t="s">
        <v>110</v>
      </c>
      <c r="F4157" t="s">
        <v>69</v>
      </c>
      <c r="G4157" t="s">
        <v>151</v>
      </c>
      <c r="H4157" t="s">
        <v>7501</v>
      </c>
      <c r="I4157">
        <v>4</v>
      </c>
      <c r="J4157">
        <v>10094</v>
      </c>
      <c r="K4157">
        <v>15</v>
      </c>
      <c r="L4157">
        <v>34319.599999999999</v>
      </c>
      <c r="M4157">
        <v>3825.12</v>
      </c>
      <c r="N4157" t="s">
        <v>83</v>
      </c>
    </row>
    <row r="4158" spans="1:14" x14ac:dyDescent="0.35">
      <c r="A4158">
        <v>14157</v>
      </c>
      <c r="B4158" s="1">
        <v>45826</v>
      </c>
      <c r="C4158" t="s">
        <v>7502</v>
      </c>
      <c r="D4158" t="s">
        <v>28</v>
      </c>
      <c r="E4158" t="s">
        <v>144</v>
      </c>
      <c r="F4158" t="s">
        <v>75</v>
      </c>
      <c r="G4158" t="s">
        <v>307</v>
      </c>
      <c r="H4158" t="s">
        <v>6731</v>
      </c>
      <c r="I4158">
        <v>5</v>
      </c>
      <c r="J4158">
        <v>8962</v>
      </c>
      <c r="K4158">
        <v>0</v>
      </c>
      <c r="L4158">
        <v>44810</v>
      </c>
      <c r="M4158">
        <v>3098.29</v>
      </c>
      <c r="N4158" t="s">
        <v>38</v>
      </c>
    </row>
    <row r="4159" spans="1:14" x14ac:dyDescent="0.35">
      <c r="A4159">
        <v>14158</v>
      </c>
      <c r="B4159" s="1">
        <v>45532</v>
      </c>
      <c r="C4159" t="s">
        <v>7503</v>
      </c>
      <c r="D4159" t="s">
        <v>22</v>
      </c>
      <c r="E4159" t="s">
        <v>58</v>
      </c>
      <c r="F4159" t="s">
        <v>96</v>
      </c>
      <c r="G4159" t="s">
        <v>97</v>
      </c>
      <c r="H4159" t="s">
        <v>7504</v>
      </c>
      <c r="I4159">
        <v>4</v>
      </c>
      <c r="J4159">
        <v>67533</v>
      </c>
      <c r="K4159">
        <v>15</v>
      </c>
      <c r="L4159">
        <v>229612.2</v>
      </c>
      <c r="M4159">
        <v>56186.79</v>
      </c>
      <c r="N4159" t="s">
        <v>20</v>
      </c>
    </row>
    <row r="4160" spans="1:14" x14ac:dyDescent="0.35">
      <c r="A4160">
        <v>14159</v>
      </c>
      <c r="B4160" s="1">
        <v>45285</v>
      </c>
      <c r="C4160" t="s">
        <v>7505</v>
      </c>
      <c r="D4160" t="s">
        <v>15</v>
      </c>
      <c r="E4160" t="s">
        <v>16</v>
      </c>
      <c r="F4160" t="s">
        <v>86</v>
      </c>
      <c r="G4160" t="s">
        <v>90</v>
      </c>
      <c r="H4160" t="s">
        <v>4699</v>
      </c>
      <c r="I4160">
        <v>2</v>
      </c>
      <c r="J4160">
        <v>74898</v>
      </c>
      <c r="K4160">
        <v>5</v>
      </c>
      <c r="L4160">
        <v>142306.20000000001</v>
      </c>
      <c r="M4160">
        <v>10168.18</v>
      </c>
      <c r="N4160" t="s">
        <v>20</v>
      </c>
    </row>
    <row r="4161" spans="1:14" x14ac:dyDescent="0.35">
      <c r="A4161">
        <v>14160</v>
      </c>
      <c r="B4161" s="1">
        <v>45817</v>
      </c>
      <c r="C4161" t="s">
        <v>7506</v>
      </c>
      <c r="D4161" t="s">
        <v>28</v>
      </c>
      <c r="E4161" t="s">
        <v>144</v>
      </c>
      <c r="F4161" t="s">
        <v>129</v>
      </c>
      <c r="G4161" t="s">
        <v>168</v>
      </c>
      <c r="H4161" t="s">
        <v>605</v>
      </c>
      <c r="I4161">
        <v>2</v>
      </c>
      <c r="J4161">
        <v>15165</v>
      </c>
      <c r="K4161">
        <v>20</v>
      </c>
      <c r="L4161">
        <v>24264</v>
      </c>
      <c r="M4161">
        <v>5938.85</v>
      </c>
      <c r="N4161" t="s">
        <v>83</v>
      </c>
    </row>
    <row r="4162" spans="1:14" x14ac:dyDescent="0.35">
      <c r="A4162">
        <v>14161</v>
      </c>
      <c r="B4162" s="1">
        <v>45296</v>
      </c>
      <c r="C4162" t="s">
        <v>7507</v>
      </c>
      <c r="D4162" t="s">
        <v>15</v>
      </c>
      <c r="E4162" t="s">
        <v>147</v>
      </c>
      <c r="F4162" t="s">
        <v>46</v>
      </c>
      <c r="G4162" t="s">
        <v>126</v>
      </c>
      <c r="H4162" t="s">
        <v>6754</v>
      </c>
      <c r="I4162">
        <v>2</v>
      </c>
      <c r="J4162">
        <v>38880</v>
      </c>
      <c r="K4162">
        <v>5</v>
      </c>
      <c r="L4162">
        <v>73872</v>
      </c>
      <c r="M4162">
        <v>13951.29</v>
      </c>
      <c r="N4162" t="s">
        <v>38</v>
      </c>
    </row>
    <row r="4163" spans="1:14" x14ac:dyDescent="0.35">
      <c r="A4163">
        <v>14162</v>
      </c>
      <c r="B4163" s="1">
        <v>45396</v>
      </c>
      <c r="C4163" t="s">
        <v>747</v>
      </c>
      <c r="D4163" t="s">
        <v>22</v>
      </c>
      <c r="E4163" t="s">
        <v>74</v>
      </c>
      <c r="F4163" t="s">
        <v>86</v>
      </c>
      <c r="G4163" t="s">
        <v>171</v>
      </c>
      <c r="H4163" t="s">
        <v>7508</v>
      </c>
      <c r="I4163">
        <v>5</v>
      </c>
      <c r="J4163">
        <v>26461</v>
      </c>
      <c r="K4163">
        <v>15</v>
      </c>
      <c r="L4163">
        <v>112459.25</v>
      </c>
      <c r="M4163">
        <v>17768</v>
      </c>
      <c r="N4163" t="s">
        <v>83</v>
      </c>
    </row>
    <row r="4164" spans="1:14" x14ac:dyDescent="0.35">
      <c r="A4164">
        <v>14163</v>
      </c>
      <c r="B4164" s="1">
        <v>45874</v>
      </c>
      <c r="C4164" t="s">
        <v>7509</v>
      </c>
      <c r="D4164" t="s">
        <v>22</v>
      </c>
      <c r="E4164" t="s">
        <v>58</v>
      </c>
      <c r="F4164" t="s">
        <v>24</v>
      </c>
      <c r="G4164" t="s">
        <v>59</v>
      </c>
      <c r="H4164" t="s">
        <v>7510</v>
      </c>
      <c r="I4164">
        <v>1</v>
      </c>
      <c r="J4164">
        <v>24904</v>
      </c>
      <c r="K4164">
        <v>5</v>
      </c>
      <c r="L4164">
        <v>23658.799999999999</v>
      </c>
      <c r="M4164">
        <v>2127.44</v>
      </c>
      <c r="N4164" t="s">
        <v>20</v>
      </c>
    </row>
    <row r="4165" spans="1:14" x14ac:dyDescent="0.35">
      <c r="A4165">
        <v>14164</v>
      </c>
      <c r="B4165" s="1">
        <v>45413</v>
      </c>
      <c r="C4165" t="s">
        <v>7511</v>
      </c>
      <c r="D4165" t="s">
        <v>22</v>
      </c>
      <c r="E4165" t="s">
        <v>58</v>
      </c>
      <c r="F4165" t="s">
        <v>17</v>
      </c>
      <c r="G4165" t="s">
        <v>111</v>
      </c>
      <c r="H4165" t="s">
        <v>7512</v>
      </c>
      <c r="I4165">
        <v>4</v>
      </c>
      <c r="J4165">
        <v>12589</v>
      </c>
      <c r="K4165">
        <v>20</v>
      </c>
      <c r="L4165">
        <v>40284.800000000003</v>
      </c>
      <c r="M4165">
        <v>4654.18</v>
      </c>
      <c r="N4165" t="s">
        <v>20</v>
      </c>
    </row>
    <row r="4166" spans="1:14" x14ac:dyDescent="0.35">
      <c r="A4166">
        <v>14165</v>
      </c>
      <c r="B4166" s="1">
        <v>45613</v>
      </c>
      <c r="C4166" t="s">
        <v>7513</v>
      </c>
      <c r="D4166" t="s">
        <v>22</v>
      </c>
      <c r="E4166" t="s">
        <v>58</v>
      </c>
      <c r="F4166" t="s">
        <v>96</v>
      </c>
      <c r="G4166" t="s">
        <v>183</v>
      </c>
      <c r="H4166" t="s">
        <v>440</v>
      </c>
      <c r="I4166">
        <v>2</v>
      </c>
      <c r="J4166">
        <v>29344</v>
      </c>
      <c r="K4166">
        <v>0</v>
      </c>
      <c r="L4166">
        <v>58688</v>
      </c>
      <c r="M4166">
        <v>4597.42</v>
      </c>
      <c r="N4166" t="s">
        <v>72</v>
      </c>
    </row>
    <row r="4167" spans="1:14" x14ac:dyDescent="0.35">
      <c r="A4167">
        <v>14166</v>
      </c>
      <c r="B4167" s="1">
        <v>45312</v>
      </c>
      <c r="C4167" t="s">
        <v>7514</v>
      </c>
      <c r="D4167" t="s">
        <v>22</v>
      </c>
      <c r="E4167" t="s">
        <v>54</v>
      </c>
      <c r="F4167" t="s">
        <v>69</v>
      </c>
      <c r="G4167" t="s">
        <v>70</v>
      </c>
      <c r="H4167" t="s">
        <v>7515</v>
      </c>
      <c r="I4167">
        <v>1</v>
      </c>
      <c r="J4167">
        <v>9083</v>
      </c>
      <c r="K4167">
        <v>15</v>
      </c>
      <c r="L4167">
        <v>7720.55</v>
      </c>
      <c r="M4167">
        <v>1853.99</v>
      </c>
      <c r="N4167" t="s">
        <v>20</v>
      </c>
    </row>
    <row r="4168" spans="1:14" x14ac:dyDescent="0.35">
      <c r="A4168">
        <v>14167</v>
      </c>
      <c r="B4168" s="1">
        <v>45268</v>
      </c>
      <c r="C4168" t="s">
        <v>7516</v>
      </c>
      <c r="D4168" t="s">
        <v>22</v>
      </c>
      <c r="E4168" t="s">
        <v>58</v>
      </c>
      <c r="F4168" t="s">
        <v>42</v>
      </c>
      <c r="G4168" t="s">
        <v>188</v>
      </c>
      <c r="H4168" t="s">
        <v>7517</v>
      </c>
      <c r="I4168">
        <v>1</v>
      </c>
      <c r="J4168">
        <v>79625</v>
      </c>
      <c r="K4168">
        <v>0</v>
      </c>
      <c r="L4168">
        <v>79625</v>
      </c>
      <c r="M4168">
        <v>4506.8999999999996</v>
      </c>
      <c r="N4168" t="s">
        <v>72</v>
      </c>
    </row>
    <row r="4169" spans="1:14" x14ac:dyDescent="0.35">
      <c r="A4169">
        <v>14168</v>
      </c>
      <c r="B4169" s="1">
        <v>45482</v>
      </c>
      <c r="C4169" t="s">
        <v>7518</v>
      </c>
      <c r="D4169" t="s">
        <v>40</v>
      </c>
      <c r="E4169" t="s">
        <v>41</v>
      </c>
      <c r="F4169" t="s">
        <v>96</v>
      </c>
      <c r="G4169" t="s">
        <v>156</v>
      </c>
      <c r="H4169" t="s">
        <v>7519</v>
      </c>
      <c r="I4169">
        <v>5</v>
      </c>
      <c r="J4169">
        <v>15766</v>
      </c>
      <c r="K4169">
        <v>20</v>
      </c>
      <c r="L4169">
        <v>63064</v>
      </c>
      <c r="M4169">
        <v>11775.01</v>
      </c>
      <c r="N4169" t="s">
        <v>83</v>
      </c>
    </row>
    <row r="4170" spans="1:14" x14ac:dyDescent="0.35">
      <c r="A4170">
        <v>14169</v>
      </c>
      <c r="B4170" s="1">
        <v>45895</v>
      </c>
      <c r="C4170" t="s">
        <v>7520</v>
      </c>
      <c r="D4170" t="s">
        <v>40</v>
      </c>
      <c r="E4170" t="s">
        <v>62</v>
      </c>
      <c r="F4170" t="s">
        <v>42</v>
      </c>
      <c r="G4170" t="s">
        <v>79</v>
      </c>
      <c r="H4170" t="s">
        <v>2926</v>
      </c>
      <c r="I4170">
        <v>1</v>
      </c>
      <c r="J4170">
        <v>29337</v>
      </c>
      <c r="K4170">
        <v>20</v>
      </c>
      <c r="L4170">
        <v>23469.599999999999</v>
      </c>
      <c r="M4170">
        <v>5250.97</v>
      </c>
      <c r="N4170" t="s">
        <v>83</v>
      </c>
    </row>
    <row r="4171" spans="1:14" x14ac:dyDescent="0.35">
      <c r="A4171">
        <v>14170</v>
      </c>
      <c r="B4171" s="1">
        <v>45419</v>
      </c>
      <c r="C4171" t="s">
        <v>7521</v>
      </c>
      <c r="D4171" t="s">
        <v>28</v>
      </c>
      <c r="E4171" t="s">
        <v>114</v>
      </c>
      <c r="F4171" t="s">
        <v>96</v>
      </c>
      <c r="G4171" t="s">
        <v>183</v>
      </c>
      <c r="H4171" t="s">
        <v>7522</v>
      </c>
      <c r="I4171">
        <v>1</v>
      </c>
      <c r="J4171">
        <v>72627</v>
      </c>
      <c r="K4171">
        <v>10</v>
      </c>
      <c r="L4171">
        <v>65364.3</v>
      </c>
      <c r="M4171">
        <v>11782.64</v>
      </c>
      <c r="N4171" t="s">
        <v>38</v>
      </c>
    </row>
    <row r="4172" spans="1:14" x14ac:dyDescent="0.35">
      <c r="A4172">
        <v>14171</v>
      </c>
      <c r="B4172" s="1">
        <v>45900</v>
      </c>
      <c r="C4172" t="s">
        <v>7523</v>
      </c>
      <c r="D4172" t="s">
        <v>15</v>
      </c>
      <c r="E4172" t="s">
        <v>147</v>
      </c>
      <c r="F4172" t="s">
        <v>30</v>
      </c>
      <c r="G4172" t="s">
        <v>322</v>
      </c>
      <c r="H4172" t="s">
        <v>405</v>
      </c>
      <c r="I4172">
        <v>4</v>
      </c>
      <c r="J4172">
        <v>21963</v>
      </c>
      <c r="K4172">
        <v>10</v>
      </c>
      <c r="L4172">
        <v>79066.8</v>
      </c>
      <c r="M4172">
        <v>5245.91</v>
      </c>
      <c r="N4172" t="s">
        <v>33</v>
      </c>
    </row>
    <row r="4173" spans="1:14" x14ac:dyDescent="0.35">
      <c r="A4173">
        <v>14172</v>
      </c>
      <c r="B4173" s="1">
        <v>45437</v>
      </c>
      <c r="C4173" t="s">
        <v>7524</v>
      </c>
      <c r="D4173" t="s">
        <v>15</v>
      </c>
      <c r="E4173" t="s">
        <v>68</v>
      </c>
      <c r="F4173" t="s">
        <v>96</v>
      </c>
      <c r="G4173" t="s">
        <v>183</v>
      </c>
      <c r="H4173" t="s">
        <v>1886</v>
      </c>
      <c r="I4173">
        <v>2</v>
      </c>
      <c r="J4173">
        <v>64873</v>
      </c>
      <c r="K4173">
        <v>0</v>
      </c>
      <c r="L4173">
        <v>129746</v>
      </c>
      <c r="M4173">
        <v>22510.46</v>
      </c>
      <c r="N4173" t="s">
        <v>83</v>
      </c>
    </row>
    <row r="4174" spans="1:14" x14ac:dyDescent="0.35">
      <c r="A4174">
        <v>14173</v>
      </c>
      <c r="B4174" s="1">
        <v>45821</v>
      </c>
      <c r="C4174" t="s">
        <v>7525</v>
      </c>
      <c r="D4174" t="s">
        <v>22</v>
      </c>
      <c r="E4174" t="s">
        <v>74</v>
      </c>
      <c r="F4174" t="s">
        <v>75</v>
      </c>
      <c r="G4174" t="s">
        <v>409</v>
      </c>
      <c r="H4174" t="s">
        <v>7526</v>
      </c>
      <c r="I4174">
        <v>5</v>
      </c>
      <c r="J4174">
        <v>9075</v>
      </c>
      <c r="K4174">
        <v>10</v>
      </c>
      <c r="L4174">
        <v>40837.5</v>
      </c>
      <c r="M4174">
        <v>3607.38</v>
      </c>
      <c r="N4174" t="s">
        <v>33</v>
      </c>
    </row>
    <row r="4175" spans="1:14" x14ac:dyDescent="0.35">
      <c r="A4175">
        <v>14174</v>
      </c>
      <c r="B4175" s="1">
        <v>45894</v>
      </c>
      <c r="C4175" t="s">
        <v>7527</v>
      </c>
      <c r="D4175" t="s">
        <v>40</v>
      </c>
      <c r="E4175" t="s">
        <v>41</v>
      </c>
      <c r="F4175" t="s">
        <v>17</v>
      </c>
      <c r="G4175" t="s">
        <v>55</v>
      </c>
      <c r="H4175" t="s">
        <v>7528</v>
      </c>
      <c r="I4175">
        <v>3</v>
      </c>
      <c r="J4175">
        <v>15699</v>
      </c>
      <c r="K4175">
        <v>5</v>
      </c>
      <c r="L4175">
        <v>44742.15</v>
      </c>
      <c r="M4175">
        <v>3936.49</v>
      </c>
      <c r="N4175" t="s">
        <v>20</v>
      </c>
    </row>
    <row r="4176" spans="1:14" x14ac:dyDescent="0.35">
      <c r="A4176">
        <v>14175</v>
      </c>
      <c r="B4176" s="1">
        <v>45727</v>
      </c>
      <c r="C4176" t="s">
        <v>7529</v>
      </c>
      <c r="D4176" t="s">
        <v>28</v>
      </c>
      <c r="E4176" t="s">
        <v>144</v>
      </c>
      <c r="F4176" t="s">
        <v>69</v>
      </c>
      <c r="G4176" t="s">
        <v>70</v>
      </c>
      <c r="H4176" t="s">
        <v>7530</v>
      </c>
      <c r="I4176">
        <v>5</v>
      </c>
      <c r="J4176">
        <v>2063</v>
      </c>
      <c r="K4176">
        <v>10</v>
      </c>
      <c r="L4176">
        <v>9283.5</v>
      </c>
      <c r="M4176">
        <v>2311.5500000000002</v>
      </c>
      <c r="N4176" t="s">
        <v>33</v>
      </c>
    </row>
    <row r="4177" spans="1:14" x14ac:dyDescent="0.35">
      <c r="A4177">
        <v>14176</v>
      </c>
      <c r="B4177" s="1">
        <v>45557</v>
      </c>
      <c r="C4177" t="s">
        <v>7531</v>
      </c>
      <c r="D4177" t="s">
        <v>22</v>
      </c>
      <c r="E4177" t="s">
        <v>23</v>
      </c>
      <c r="F4177" t="s">
        <v>129</v>
      </c>
      <c r="G4177" t="s">
        <v>148</v>
      </c>
      <c r="H4177" t="s">
        <v>7532</v>
      </c>
      <c r="I4177">
        <v>5</v>
      </c>
      <c r="J4177">
        <v>12698</v>
      </c>
      <c r="K4177">
        <v>0</v>
      </c>
      <c r="L4177">
        <v>63490</v>
      </c>
      <c r="M4177">
        <v>12308.33</v>
      </c>
      <c r="N4177" t="s">
        <v>33</v>
      </c>
    </row>
    <row r="4178" spans="1:14" x14ac:dyDescent="0.35">
      <c r="A4178">
        <v>14177</v>
      </c>
      <c r="B4178" s="1">
        <v>45832</v>
      </c>
      <c r="C4178" t="s">
        <v>7533</v>
      </c>
      <c r="D4178" t="s">
        <v>22</v>
      </c>
      <c r="E4178" t="s">
        <v>23</v>
      </c>
      <c r="F4178" t="s">
        <v>30</v>
      </c>
      <c r="G4178" t="s">
        <v>104</v>
      </c>
      <c r="H4178" t="s">
        <v>7534</v>
      </c>
      <c r="I4178">
        <v>2</v>
      </c>
      <c r="J4178">
        <v>43826</v>
      </c>
      <c r="K4178">
        <v>5</v>
      </c>
      <c r="L4178">
        <v>83269.399999999994</v>
      </c>
      <c r="M4178">
        <v>7827.1</v>
      </c>
      <c r="N4178" t="s">
        <v>38</v>
      </c>
    </row>
    <row r="4179" spans="1:14" x14ac:dyDescent="0.35">
      <c r="A4179">
        <v>14178</v>
      </c>
      <c r="B4179" s="1">
        <v>45445</v>
      </c>
      <c r="C4179" t="s">
        <v>7535</v>
      </c>
      <c r="D4179" t="s">
        <v>28</v>
      </c>
      <c r="E4179" t="s">
        <v>35</v>
      </c>
      <c r="F4179" t="s">
        <v>75</v>
      </c>
      <c r="G4179" t="s">
        <v>76</v>
      </c>
      <c r="H4179" t="s">
        <v>212</v>
      </c>
      <c r="I4179">
        <v>2</v>
      </c>
      <c r="J4179">
        <v>12439</v>
      </c>
      <c r="K4179">
        <v>15</v>
      </c>
      <c r="L4179">
        <v>21146.3</v>
      </c>
      <c r="M4179">
        <v>4550.13</v>
      </c>
      <c r="N4179" t="s">
        <v>33</v>
      </c>
    </row>
    <row r="4180" spans="1:14" x14ac:dyDescent="0.35">
      <c r="A4180">
        <v>14179</v>
      </c>
      <c r="B4180" s="1">
        <v>45777</v>
      </c>
      <c r="C4180" t="s">
        <v>7536</v>
      </c>
      <c r="D4180" t="s">
        <v>15</v>
      </c>
      <c r="E4180" t="s">
        <v>16</v>
      </c>
      <c r="F4180" t="s">
        <v>24</v>
      </c>
      <c r="G4180" t="s">
        <v>107</v>
      </c>
      <c r="H4180" t="s">
        <v>7537</v>
      </c>
      <c r="I4180">
        <v>4</v>
      </c>
      <c r="J4180">
        <v>64044</v>
      </c>
      <c r="K4180">
        <v>15</v>
      </c>
      <c r="L4180">
        <v>217749.6</v>
      </c>
      <c r="M4180">
        <v>49611.07</v>
      </c>
      <c r="N4180" t="s">
        <v>38</v>
      </c>
    </row>
    <row r="4181" spans="1:14" x14ac:dyDescent="0.35">
      <c r="A4181">
        <v>14180</v>
      </c>
      <c r="B4181" s="1">
        <v>45804</v>
      </c>
      <c r="C4181" t="s">
        <v>7538</v>
      </c>
      <c r="D4181" t="s">
        <v>28</v>
      </c>
      <c r="E4181" t="s">
        <v>29</v>
      </c>
      <c r="F4181" t="s">
        <v>96</v>
      </c>
      <c r="G4181" t="s">
        <v>97</v>
      </c>
      <c r="H4181" t="s">
        <v>7267</v>
      </c>
      <c r="I4181">
        <v>4</v>
      </c>
      <c r="J4181">
        <v>23926</v>
      </c>
      <c r="K4181">
        <v>20</v>
      </c>
      <c r="L4181">
        <v>76563.199999999997</v>
      </c>
      <c r="M4181">
        <v>4002.06</v>
      </c>
      <c r="N4181" t="s">
        <v>83</v>
      </c>
    </row>
    <row r="4182" spans="1:14" x14ac:dyDescent="0.35">
      <c r="A4182">
        <v>14181</v>
      </c>
      <c r="B4182" s="1">
        <v>45821</v>
      </c>
      <c r="C4182" t="s">
        <v>7539</v>
      </c>
      <c r="D4182" t="s">
        <v>15</v>
      </c>
      <c r="E4182" t="s">
        <v>16</v>
      </c>
      <c r="F4182" t="s">
        <v>46</v>
      </c>
      <c r="G4182" t="s">
        <v>141</v>
      </c>
      <c r="H4182" t="s">
        <v>7540</v>
      </c>
      <c r="I4182">
        <v>4</v>
      </c>
      <c r="J4182">
        <v>70320</v>
      </c>
      <c r="K4182">
        <v>20</v>
      </c>
      <c r="L4182">
        <v>225024</v>
      </c>
      <c r="M4182">
        <v>16711.2</v>
      </c>
      <c r="N4182" t="s">
        <v>38</v>
      </c>
    </row>
    <row r="4183" spans="1:14" x14ac:dyDescent="0.35">
      <c r="A4183">
        <v>14182</v>
      </c>
      <c r="B4183" s="1">
        <v>45829</v>
      </c>
      <c r="C4183" t="s">
        <v>7541</v>
      </c>
      <c r="D4183" t="s">
        <v>15</v>
      </c>
      <c r="E4183" t="s">
        <v>16</v>
      </c>
      <c r="F4183" t="s">
        <v>46</v>
      </c>
      <c r="G4183" t="s">
        <v>201</v>
      </c>
      <c r="H4183" t="s">
        <v>7542</v>
      </c>
      <c r="I4183">
        <v>1</v>
      </c>
      <c r="J4183">
        <v>74023</v>
      </c>
      <c r="K4183">
        <v>15</v>
      </c>
      <c r="L4183">
        <v>62919.55</v>
      </c>
      <c r="M4183">
        <v>8388.14</v>
      </c>
      <c r="N4183" t="s">
        <v>72</v>
      </c>
    </row>
    <row r="4184" spans="1:14" x14ac:dyDescent="0.35">
      <c r="A4184">
        <v>14183</v>
      </c>
      <c r="B4184" s="1">
        <v>45788</v>
      </c>
      <c r="C4184" t="s">
        <v>7543</v>
      </c>
      <c r="D4184" t="s">
        <v>40</v>
      </c>
      <c r="E4184" t="s">
        <v>110</v>
      </c>
      <c r="F4184" t="s">
        <v>46</v>
      </c>
      <c r="G4184" t="s">
        <v>47</v>
      </c>
      <c r="H4184" t="s">
        <v>740</v>
      </c>
      <c r="I4184">
        <v>4</v>
      </c>
      <c r="J4184">
        <v>48409</v>
      </c>
      <c r="K4184">
        <v>15</v>
      </c>
      <c r="L4184">
        <v>164590.6</v>
      </c>
      <c r="M4184">
        <v>8634.14</v>
      </c>
      <c r="N4184" t="s">
        <v>38</v>
      </c>
    </row>
    <row r="4185" spans="1:14" x14ac:dyDescent="0.35">
      <c r="A4185">
        <v>14184</v>
      </c>
      <c r="B4185" s="1">
        <v>45440</v>
      </c>
      <c r="C4185" t="s">
        <v>7544</v>
      </c>
      <c r="D4185" t="s">
        <v>15</v>
      </c>
      <c r="E4185" t="s">
        <v>16</v>
      </c>
      <c r="F4185" t="s">
        <v>129</v>
      </c>
      <c r="G4185" t="s">
        <v>130</v>
      </c>
      <c r="H4185" t="s">
        <v>1620</v>
      </c>
      <c r="I4185">
        <v>2</v>
      </c>
      <c r="J4185">
        <v>230</v>
      </c>
      <c r="K4185">
        <v>10</v>
      </c>
      <c r="L4185">
        <v>414</v>
      </c>
      <c r="M4185">
        <v>97.91</v>
      </c>
      <c r="N4185" t="s">
        <v>38</v>
      </c>
    </row>
    <row r="4186" spans="1:14" x14ac:dyDescent="0.35">
      <c r="A4186">
        <v>14185</v>
      </c>
      <c r="B4186" s="1">
        <v>45451</v>
      </c>
      <c r="C4186" t="s">
        <v>7545</v>
      </c>
      <c r="D4186" t="s">
        <v>28</v>
      </c>
      <c r="E4186" t="s">
        <v>85</v>
      </c>
      <c r="F4186" t="s">
        <v>46</v>
      </c>
      <c r="G4186" t="s">
        <v>209</v>
      </c>
      <c r="H4186" t="s">
        <v>7546</v>
      </c>
      <c r="I4186">
        <v>5</v>
      </c>
      <c r="J4186">
        <v>31332</v>
      </c>
      <c r="K4186">
        <v>10</v>
      </c>
      <c r="L4186">
        <v>140994</v>
      </c>
      <c r="M4186">
        <v>11582.73</v>
      </c>
      <c r="N4186" t="s">
        <v>38</v>
      </c>
    </row>
    <row r="4187" spans="1:14" x14ac:dyDescent="0.35">
      <c r="A4187">
        <v>14186</v>
      </c>
      <c r="B4187" s="1">
        <v>45279</v>
      </c>
      <c r="C4187" t="s">
        <v>7547</v>
      </c>
      <c r="D4187" t="s">
        <v>15</v>
      </c>
      <c r="E4187" t="s">
        <v>93</v>
      </c>
      <c r="F4187" t="s">
        <v>30</v>
      </c>
      <c r="G4187" t="s">
        <v>322</v>
      </c>
      <c r="H4187" t="s">
        <v>6869</v>
      </c>
      <c r="I4187">
        <v>4</v>
      </c>
      <c r="J4187">
        <v>21976</v>
      </c>
      <c r="K4187">
        <v>20</v>
      </c>
      <c r="L4187">
        <v>70323.199999999997</v>
      </c>
      <c r="M4187">
        <v>7712.54</v>
      </c>
      <c r="N4187" t="s">
        <v>20</v>
      </c>
    </row>
    <row r="4188" spans="1:14" x14ac:dyDescent="0.35">
      <c r="A4188">
        <v>14187</v>
      </c>
      <c r="B4188" s="1">
        <v>45831</v>
      </c>
      <c r="C4188" t="s">
        <v>7548</v>
      </c>
      <c r="D4188" t="s">
        <v>22</v>
      </c>
      <c r="E4188" t="s">
        <v>54</v>
      </c>
      <c r="F4188" t="s">
        <v>30</v>
      </c>
      <c r="G4188" t="s">
        <v>104</v>
      </c>
      <c r="H4188" t="s">
        <v>7549</v>
      </c>
      <c r="I4188">
        <v>4</v>
      </c>
      <c r="J4188">
        <v>36482</v>
      </c>
      <c r="K4188">
        <v>20</v>
      </c>
      <c r="L4188">
        <v>116742.39999999999</v>
      </c>
      <c r="M4188">
        <v>23264.65</v>
      </c>
      <c r="N4188" t="s">
        <v>20</v>
      </c>
    </row>
    <row r="4189" spans="1:14" x14ac:dyDescent="0.35">
      <c r="A4189">
        <v>14188</v>
      </c>
      <c r="B4189" s="1">
        <v>45689</v>
      </c>
      <c r="C4189" t="s">
        <v>7550</v>
      </c>
      <c r="D4189" t="s">
        <v>15</v>
      </c>
      <c r="E4189" t="s">
        <v>68</v>
      </c>
      <c r="F4189" t="s">
        <v>42</v>
      </c>
      <c r="G4189" t="s">
        <v>188</v>
      </c>
      <c r="H4189" t="s">
        <v>7551</v>
      </c>
      <c r="I4189">
        <v>4</v>
      </c>
      <c r="J4189">
        <v>31211</v>
      </c>
      <c r="K4189">
        <v>10</v>
      </c>
      <c r="L4189">
        <v>112359.6</v>
      </c>
      <c r="M4189">
        <v>7794.38</v>
      </c>
      <c r="N4189" t="s">
        <v>38</v>
      </c>
    </row>
    <row r="4190" spans="1:14" x14ac:dyDescent="0.35">
      <c r="A4190">
        <v>14189</v>
      </c>
      <c r="B4190" s="1">
        <v>45901</v>
      </c>
      <c r="C4190" t="s">
        <v>7552</v>
      </c>
      <c r="D4190" t="s">
        <v>22</v>
      </c>
      <c r="E4190" t="s">
        <v>74</v>
      </c>
      <c r="F4190" t="s">
        <v>42</v>
      </c>
      <c r="G4190" t="s">
        <v>188</v>
      </c>
      <c r="H4190" t="s">
        <v>1941</v>
      </c>
      <c r="I4190">
        <v>4</v>
      </c>
      <c r="J4190">
        <v>61371</v>
      </c>
      <c r="K4190">
        <v>20</v>
      </c>
      <c r="L4190">
        <v>196387.20000000001</v>
      </c>
      <c r="M4190">
        <v>43158.03</v>
      </c>
      <c r="N4190" t="s">
        <v>72</v>
      </c>
    </row>
    <row r="4191" spans="1:14" x14ac:dyDescent="0.35">
      <c r="A4191">
        <v>14190</v>
      </c>
      <c r="B4191" s="1">
        <v>45602</v>
      </c>
      <c r="C4191" t="s">
        <v>7553</v>
      </c>
      <c r="D4191" t="s">
        <v>28</v>
      </c>
      <c r="E4191" t="s">
        <v>144</v>
      </c>
      <c r="F4191" t="s">
        <v>96</v>
      </c>
      <c r="G4191" t="s">
        <v>183</v>
      </c>
      <c r="H4191" t="s">
        <v>6999</v>
      </c>
      <c r="I4191">
        <v>3</v>
      </c>
      <c r="J4191">
        <v>72788</v>
      </c>
      <c r="K4191">
        <v>10</v>
      </c>
      <c r="L4191">
        <v>196527.6</v>
      </c>
      <c r="M4191">
        <v>11011.84</v>
      </c>
      <c r="N4191" t="s">
        <v>38</v>
      </c>
    </row>
    <row r="4192" spans="1:14" x14ac:dyDescent="0.35">
      <c r="A4192">
        <v>14191</v>
      </c>
      <c r="B4192" s="1">
        <v>45532</v>
      </c>
      <c r="C4192" t="s">
        <v>7554</v>
      </c>
      <c r="D4192" t="s">
        <v>15</v>
      </c>
      <c r="E4192" t="s">
        <v>68</v>
      </c>
      <c r="F4192" t="s">
        <v>96</v>
      </c>
      <c r="G4192" t="s">
        <v>214</v>
      </c>
      <c r="H4192" t="s">
        <v>2459</v>
      </c>
      <c r="I4192">
        <v>2</v>
      </c>
      <c r="J4192">
        <v>12211</v>
      </c>
      <c r="K4192">
        <v>10</v>
      </c>
      <c r="L4192">
        <v>21979.8</v>
      </c>
      <c r="M4192">
        <v>2177.63</v>
      </c>
      <c r="N4192" t="s">
        <v>33</v>
      </c>
    </row>
    <row r="4193" spans="1:14" x14ac:dyDescent="0.35">
      <c r="A4193">
        <v>14192</v>
      </c>
      <c r="B4193" s="1">
        <v>45736</v>
      </c>
      <c r="C4193" t="s">
        <v>7555</v>
      </c>
      <c r="D4193" t="s">
        <v>22</v>
      </c>
      <c r="E4193" t="s">
        <v>58</v>
      </c>
      <c r="F4193" t="s">
        <v>24</v>
      </c>
      <c r="G4193" t="s">
        <v>59</v>
      </c>
      <c r="H4193" t="s">
        <v>7556</v>
      </c>
      <c r="I4193">
        <v>1</v>
      </c>
      <c r="J4193">
        <v>53546</v>
      </c>
      <c r="K4193">
        <v>5</v>
      </c>
      <c r="L4193">
        <v>50868.7</v>
      </c>
      <c r="M4193">
        <v>9767.24</v>
      </c>
      <c r="N4193" t="s">
        <v>20</v>
      </c>
    </row>
    <row r="4194" spans="1:14" x14ac:dyDescent="0.35">
      <c r="A4194">
        <v>14193</v>
      </c>
      <c r="B4194" s="1">
        <v>45514</v>
      </c>
      <c r="C4194" t="s">
        <v>7557</v>
      </c>
      <c r="D4194" t="s">
        <v>15</v>
      </c>
      <c r="E4194" t="s">
        <v>174</v>
      </c>
      <c r="F4194" t="s">
        <v>75</v>
      </c>
      <c r="G4194" t="s">
        <v>307</v>
      </c>
      <c r="H4194" t="s">
        <v>7558</v>
      </c>
      <c r="I4194">
        <v>5</v>
      </c>
      <c r="J4194">
        <v>3817</v>
      </c>
      <c r="K4194">
        <v>20</v>
      </c>
      <c r="L4194">
        <v>15268</v>
      </c>
      <c r="M4194">
        <v>3502.37</v>
      </c>
      <c r="N4194" t="s">
        <v>83</v>
      </c>
    </row>
    <row r="4195" spans="1:14" x14ac:dyDescent="0.35">
      <c r="A4195">
        <v>14194</v>
      </c>
      <c r="B4195" s="1">
        <v>45822</v>
      </c>
      <c r="C4195" t="s">
        <v>7559</v>
      </c>
      <c r="D4195" t="s">
        <v>40</v>
      </c>
      <c r="E4195" t="s">
        <v>50</v>
      </c>
      <c r="F4195" t="s">
        <v>69</v>
      </c>
      <c r="G4195" t="s">
        <v>151</v>
      </c>
      <c r="H4195" t="s">
        <v>7290</v>
      </c>
      <c r="I4195">
        <v>2</v>
      </c>
      <c r="J4195">
        <v>10710</v>
      </c>
      <c r="K4195">
        <v>0</v>
      </c>
      <c r="L4195">
        <v>21420</v>
      </c>
      <c r="M4195">
        <v>2771.97</v>
      </c>
      <c r="N4195" t="s">
        <v>83</v>
      </c>
    </row>
    <row r="4196" spans="1:14" x14ac:dyDescent="0.35">
      <c r="A4196">
        <v>14195</v>
      </c>
      <c r="B4196" s="1">
        <v>45855</v>
      </c>
      <c r="C4196" t="s">
        <v>7560</v>
      </c>
      <c r="D4196" t="s">
        <v>28</v>
      </c>
      <c r="E4196" t="s">
        <v>29</v>
      </c>
      <c r="F4196" t="s">
        <v>24</v>
      </c>
      <c r="G4196" t="s">
        <v>59</v>
      </c>
      <c r="H4196" t="s">
        <v>7561</v>
      </c>
      <c r="I4196">
        <v>2</v>
      </c>
      <c r="J4196">
        <v>37310</v>
      </c>
      <c r="K4196">
        <v>10</v>
      </c>
      <c r="L4196">
        <v>67158</v>
      </c>
      <c r="M4196">
        <v>15052.38</v>
      </c>
      <c r="N4196" t="s">
        <v>33</v>
      </c>
    </row>
    <row r="4197" spans="1:14" x14ac:dyDescent="0.35">
      <c r="A4197">
        <v>14196</v>
      </c>
      <c r="B4197" s="1">
        <v>45252</v>
      </c>
      <c r="C4197" t="s">
        <v>7562</v>
      </c>
      <c r="D4197" t="s">
        <v>15</v>
      </c>
      <c r="E4197" t="s">
        <v>147</v>
      </c>
      <c r="F4197" t="s">
        <v>129</v>
      </c>
      <c r="G4197" t="s">
        <v>164</v>
      </c>
      <c r="H4197" t="s">
        <v>7563</v>
      </c>
      <c r="I4197">
        <v>1</v>
      </c>
      <c r="J4197">
        <v>28382</v>
      </c>
      <c r="K4197">
        <v>20</v>
      </c>
      <c r="L4197">
        <v>22705.599999999999</v>
      </c>
      <c r="M4197">
        <v>1707.73</v>
      </c>
      <c r="N4197" t="s">
        <v>20</v>
      </c>
    </row>
    <row r="4198" spans="1:14" x14ac:dyDescent="0.35">
      <c r="A4198">
        <v>14197</v>
      </c>
      <c r="B4198" s="1">
        <v>45484</v>
      </c>
      <c r="C4198" t="s">
        <v>7564</v>
      </c>
      <c r="D4198" t="s">
        <v>15</v>
      </c>
      <c r="E4198" t="s">
        <v>93</v>
      </c>
      <c r="F4198" t="s">
        <v>75</v>
      </c>
      <c r="G4198" t="s">
        <v>307</v>
      </c>
      <c r="H4198" t="s">
        <v>7565</v>
      </c>
      <c r="I4198">
        <v>1</v>
      </c>
      <c r="J4198">
        <v>4180</v>
      </c>
      <c r="K4198">
        <v>0</v>
      </c>
      <c r="L4198">
        <v>4180</v>
      </c>
      <c r="M4198">
        <v>947.44</v>
      </c>
      <c r="N4198" t="s">
        <v>72</v>
      </c>
    </row>
    <row r="4199" spans="1:14" x14ac:dyDescent="0.35">
      <c r="A4199">
        <v>14198</v>
      </c>
      <c r="B4199" s="1">
        <v>45878</v>
      </c>
      <c r="C4199" t="s">
        <v>7566</v>
      </c>
      <c r="D4199" t="s">
        <v>15</v>
      </c>
      <c r="E4199" t="s">
        <v>16</v>
      </c>
      <c r="F4199" t="s">
        <v>96</v>
      </c>
      <c r="G4199" t="s">
        <v>97</v>
      </c>
      <c r="H4199" t="s">
        <v>2529</v>
      </c>
      <c r="I4199">
        <v>4</v>
      </c>
      <c r="J4199">
        <v>13266</v>
      </c>
      <c r="K4199">
        <v>10</v>
      </c>
      <c r="L4199">
        <v>47757.599999999999</v>
      </c>
      <c r="M4199">
        <v>5779.82</v>
      </c>
      <c r="N4199" t="s">
        <v>72</v>
      </c>
    </row>
    <row r="4200" spans="1:14" x14ac:dyDescent="0.35">
      <c r="A4200">
        <v>14199</v>
      </c>
      <c r="B4200" s="1">
        <v>45688</v>
      </c>
      <c r="C4200" t="s">
        <v>7567</v>
      </c>
      <c r="D4200" t="s">
        <v>28</v>
      </c>
      <c r="E4200" t="s">
        <v>29</v>
      </c>
      <c r="F4200" t="s">
        <v>46</v>
      </c>
      <c r="G4200" t="s">
        <v>126</v>
      </c>
      <c r="H4200" t="s">
        <v>7568</v>
      </c>
      <c r="I4200">
        <v>4</v>
      </c>
      <c r="J4200">
        <v>1192</v>
      </c>
      <c r="K4200">
        <v>10</v>
      </c>
      <c r="L4200">
        <v>4291.2</v>
      </c>
      <c r="M4200">
        <v>684.39</v>
      </c>
      <c r="N4200" t="s">
        <v>38</v>
      </c>
    </row>
    <row r="4201" spans="1:14" x14ac:dyDescent="0.35">
      <c r="A4201">
        <v>14200</v>
      </c>
      <c r="B4201" s="1">
        <v>45507</v>
      </c>
      <c r="C4201" t="s">
        <v>7569</v>
      </c>
      <c r="D4201" t="s">
        <v>40</v>
      </c>
      <c r="E4201" t="s">
        <v>62</v>
      </c>
      <c r="F4201" t="s">
        <v>30</v>
      </c>
      <c r="G4201" t="s">
        <v>322</v>
      </c>
      <c r="H4201" t="s">
        <v>7570</v>
      </c>
      <c r="I4201">
        <v>2</v>
      </c>
      <c r="J4201">
        <v>22884</v>
      </c>
      <c r="K4201">
        <v>15</v>
      </c>
      <c r="L4201">
        <v>38902.800000000003</v>
      </c>
      <c r="M4201">
        <v>4447.38</v>
      </c>
      <c r="N4201" t="s">
        <v>20</v>
      </c>
    </row>
    <row r="4202" spans="1:14" x14ac:dyDescent="0.35">
      <c r="A4202">
        <v>14201</v>
      </c>
      <c r="B4202" s="1">
        <v>45883</v>
      </c>
      <c r="C4202" t="s">
        <v>4750</v>
      </c>
      <c r="D4202" t="s">
        <v>40</v>
      </c>
      <c r="E4202" t="s">
        <v>41</v>
      </c>
      <c r="F4202" t="s">
        <v>96</v>
      </c>
      <c r="G4202" t="s">
        <v>214</v>
      </c>
      <c r="H4202" t="s">
        <v>7571</v>
      </c>
      <c r="I4202">
        <v>4</v>
      </c>
      <c r="J4202">
        <v>2979</v>
      </c>
      <c r="K4202">
        <v>0</v>
      </c>
      <c r="L4202">
        <v>11916</v>
      </c>
      <c r="M4202">
        <v>2161.1799999999998</v>
      </c>
      <c r="N4202" t="s">
        <v>20</v>
      </c>
    </row>
    <row r="4203" spans="1:14" x14ac:dyDescent="0.35">
      <c r="A4203">
        <v>14202</v>
      </c>
      <c r="B4203" s="1">
        <v>45378</v>
      </c>
      <c r="C4203" t="s">
        <v>7572</v>
      </c>
      <c r="D4203" t="s">
        <v>15</v>
      </c>
      <c r="E4203" t="s">
        <v>174</v>
      </c>
      <c r="F4203" t="s">
        <v>75</v>
      </c>
      <c r="G4203" t="s">
        <v>307</v>
      </c>
      <c r="H4203" t="s">
        <v>7573</v>
      </c>
      <c r="I4203">
        <v>4</v>
      </c>
      <c r="J4203">
        <v>50408</v>
      </c>
      <c r="K4203">
        <v>20</v>
      </c>
      <c r="L4203">
        <v>161305.60000000001</v>
      </c>
      <c r="M4203">
        <v>25932.37</v>
      </c>
      <c r="N4203" t="s">
        <v>33</v>
      </c>
    </row>
    <row r="4204" spans="1:14" x14ac:dyDescent="0.35">
      <c r="A4204">
        <v>14203</v>
      </c>
      <c r="B4204" s="1">
        <v>45922</v>
      </c>
      <c r="C4204" t="s">
        <v>7574</v>
      </c>
      <c r="D4204" t="s">
        <v>15</v>
      </c>
      <c r="E4204" t="s">
        <v>93</v>
      </c>
      <c r="F4204" t="s">
        <v>46</v>
      </c>
      <c r="G4204" t="s">
        <v>209</v>
      </c>
      <c r="H4204" t="s">
        <v>7575</v>
      </c>
      <c r="I4204">
        <v>3</v>
      </c>
      <c r="J4204">
        <v>61023</v>
      </c>
      <c r="K4204">
        <v>15</v>
      </c>
      <c r="L4204">
        <v>155608.65</v>
      </c>
      <c r="M4204">
        <v>19574.3</v>
      </c>
      <c r="N4204" t="s">
        <v>83</v>
      </c>
    </row>
    <row r="4205" spans="1:14" x14ac:dyDescent="0.35">
      <c r="A4205">
        <v>14204</v>
      </c>
      <c r="B4205" s="1">
        <v>45592</v>
      </c>
      <c r="C4205" t="s">
        <v>7576</v>
      </c>
      <c r="D4205" t="s">
        <v>40</v>
      </c>
      <c r="E4205" t="s">
        <v>62</v>
      </c>
      <c r="F4205" t="s">
        <v>17</v>
      </c>
      <c r="G4205" t="s">
        <v>18</v>
      </c>
      <c r="H4205" t="s">
        <v>1832</v>
      </c>
      <c r="I4205">
        <v>3</v>
      </c>
      <c r="J4205">
        <v>10491</v>
      </c>
      <c r="K4205">
        <v>20</v>
      </c>
      <c r="L4205">
        <v>25178.400000000001</v>
      </c>
      <c r="M4205">
        <v>1861.94</v>
      </c>
      <c r="N4205" t="s">
        <v>33</v>
      </c>
    </row>
    <row r="4206" spans="1:14" x14ac:dyDescent="0.35">
      <c r="A4206">
        <v>14205</v>
      </c>
      <c r="B4206" s="1">
        <v>45242</v>
      </c>
      <c r="C4206" t="s">
        <v>7577</v>
      </c>
      <c r="D4206" t="s">
        <v>28</v>
      </c>
      <c r="E4206" t="s">
        <v>114</v>
      </c>
      <c r="F4206" t="s">
        <v>69</v>
      </c>
      <c r="G4206" t="s">
        <v>151</v>
      </c>
      <c r="H4206" t="s">
        <v>7578</v>
      </c>
      <c r="I4206">
        <v>5</v>
      </c>
      <c r="J4206">
        <v>24144</v>
      </c>
      <c r="K4206">
        <v>10</v>
      </c>
      <c r="L4206">
        <v>108648</v>
      </c>
      <c r="M4206">
        <v>18929.37</v>
      </c>
      <c r="N4206" t="s">
        <v>20</v>
      </c>
    </row>
    <row r="4207" spans="1:14" x14ac:dyDescent="0.35">
      <c r="A4207">
        <v>14206</v>
      </c>
      <c r="B4207" s="1">
        <v>45376</v>
      </c>
      <c r="C4207" t="s">
        <v>7579</v>
      </c>
      <c r="D4207" t="s">
        <v>40</v>
      </c>
      <c r="E4207" t="s">
        <v>50</v>
      </c>
      <c r="F4207" t="s">
        <v>46</v>
      </c>
      <c r="G4207" t="s">
        <v>201</v>
      </c>
      <c r="H4207" t="s">
        <v>6165</v>
      </c>
      <c r="I4207">
        <v>4</v>
      </c>
      <c r="J4207">
        <v>21184</v>
      </c>
      <c r="K4207">
        <v>0</v>
      </c>
      <c r="L4207">
        <v>84736</v>
      </c>
      <c r="M4207">
        <v>17468.09</v>
      </c>
      <c r="N4207" t="s">
        <v>83</v>
      </c>
    </row>
    <row r="4208" spans="1:14" x14ac:dyDescent="0.35">
      <c r="A4208">
        <v>14207</v>
      </c>
      <c r="B4208" s="1">
        <v>45295</v>
      </c>
      <c r="C4208" t="s">
        <v>7580</v>
      </c>
      <c r="D4208" t="s">
        <v>28</v>
      </c>
      <c r="E4208" t="s">
        <v>144</v>
      </c>
      <c r="F4208" t="s">
        <v>75</v>
      </c>
      <c r="G4208" t="s">
        <v>240</v>
      </c>
      <c r="H4208" t="s">
        <v>7581</v>
      </c>
      <c r="I4208">
        <v>3</v>
      </c>
      <c r="J4208">
        <v>73674</v>
      </c>
      <c r="K4208">
        <v>5</v>
      </c>
      <c r="L4208">
        <v>209970.9</v>
      </c>
      <c r="M4208">
        <v>14653.34</v>
      </c>
      <c r="N4208" t="s">
        <v>33</v>
      </c>
    </row>
    <row r="4209" spans="1:14" x14ac:dyDescent="0.35">
      <c r="A4209">
        <v>14208</v>
      </c>
      <c r="B4209" s="1">
        <v>45630</v>
      </c>
      <c r="C4209" t="s">
        <v>7582</v>
      </c>
      <c r="D4209" t="s">
        <v>28</v>
      </c>
      <c r="E4209" t="s">
        <v>35</v>
      </c>
      <c r="F4209" t="s">
        <v>75</v>
      </c>
      <c r="G4209" t="s">
        <v>240</v>
      </c>
      <c r="H4209" t="s">
        <v>7583</v>
      </c>
      <c r="I4209">
        <v>1</v>
      </c>
      <c r="J4209">
        <v>56656</v>
      </c>
      <c r="K4209">
        <v>10</v>
      </c>
      <c r="L4209">
        <v>50990.400000000001</v>
      </c>
      <c r="M4209">
        <v>9654.26</v>
      </c>
      <c r="N4209" t="s">
        <v>38</v>
      </c>
    </row>
    <row r="4210" spans="1:14" x14ac:dyDescent="0.35">
      <c r="A4210">
        <v>14209</v>
      </c>
      <c r="B4210" s="1">
        <v>45523</v>
      </c>
      <c r="C4210" t="s">
        <v>7584</v>
      </c>
      <c r="D4210" t="s">
        <v>40</v>
      </c>
      <c r="E4210" t="s">
        <v>62</v>
      </c>
      <c r="F4210" t="s">
        <v>96</v>
      </c>
      <c r="G4210" t="s">
        <v>214</v>
      </c>
      <c r="H4210" t="s">
        <v>7585</v>
      </c>
      <c r="I4210">
        <v>2</v>
      </c>
      <c r="J4210">
        <v>20315</v>
      </c>
      <c r="K4210">
        <v>20</v>
      </c>
      <c r="L4210">
        <v>32504</v>
      </c>
      <c r="M4210">
        <v>6391.65</v>
      </c>
      <c r="N4210" t="s">
        <v>33</v>
      </c>
    </row>
    <row r="4211" spans="1:14" x14ac:dyDescent="0.35">
      <c r="A4211">
        <v>14210</v>
      </c>
      <c r="B4211" s="1">
        <v>45461</v>
      </c>
      <c r="C4211" t="s">
        <v>7586</v>
      </c>
      <c r="D4211" t="s">
        <v>15</v>
      </c>
      <c r="E4211" t="s">
        <v>93</v>
      </c>
      <c r="F4211" t="s">
        <v>46</v>
      </c>
      <c r="G4211" t="s">
        <v>201</v>
      </c>
      <c r="H4211" t="s">
        <v>7587</v>
      </c>
      <c r="I4211">
        <v>5</v>
      </c>
      <c r="J4211">
        <v>20550</v>
      </c>
      <c r="K4211">
        <v>10</v>
      </c>
      <c r="L4211">
        <v>92475</v>
      </c>
      <c r="M4211">
        <v>18052.96</v>
      </c>
      <c r="N4211" t="s">
        <v>20</v>
      </c>
    </row>
    <row r="4212" spans="1:14" x14ac:dyDescent="0.35">
      <c r="A4212">
        <v>14211</v>
      </c>
      <c r="B4212" s="1">
        <v>45337</v>
      </c>
      <c r="C4212" t="s">
        <v>7588</v>
      </c>
      <c r="D4212" t="s">
        <v>28</v>
      </c>
      <c r="E4212" t="s">
        <v>144</v>
      </c>
      <c r="F4212" t="s">
        <v>42</v>
      </c>
      <c r="G4212" t="s">
        <v>188</v>
      </c>
      <c r="H4212" t="s">
        <v>7589</v>
      </c>
      <c r="I4212">
        <v>5</v>
      </c>
      <c r="J4212">
        <v>52761</v>
      </c>
      <c r="K4212">
        <v>10</v>
      </c>
      <c r="L4212">
        <v>237424.5</v>
      </c>
      <c r="M4212">
        <v>52747.02</v>
      </c>
      <c r="N4212" t="s">
        <v>20</v>
      </c>
    </row>
    <row r="4213" spans="1:14" x14ac:dyDescent="0.35">
      <c r="A4213">
        <v>14212</v>
      </c>
      <c r="B4213" s="1">
        <v>45457</v>
      </c>
      <c r="C4213" t="s">
        <v>7590</v>
      </c>
      <c r="D4213" t="s">
        <v>40</v>
      </c>
      <c r="E4213" t="s">
        <v>62</v>
      </c>
      <c r="F4213" t="s">
        <v>46</v>
      </c>
      <c r="G4213" t="s">
        <v>47</v>
      </c>
      <c r="H4213" t="s">
        <v>990</v>
      </c>
      <c r="I4213">
        <v>4</v>
      </c>
      <c r="J4213">
        <v>74329</v>
      </c>
      <c r="K4213">
        <v>5</v>
      </c>
      <c r="L4213">
        <v>282450.2</v>
      </c>
      <c r="M4213">
        <v>39218.71</v>
      </c>
      <c r="N4213" t="s">
        <v>38</v>
      </c>
    </row>
    <row r="4214" spans="1:14" x14ac:dyDescent="0.35">
      <c r="A4214">
        <v>14213</v>
      </c>
      <c r="B4214" s="1">
        <v>45697</v>
      </c>
      <c r="C4214" t="s">
        <v>7591</v>
      </c>
      <c r="D4214" t="s">
        <v>28</v>
      </c>
      <c r="E4214" t="s">
        <v>144</v>
      </c>
      <c r="F4214" t="s">
        <v>24</v>
      </c>
      <c r="G4214" t="s">
        <v>107</v>
      </c>
      <c r="H4214" t="s">
        <v>5000</v>
      </c>
      <c r="I4214">
        <v>1</v>
      </c>
      <c r="J4214">
        <v>4288</v>
      </c>
      <c r="K4214">
        <v>15</v>
      </c>
      <c r="L4214">
        <v>3644.8</v>
      </c>
      <c r="M4214">
        <v>488.94</v>
      </c>
      <c r="N4214" t="s">
        <v>20</v>
      </c>
    </row>
    <row r="4215" spans="1:14" x14ac:dyDescent="0.35">
      <c r="A4215">
        <v>14214</v>
      </c>
      <c r="B4215" s="1">
        <v>45920</v>
      </c>
      <c r="C4215" t="s">
        <v>7592</v>
      </c>
      <c r="D4215" t="s">
        <v>28</v>
      </c>
      <c r="E4215" t="s">
        <v>144</v>
      </c>
      <c r="F4215" t="s">
        <v>42</v>
      </c>
      <c r="G4215" t="s">
        <v>43</v>
      </c>
      <c r="H4215" t="s">
        <v>7593</v>
      </c>
      <c r="I4215">
        <v>5</v>
      </c>
      <c r="J4215">
        <v>38267</v>
      </c>
      <c r="K4215">
        <v>15</v>
      </c>
      <c r="L4215">
        <v>162634.75</v>
      </c>
      <c r="M4215">
        <v>33370.699999999997</v>
      </c>
      <c r="N4215" t="s">
        <v>20</v>
      </c>
    </row>
    <row r="4216" spans="1:14" x14ac:dyDescent="0.35">
      <c r="A4216">
        <v>14215</v>
      </c>
      <c r="B4216" s="1">
        <v>45806</v>
      </c>
      <c r="C4216" t="s">
        <v>7594</v>
      </c>
      <c r="D4216" t="s">
        <v>28</v>
      </c>
      <c r="E4216" t="s">
        <v>85</v>
      </c>
      <c r="F4216" t="s">
        <v>24</v>
      </c>
      <c r="G4216" t="s">
        <v>36</v>
      </c>
      <c r="H4216" t="s">
        <v>7595</v>
      </c>
      <c r="I4216">
        <v>1</v>
      </c>
      <c r="J4216">
        <v>74519</v>
      </c>
      <c r="K4216">
        <v>15</v>
      </c>
      <c r="L4216">
        <v>63341.15</v>
      </c>
      <c r="M4216">
        <v>11503.83</v>
      </c>
      <c r="N4216" t="s">
        <v>38</v>
      </c>
    </row>
    <row r="4217" spans="1:14" x14ac:dyDescent="0.35">
      <c r="A4217">
        <v>14216</v>
      </c>
      <c r="B4217" s="1">
        <v>45645</v>
      </c>
      <c r="C4217" t="s">
        <v>7596</v>
      </c>
      <c r="D4217" t="s">
        <v>15</v>
      </c>
      <c r="E4217" t="s">
        <v>16</v>
      </c>
      <c r="F4217" t="s">
        <v>86</v>
      </c>
      <c r="G4217" t="s">
        <v>90</v>
      </c>
      <c r="H4217" t="s">
        <v>5667</v>
      </c>
      <c r="I4217">
        <v>2</v>
      </c>
      <c r="J4217">
        <v>12655</v>
      </c>
      <c r="K4217">
        <v>5</v>
      </c>
      <c r="L4217">
        <v>24044.5</v>
      </c>
      <c r="M4217">
        <v>3044.58</v>
      </c>
      <c r="N4217" t="s">
        <v>38</v>
      </c>
    </row>
    <row r="4218" spans="1:14" x14ac:dyDescent="0.35">
      <c r="A4218">
        <v>14217</v>
      </c>
      <c r="B4218" s="1">
        <v>45836</v>
      </c>
      <c r="C4218" t="s">
        <v>7597</v>
      </c>
      <c r="D4218" t="s">
        <v>15</v>
      </c>
      <c r="E4218" t="s">
        <v>68</v>
      </c>
      <c r="F4218" t="s">
        <v>46</v>
      </c>
      <c r="G4218" t="s">
        <v>126</v>
      </c>
      <c r="H4218" t="s">
        <v>7598</v>
      </c>
      <c r="I4218">
        <v>4</v>
      </c>
      <c r="J4218">
        <v>71098</v>
      </c>
      <c r="K4218">
        <v>5</v>
      </c>
      <c r="L4218">
        <v>270172.40000000002</v>
      </c>
      <c r="M4218">
        <v>55080.3</v>
      </c>
      <c r="N4218" t="s">
        <v>72</v>
      </c>
    </row>
    <row r="4219" spans="1:14" x14ac:dyDescent="0.35">
      <c r="A4219">
        <v>14218</v>
      </c>
      <c r="B4219" s="1">
        <v>45525</v>
      </c>
      <c r="C4219" t="s">
        <v>7599</v>
      </c>
      <c r="D4219" t="s">
        <v>22</v>
      </c>
      <c r="E4219" t="s">
        <v>54</v>
      </c>
      <c r="F4219" t="s">
        <v>86</v>
      </c>
      <c r="G4219" t="s">
        <v>90</v>
      </c>
      <c r="H4219" t="s">
        <v>7600</v>
      </c>
      <c r="I4219">
        <v>2</v>
      </c>
      <c r="J4219">
        <v>16477</v>
      </c>
      <c r="K4219">
        <v>0</v>
      </c>
      <c r="L4219">
        <v>32954</v>
      </c>
      <c r="M4219">
        <v>5042.66</v>
      </c>
      <c r="N4219" t="s">
        <v>83</v>
      </c>
    </row>
    <row r="4220" spans="1:14" x14ac:dyDescent="0.35">
      <c r="A4220">
        <v>14219</v>
      </c>
      <c r="B4220" s="1">
        <v>45235</v>
      </c>
      <c r="C4220" t="s">
        <v>7601</v>
      </c>
      <c r="D4220" t="s">
        <v>28</v>
      </c>
      <c r="E4220" t="s">
        <v>35</v>
      </c>
      <c r="F4220" t="s">
        <v>69</v>
      </c>
      <c r="G4220" t="s">
        <v>70</v>
      </c>
      <c r="H4220" t="s">
        <v>3958</v>
      </c>
      <c r="I4220">
        <v>1</v>
      </c>
      <c r="J4220">
        <v>25646</v>
      </c>
      <c r="K4220">
        <v>20</v>
      </c>
      <c r="L4220">
        <v>20516.8</v>
      </c>
      <c r="M4220">
        <v>4653.55</v>
      </c>
      <c r="N4220" t="s">
        <v>83</v>
      </c>
    </row>
    <row r="4221" spans="1:14" x14ac:dyDescent="0.35">
      <c r="A4221">
        <v>14220</v>
      </c>
      <c r="B4221" s="1">
        <v>45826</v>
      </c>
      <c r="C4221" t="s">
        <v>7602</v>
      </c>
      <c r="D4221" t="s">
        <v>15</v>
      </c>
      <c r="E4221" t="s">
        <v>147</v>
      </c>
      <c r="F4221" t="s">
        <v>75</v>
      </c>
      <c r="G4221" t="s">
        <v>204</v>
      </c>
      <c r="H4221" t="s">
        <v>7603</v>
      </c>
      <c r="I4221">
        <v>1</v>
      </c>
      <c r="J4221">
        <v>73009</v>
      </c>
      <c r="K4221">
        <v>0</v>
      </c>
      <c r="L4221">
        <v>73009</v>
      </c>
      <c r="M4221">
        <v>12225.83</v>
      </c>
      <c r="N4221" t="s">
        <v>38</v>
      </c>
    </row>
    <row r="4222" spans="1:14" x14ac:dyDescent="0.35">
      <c r="A4222">
        <v>14221</v>
      </c>
      <c r="B4222" s="1">
        <v>45583</v>
      </c>
      <c r="C4222" t="s">
        <v>7604</v>
      </c>
      <c r="D4222" t="s">
        <v>22</v>
      </c>
      <c r="E4222" t="s">
        <v>167</v>
      </c>
      <c r="F4222" t="s">
        <v>69</v>
      </c>
      <c r="G4222" t="s">
        <v>115</v>
      </c>
      <c r="H4222" t="s">
        <v>7605</v>
      </c>
      <c r="I4222">
        <v>1</v>
      </c>
      <c r="J4222">
        <v>10072</v>
      </c>
      <c r="K4222">
        <v>5</v>
      </c>
      <c r="L4222">
        <v>9568.4</v>
      </c>
      <c r="M4222">
        <v>1572.71</v>
      </c>
      <c r="N4222" t="s">
        <v>38</v>
      </c>
    </row>
    <row r="4223" spans="1:14" x14ac:dyDescent="0.35">
      <c r="A4223">
        <v>14222</v>
      </c>
      <c r="B4223" s="1">
        <v>45215</v>
      </c>
      <c r="C4223" t="s">
        <v>7606</v>
      </c>
      <c r="D4223" t="s">
        <v>40</v>
      </c>
      <c r="E4223" t="s">
        <v>103</v>
      </c>
      <c r="F4223" t="s">
        <v>75</v>
      </c>
      <c r="G4223" t="s">
        <v>240</v>
      </c>
      <c r="H4223" t="s">
        <v>7607</v>
      </c>
      <c r="I4223">
        <v>3</v>
      </c>
      <c r="J4223">
        <v>37533</v>
      </c>
      <c r="K4223">
        <v>10</v>
      </c>
      <c r="L4223">
        <v>101339.1</v>
      </c>
      <c r="M4223">
        <v>22912.15</v>
      </c>
      <c r="N4223" t="s">
        <v>72</v>
      </c>
    </row>
    <row r="4224" spans="1:14" x14ac:dyDescent="0.35">
      <c r="A4224">
        <v>14223</v>
      </c>
      <c r="B4224" s="1">
        <v>45458</v>
      </c>
      <c r="C4224" t="s">
        <v>7608</v>
      </c>
      <c r="D4224" t="s">
        <v>40</v>
      </c>
      <c r="E4224" t="s">
        <v>50</v>
      </c>
      <c r="F4224" t="s">
        <v>30</v>
      </c>
      <c r="G4224" t="s">
        <v>104</v>
      </c>
      <c r="H4224" t="s">
        <v>7609</v>
      </c>
      <c r="I4224">
        <v>4</v>
      </c>
      <c r="J4224">
        <v>76139</v>
      </c>
      <c r="K4224">
        <v>10</v>
      </c>
      <c r="L4224">
        <v>274100.40000000002</v>
      </c>
      <c r="M4224">
        <v>39517.42</v>
      </c>
      <c r="N4224" t="s">
        <v>83</v>
      </c>
    </row>
    <row r="4225" spans="1:14" x14ac:dyDescent="0.35">
      <c r="A4225">
        <v>14224</v>
      </c>
      <c r="B4225" s="1">
        <v>45349</v>
      </c>
      <c r="C4225" t="s">
        <v>7610</v>
      </c>
      <c r="D4225" t="s">
        <v>40</v>
      </c>
      <c r="E4225" t="s">
        <v>103</v>
      </c>
      <c r="F4225" t="s">
        <v>69</v>
      </c>
      <c r="G4225" t="s">
        <v>115</v>
      </c>
      <c r="H4225" t="s">
        <v>7611</v>
      </c>
      <c r="I4225">
        <v>2</v>
      </c>
      <c r="J4225">
        <v>9823</v>
      </c>
      <c r="K4225">
        <v>0</v>
      </c>
      <c r="L4225">
        <v>19646</v>
      </c>
      <c r="M4225">
        <v>1444.45</v>
      </c>
      <c r="N4225" t="s">
        <v>38</v>
      </c>
    </row>
    <row r="4226" spans="1:14" x14ac:dyDescent="0.35">
      <c r="A4226">
        <v>14225</v>
      </c>
      <c r="B4226" s="1">
        <v>45779</v>
      </c>
      <c r="C4226" t="s">
        <v>7612</v>
      </c>
      <c r="D4226" t="s">
        <v>22</v>
      </c>
      <c r="E4226" t="s">
        <v>167</v>
      </c>
      <c r="F4226" t="s">
        <v>17</v>
      </c>
      <c r="G4226" t="s">
        <v>55</v>
      </c>
      <c r="H4226" t="s">
        <v>4519</v>
      </c>
      <c r="I4226">
        <v>1</v>
      </c>
      <c r="J4226">
        <v>70399</v>
      </c>
      <c r="K4226">
        <v>5</v>
      </c>
      <c r="L4226">
        <v>66879.05</v>
      </c>
      <c r="M4226">
        <v>15026.25</v>
      </c>
      <c r="N4226" t="s">
        <v>83</v>
      </c>
    </row>
    <row r="4227" spans="1:14" x14ac:dyDescent="0.35">
      <c r="A4227">
        <v>14226</v>
      </c>
      <c r="B4227" s="1">
        <v>45721</v>
      </c>
      <c r="C4227" t="s">
        <v>7613</v>
      </c>
      <c r="D4227" t="s">
        <v>15</v>
      </c>
      <c r="E4227" t="s">
        <v>93</v>
      </c>
      <c r="F4227" t="s">
        <v>17</v>
      </c>
      <c r="G4227" t="s">
        <v>100</v>
      </c>
      <c r="H4227" t="s">
        <v>6692</v>
      </c>
      <c r="I4227">
        <v>5</v>
      </c>
      <c r="J4227">
        <v>68461</v>
      </c>
      <c r="K4227">
        <v>20</v>
      </c>
      <c r="L4227">
        <v>273844</v>
      </c>
      <c r="M4227">
        <v>47657.53</v>
      </c>
      <c r="N4227" t="s">
        <v>38</v>
      </c>
    </row>
    <row r="4228" spans="1:14" x14ac:dyDescent="0.35">
      <c r="A4228">
        <v>14227</v>
      </c>
      <c r="B4228" s="1">
        <v>45261</v>
      </c>
      <c r="C4228" t="s">
        <v>7614</v>
      </c>
      <c r="D4228" t="s">
        <v>28</v>
      </c>
      <c r="E4228" t="s">
        <v>85</v>
      </c>
      <c r="F4228" t="s">
        <v>24</v>
      </c>
      <c r="G4228" t="s">
        <v>59</v>
      </c>
      <c r="H4228" t="s">
        <v>3358</v>
      </c>
      <c r="I4228">
        <v>4</v>
      </c>
      <c r="J4228">
        <v>4994</v>
      </c>
      <c r="K4228">
        <v>10</v>
      </c>
      <c r="L4228">
        <v>17978.400000000001</v>
      </c>
      <c r="M4228">
        <v>2589.61</v>
      </c>
      <c r="N4228" t="s">
        <v>72</v>
      </c>
    </row>
    <row r="4229" spans="1:14" x14ac:dyDescent="0.35">
      <c r="A4229">
        <v>14228</v>
      </c>
      <c r="B4229" s="1">
        <v>45238</v>
      </c>
      <c r="C4229" t="s">
        <v>7615</v>
      </c>
      <c r="D4229" t="s">
        <v>40</v>
      </c>
      <c r="E4229" t="s">
        <v>62</v>
      </c>
      <c r="F4229" t="s">
        <v>96</v>
      </c>
      <c r="G4229" t="s">
        <v>97</v>
      </c>
      <c r="H4229" t="s">
        <v>7616</v>
      </c>
      <c r="I4229">
        <v>2</v>
      </c>
      <c r="J4229">
        <v>78935</v>
      </c>
      <c r="K4229">
        <v>20</v>
      </c>
      <c r="L4229">
        <v>126296</v>
      </c>
      <c r="M4229">
        <v>14274.55</v>
      </c>
      <c r="N4229" t="s">
        <v>72</v>
      </c>
    </row>
    <row r="4230" spans="1:14" x14ac:dyDescent="0.35">
      <c r="A4230">
        <v>14229</v>
      </c>
      <c r="B4230" s="1">
        <v>45506</v>
      </c>
      <c r="C4230" t="s">
        <v>7617</v>
      </c>
      <c r="D4230" t="s">
        <v>40</v>
      </c>
      <c r="E4230" t="s">
        <v>41</v>
      </c>
      <c r="F4230" t="s">
        <v>42</v>
      </c>
      <c r="G4230" t="s">
        <v>43</v>
      </c>
      <c r="H4230" t="s">
        <v>7618</v>
      </c>
      <c r="I4230">
        <v>5</v>
      </c>
      <c r="J4230">
        <v>59010</v>
      </c>
      <c r="K4230">
        <v>5</v>
      </c>
      <c r="L4230">
        <v>280297.5</v>
      </c>
      <c r="M4230">
        <v>33128.620000000003</v>
      </c>
      <c r="N4230" t="s">
        <v>33</v>
      </c>
    </row>
    <row r="4231" spans="1:14" x14ac:dyDescent="0.35">
      <c r="A4231">
        <v>14230</v>
      </c>
      <c r="B4231" s="1">
        <v>45897</v>
      </c>
      <c r="C4231" t="s">
        <v>7619</v>
      </c>
      <c r="D4231" t="s">
        <v>15</v>
      </c>
      <c r="E4231" t="s">
        <v>68</v>
      </c>
      <c r="F4231" t="s">
        <v>129</v>
      </c>
      <c r="G4231" t="s">
        <v>130</v>
      </c>
      <c r="H4231" t="s">
        <v>7620</v>
      </c>
      <c r="I4231">
        <v>3</v>
      </c>
      <c r="J4231">
        <v>28330</v>
      </c>
      <c r="K4231">
        <v>20</v>
      </c>
      <c r="L4231">
        <v>67992</v>
      </c>
      <c r="M4231">
        <v>7624.82</v>
      </c>
      <c r="N4231" t="s">
        <v>72</v>
      </c>
    </row>
    <row r="4232" spans="1:14" x14ac:dyDescent="0.35">
      <c r="A4232">
        <v>14231</v>
      </c>
      <c r="B4232" s="1">
        <v>45548</v>
      </c>
      <c r="C4232" t="s">
        <v>7621</v>
      </c>
      <c r="D4232" t="s">
        <v>40</v>
      </c>
      <c r="E4232" t="s">
        <v>103</v>
      </c>
      <c r="F4232" t="s">
        <v>75</v>
      </c>
      <c r="G4232" t="s">
        <v>307</v>
      </c>
      <c r="H4232" t="s">
        <v>820</v>
      </c>
      <c r="I4232">
        <v>5</v>
      </c>
      <c r="J4232">
        <v>63067</v>
      </c>
      <c r="K4232">
        <v>0</v>
      </c>
      <c r="L4232">
        <v>315335</v>
      </c>
      <c r="M4232">
        <v>16130.55</v>
      </c>
      <c r="N4232" t="s">
        <v>72</v>
      </c>
    </row>
    <row r="4233" spans="1:14" x14ac:dyDescent="0.35">
      <c r="A4233">
        <v>14232</v>
      </c>
      <c r="B4233" s="1">
        <v>45535</v>
      </c>
      <c r="C4233" t="s">
        <v>7622</v>
      </c>
      <c r="D4233" t="s">
        <v>15</v>
      </c>
      <c r="E4233" t="s">
        <v>93</v>
      </c>
      <c r="F4233" t="s">
        <v>75</v>
      </c>
      <c r="G4233" t="s">
        <v>409</v>
      </c>
      <c r="H4233" t="s">
        <v>6327</v>
      </c>
      <c r="I4233">
        <v>1</v>
      </c>
      <c r="J4233">
        <v>73694</v>
      </c>
      <c r="K4233">
        <v>5</v>
      </c>
      <c r="L4233">
        <v>70009.3</v>
      </c>
      <c r="M4233">
        <v>13909.36</v>
      </c>
      <c r="N4233" t="s">
        <v>72</v>
      </c>
    </row>
    <row r="4234" spans="1:14" x14ac:dyDescent="0.35">
      <c r="A4234">
        <v>14233</v>
      </c>
      <c r="B4234" s="1">
        <v>45418</v>
      </c>
      <c r="C4234" t="s">
        <v>7623</v>
      </c>
      <c r="D4234" t="s">
        <v>15</v>
      </c>
      <c r="E4234" t="s">
        <v>93</v>
      </c>
      <c r="F4234" t="s">
        <v>30</v>
      </c>
      <c r="G4234" t="s">
        <v>322</v>
      </c>
      <c r="H4234" t="s">
        <v>7624</v>
      </c>
      <c r="I4234">
        <v>2</v>
      </c>
      <c r="J4234">
        <v>20624</v>
      </c>
      <c r="K4234">
        <v>5</v>
      </c>
      <c r="L4234">
        <v>39185.599999999999</v>
      </c>
      <c r="M4234">
        <v>4905.32</v>
      </c>
      <c r="N4234" t="s">
        <v>33</v>
      </c>
    </row>
    <row r="4235" spans="1:14" x14ac:dyDescent="0.35">
      <c r="A4235">
        <v>14234</v>
      </c>
      <c r="B4235" s="1">
        <v>45737</v>
      </c>
      <c r="C4235" t="s">
        <v>7625</v>
      </c>
      <c r="D4235" t="s">
        <v>28</v>
      </c>
      <c r="E4235" t="s">
        <v>114</v>
      </c>
      <c r="F4235" t="s">
        <v>17</v>
      </c>
      <c r="G4235" t="s">
        <v>111</v>
      </c>
      <c r="H4235" t="s">
        <v>7626</v>
      </c>
      <c r="I4235">
        <v>2</v>
      </c>
      <c r="J4235">
        <v>29523</v>
      </c>
      <c r="K4235">
        <v>15</v>
      </c>
      <c r="L4235">
        <v>50189.1</v>
      </c>
      <c r="M4235">
        <v>4620.2700000000004</v>
      </c>
      <c r="N4235" t="s">
        <v>83</v>
      </c>
    </row>
    <row r="4236" spans="1:14" x14ac:dyDescent="0.35">
      <c r="A4236">
        <v>14235</v>
      </c>
      <c r="B4236" s="1">
        <v>45852</v>
      </c>
      <c r="C4236" t="s">
        <v>7627</v>
      </c>
      <c r="D4236" t="s">
        <v>28</v>
      </c>
      <c r="E4236" t="s">
        <v>35</v>
      </c>
      <c r="F4236" t="s">
        <v>86</v>
      </c>
      <c r="G4236" t="s">
        <v>87</v>
      </c>
      <c r="H4236" t="s">
        <v>7628</v>
      </c>
      <c r="I4236">
        <v>4</v>
      </c>
      <c r="J4236">
        <v>14833</v>
      </c>
      <c r="K4236">
        <v>5</v>
      </c>
      <c r="L4236">
        <v>56365.4</v>
      </c>
      <c r="M4236">
        <v>7038.95</v>
      </c>
      <c r="N4236" t="s">
        <v>83</v>
      </c>
    </row>
    <row r="4237" spans="1:14" x14ac:dyDescent="0.35">
      <c r="A4237">
        <v>14236</v>
      </c>
      <c r="B4237" s="1">
        <v>45552</v>
      </c>
      <c r="C4237" t="s">
        <v>7629</v>
      </c>
      <c r="D4237" t="s">
        <v>28</v>
      </c>
      <c r="E4237" t="s">
        <v>29</v>
      </c>
      <c r="F4237" t="s">
        <v>24</v>
      </c>
      <c r="G4237" t="s">
        <v>133</v>
      </c>
      <c r="H4237" t="s">
        <v>7140</v>
      </c>
      <c r="I4237">
        <v>5</v>
      </c>
      <c r="J4237">
        <v>47334</v>
      </c>
      <c r="K4237">
        <v>0</v>
      </c>
      <c r="L4237">
        <v>236670</v>
      </c>
      <c r="M4237">
        <v>13160.48</v>
      </c>
      <c r="N4237" t="s">
        <v>72</v>
      </c>
    </row>
    <row r="4238" spans="1:14" x14ac:dyDescent="0.35">
      <c r="A4238">
        <v>14237</v>
      </c>
      <c r="B4238" s="1">
        <v>45343</v>
      </c>
      <c r="C4238" t="s">
        <v>7630</v>
      </c>
      <c r="D4238" t="s">
        <v>15</v>
      </c>
      <c r="E4238" t="s">
        <v>147</v>
      </c>
      <c r="F4238" t="s">
        <v>129</v>
      </c>
      <c r="G4238" t="s">
        <v>148</v>
      </c>
      <c r="H4238" t="s">
        <v>2525</v>
      </c>
      <c r="I4238">
        <v>2</v>
      </c>
      <c r="J4238">
        <v>8882</v>
      </c>
      <c r="K4238">
        <v>20</v>
      </c>
      <c r="L4238">
        <v>14211.2</v>
      </c>
      <c r="M4238">
        <v>2222.83</v>
      </c>
      <c r="N4238" t="s">
        <v>38</v>
      </c>
    </row>
    <row r="4239" spans="1:14" x14ac:dyDescent="0.35">
      <c r="A4239">
        <v>14238</v>
      </c>
      <c r="B4239" s="1">
        <v>45208</v>
      </c>
      <c r="C4239" t="s">
        <v>7631</v>
      </c>
      <c r="D4239" t="s">
        <v>28</v>
      </c>
      <c r="E4239" t="s">
        <v>114</v>
      </c>
      <c r="F4239" t="s">
        <v>30</v>
      </c>
      <c r="G4239" t="s">
        <v>227</v>
      </c>
      <c r="H4239" t="s">
        <v>7632</v>
      </c>
      <c r="I4239">
        <v>4</v>
      </c>
      <c r="J4239">
        <v>60473</v>
      </c>
      <c r="K4239">
        <v>20</v>
      </c>
      <c r="L4239">
        <v>193513.60000000001</v>
      </c>
      <c r="M4239">
        <v>19016.84</v>
      </c>
      <c r="N4239" t="s">
        <v>72</v>
      </c>
    </row>
    <row r="4240" spans="1:14" x14ac:dyDescent="0.35">
      <c r="A4240">
        <v>14239</v>
      </c>
      <c r="B4240" s="1">
        <v>45590</v>
      </c>
      <c r="C4240" t="s">
        <v>7633</v>
      </c>
      <c r="D4240" t="s">
        <v>22</v>
      </c>
      <c r="E4240" t="s">
        <v>23</v>
      </c>
      <c r="F4240" t="s">
        <v>46</v>
      </c>
      <c r="G4240" t="s">
        <v>209</v>
      </c>
      <c r="H4240" t="s">
        <v>6570</v>
      </c>
      <c r="I4240">
        <v>5</v>
      </c>
      <c r="J4240">
        <v>64907</v>
      </c>
      <c r="K4240">
        <v>20</v>
      </c>
      <c r="L4240">
        <v>259628</v>
      </c>
      <c r="M4240">
        <v>28981.01</v>
      </c>
      <c r="N4240" t="s">
        <v>20</v>
      </c>
    </row>
    <row r="4241" spans="1:14" x14ac:dyDescent="0.35">
      <c r="A4241">
        <v>14240</v>
      </c>
      <c r="B4241" s="1">
        <v>45779</v>
      </c>
      <c r="C4241" t="s">
        <v>7634</v>
      </c>
      <c r="D4241" t="s">
        <v>28</v>
      </c>
      <c r="E4241" t="s">
        <v>114</v>
      </c>
      <c r="F4241" t="s">
        <v>42</v>
      </c>
      <c r="G4241" t="s">
        <v>43</v>
      </c>
      <c r="H4241" t="s">
        <v>7635</v>
      </c>
      <c r="I4241">
        <v>3</v>
      </c>
      <c r="J4241">
        <v>47018</v>
      </c>
      <c r="K4241">
        <v>10</v>
      </c>
      <c r="L4241">
        <v>126948.6</v>
      </c>
      <c r="M4241">
        <v>27640.87</v>
      </c>
      <c r="N4241" t="s">
        <v>83</v>
      </c>
    </row>
    <row r="4242" spans="1:14" x14ac:dyDescent="0.35">
      <c r="A4242">
        <v>14241</v>
      </c>
      <c r="B4242" s="1">
        <v>45716</v>
      </c>
      <c r="C4242" t="s">
        <v>7636</v>
      </c>
      <c r="D4242" t="s">
        <v>22</v>
      </c>
      <c r="E4242" t="s">
        <v>23</v>
      </c>
      <c r="F4242" t="s">
        <v>42</v>
      </c>
      <c r="G4242" t="s">
        <v>51</v>
      </c>
      <c r="H4242" t="s">
        <v>7637</v>
      </c>
      <c r="I4242">
        <v>5</v>
      </c>
      <c r="J4242">
        <v>10645</v>
      </c>
      <c r="K4242">
        <v>5</v>
      </c>
      <c r="L4242">
        <v>50563.75</v>
      </c>
      <c r="M4242">
        <v>3476.27</v>
      </c>
      <c r="N4242" t="s">
        <v>72</v>
      </c>
    </row>
    <row r="4243" spans="1:14" x14ac:dyDescent="0.35">
      <c r="A4243">
        <v>14242</v>
      </c>
      <c r="B4243" s="1">
        <v>45245</v>
      </c>
      <c r="C4243" t="s">
        <v>7638</v>
      </c>
      <c r="D4243" t="s">
        <v>22</v>
      </c>
      <c r="E4243" t="s">
        <v>54</v>
      </c>
      <c r="F4243" t="s">
        <v>24</v>
      </c>
      <c r="G4243" t="s">
        <v>107</v>
      </c>
      <c r="H4243" t="s">
        <v>7537</v>
      </c>
      <c r="I4243">
        <v>2</v>
      </c>
      <c r="J4243">
        <v>3538</v>
      </c>
      <c r="K4243">
        <v>10</v>
      </c>
      <c r="L4243">
        <v>6368.4</v>
      </c>
      <c r="M4243">
        <v>1308.71</v>
      </c>
      <c r="N4243" t="s">
        <v>20</v>
      </c>
    </row>
    <row r="4244" spans="1:14" x14ac:dyDescent="0.35">
      <c r="A4244">
        <v>14243</v>
      </c>
      <c r="B4244" s="1">
        <v>45347</v>
      </c>
      <c r="C4244" t="s">
        <v>7639</v>
      </c>
      <c r="D4244" t="s">
        <v>22</v>
      </c>
      <c r="E4244" t="s">
        <v>54</v>
      </c>
      <c r="F4244" t="s">
        <v>129</v>
      </c>
      <c r="G4244" t="s">
        <v>168</v>
      </c>
      <c r="H4244" t="s">
        <v>605</v>
      </c>
      <c r="I4244">
        <v>1</v>
      </c>
      <c r="J4244">
        <v>30214</v>
      </c>
      <c r="K4244">
        <v>5</v>
      </c>
      <c r="L4244">
        <v>28703.3</v>
      </c>
      <c r="M4244">
        <v>3668.91</v>
      </c>
      <c r="N4244" t="s">
        <v>83</v>
      </c>
    </row>
    <row r="4245" spans="1:14" x14ac:dyDescent="0.35">
      <c r="A4245">
        <v>14244</v>
      </c>
      <c r="B4245" s="1">
        <v>45740</v>
      </c>
      <c r="C4245" t="s">
        <v>7640</v>
      </c>
      <c r="D4245" t="s">
        <v>22</v>
      </c>
      <c r="E4245" t="s">
        <v>167</v>
      </c>
      <c r="F4245" t="s">
        <v>46</v>
      </c>
      <c r="G4245" t="s">
        <v>209</v>
      </c>
      <c r="H4245" t="s">
        <v>5163</v>
      </c>
      <c r="I4245">
        <v>5</v>
      </c>
      <c r="J4245">
        <v>28829</v>
      </c>
      <c r="K4245">
        <v>5</v>
      </c>
      <c r="L4245">
        <v>136937.75</v>
      </c>
      <c r="M4245">
        <v>8604.56</v>
      </c>
      <c r="N4245" t="s">
        <v>38</v>
      </c>
    </row>
    <row r="4246" spans="1:14" x14ac:dyDescent="0.35">
      <c r="A4246">
        <v>14245</v>
      </c>
      <c r="B4246" s="1">
        <v>45813</v>
      </c>
      <c r="C4246" t="s">
        <v>7641</v>
      </c>
      <c r="D4246" t="s">
        <v>40</v>
      </c>
      <c r="E4246" t="s">
        <v>50</v>
      </c>
      <c r="F4246" t="s">
        <v>129</v>
      </c>
      <c r="G4246" t="s">
        <v>130</v>
      </c>
      <c r="H4246" t="s">
        <v>3776</v>
      </c>
      <c r="I4246">
        <v>2</v>
      </c>
      <c r="J4246">
        <v>29462</v>
      </c>
      <c r="K4246">
        <v>20</v>
      </c>
      <c r="L4246">
        <v>47139.199999999997</v>
      </c>
      <c r="M4246">
        <v>5968.35</v>
      </c>
      <c r="N4246" t="s">
        <v>33</v>
      </c>
    </row>
    <row r="4247" spans="1:14" x14ac:dyDescent="0.35">
      <c r="A4247">
        <v>14246</v>
      </c>
      <c r="B4247" s="1">
        <v>45527</v>
      </c>
      <c r="C4247" t="s">
        <v>7642</v>
      </c>
      <c r="D4247" t="s">
        <v>40</v>
      </c>
      <c r="E4247" t="s">
        <v>62</v>
      </c>
      <c r="F4247" t="s">
        <v>30</v>
      </c>
      <c r="G4247" t="s">
        <v>31</v>
      </c>
      <c r="H4247" t="s">
        <v>7021</v>
      </c>
      <c r="I4247">
        <v>3</v>
      </c>
      <c r="J4247">
        <v>10640</v>
      </c>
      <c r="K4247">
        <v>0</v>
      </c>
      <c r="L4247">
        <v>31920</v>
      </c>
      <c r="M4247">
        <v>7782.24</v>
      </c>
      <c r="N4247" t="s">
        <v>20</v>
      </c>
    </row>
    <row r="4248" spans="1:14" x14ac:dyDescent="0.35">
      <c r="A4248">
        <v>14247</v>
      </c>
      <c r="B4248" s="1">
        <v>45387</v>
      </c>
      <c r="C4248" t="s">
        <v>7643</v>
      </c>
      <c r="D4248" t="s">
        <v>22</v>
      </c>
      <c r="E4248" t="s">
        <v>58</v>
      </c>
      <c r="F4248" t="s">
        <v>17</v>
      </c>
      <c r="G4248" t="s">
        <v>18</v>
      </c>
      <c r="H4248" t="s">
        <v>7644</v>
      </c>
      <c r="I4248">
        <v>3</v>
      </c>
      <c r="J4248">
        <v>21351</v>
      </c>
      <c r="K4248">
        <v>15</v>
      </c>
      <c r="L4248">
        <v>54445.05</v>
      </c>
      <c r="M4248">
        <v>3384.36</v>
      </c>
      <c r="N4248" t="s">
        <v>33</v>
      </c>
    </row>
    <row r="4249" spans="1:14" x14ac:dyDescent="0.35">
      <c r="A4249">
        <v>14248</v>
      </c>
      <c r="B4249" s="1">
        <v>45717</v>
      </c>
      <c r="C4249" t="s">
        <v>7645</v>
      </c>
      <c r="D4249" t="s">
        <v>15</v>
      </c>
      <c r="E4249" t="s">
        <v>16</v>
      </c>
      <c r="F4249" t="s">
        <v>129</v>
      </c>
      <c r="G4249" t="s">
        <v>148</v>
      </c>
      <c r="H4249" t="s">
        <v>7646</v>
      </c>
      <c r="I4249">
        <v>4</v>
      </c>
      <c r="J4249">
        <v>26258</v>
      </c>
      <c r="K4249">
        <v>10</v>
      </c>
      <c r="L4249">
        <v>94528.8</v>
      </c>
      <c r="M4249">
        <v>18224.39</v>
      </c>
      <c r="N4249" t="s">
        <v>38</v>
      </c>
    </row>
    <row r="4250" spans="1:14" x14ac:dyDescent="0.35">
      <c r="A4250">
        <v>14249</v>
      </c>
      <c r="B4250" s="1">
        <v>45708</v>
      </c>
      <c r="C4250" t="s">
        <v>7647</v>
      </c>
      <c r="D4250" t="s">
        <v>28</v>
      </c>
      <c r="E4250" t="s">
        <v>114</v>
      </c>
      <c r="F4250" t="s">
        <v>75</v>
      </c>
      <c r="G4250" t="s">
        <v>240</v>
      </c>
      <c r="H4250" t="s">
        <v>7581</v>
      </c>
      <c r="I4250">
        <v>4</v>
      </c>
      <c r="J4250">
        <v>63506</v>
      </c>
      <c r="K4250">
        <v>5</v>
      </c>
      <c r="L4250">
        <v>241322.8</v>
      </c>
      <c r="M4250">
        <v>30832.92</v>
      </c>
      <c r="N4250" t="s">
        <v>20</v>
      </c>
    </row>
    <row r="4251" spans="1:14" x14ac:dyDescent="0.35">
      <c r="A4251">
        <v>14250</v>
      </c>
      <c r="B4251" s="1">
        <v>45274</v>
      </c>
      <c r="C4251" t="s">
        <v>3243</v>
      </c>
      <c r="D4251" t="s">
        <v>40</v>
      </c>
      <c r="E4251" t="s">
        <v>41</v>
      </c>
      <c r="F4251" t="s">
        <v>42</v>
      </c>
      <c r="G4251" t="s">
        <v>43</v>
      </c>
      <c r="H4251" t="s">
        <v>7648</v>
      </c>
      <c r="I4251">
        <v>2</v>
      </c>
      <c r="J4251">
        <v>51286</v>
      </c>
      <c r="K4251">
        <v>20</v>
      </c>
      <c r="L4251">
        <v>82057.600000000006</v>
      </c>
      <c r="M4251">
        <v>15125.22</v>
      </c>
      <c r="N4251" t="s">
        <v>83</v>
      </c>
    </row>
    <row r="4252" spans="1:14" x14ac:dyDescent="0.35">
      <c r="A4252">
        <v>14251</v>
      </c>
      <c r="B4252" s="1">
        <v>45312</v>
      </c>
      <c r="C4252" t="s">
        <v>7649</v>
      </c>
      <c r="D4252" t="s">
        <v>40</v>
      </c>
      <c r="E4252" t="s">
        <v>50</v>
      </c>
      <c r="F4252" t="s">
        <v>69</v>
      </c>
      <c r="G4252" t="s">
        <v>151</v>
      </c>
      <c r="H4252" t="s">
        <v>7650</v>
      </c>
      <c r="I4252">
        <v>1</v>
      </c>
      <c r="J4252">
        <v>7746</v>
      </c>
      <c r="K4252">
        <v>15</v>
      </c>
      <c r="L4252">
        <v>6584.1</v>
      </c>
      <c r="M4252">
        <v>508.44</v>
      </c>
      <c r="N4252" t="s">
        <v>33</v>
      </c>
    </row>
    <row r="4253" spans="1:14" x14ac:dyDescent="0.35">
      <c r="A4253">
        <v>14252</v>
      </c>
      <c r="B4253" s="1">
        <v>45562</v>
      </c>
      <c r="C4253" t="s">
        <v>7651</v>
      </c>
      <c r="D4253" t="s">
        <v>40</v>
      </c>
      <c r="E4253" t="s">
        <v>62</v>
      </c>
      <c r="F4253" t="s">
        <v>42</v>
      </c>
      <c r="G4253" t="s">
        <v>446</v>
      </c>
      <c r="H4253" t="s">
        <v>1016</v>
      </c>
      <c r="I4253">
        <v>5</v>
      </c>
      <c r="J4253">
        <v>61650</v>
      </c>
      <c r="K4253">
        <v>5</v>
      </c>
      <c r="L4253">
        <v>292837.5</v>
      </c>
      <c r="M4253">
        <v>19061.009999999998</v>
      </c>
      <c r="N4253" t="s">
        <v>38</v>
      </c>
    </row>
    <row r="4254" spans="1:14" x14ac:dyDescent="0.35">
      <c r="A4254">
        <v>14253</v>
      </c>
      <c r="B4254" s="1">
        <v>45295</v>
      </c>
      <c r="C4254" t="s">
        <v>7652</v>
      </c>
      <c r="D4254" t="s">
        <v>15</v>
      </c>
      <c r="E4254" t="s">
        <v>174</v>
      </c>
      <c r="F4254" t="s">
        <v>86</v>
      </c>
      <c r="G4254" t="s">
        <v>87</v>
      </c>
      <c r="H4254" t="s">
        <v>3614</v>
      </c>
      <c r="I4254">
        <v>3</v>
      </c>
      <c r="J4254">
        <v>5806</v>
      </c>
      <c r="K4254">
        <v>5</v>
      </c>
      <c r="L4254">
        <v>16547.099999999999</v>
      </c>
      <c r="M4254">
        <v>1376.82</v>
      </c>
      <c r="N4254" t="s">
        <v>72</v>
      </c>
    </row>
    <row r="4255" spans="1:14" x14ac:dyDescent="0.35">
      <c r="A4255">
        <v>14254</v>
      </c>
      <c r="B4255" s="1">
        <v>45341</v>
      </c>
      <c r="C4255" t="s">
        <v>7653</v>
      </c>
      <c r="D4255" t="s">
        <v>40</v>
      </c>
      <c r="E4255" t="s">
        <v>110</v>
      </c>
      <c r="F4255" t="s">
        <v>96</v>
      </c>
      <c r="G4255" t="s">
        <v>138</v>
      </c>
      <c r="H4255" t="s">
        <v>7654</v>
      </c>
      <c r="I4255">
        <v>1</v>
      </c>
      <c r="J4255">
        <v>22765</v>
      </c>
      <c r="K4255">
        <v>0</v>
      </c>
      <c r="L4255">
        <v>22765</v>
      </c>
      <c r="M4255">
        <v>3158.12</v>
      </c>
      <c r="N4255" t="s">
        <v>20</v>
      </c>
    </row>
    <row r="4256" spans="1:14" x14ac:dyDescent="0.35">
      <c r="A4256">
        <v>14255</v>
      </c>
      <c r="B4256" s="1">
        <v>45749</v>
      </c>
      <c r="C4256" t="s">
        <v>7655</v>
      </c>
      <c r="D4256" t="s">
        <v>28</v>
      </c>
      <c r="E4256" t="s">
        <v>114</v>
      </c>
      <c r="F4256" t="s">
        <v>96</v>
      </c>
      <c r="G4256" t="s">
        <v>214</v>
      </c>
      <c r="H4256" t="s">
        <v>7656</v>
      </c>
      <c r="I4256">
        <v>4</v>
      </c>
      <c r="J4256">
        <v>76904</v>
      </c>
      <c r="K4256">
        <v>20</v>
      </c>
      <c r="L4256">
        <v>246092.79999999999</v>
      </c>
      <c r="M4256">
        <v>35906.449999999997</v>
      </c>
      <c r="N4256" t="s">
        <v>83</v>
      </c>
    </row>
    <row r="4257" spans="1:14" x14ac:dyDescent="0.35">
      <c r="A4257">
        <v>14256</v>
      </c>
      <c r="B4257" s="1">
        <v>45639</v>
      </c>
      <c r="C4257" t="s">
        <v>7657</v>
      </c>
      <c r="D4257" t="s">
        <v>40</v>
      </c>
      <c r="E4257" t="s">
        <v>110</v>
      </c>
      <c r="F4257" t="s">
        <v>129</v>
      </c>
      <c r="G4257" t="s">
        <v>168</v>
      </c>
      <c r="H4257" t="s">
        <v>7658</v>
      </c>
      <c r="I4257">
        <v>5</v>
      </c>
      <c r="J4257">
        <v>54945</v>
      </c>
      <c r="K4257">
        <v>0</v>
      </c>
      <c r="L4257">
        <v>274725</v>
      </c>
      <c r="M4257">
        <v>67363.850000000006</v>
      </c>
      <c r="N4257" t="s">
        <v>83</v>
      </c>
    </row>
    <row r="4258" spans="1:14" x14ac:dyDescent="0.35">
      <c r="A4258">
        <v>14257</v>
      </c>
      <c r="B4258" s="1">
        <v>45446</v>
      </c>
      <c r="C4258" t="s">
        <v>7659</v>
      </c>
      <c r="D4258" t="s">
        <v>40</v>
      </c>
      <c r="E4258" t="s">
        <v>110</v>
      </c>
      <c r="F4258" t="s">
        <v>42</v>
      </c>
      <c r="G4258" t="s">
        <v>188</v>
      </c>
      <c r="H4258" t="s">
        <v>7660</v>
      </c>
      <c r="I4258">
        <v>4</v>
      </c>
      <c r="J4258">
        <v>45978</v>
      </c>
      <c r="K4258">
        <v>15</v>
      </c>
      <c r="L4258">
        <v>156325.20000000001</v>
      </c>
      <c r="M4258">
        <v>21389.39</v>
      </c>
      <c r="N4258" t="s">
        <v>83</v>
      </c>
    </row>
    <row r="4259" spans="1:14" x14ac:dyDescent="0.35">
      <c r="A4259">
        <v>14258</v>
      </c>
      <c r="B4259" s="1">
        <v>45915</v>
      </c>
      <c r="C4259" t="s">
        <v>7661</v>
      </c>
      <c r="D4259" t="s">
        <v>15</v>
      </c>
      <c r="E4259" t="s">
        <v>68</v>
      </c>
      <c r="F4259" t="s">
        <v>86</v>
      </c>
      <c r="G4259" t="s">
        <v>296</v>
      </c>
      <c r="H4259" t="s">
        <v>4918</v>
      </c>
      <c r="I4259">
        <v>3</v>
      </c>
      <c r="J4259">
        <v>62376</v>
      </c>
      <c r="K4259">
        <v>20</v>
      </c>
      <c r="L4259">
        <v>149702.39999999999</v>
      </c>
      <c r="M4259">
        <v>15843.36</v>
      </c>
      <c r="N4259" t="s">
        <v>38</v>
      </c>
    </row>
    <row r="4260" spans="1:14" x14ac:dyDescent="0.35">
      <c r="A4260">
        <v>14259</v>
      </c>
      <c r="B4260" s="1">
        <v>45447</v>
      </c>
      <c r="C4260" t="s">
        <v>7662</v>
      </c>
      <c r="D4260" t="s">
        <v>40</v>
      </c>
      <c r="E4260" t="s">
        <v>110</v>
      </c>
      <c r="F4260" t="s">
        <v>96</v>
      </c>
      <c r="G4260" t="s">
        <v>183</v>
      </c>
      <c r="H4260" t="s">
        <v>7663</v>
      </c>
      <c r="I4260">
        <v>2</v>
      </c>
      <c r="J4260">
        <v>38895</v>
      </c>
      <c r="K4260">
        <v>0</v>
      </c>
      <c r="L4260">
        <v>77790</v>
      </c>
      <c r="M4260">
        <v>16916.87</v>
      </c>
      <c r="N4260" t="s">
        <v>72</v>
      </c>
    </row>
    <row r="4261" spans="1:14" x14ac:dyDescent="0.35">
      <c r="A4261">
        <v>14260</v>
      </c>
      <c r="B4261" s="1">
        <v>45620</v>
      </c>
      <c r="C4261" t="s">
        <v>7664</v>
      </c>
      <c r="D4261" t="s">
        <v>28</v>
      </c>
      <c r="E4261" t="s">
        <v>144</v>
      </c>
      <c r="F4261" t="s">
        <v>42</v>
      </c>
      <c r="G4261" t="s">
        <v>446</v>
      </c>
      <c r="H4261" t="s">
        <v>1467</v>
      </c>
      <c r="I4261">
        <v>2</v>
      </c>
      <c r="J4261">
        <v>46794</v>
      </c>
      <c r="K4261">
        <v>15</v>
      </c>
      <c r="L4261">
        <v>79549.8</v>
      </c>
      <c r="M4261">
        <v>19602.32</v>
      </c>
      <c r="N4261" t="s">
        <v>33</v>
      </c>
    </row>
    <row r="4262" spans="1:14" x14ac:dyDescent="0.35">
      <c r="A4262">
        <v>14261</v>
      </c>
      <c r="B4262" s="1">
        <v>45528</v>
      </c>
      <c r="C4262" t="s">
        <v>7665</v>
      </c>
      <c r="D4262" t="s">
        <v>22</v>
      </c>
      <c r="E4262" t="s">
        <v>74</v>
      </c>
      <c r="F4262" t="s">
        <v>46</v>
      </c>
      <c r="G4262" t="s">
        <v>141</v>
      </c>
      <c r="H4262" t="s">
        <v>4680</v>
      </c>
      <c r="I4262">
        <v>2</v>
      </c>
      <c r="J4262">
        <v>68892</v>
      </c>
      <c r="K4262">
        <v>10</v>
      </c>
      <c r="L4262">
        <v>124005.6</v>
      </c>
      <c r="M4262">
        <v>22523.65</v>
      </c>
      <c r="N4262" t="s">
        <v>83</v>
      </c>
    </row>
    <row r="4263" spans="1:14" x14ac:dyDescent="0.35">
      <c r="A4263">
        <v>14262</v>
      </c>
      <c r="B4263" s="1">
        <v>45578</v>
      </c>
      <c r="C4263" t="s">
        <v>7666</v>
      </c>
      <c r="D4263" t="s">
        <v>40</v>
      </c>
      <c r="E4263" t="s">
        <v>50</v>
      </c>
      <c r="F4263" t="s">
        <v>69</v>
      </c>
      <c r="G4263" t="s">
        <v>115</v>
      </c>
      <c r="H4263" t="s">
        <v>116</v>
      </c>
      <c r="I4263">
        <v>2</v>
      </c>
      <c r="J4263">
        <v>10779</v>
      </c>
      <c r="K4263">
        <v>10</v>
      </c>
      <c r="L4263">
        <v>19402.2</v>
      </c>
      <c r="M4263">
        <v>4298.75</v>
      </c>
      <c r="N4263" t="s">
        <v>33</v>
      </c>
    </row>
    <row r="4264" spans="1:14" x14ac:dyDescent="0.35">
      <c r="A4264">
        <v>14263</v>
      </c>
      <c r="B4264" s="1">
        <v>45791</v>
      </c>
      <c r="C4264" t="s">
        <v>7667</v>
      </c>
      <c r="D4264" t="s">
        <v>22</v>
      </c>
      <c r="E4264" t="s">
        <v>23</v>
      </c>
      <c r="F4264" t="s">
        <v>17</v>
      </c>
      <c r="G4264" t="s">
        <v>55</v>
      </c>
      <c r="H4264" t="s">
        <v>1902</v>
      </c>
      <c r="I4264">
        <v>2</v>
      </c>
      <c r="J4264">
        <v>70763</v>
      </c>
      <c r="K4264">
        <v>15</v>
      </c>
      <c r="L4264">
        <v>120297.1</v>
      </c>
      <c r="M4264">
        <v>28266.87</v>
      </c>
      <c r="N4264" t="s">
        <v>83</v>
      </c>
    </row>
    <row r="4265" spans="1:14" x14ac:dyDescent="0.35">
      <c r="A4265">
        <v>14264</v>
      </c>
      <c r="B4265" s="1">
        <v>45329</v>
      </c>
      <c r="C4265" t="s">
        <v>7668</v>
      </c>
      <c r="D4265" t="s">
        <v>28</v>
      </c>
      <c r="E4265" t="s">
        <v>85</v>
      </c>
      <c r="F4265" t="s">
        <v>30</v>
      </c>
      <c r="G4265" t="s">
        <v>31</v>
      </c>
      <c r="H4265" t="s">
        <v>7669</v>
      </c>
      <c r="I4265">
        <v>2</v>
      </c>
      <c r="J4265">
        <v>17580</v>
      </c>
      <c r="K4265">
        <v>20</v>
      </c>
      <c r="L4265">
        <v>28128</v>
      </c>
      <c r="M4265">
        <v>3696.64</v>
      </c>
      <c r="N4265" t="s">
        <v>38</v>
      </c>
    </row>
    <row r="4266" spans="1:14" x14ac:dyDescent="0.35">
      <c r="A4266">
        <v>14265</v>
      </c>
      <c r="B4266" s="1">
        <v>45381</v>
      </c>
      <c r="C4266" t="s">
        <v>7670</v>
      </c>
      <c r="D4266" t="s">
        <v>28</v>
      </c>
      <c r="E4266" t="s">
        <v>114</v>
      </c>
      <c r="F4266" t="s">
        <v>17</v>
      </c>
      <c r="G4266" t="s">
        <v>100</v>
      </c>
      <c r="H4266" t="s">
        <v>7671</v>
      </c>
      <c r="I4266">
        <v>4</v>
      </c>
      <c r="J4266">
        <v>24736</v>
      </c>
      <c r="K4266">
        <v>10</v>
      </c>
      <c r="L4266">
        <v>89049.600000000006</v>
      </c>
      <c r="M4266">
        <v>21095.87</v>
      </c>
      <c r="N4266" t="s">
        <v>83</v>
      </c>
    </row>
    <row r="4267" spans="1:14" x14ac:dyDescent="0.35">
      <c r="A4267">
        <v>14266</v>
      </c>
      <c r="B4267" s="1">
        <v>45228</v>
      </c>
      <c r="C4267" t="s">
        <v>7672</v>
      </c>
      <c r="D4267" t="s">
        <v>22</v>
      </c>
      <c r="E4267" t="s">
        <v>74</v>
      </c>
      <c r="F4267" t="s">
        <v>30</v>
      </c>
      <c r="G4267" t="s">
        <v>31</v>
      </c>
      <c r="H4267" t="s">
        <v>786</v>
      </c>
      <c r="I4267">
        <v>4</v>
      </c>
      <c r="J4267">
        <v>40532</v>
      </c>
      <c r="K4267">
        <v>10</v>
      </c>
      <c r="L4267">
        <v>145915.20000000001</v>
      </c>
      <c r="M4267">
        <v>16116.01</v>
      </c>
      <c r="N4267" t="s">
        <v>83</v>
      </c>
    </row>
    <row r="4268" spans="1:14" x14ac:dyDescent="0.35">
      <c r="A4268">
        <v>14267</v>
      </c>
      <c r="B4268" s="1">
        <v>45798</v>
      </c>
      <c r="C4268" t="s">
        <v>7673</v>
      </c>
      <c r="D4268" t="s">
        <v>15</v>
      </c>
      <c r="E4268" t="s">
        <v>16</v>
      </c>
      <c r="F4268" t="s">
        <v>42</v>
      </c>
      <c r="G4268" t="s">
        <v>51</v>
      </c>
      <c r="H4268" t="s">
        <v>7674</v>
      </c>
      <c r="I4268">
        <v>4</v>
      </c>
      <c r="J4268">
        <v>47375</v>
      </c>
      <c r="K4268">
        <v>20</v>
      </c>
      <c r="L4268">
        <v>151600</v>
      </c>
      <c r="M4268">
        <v>10673.32</v>
      </c>
      <c r="N4268" t="s">
        <v>83</v>
      </c>
    </row>
    <row r="4269" spans="1:14" x14ac:dyDescent="0.35">
      <c r="A4269">
        <v>14268</v>
      </c>
      <c r="B4269" s="1">
        <v>45500</v>
      </c>
      <c r="C4269" t="s">
        <v>7675</v>
      </c>
      <c r="D4269" t="s">
        <v>15</v>
      </c>
      <c r="E4269" t="s">
        <v>147</v>
      </c>
      <c r="F4269" t="s">
        <v>96</v>
      </c>
      <c r="G4269" t="s">
        <v>97</v>
      </c>
      <c r="H4269" t="s">
        <v>7676</v>
      </c>
      <c r="I4269">
        <v>2</v>
      </c>
      <c r="J4269">
        <v>5533</v>
      </c>
      <c r="K4269">
        <v>5</v>
      </c>
      <c r="L4269">
        <v>10512.7</v>
      </c>
      <c r="M4269">
        <v>2381.96</v>
      </c>
      <c r="N4269" t="s">
        <v>83</v>
      </c>
    </row>
    <row r="4270" spans="1:14" x14ac:dyDescent="0.35">
      <c r="A4270">
        <v>14269</v>
      </c>
      <c r="B4270" s="1">
        <v>45839</v>
      </c>
      <c r="C4270" t="s">
        <v>7677</v>
      </c>
      <c r="D4270" t="s">
        <v>28</v>
      </c>
      <c r="E4270" t="s">
        <v>114</v>
      </c>
      <c r="F4270" t="s">
        <v>129</v>
      </c>
      <c r="G4270" t="s">
        <v>130</v>
      </c>
      <c r="H4270" t="s">
        <v>5365</v>
      </c>
      <c r="I4270">
        <v>4</v>
      </c>
      <c r="J4270">
        <v>13805</v>
      </c>
      <c r="K4270">
        <v>15</v>
      </c>
      <c r="L4270">
        <v>46937</v>
      </c>
      <c r="M4270">
        <v>8046.75</v>
      </c>
      <c r="N4270" t="s">
        <v>72</v>
      </c>
    </row>
    <row r="4271" spans="1:14" x14ac:dyDescent="0.35">
      <c r="A4271">
        <v>14270</v>
      </c>
      <c r="B4271" s="1">
        <v>45533</v>
      </c>
      <c r="C4271" t="s">
        <v>7678</v>
      </c>
      <c r="D4271" t="s">
        <v>15</v>
      </c>
      <c r="E4271" t="s">
        <v>68</v>
      </c>
      <c r="F4271" t="s">
        <v>69</v>
      </c>
      <c r="G4271" t="s">
        <v>517</v>
      </c>
      <c r="H4271" t="s">
        <v>7679</v>
      </c>
      <c r="I4271">
        <v>1</v>
      </c>
      <c r="J4271">
        <v>34991</v>
      </c>
      <c r="K4271">
        <v>5</v>
      </c>
      <c r="L4271">
        <v>33241.449999999997</v>
      </c>
      <c r="M4271">
        <v>2305.27</v>
      </c>
      <c r="N4271" t="s">
        <v>83</v>
      </c>
    </row>
    <row r="4272" spans="1:14" x14ac:dyDescent="0.35">
      <c r="A4272">
        <v>14271</v>
      </c>
      <c r="B4272" s="1">
        <v>45831</v>
      </c>
      <c r="C4272" t="s">
        <v>7680</v>
      </c>
      <c r="D4272" t="s">
        <v>22</v>
      </c>
      <c r="E4272" t="s">
        <v>167</v>
      </c>
      <c r="F4272" t="s">
        <v>24</v>
      </c>
      <c r="G4272" t="s">
        <v>36</v>
      </c>
      <c r="H4272" t="s">
        <v>7681</v>
      </c>
      <c r="I4272">
        <v>2</v>
      </c>
      <c r="J4272">
        <v>41040</v>
      </c>
      <c r="K4272">
        <v>5</v>
      </c>
      <c r="L4272">
        <v>77976</v>
      </c>
      <c r="M4272">
        <v>14177.76</v>
      </c>
      <c r="N4272" t="s">
        <v>20</v>
      </c>
    </row>
    <row r="4273" spans="1:14" x14ac:dyDescent="0.35">
      <c r="A4273">
        <v>14272</v>
      </c>
      <c r="B4273" s="1">
        <v>45894</v>
      </c>
      <c r="C4273" t="s">
        <v>7682</v>
      </c>
      <c r="D4273" t="s">
        <v>28</v>
      </c>
      <c r="E4273" t="s">
        <v>144</v>
      </c>
      <c r="F4273" t="s">
        <v>69</v>
      </c>
      <c r="G4273" t="s">
        <v>517</v>
      </c>
      <c r="H4273" t="s">
        <v>7683</v>
      </c>
      <c r="I4273">
        <v>4</v>
      </c>
      <c r="J4273">
        <v>45218</v>
      </c>
      <c r="K4273">
        <v>0</v>
      </c>
      <c r="L4273">
        <v>180872</v>
      </c>
      <c r="M4273">
        <v>22032.35</v>
      </c>
      <c r="N4273" t="s">
        <v>83</v>
      </c>
    </row>
    <row r="4274" spans="1:14" x14ac:dyDescent="0.35">
      <c r="A4274">
        <v>14273</v>
      </c>
      <c r="B4274" s="1">
        <v>45470</v>
      </c>
      <c r="C4274" t="s">
        <v>7684</v>
      </c>
      <c r="D4274" t="s">
        <v>40</v>
      </c>
      <c r="E4274" t="s">
        <v>103</v>
      </c>
      <c r="F4274" t="s">
        <v>96</v>
      </c>
      <c r="G4274" t="s">
        <v>183</v>
      </c>
      <c r="H4274" t="s">
        <v>1000</v>
      </c>
      <c r="I4274">
        <v>3</v>
      </c>
      <c r="J4274">
        <v>69029</v>
      </c>
      <c r="K4274">
        <v>10</v>
      </c>
      <c r="L4274">
        <v>186378.3</v>
      </c>
      <c r="M4274">
        <v>39812.81</v>
      </c>
      <c r="N4274" t="s">
        <v>38</v>
      </c>
    </row>
    <row r="4275" spans="1:14" x14ac:dyDescent="0.35">
      <c r="A4275">
        <v>14274</v>
      </c>
      <c r="B4275" s="1">
        <v>45614</v>
      </c>
      <c r="C4275" t="s">
        <v>7685</v>
      </c>
      <c r="D4275" t="s">
        <v>22</v>
      </c>
      <c r="E4275" t="s">
        <v>74</v>
      </c>
      <c r="F4275" t="s">
        <v>86</v>
      </c>
      <c r="G4275" t="s">
        <v>118</v>
      </c>
      <c r="H4275" t="s">
        <v>5544</v>
      </c>
      <c r="I4275">
        <v>1</v>
      </c>
      <c r="J4275">
        <v>52689</v>
      </c>
      <c r="K4275">
        <v>20</v>
      </c>
      <c r="L4275">
        <v>42151.199999999997</v>
      </c>
      <c r="M4275">
        <v>7150.82</v>
      </c>
      <c r="N4275" t="s">
        <v>20</v>
      </c>
    </row>
    <row r="4276" spans="1:14" x14ac:dyDescent="0.35">
      <c r="A4276">
        <v>14275</v>
      </c>
      <c r="B4276" s="1">
        <v>45449</v>
      </c>
      <c r="C4276" t="s">
        <v>7686</v>
      </c>
      <c r="D4276" t="s">
        <v>15</v>
      </c>
      <c r="E4276" t="s">
        <v>16</v>
      </c>
      <c r="F4276" t="s">
        <v>42</v>
      </c>
      <c r="G4276" t="s">
        <v>51</v>
      </c>
      <c r="H4276" t="s">
        <v>7687</v>
      </c>
      <c r="I4276">
        <v>5</v>
      </c>
      <c r="J4276">
        <v>23891</v>
      </c>
      <c r="K4276">
        <v>20</v>
      </c>
      <c r="L4276">
        <v>95564</v>
      </c>
      <c r="M4276">
        <v>7876.43</v>
      </c>
      <c r="N4276" t="s">
        <v>33</v>
      </c>
    </row>
    <row r="4277" spans="1:14" x14ac:dyDescent="0.35">
      <c r="A4277">
        <v>14276</v>
      </c>
      <c r="B4277" s="1">
        <v>45593</v>
      </c>
      <c r="C4277" t="s">
        <v>7688</v>
      </c>
      <c r="D4277" t="s">
        <v>40</v>
      </c>
      <c r="E4277" t="s">
        <v>41</v>
      </c>
      <c r="F4277" t="s">
        <v>69</v>
      </c>
      <c r="G4277" t="s">
        <v>70</v>
      </c>
      <c r="H4277" t="s">
        <v>7689</v>
      </c>
      <c r="I4277">
        <v>1</v>
      </c>
      <c r="J4277">
        <v>37645</v>
      </c>
      <c r="K4277">
        <v>5</v>
      </c>
      <c r="L4277">
        <v>35762.75</v>
      </c>
      <c r="M4277">
        <v>5645.31</v>
      </c>
      <c r="N4277" t="s">
        <v>72</v>
      </c>
    </row>
    <row r="4278" spans="1:14" x14ac:dyDescent="0.35">
      <c r="A4278">
        <v>14277</v>
      </c>
      <c r="B4278" s="1">
        <v>45907</v>
      </c>
      <c r="C4278" t="s">
        <v>7690</v>
      </c>
      <c r="D4278" t="s">
        <v>40</v>
      </c>
      <c r="E4278" t="s">
        <v>50</v>
      </c>
      <c r="F4278" t="s">
        <v>96</v>
      </c>
      <c r="G4278" t="s">
        <v>183</v>
      </c>
      <c r="H4278" t="s">
        <v>7691</v>
      </c>
      <c r="I4278">
        <v>3</v>
      </c>
      <c r="J4278">
        <v>41904</v>
      </c>
      <c r="K4278">
        <v>20</v>
      </c>
      <c r="L4278">
        <v>100569.60000000001</v>
      </c>
      <c r="M4278">
        <v>16720.52</v>
      </c>
      <c r="N4278" t="s">
        <v>83</v>
      </c>
    </row>
    <row r="4279" spans="1:14" x14ac:dyDescent="0.35">
      <c r="A4279">
        <v>14278</v>
      </c>
      <c r="B4279" s="1">
        <v>45582</v>
      </c>
      <c r="C4279" t="s">
        <v>7692</v>
      </c>
      <c r="D4279" t="s">
        <v>15</v>
      </c>
      <c r="E4279" t="s">
        <v>16</v>
      </c>
      <c r="F4279" t="s">
        <v>42</v>
      </c>
      <c r="G4279" t="s">
        <v>79</v>
      </c>
      <c r="H4279" t="s">
        <v>4415</v>
      </c>
      <c r="I4279">
        <v>5</v>
      </c>
      <c r="J4279">
        <v>54701</v>
      </c>
      <c r="K4279">
        <v>20</v>
      </c>
      <c r="L4279">
        <v>218804</v>
      </c>
      <c r="M4279">
        <v>15467.99</v>
      </c>
      <c r="N4279" t="s">
        <v>83</v>
      </c>
    </row>
    <row r="4280" spans="1:14" x14ac:dyDescent="0.35">
      <c r="A4280">
        <v>14279</v>
      </c>
      <c r="B4280" s="1">
        <v>45906</v>
      </c>
      <c r="C4280" t="s">
        <v>7693</v>
      </c>
      <c r="D4280" t="s">
        <v>15</v>
      </c>
      <c r="E4280" t="s">
        <v>68</v>
      </c>
      <c r="F4280" t="s">
        <v>17</v>
      </c>
      <c r="G4280" t="s">
        <v>111</v>
      </c>
      <c r="H4280" t="s">
        <v>7694</v>
      </c>
      <c r="I4280">
        <v>5</v>
      </c>
      <c r="J4280">
        <v>63067</v>
      </c>
      <c r="K4280">
        <v>10</v>
      </c>
      <c r="L4280">
        <v>283801.5</v>
      </c>
      <c r="M4280">
        <v>48806.87</v>
      </c>
      <c r="N4280" t="s">
        <v>33</v>
      </c>
    </row>
    <row r="4281" spans="1:14" x14ac:dyDescent="0.35">
      <c r="A4281">
        <v>14280</v>
      </c>
      <c r="B4281" s="1">
        <v>45681</v>
      </c>
      <c r="C4281" t="s">
        <v>7695</v>
      </c>
      <c r="D4281" t="s">
        <v>15</v>
      </c>
      <c r="E4281" t="s">
        <v>174</v>
      </c>
      <c r="F4281" t="s">
        <v>96</v>
      </c>
      <c r="G4281" t="s">
        <v>156</v>
      </c>
      <c r="H4281" t="s">
        <v>7696</v>
      </c>
      <c r="I4281">
        <v>5</v>
      </c>
      <c r="J4281">
        <v>44673</v>
      </c>
      <c r="K4281">
        <v>10</v>
      </c>
      <c r="L4281">
        <v>201028.5</v>
      </c>
      <c r="M4281">
        <v>37127.089999999997</v>
      </c>
      <c r="N4281" t="s">
        <v>33</v>
      </c>
    </row>
    <row r="4282" spans="1:14" x14ac:dyDescent="0.35">
      <c r="A4282">
        <v>14281</v>
      </c>
      <c r="B4282" s="1">
        <v>45436</v>
      </c>
      <c r="C4282" t="s">
        <v>7697</v>
      </c>
      <c r="D4282" t="s">
        <v>40</v>
      </c>
      <c r="E4282" t="s">
        <v>103</v>
      </c>
      <c r="F4282" t="s">
        <v>75</v>
      </c>
      <c r="G4282" t="s">
        <v>204</v>
      </c>
      <c r="H4282" t="s">
        <v>7698</v>
      </c>
      <c r="I4282">
        <v>5</v>
      </c>
      <c r="J4282">
        <v>52704</v>
      </c>
      <c r="K4282">
        <v>10</v>
      </c>
      <c r="L4282">
        <v>237168</v>
      </c>
      <c r="M4282">
        <v>21960.05</v>
      </c>
      <c r="N4282" t="s">
        <v>20</v>
      </c>
    </row>
    <row r="4283" spans="1:14" x14ac:dyDescent="0.35">
      <c r="A4283">
        <v>14282</v>
      </c>
      <c r="B4283" s="1">
        <v>45320</v>
      </c>
      <c r="C4283" t="s">
        <v>7699</v>
      </c>
      <c r="D4283" t="s">
        <v>28</v>
      </c>
      <c r="E4283" t="s">
        <v>29</v>
      </c>
      <c r="F4283" t="s">
        <v>96</v>
      </c>
      <c r="G4283" t="s">
        <v>183</v>
      </c>
      <c r="H4283" t="s">
        <v>3046</v>
      </c>
      <c r="I4283">
        <v>4</v>
      </c>
      <c r="J4283">
        <v>50385</v>
      </c>
      <c r="K4283">
        <v>10</v>
      </c>
      <c r="L4283">
        <v>181386</v>
      </c>
      <c r="M4283">
        <v>41433.440000000002</v>
      </c>
      <c r="N4283" t="s">
        <v>33</v>
      </c>
    </row>
    <row r="4284" spans="1:14" x14ac:dyDescent="0.35">
      <c r="A4284">
        <v>14283</v>
      </c>
      <c r="B4284" s="1">
        <v>45502</v>
      </c>
      <c r="C4284" t="s">
        <v>7700</v>
      </c>
      <c r="D4284" t="s">
        <v>15</v>
      </c>
      <c r="E4284" t="s">
        <v>93</v>
      </c>
      <c r="F4284" t="s">
        <v>24</v>
      </c>
      <c r="G4284" t="s">
        <v>133</v>
      </c>
      <c r="H4284" t="s">
        <v>2272</v>
      </c>
      <c r="I4284">
        <v>1</v>
      </c>
      <c r="J4284">
        <v>76908</v>
      </c>
      <c r="K4284">
        <v>5</v>
      </c>
      <c r="L4284">
        <v>73062.600000000006</v>
      </c>
      <c r="M4284">
        <v>9415.25</v>
      </c>
      <c r="N4284" t="s">
        <v>20</v>
      </c>
    </row>
    <row r="4285" spans="1:14" x14ac:dyDescent="0.35">
      <c r="A4285">
        <v>14284</v>
      </c>
      <c r="B4285" s="1">
        <v>45624</v>
      </c>
      <c r="C4285" t="s">
        <v>7701</v>
      </c>
      <c r="D4285" t="s">
        <v>15</v>
      </c>
      <c r="E4285" t="s">
        <v>68</v>
      </c>
      <c r="F4285" t="s">
        <v>86</v>
      </c>
      <c r="G4285" t="s">
        <v>171</v>
      </c>
      <c r="H4285" t="s">
        <v>7702</v>
      </c>
      <c r="I4285">
        <v>4</v>
      </c>
      <c r="J4285">
        <v>1868</v>
      </c>
      <c r="K4285">
        <v>20</v>
      </c>
      <c r="L4285">
        <v>5977.6</v>
      </c>
      <c r="M4285">
        <v>951.24</v>
      </c>
      <c r="N4285" t="s">
        <v>33</v>
      </c>
    </row>
    <row r="4286" spans="1:14" x14ac:dyDescent="0.35">
      <c r="A4286">
        <v>14285</v>
      </c>
      <c r="B4286" s="1">
        <v>45567</v>
      </c>
      <c r="C4286" t="s">
        <v>7703</v>
      </c>
      <c r="D4286" t="s">
        <v>15</v>
      </c>
      <c r="E4286" t="s">
        <v>174</v>
      </c>
      <c r="F4286" t="s">
        <v>24</v>
      </c>
      <c r="G4286" t="s">
        <v>107</v>
      </c>
      <c r="H4286" t="s">
        <v>7704</v>
      </c>
      <c r="I4286">
        <v>5</v>
      </c>
      <c r="J4286">
        <v>68716</v>
      </c>
      <c r="K4286">
        <v>20</v>
      </c>
      <c r="L4286">
        <v>274864</v>
      </c>
      <c r="M4286">
        <v>25784.16</v>
      </c>
      <c r="N4286" t="s">
        <v>38</v>
      </c>
    </row>
    <row r="4287" spans="1:14" x14ac:dyDescent="0.35">
      <c r="A4287">
        <v>14286</v>
      </c>
      <c r="B4287" s="1">
        <v>45840</v>
      </c>
      <c r="C4287" t="s">
        <v>7705</v>
      </c>
      <c r="D4287" t="s">
        <v>40</v>
      </c>
      <c r="E4287" t="s">
        <v>110</v>
      </c>
      <c r="F4287" t="s">
        <v>17</v>
      </c>
      <c r="G4287" t="s">
        <v>18</v>
      </c>
      <c r="H4287" t="s">
        <v>7706</v>
      </c>
      <c r="I4287">
        <v>3</v>
      </c>
      <c r="J4287">
        <v>52623</v>
      </c>
      <c r="K4287">
        <v>5</v>
      </c>
      <c r="L4287">
        <v>149975.54999999999</v>
      </c>
      <c r="M4287">
        <v>27730.13</v>
      </c>
      <c r="N4287" t="s">
        <v>38</v>
      </c>
    </row>
    <row r="4288" spans="1:14" x14ac:dyDescent="0.35">
      <c r="A4288">
        <v>14287</v>
      </c>
      <c r="B4288" s="1">
        <v>45809</v>
      </c>
      <c r="C4288" t="s">
        <v>596</v>
      </c>
      <c r="D4288" t="s">
        <v>15</v>
      </c>
      <c r="E4288" t="s">
        <v>68</v>
      </c>
      <c r="F4288" t="s">
        <v>69</v>
      </c>
      <c r="G4288" t="s">
        <v>517</v>
      </c>
      <c r="H4288" t="s">
        <v>7707</v>
      </c>
      <c r="I4288">
        <v>4</v>
      </c>
      <c r="J4288">
        <v>55056</v>
      </c>
      <c r="K4288">
        <v>15</v>
      </c>
      <c r="L4288">
        <v>187190.39999999999</v>
      </c>
      <c r="M4288">
        <v>32130.16</v>
      </c>
      <c r="N4288" t="s">
        <v>38</v>
      </c>
    </row>
    <row r="4289" spans="1:14" x14ac:dyDescent="0.35">
      <c r="A4289">
        <v>14288</v>
      </c>
      <c r="B4289" s="1">
        <v>45508</v>
      </c>
      <c r="C4289" t="s">
        <v>7708</v>
      </c>
      <c r="D4289" t="s">
        <v>28</v>
      </c>
      <c r="E4289" t="s">
        <v>144</v>
      </c>
      <c r="F4289" t="s">
        <v>69</v>
      </c>
      <c r="G4289" t="s">
        <v>123</v>
      </c>
      <c r="H4289" t="s">
        <v>7709</v>
      </c>
      <c r="I4289">
        <v>2</v>
      </c>
      <c r="J4289">
        <v>15877</v>
      </c>
      <c r="K4289">
        <v>5</v>
      </c>
      <c r="L4289">
        <v>30166.3</v>
      </c>
      <c r="M4289">
        <v>4820.0200000000004</v>
      </c>
      <c r="N4289" t="s">
        <v>38</v>
      </c>
    </row>
    <row r="4290" spans="1:14" x14ac:dyDescent="0.35">
      <c r="A4290">
        <v>14289</v>
      </c>
      <c r="B4290" s="1">
        <v>45898</v>
      </c>
      <c r="C4290" t="s">
        <v>7710</v>
      </c>
      <c r="D4290" t="s">
        <v>22</v>
      </c>
      <c r="E4290" t="s">
        <v>58</v>
      </c>
      <c r="F4290" t="s">
        <v>30</v>
      </c>
      <c r="G4290" t="s">
        <v>65</v>
      </c>
      <c r="H4290" t="s">
        <v>7711</v>
      </c>
      <c r="I4290">
        <v>1</v>
      </c>
      <c r="J4290">
        <v>18809</v>
      </c>
      <c r="K4290">
        <v>15</v>
      </c>
      <c r="L4290">
        <v>15987.65</v>
      </c>
      <c r="M4290">
        <v>3254.85</v>
      </c>
      <c r="N4290" t="s">
        <v>20</v>
      </c>
    </row>
    <row r="4291" spans="1:14" x14ac:dyDescent="0.35">
      <c r="A4291">
        <v>14290</v>
      </c>
      <c r="B4291" s="1">
        <v>45751</v>
      </c>
      <c r="C4291" t="s">
        <v>7712</v>
      </c>
      <c r="D4291" t="s">
        <v>40</v>
      </c>
      <c r="E4291" t="s">
        <v>41</v>
      </c>
      <c r="F4291" t="s">
        <v>129</v>
      </c>
      <c r="G4291" t="s">
        <v>164</v>
      </c>
      <c r="H4291" t="s">
        <v>3885</v>
      </c>
      <c r="I4291">
        <v>5</v>
      </c>
      <c r="J4291">
        <v>29911</v>
      </c>
      <c r="K4291">
        <v>20</v>
      </c>
      <c r="L4291">
        <v>119644</v>
      </c>
      <c r="M4291">
        <v>15340.86</v>
      </c>
      <c r="N4291" t="s">
        <v>20</v>
      </c>
    </row>
    <row r="4292" spans="1:14" x14ac:dyDescent="0.35">
      <c r="A4292">
        <v>14291</v>
      </c>
      <c r="B4292" s="1">
        <v>45205</v>
      </c>
      <c r="C4292" t="s">
        <v>7713</v>
      </c>
      <c r="D4292" t="s">
        <v>28</v>
      </c>
      <c r="E4292" t="s">
        <v>35</v>
      </c>
      <c r="F4292" t="s">
        <v>75</v>
      </c>
      <c r="G4292" t="s">
        <v>240</v>
      </c>
      <c r="H4292" t="s">
        <v>7714</v>
      </c>
      <c r="I4292">
        <v>3</v>
      </c>
      <c r="J4292">
        <v>2953</v>
      </c>
      <c r="K4292">
        <v>15</v>
      </c>
      <c r="L4292">
        <v>7530.15</v>
      </c>
      <c r="M4292">
        <v>1491.48</v>
      </c>
      <c r="N4292" t="s">
        <v>83</v>
      </c>
    </row>
    <row r="4293" spans="1:14" x14ac:dyDescent="0.35">
      <c r="A4293">
        <v>14292</v>
      </c>
      <c r="B4293" s="1">
        <v>45467</v>
      </c>
      <c r="C4293" t="s">
        <v>7715</v>
      </c>
      <c r="D4293" t="s">
        <v>28</v>
      </c>
      <c r="E4293" t="s">
        <v>85</v>
      </c>
      <c r="F4293" t="s">
        <v>75</v>
      </c>
      <c r="G4293" t="s">
        <v>204</v>
      </c>
      <c r="H4293" t="s">
        <v>7716</v>
      </c>
      <c r="I4293">
        <v>1</v>
      </c>
      <c r="J4293">
        <v>37239</v>
      </c>
      <c r="K4293">
        <v>10</v>
      </c>
      <c r="L4293">
        <v>33515.1</v>
      </c>
      <c r="M4293">
        <v>4856.29</v>
      </c>
      <c r="N4293" t="s">
        <v>20</v>
      </c>
    </row>
    <row r="4294" spans="1:14" x14ac:dyDescent="0.35">
      <c r="A4294">
        <v>14293</v>
      </c>
      <c r="B4294" s="1">
        <v>45924</v>
      </c>
      <c r="C4294" t="s">
        <v>7717</v>
      </c>
      <c r="D4294" t="s">
        <v>22</v>
      </c>
      <c r="E4294" t="s">
        <v>74</v>
      </c>
      <c r="F4294" t="s">
        <v>17</v>
      </c>
      <c r="G4294" t="s">
        <v>100</v>
      </c>
      <c r="H4294" t="s">
        <v>7718</v>
      </c>
      <c r="I4294">
        <v>2</v>
      </c>
      <c r="J4294">
        <v>27891</v>
      </c>
      <c r="K4294">
        <v>20</v>
      </c>
      <c r="L4294">
        <v>44625.599999999999</v>
      </c>
      <c r="M4294">
        <v>3583.18</v>
      </c>
      <c r="N4294" t="s">
        <v>83</v>
      </c>
    </row>
    <row r="4295" spans="1:14" x14ac:dyDescent="0.35">
      <c r="A4295">
        <v>14294</v>
      </c>
      <c r="B4295" s="1">
        <v>45529</v>
      </c>
      <c r="C4295" t="s">
        <v>7719</v>
      </c>
      <c r="D4295" t="s">
        <v>40</v>
      </c>
      <c r="E4295" t="s">
        <v>110</v>
      </c>
      <c r="F4295" t="s">
        <v>75</v>
      </c>
      <c r="G4295" t="s">
        <v>240</v>
      </c>
      <c r="H4295" t="s">
        <v>7720</v>
      </c>
      <c r="I4295">
        <v>1</v>
      </c>
      <c r="J4295">
        <v>36970</v>
      </c>
      <c r="K4295">
        <v>10</v>
      </c>
      <c r="L4295">
        <v>33273</v>
      </c>
      <c r="M4295">
        <v>1722.63</v>
      </c>
      <c r="N4295" t="s">
        <v>83</v>
      </c>
    </row>
    <row r="4296" spans="1:14" x14ac:dyDescent="0.35">
      <c r="A4296">
        <v>14295</v>
      </c>
      <c r="B4296" s="1">
        <v>45717</v>
      </c>
      <c r="C4296" t="s">
        <v>5756</v>
      </c>
      <c r="D4296" t="s">
        <v>15</v>
      </c>
      <c r="E4296" t="s">
        <v>16</v>
      </c>
      <c r="F4296" t="s">
        <v>129</v>
      </c>
      <c r="G4296" t="s">
        <v>148</v>
      </c>
      <c r="H4296" t="s">
        <v>3342</v>
      </c>
      <c r="I4296">
        <v>1</v>
      </c>
      <c r="J4296">
        <v>24383</v>
      </c>
      <c r="K4296">
        <v>5</v>
      </c>
      <c r="L4296">
        <v>23163.85</v>
      </c>
      <c r="M4296">
        <v>1717.34</v>
      </c>
      <c r="N4296" t="s">
        <v>33</v>
      </c>
    </row>
    <row r="4297" spans="1:14" x14ac:dyDescent="0.35">
      <c r="A4297">
        <v>14296</v>
      </c>
      <c r="B4297" s="1">
        <v>45776</v>
      </c>
      <c r="C4297" t="s">
        <v>7721</v>
      </c>
      <c r="D4297" t="s">
        <v>22</v>
      </c>
      <c r="E4297" t="s">
        <v>58</v>
      </c>
      <c r="F4297" t="s">
        <v>24</v>
      </c>
      <c r="G4297" t="s">
        <v>59</v>
      </c>
      <c r="H4297" t="s">
        <v>7722</v>
      </c>
      <c r="I4297">
        <v>2</v>
      </c>
      <c r="J4297">
        <v>44814</v>
      </c>
      <c r="K4297">
        <v>0</v>
      </c>
      <c r="L4297">
        <v>89628</v>
      </c>
      <c r="M4297">
        <v>21512.84</v>
      </c>
      <c r="N4297" t="s">
        <v>20</v>
      </c>
    </row>
    <row r="4298" spans="1:14" x14ac:dyDescent="0.35">
      <c r="A4298">
        <v>14297</v>
      </c>
      <c r="B4298" s="1">
        <v>45846</v>
      </c>
      <c r="C4298" t="s">
        <v>7723</v>
      </c>
      <c r="D4298" t="s">
        <v>28</v>
      </c>
      <c r="E4298" t="s">
        <v>85</v>
      </c>
      <c r="F4298" t="s">
        <v>69</v>
      </c>
      <c r="G4298" t="s">
        <v>123</v>
      </c>
      <c r="H4298" t="s">
        <v>7724</v>
      </c>
      <c r="I4298">
        <v>4</v>
      </c>
      <c r="J4298">
        <v>77743</v>
      </c>
      <c r="K4298">
        <v>0</v>
      </c>
      <c r="L4298">
        <v>310972</v>
      </c>
      <c r="M4298">
        <v>46204.22</v>
      </c>
      <c r="N4298" t="s">
        <v>72</v>
      </c>
    </row>
    <row r="4299" spans="1:14" x14ac:dyDescent="0.35">
      <c r="A4299">
        <v>14298</v>
      </c>
      <c r="B4299" s="1">
        <v>45647</v>
      </c>
      <c r="C4299" t="s">
        <v>7725</v>
      </c>
      <c r="D4299" t="s">
        <v>28</v>
      </c>
      <c r="E4299" t="s">
        <v>144</v>
      </c>
      <c r="F4299" t="s">
        <v>42</v>
      </c>
      <c r="G4299" t="s">
        <v>446</v>
      </c>
      <c r="H4299" t="s">
        <v>6626</v>
      </c>
      <c r="I4299">
        <v>4</v>
      </c>
      <c r="J4299">
        <v>74791</v>
      </c>
      <c r="K4299">
        <v>0</v>
      </c>
      <c r="L4299">
        <v>299164</v>
      </c>
      <c r="M4299">
        <v>34058.980000000003</v>
      </c>
      <c r="N4299" t="s">
        <v>72</v>
      </c>
    </row>
    <row r="4300" spans="1:14" x14ac:dyDescent="0.35">
      <c r="A4300">
        <v>14299</v>
      </c>
      <c r="B4300" s="1">
        <v>45890</v>
      </c>
      <c r="C4300" t="s">
        <v>7726</v>
      </c>
      <c r="D4300" t="s">
        <v>15</v>
      </c>
      <c r="E4300" t="s">
        <v>147</v>
      </c>
      <c r="F4300" t="s">
        <v>96</v>
      </c>
      <c r="G4300" t="s">
        <v>138</v>
      </c>
      <c r="H4300" t="s">
        <v>7727</v>
      </c>
      <c r="I4300">
        <v>2</v>
      </c>
      <c r="J4300">
        <v>28331</v>
      </c>
      <c r="K4300">
        <v>0</v>
      </c>
      <c r="L4300">
        <v>56662</v>
      </c>
      <c r="M4300">
        <v>8548.51</v>
      </c>
      <c r="N4300" t="s">
        <v>38</v>
      </c>
    </row>
    <row r="4301" spans="1:14" x14ac:dyDescent="0.35">
      <c r="A4301">
        <v>14300</v>
      </c>
      <c r="B4301" s="1">
        <v>45416</v>
      </c>
      <c r="C4301" t="s">
        <v>4929</v>
      </c>
      <c r="D4301" t="s">
        <v>28</v>
      </c>
      <c r="E4301" t="s">
        <v>144</v>
      </c>
      <c r="F4301" t="s">
        <v>86</v>
      </c>
      <c r="G4301" t="s">
        <v>171</v>
      </c>
      <c r="H4301" t="s">
        <v>5064</v>
      </c>
      <c r="I4301">
        <v>3</v>
      </c>
      <c r="J4301">
        <v>63442</v>
      </c>
      <c r="K4301">
        <v>20</v>
      </c>
      <c r="L4301">
        <v>152260.79999999999</v>
      </c>
      <c r="M4301">
        <v>27539.63</v>
      </c>
      <c r="N4301" t="s">
        <v>83</v>
      </c>
    </row>
    <row r="4302" spans="1:14" x14ac:dyDescent="0.35">
      <c r="A4302">
        <v>14301</v>
      </c>
      <c r="B4302" s="1">
        <v>45607</v>
      </c>
      <c r="C4302" t="s">
        <v>7728</v>
      </c>
      <c r="D4302" t="s">
        <v>15</v>
      </c>
      <c r="E4302" t="s">
        <v>147</v>
      </c>
      <c r="F4302" t="s">
        <v>96</v>
      </c>
      <c r="G4302" t="s">
        <v>138</v>
      </c>
      <c r="H4302" t="s">
        <v>3188</v>
      </c>
      <c r="I4302">
        <v>4</v>
      </c>
      <c r="J4302">
        <v>14991</v>
      </c>
      <c r="K4302">
        <v>10</v>
      </c>
      <c r="L4302">
        <v>53967.6</v>
      </c>
      <c r="M4302">
        <v>7196.1</v>
      </c>
      <c r="N4302" t="s">
        <v>38</v>
      </c>
    </row>
    <row r="4303" spans="1:14" x14ac:dyDescent="0.35">
      <c r="A4303">
        <v>14302</v>
      </c>
      <c r="B4303" s="1">
        <v>45849</v>
      </c>
      <c r="C4303" t="s">
        <v>7729</v>
      </c>
      <c r="D4303" t="s">
        <v>40</v>
      </c>
      <c r="E4303" t="s">
        <v>62</v>
      </c>
      <c r="F4303" t="s">
        <v>24</v>
      </c>
      <c r="G4303" t="s">
        <v>107</v>
      </c>
      <c r="H4303" t="s">
        <v>136</v>
      </c>
      <c r="I4303">
        <v>2</v>
      </c>
      <c r="J4303">
        <v>52692</v>
      </c>
      <c r="K4303">
        <v>15</v>
      </c>
      <c r="L4303">
        <v>89576.4</v>
      </c>
      <c r="M4303">
        <v>14284.54</v>
      </c>
      <c r="N4303" t="s">
        <v>20</v>
      </c>
    </row>
    <row r="4304" spans="1:14" x14ac:dyDescent="0.35">
      <c r="A4304">
        <v>14303</v>
      </c>
      <c r="B4304" s="1">
        <v>45799</v>
      </c>
      <c r="C4304" t="s">
        <v>7730</v>
      </c>
      <c r="D4304" t="s">
        <v>40</v>
      </c>
      <c r="E4304" t="s">
        <v>41</v>
      </c>
      <c r="F4304" t="s">
        <v>17</v>
      </c>
      <c r="G4304" t="s">
        <v>18</v>
      </c>
      <c r="H4304" t="s">
        <v>2255</v>
      </c>
      <c r="I4304">
        <v>1</v>
      </c>
      <c r="J4304">
        <v>15829</v>
      </c>
      <c r="K4304">
        <v>20</v>
      </c>
      <c r="L4304">
        <v>12663.2</v>
      </c>
      <c r="M4304">
        <v>3023.33</v>
      </c>
      <c r="N4304" t="s">
        <v>38</v>
      </c>
    </row>
    <row r="4305" spans="1:14" x14ac:dyDescent="0.35">
      <c r="A4305">
        <v>14304</v>
      </c>
      <c r="B4305" s="1">
        <v>45206</v>
      </c>
      <c r="C4305" t="s">
        <v>7731</v>
      </c>
      <c r="D4305" t="s">
        <v>28</v>
      </c>
      <c r="E4305" t="s">
        <v>144</v>
      </c>
      <c r="F4305" t="s">
        <v>46</v>
      </c>
      <c r="G4305" t="s">
        <v>141</v>
      </c>
      <c r="H4305" t="s">
        <v>7732</v>
      </c>
      <c r="I4305">
        <v>4</v>
      </c>
      <c r="J4305">
        <v>11278</v>
      </c>
      <c r="K4305">
        <v>15</v>
      </c>
      <c r="L4305">
        <v>38345.199999999997</v>
      </c>
      <c r="M4305">
        <v>5987.63</v>
      </c>
      <c r="N4305" t="s">
        <v>38</v>
      </c>
    </row>
    <row r="4306" spans="1:14" x14ac:dyDescent="0.35">
      <c r="A4306">
        <v>14305</v>
      </c>
      <c r="B4306" s="1">
        <v>45635</v>
      </c>
      <c r="C4306" t="s">
        <v>7733</v>
      </c>
      <c r="D4306" t="s">
        <v>40</v>
      </c>
      <c r="E4306" t="s">
        <v>62</v>
      </c>
      <c r="F4306" t="s">
        <v>86</v>
      </c>
      <c r="G4306" t="s">
        <v>118</v>
      </c>
      <c r="H4306" t="s">
        <v>7076</v>
      </c>
      <c r="I4306">
        <v>2</v>
      </c>
      <c r="J4306">
        <v>23079</v>
      </c>
      <c r="K4306">
        <v>10</v>
      </c>
      <c r="L4306">
        <v>41542.199999999997</v>
      </c>
      <c r="M4306">
        <v>3033.07</v>
      </c>
      <c r="N4306" t="s">
        <v>72</v>
      </c>
    </row>
    <row r="4307" spans="1:14" x14ac:dyDescent="0.35">
      <c r="A4307">
        <v>14306</v>
      </c>
      <c r="B4307" s="1">
        <v>45672</v>
      </c>
      <c r="C4307" t="s">
        <v>7734</v>
      </c>
      <c r="D4307" t="s">
        <v>40</v>
      </c>
      <c r="E4307" t="s">
        <v>110</v>
      </c>
      <c r="F4307" t="s">
        <v>24</v>
      </c>
      <c r="G4307" t="s">
        <v>59</v>
      </c>
      <c r="H4307" t="s">
        <v>3668</v>
      </c>
      <c r="I4307">
        <v>1</v>
      </c>
      <c r="J4307">
        <v>60192</v>
      </c>
      <c r="K4307">
        <v>5</v>
      </c>
      <c r="L4307">
        <v>57182.400000000001</v>
      </c>
      <c r="M4307">
        <v>3543.56</v>
      </c>
      <c r="N4307" t="s">
        <v>20</v>
      </c>
    </row>
    <row r="4308" spans="1:14" x14ac:dyDescent="0.35">
      <c r="A4308">
        <v>14307</v>
      </c>
      <c r="B4308" s="1">
        <v>45497</v>
      </c>
      <c r="C4308" t="s">
        <v>7735</v>
      </c>
      <c r="D4308" t="s">
        <v>22</v>
      </c>
      <c r="E4308" t="s">
        <v>74</v>
      </c>
      <c r="F4308" t="s">
        <v>42</v>
      </c>
      <c r="G4308" t="s">
        <v>446</v>
      </c>
      <c r="H4308" t="s">
        <v>7116</v>
      </c>
      <c r="I4308">
        <v>4</v>
      </c>
      <c r="J4308">
        <v>11666</v>
      </c>
      <c r="K4308">
        <v>5</v>
      </c>
      <c r="L4308">
        <v>44330.8</v>
      </c>
      <c r="M4308">
        <v>8976</v>
      </c>
      <c r="N4308" t="s">
        <v>83</v>
      </c>
    </row>
    <row r="4309" spans="1:14" x14ac:dyDescent="0.35">
      <c r="A4309">
        <v>14308</v>
      </c>
      <c r="B4309" s="1">
        <v>45298</v>
      </c>
      <c r="C4309" t="s">
        <v>7736</v>
      </c>
      <c r="D4309" t="s">
        <v>28</v>
      </c>
      <c r="E4309" t="s">
        <v>85</v>
      </c>
      <c r="F4309" t="s">
        <v>69</v>
      </c>
      <c r="G4309" t="s">
        <v>115</v>
      </c>
      <c r="H4309" t="s">
        <v>6933</v>
      </c>
      <c r="I4309">
        <v>4</v>
      </c>
      <c r="J4309">
        <v>29972</v>
      </c>
      <c r="K4309">
        <v>5</v>
      </c>
      <c r="L4309">
        <v>113893.6</v>
      </c>
      <c r="M4309">
        <v>10569.81</v>
      </c>
      <c r="N4309" t="s">
        <v>72</v>
      </c>
    </row>
    <row r="4310" spans="1:14" x14ac:dyDescent="0.35">
      <c r="A4310">
        <v>14309</v>
      </c>
      <c r="B4310" s="1">
        <v>45547</v>
      </c>
      <c r="C4310" t="s">
        <v>7737</v>
      </c>
      <c r="D4310" t="s">
        <v>40</v>
      </c>
      <c r="E4310" t="s">
        <v>103</v>
      </c>
      <c r="F4310" t="s">
        <v>46</v>
      </c>
      <c r="G4310" t="s">
        <v>209</v>
      </c>
      <c r="H4310" t="s">
        <v>7738</v>
      </c>
      <c r="I4310">
        <v>2</v>
      </c>
      <c r="J4310">
        <v>71427</v>
      </c>
      <c r="K4310">
        <v>5</v>
      </c>
      <c r="L4310">
        <v>135711.29999999999</v>
      </c>
      <c r="M4310">
        <v>15321.02</v>
      </c>
      <c r="N4310" t="s">
        <v>38</v>
      </c>
    </row>
    <row r="4311" spans="1:14" x14ac:dyDescent="0.35">
      <c r="A4311">
        <v>14310</v>
      </c>
      <c r="B4311" s="1">
        <v>45301</v>
      </c>
      <c r="C4311" t="s">
        <v>7739</v>
      </c>
      <c r="D4311" t="s">
        <v>28</v>
      </c>
      <c r="E4311" t="s">
        <v>114</v>
      </c>
      <c r="F4311" t="s">
        <v>75</v>
      </c>
      <c r="G4311" t="s">
        <v>307</v>
      </c>
      <c r="H4311" t="s">
        <v>7740</v>
      </c>
      <c r="I4311">
        <v>3</v>
      </c>
      <c r="J4311">
        <v>55314</v>
      </c>
      <c r="K4311">
        <v>0</v>
      </c>
      <c r="L4311">
        <v>165942</v>
      </c>
      <c r="M4311">
        <v>24842.49</v>
      </c>
      <c r="N4311" t="s">
        <v>83</v>
      </c>
    </row>
    <row r="4312" spans="1:14" x14ac:dyDescent="0.35">
      <c r="A4312">
        <v>14311</v>
      </c>
      <c r="B4312" s="1">
        <v>45783</v>
      </c>
      <c r="C4312" t="s">
        <v>7741</v>
      </c>
      <c r="D4312" t="s">
        <v>28</v>
      </c>
      <c r="E4312" t="s">
        <v>35</v>
      </c>
      <c r="F4312" t="s">
        <v>69</v>
      </c>
      <c r="G4312" t="s">
        <v>123</v>
      </c>
      <c r="H4312" t="s">
        <v>7742</v>
      </c>
      <c r="I4312">
        <v>1</v>
      </c>
      <c r="J4312">
        <v>34064</v>
      </c>
      <c r="K4312">
        <v>10</v>
      </c>
      <c r="L4312">
        <v>30657.599999999999</v>
      </c>
      <c r="M4312">
        <v>5452.09</v>
      </c>
      <c r="N4312" t="s">
        <v>38</v>
      </c>
    </row>
    <row r="4313" spans="1:14" x14ac:dyDescent="0.35">
      <c r="A4313">
        <v>14312</v>
      </c>
      <c r="B4313" s="1">
        <v>45450</v>
      </c>
      <c r="C4313" t="s">
        <v>7743</v>
      </c>
      <c r="D4313" t="s">
        <v>28</v>
      </c>
      <c r="E4313" t="s">
        <v>144</v>
      </c>
      <c r="F4313" t="s">
        <v>30</v>
      </c>
      <c r="G4313" t="s">
        <v>104</v>
      </c>
      <c r="H4313" t="s">
        <v>2813</v>
      </c>
      <c r="I4313">
        <v>4</v>
      </c>
      <c r="J4313">
        <v>74274</v>
      </c>
      <c r="K4313">
        <v>15</v>
      </c>
      <c r="L4313">
        <v>252531.6</v>
      </c>
      <c r="M4313">
        <v>62582.91</v>
      </c>
      <c r="N4313" t="s">
        <v>72</v>
      </c>
    </row>
    <row r="4314" spans="1:14" x14ac:dyDescent="0.35">
      <c r="A4314">
        <v>14313</v>
      </c>
      <c r="B4314" s="1">
        <v>45744</v>
      </c>
      <c r="C4314" t="s">
        <v>3368</v>
      </c>
      <c r="D4314" t="s">
        <v>40</v>
      </c>
      <c r="E4314" t="s">
        <v>50</v>
      </c>
      <c r="F4314" t="s">
        <v>129</v>
      </c>
      <c r="G4314" t="s">
        <v>168</v>
      </c>
      <c r="H4314" t="s">
        <v>7744</v>
      </c>
      <c r="I4314">
        <v>3</v>
      </c>
      <c r="J4314">
        <v>75803</v>
      </c>
      <c r="K4314">
        <v>10</v>
      </c>
      <c r="L4314">
        <v>204668.1</v>
      </c>
      <c r="M4314">
        <v>18799.18</v>
      </c>
      <c r="N4314" t="s">
        <v>72</v>
      </c>
    </row>
    <row r="4315" spans="1:14" x14ac:dyDescent="0.35">
      <c r="A4315">
        <v>14314</v>
      </c>
      <c r="B4315" s="1">
        <v>45757</v>
      </c>
      <c r="C4315" t="s">
        <v>7745</v>
      </c>
      <c r="D4315" t="s">
        <v>15</v>
      </c>
      <c r="E4315" t="s">
        <v>68</v>
      </c>
      <c r="F4315" t="s">
        <v>46</v>
      </c>
      <c r="G4315" t="s">
        <v>126</v>
      </c>
      <c r="H4315" t="s">
        <v>7746</v>
      </c>
      <c r="I4315">
        <v>4</v>
      </c>
      <c r="J4315">
        <v>17989</v>
      </c>
      <c r="K4315">
        <v>5</v>
      </c>
      <c r="L4315">
        <v>68358.2</v>
      </c>
      <c r="M4315">
        <v>11447.56</v>
      </c>
      <c r="N4315" t="s">
        <v>72</v>
      </c>
    </row>
    <row r="4316" spans="1:14" x14ac:dyDescent="0.35">
      <c r="A4316">
        <v>14315</v>
      </c>
      <c r="B4316" s="1">
        <v>45719</v>
      </c>
      <c r="C4316" t="s">
        <v>7747</v>
      </c>
      <c r="D4316" t="s">
        <v>15</v>
      </c>
      <c r="E4316" t="s">
        <v>16</v>
      </c>
      <c r="F4316" t="s">
        <v>17</v>
      </c>
      <c r="G4316" t="s">
        <v>55</v>
      </c>
      <c r="H4316" t="s">
        <v>7748</v>
      </c>
      <c r="I4316">
        <v>1</v>
      </c>
      <c r="J4316">
        <v>44583</v>
      </c>
      <c r="K4316">
        <v>0</v>
      </c>
      <c r="L4316">
        <v>44583</v>
      </c>
      <c r="M4316">
        <v>3093.02</v>
      </c>
      <c r="N4316" t="s">
        <v>72</v>
      </c>
    </row>
    <row r="4317" spans="1:14" x14ac:dyDescent="0.35">
      <c r="A4317">
        <v>14316</v>
      </c>
      <c r="B4317" s="1">
        <v>45395</v>
      </c>
      <c r="C4317" t="s">
        <v>7749</v>
      </c>
      <c r="D4317" t="s">
        <v>15</v>
      </c>
      <c r="E4317" t="s">
        <v>16</v>
      </c>
      <c r="F4317" t="s">
        <v>75</v>
      </c>
      <c r="G4317" t="s">
        <v>307</v>
      </c>
      <c r="H4317" t="s">
        <v>1685</v>
      </c>
      <c r="I4317">
        <v>3</v>
      </c>
      <c r="J4317">
        <v>15603</v>
      </c>
      <c r="K4317">
        <v>5</v>
      </c>
      <c r="L4317">
        <v>44468.55</v>
      </c>
      <c r="M4317">
        <v>4365.28</v>
      </c>
      <c r="N4317" t="s">
        <v>20</v>
      </c>
    </row>
    <row r="4318" spans="1:14" x14ac:dyDescent="0.35">
      <c r="A4318">
        <v>14317</v>
      </c>
      <c r="B4318" s="1">
        <v>45813</v>
      </c>
      <c r="C4318" t="s">
        <v>7750</v>
      </c>
      <c r="D4318" t="s">
        <v>15</v>
      </c>
      <c r="E4318" t="s">
        <v>93</v>
      </c>
      <c r="F4318" t="s">
        <v>129</v>
      </c>
      <c r="G4318" t="s">
        <v>164</v>
      </c>
      <c r="H4318" t="s">
        <v>5360</v>
      </c>
      <c r="I4318">
        <v>4</v>
      </c>
      <c r="J4318">
        <v>2105</v>
      </c>
      <c r="K4318">
        <v>0</v>
      </c>
      <c r="L4318">
        <v>8420</v>
      </c>
      <c r="M4318">
        <v>711.7</v>
      </c>
      <c r="N4318" t="s">
        <v>83</v>
      </c>
    </row>
    <row r="4319" spans="1:14" x14ac:dyDescent="0.35">
      <c r="A4319">
        <v>14318</v>
      </c>
      <c r="B4319" s="1">
        <v>45621</v>
      </c>
      <c r="C4319" t="s">
        <v>7751</v>
      </c>
      <c r="D4319" t="s">
        <v>22</v>
      </c>
      <c r="E4319" t="s">
        <v>58</v>
      </c>
      <c r="F4319" t="s">
        <v>69</v>
      </c>
      <c r="G4319" t="s">
        <v>115</v>
      </c>
      <c r="H4319" t="s">
        <v>6599</v>
      </c>
      <c r="I4319">
        <v>1</v>
      </c>
      <c r="J4319">
        <v>32127</v>
      </c>
      <c r="K4319">
        <v>15</v>
      </c>
      <c r="L4319">
        <v>27307.95</v>
      </c>
      <c r="M4319">
        <v>2029.38</v>
      </c>
      <c r="N4319" t="s">
        <v>72</v>
      </c>
    </row>
    <row r="4320" spans="1:14" x14ac:dyDescent="0.35">
      <c r="A4320">
        <v>14319</v>
      </c>
      <c r="B4320" s="1">
        <v>45513</v>
      </c>
      <c r="C4320" t="s">
        <v>7752</v>
      </c>
      <c r="D4320" t="s">
        <v>15</v>
      </c>
      <c r="E4320" t="s">
        <v>68</v>
      </c>
      <c r="F4320" t="s">
        <v>75</v>
      </c>
      <c r="G4320" t="s">
        <v>204</v>
      </c>
      <c r="H4320" t="s">
        <v>7753</v>
      </c>
      <c r="I4320">
        <v>1</v>
      </c>
      <c r="J4320">
        <v>1829</v>
      </c>
      <c r="K4320">
        <v>10</v>
      </c>
      <c r="L4320">
        <v>1646.1</v>
      </c>
      <c r="M4320">
        <v>360.76</v>
      </c>
      <c r="N4320" t="s">
        <v>20</v>
      </c>
    </row>
    <row r="4321" spans="1:14" x14ac:dyDescent="0.35">
      <c r="A4321">
        <v>14320</v>
      </c>
      <c r="B4321" s="1">
        <v>45796</v>
      </c>
      <c r="C4321" t="s">
        <v>7754</v>
      </c>
      <c r="D4321" t="s">
        <v>22</v>
      </c>
      <c r="E4321" t="s">
        <v>58</v>
      </c>
      <c r="F4321" t="s">
        <v>42</v>
      </c>
      <c r="G4321" t="s">
        <v>446</v>
      </c>
      <c r="H4321" t="s">
        <v>7755</v>
      </c>
      <c r="I4321">
        <v>4</v>
      </c>
      <c r="J4321">
        <v>37403</v>
      </c>
      <c r="K4321">
        <v>10</v>
      </c>
      <c r="L4321">
        <v>134650.79999999999</v>
      </c>
      <c r="M4321">
        <v>24414.61</v>
      </c>
      <c r="N4321" t="s">
        <v>83</v>
      </c>
    </row>
    <row r="4322" spans="1:14" x14ac:dyDescent="0.35">
      <c r="A4322">
        <v>14321</v>
      </c>
      <c r="B4322" s="1">
        <v>45680</v>
      </c>
      <c r="C4322" t="s">
        <v>7756</v>
      </c>
      <c r="D4322" t="s">
        <v>40</v>
      </c>
      <c r="E4322" t="s">
        <v>50</v>
      </c>
      <c r="F4322" t="s">
        <v>17</v>
      </c>
      <c r="G4322" t="s">
        <v>18</v>
      </c>
      <c r="H4322" t="s">
        <v>5429</v>
      </c>
      <c r="I4322">
        <v>3</v>
      </c>
      <c r="J4322">
        <v>23508</v>
      </c>
      <c r="K4322">
        <v>5</v>
      </c>
      <c r="L4322">
        <v>66997.8</v>
      </c>
      <c r="M4322">
        <v>16083.9</v>
      </c>
      <c r="N4322" t="s">
        <v>20</v>
      </c>
    </row>
    <row r="4323" spans="1:14" x14ac:dyDescent="0.35">
      <c r="A4323">
        <v>14322</v>
      </c>
      <c r="B4323" s="1">
        <v>45712</v>
      </c>
      <c r="C4323" t="s">
        <v>7757</v>
      </c>
      <c r="D4323" t="s">
        <v>22</v>
      </c>
      <c r="E4323" t="s">
        <v>23</v>
      </c>
      <c r="F4323" t="s">
        <v>86</v>
      </c>
      <c r="G4323" t="s">
        <v>118</v>
      </c>
      <c r="H4323" t="s">
        <v>7042</v>
      </c>
      <c r="I4323">
        <v>4</v>
      </c>
      <c r="J4323">
        <v>71527</v>
      </c>
      <c r="K4323">
        <v>20</v>
      </c>
      <c r="L4323">
        <v>228886.39999999999</v>
      </c>
      <c r="M4323">
        <v>22035.51</v>
      </c>
      <c r="N4323" t="s">
        <v>83</v>
      </c>
    </row>
    <row r="4324" spans="1:14" x14ac:dyDescent="0.35">
      <c r="A4324">
        <v>14323</v>
      </c>
      <c r="B4324" s="1">
        <v>45880</v>
      </c>
      <c r="C4324" t="s">
        <v>7758</v>
      </c>
      <c r="D4324" t="s">
        <v>28</v>
      </c>
      <c r="E4324" t="s">
        <v>144</v>
      </c>
      <c r="F4324" t="s">
        <v>46</v>
      </c>
      <c r="G4324" t="s">
        <v>126</v>
      </c>
      <c r="H4324" t="s">
        <v>7759</v>
      </c>
      <c r="I4324">
        <v>4</v>
      </c>
      <c r="J4324">
        <v>60378</v>
      </c>
      <c r="K4324">
        <v>0</v>
      </c>
      <c r="L4324">
        <v>241512</v>
      </c>
      <c r="M4324">
        <v>58217.31</v>
      </c>
      <c r="N4324" t="s">
        <v>33</v>
      </c>
    </row>
    <row r="4325" spans="1:14" x14ac:dyDescent="0.35">
      <c r="A4325">
        <v>14324</v>
      </c>
      <c r="B4325" s="1">
        <v>45401</v>
      </c>
      <c r="C4325" t="s">
        <v>7760</v>
      </c>
      <c r="D4325" t="s">
        <v>28</v>
      </c>
      <c r="E4325" t="s">
        <v>144</v>
      </c>
      <c r="F4325" t="s">
        <v>86</v>
      </c>
      <c r="G4325" t="s">
        <v>296</v>
      </c>
      <c r="H4325" t="s">
        <v>4296</v>
      </c>
      <c r="I4325">
        <v>4</v>
      </c>
      <c r="J4325">
        <v>49447</v>
      </c>
      <c r="K4325">
        <v>5</v>
      </c>
      <c r="L4325">
        <v>187898.6</v>
      </c>
      <c r="M4325">
        <v>32101.02</v>
      </c>
      <c r="N4325" t="s">
        <v>72</v>
      </c>
    </row>
    <row r="4326" spans="1:14" x14ac:dyDescent="0.35">
      <c r="A4326">
        <v>14325</v>
      </c>
      <c r="B4326" s="1">
        <v>45815</v>
      </c>
      <c r="C4326" t="s">
        <v>7761</v>
      </c>
      <c r="D4326" t="s">
        <v>22</v>
      </c>
      <c r="E4326" t="s">
        <v>167</v>
      </c>
      <c r="F4326" t="s">
        <v>42</v>
      </c>
      <c r="G4326" t="s">
        <v>43</v>
      </c>
      <c r="H4326" t="s">
        <v>7762</v>
      </c>
      <c r="I4326">
        <v>2</v>
      </c>
      <c r="J4326">
        <v>78014</v>
      </c>
      <c r="K4326">
        <v>10</v>
      </c>
      <c r="L4326">
        <v>140425.20000000001</v>
      </c>
      <c r="M4326">
        <v>22250.51</v>
      </c>
      <c r="N4326" t="s">
        <v>33</v>
      </c>
    </row>
    <row r="4327" spans="1:14" x14ac:dyDescent="0.35">
      <c r="A4327">
        <v>14326</v>
      </c>
      <c r="B4327" s="1">
        <v>45388</v>
      </c>
      <c r="C4327" t="s">
        <v>7763</v>
      </c>
      <c r="D4327" t="s">
        <v>40</v>
      </c>
      <c r="E4327" t="s">
        <v>50</v>
      </c>
      <c r="F4327" t="s">
        <v>42</v>
      </c>
      <c r="G4327" t="s">
        <v>43</v>
      </c>
      <c r="H4327" t="s">
        <v>5965</v>
      </c>
      <c r="I4327">
        <v>3</v>
      </c>
      <c r="J4327">
        <v>21224</v>
      </c>
      <c r="K4327">
        <v>5</v>
      </c>
      <c r="L4327">
        <v>60488.4</v>
      </c>
      <c r="M4327">
        <v>3572.45</v>
      </c>
      <c r="N4327" t="s">
        <v>33</v>
      </c>
    </row>
    <row r="4328" spans="1:14" x14ac:dyDescent="0.35">
      <c r="A4328">
        <v>14327</v>
      </c>
      <c r="B4328" s="1">
        <v>45492</v>
      </c>
      <c r="C4328" t="s">
        <v>7764</v>
      </c>
      <c r="D4328" t="s">
        <v>40</v>
      </c>
      <c r="E4328" t="s">
        <v>62</v>
      </c>
      <c r="F4328" t="s">
        <v>30</v>
      </c>
      <c r="G4328" t="s">
        <v>322</v>
      </c>
      <c r="H4328" t="s">
        <v>7765</v>
      </c>
      <c r="I4328">
        <v>5</v>
      </c>
      <c r="J4328">
        <v>32778</v>
      </c>
      <c r="K4328">
        <v>10</v>
      </c>
      <c r="L4328">
        <v>147501</v>
      </c>
      <c r="M4328">
        <v>16861.689999999999</v>
      </c>
      <c r="N4328" t="s">
        <v>38</v>
      </c>
    </row>
    <row r="4329" spans="1:14" x14ac:dyDescent="0.35">
      <c r="A4329">
        <v>14328</v>
      </c>
      <c r="B4329" s="1">
        <v>45784</v>
      </c>
      <c r="C4329" t="s">
        <v>7766</v>
      </c>
      <c r="D4329" t="s">
        <v>28</v>
      </c>
      <c r="E4329" t="s">
        <v>144</v>
      </c>
      <c r="F4329" t="s">
        <v>69</v>
      </c>
      <c r="G4329" t="s">
        <v>115</v>
      </c>
      <c r="H4329" t="s">
        <v>7767</v>
      </c>
      <c r="I4329">
        <v>1</v>
      </c>
      <c r="J4329">
        <v>41408</v>
      </c>
      <c r="K4329">
        <v>5</v>
      </c>
      <c r="L4329">
        <v>39337.599999999999</v>
      </c>
      <c r="M4329">
        <v>2154.9899999999998</v>
      </c>
      <c r="N4329" t="s">
        <v>38</v>
      </c>
    </row>
    <row r="4330" spans="1:14" x14ac:dyDescent="0.35">
      <c r="A4330">
        <v>14329</v>
      </c>
      <c r="B4330" s="1">
        <v>45715</v>
      </c>
      <c r="C4330" t="s">
        <v>7768</v>
      </c>
      <c r="D4330" t="s">
        <v>15</v>
      </c>
      <c r="E4330" t="s">
        <v>16</v>
      </c>
      <c r="F4330" t="s">
        <v>75</v>
      </c>
      <c r="G4330" t="s">
        <v>307</v>
      </c>
      <c r="H4330" t="s">
        <v>7769</v>
      </c>
      <c r="I4330">
        <v>5</v>
      </c>
      <c r="J4330">
        <v>65490</v>
      </c>
      <c r="K4330">
        <v>15</v>
      </c>
      <c r="L4330">
        <v>278332.5</v>
      </c>
      <c r="M4330">
        <v>25278.29</v>
      </c>
      <c r="N4330" t="s">
        <v>38</v>
      </c>
    </row>
    <row r="4331" spans="1:14" x14ac:dyDescent="0.35">
      <c r="A4331">
        <v>14330</v>
      </c>
      <c r="B4331" s="1">
        <v>45427</v>
      </c>
      <c r="C4331" t="s">
        <v>7770</v>
      </c>
      <c r="D4331" t="s">
        <v>15</v>
      </c>
      <c r="E4331" t="s">
        <v>174</v>
      </c>
      <c r="F4331" t="s">
        <v>17</v>
      </c>
      <c r="G4331" t="s">
        <v>100</v>
      </c>
      <c r="H4331" t="s">
        <v>1110</v>
      </c>
      <c r="I4331">
        <v>4</v>
      </c>
      <c r="J4331">
        <v>72290</v>
      </c>
      <c r="K4331">
        <v>20</v>
      </c>
      <c r="L4331">
        <v>231328</v>
      </c>
      <c r="M4331">
        <v>17534.93</v>
      </c>
      <c r="N4331" t="s">
        <v>83</v>
      </c>
    </row>
    <row r="4332" spans="1:14" x14ac:dyDescent="0.35">
      <c r="A4332">
        <v>14331</v>
      </c>
      <c r="B4332" s="1">
        <v>45848</v>
      </c>
      <c r="C4332" t="s">
        <v>7771</v>
      </c>
      <c r="D4332" t="s">
        <v>40</v>
      </c>
      <c r="E4332" t="s">
        <v>41</v>
      </c>
      <c r="F4332" t="s">
        <v>75</v>
      </c>
      <c r="G4332" t="s">
        <v>409</v>
      </c>
      <c r="H4332" t="s">
        <v>7772</v>
      </c>
      <c r="I4332">
        <v>5</v>
      </c>
      <c r="J4332">
        <v>25263</v>
      </c>
      <c r="K4332">
        <v>0</v>
      </c>
      <c r="L4332">
        <v>126315</v>
      </c>
      <c r="M4332">
        <v>15891.61</v>
      </c>
      <c r="N4332" t="s">
        <v>33</v>
      </c>
    </row>
    <row r="4333" spans="1:14" x14ac:dyDescent="0.35">
      <c r="A4333">
        <v>14332</v>
      </c>
      <c r="B4333" s="1">
        <v>45451</v>
      </c>
      <c r="C4333" t="s">
        <v>7773</v>
      </c>
      <c r="D4333" t="s">
        <v>15</v>
      </c>
      <c r="E4333" t="s">
        <v>174</v>
      </c>
      <c r="F4333" t="s">
        <v>86</v>
      </c>
      <c r="G4333" t="s">
        <v>171</v>
      </c>
      <c r="H4333" t="s">
        <v>7774</v>
      </c>
      <c r="I4333">
        <v>5</v>
      </c>
      <c r="J4333">
        <v>47353</v>
      </c>
      <c r="K4333">
        <v>20</v>
      </c>
      <c r="L4333">
        <v>189412</v>
      </c>
      <c r="M4333">
        <v>42457.61</v>
      </c>
      <c r="N4333" t="s">
        <v>33</v>
      </c>
    </row>
    <row r="4334" spans="1:14" x14ac:dyDescent="0.35">
      <c r="A4334">
        <v>14333</v>
      </c>
      <c r="B4334" s="1">
        <v>45267</v>
      </c>
      <c r="C4334" t="s">
        <v>7775</v>
      </c>
      <c r="D4334" t="s">
        <v>40</v>
      </c>
      <c r="E4334" t="s">
        <v>50</v>
      </c>
      <c r="F4334" t="s">
        <v>42</v>
      </c>
      <c r="G4334" t="s">
        <v>43</v>
      </c>
      <c r="H4334" t="s">
        <v>7776</v>
      </c>
      <c r="I4334">
        <v>2</v>
      </c>
      <c r="J4334">
        <v>35073</v>
      </c>
      <c r="K4334">
        <v>20</v>
      </c>
      <c r="L4334">
        <v>56116.800000000003</v>
      </c>
      <c r="M4334">
        <v>7022.51</v>
      </c>
      <c r="N4334" t="s">
        <v>20</v>
      </c>
    </row>
    <row r="4335" spans="1:14" x14ac:dyDescent="0.35">
      <c r="A4335">
        <v>14334</v>
      </c>
      <c r="B4335" s="1">
        <v>45796</v>
      </c>
      <c r="C4335" t="s">
        <v>7777</v>
      </c>
      <c r="D4335" t="s">
        <v>40</v>
      </c>
      <c r="E4335" t="s">
        <v>62</v>
      </c>
      <c r="F4335" t="s">
        <v>129</v>
      </c>
      <c r="G4335" t="s">
        <v>168</v>
      </c>
      <c r="H4335" t="s">
        <v>6839</v>
      </c>
      <c r="I4335">
        <v>1</v>
      </c>
      <c r="J4335">
        <v>37731</v>
      </c>
      <c r="K4335">
        <v>5</v>
      </c>
      <c r="L4335">
        <v>35844.449999999997</v>
      </c>
      <c r="M4335">
        <v>5051.9399999999996</v>
      </c>
      <c r="N4335" t="s">
        <v>33</v>
      </c>
    </row>
    <row r="4336" spans="1:14" x14ac:dyDescent="0.35">
      <c r="A4336">
        <v>14335</v>
      </c>
      <c r="B4336" s="1">
        <v>45391</v>
      </c>
      <c r="C4336" t="s">
        <v>7778</v>
      </c>
      <c r="D4336" t="s">
        <v>40</v>
      </c>
      <c r="E4336" t="s">
        <v>41</v>
      </c>
      <c r="F4336" t="s">
        <v>30</v>
      </c>
      <c r="G4336" t="s">
        <v>31</v>
      </c>
      <c r="H4336" t="s">
        <v>3610</v>
      </c>
      <c r="I4336">
        <v>3</v>
      </c>
      <c r="J4336">
        <v>15649</v>
      </c>
      <c r="K4336">
        <v>15</v>
      </c>
      <c r="L4336">
        <v>39904.949999999997</v>
      </c>
      <c r="M4336">
        <v>4009.82</v>
      </c>
      <c r="N4336" t="s">
        <v>83</v>
      </c>
    </row>
    <row r="4337" spans="1:14" x14ac:dyDescent="0.35">
      <c r="A4337">
        <v>14336</v>
      </c>
      <c r="B4337" s="1">
        <v>45356</v>
      </c>
      <c r="C4337" t="s">
        <v>7779</v>
      </c>
      <c r="D4337" t="s">
        <v>28</v>
      </c>
      <c r="E4337" t="s">
        <v>85</v>
      </c>
      <c r="F4337" t="s">
        <v>30</v>
      </c>
      <c r="G4337" t="s">
        <v>104</v>
      </c>
      <c r="H4337" t="s">
        <v>7780</v>
      </c>
      <c r="I4337">
        <v>1</v>
      </c>
      <c r="J4337">
        <v>34586</v>
      </c>
      <c r="K4337">
        <v>20</v>
      </c>
      <c r="L4337">
        <v>27668.799999999999</v>
      </c>
      <c r="M4337">
        <v>4998.79</v>
      </c>
      <c r="N4337" t="s">
        <v>72</v>
      </c>
    </row>
    <row r="4338" spans="1:14" x14ac:dyDescent="0.35">
      <c r="A4338">
        <v>14337</v>
      </c>
      <c r="B4338" s="1">
        <v>45871</v>
      </c>
      <c r="C4338" t="s">
        <v>7781</v>
      </c>
      <c r="D4338" t="s">
        <v>15</v>
      </c>
      <c r="E4338" t="s">
        <v>68</v>
      </c>
      <c r="F4338" t="s">
        <v>69</v>
      </c>
      <c r="G4338" t="s">
        <v>123</v>
      </c>
      <c r="H4338" t="s">
        <v>7782</v>
      </c>
      <c r="I4338">
        <v>2</v>
      </c>
      <c r="J4338">
        <v>10560</v>
      </c>
      <c r="K4338">
        <v>5</v>
      </c>
      <c r="L4338">
        <v>20064</v>
      </c>
      <c r="M4338">
        <v>1988.7</v>
      </c>
      <c r="N4338" t="s">
        <v>83</v>
      </c>
    </row>
    <row r="4339" spans="1:14" x14ac:dyDescent="0.35">
      <c r="A4339">
        <v>14338</v>
      </c>
      <c r="B4339" s="1">
        <v>45218</v>
      </c>
      <c r="C4339" t="s">
        <v>7783</v>
      </c>
      <c r="D4339" t="s">
        <v>28</v>
      </c>
      <c r="E4339" t="s">
        <v>114</v>
      </c>
      <c r="F4339" t="s">
        <v>96</v>
      </c>
      <c r="G4339" t="s">
        <v>138</v>
      </c>
      <c r="H4339" t="s">
        <v>7784</v>
      </c>
      <c r="I4339">
        <v>4</v>
      </c>
      <c r="J4339">
        <v>17083</v>
      </c>
      <c r="K4339">
        <v>15</v>
      </c>
      <c r="L4339">
        <v>58082.2</v>
      </c>
      <c r="M4339">
        <v>8013.51</v>
      </c>
      <c r="N4339" t="s">
        <v>83</v>
      </c>
    </row>
    <row r="4340" spans="1:14" x14ac:dyDescent="0.35">
      <c r="A4340">
        <v>14339</v>
      </c>
      <c r="B4340" s="1">
        <v>45342</v>
      </c>
      <c r="C4340" t="s">
        <v>7785</v>
      </c>
      <c r="D4340" t="s">
        <v>40</v>
      </c>
      <c r="E4340" t="s">
        <v>110</v>
      </c>
      <c r="F4340" t="s">
        <v>42</v>
      </c>
      <c r="G4340" t="s">
        <v>446</v>
      </c>
      <c r="H4340" t="s">
        <v>7786</v>
      </c>
      <c r="I4340">
        <v>3</v>
      </c>
      <c r="J4340">
        <v>2881</v>
      </c>
      <c r="K4340">
        <v>15</v>
      </c>
      <c r="L4340">
        <v>7346.55</v>
      </c>
      <c r="M4340">
        <v>1261.95</v>
      </c>
      <c r="N4340" t="s">
        <v>72</v>
      </c>
    </row>
    <row r="4341" spans="1:14" x14ac:dyDescent="0.35">
      <c r="A4341">
        <v>14340</v>
      </c>
      <c r="B4341" s="1">
        <v>45917</v>
      </c>
      <c r="C4341" t="s">
        <v>7787</v>
      </c>
      <c r="D4341" t="s">
        <v>15</v>
      </c>
      <c r="E4341" t="s">
        <v>68</v>
      </c>
      <c r="F4341" t="s">
        <v>96</v>
      </c>
      <c r="G4341" t="s">
        <v>183</v>
      </c>
      <c r="H4341" t="s">
        <v>5149</v>
      </c>
      <c r="I4341">
        <v>3</v>
      </c>
      <c r="J4341">
        <v>38614</v>
      </c>
      <c r="K4341">
        <v>5</v>
      </c>
      <c r="L4341">
        <v>110049.9</v>
      </c>
      <c r="M4341">
        <v>21137.29</v>
      </c>
      <c r="N4341" t="s">
        <v>20</v>
      </c>
    </row>
    <row r="4342" spans="1:14" x14ac:dyDescent="0.35">
      <c r="A4342">
        <v>14341</v>
      </c>
      <c r="B4342" s="1">
        <v>45721</v>
      </c>
      <c r="C4342" t="s">
        <v>7788</v>
      </c>
      <c r="D4342" t="s">
        <v>40</v>
      </c>
      <c r="E4342" t="s">
        <v>50</v>
      </c>
      <c r="F4342" t="s">
        <v>69</v>
      </c>
      <c r="G4342" t="s">
        <v>115</v>
      </c>
      <c r="H4342" t="s">
        <v>7789</v>
      </c>
      <c r="I4342">
        <v>4</v>
      </c>
      <c r="J4342">
        <v>69706</v>
      </c>
      <c r="K4342">
        <v>15</v>
      </c>
      <c r="L4342">
        <v>237000.4</v>
      </c>
      <c r="M4342">
        <v>52874.6</v>
      </c>
      <c r="N4342" t="s">
        <v>20</v>
      </c>
    </row>
    <row r="4343" spans="1:14" x14ac:dyDescent="0.35">
      <c r="A4343">
        <v>14342</v>
      </c>
      <c r="B4343" s="1">
        <v>45734</v>
      </c>
      <c r="C4343" t="s">
        <v>7790</v>
      </c>
      <c r="D4343" t="s">
        <v>15</v>
      </c>
      <c r="E4343" t="s">
        <v>68</v>
      </c>
      <c r="F4343" t="s">
        <v>46</v>
      </c>
      <c r="G4343" t="s">
        <v>201</v>
      </c>
      <c r="H4343" t="s">
        <v>7123</v>
      </c>
      <c r="I4343">
        <v>1</v>
      </c>
      <c r="J4343">
        <v>3195</v>
      </c>
      <c r="K4343">
        <v>15</v>
      </c>
      <c r="L4343">
        <v>2715.75</v>
      </c>
      <c r="M4343">
        <v>232.76</v>
      </c>
      <c r="N4343" t="s">
        <v>20</v>
      </c>
    </row>
    <row r="4344" spans="1:14" x14ac:dyDescent="0.35">
      <c r="A4344">
        <v>14343</v>
      </c>
      <c r="B4344" s="1">
        <v>45503</v>
      </c>
      <c r="C4344" t="s">
        <v>7791</v>
      </c>
      <c r="D4344" t="s">
        <v>28</v>
      </c>
      <c r="E4344" t="s">
        <v>144</v>
      </c>
      <c r="F4344" t="s">
        <v>30</v>
      </c>
      <c r="G4344" t="s">
        <v>227</v>
      </c>
      <c r="H4344" t="s">
        <v>7792</v>
      </c>
      <c r="I4344">
        <v>2</v>
      </c>
      <c r="J4344">
        <v>50294</v>
      </c>
      <c r="K4344">
        <v>10</v>
      </c>
      <c r="L4344">
        <v>90529.2</v>
      </c>
      <c r="M4344">
        <v>18550.78</v>
      </c>
      <c r="N4344" t="s">
        <v>33</v>
      </c>
    </row>
    <row r="4345" spans="1:14" x14ac:dyDescent="0.35">
      <c r="A4345">
        <v>14344</v>
      </c>
      <c r="B4345" s="1">
        <v>45410</v>
      </c>
      <c r="C4345" t="s">
        <v>7793</v>
      </c>
      <c r="D4345" t="s">
        <v>15</v>
      </c>
      <c r="E4345" t="s">
        <v>174</v>
      </c>
      <c r="F4345" t="s">
        <v>75</v>
      </c>
      <c r="G4345" t="s">
        <v>76</v>
      </c>
      <c r="H4345" t="s">
        <v>1937</v>
      </c>
      <c r="I4345">
        <v>5</v>
      </c>
      <c r="J4345">
        <v>72455</v>
      </c>
      <c r="K4345">
        <v>15</v>
      </c>
      <c r="L4345">
        <v>307933.75</v>
      </c>
      <c r="M4345">
        <v>29043.49</v>
      </c>
      <c r="N4345" t="s">
        <v>83</v>
      </c>
    </row>
    <row r="4346" spans="1:14" x14ac:dyDescent="0.35">
      <c r="A4346">
        <v>14345</v>
      </c>
      <c r="B4346" s="1">
        <v>45758</v>
      </c>
      <c r="C4346" t="s">
        <v>7794</v>
      </c>
      <c r="D4346" t="s">
        <v>15</v>
      </c>
      <c r="E4346" t="s">
        <v>147</v>
      </c>
      <c r="F4346" t="s">
        <v>30</v>
      </c>
      <c r="G4346" t="s">
        <v>322</v>
      </c>
      <c r="H4346" t="s">
        <v>672</v>
      </c>
      <c r="I4346">
        <v>5</v>
      </c>
      <c r="J4346">
        <v>48552</v>
      </c>
      <c r="K4346">
        <v>15</v>
      </c>
      <c r="L4346">
        <v>206346</v>
      </c>
      <c r="M4346">
        <v>27708.9</v>
      </c>
      <c r="N4346" t="s">
        <v>83</v>
      </c>
    </row>
    <row r="4347" spans="1:14" x14ac:dyDescent="0.35">
      <c r="A4347">
        <v>14346</v>
      </c>
      <c r="B4347" s="1">
        <v>45680</v>
      </c>
      <c r="C4347" t="s">
        <v>7795</v>
      </c>
      <c r="D4347" t="s">
        <v>15</v>
      </c>
      <c r="E4347" t="s">
        <v>147</v>
      </c>
      <c r="F4347" t="s">
        <v>96</v>
      </c>
      <c r="G4347" t="s">
        <v>183</v>
      </c>
      <c r="H4347" t="s">
        <v>2910</v>
      </c>
      <c r="I4347">
        <v>2</v>
      </c>
      <c r="J4347">
        <v>7367</v>
      </c>
      <c r="K4347">
        <v>0</v>
      </c>
      <c r="L4347">
        <v>14734</v>
      </c>
      <c r="M4347">
        <v>3181.88</v>
      </c>
      <c r="N4347" t="s">
        <v>72</v>
      </c>
    </row>
    <row r="4348" spans="1:14" x14ac:dyDescent="0.35">
      <c r="A4348">
        <v>14347</v>
      </c>
      <c r="B4348" s="1">
        <v>45299</v>
      </c>
      <c r="C4348" t="s">
        <v>7796</v>
      </c>
      <c r="D4348" t="s">
        <v>40</v>
      </c>
      <c r="E4348" t="s">
        <v>110</v>
      </c>
      <c r="F4348" t="s">
        <v>42</v>
      </c>
      <c r="G4348" t="s">
        <v>51</v>
      </c>
      <c r="H4348" t="s">
        <v>7797</v>
      </c>
      <c r="I4348">
        <v>1</v>
      </c>
      <c r="J4348">
        <v>15038</v>
      </c>
      <c r="K4348">
        <v>20</v>
      </c>
      <c r="L4348">
        <v>12030.4</v>
      </c>
      <c r="M4348">
        <v>2409.33</v>
      </c>
      <c r="N4348" t="s">
        <v>38</v>
      </c>
    </row>
    <row r="4349" spans="1:14" x14ac:dyDescent="0.35">
      <c r="A4349">
        <v>14348</v>
      </c>
      <c r="B4349" s="1">
        <v>45645</v>
      </c>
      <c r="C4349" t="s">
        <v>7798</v>
      </c>
      <c r="D4349" t="s">
        <v>22</v>
      </c>
      <c r="E4349" t="s">
        <v>54</v>
      </c>
      <c r="F4349" t="s">
        <v>46</v>
      </c>
      <c r="G4349" t="s">
        <v>209</v>
      </c>
      <c r="H4349" t="s">
        <v>3943</v>
      </c>
      <c r="I4349">
        <v>2</v>
      </c>
      <c r="J4349">
        <v>2428</v>
      </c>
      <c r="K4349">
        <v>20</v>
      </c>
      <c r="L4349">
        <v>3884.8</v>
      </c>
      <c r="M4349">
        <v>607.5</v>
      </c>
      <c r="N4349" t="s">
        <v>83</v>
      </c>
    </row>
    <row r="4350" spans="1:14" x14ac:dyDescent="0.35">
      <c r="A4350">
        <v>14349</v>
      </c>
      <c r="B4350" s="1">
        <v>45442</v>
      </c>
      <c r="C4350" t="s">
        <v>7799</v>
      </c>
      <c r="D4350" t="s">
        <v>22</v>
      </c>
      <c r="E4350" t="s">
        <v>58</v>
      </c>
      <c r="F4350" t="s">
        <v>24</v>
      </c>
      <c r="G4350" t="s">
        <v>133</v>
      </c>
      <c r="H4350" t="s">
        <v>7800</v>
      </c>
      <c r="I4350">
        <v>5</v>
      </c>
      <c r="J4350">
        <v>53396</v>
      </c>
      <c r="K4350">
        <v>15</v>
      </c>
      <c r="L4350">
        <v>226933</v>
      </c>
      <c r="M4350">
        <v>29138.95</v>
      </c>
      <c r="N4350" t="s">
        <v>38</v>
      </c>
    </row>
    <row r="4351" spans="1:14" x14ac:dyDescent="0.35">
      <c r="A4351">
        <v>14350</v>
      </c>
      <c r="B4351" s="1">
        <v>45547</v>
      </c>
      <c r="C4351" t="s">
        <v>7801</v>
      </c>
      <c r="D4351" t="s">
        <v>40</v>
      </c>
      <c r="E4351" t="s">
        <v>103</v>
      </c>
      <c r="F4351" t="s">
        <v>75</v>
      </c>
      <c r="G4351" t="s">
        <v>76</v>
      </c>
      <c r="H4351" t="s">
        <v>7802</v>
      </c>
      <c r="I4351">
        <v>1</v>
      </c>
      <c r="J4351">
        <v>49929</v>
      </c>
      <c r="K4351">
        <v>15</v>
      </c>
      <c r="L4351">
        <v>42439.65</v>
      </c>
      <c r="M4351">
        <v>7282.38</v>
      </c>
      <c r="N4351" t="s">
        <v>38</v>
      </c>
    </row>
    <row r="4352" spans="1:14" x14ac:dyDescent="0.35">
      <c r="A4352">
        <v>14351</v>
      </c>
      <c r="B4352" s="1">
        <v>45579</v>
      </c>
      <c r="C4352" t="s">
        <v>7803</v>
      </c>
      <c r="D4352" t="s">
        <v>28</v>
      </c>
      <c r="E4352" t="s">
        <v>35</v>
      </c>
      <c r="F4352" t="s">
        <v>75</v>
      </c>
      <c r="G4352" t="s">
        <v>76</v>
      </c>
      <c r="H4352" t="s">
        <v>7804</v>
      </c>
      <c r="I4352">
        <v>5</v>
      </c>
      <c r="J4352">
        <v>3871</v>
      </c>
      <c r="K4352">
        <v>10</v>
      </c>
      <c r="L4352">
        <v>17419.5</v>
      </c>
      <c r="M4352">
        <v>1304.3699999999999</v>
      </c>
      <c r="N4352" t="s">
        <v>33</v>
      </c>
    </row>
    <row r="4353" spans="1:14" x14ac:dyDescent="0.35">
      <c r="A4353">
        <v>14352</v>
      </c>
      <c r="B4353" s="1">
        <v>45591</v>
      </c>
      <c r="C4353" t="s">
        <v>7805</v>
      </c>
      <c r="D4353" t="s">
        <v>15</v>
      </c>
      <c r="E4353" t="s">
        <v>16</v>
      </c>
      <c r="F4353" t="s">
        <v>30</v>
      </c>
      <c r="G4353" t="s">
        <v>31</v>
      </c>
      <c r="H4353" t="s">
        <v>6887</v>
      </c>
      <c r="I4353">
        <v>5</v>
      </c>
      <c r="J4353">
        <v>43047</v>
      </c>
      <c r="K4353">
        <v>0</v>
      </c>
      <c r="L4353">
        <v>215235</v>
      </c>
      <c r="M4353">
        <v>52434.28</v>
      </c>
      <c r="N4353" t="s">
        <v>83</v>
      </c>
    </row>
    <row r="4354" spans="1:14" x14ac:dyDescent="0.35">
      <c r="A4354">
        <v>14353</v>
      </c>
      <c r="B4354" s="1">
        <v>45919</v>
      </c>
      <c r="C4354" t="s">
        <v>7806</v>
      </c>
      <c r="D4354" t="s">
        <v>28</v>
      </c>
      <c r="E4354" t="s">
        <v>114</v>
      </c>
      <c r="F4354" t="s">
        <v>42</v>
      </c>
      <c r="G4354" t="s">
        <v>43</v>
      </c>
      <c r="H4354" t="s">
        <v>1667</v>
      </c>
      <c r="I4354">
        <v>3</v>
      </c>
      <c r="J4354">
        <v>9399</v>
      </c>
      <c r="K4354">
        <v>0</v>
      </c>
      <c r="L4354">
        <v>28197</v>
      </c>
      <c r="M4354">
        <v>1498.62</v>
      </c>
      <c r="N4354" t="s">
        <v>20</v>
      </c>
    </row>
    <row r="4355" spans="1:14" x14ac:dyDescent="0.35">
      <c r="A4355">
        <v>14354</v>
      </c>
      <c r="B4355" s="1">
        <v>45458</v>
      </c>
      <c r="C4355" t="s">
        <v>7807</v>
      </c>
      <c r="D4355" t="s">
        <v>28</v>
      </c>
      <c r="E4355" t="s">
        <v>114</v>
      </c>
      <c r="F4355" t="s">
        <v>86</v>
      </c>
      <c r="G4355" t="s">
        <v>171</v>
      </c>
      <c r="H4355" t="s">
        <v>7808</v>
      </c>
      <c r="I4355">
        <v>5</v>
      </c>
      <c r="J4355">
        <v>75566</v>
      </c>
      <c r="K4355">
        <v>5</v>
      </c>
      <c r="L4355">
        <v>358938.5</v>
      </c>
      <c r="M4355">
        <v>76355.62</v>
      </c>
      <c r="N4355" t="s">
        <v>33</v>
      </c>
    </row>
    <row r="4356" spans="1:14" x14ac:dyDescent="0.35">
      <c r="A4356">
        <v>14355</v>
      </c>
      <c r="B4356" s="1">
        <v>45539</v>
      </c>
      <c r="C4356" t="s">
        <v>7809</v>
      </c>
      <c r="D4356" t="s">
        <v>22</v>
      </c>
      <c r="E4356" t="s">
        <v>74</v>
      </c>
      <c r="F4356" t="s">
        <v>129</v>
      </c>
      <c r="G4356" t="s">
        <v>130</v>
      </c>
      <c r="H4356" t="s">
        <v>7810</v>
      </c>
      <c r="I4356">
        <v>4</v>
      </c>
      <c r="J4356">
        <v>71329</v>
      </c>
      <c r="K4356">
        <v>0</v>
      </c>
      <c r="L4356">
        <v>285316</v>
      </c>
      <c r="M4356">
        <v>44267.62</v>
      </c>
      <c r="N4356" t="s">
        <v>33</v>
      </c>
    </row>
    <row r="4357" spans="1:14" x14ac:dyDescent="0.35">
      <c r="A4357">
        <v>14356</v>
      </c>
      <c r="B4357" s="1">
        <v>45756</v>
      </c>
      <c r="C4357" t="s">
        <v>7811</v>
      </c>
      <c r="D4357" t="s">
        <v>22</v>
      </c>
      <c r="E4357" t="s">
        <v>54</v>
      </c>
      <c r="F4357" t="s">
        <v>86</v>
      </c>
      <c r="G4357" t="s">
        <v>87</v>
      </c>
      <c r="H4357" t="s">
        <v>2996</v>
      </c>
      <c r="I4357">
        <v>4</v>
      </c>
      <c r="J4357">
        <v>69263</v>
      </c>
      <c r="K4357">
        <v>10</v>
      </c>
      <c r="L4357">
        <v>249346.8</v>
      </c>
      <c r="M4357">
        <v>39813.410000000003</v>
      </c>
      <c r="N4357" t="s">
        <v>38</v>
      </c>
    </row>
    <row r="4358" spans="1:14" x14ac:dyDescent="0.35">
      <c r="A4358">
        <v>14357</v>
      </c>
      <c r="B4358" s="1">
        <v>45742</v>
      </c>
      <c r="C4358" t="s">
        <v>7812</v>
      </c>
      <c r="D4358" t="s">
        <v>40</v>
      </c>
      <c r="E4358" t="s">
        <v>41</v>
      </c>
      <c r="F4358" t="s">
        <v>30</v>
      </c>
      <c r="G4358" t="s">
        <v>322</v>
      </c>
      <c r="H4358" t="s">
        <v>806</v>
      </c>
      <c r="I4358">
        <v>3</v>
      </c>
      <c r="J4358">
        <v>46047</v>
      </c>
      <c r="K4358">
        <v>10</v>
      </c>
      <c r="L4358">
        <v>124326.9</v>
      </c>
      <c r="M4358">
        <v>16812.12</v>
      </c>
      <c r="N4358" t="s">
        <v>83</v>
      </c>
    </row>
    <row r="4359" spans="1:14" x14ac:dyDescent="0.35">
      <c r="A4359">
        <v>14358</v>
      </c>
      <c r="B4359" s="1">
        <v>45532</v>
      </c>
      <c r="C4359" t="s">
        <v>7813</v>
      </c>
      <c r="D4359" t="s">
        <v>22</v>
      </c>
      <c r="E4359" t="s">
        <v>74</v>
      </c>
      <c r="F4359" t="s">
        <v>17</v>
      </c>
      <c r="G4359" t="s">
        <v>100</v>
      </c>
      <c r="H4359" t="s">
        <v>7814</v>
      </c>
      <c r="I4359">
        <v>1</v>
      </c>
      <c r="J4359">
        <v>8857</v>
      </c>
      <c r="K4359">
        <v>10</v>
      </c>
      <c r="L4359">
        <v>7971.3</v>
      </c>
      <c r="M4359">
        <v>1877.65</v>
      </c>
      <c r="N4359" t="s">
        <v>20</v>
      </c>
    </row>
    <row r="4360" spans="1:14" x14ac:dyDescent="0.35">
      <c r="A4360">
        <v>14359</v>
      </c>
      <c r="B4360" s="1">
        <v>45480</v>
      </c>
      <c r="C4360" t="s">
        <v>7815</v>
      </c>
      <c r="D4360" t="s">
        <v>40</v>
      </c>
      <c r="E4360" t="s">
        <v>41</v>
      </c>
      <c r="F4360" t="s">
        <v>24</v>
      </c>
      <c r="G4360" t="s">
        <v>59</v>
      </c>
      <c r="H4360" t="s">
        <v>2133</v>
      </c>
      <c r="I4360">
        <v>4</v>
      </c>
      <c r="J4360">
        <v>60720</v>
      </c>
      <c r="K4360">
        <v>20</v>
      </c>
      <c r="L4360">
        <v>194304</v>
      </c>
      <c r="M4360">
        <v>22133.9</v>
      </c>
      <c r="N4360" t="s">
        <v>38</v>
      </c>
    </row>
    <row r="4361" spans="1:14" x14ac:dyDescent="0.35">
      <c r="A4361">
        <v>14360</v>
      </c>
      <c r="B4361" s="1">
        <v>45923</v>
      </c>
      <c r="C4361" t="s">
        <v>6868</v>
      </c>
      <c r="D4361" t="s">
        <v>28</v>
      </c>
      <c r="E4361" t="s">
        <v>114</v>
      </c>
      <c r="F4361" t="s">
        <v>46</v>
      </c>
      <c r="G4361" t="s">
        <v>126</v>
      </c>
      <c r="H4361" t="s">
        <v>6896</v>
      </c>
      <c r="I4361">
        <v>4</v>
      </c>
      <c r="J4361">
        <v>19989</v>
      </c>
      <c r="K4361">
        <v>15</v>
      </c>
      <c r="L4361">
        <v>67962.600000000006</v>
      </c>
      <c r="M4361">
        <v>14779.28</v>
      </c>
      <c r="N4361" t="s">
        <v>38</v>
      </c>
    </row>
    <row r="4362" spans="1:14" x14ac:dyDescent="0.35">
      <c r="A4362">
        <v>14361</v>
      </c>
      <c r="B4362" s="1">
        <v>45431</v>
      </c>
      <c r="C4362" t="s">
        <v>7816</v>
      </c>
      <c r="D4362" t="s">
        <v>22</v>
      </c>
      <c r="E4362" t="s">
        <v>23</v>
      </c>
      <c r="F4362" t="s">
        <v>96</v>
      </c>
      <c r="G4362" t="s">
        <v>156</v>
      </c>
      <c r="H4362" t="s">
        <v>7817</v>
      </c>
      <c r="I4362">
        <v>3</v>
      </c>
      <c r="J4362">
        <v>663</v>
      </c>
      <c r="K4362">
        <v>20</v>
      </c>
      <c r="L4362">
        <v>1591.2</v>
      </c>
      <c r="M4362">
        <v>132.58000000000001</v>
      </c>
      <c r="N4362" t="s">
        <v>33</v>
      </c>
    </row>
    <row r="4363" spans="1:14" x14ac:dyDescent="0.35">
      <c r="A4363">
        <v>14362</v>
      </c>
      <c r="B4363" s="1">
        <v>45833</v>
      </c>
      <c r="C4363" t="s">
        <v>7818</v>
      </c>
      <c r="D4363" t="s">
        <v>40</v>
      </c>
      <c r="E4363" t="s">
        <v>62</v>
      </c>
      <c r="F4363" t="s">
        <v>86</v>
      </c>
      <c r="G4363" t="s">
        <v>118</v>
      </c>
      <c r="H4363" t="s">
        <v>4212</v>
      </c>
      <c r="I4363">
        <v>3</v>
      </c>
      <c r="J4363">
        <v>37699</v>
      </c>
      <c r="K4363">
        <v>20</v>
      </c>
      <c r="L4363">
        <v>90477.6</v>
      </c>
      <c r="M4363">
        <v>6098.02</v>
      </c>
      <c r="N4363" t="s">
        <v>20</v>
      </c>
    </row>
    <row r="4364" spans="1:14" x14ac:dyDescent="0.35">
      <c r="A4364">
        <v>14363</v>
      </c>
      <c r="B4364" s="1">
        <v>45520</v>
      </c>
      <c r="C4364" t="s">
        <v>7819</v>
      </c>
      <c r="D4364" t="s">
        <v>22</v>
      </c>
      <c r="E4364" t="s">
        <v>167</v>
      </c>
      <c r="F4364" t="s">
        <v>24</v>
      </c>
      <c r="G4364" t="s">
        <v>59</v>
      </c>
      <c r="H4364" t="s">
        <v>7820</v>
      </c>
      <c r="I4364">
        <v>2</v>
      </c>
      <c r="J4364">
        <v>31912</v>
      </c>
      <c r="K4364">
        <v>20</v>
      </c>
      <c r="L4364">
        <v>51059.199999999997</v>
      </c>
      <c r="M4364">
        <v>11797.61</v>
      </c>
      <c r="N4364" t="s">
        <v>33</v>
      </c>
    </row>
    <row r="4365" spans="1:14" x14ac:dyDescent="0.35">
      <c r="A4365">
        <v>14364</v>
      </c>
      <c r="B4365" s="1">
        <v>45393</v>
      </c>
      <c r="C4365" t="s">
        <v>7316</v>
      </c>
      <c r="D4365" t="s">
        <v>40</v>
      </c>
      <c r="E4365" t="s">
        <v>50</v>
      </c>
      <c r="F4365" t="s">
        <v>46</v>
      </c>
      <c r="G4365" t="s">
        <v>126</v>
      </c>
      <c r="H4365" t="s">
        <v>7821</v>
      </c>
      <c r="I4365">
        <v>3</v>
      </c>
      <c r="J4365">
        <v>22462</v>
      </c>
      <c r="K4365">
        <v>5</v>
      </c>
      <c r="L4365">
        <v>64016.7</v>
      </c>
      <c r="M4365">
        <v>10646.6</v>
      </c>
      <c r="N4365" t="s">
        <v>83</v>
      </c>
    </row>
    <row r="4366" spans="1:14" x14ac:dyDescent="0.35">
      <c r="A4366">
        <v>14365</v>
      </c>
      <c r="B4366" s="1">
        <v>45630</v>
      </c>
      <c r="C4366" t="s">
        <v>7822</v>
      </c>
      <c r="D4366" t="s">
        <v>22</v>
      </c>
      <c r="E4366" t="s">
        <v>23</v>
      </c>
      <c r="F4366" t="s">
        <v>75</v>
      </c>
      <c r="G4366" t="s">
        <v>204</v>
      </c>
      <c r="H4366" t="s">
        <v>7823</v>
      </c>
      <c r="I4366">
        <v>2</v>
      </c>
      <c r="J4366">
        <v>17711</v>
      </c>
      <c r="K4366">
        <v>0</v>
      </c>
      <c r="L4366">
        <v>35422</v>
      </c>
      <c r="M4366">
        <v>7166.34</v>
      </c>
      <c r="N4366" t="s">
        <v>72</v>
      </c>
    </row>
    <row r="4367" spans="1:14" x14ac:dyDescent="0.35">
      <c r="A4367">
        <v>14366</v>
      </c>
      <c r="B4367" s="1">
        <v>45235</v>
      </c>
      <c r="C4367" t="s">
        <v>7824</v>
      </c>
      <c r="D4367" t="s">
        <v>40</v>
      </c>
      <c r="E4367" t="s">
        <v>103</v>
      </c>
      <c r="F4367" t="s">
        <v>86</v>
      </c>
      <c r="G4367" t="s">
        <v>90</v>
      </c>
      <c r="H4367" t="s">
        <v>5683</v>
      </c>
      <c r="I4367">
        <v>3</v>
      </c>
      <c r="J4367">
        <v>24711</v>
      </c>
      <c r="K4367">
        <v>10</v>
      </c>
      <c r="L4367">
        <v>66719.7</v>
      </c>
      <c r="M4367">
        <v>15381.82</v>
      </c>
      <c r="N4367" t="s">
        <v>20</v>
      </c>
    </row>
    <row r="4368" spans="1:14" x14ac:dyDescent="0.35">
      <c r="A4368">
        <v>14367</v>
      </c>
      <c r="B4368" s="1">
        <v>45919</v>
      </c>
      <c r="C4368" t="s">
        <v>7825</v>
      </c>
      <c r="D4368" t="s">
        <v>40</v>
      </c>
      <c r="E4368" t="s">
        <v>62</v>
      </c>
      <c r="F4368" t="s">
        <v>17</v>
      </c>
      <c r="G4368" t="s">
        <v>100</v>
      </c>
      <c r="H4368" t="s">
        <v>7826</v>
      </c>
      <c r="I4368">
        <v>3</v>
      </c>
      <c r="J4368">
        <v>27808</v>
      </c>
      <c r="K4368">
        <v>10</v>
      </c>
      <c r="L4368">
        <v>75081.600000000006</v>
      </c>
      <c r="M4368">
        <v>13110.95</v>
      </c>
      <c r="N4368" t="s">
        <v>20</v>
      </c>
    </row>
    <row r="4369" spans="1:14" x14ac:dyDescent="0.35">
      <c r="A4369">
        <v>14368</v>
      </c>
      <c r="B4369" s="1">
        <v>45696</v>
      </c>
      <c r="C4369" t="s">
        <v>7827</v>
      </c>
      <c r="D4369" t="s">
        <v>22</v>
      </c>
      <c r="E4369" t="s">
        <v>167</v>
      </c>
      <c r="F4369" t="s">
        <v>96</v>
      </c>
      <c r="G4369" t="s">
        <v>183</v>
      </c>
      <c r="H4369" t="s">
        <v>7828</v>
      </c>
      <c r="I4369">
        <v>5</v>
      </c>
      <c r="J4369">
        <v>42476</v>
      </c>
      <c r="K4369">
        <v>10</v>
      </c>
      <c r="L4369">
        <v>191142</v>
      </c>
      <c r="M4369">
        <v>22835.87</v>
      </c>
      <c r="N4369" t="s">
        <v>83</v>
      </c>
    </row>
    <row r="4370" spans="1:14" x14ac:dyDescent="0.35">
      <c r="A4370">
        <v>14369</v>
      </c>
      <c r="B4370" s="1">
        <v>45322</v>
      </c>
      <c r="C4370" t="s">
        <v>4007</v>
      </c>
      <c r="D4370" t="s">
        <v>28</v>
      </c>
      <c r="E4370" t="s">
        <v>85</v>
      </c>
      <c r="F4370" t="s">
        <v>30</v>
      </c>
      <c r="G4370" t="s">
        <v>104</v>
      </c>
      <c r="H4370" t="s">
        <v>4292</v>
      </c>
      <c r="I4370">
        <v>1</v>
      </c>
      <c r="J4370">
        <v>58003</v>
      </c>
      <c r="K4370">
        <v>15</v>
      </c>
      <c r="L4370">
        <v>49302.55</v>
      </c>
      <c r="M4370">
        <v>10199.98</v>
      </c>
      <c r="N4370" t="s">
        <v>83</v>
      </c>
    </row>
    <row r="4371" spans="1:14" x14ac:dyDescent="0.35">
      <c r="A4371">
        <v>14370</v>
      </c>
      <c r="B4371" s="1">
        <v>45224</v>
      </c>
      <c r="C4371" t="s">
        <v>7829</v>
      </c>
      <c r="D4371" t="s">
        <v>15</v>
      </c>
      <c r="E4371" t="s">
        <v>93</v>
      </c>
      <c r="F4371" t="s">
        <v>42</v>
      </c>
      <c r="G4371" t="s">
        <v>446</v>
      </c>
      <c r="H4371" t="s">
        <v>7830</v>
      </c>
      <c r="I4371">
        <v>3</v>
      </c>
      <c r="J4371">
        <v>67818</v>
      </c>
      <c r="K4371">
        <v>20</v>
      </c>
      <c r="L4371">
        <v>162763.20000000001</v>
      </c>
      <c r="M4371">
        <v>34700.67</v>
      </c>
      <c r="N4371" t="s">
        <v>33</v>
      </c>
    </row>
    <row r="4372" spans="1:14" x14ac:dyDescent="0.35">
      <c r="A4372">
        <v>14371</v>
      </c>
      <c r="B4372" s="1">
        <v>45244</v>
      </c>
      <c r="C4372" t="s">
        <v>7831</v>
      </c>
      <c r="D4372" t="s">
        <v>40</v>
      </c>
      <c r="E4372" t="s">
        <v>62</v>
      </c>
      <c r="F4372" t="s">
        <v>30</v>
      </c>
      <c r="G4372" t="s">
        <v>104</v>
      </c>
      <c r="H4372" t="s">
        <v>6790</v>
      </c>
      <c r="I4372">
        <v>4</v>
      </c>
      <c r="J4372">
        <v>19693</v>
      </c>
      <c r="K4372">
        <v>5</v>
      </c>
      <c r="L4372">
        <v>74833.399999999994</v>
      </c>
      <c r="M4372">
        <v>17454.37</v>
      </c>
      <c r="N4372" t="s">
        <v>33</v>
      </c>
    </row>
    <row r="4373" spans="1:14" x14ac:dyDescent="0.35">
      <c r="A4373">
        <v>14372</v>
      </c>
      <c r="B4373" s="1">
        <v>45597</v>
      </c>
      <c r="C4373" t="s">
        <v>7832</v>
      </c>
      <c r="D4373" t="s">
        <v>15</v>
      </c>
      <c r="E4373" t="s">
        <v>147</v>
      </c>
      <c r="F4373" t="s">
        <v>69</v>
      </c>
      <c r="G4373" t="s">
        <v>123</v>
      </c>
      <c r="H4373" t="s">
        <v>7833</v>
      </c>
      <c r="I4373">
        <v>2</v>
      </c>
      <c r="J4373">
        <v>23853</v>
      </c>
      <c r="K4373">
        <v>10</v>
      </c>
      <c r="L4373">
        <v>42935.4</v>
      </c>
      <c r="M4373">
        <v>7885.48</v>
      </c>
      <c r="N4373" t="s">
        <v>20</v>
      </c>
    </row>
    <row r="4374" spans="1:14" x14ac:dyDescent="0.35">
      <c r="A4374">
        <v>14373</v>
      </c>
      <c r="B4374" s="1">
        <v>45885</v>
      </c>
      <c r="C4374" t="s">
        <v>7834</v>
      </c>
      <c r="D4374" t="s">
        <v>15</v>
      </c>
      <c r="E4374" t="s">
        <v>68</v>
      </c>
      <c r="F4374" t="s">
        <v>86</v>
      </c>
      <c r="G4374" t="s">
        <v>87</v>
      </c>
      <c r="H4374" t="s">
        <v>1033</v>
      </c>
      <c r="I4374">
        <v>1</v>
      </c>
      <c r="J4374">
        <v>12992</v>
      </c>
      <c r="K4374">
        <v>0</v>
      </c>
      <c r="L4374">
        <v>12992</v>
      </c>
      <c r="M4374">
        <v>1717.93</v>
      </c>
      <c r="N4374" t="s">
        <v>20</v>
      </c>
    </row>
    <row r="4375" spans="1:14" x14ac:dyDescent="0.35">
      <c r="A4375">
        <v>14374</v>
      </c>
      <c r="B4375" s="1">
        <v>45633</v>
      </c>
      <c r="C4375" t="s">
        <v>7835</v>
      </c>
      <c r="D4375" t="s">
        <v>15</v>
      </c>
      <c r="E4375" t="s">
        <v>68</v>
      </c>
      <c r="F4375" t="s">
        <v>86</v>
      </c>
      <c r="G4375" t="s">
        <v>87</v>
      </c>
      <c r="H4375" t="s">
        <v>7836</v>
      </c>
      <c r="I4375">
        <v>3</v>
      </c>
      <c r="J4375">
        <v>45498</v>
      </c>
      <c r="K4375">
        <v>5</v>
      </c>
      <c r="L4375">
        <v>129669.3</v>
      </c>
      <c r="M4375">
        <v>31511.19</v>
      </c>
      <c r="N4375" t="s">
        <v>33</v>
      </c>
    </row>
    <row r="4376" spans="1:14" x14ac:dyDescent="0.35">
      <c r="A4376">
        <v>14375</v>
      </c>
      <c r="B4376" s="1">
        <v>45487</v>
      </c>
      <c r="C4376" t="s">
        <v>5067</v>
      </c>
      <c r="D4376" t="s">
        <v>15</v>
      </c>
      <c r="E4376" t="s">
        <v>93</v>
      </c>
      <c r="F4376" t="s">
        <v>46</v>
      </c>
      <c r="G4376" t="s">
        <v>47</v>
      </c>
      <c r="H4376" t="s">
        <v>7837</v>
      </c>
      <c r="I4376">
        <v>1</v>
      </c>
      <c r="J4376">
        <v>49660</v>
      </c>
      <c r="K4376">
        <v>20</v>
      </c>
      <c r="L4376">
        <v>39728</v>
      </c>
      <c r="M4376">
        <v>3975.66</v>
      </c>
      <c r="N4376" t="s">
        <v>38</v>
      </c>
    </row>
    <row r="4377" spans="1:14" x14ac:dyDescent="0.35">
      <c r="A4377">
        <v>14376</v>
      </c>
      <c r="B4377" s="1">
        <v>45681</v>
      </c>
      <c r="C4377" t="s">
        <v>7838</v>
      </c>
      <c r="D4377" t="s">
        <v>40</v>
      </c>
      <c r="E4377" t="s">
        <v>50</v>
      </c>
      <c r="F4377" t="s">
        <v>24</v>
      </c>
      <c r="G4377" t="s">
        <v>36</v>
      </c>
      <c r="H4377" t="s">
        <v>7839</v>
      </c>
      <c r="I4377">
        <v>5</v>
      </c>
      <c r="J4377">
        <v>2075</v>
      </c>
      <c r="K4377">
        <v>0</v>
      </c>
      <c r="L4377">
        <v>10375</v>
      </c>
      <c r="M4377">
        <v>2097.9899999999998</v>
      </c>
      <c r="N4377" t="s">
        <v>72</v>
      </c>
    </row>
    <row r="4378" spans="1:14" x14ac:dyDescent="0.35">
      <c r="A4378">
        <v>14377</v>
      </c>
      <c r="B4378" s="1">
        <v>45693</v>
      </c>
      <c r="C4378" t="s">
        <v>7840</v>
      </c>
      <c r="D4378" t="s">
        <v>40</v>
      </c>
      <c r="E4378" t="s">
        <v>110</v>
      </c>
      <c r="F4378" t="s">
        <v>86</v>
      </c>
      <c r="G4378" t="s">
        <v>296</v>
      </c>
      <c r="H4378" t="s">
        <v>6440</v>
      </c>
      <c r="I4378">
        <v>2</v>
      </c>
      <c r="J4378">
        <v>62102</v>
      </c>
      <c r="K4378">
        <v>5</v>
      </c>
      <c r="L4378">
        <v>117993.8</v>
      </c>
      <c r="M4378">
        <v>19323.02</v>
      </c>
      <c r="N4378" t="s">
        <v>38</v>
      </c>
    </row>
    <row r="4379" spans="1:14" x14ac:dyDescent="0.35">
      <c r="A4379">
        <v>14378</v>
      </c>
      <c r="B4379" s="1">
        <v>45932</v>
      </c>
      <c r="C4379" t="s">
        <v>7841</v>
      </c>
      <c r="D4379" t="s">
        <v>15</v>
      </c>
      <c r="E4379" t="s">
        <v>68</v>
      </c>
      <c r="F4379" t="s">
        <v>30</v>
      </c>
      <c r="G4379" t="s">
        <v>227</v>
      </c>
      <c r="H4379" t="s">
        <v>1234</v>
      </c>
      <c r="I4379">
        <v>5</v>
      </c>
      <c r="J4379">
        <v>20484</v>
      </c>
      <c r="K4379">
        <v>20</v>
      </c>
      <c r="L4379">
        <v>81936</v>
      </c>
      <c r="M4379">
        <v>6887.13</v>
      </c>
      <c r="N4379" t="s">
        <v>72</v>
      </c>
    </row>
    <row r="4380" spans="1:14" x14ac:dyDescent="0.35">
      <c r="A4380">
        <v>14379</v>
      </c>
      <c r="B4380" s="1">
        <v>45289</v>
      </c>
      <c r="C4380" t="s">
        <v>7842</v>
      </c>
      <c r="D4380" t="s">
        <v>15</v>
      </c>
      <c r="E4380" t="s">
        <v>16</v>
      </c>
      <c r="F4380" t="s">
        <v>42</v>
      </c>
      <c r="G4380" t="s">
        <v>79</v>
      </c>
      <c r="H4380" t="s">
        <v>7843</v>
      </c>
      <c r="I4380">
        <v>5</v>
      </c>
      <c r="J4380">
        <v>69730</v>
      </c>
      <c r="K4380">
        <v>0</v>
      </c>
      <c r="L4380">
        <v>348650</v>
      </c>
      <c r="M4380">
        <v>69633.16</v>
      </c>
      <c r="N4380" t="s">
        <v>83</v>
      </c>
    </row>
    <row r="4381" spans="1:14" x14ac:dyDescent="0.35">
      <c r="A4381">
        <v>14380</v>
      </c>
      <c r="B4381" s="1">
        <v>45587</v>
      </c>
      <c r="C4381" t="s">
        <v>7844</v>
      </c>
      <c r="D4381" t="s">
        <v>22</v>
      </c>
      <c r="E4381" t="s">
        <v>58</v>
      </c>
      <c r="F4381" t="s">
        <v>86</v>
      </c>
      <c r="G4381" t="s">
        <v>118</v>
      </c>
      <c r="H4381" t="s">
        <v>2896</v>
      </c>
      <c r="I4381">
        <v>5</v>
      </c>
      <c r="J4381">
        <v>60594</v>
      </c>
      <c r="K4381">
        <v>15</v>
      </c>
      <c r="L4381">
        <v>257524.5</v>
      </c>
      <c r="M4381">
        <v>18555.34</v>
      </c>
      <c r="N4381" t="s">
        <v>72</v>
      </c>
    </row>
    <row r="4382" spans="1:14" x14ac:dyDescent="0.35">
      <c r="A4382">
        <v>14381</v>
      </c>
      <c r="B4382" s="1">
        <v>45535</v>
      </c>
      <c r="C4382" t="s">
        <v>7845</v>
      </c>
      <c r="D4382" t="s">
        <v>28</v>
      </c>
      <c r="E4382" t="s">
        <v>85</v>
      </c>
      <c r="F4382" t="s">
        <v>17</v>
      </c>
      <c r="G4382" t="s">
        <v>291</v>
      </c>
      <c r="H4382" t="s">
        <v>7846</v>
      </c>
      <c r="I4382">
        <v>2</v>
      </c>
      <c r="J4382">
        <v>69813</v>
      </c>
      <c r="K4382">
        <v>0</v>
      </c>
      <c r="L4382">
        <v>139626</v>
      </c>
      <c r="M4382">
        <v>31459.66</v>
      </c>
      <c r="N4382" t="s">
        <v>20</v>
      </c>
    </row>
    <row r="4383" spans="1:14" x14ac:dyDescent="0.35">
      <c r="A4383">
        <v>14382</v>
      </c>
      <c r="B4383" s="1">
        <v>45524</v>
      </c>
      <c r="C4383" t="s">
        <v>7847</v>
      </c>
      <c r="D4383" t="s">
        <v>15</v>
      </c>
      <c r="E4383" t="s">
        <v>147</v>
      </c>
      <c r="F4383" t="s">
        <v>24</v>
      </c>
      <c r="G4383" t="s">
        <v>36</v>
      </c>
      <c r="H4383" t="s">
        <v>353</v>
      </c>
      <c r="I4383">
        <v>1</v>
      </c>
      <c r="J4383">
        <v>26778</v>
      </c>
      <c r="K4383">
        <v>0</v>
      </c>
      <c r="L4383">
        <v>26778</v>
      </c>
      <c r="M4383">
        <v>4695.38</v>
      </c>
      <c r="N4383" t="s">
        <v>33</v>
      </c>
    </row>
    <row r="4384" spans="1:14" x14ac:dyDescent="0.35">
      <c r="A4384">
        <v>14383</v>
      </c>
      <c r="B4384" s="1">
        <v>45304</v>
      </c>
      <c r="C4384" t="s">
        <v>7848</v>
      </c>
      <c r="D4384" t="s">
        <v>28</v>
      </c>
      <c r="E4384" t="s">
        <v>114</v>
      </c>
      <c r="F4384" t="s">
        <v>17</v>
      </c>
      <c r="G4384" t="s">
        <v>18</v>
      </c>
      <c r="H4384" t="s">
        <v>7849</v>
      </c>
      <c r="I4384">
        <v>2</v>
      </c>
      <c r="J4384">
        <v>55708</v>
      </c>
      <c r="K4384">
        <v>10</v>
      </c>
      <c r="L4384">
        <v>100274.4</v>
      </c>
      <c r="M4384">
        <v>8709.5499999999993</v>
      </c>
      <c r="N4384" t="s">
        <v>83</v>
      </c>
    </row>
    <row r="4385" spans="1:14" x14ac:dyDescent="0.35">
      <c r="A4385">
        <v>14384</v>
      </c>
      <c r="B4385" s="1">
        <v>45632</v>
      </c>
      <c r="C4385" t="s">
        <v>7850</v>
      </c>
      <c r="D4385" t="s">
        <v>22</v>
      </c>
      <c r="E4385" t="s">
        <v>58</v>
      </c>
      <c r="F4385" t="s">
        <v>30</v>
      </c>
      <c r="G4385" t="s">
        <v>65</v>
      </c>
      <c r="H4385" t="s">
        <v>7851</v>
      </c>
      <c r="I4385">
        <v>4</v>
      </c>
      <c r="J4385">
        <v>73656</v>
      </c>
      <c r="K4385">
        <v>5</v>
      </c>
      <c r="L4385">
        <v>279892.8</v>
      </c>
      <c r="M4385">
        <v>17589.47</v>
      </c>
      <c r="N4385" t="s">
        <v>72</v>
      </c>
    </row>
    <row r="4386" spans="1:14" x14ac:dyDescent="0.35">
      <c r="A4386">
        <v>14385</v>
      </c>
      <c r="B4386" s="1">
        <v>45436</v>
      </c>
      <c r="C4386" t="s">
        <v>7852</v>
      </c>
      <c r="D4386" t="s">
        <v>40</v>
      </c>
      <c r="E4386" t="s">
        <v>62</v>
      </c>
      <c r="F4386" t="s">
        <v>86</v>
      </c>
      <c r="G4386" t="s">
        <v>87</v>
      </c>
      <c r="H4386" t="s">
        <v>7853</v>
      </c>
      <c r="I4386">
        <v>5</v>
      </c>
      <c r="J4386">
        <v>73283</v>
      </c>
      <c r="K4386">
        <v>10</v>
      </c>
      <c r="L4386">
        <v>329773.5</v>
      </c>
      <c r="M4386">
        <v>71073.740000000005</v>
      </c>
      <c r="N4386" t="s">
        <v>72</v>
      </c>
    </row>
    <row r="4387" spans="1:14" x14ac:dyDescent="0.35">
      <c r="A4387">
        <v>14386</v>
      </c>
      <c r="B4387" s="1">
        <v>45811</v>
      </c>
      <c r="C4387" t="s">
        <v>7854</v>
      </c>
      <c r="D4387" t="s">
        <v>22</v>
      </c>
      <c r="E4387" t="s">
        <v>167</v>
      </c>
      <c r="F4387" t="s">
        <v>75</v>
      </c>
      <c r="G4387" t="s">
        <v>307</v>
      </c>
      <c r="H4387" t="s">
        <v>7855</v>
      </c>
      <c r="I4387">
        <v>1</v>
      </c>
      <c r="J4387">
        <v>79898</v>
      </c>
      <c r="K4387">
        <v>20</v>
      </c>
      <c r="L4387">
        <v>63918.400000000001</v>
      </c>
      <c r="M4387">
        <v>11228.51</v>
      </c>
      <c r="N4387" t="s">
        <v>72</v>
      </c>
    </row>
    <row r="4388" spans="1:14" x14ac:dyDescent="0.35">
      <c r="A4388">
        <v>14387</v>
      </c>
      <c r="B4388" s="1">
        <v>45451</v>
      </c>
      <c r="C4388" t="s">
        <v>7856</v>
      </c>
      <c r="D4388" t="s">
        <v>15</v>
      </c>
      <c r="E4388" t="s">
        <v>68</v>
      </c>
      <c r="F4388" t="s">
        <v>42</v>
      </c>
      <c r="G4388" t="s">
        <v>188</v>
      </c>
      <c r="H4388" t="s">
        <v>7857</v>
      </c>
      <c r="I4388">
        <v>4</v>
      </c>
      <c r="J4388">
        <v>51973</v>
      </c>
      <c r="K4388">
        <v>5</v>
      </c>
      <c r="L4388">
        <v>197497.4</v>
      </c>
      <c r="M4388">
        <v>48624.81</v>
      </c>
      <c r="N4388" t="s">
        <v>20</v>
      </c>
    </row>
    <row r="4389" spans="1:14" x14ac:dyDescent="0.35">
      <c r="A4389">
        <v>14388</v>
      </c>
      <c r="B4389" s="1">
        <v>45617</v>
      </c>
      <c r="C4389" t="s">
        <v>7858</v>
      </c>
      <c r="D4389" t="s">
        <v>15</v>
      </c>
      <c r="E4389" t="s">
        <v>174</v>
      </c>
      <c r="F4389" t="s">
        <v>24</v>
      </c>
      <c r="G4389" t="s">
        <v>133</v>
      </c>
      <c r="H4389" t="s">
        <v>5018</v>
      </c>
      <c r="I4389">
        <v>5</v>
      </c>
      <c r="J4389">
        <v>32801</v>
      </c>
      <c r="K4389">
        <v>20</v>
      </c>
      <c r="L4389">
        <v>131204</v>
      </c>
      <c r="M4389">
        <v>10020.280000000001</v>
      </c>
      <c r="N4389" t="s">
        <v>33</v>
      </c>
    </row>
    <row r="4390" spans="1:14" x14ac:dyDescent="0.35">
      <c r="A4390">
        <v>14389</v>
      </c>
      <c r="B4390" s="1">
        <v>45607</v>
      </c>
      <c r="C4390" t="s">
        <v>7859</v>
      </c>
      <c r="D4390" t="s">
        <v>40</v>
      </c>
      <c r="E4390" t="s">
        <v>50</v>
      </c>
      <c r="F4390" t="s">
        <v>86</v>
      </c>
      <c r="G4390" t="s">
        <v>118</v>
      </c>
      <c r="H4390" t="s">
        <v>7860</v>
      </c>
      <c r="I4390">
        <v>1</v>
      </c>
      <c r="J4390">
        <v>20852</v>
      </c>
      <c r="K4390">
        <v>20</v>
      </c>
      <c r="L4390">
        <v>16681.599999999999</v>
      </c>
      <c r="M4390">
        <v>2362.0700000000002</v>
      </c>
      <c r="N4390" t="s">
        <v>20</v>
      </c>
    </row>
    <row r="4391" spans="1:14" x14ac:dyDescent="0.35">
      <c r="A4391">
        <v>14390</v>
      </c>
      <c r="B4391" s="1">
        <v>45781</v>
      </c>
      <c r="C4391" t="s">
        <v>7861</v>
      </c>
      <c r="D4391" t="s">
        <v>28</v>
      </c>
      <c r="E4391" t="s">
        <v>114</v>
      </c>
      <c r="F4391" t="s">
        <v>86</v>
      </c>
      <c r="G4391" t="s">
        <v>87</v>
      </c>
      <c r="H4391" t="s">
        <v>7862</v>
      </c>
      <c r="I4391">
        <v>5</v>
      </c>
      <c r="J4391">
        <v>1585</v>
      </c>
      <c r="K4391">
        <v>15</v>
      </c>
      <c r="L4391">
        <v>6736.25</v>
      </c>
      <c r="M4391">
        <v>1648.68</v>
      </c>
      <c r="N4391" t="s">
        <v>72</v>
      </c>
    </row>
    <row r="4392" spans="1:14" x14ac:dyDescent="0.35">
      <c r="A4392">
        <v>14391</v>
      </c>
      <c r="B4392" s="1">
        <v>45236</v>
      </c>
      <c r="C4392" t="s">
        <v>7863</v>
      </c>
      <c r="D4392" t="s">
        <v>40</v>
      </c>
      <c r="E4392" t="s">
        <v>41</v>
      </c>
      <c r="F4392" t="s">
        <v>75</v>
      </c>
      <c r="G4392" t="s">
        <v>240</v>
      </c>
      <c r="H4392" t="s">
        <v>7864</v>
      </c>
      <c r="I4392">
        <v>3</v>
      </c>
      <c r="J4392">
        <v>6588</v>
      </c>
      <c r="K4392">
        <v>10</v>
      </c>
      <c r="L4392">
        <v>17787.599999999999</v>
      </c>
      <c r="M4392">
        <v>1038.98</v>
      </c>
      <c r="N4392" t="s">
        <v>83</v>
      </c>
    </row>
    <row r="4393" spans="1:14" x14ac:dyDescent="0.35">
      <c r="A4393">
        <v>14392</v>
      </c>
      <c r="B4393" s="1">
        <v>45809</v>
      </c>
      <c r="C4393" t="s">
        <v>7865</v>
      </c>
      <c r="D4393" t="s">
        <v>15</v>
      </c>
      <c r="E4393" t="s">
        <v>93</v>
      </c>
      <c r="F4393" t="s">
        <v>30</v>
      </c>
      <c r="G4393" t="s">
        <v>227</v>
      </c>
      <c r="H4393" t="s">
        <v>7866</v>
      </c>
      <c r="I4393">
        <v>2</v>
      </c>
      <c r="J4393">
        <v>8049</v>
      </c>
      <c r="K4393">
        <v>10</v>
      </c>
      <c r="L4393">
        <v>14488.2</v>
      </c>
      <c r="M4393">
        <v>812.7</v>
      </c>
      <c r="N4393" t="s">
        <v>33</v>
      </c>
    </row>
    <row r="4394" spans="1:14" x14ac:dyDescent="0.35">
      <c r="A4394">
        <v>14393</v>
      </c>
      <c r="B4394" s="1">
        <v>45632</v>
      </c>
      <c r="C4394" t="s">
        <v>7867</v>
      </c>
      <c r="D4394" t="s">
        <v>22</v>
      </c>
      <c r="E4394" t="s">
        <v>23</v>
      </c>
      <c r="F4394" t="s">
        <v>30</v>
      </c>
      <c r="G4394" t="s">
        <v>65</v>
      </c>
      <c r="H4394" t="s">
        <v>7868</v>
      </c>
      <c r="I4394">
        <v>4</v>
      </c>
      <c r="J4394">
        <v>47143</v>
      </c>
      <c r="K4394">
        <v>15</v>
      </c>
      <c r="L4394">
        <v>160286.20000000001</v>
      </c>
      <c r="M4394">
        <v>33283.480000000003</v>
      </c>
      <c r="N4394" t="s">
        <v>33</v>
      </c>
    </row>
    <row r="4395" spans="1:14" x14ac:dyDescent="0.35">
      <c r="A4395">
        <v>14394</v>
      </c>
      <c r="B4395" s="1">
        <v>45367</v>
      </c>
      <c r="C4395" t="s">
        <v>7869</v>
      </c>
      <c r="D4395" t="s">
        <v>28</v>
      </c>
      <c r="E4395" t="s">
        <v>35</v>
      </c>
      <c r="F4395" t="s">
        <v>75</v>
      </c>
      <c r="G4395" t="s">
        <v>204</v>
      </c>
      <c r="H4395" t="s">
        <v>7870</v>
      </c>
      <c r="I4395">
        <v>5</v>
      </c>
      <c r="J4395">
        <v>26128</v>
      </c>
      <c r="K4395">
        <v>20</v>
      </c>
      <c r="L4395">
        <v>104512</v>
      </c>
      <c r="M4395">
        <v>19138.84</v>
      </c>
      <c r="N4395" t="s">
        <v>83</v>
      </c>
    </row>
    <row r="4396" spans="1:14" x14ac:dyDescent="0.35">
      <c r="A4396">
        <v>14395</v>
      </c>
      <c r="B4396" s="1">
        <v>45901</v>
      </c>
      <c r="C4396" t="s">
        <v>7871</v>
      </c>
      <c r="D4396" t="s">
        <v>15</v>
      </c>
      <c r="E4396" t="s">
        <v>68</v>
      </c>
      <c r="F4396" t="s">
        <v>129</v>
      </c>
      <c r="G4396" t="s">
        <v>164</v>
      </c>
      <c r="H4396" t="s">
        <v>7872</v>
      </c>
      <c r="I4396">
        <v>5</v>
      </c>
      <c r="J4396">
        <v>24751</v>
      </c>
      <c r="K4396">
        <v>10</v>
      </c>
      <c r="L4396">
        <v>111379.5</v>
      </c>
      <c r="M4396">
        <v>26522</v>
      </c>
      <c r="N4396" t="s">
        <v>33</v>
      </c>
    </row>
    <row r="4397" spans="1:14" x14ac:dyDescent="0.35">
      <c r="A4397">
        <v>14396</v>
      </c>
      <c r="B4397" s="1">
        <v>45516</v>
      </c>
      <c r="C4397" t="s">
        <v>7873</v>
      </c>
      <c r="D4397" t="s">
        <v>40</v>
      </c>
      <c r="E4397" t="s">
        <v>62</v>
      </c>
      <c r="F4397" t="s">
        <v>86</v>
      </c>
      <c r="G4397" t="s">
        <v>171</v>
      </c>
      <c r="H4397" t="s">
        <v>7874</v>
      </c>
      <c r="I4397">
        <v>1</v>
      </c>
      <c r="J4397">
        <v>35786</v>
      </c>
      <c r="K4397">
        <v>20</v>
      </c>
      <c r="L4397">
        <v>28628.799999999999</v>
      </c>
      <c r="M4397">
        <v>4511.67</v>
      </c>
      <c r="N4397" t="s">
        <v>38</v>
      </c>
    </row>
    <row r="4398" spans="1:14" x14ac:dyDescent="0.35">
      <c r="A4398">
        <v>14397</v>
      </c>
      <c r="B4398" s="1">
        <v>45411</v>
      </c>
      <c r="C4398" t="s">
        <v>7875</v>
      </c>
      <c r="D4398" t="s">
        <v>22</v>
      </c>
      <c r="E4398" t="s">
        <v>167</v>
      </c>
      <c r="F4398" t="s">
        <v>30</v>
      </c>
      <c r="G4398" t="s">
        <v>227</v>
      </c>
      <c r="H4398" t="s">
        <v>5784</v>
      </c>
      <c r="I4398">
        <v>2</v>
      </c>
      <c r="J4398">
        <v>2611</v>
      </c>
      <c r="K4398">
        <v>15</v>
      </c>
      <c r="L4398">
        <v>4438.7</v>
      </c>
      <c r="M4398">
        <v>849.33</v>
      </c>
      <c r="N4398" t="s">
        <v>72</v>
      </c>
    </row>
    <row r="4399" spans="1:14" x14ac:dyDescent="0.35">
      <c r="A4399">
        <v>14398</v>
      </c>
      <c r="B4399" s="1">
        <v>45652</v>
      </c>
      <c r="C4399" t="s">
        <v>7876</v>
      </c>
      <c r="D4399" t="s">
        <v>22</v>
      </c>
      <c r="E4399" t="s">
        <v>23</v>
      </c>
      <c r="F4399" t="s">
        <v>24</v>
      </c>
      <c r="G4399" t="s">
        <v>133</v>
      </c>
      <c r="H4399" t="s">
        <v>7877</v>
      </c>
      <c r="I4399">
        <v>5</v>
      </c>
      <c r="J4399">
        <v>7183</v>
      </c>
      <c r="K4399">
        <v>15</v>
      </c>
      <c r="L4399">
        <v>30527.75</v>
      </c>
      <c r="M4399">
        <v>4948.74</v>
      </c>
      <c r="N4399" t="s">
        <v>20</v>
      </c>
    </row>
    <row r="4400" spans="1:14" x14ac:dyDescent="0.35">
      <c r="A4400">
        <v>14399</v>
      </c>
      <c r="B4400" s="1">
        <v>45408</v>
      </c>
      <c r="C4400" t="s">
        <v>7878</v>
      </c>
      <c r="D4400" t="s">
        <v>40</v>
      </c>
      <c r="E4400" t="s">
        <v>41</v>
      </c>
      <c r="F4400" t="s">
        <v>17</v>
      </c>
      <c r="G4400" t="s">
        <v>100</v>
      </c>
      <c r="H4400" t="s">
        <v>696</v>
      </c>
      <c r="I4400">
        <v>4</v>
      </c>
      <c r="J4400">
        <v>25196</v>
      </c>
      <c r="K4400">
        <v>15</v>
      </c>
      <c r="L4400">
        <v>85666.4</v>
      </c>
      <c r="M4400">
        <v>4933.32</v>
      </c>
      <c r="N4400" t="s">
        <v>20</v>
      </c>
    </row>
    <row r="4401" spans="1:14" x14ac:dyDescent="0.35">
      <c r="A4401">
        <v>14400</v>
      </c>
      <c r="B4401" s="1">
        <v>45678</v>
      </c>
      <c r="C4401" t="s">
        <v>7879</v>
      </c>
      <c r="D4401" t="s">
        <v>40</v>
      </c>
      <c r="E4401" t="s">
        <v>50</v>
      </c>
      <c r="F4401" t="s">
        <v>42</v>
      </c>
      <c r="G4401" t="s">
        <v>79</v>
      </c>
      <c r="H4401" t="s">
        <v>7880</v>
      </c>
      <c r="I4401">
        <v>3</v>
      </c>
      <c r="J4401">
        <v>20833</v>
      </c>
      <c r="K4401">
        <v>0</v>
      </c>
      <c r="L4401">
        <v>62499</v>
      </c>
      <c r="M4401">
        <v>13726.38</v>
      </c>
      <c r="N4401" t="s">
        <v>38</v>
      </c>
    </row>
    <row r="4402" spans="1:14" x14ac:dyDescent="0.35">
      <c r="A4402">
        <v>14401</v>
      </c>
      <c r="B4402" s="1">
        <v>45406</v>
      </c>
      <c r="C4402" t="s">
        <v>7881</v>
      </c>
      <c r="D4402" t="s">
        <v>40</v>
      </c>
      <c r="E4402" t="s">
        <v>50</v>
      </c>
      <c r="F4402" t="s">
        <v>69</v>
      </c>
      <c r="G4402" t="s">
        <v>151</v>
      </c>
      <c r="H4402" t="s">
        <v>7882</v>
      </c>
      <c r="I4402">
        <v>1</v>
      </c>
      <c r="J4402">
        <v>72591</v>
      </c>
      <c r="K4402">
        <v>20</v>
      </c>
      <c r="L4402">
        <v>58072.800000000003</v>
      </c>
      <c r="M4402">
        <v>9932.48</v>
      </c>
      <c r="N4402" t="s">
        <v>83</v>
      </c>
    </row>
    <row r="4403" spans="1:14" x14ac:dyDescent="0.35">
      <c r="A4403">
        <v>14402</v>
      </c>
      <c r="B4403" s="1">
        <v>45850</v>
      </c>
      <c r="C4403" t="s">
        <v>7883</v>
      </c>
      <c r="D4403" t="s">
        <v>22</v>
      </c>
      <c r="E4403" t="s">
        <v>23</v>
      </c>
      <c r="F4403" t="s">
        <v>17</v>
      </c>
      <c r="G4403" t="s">
        <v>55</v>
      </c>
      <c r="H4403" t="s">
        <v>7884</v>
      </c>
      <c r="I4403">
        <v>3</v>
      </c>
      <c r="J4403">
        <v>55857</v>
      </c>
      <c r="K4403">
        <v>0</v>
      </c>
      <c r="L4403">
        <v>167571</v>
      </c>
      <c r="M4403">
        <v>15138.13</v>
      </c>
      <c r="N4403" t="s">
        <v>38</v>
      </c>
    </row>
    <row r="4404" spans="1:14" x14ac:dyDescent="0.35">
      <c r="A4404">
        <v>14403</v>
      </c>
      <c r="B4404" s="1">
        <v>45264</v>
      </c>
      <c r="C4404" t="s">
        <v>7885</v>
      </c>
      <c r="D4404" t="s">
        <v>40</v>
      </c>
      <c r="E4404" t="s">
        <v>62</v>
      </c>
      <c r="F4404" t="s">
        <v>96</v>
      </c>
      <c r="G4404" t="s">
        <v>156</v>
      </c>
      <c r="H4404" t="s">
        <v>7886</v>
      </c>
      <c r="I4404">
        <v>5</v>
      </c>
      <c r="J4404">
        <v>31777</v>
      </c>
      <c r="K4404">
        <v>0</v>
      </c>
      <c r="L4404">
        <v>158885</v>
      </c>
      <c r="M4404">
        <v>28450.38</v>
      </c>
      <c r="N4404" t="s">
        <v>20</v>
      </c>
    </row>
    <row r="4405" spans="1:14" x14ac:dyDescent="0.35">
      <c r="A4405">
        <v>14404</v>
      </c>
      <c r="B4405" s="1">
        <v>45848</v>
      </c>
      <c r="C4405" t="s">
        <v>7887</v>
      </c>
      <c r="D4405" t="s">
        <v>28</v>
      </c>
      <c r="E4405" t="s">
        <v>144</v>
      </c>
      <c r="F4405" t="s">
        <v>75</v>
      </c>
      <c r="G4405" t="s">
        <v>307</v>
      </c>
      <c r="H4405" t="s">
        <v>7888</v>
      </c>
      <c r="I4405">
        <v>4</v>
      </c>
      <c r="J4405">
        <v>54451</v>
      </c>
      <c r="K4405">
        <v>0</v>
      </c>
      <c r="L4405">
        <v>217804</v>
      </c>
      <c r="M4405">
        <v>26421.01</v>
      </c>
      <c r="N4405" t="s">
        <v>83</v>
      </c>
    </row>
    <row r="4406" spans="1:14" x14ac:dyDescent="0.35">
      <c r="A4406">
        <v>14405</v>
      </c>
      <c r="B4406" s="1">
        <v>45818</v>
      </c>
      <c r="C4406" t="s">
        <v>7889</v>
      </c>
      <c r="D4406" t="s">
        <v>28</v>
      </c>
      <c r="E4406" t="s">
        <v>144</v>
      </c>
      <c r="F4406" t="s">
        <v>86</v>
      </c>
      <c r="G4406" t="s">
        <v>118</v>
      </c>
      <c r="H4406" t="s">
        <v>5237</v>
      </c>
      <c r="I4406">
        <v>1</v>
      </c>
      <c r="J4406">
        <v>51177</v>
      </c>
      <c r="K4406">
        <v>5</v>
      </c>
      <c r="L4406">
        <v>48618.15</v>
      </c>
      <c r="M4406">
        <v>5086.7299999999996</v>
      </c>
      <c r="N4406" t="s">
        <v>83</v>
      </c>
    </row>
    <row r="4407" spans="1:14" x14ac:dyDescent="0.35">
      <c r="A4407">
        <v>14406</v>
      </c>
      <c r="B4407" s="1">
        <v>45364</v>
      </c>
      <c r="C4407" t="s">
        <v>7890</v>
      </c>
      <c r="D4407" t="s">
        <v>28</v>
      </c>
      <c r="E4407" t="s">
        <v>29</v>
      </c>
      <c r="F4407" t="s">
        <v>86</v>
      </c>
      <c r="G4407" t="s">
        <v>118</v>
      </c>
      <c r="H4407" t="s">
        <v>7076</v>
      </c>
      <c r="I4407">
        <v>2</v>
      </c>
      <c r="J4407">
        <v>66910</v>
      </c>
      <c r="K4407">
        <v>5</v>
      </c>
      <c r="L4407">
        <v>127129</v>
      </c>
      <c r="M4407">
        <v>11643.35</v>
      </c>
      <c r="N4407" t="s">
        <v>83</v>
      </c>
    </row>
    <row r="4408" spans="1:14" x14ac:dyDescent="0.35">
      <c r="A4408">
        <v>14407</v>
      </c>
      <c r="B4408" s="1">
        <v>45322</v>
      </c>
      <c r="C4408" t="s">
        <v>7891</v>
      </c>
      <c r="D4408" t="s">
        <v>28</v>
      </c>
      <c r="E4408" t="s">
        <v>144</v>
      </c>
      <c r="F4408" t="s">
        <v>129</v>
      </c>
      <c r="G4408" t="s">
        <v>130</v>
      </c>
      <c r="H4408" t="s">
        <v>6452</v>
      </c>
      <c r="I4408">
        <v>3</v>
      </c>
      <c r="J4408">
        <v>3152</v>
      </c>
      <c r="K4408">
        <v>0</v>
      </c>
      <c r="L4408">
        <v>9456</v>
      </c>
      <c r="M4408">
        <v>692.86</v>
      </c>
      <c r="N4408" t="s">
        <v>72</v>
      </c>
    </row>
    <row r="4409" spans="1:14" x14ac:dyDescent="0.35">
      <c r="A4409">
        <v>14408</v>
      </c>
      <c r="B4409" s="1">
        <v>45707</v>
      </c>
      <c r="C4409" t="s">
        <v>7892</v>
      </c>
      <c r="D4409" t="s">
        <v>28</v>
      </c>
      <c r="E4409" t="s">
        <v>35</v>
      </c>
      <c r="F4409" t="s">
        <v>24</v>
      </c>
      <c r="G4409" t="s">
        <v>59</v>
      </c>
      <c r="H4409" t="s">
        <v>5419</v>
      </c>
      <c r="I4409">
        <v>2</v>
      </c>
      <c r="J4409">
        <v>76370</v>
      </c>
      <c r="K4409">
        <v>0</v>
      </c>
      <c r="L4409">
        <v>152740</v>
      </c>
      <c r="M4409">
        <v>20338.580000000002</v>
      </c>
      <c r="N4409" t="s">
        <v>33</v>
      </c>
    </row>
    <row r="4410" spans="1:14" x14ac:dyDescent="0.35">
      <c r="A4410">
        <v>14409</v>
      </c>
      <c r="B4410" s="1">
        <v>45359</v>
      </c>
      <c r="C4410" t="s">
        <v>7893</v>
      </c>
      <c r="D4410" t="s">
        <v>28</v>
      </c>
      <c r="E4410" t="s">
        <v>29</v>
      </c>
      <c r="F4410" t="s">
        <v>86</v>
      </c>
      <c r="G4410" t="s">
        <v>296</v>
      </c>
      <c r="H4410" t="s">
        <v>7894</v>
      </c>
      <c r="I4410">
        <v>4</v>
      </c>
      <c r="J4410">
        <v>54217</v>
      </c>
      <c r="K4410">
        <v>5</v>
      </c>
      <c r="L4410">
        <v>206024.6</v>
      </c>
      <c r="M4410">
        <v>30673.95</v>
      </c>
      <c r="N4410" t="s">
        <v>38</v>
      </c>
    </row>
    <row r="4411" spans="1:14" x14ac:dyDescent="0.35">
      <c r="A4411">
        <v>14410</v>
      </c>
      <c r="B4411" s="1">
        <v>45276</v>
      </c>
      <c r="C4411" t="s">
        <v>7895</v>
      </c>
      <c r="D4411" t="s">
        <v>40</v>
      </c>
      <c r="E4411" t="s">
        <v>62</v>
      </c>
      <c r="F4411" t="s">
        <v>30</v>
      </c>
      <c r="G4411" t="s">
        <v>65</v>
      </c>
      <c r="H4411" t="s">
        <v>7896</v>
      </c>
      <c r="I4411">
        <v>3</v>
      </c>
      <c r="J4411">
        <v>66857</v>
      </c>
      <c r="K4411">
        <v>10</v>
      </c>
      <c r="L4411">
        <v>180513.9</v>
      </c>
      <c r="M4411">
        <v>18852.37</v>
      </c>
      <c r="N4411" t="s">
        <v>20</v>
      </c>
    </row>
    <row r="4412" spans="1:14" x14ac:dyDescent="0.35">
      <c r="A4412">
        <v>14411</v>
      </c>
      <c r="B4412" s="1">
        <v>45676</v>
      </c>
      <c r="C4412" t="s">
        <v>7897</v>
      </c>
      <c r="D4412" t="s">
        <v>22</v>
      </c>
      <c r="E4412" t="s">
        <v>74</v>
      </c>
      <c r="F4412" t="s">
        <v>96</v>
      </c>
      <c r="G4412" t="s">
        <v>97</v>
      </c>
      <c r="H4412" t="s">
        <v>7898</v>
      </c>
      <c r="I4412">
        <v>2</v>
      </c>
      <c r="J4412">
        <v>66267</v>
      </c>
      <c r="K4412">
        <v>5</v>
      </c>
      <c r="L4412">
        <v>125907.3</v>
      </c>
      <c r="M4412">
        <v>30852.36</v>
      </c>
      <c r="N4412" t="s">
        <v>38</v>
      </c>
    </row>
    <row r="4413" spans="1:14" x14ac:dyDescent="0.35">
      <c r="A4413">
        <v>14412</v>
      </c>
      <c r="B4413" s="1">
        <v>45590</v>
      </c>
      <c r="C4413" t="s">
        <v>7899</v>
      </c>
      <c r="D4413" t="s">
        <v>22</v>
      </c>
      <c r="E4413" t="s">
        <v>23</v>
      </c>
      <c r="F4413" t="s">
        <v>129</v>
      </c>
      <c r="G4413" t="s">
        <v>130</v>
      </c>
      <c r="H4413" t="s">
        <v>1120</v>
      </c>
      <c r="I4413">
        <v>1</v>
      </c>
      <c r="J4413">
        <v>17564</v>
      </c>
      <c r="K4413">
        <v>20</v>
      </c>
      <c r="L4413">
        <v>14051.2</v>
      </c>
      <c r="M4413">
        <v>3117.82</v>
      </c>
      <c r="N4413" t="s">
        <v>38</v>
      </c>
    </row>
    <row r="4414" spans="1:14" x14ac:dyDescent="0.35">
      <c r="A4414">
        <v>14413</v>
      </c>
      <c r="B4414" s="1">
        <v>45560</v>
      </c>
      <c r="C4414" t="s">
        <v>2843</v>
      </c>
      <c r="D4414" t="s">
        <v>22</v>
      </c>
      <c r="E4414" t="s">
        <v>167</v>
      </c>
      <c r="F4414" t="s">
        <v>96</v>
      </c>
      <c r="G4414" t="s">
        <v>156</v>
      </c>
      <c r="H4414" t="s">
        <v>3655</v>
      </c>
      <c r="I4414">
        <v>5</v>
      </c>
      <c r="J4414">
        <v>16165</v>
      </c>
      <c r="K4414">
        <v>5</v>
      </c>
      <c r="L4414">
        <v>76783.75</v>
      </c>
      <c r="M4414">
        <v>14622.8</v>
      </c>
      <c r="N4414" t="s">
        <v>33</v>
      </c>
    </row>
    <row r="4415" spans="1:14" x14ac:dyDescent="0.35">
      <c r="A4415">
        <v>14414</v>
      </c>
      <c r="B4415" s="1">
        <v>45631</v>
      </c>
      <c r="C4415" t="s">
        <v>7900</v>
      </c>
      <c r="D4415" t="s">
        <v>22</v>
      </c>
      <c r="E4415" t="s">
        <v>167</v>
      </c>
      <c r="F4415" t="s">
        <v>46</v>
      </c>
      <c r="G4415" t="s">
        <v>141</v>
      </c>
      <c r="H4415" t="s">
        <v>7901</v>
      </c>
      <c r="I4415">
        <v>5</v>
      </c>
      <c r="J4415">
        <v>27095</v>
      </c>
      <c r="K4415">
        <v>15</v>
      </c>
      <c r="L4415">
        <v>115153.75</v>
      </c>
      <c r="M4415">
        <v>8987.42</v>
      </c>
      <c r="N4415" t="s">
        <v>38</v>
      </c>
    </row>
    <row r="4416" spans="1:14" x14ac:dyDescent="0.35">
      <c r="A4416">
        <v>14415</v>
      </c>
      <c r="B4416" s="1">
        <v>45432</v>
      </c>
      <c r="C4416" t="s">
        <v>7902</v>
      </c>
      <c r="D4416" t="s">
        <v>22</v>
      </c>
      <c r="E4416" t="s">
        <v>167</v>
      </c>
      <c r="F4416" t="s">
        <v>75</v>
      </c>
      <c r="G4416" t="s">
        <v>204</v>
      </c>
      <c r="H4416" t="s">
        <v>7903</v>
      </c>
      <c r="I4416">
        <v>3</v>
      </c>
      <c r="J4416">
        <v>14923</v>
      </c>
      <c r="K4416">
        <v>0</v>
      </c>
      <c r="L4416">
        <v>44769</v>
      </c>
      <c r="M4416">
        <v>3643.06</v>
      </c>
      <c r="N4416" t="s">
        <v>38</v>
      </c>
    </row>
    <row r="4417" spans="1:14" x14ac:dyDescent="0.35">
      <c r="A4417">
        <v>14416</v>
      </c>
      <c r="B4417" s="1">
        <v>45454</v>
      </c>
      <c r="C4417" t="s">
        <v>7904</v>
      </c>
      <c r="D4417" t="s">
        <v>40</v>
      </c>
      <c r="E4417" t="s">
        <v>103</v>
      </c>
      <c r="F4417" t="s">
        <v>69</v>
      </c>
      <c r="G4417" t="s">
        <v>123</v>
      </c>
      <c r="H4417" t="s">
        <v>7905</v>
      </c>
      <c r="I4417">
        <v>2</v>
      </c>
      <c r="J4417">
        <v>77254</v>
      </c>
      <c r="K4417">
        <v>0</v>
      </c>
      <c r="L4417">
        <v>154508</v>
      </c>
      <c r="M4417">
        <v>11516.25</v>
      </c>
      <c r="N4417" t="s">
        <v>38</v>
      </c>
    </row>
    <row r="4418" spans="1:14" x14ac:dyDescent="0.35">
      <c r="A4418">
        <v>14417</v>
      </c>
      <c r="B4418" s="1">
        <v>45662</v>
      </c>
      <c r="C4418" t="s">
        <v>7906</v>
      </c>
      <c r="D4418" t="s">
        <v>28</v>
      </c>
      <c r="E4418" t="s">
        <v>29</v>
      </c>
      <c r="F4418" t="s">
        <v>75</v>
      </c>
      <c r="G4418" t="s">
        <v>76</v>
      </c>
      <c r="H4418" t="s">
        <v>4580</v>
      </c>
      <c r="I4418">
        <v>4</v>
      </c>
      <c r="J4418">
        <v>13446</v>
      </c>
      <c r="K4418">
        <v>0</v>
      </c>
      <c r="L4418">
        <v>53784</v>
      </c>
      <c r="M4418">
        <v>6554.39</v>
      </c>
      <c r="N4418" t="s">
        <v>38</v>
      </c>
    </row>
    <row r="4419" spans="1:14" x14ac:dyDescent="0.35">
      <c r="A4419">
        <v>14418</v>
      </c>
      <c r="B4419" s="1">
        <v>45801</v>
      </c>
      <c r="C4419" t="s">
        <v>7907</v>
      </c>
      <c r="D4419" t="s">
        <v>40</v>
      </c>
      <c r="E4419" t="s">
        <v>41</v>
      </c>
      <c r="F4419" t="s">
        <v>69</v>
      </c>
      <c r="G4419" t="s">
        <v>115</v>
      </c>
      <c r="H4419" t="s">
        <v>7908</v>
      </c>
      <c r="I4419">
        <v>4</v>
      </c>
      <c r="J4419">
        <v>79126</v>
      </c>
      <c r="K4419">
        <v>0</v>
      </c>
      <c r="L4419">
        <v>316504</v>
      </c>
      <c r="M4419">
        <v>60652.87</v>
      </c>
      <c r="N4419" t="s">
        <v>72</v>
      </c>
    </row>
    <row r="4420" spans="1:14" x14ac:dyDescent="0.35">
      <c r="A4420">
        <v>14419</v>
      </c>
      <c r="B4420" s="1">
        <v>45750</v>
      </c>
      <c r="C4420" t="s">
        <v>7909</v>
      </c>
      <c r="D4420" t="s">
        <v>28</v>
      </c>
      <c r="E4420" t="s">
        <v>35</v>
      </c>
      <c r="F4420" t="s">
        <v>86</v>
      </c>
      <c r="G4420" t="s">
        <v>87</v>
      </c>
      <c r="H4420" t="s">
        <v>7910</v>
      </c>
      <c r="I4420">
        <v>3</v>
      </c>
      <c r="J4420">
        <v>25256</v>
      </c>
      <c r="K4420">
        <v>5</v>
      </c>
      <c r="L4420">
        <v>71979.600000000006</v>
      </c>
      <c r="M4420">
        <v>13732.53</v>
      </c>
      <c r="N4420" t="s">
        <v>83</v>
      </c>
    </row>
    <row r="4421" spans="1:14" x14ac:dyDescent="0.35">
      <c r="A4421">
        <v>14420</v>
      </c>
      <c r="B4421" s="1">
        <v>45267</v>
      </c>
      <c r="C4421" t="s">
        <v>7911</v>
      </c>
      <c r="D4421" t="s">
        <v>28</v>
      </c>
      <c r="E4421" t="s">
        <v>85</v>
      </c>
      <c r="F4421" t="s">
        <v>46</v>
      </c>
      <c r="G4421" t="s">
        <v>47</v>
      </c>
      <c r="H4421" t="s">
        <v>7912</v>
      </c>
      <c r="I4421">
        <v>2</v>
      </c>
      <c r="J4421">
        <v>45462</v>
      </c>
      <c r="K4421">
        <v>0</v>
      </c>
      <c r="L4421">
        <v>90924</v>
      </c>
      <c r="M4421">
        <v>9872.31</v>
      </c>
      <c r="N4421" t="s">
        <v>38</v>
      </c>
    </row>
    <row r="4422" spans="1:14" x14ac:dyDescent="0.35">
      <c r="A4422">
        <v>14421</v>
      </c>
      <c r="B4422" s="1">
        <v>45340</v>
      </c>
      <c r="C4422" t="s">
        <v>7913</v>
      </c>
      <c r="D4422" t="s">
        <v>15</v>
      </c>
      <c r="E4422" t="s">
        <v>174</v>
      </c>
      <c r="F4422" t="s">
        <v>129</v>
      </c>
      <c r="G4422" t="s">
        <v>164</v>
      </c>
      <c r="H4422" t="s">
        <v>6824</v>
      </c>
      <c r="I4422">
        <v>3</v>
      </c>
      <c r="J4422">
        <v>50347</v>
      </c>
      <c r="K4422">
        <v>10</v>
      </c>
      <c r="L4422">
        <v>135936.9</v>
      </c>
      <c r="M4422">
        <v>32641.68</v>
      </c>
      <c r="N4422" t="s">
        <v>83</v>
      </c>
    </row>
    <row r="4423" spans="1:14" x14ac:dyDescent="0.35">
      <c r="A4423">
        <v>14422</v>
      </c>
      <c r="B4423" s="1">
        <v>45571</v>
      </c>
      <c r="C4423" t="s">
        <v>7914</v>
      </c>
      <c r="D4423" t="s">
        <v>28</v>
      </c>
      <c r="E4423" t="s">
        <v>114</v>
      </c>
      <c r="F4423" t="s">
        <v>30</v>
      </c>
      <c r="G4423" t="s">
        <v>104</v>
      </c>
      <c r="H4423" t="s">
        <v>7915</v>
      </c>
      <c r="I4423">
        <v>1</v>
      </c>
      <c r="J4423">
        <v>44833</v>
      </c>
      <c r="K4423">
        <v>20</v>
      </c>
      <c r="L4423">
        <v>35866.400000000001</v>
      </c>
      <c r="M4423">
        <v>3599.51</v>
      </c>
      <c r="N4423" t="s">
        <v>72</v>
      </c>
    </row>
    <row r="4424" spans="1:14" x14ac:dyDescent="0.35">
      <c r="A4424">
        <v>14423</v>
      </c>
      <c r="B4424" s="1">
        <v>45712</v>
      </c>
      <c r="C4424" t="s">
        <v>7916</v>
      </c>
      <c r="D4424" t="s">
        <v>28</v>
      </c>
      <c r="E4424" t="s">
        <v>85</v>
      </c>
      <c r="F4424" t="s">
        <v>96</v>
      </c>
      <c r="G4424" t="s">
        <v>97</v>
      </c>
      <c r="H4424" t="s">
        <v>7917</v>
      </c>
      <c r="I4424">
        <v>4</v>
      </c>
      <c r="J4424">
        <v>17806</v>
      </c>
      <c r="K4424">
        <v>5</v>
      </c>
      <c r="L4424">
        <v>67662.8</v>
      </c>
      <c r="M4424">
        <v>6064.12</v>
      </c>
      <c r="N4424" t="s">
        <v>38</v>
      </c>
    </row>
    <row r="4425" spans="1:14" x14ac:dyDescent="0.35">
      <c r="A4425">
        <v>14424</v>
      </c>
      <c r="B4425" s="1">
        <v>45304</v>
      </c>
      <c r="C4425" t="s">
        <v>7918</v>
      </c>
      <c r="D4425" t="s">
        <v>28</v>
      </c>
      <c r="E4425" t="s">
        <v>29</v>
      </c>
      <c r="F4425" t="s">
        <v>17</v>
      </c>
      <c r="G4425" t="s">
        <v>100</v>
      </c>
      <c r="H4425" t="s">
        <v>6316</v>
      </c>
      <c r="I4425">
        <v>2</v>
      </c>
      <c r="J4425">
        <v>10137</v>
      </c>
      <c r="K4425">
        <v>0</v>
      </c>
      <c r="L4425">
        <v>20274</v>
      </c>
      <c r="M4425">
        <v>1362.93</v>
      </c>
      <c r="N4425" t="s">
        <v>72</v>
      </c>
    </row>
    <row r="4426" spans="1:14" x14ac:dyDescent="0.35">
      <c r="A4426">
        <v>14425</v>
      </c>
      <c r="B4426" s="1">
        <v>45580</v>
      </c>
      <c r="C4426" t="s">
        <v>7919</v>
      </c>
      <c r="D4426" t="s">
        <v>15</v>
      </c>
      <c r="E4426" t="s">
        <v>93</v>
      </c>
      <c r="F4426" t="s">
        <v>24</v>
      </c>
      <c r="G4426" t="s">
        <v>36</v>
      </c>
      <c r="H4426" t="s">
        <v>7920</v>
      </c>
      <c r="I4426">
        <v>1</v>
      </c>
      <c r="J4426">
        <v>47504</v>
      </c>
      <c r="K4426">
        <v>15</v>
      </c>
      <c r="L4426">
        <v>40378.400000000001</v>
      </c>
      <c r="M4426">
        <v>4711.95</v>
      </c>
      <c r="N4426" t="s">
        <v>38</v>
      </c>
    </row>
    <row r="4427" spans="1:14" x14ac:dyDescent="0.35">
      <c r="A4427">
        <v>14426</v>
      </c>
      <c r="B4427" s="1">
        <v>45699</v>
      </c>
      <c r="C4427" t="s">
        <v>6055</v>
      </c>
      <c r="D4427" t="s">
        <v>40</v>
      </c>
      <c r="E4427" t="s">
        <v>62</v>
      </c>
      <c r="F4427" t="s">
        <v>30</v>
      </c>
      <c r="G4427" t="s">
        <v>65</v>
      </c>
      <c r="H4427" t="s">
        <v>2046</v>
      </c>
      <c r="I4427">
        <v>4</v>
      </c>
      <c r="J4427">
        <v>5375</v>
      </c>
      <c r="K4427">
        <v>0</v>
      </c>
      <c r="L4427">
        <v>21500</v>
      </c>
      <c r="M4427">
        <v>3932.93</v>
      </c>
      <c r="N4427" t="s">
        <v>83</v>
      </c>
    </row>
    <row r="4428" spans="1:14" x14ac:dyDescent="0.35">
      <c r="A4428">
        <v>14427</v>
      </c>
      <c r="B4428" s="1">
        <v>45543</v>
      </c>
      <c r="C4428" t="s">
        <v>7921</v>
      </c>
      <c r="D4428" t="s">
        <v>15</v>
      </c>
      <c r="E4428" t="s">
        <v>93</v>
      </c>
      <c r="F4428" t="s">
        <v>42</v>
      </c>
      <c r="G4428" t="s">
        <v>43</v>
      </c>
      <c r="H4428" t="s">
        <v>6084</v>
      </c>
      <c r="I4428">
        <v>4</v>
      </c>
      <c r="J4428">
        <v>2812</v>
      </c>
      <c r="K4428">
        <v>20</v>
      </c>
      <c r="L4428">
        <v>8998.4</v>
      </c>
      <c r="M4428">
        <v>1891.32</v>
      </c>
      <c r="N4428" t="s">
        <v>33</v>
      </c>
    </row>
    <row r="4429" spans="1:14" x14ac:dyDescent="0.35">
      <c r="A4429">
        <v>14428</v>
      </c>
      <c r="B4429" s="1">
        <v>45634</v>
      </c>
      <c r="C4429" t="s">
        <v>7922</v>
      </c>
      <c r="D4429" t="s">
        <v>22</v>
      </c>
      <c r="E4429" t="s">
        <v>54</v>
      </c>
      <c r="F4429" t="s">
        <v>17</v>
      </c>
      <c r="G4429" t="s">
        <v>100</v>
      </c>
      <c r="H4429" t="s">
        <v>7465</v>
      </c>
      <c r="I4429">
        <v>5</v>
      </c>
      <c r="J4429">
        <v>36780</v>
      </c>
      <c r="K4429">
        <v>5</v>
      </c>
      <c r="L4429">
        <v>174705</v>
      </c>
      <c r="M4429">
        <v>33211.51</v>
      </c>
      <c r="N4429" t="s">
        <v>20</v>
      </c>
    </row>
    <row r="4430" spans="1:14" x14ac:dyDescent="0.35">
      <c r="A4430">
        <v>14429</v>
      </c>
      <c r="B4430" s="1">
        <v>45753</v>
      </c>
      <c r="C4430" t="s">
        <v>7923</v>
      </c>
      <c r="D4430" t="s">
        <v>28</v>
      </c>
      <c r="E4430" t="s">
        <v>29</v>
      </c>
      <c r="F4430" t="s">
        <v>69</v>
      </c>
      <c r="G4430" t="s">
        <v>115</v>
      </c>
      <c r="H4430" t="s">
        <v>1852</v>
      </c>
      <c r="I4430">
        <v>5</v>
      </c>
      <c r="J4430">
        <v>34112</v>
      </c>
      <c r="K4430">
        <v>15</v>
      </c>
      <c r="L4430">
        <v>144976</v>
      </c>
      <c r="M4430">
        <v>19542.8</v>
      </c>
      <c r="N4430" t="s">
        <v>33</v>
      </c>
    </row>
    <row r="4431" spans="1:14" x14ac:dyDescent="0.35">
      <c r="A4431">
        <v>14430</v>
      </c>
      <c r="B4431" s="1">
        <v>45894</v>
      </c>
      <c r="C4431" t="s">
        <v>7924</v>
      </c>
      <c r="D4431" t="s">
        <v>28</v>
      </c>
      <c r="E4431" t="s">
        <v>144</v>
      </c>
      <c r="F4431" t="s">
        <v>24</v>
      </c>
      <c r="G4431" t="s">
        <v>133</v>
      </c>
      <c r="H4431" t="s">
        <v>7925</v>
      </c>
      <c r="I4431">
        <v>4</v>
      </c>
      <c r="J4431">
        <v>12902</v>
      </c>
      <c r="K4431">
        <v>10</v>
      </c>
      <c r="L4431">
        <v>46447.199999999997</v>
      </c>
      <c r="M4431">
        <v>9734.2999999999993</v>
      </c>
      <c r="N4431" t="s">
        <v>83</v>
      </c>
    </row>
    <row r="4432" spans="1:14" x14ac:dyDescent="0.35">
      <c r="A4432">
        <v>14431</v>
      </c>
      <c r="B4432" s="1">
        <v>45871</v>
      </c>
      <c r="C4432" t="s">
        <v>7926</v>
      </c>
      <c r="D4432" t="s">
        <v>28</v>
      </c>
      <c r="E4432" t="s">
        <v>114</v>
      </c>
      <c r="F4432" t="s">
        <v>42</v>
      </c>
      <c r="G4432" t="s">
        <v>446</v>
      </c>
      <c r="H4432" t="s">
        <v>7927</v>
      </c>
      <c r="I4432">
        <v>4</v>
      </c>
      <c r="J4432">
        <v>27510</v>
      </c>
      <c r="K4432">
        <v>0</v>
      </c>
      <c r="L4432">
        <v>110040</v>
      </c>
      <c r="M4432">
        <v>16479.91</v>
      </c>
      <c r="N4432" t="s">
        <v>33</v>
      </c>
    </row>
    <row r="4433" spans="1:14" x14ac:dyDescent="0.35">
      <c r="A4433">
        <v>14432</v>
      </c>
      <c r="B4433" s="1">
        <v>45310</v>
      </c>
      <c r="C4433" t="s">
        <v>7928</v>
      </c>
      <c r="D4433" t="s">
        <v>15</v>
      </c>
      <c r="E4433" t="s">
        <v>16</v>
      </c>
      <c r="F4433" t="s">
        <v>42</v>
      </c>
      <c r="G4433" t="s">
        <v>43</v>
      </c>
      <c r="H4433" t="s">
        <v>7618</v>
      </c>
      <c r="I4433">
        <v>1</v>
      </c>
      <c r="J4433">
        <v>2577</v>
      </c>
      <c r="K4433">
        <v>5</v>
      </c>
      <c r="L4433">
        <v>2448.15</v>
      </c>
      <c r="M4433">
        <v>219.73</v>
      </c>
      <c r="N4433" t="s">
        <v>83</v>
      </c>
    </row>
    <row r="4434" spans="1:14" x14ac:dyDescent="0.35">
      <c r="A4434">
        <v>14433</v>
      </c>
      <c r="B4434" s="1">
        <v>45821</v>
      </c>
      <c r="C4434" t="s">
        <v>7929</v>
      </c>
      <c r="D4434" t="s">
        <v>28</v>
      </c>
      <c r="E4434" t="s">
        <v>85</v>
      </c>
      <c r="F4434" t="s">
        <v>30</v>
      </c>
      <c r="G4434" t="s">
        <v>104</v>
      </c>
      <c r="H4434" t="s">
        <v>5388</v>
      </c>
      <c r="I4434">
        <v>2</v>
      </c>
      <c r="J4434">
        <v>3116</v>
      </c>
      <c r="K4434">
        <v>10</v>
      </c>
      <c r="L4434">
        <v>5608.8</v>
      </c>
      <c r="M4434">
        <v>863.21</v>
      </c>
      <c r="N4434" t="s">
        <v>20</v>
      </c>
    </row>
    <row r="4435" spans="1:14" x14ac:dyDescent="0.35">
      <c r="A4435">
        <v>14434</v>
      </c>
      <c r="B4435" s="1">
        <v>45924</v>
      </c>
      <c r="C4435" t="s">
        <v>7930</v>
      </c>
      <c r="D4435" t="s">
        <v>40</v>
      </c>
      <c r="E4435" t="s">
        <v>50</v>
      </c>
      <c r="F4435" t="s">
        <v>42</v>
      </c>
      <c r="G4435" t="s">
        <v>79</v>
      </c>
      <c r="H4435" t="s">
        <v>7931</v>
      </c>
      <c r="I4435">
        <v>5</v>
      </c>
      <c r="J4435">
        <v>76393</v>
      </c>
      <c r="K4435">
        <v>15</v>
      </c>
      <c r="L4435">
        <v>324670.25</v>
      </c>
      <c r="M4435">
        <v>54862.51</v>
      </c>
      <c r="N4435" t="s">
        <v>20</v>
      </c>
    </row>
    <row r="4436" spans="1:14" x14ac:dyDescent="0.35">
      <c r="A4436">
        <v>14435</v>
      </c>
      <c r="B4436" s="1">
        <v>45207</v>
      </c>
      <c r="C4436" t="s">
        <v>7932</v>
      </c>
      <c r="D4436" t="s">
        <v>28</v>
      </c>
      <c r="E4436" t="s">
        <v>85</v>
      </c>
      <c r="F4436" t="s">
        <v>46</v>
      </c>
      <c r="G4436" t="s">
        <v>141</v>
      </c>
      <c r="H4436" t="s">
        <v>7933</v>
      </c>
      <c r="I4436">
        <v>5</v>
      </c>
      <c r="J4436">
        <v>61025</v>
      </c>
      <c r="K4436">
        <v>5</v>
      </c>
      <c r="L4436">
        <v>289868.75</v>
      </c>
      <c r="M4436">
        <v>29163.34</v>
      </c>
      <c r="N4436" t="s">
        <v>20</v>
      </c>
    </row>
    <row r="4437" spans="1:14" x14ac:dyDescent="0.35">
      <c r="A4437">
        <v>14436</v>
      </c>
      <c r="B4437" s="1">
        <v>45931</v>
      </c>
      <c r="C4437" t="s">
        <v>7934</v>
      </c>
      <c r="D4437" t="s">
        <v>40</v>
      </c>
      <c r="E4437" t="s">
        <v>103</v>
      </c>
      <c r="F4437" t="s">
        <v>75</v>
      </c>
      <c r="G4437" t="s">
        <v>307</v>
      </c>
      <c r="H4437" t="s">
        <v>7935</v>
      </c>
      <c r="I4437">
        <v>3</v>
      </c>
      <c r="J4437">
        <v>7146</v>
      </c>
      <c r="K4437">
        <v>0</v>
      </c>
      <c r="L4437">
        <v>21438</v>
      </c>
      <c r="M4437">
        <v>3306.51</v>
      </c>
      <c r="N4437" t="s">
        <v>38</v>
      </c>
    </row>
    <row r="4438" spans="1:14" x14ac:dyDescent="0.35">
      <c r="A4438">
        <v>14437</v>
      </c>
      <c r="B4438" s="1">
        <v>45413</v>
      </c>
      <c r="C4438" t="s">
        <v>7936</v>
      </c>
      <c r="D4438" t="s">
        <v>15</v>
      </c>
      <c r="E4438" t="s">
        <v>68</v>
      </c>
      <c r="F4438" t="s">
        <v>30</v>
      </c>
      <c r="G4438" t="s">
        <v>227</v>
      </c>
      <c r="H4438" t="s">
        <v>7937</v>
      </c>
      <c r="I4438">
        <v>1</v>
      </c>
      <c r="J4438">
        <v>25036</v>
      </c>
      <c r="K4438">
        <v>5</v>
      </c>
      <c r="L4438">
        <v>23784.2</v>
      </c>
      <c r="M4438">
        <v>4808.18</v>
      </c>
      <c r="N4438" t="s">
        <v>20</v>
      </c>
    </row>
    <row r="4439" spans="1:14" x14ac:dyDescent="0.35">
      <c r="A4439">
        <v>14438</v>
      </c>
      <c r="B4439" s="1">
        <v>45818</v>
      </c>
      <c r="C4439" t="s">
        <v>7938</v>
      </c>
      <c r="D4439" t="s">
        <v>22</v>
      </c>
      <c r="E4439" t="s">
        <v>74</v>
      </c>
      <c r="F4439" t="s">
        <v>24</v>
      </c>
      <c r="G4439" t="s">
        <v>25</v>
      </c>
      <c r="H4439" t="s">
        <v>4047</v>
      </c>
      <c r="I4439">
        <v>5</v>
      </c>
      <c r="J4439">
        <v>43938</v>
      </c>
      <c r="K4439">
        <v>15</v>
      </c>
      <c r="L4439">
        <v>186736.5</v>
      </c>
      <c r="M4439">
        <v>26730.69</v>
      </c>
      <c r="N4439" t="s">
        <v>20</v>
      </c>
    </row>
    <row r="4440" spans="1:14" x14ac:dyDescent="0.35">
      <c r="A4440">
        <v>14439</v>
      </c>
      <c r="B4440" s="1">
        <v>45461</v>
      </c>
      <c r="C4440" t="s">
        <v>7939</v>
      </c>
      <c r="D4440" t="s">
        <v>28</v>
      </c>
      <c r="E4440" t="s">
        <v>114</v>
      </c>
      <c r="F4440" t="s">
        <v>17</v>
      </c>
      <c r="G4440" t="s">
        <v>18</v>
      </c>
      <c r="H4440" t="s">
        <v>7940</v>
      </c>
      <c r="I4440">
        <v>4</v>
      </c>
      <c r="J4440">
        <v>55465</v>
      </c>
      <c r="K4440">
        <v>5</v>
      </c>
      <c r="L4440">
        <v>210767</v>
      </c>
      <c r="M4440">
        <v>40763.03</v>
      </c>
      <c r="N4440" t="s">
        <v>83</v>
      </c>
    </row>
    <row r="4441" spans="1:14" x14ac:dyDescent="0.35">
      <c r="A4441">
        <v>14440</v>
      </c>
      <c r="B4441" s="1">
        <v>45502</v>
      </c>
      <c r="C4441" t="s">
        <v>7941</v>
      </c>
      <c r="D4441" t="s">
        <v>28</v>
      </c>
      <c r="E4441" t="s">
        <v>85</v>
      </c>
      <c r="F4441" t="s">
        <v>17</v>
      </c>
      <c r="G4441" t="s">
        <v>18</v>
      </c>
      <c r="H4441" t="s">
        <v>7942</v>
      </c>
      <c r="I4441">
        <v>1</v>
      </c>
      <c r="J4441">
        <v>20244</v>
      </c>
      <c r="K4441">
        <v>5</v>
      </c>
      <c r="L4441">
        <v>19231.8</v>
      </c>
      <c r="M4441">
        <v>1600.32</v>
      </c>
      <c r="N4441" t="s">
        <v>83</v>
      </c>
    </row>
    <row r="4442" spans="1:14" x14ac:dyDescent="0.35">
      <c r="A4442">
        <v>14441</v>
      </c>
      <c r="B4442" s="1">
        <v>45570</v>
      </c>
      <c r="C4442" t="s">
        <v>7943</v>
      </c>
      <c r="D4442" t="s">
        <v>28</v>
      </c>
      <c r="E4442" t="s">
        <v>35</v>
      </c>
      <c r="F4442" t="s">
        <v>46</v>
      </c>
      <c r="G4442" t="s">
        <v>209</v>
      </c>
      <c r="H4442" t="s">
        <v>7944</v>
      </c>
      <c r="I4442">
        <v>2</v>
      </c>
      <c r="J4442">
        <v>37235</v>
      </c>
      <c r="K4442">
        <v>15</v>
      </c>
      <c r="L4442">
        <v>63299.5</v>
      </c>
      <c r="M4442">
        <v>5113.83</v>
      </c>
      <c r="N4442" t="s">
        <v>33</v>
      </c>
    </row>
    <row r="4443" spans="1:14" x14ac:dyDescent="0.35">
      <c r="A4443">
        <v>14442</v>
      </c>
      <c r="B4443" s="1">
        <v>45361</v>
      </c>
      <c r="C4443" t="s">
        <v>7945</v>
      </c>
      <c r="D4443" t="s">
        <v>15</v>
      </c>
      <c r="E4443" t="s">
        <v>16</v>
      </c>
      <c r="F4443" t="s">
        <v>129</v>
      </c>
      <c r="G4443" t="s">
        <v>168</v>
      </c>
      <c r="H4443" t="s">
        <v>7946</v>
      </c>
      <c r="I4443">
        <v>5</v>
      </c>
      <c r="J4443">
        <v>8856</v>
      </c>
      <c r="K4443">
        <v>10</v>
      </c>
      <c r="L4443">
        <v>39852</v>
      </c>
      <c r="M4443">
        <v>2346.71</v>
      </c>
      <c r="N4443" t="s">
        <v>72</v>
      </c>
    </row>
    <row r="4444" spans="1:14" x14ac:dyDescent="0.35">
      <c r="A4444">
        <v>14443</v>
      </c>
      <c r="B4444" s="1">
        <v>45364</v>
      </c>
      <c r="C4444" t="s">
        <v>7947</v>
      </c>
      <c r="D4444" t="s">
        <v>28</v>
      </c>
      <c r="E4444" t="s">
        <v>35</v>
      </c>
      <c r="F4444" t="s">
        <v>96</v>
      </c>
      <c r="G4444" t="s">
        <v>97</v>
      </c>
      <c r="H4444" t="s">
        <v>509</v>
      </c>
      <c r="I4444">
        <v>3</v>
      </c>
      <c r="J4444">
        <v>603</v>
      </c>
      <c r="K4444">
        <v>15</v>
      </c>
      <c r="L4444">
        <v>1537.65</v>
      </c>
      <c r="M4444">
        <v>263.86</v>
      </c>
      <c r="N4444" t="s">
        <v>33</v>
      </c>
    </row>
    <row r="4445" spans="1:14" x14ac:dyDescent="0.35">
      <c r="A4445">
        <v>14444</v>
      </c>
      <c r="B4445" s="1">
        <v>45888</v>
      </c>
      <c r="C4445" t="s">
        <v>7948</v>
      </c>
      <c r="D4445" t="s">
        <v>15</v>
      </c>
      <c r="E4445" t="s">
        <v>174</v>
      </c>
      <c r="F4445" t="s">
        <v>129</v>
      </c>
      <c r="G4445" t="s">
        <v>168</v>
      </c>
      <c r="H4445" t="s">
        <v>7949</v>
      </c>
      <c r="I4445">
        <v>5</v>
      </c>
      <c r="J4445">
        <v>69388</v>
      </c>
      <c r="K4445">
        <v>20</v>
      </c>
      <c r="L4445">
        <v>277552</v>
      </c>
      <c r="M4445">
        <v>24830.38</v>
      </c>
      <c r="N4445" t="s">
        <v>72</v>
      </c>
    </row>
    <row r="4446" spans="1:14" x14ac:dyDescent="0.35">
      <c r="A4446">
        <v>14445</v>
      </c>
      <c r="B4446" s="1">
        <v>45689</v>
      </c>
      <c r="C4446" t="s">
        <v>7950</v>
      </c>
      <c r="D4446" t="s">
        <v>40</v>
      </c>
      <c r="E4446" t="s">
        <v>50</v>
      </c>
      <c r="F4446" t="s">
        <v>75</v>
      </c>
      <c r="G4446" t="s">
        <v>307</v>
      </c>
      <c r="H4446" t="s">
        <v>6110</v>
      </c>
      <c r="I4446">
        <v>4</v>
      </c>
      <c r="J4446">
        <v>29104</v>
      </c>
      <c r="K4446">
        <v>15</v>
      </c>
      <c r="L4446">
        <v>98953.600000000006</v>
      </c>
      <c r="M4446">
        <v>23609.13</v>
      </c>
      <c r="N4446" t="s">
        <v>83</v>
      </c>
    </row>
    <row r="4447" spans="1:14" x14ac:dyDescent="0.35">
      <c r="A4447">
        <v>14446</v>
      </c>
      <c r="B4447" s="1">
        <v>45431</v>
      </c>
      <c r="C4447" t="s">
        <v>7951</v>
      </c>
      <c r="D4447" t="s">
        <v>22</v>
      </c>
      <c r="E4447" t="s">
        <v>23</v>
      </c>
      <c r="F4447" t="s">
        <v>24</v>
      </c>
      <c r="G4447" t="s">
        <v>107</v>
      </c>
      <c r="H4447" t="s">
        <v>7952</v>
      </c>
      <c r="I4447">
        <v>3</v>
      </c>
      <c r="J4447">
        <v>57731</v>
      </c>
      <c r="K4447">
        <v>10</v>
      </c>
      <c r="L4447">
        <v>155873.70000000001</v>
      </c>
      <c r="M4447">
        <v>23254.14</v>
      </c>
      <c r="N4447" t="s">
        <v>20</v>
      </c>
    </row>
    <row r="4448" spans="1:14" x14ac:dyDescent="0.35">
      <c r="A4448">
        <v>14447</v>
      </c>
      <c r="B4448" s="1">
        <v>45856</v>
      </c>
      <c r="C4448" t="s">
        <v>7953</v>
      </c>
      <c r="D4448" t="s">
        <v>22</v>
      </c>
      <c r="E4448" t="s">
        <v>58</v>
      </c>
      <c r="F4448" t="s">
        <v>69</v>
      </c>
      <c r="G4448" t="s">
        <v>115</v>
      </c>
      <c r="H4448" t="s">
        <v>6599</v>
      </c>
      <c r="I4448">
        <v>3</v>
      </c>
      <c r="J4448">
        <v>65652</v>
      </c>
      <c r="K4448">
        <v>0</v>
      </c>
      <c r="L4448">
        <v>196956</v>
      </c>
      <c r="M4448">
        <v>33194.730000000003</v>
      </c>
      <c r="N4448" t="s">
        <v>83</v>
      </c>
    </row>
    <row r="4449" spans="1:14" x14ac:dyDescent="0.35">
      <c r="A4449">
        <v>14448</v>
      </c>
      <c r="B4449" s="1">
        <v>45319</v>
      </c>
      <c r="C4449" t="s">
        <v>2162</v>
      </c>
      <c r="D4449" t="s">
        <v>28</v>
      </c>
      <c r="E4449" t="s">
        <v>29</v>
      </c>
      <c r="F4449" t="s">
        <v>96</v>
      </c>
      <c r="G4449" t="s">
        <v>183</v>
      </c>
      <c r="H4449" t="s">
        <v>7954</v>
      </c>
      <c r="I4449">
        <v>4</v>
      </c>
      <c r="J4449">
        <v>9489</v>
      </c>
      <c r="K4449">
        <v>15</v>
      </c>
      <c r="L4449">
        <v>32262.6</v>
      </c>
      <c r="M4449">
        <v>1739.76</v>
      </c>
      <c r="N4449" t="s">
        <v>72</v>
      </c>
    </row>
    <row r="4450" spans="1:14" x14ac:dyDescent="0.35">
      <c r="A4450">
        <v>14449</v>
      </c>
      <c r="B4450" s="1">
        <v>45622</v>
      </c>
      <c r="C4450" t="s">
        <v>7955</v>
      </c>
      <c r="D4450" t="s">
        <v>15</v>
      </c>
      <c r="E4450" t="s">
        <v>16</v>
      </c>
      <c r="F4450" t="s">
        <v>129</v>
      </c>
      <c r="G4450" t="s">
        <v>148</v>
      </c>
      <c r="H4450" t="s">
        <v>7956</v>
      </c>
      <c r="I4450">
        <v>3</v>
      </c>
      <c r="J4450">
        <v>51658</v>
      </c>
      <c r="K4450">
        <v>20</v>
      </c>
      <c r="L4450">
        <v>123979.2</v>
      </c>
      <c r="M4450">
        <v>9231.41</v>
      </c>
      <c r="N4450" t="s">
        <v>20</v>
      </c>
    </row>
    <row r="4451" spans="1:14" x14ac:dyDescent="0.35">
      <c r="A4451">
        <v>14450</v>
      </c>
      <c r="B4451" s="1">
        <v>45307</v>
      </c>
      <c r="C4451" t="s">
        <v>7957</v>
      </c>
      <c r="D4451" t="s">
        <v>22</v>
      </c>
      <c r="E4451" t="s">
        <v>58</v>
      </c>
      <c r="F4451" t="s">
        <v>42</v>
      </c>
      <c r="G4451" t="s">
        <v>51</v>
      </c>
      <c r="H4451" t="s">
        <v>2764</v>
      </c>
      <c r="I4451">
        <v>1</v>
      </c>
      <c r="J4451">
        <v>30735</v>
      </c>
      <c r="K4451">
        <v>0</v>
      </c>
      <c r="L4451">
        <v>30735</v>
      </c>
      <c r="M4451">
        <v>1988.87</v>
      </c>
      <c r="N4451" t="s">
        <v>20</v>
      </c>
    </row>
    <row r="4452" spans="1:14" x14ac:dyDescent="0.35">
      <c r="A4452">
        <v>14451</v>
      </c>
      <c r="B4452" s="1">
        <v>45903</v>
      </c>
      <c r="C4452" t="s">
        <v>7958</v>
      </c>
      <c r="D4452" t="s">
        <v>15</v>
      </c>
      <c r="E4452" t="s">
        <v>16</v>
      </c>
      <c r="F4452" t="s">
        <v>96</v>
      </c>
      <c r="G4452" t="s">
        <v>183</v>
      </c>
      <c r="H4452" t="s">
        <v>7959</v>
      </c>
      <c r="I4452">
        <v>1</v>
      </c>
      <c r="J4452">
        <v>52781</v>
      </c>
      <c r="K4452">
        <v>0</v>
      </c>
      <c r="L4452">
        <v>52781</v>
      </c>
      <c r="M4452">
        <v>4085.32</v>
      </c>
      <c r="N4452" t="s">
        <v>72</v>
      </c>
    </row>
    <row r="4453" spans="1:14" x14ac:dyDescent="0.35">
      <c r="A4453">
        <v>14452</v>
      </c>
      <c r="B4453" s="1">
        <v>45638</v>
      </c>
      <c r="C4453" t="s">
        <v>7960</v>
      </c>
      <c r="D4453" t="s">
        <v>28</v>
      </c>
      <c r="E4453" t="s">
        <v>114</v>
      </c>
      <c r="F4453" t="s">
        <v>129</v>
      </c>
      <c r="G4453" t="s">
        <v>130</v>
      </c>
      <c r="H4453" t="s">
        <v>3908</v>
      </c>
      <c r="I4453">
        <v>1</v>
      </c>
      <c r="J4453">
        <v>71157</v>
      </c>
      <c r="K4453">
        <v>5</v>
      </c>
      <c r="L4453">
        <v>67599.149999999994</v>
      </c>
      <c r="M4453">
        <v>9600.1</v>
      </c>
      <c r="N4453" t="s">
        <v>72</v>
      </c>
    </row>
    <row r="4454" spans="1:14" x14ac:dyDescent="0.35">
      <c r="A4454">
        <v>14453</v>
      </c>
      <c r="B4454" s="1">
        <v>45492</v>
      </c>
      <c r="C4454" t="s">
        <v>7961</v>
      </c>
      <c r="D4454" t="s">
        <v>15</v>
      </c>
      <c r="E4454" t="s">
        <v>93</v>
      </c>
      <c r="F4454" t="s">
        <v>75</v>
      </c>
      <c r="G4454" t="s">
        <v>204</v>
      </c>
      <c r="H4454" t="s">
        <v>7962</v>
      </c>
      <c r="I4454">
        <v>1</v>
      </c>
      <c r="J4454">
        <v>73569</v>
      </c>
      <c r="K4454">
        <v>10</v>
      </c>
      <c r="L4454">
        <v>66212.100000000006</v>
      </c>
      <c r="M4454">
        <v>12024.74</v>
      </c>
      <c r="N4454" t="s">
        <v>72</v>
      </c>
    </row>
    <row r="4455" spans="1:14" x14ac:dyDescent="0.35">
      <c r="A4455">
        <v>14454</v>
      </c>
      <c r="B4455" s="1">
        <v>45388</v>
      </c>
      <c r="C4455" t="s">
        <v>7963</v>
      </c>
      <c r="D4455" t="s">
        <v>28</v>
      </c>
      <c r="E4455" t="s">
        <v>144</v>
      </c>
      <c r="F4455" t="s">
        <v>24</v>
      </c>
      <c r="G4455" t="s">
        <v>36</v>
      </c>
      <c r="H4455" t="s">
        <v>7964</v>
      </c>
      <c r="I4455">
        <v>3</v>
      </c>
      <c r="J4455">
        <v>14832</v>
      </c>
      <c r="K4455">
        <v>15</v>
      </c>
      <c r="L4455">
        <v>37821.599999999999</v>
      </c>
      <c r="M4455">
        <v>9189.2099999999991</v>
      </c>
      <c r="N4455" t="s">
        <v>20</v>
      </c>
    </row>
    <row r="4456" spans="1:14" x14ac:dyDescent="0.35">
      <c r="A4456">
        <v>14455</v>
      </c>
      <c r="B4456" s="1">
        <v>45824</v>
      </c>
      <c r="C4456" t="s">
        <v>7965</v>
      </c>
      <c r="D4456" t="s">
        <v>22</v>
      </c>
      <c r="E4456" t="s">
        <v>23</v>
      </c>
      <c r="F4456" t="s">
        <v>30</v>
      </c>
      <c r="G4456" t="s">
        <v>31</v>
      </c>
      <c r="H4456" t="s">
        <v>2894</v>
      </c>
      <c r="I4456">
        <v>3</v>
      </c>
      <c r="J4456">
        <v>21054</v>
      </c>
      <c r="K4456">
        <v>15</v>
      </c>
      <c r="L4456">
        <v>53687.7</v>
      </c>
      <c r="M4456">
        <v>8755.0400000000009</v>
      </c>
      <c r="N4456" t="s">
        <v>83</v>
      </c>
    </row>
    <row r="4457" spans="1:14" x14ac:dyDescent="0.35">
      <c r="A4457">
        <v>14456</v>
      </c>
      <c r="B4457" s="1">
        <v>45260</v>
      </c>
      <c r="C4457" t="s">
        <v>7966</v>
      </c>
      <c r="D4457" t="s">
        <v>40</v>
      </c>
      <c r="E4457" t="s">
        <v>62</v>
      </c>
      <c r="F4457" t="s">
        <v>46</v>
      </c>
      <c r="G4457" t="s">
        <v>209</v>
      </c>
      <c r="H4457" t="s">
        <v>2912</v>
      </c>
      <c r="I4457">
        <v>3</v>
      </c>
      <c r="J4457">
        <v>41689</v>
      </c>
      <c r="K4457">
        <v>15</v>
      </c>
      <c r="L4457">
        <v>106306.95</v>
      </c>
      <c r="M4457">
        <v>9053.89</v>
      </c>
      <c r="N4457" t="s">
        <v>20</v>
      </c>
    </row>
    <row r="4458" spans="1:14" x14ac:dyDescent="0.35">
      <c r="A4458">
        <v>14457</v>
      </c>
      <c r="B4458" s="1">
        <v>45521</v>
      </c>
      <c r="C4458" t="s">
        <v>7967</v>
      </c>
      <c r="D4458" t="s">
        <v>22</v>
      </c>
      <c r="E4458" t="s">
        <v>23</v>
      </c>
      <c r="F4458" t="s">
        <v>46</v>
      </c>
      <c r="G4458" t="s">
        <v>201</v>
      </c>
      <c r="H4458" t="s">
        <v>7968</v>
      </c>
      <c r="I4458">
        <v>3</v>
      </c>
      <c r="J4458">
        <v>11373</v>
      </c>
      <c r="K4458">
        <v>5</v>
      </c>
      <c r="L4458">
        <v>32413.05</v>
      </c>
      <c r="M4458">
        <v>7330.4</v>
      </c>
      <c r="N4458" t="s">
        <v>20</v>
      </c>
    </row>
    <row r="4459" spans="1:14" x14ac:dyDescent="0.35">
      <c r="A4459">
        <v>14458</v>
      </c>
      <c r="B4459" s="1">
        <v>45927</v>
      </c>
      <c r="C4459" t="s">
        <v>7969</v>
      </c>
      <c r="D4459" t="s">
        <v>28</v>
      </c>
      <c r="E4459" t="s">
        <v>144</v>
      </c>
      <c r="F4459" t="s">
        <v>24</v>
      </c>
      <c r="G4459" t="s">
        <v>59</v>
      </c>
      <c r="H4459" t="s">
        <v>3136</v>
      </c>
      <c r="I4459">
        <v>2</v>
      </c>
      <c r="J4459">
        <v>49143</v>
      </c>
      <c r="K4459">
        <v>0</v>
      </c>
      <c r="L4459">
        <v>98286</v>
      </c>
      <c r="M4459">
        <v>9884.9699999999993</v>
      </c>
      <c r="N4459" t="s">
        <v>38</v>
      </c>
    </row>
    <row r="4460" spans="1:14" x14ac:dyDescent="0.35">
      <c r="A4460">
        <v>14459</v>
      </c>
      <c r="B4460" s="1">
        <v>45434</v>
      </c>
      <c r="C4460" t="s">
        <v>7970</v>
      </c>
      <c r="D4460" t="s">
        <v>22</v>
      </c>
      <c r="E4460" t="s">
        <v>167</v>
      </c>
      <c r="F4460" t="s">
        <v>17</v>
      </c>
      <c r="G4460" t="s">
        <v>111</v>
      </c>
      <c r="H4460" t="s">
        <v>7062</v>
      </c>
      <c r="I4460">
        <v>4</v>
      </c>
      <c r="J4460">
        <v>46702</v>
      </c>
      <c r="K4460">
        <v>15</v>
      </c>
      <c r="L4460">
        <v>158786.79999999999</v>
      </c>
      <c r="M4460">
        <v>19939.77</v>
      </c>
      <c r="N4460" t="s">
        <v>20</v>
      </c>
    </row>
    <row r="4461" spans="1:14" x14ac:dyDescent="0.35">
      <c r="A4461">
        <v>14460</v>
      </c>
      <c r="B4461" s="1">
        <v>45279</v>
      </c>
      <c r="C4461" t="s">
        <v>7971</v>
      </c>
      <c r="D4461" t="s">
        <v>28</v>
      </c>
      <c r="E4461" t="s">
        <v>35</v>
      </c>
      <c r="F4461" t="s">
        <v>46</v>
      </c>
      <c r="G4461" t="s">
        <v>209</v>
      </c>
      <c r="H4461" t="s">
        <v>7972</v>
      </c>
      <c r="I4461">
        <v>1</v>
      </c>
      <c r="J4461">
        <v>7817</v>
      </c>
      <c r="K4461">
        <v>0</v>
      </c>
      <c r="L4461">
        <v>7817</v>
      </c>
      <c r="M4461">
        <v>588.04</v>
      </c>
      <c r="N4461" t="s">
        <v>72</v>
      </c>
    </row>
    <row r="4462" spans="1:14" x14ac:dyDescent="0.35">
      <c r="A4462">
        <v>14461</v>
      </c>
      <c r="B4462" s="1">
        <v>45383</v>
      </c>
      <c r="C4462" t="s">
        <v>7973</v>
      </c>
      <c r="D4462" t="s">
        <v>40</v>
      </c>
      <c r="E4462" t="s">
        <v>50</v>
      </c>
      <c r="F4462" t="s">
        <v>17</v>
      </c>
      <c r="G4462" t="s">
        <v>111</v>
      </c>
      <c r="H4462" t="s">
        <v>6386</v>
      </c>
      <c r="I4462">
        <v>2</v>
      </c>
      <c r="J4462">
        <v>68471</v>
      </c>
      <c r="K4462">
        <v>5</v>
      </c>
      <c r="L4462">
        <v>130094.9</v>
      </c>
      <c r="M4462">
        <v>7882.32</v>
      </c>
      <c r="N4462" t="s">
        <v>33</v>
      </c>
    </row>
    <row r="4463" spans="1:14" x14ac:dyDescent="0.35">
      <c r="A4463">
        <v>14462</v>
      </c>
      <c r="B4463" s="1">
        <v>45448</v>
      </c>
      <c r="C4463" t="s">
        <v>7974</v>
      </c>
      <c r="D4463" t="s">
        <v>15</v>
      </c>
      <c r="E4463" t="s">
        <v>16</v>
      </c>
      <c r="F4463" t="s">
        <v>75</v>
      </c>
      <c r="G4463" t="s">
        <v>409</v>
      </c>
      <c r="H4463" t="s">
        <v>5086</v>
      </c>
      <c r="I4463">
        <v>2</v>
      </c>
      <c r="J4463">
        <v>56197</v>
      </c>
      <c r="K4463">
        <v>0</v>
      </c>
      <c r="L4463">
        <v>112394</v>
      </c>
      <c r="M4463">
        <v>22487.52</v>
      </c>
      <c r="N4463" t="s">
        <v>83</v>
      </c>
    </row>
    <row r="4464" spans="1:14" x14ac:dyDescent="0.35">
      <c r="A4464">
        <v>14463</v>
      </c>
      <c r="B4464" s="1">
        <v>45460</v>
      </c>
      <c r="C4464" t="s">
        <v>7975</v>
      </c>
      <c r="D4464" t="s">
        <v>15</v>
      </c>
      <c r="E4464" t="s">
        <v>68</v>
      </c>
      <c r="F4464" t="s">
        <v>69</v>
      </c>
      <c r="G4464" t="s">
        <v>115</v>
      </c>
      <c r="H4464" t="s">
        <v>6547</v>
      </c>
      <c r="I4464">
        <v>3</v>
      </c>
      <c r="J4464">
        <v>24154</v>
      </c>
      <c r="K4464">
        <v>15</v>
      </c>
      <c r="L4464">
        <v>61592.7</v>
      </c>
      <c r="M4464">
        <v>7626.36</v>
      </c>
      <c r="N4464" t="s">
        <v>33</v>
      </c>
    </row>
    <row r="4465" spans="1:14" x14ac:dyDescent="0.35">
      <c r="A4465">
        <v>14464</v>
      </c>
      <c r="B4465" s="1">
        <v>45500</v>
      </c>
      <c r="C4465" t="s">
        <v>7976</v>
      </c>
      <c r="D4465" t="s">
        <v>22</v>
      </c>
      <c r="E4465" t="s">
        <v>74</v>
      </c>
      <c r="F4465" t="s">
        <v>17</v>
      </c>
      <c r="G4465" t="s">
        <v>55</v>
      </c>
      <c r="H4465" t="s">
        <v>7977</v>
      </c>
      <c r="I4465">
        <v>5</v>
      </c>
      <c r="J4465">
        <v>31572</v>
      </c>
      <c r="K4465">
        <v>15</v>
      </c>
      <c r="L4465">
        <v>134181</v>
      </c>
      <c r="M4465">
        <v>24989.79</v>
      </c>
      <c r="N4465" t="s">
        <v>83</v>
      </c>
    </row>
    <row r="4466" spans="1:14" x14ac:dyDescent="0.35">
      <c r="A4466">
        <v>14465</v>
      </c>
      <c r="B4466" s="1">
        <v>45352</v>
      </c>
      <c r="C4466" t="s">
        <v>7978</v>
      </c>
      <c r="D4466" t="s">
        <v>40</v>
      </c>
      <c r="E4466" t="s">
        <v>62</v>
      </c>
      <c r="F4466" t="s">
        <v>69</v>
      </c>
      <c r="G4466" t="s">
        <v>123</v>
      </c>
      <c r="H4466" t="s">
        <v>7979</v>
      </c>
      <c r="I4466">
        <v>4</v>
      </c>
      <c r="J4466">
        <v>17628</v>
      </c>
      <c r="K4466">
        <v>5</v>
      </c>
      <c r="L4466">
        <v>66986.399999999994</v>
      </c>
      <c r="M4466">
        <v>9414.83</v>
      </c>
      <c r="N4466" t="s">
        <v>33</v>
      </c>
    </row>
    <row r="4467" spans="1:14" x14ac:dyDescent="0.35">
      <c r="A4467">
        <v>14466</v>
      </c>
      <c r="B4467" s="1">
        <v>45928</v>
      </c>
      <c r="C4467" t="s">
        <v>7980</v>
      </c>
      <c r="D4467" t="s">
        <v>28</v>
      </c>
      <c r="E4467" t="s">
        <v>144</v>
      </c>
      <c r="F4467" t="s">
        <v>42</v>
      </c>
      <c r="G4467" t="s">
        <v>79</v>
      </c>
      <c r="H4467" t="s">
        <v>3290</v>
      </c>
      <c r="I4467">
        <v>1</v>
      </c>
      <c r="J4467">
        <v>9133</v>
      </c>
      <c r="K4467">
        <v>0</v>
      </c>
      <c r="L4467">
        <v>9133</v>
      </c>
      <c r="M4467">
        <v>813.5</v>
      </c>
      <c r="N4467" t="s">
        <v>83</v>
      </c>
    </row>
    <row r="4468" spans="1:14" x14ac:dyDescent="0.35">
      <c r="A4468">
        <v>14467</v>
      </c>
      <c r="B4468" s="1">
        <v>45402</v>
      </c>
      <c r="C4468" t="s">
        <v>7981</v>
      </c>
      <c r="D4468" t="s">
        <v>15</v>
      </c>
      <c r="E4468" t="s">
        <v>147</v>
      </c>
      <c r="F4468" t="s">
        <v>86</v>
      </c>
      <c r="G4468" t="s">
        <v>118</v>
      </c>
      <c r="H4468" t="s">
        <v>7982</v>
      </c>
      <c r="I4468">
        <v>2</v>
      </c>
      <c r="J4468">
        <v>21733</v>
      </c>
      <c r="K4468">
        <v>5</v>
      </c>
      <c r="L4468">
        <v>41292.699999999997</v>
      </c>
      <c r="M4468">
        <v>9099.24</v>
      </c>
      <c r="N4468" t="s">
        <v>38</v>
      </c>
    </row>
    <row r="4469" spans="1:14" x14ac:dyDescent="0.35">
      <c r="A4469">
        <v>14468</v>
      </c>
      <c r="B4469" s="1">
        <v>45313</v>
      </c>
      <c r="C4469" t="s">
        <v>7983</v>
      </c>
      <c r="D4469" t="s">
        <v>22</v>
      </c>
      <c r="E4469" t="s">
        <v>23</v>
      </c>
      <c r="F4469" t="s">
        <v>69</v>
      </c>
      <c r="G4469" t="s">
        <v>115</v>
      </c>
      <c r="H4469" t="s">
        <v>7984</v>
      </c>
      <c r="I4469">
        <v>2</v>
      </c>
      <c r="J4469">
        <v>24898</v>
      </c>
      <c r="K4469">
        <v>10</v>
      </c>
      <c r="L4469">
        <v>44816.4</v>
      </c>
      <c r="M4469">
        <v>8961.81</v>
      </c>
      <c r="N4469" t="s">
        <v>20</v>
      </c>
    </row>
    <row r="4470" spans="1:14" x14ac:dyDescent="0.35">
      <c r="A4470">
        <v>14469</v>
      </c>
      <c r="B4470" s="1">
        <v>45655</v>
      </c>
      <c r="C4470" t="s">
        <v>7985</v>
      </c>
      <c r="D4470" t="s">
        <v>22</v>
      </c>
      <c r="E4470" t="s">
        <v>167</v>
      </c>
      <c r="F4470" t="s">
        <v>24</v>
      </c>
      <c r="G4470" t="s">
        <v>107</v>
      </c>
      <c r="H4470" t="s">
        <v>7986</v>
      </c>
      <c r="I4470">
        <v>5</v>
      </c>
      <c r="J4470">
        <v>70349</v>
      </c>
      <c r="K4470">
        <v>20</v>
      </c>
      <c r="L4470">
        <v>281396</v>
      </c>
      <c r="M4470">
        <v>35694.42</v>
      </c>
      <c r="N4470" t="s">
        <v>20</v>
      </c>
    </row>
    <row r="4471" spans="1:14" x14ac:dyDescent="0.35">
      <c r="A4471">
        <v>14470</v>
      </c>
      <c r="B4471" s="1">
        <v>45415</v>
      </c>
      <c r="C4471" t="s">
        <v>7987</v>
      </c>
      <c r="D4471" t="s">
        <v>22</v>
      </c>
      <c r="E4471" t="s">
        <v>54</v>
      </c>
      <c r="F4471" t="s">
        <v>69</v>
      </c>
      <c r="G4471" t="s">
        <v>70</v>
      </c>
      <c r="H4471" t="s">
        <v>7988</v>
      </c>
      <c r="I4471">
        <v>1</v>
      </c>
      <c r="J4471">
        <v>56283</v>
      </c>
      <c r="K4471">
        <v>15</v>
      </c>
      <c r="L4471">
        <v>47840.55</v>
      </c>
      <c r="M4471">
        <v>10518.95</v>
      </c>
      <c r="N4471" t="s">
        <v>33</v>
      </c>
    </row>
    <row r="4472" spans="1:14" x14ac:dyDescent="0.35">
      <c r="A4472">
        <v>14471</v>
      </c>
      <c r="B4472" s="1">
        <v>45885</v>
      </c>
      <c r="C4472" t="s">
        <v>7989</v>
      </c>
      <c r="D4472" t="s">
        <v>40</v>
      </c>
      <c r="E4472" t="s">
        <v>103</v>
      </c>
      <c r="F4472" t="s">
        <v>129</v>
      </c>
      <c r="G4472" t="s">
        <v>148</v>
      </c>
      <c r="H4472" t="s">
        <v>4133</v>
      </c>
      <c r="I4472">
        <v>5</v>
      </c>
      <c r="J4472">
        <v>21689</v>
      </c>
      <c r="K4472">
        <v>10</v>
      </c>
      <c r="L4472">
        <v>97600.5</v>
      </c>
      <c r="M4472">
        <v>7876.06</v>
      </c>
      <c r="N4472" t="s">
        <v>33</v>
      </c>
    </row>
    <row r="4473" spans="1:14" x14ac:dyDescent="0.35">
      <c r="A4473">
        <v>14472</v>
      </c>
      <c r="B4473" s="1">
        <v>45206</v>
      </c>
      <c r="C4473" t="s">
        <v>7990</v>
      </c>
      <c r="D4473" t="s">
        <v>15</v>
      </c>
      <c r="E4473" t="s">
        <v>174</v>
      </c>
      <c r="F4473" t="s">
        <v>75</v>
      </c>
      <c r="G4473" t="s">
        <v>307</v>
      </c>
      <c r="H4473" t="s">
        <v>7991</v>
      </c>
      <c r="I4473">
        <v>2</v>
      </c>
      <c r="J4473">
        <v>39180</v>
      </c>
      <c r="K4473">
        <v>5</v>
      </c>
      <c r="L4473">
        <v>74442</v>
      </c>
      <c r="M4473">
        <v>10036.39</v>
      </c>
      <c r="N4473" t="s">
        <v>72</v>
      </c>
    </row>
    <row r="4474" spans="1:14" x14ac:dyDescent="0.35">
      <c r="A4474">
        <v>14473</v>
      </c>
      <c r="B4474" s="1">
        <v>45633</v>
      </c>
      <c r="C4474" t="s">
        <v>7992</v>
      </c>
      <c r="D4474" t="s">
        <v>28</v>
      </c>
      <c r="E4474" t="s">
        <v>35</v>
      </c>
      <c r="F4474" t="s">
        <v>86</v>
      </c>
      <c r="G4474" t="s">
        <v>87</v>
      </c>
      <c r="H4474" t="s">
        <v>7993</v>
      </c>
      <c r="I4474">
        <v>2</v>
      </c>
      <c r="J4474">
        <v>27455</v>
      </c>
      <c r="K4474">
        <v>15</v>
      </c>
      <c r="L4474">
        <v>46673.5</v>
      </c>
      <c r="M4474">
        <v>9053.75</v>
      </c>
      <c r="N4474" t="s">
        <v>83</v>
      </c>
    </row>
    <row r="4475" spans="1:14" x14ac:dyDescent="0.35">
      <c r="A4475">
        <v>14474</v>
      </c>
      <c r="B4475" s="1">
        <v>45567</v>
      </c>
      <c r="C4475" t="s">
        <v>7994</v>
      </c>
      <c r="D4475" t="s">
        <v>28</v>
      </c>
      <c r="E4475" t="s">
        <v>29</v>
      </c>
      <c r="F4475" t="s">
        <v>96</v>
      </c>
      <c r="G4475" t="s">
        <v>97</v>
      </c>
      <c r="H4475" t="s">
        <v>1426</v>
      </c>
      <c r="I4475">
        <v>3</v>
      </c>
      <c r="J4475">
        <v>30228</v>
      </c>
      <c r="K4475">
        <v>10</v>
      </c>
      <c r="L4475">
        <v>81615.600000000006</v>
      </c>
      <c r="M4475">
        <v>7327.38</v>
      </c>
      <c r="N4475" t="s">
        <v>83</v>
      </c>
    </row>
    <row r="4476" spans="1:14" x14ac:dyDescent="0.35">
      <c r="A4476">
        <v>14475</v>
      </c>
      <c r="B4476" s="1">
        <v>45764</v>
      </c>
      <c r="C4476" t="s">
        <v>7995</v>
      </c>
      <c r="D4476" t="s">
        <v>15</v>
      </c>
      <c r="E4476" t="s">
        <v>93</v>
      </c>
      <c r="F4476" t="s">
        <v>69</v>
      </c>
      <c r="G4476" t="s">
        <v>70</v>
      </c>
      <c r="H4476" t="s">
        <v>7996</v>
      </c>
      <c r="I4476">
        <v>2</v>
      </c>
      <c r="J4476">
        <v>53451</v>
      </c>
      <c r="K4476">
        <v>10</v>
      </c>
      <c r="L4476">
        <v>96211.8</v>
      </c>
      <c r="M4476">
        <v>22143.06</v>
      </c>
      <c r="N4476" t="s">
        <v>83</v>
      </c>
    </row>
    <row r="4477" spans="1:14" x14ac:dyDescent="0.35">
      <c r="A4477">
        <v>14476</v>
      </c>
      <c r="B4477" s="1">
        <v>45467</v>
      </c>
      <c r="C4477" t="s">
        <v>1438</v>
      </c>
      <c r="D4477" t="s">
        <v>40</v>
      </c>
      <c r="E4477" t="s">
        <v>50</v>
      </c>
      <c r="F4477" t="s">
        <v>46</v>
      </c>
      <c r="G4477" t="s">
        <v>201</v>
      </c>
      <c r="H4477" t="s">
        <v>7997</v>
      </c>
      <c r="I4477">
        <v>4</v>
      </c>
      <c r="J4477">
        <v>40921</v>
      </c>
      <c r="K4477">
        <v>0</v>
      </c>
      <c r="L4477">
        <v>163684</v>
      </c>
      <c r="M4477">
        <v>32116.720000000001</v>
      </c>
      <c r="N4477" t="s">
        <v>20</v>
      </c>
    </row>
    <row r="4478" spans="1:14" x14ac:dyDescent="0.35">
      <c r="A4478">
        <v>14477</v>
      </c>
      <c r="B4478" s="1">
        <v>45536</v>
      </c>
      <c r="C4478" t="s">
        <v>7998</v>
      </c>
      <c r="D4478" t="s">
        <v>28</v>
      </c>
      <c r="E4478" t="s">
        <v>114</v>
      </c>
      <c r="F4478" t="s">
        <v>129</v>
      </c>
      <c r="G4478" t="s">
        <v>168</v>
      </c>
      <c r="H4478" t="s">
        <v>7999</v>
      </c>
      <c r="I4478">
        <v>5</v>
      </c>
      <c r="J4478">
        <v>9565</v>
      </c>
      <c r="K4478">
        <v>0</v>
      </c>
      <c r="L4478">
        <v>47825</v>
      </c>
      <c r="M4478">
        <v>3407.88</v>
      </c>
      <c r="N4478" t="s">
        <v>83</v>
      </c>
    </row>
    <row r="4479" spans="1:14" x14ac:dyDescent="0.35">
      <c r="A4479">
        <v>14478</v>
      </c>
      <c r="B4479" s="1">
        <v>45845</v>
      </c>
      <c r="C4479" t="s">
        <v>8000</v>
      </c>
      <c r="D4479" t="s">
        <v>15</v>
      </c>
      <c r="E4479" t="s">
        <v>68</v>
      </c>
      <c r="F4479" t="s">
        <v>46</v>
      </c>
      <c r="G4479" t="s">
        <v>201</v>
      </c>
      <c r="H4479" t="s">
        <v>2817</v>
      </c>
      <c r="I4479">
        <v>1</v>
      </c>
      <c r="J4479">
        <v>74395</v>
      </c>
      <c r="K4479">
        <v>15</v>
      </c>
      <c r="L4479">
        <v>63235.75</v>
      </c>
      <c r="M4479">
        <v>14639.26</v>
      </c>
      <c r="N4479" t="s">
        <v>20</v>
      </c>
    </row>
    <row r="4480" spans="1:14" x14ac:dyDescent="0.35">
      <c r="A4480">
        <v>14479</v>
      </c>
      <c r="B4480" s="1">
        <v>45757</v>
      </c>
      <c r="C4480" t="s">
        <v>8001</v>
      </c>
      <c r="D4480" t="s">
        <v>40</v>
      </c>
      <c r="E4480" t="s">
        <v>41</v>
      </c>
      <c r="F4480" t="s">
        <v>42</v>
      </c>
      <c r="G4480" t="s">
        <v>446</v>
      </c>
      <c r="H4480" t="s">
        <v>8002</v>
      </c>
      <c r="I4480">
        <v>3</v>
      </c>
      <c r="J4480">
        <v>15388</v>
      </c>
      <c r="K4480">
        <v>20</v>
      </c>
      <c r="L4480">
        <v>36931.199999999997</v>
      </c>
      <c r="M4480">
        <v>2055.42</v>
      </c>
      <c r="N4480" t="s">
        <v>20</v>
      </c>
    </row>
    <row r="4481" spans="1:14" x14ac:dyDescent="0.35">
      <c r="A4481">
        <v>14480</v>
      </c>
      <c r="B4481" s="1">
        <v>45583</v>
      </c>
      <c r="C4481" t="s">
        <v>8003</v>
      </c>
      <c r="D4481" t="s">
        <v>28</v>
      </c>
      <c r="E4481" t="s">
        <v>85</v>
      </c>
      <c r="F4481" t="s">
        <v>17</v>
      </c>
      <c r="G4481" t="s">
        <v>18</v>
      </c>
      <c r="H4481" t="s">
        <v>2255</v>
      </c>
      <c r="I4481">
        <v>3</v>
      </c>
      <c r="J4481">
        <v>47729</v>
      </c>
      <c r="K4481">
        <v>15</v>
      </c>
      <c r="L4481">
        <v>121708.95</v>
      </c>
      <c r="M4481">
        <v>27820.32</v>
      </c>
      <c r="N4481" t="s">
        <v>72</v>
      </c>
    </row>
    <row r="4482" spans="1:14" x14ac:dyDescent="0.35">
      <c r="A4482">
        <v>14481</v>
      </c>
      <c r="B4482" s="1">
        <v>45386</v>
      </c>
      <c r="C4482" t="s">
        <v>7077</v>
      </c>
      <c r="D4482" t="s">
        <v>15</v>
      </c>
      <c r="E4482" t="s">
        <v>93</v>
      </c>
      <c r="F4482" t="s">
        <v>69</v>
      </c>
      <c r="G4482" t="s">
        <v>123</v>
      </c>
      <c r="H4482" t="s">
        <v>8004</v>
      </c>
      <c r="I4482">
        <v>1</v>
      </c>
      <c r="J4482">
        <v>53022</v>
      </c>
      <c r="K4482">
        <v>15</v>
      </c>
      <c r="L4482">
        <v>45068.7</v>
      </c>
      <c r="M4482">
        <v>6665.96</v>
      </c>
      <c r="N4482" t="s">
        <v>38</v>
      </c>
    </row>
    <row r="4483" spans="1:14" x14ac:dyDescent="0.35">
      <c r="A4483">
        <v>14482</v>
      </c>
      <c r="B4483" s="1">
        <v>45448</v>
      </c>
      <c r="C4483" t="s">
        <v>8005</v>
      </c>
      <c r="D4483" t="s">
        <v>22</v>
      </c>
      <c r="E4483" t="s">
        <v>54</v>
      </c>
      <c r="F4483" t="s">
        <v>42</v>
      </c>
      <c r="G4483" t="s">
        <v>446</v>
      </c>
      <c r="H4483" t="s">
        <v>8006</v>
      </c>
      <c r="I4483">
        <v>4</v>
      </c>
      <c r="J4483">
        <v>36345</v>
      </c>
      <c r="K4483">
        <v>10</v>
      </c>
      <c r="L4483">
        <v>130842</v>
      </c>
      <c r="M4483">
        <v>6607.11</v>
      </c>
      <c r="N4483" t="s">
        <v>38</v>
      </c>
    </row>
    <row r="4484" spans="1:14" x14ac:dyDescent="0.35">
      <c r="A4484">
        <v>14483</v>
      </c>
      <c r="B4484" s="1">
        <v>45472</v>
      </c>
      <c r="C4484" t="s">
        <v>8007</v>
      </c>
      <c r="D4484" t="s">
        <v>40</v>
      </c>
      <c r="E4484" t="s">
        <v>50</v>
      </c>
      <c r="F4484" t="s">
        <v>42</v>
      </c>
      <c r="G4484" t="s">
        <v>188</v>
      </c>
      <c r="H4484" t="s">
        <v>8008</v>
      </c>
      <c r="I4484">
        <v>3</v>
      </c>
      <c r="J4484">
        <v>42121</v>
      </c>
      <c r="K4484">
        <v>5</v>
      </c>
      <c r="L4484">
        <v>120044.85</v>
      </c>
      <c r="M4484">
        <v>18629.53</v>
      </c>
      <c r="N4484" t="s">
        <v>38</v>
      </c>
    </row>
    <row r="4485" spans="1:14" x14ac:dyDescent="0.35">
      <c r="A4485">
        <v>14484</v>
      </c>
      <c r="B4485" s="1">
        <v>45598</v>
      </c>
      <c r="C4485" t="s">
        <v>8009</v>
      </c>
      <c r="D4485" t="s">
        <v>22</v>
      </c>
      <c r="E4485" t="s">
        <v>23</v>
      </c>
      <c r="F4485" t="s">
        <v>96</v>
      </c>
      <c r="G4485" t="s">
        <v>156</v>
      </c>
      <c r="H4485" t="s">
        <v>8010</v>
      </c>
      <c r="I4485">
        <v>1</v>
      </c>
      <c r="J4485">
        <v>47219</v>
      </c>
      <c r="K4485">
        <v>20</v>
      </c>
      <c r="L4485">
        <v>37775.199999999997</v>
      </c>
      <c r="M4485">
        <v>6868.87</v>
      </c>
      <c r="N4485" t="s">
        <v>20</v>
      </c>
    </row>
    <row r="4486" spans="1:14" x14ac:dyDescent="0.35">
      <c r="A4486">
        <v>14485</v>
      </c>
      <c r="B4486" s="1">
        <v>45647</v>
      </c>
      <c r="C4486" t="s">
        <v>8011</v>
      </c>
      <c r="D4486" t="s">
        <v>40</v>
      </c>
      <c r="E4486" t="s">
        <v>41</v>
      </c>
      <c r="F4486" t="s">
        <v>86</v>
      </c>
      <c r="G4486" t="s">
        <v>171</v>
      </c>
      <c r="H4486" t="s">
        <v>6199</v>
      </c>
      <c r="I4486">
        <v>3</v>
      </c>
      <c r="J4486">
        <v>13297</v>
      </c>
      <c r="K4486">
        <v>10</v>
      </c>
      <c r="L4486">
        <v>35901.9</v>
      </c>
      <c r="M4486">
        <v>4003.9</v>
      </c>
      <c r="N4486" t="s">
        <v>20</v>
      </c>
    </row>
    <row r="4487" spans="1:14" x14ac:dyDescent="0.35">
      <c r="A4487">
        <v>14486</v>
      </c>
      <c r="B4487" s="1">
        <v>45213</v>
      </c>
      <c r="C4487" t="s">
        <v>8012</v>
      </c>
      <c r="D4487" t="s">
        <v>15</v>
      </c>
      <c r="E4487" t="s">
        <v>16</v>
      </c>
      <c r="F4487" t="s">
        <v>30</v>
      </c>
      <c r="G4487" t="s">
        <v>65</v>
      </c>
      <c r="H4487" t="s">
        <v>2418</v>
      </c>
      <c r="I4487">
        <v>4</v>
      </c>
      <c r="J4487">
        <v>15484</v>
      </c>
      <c r="K4487">
        <v>0</v>
      </c>
      <c r="L4487">
        <v>61936</v>
      </c>
      <c r="M4487">
        <v>10861.3</v>
      </c>
      <c r="N4487" t="s">
        <v>33</v>
      </c>
    </row>
    <row r="4488" spans="1:14" x14ac:dyDescent="0.35">
      <c r="A4488">
        <v>14487</v>
      </c>
      <c r="B4488" s="1">
        <v>45660</v>
      </c>
      <c r="C4488" t="s">
        <v>8013</v>
      </c>
      <c r="D4488" t="s">
        <v>40</v>
      </c>
      <c r="E4488" t="s">
        <v>110</v>
      </c>
      <c r="F4488" t="s">
        <v>46</v>
      </c>
      <c r="G4488" t="s">
        <v>201</v>
      </c>
      <c r="H4488" t="s">
        <v>8014</v>
      </c>
      <c r="I4488">
        <v>2</v>
      </c>
      <c r="J4488">
        <v>31835</v>
      </c>
      <c r="K4488">
        <v>15</v>
      </c>
      <c r="L4488">
        <v>54119.5</v>
      </c>
      <c r="M4488">
        <v>11378.3</v>
      </c>
      <c r="N4488" t="s">
        <v>33</v>
      </c>
    </row>
    <row r="4489" spans="1:14" x14ac:dyDescent="0.35">
      <c r="A4489">
        <v>14488</v>
      </c>
      <c r="B4489" s="1">
        <v>45330</v>
      </c>
      <c r="C4489" t="s">
        <v>8015</v>
      </c>
      <c r="D4489" t="s">
        <v>22</v>
      </c>
      <c r="E4489" t="s">
        <v>74</v>
      </c>
      <c r="F4489" t="s">
        <v>30</v>
      </c>
      <c r="G4489" t="s">
        <v>104</v>
      </c>
      <c r="H4489" t="s">
        <v>2523</v>
      </c>
      <c r="I4489">
        <v>5</v>
      </c>
      <c r="J4489">
        <v>21648</v>
      </c>
      <c r="K4489">
        <v>0</v>
      </c>
      <c r="L4489">
        <v>108240</v>
      </c>
      <c r="M4489">
        <v>24320.48</v>
      </c>
      <c r="N4489" t="s">
        <v>33</v>
      </c>
    </row>
    <row r="4490" spans="1:14" x14ac:dyDescent="0.35">
      <c r="A4490">
        <v>14489</v>
      </c>
      <c r="B4490" s="1">
        <v>45354</v>
      </c>
      <c r="C4490" t="s">
        <v>173</v>
      </c>
      <c r="D4490" t="s">
        <v>15</v>
      </c>
      <c r="E4490" t="s">
        <v>68</v>
      </c>
      <c r="F4490" t="s">
        <v>69</v>
      </c>
      <c r="G4490" t="s">
        <v>151</v>
      </c>
      <c r="H4490" t="s">
        <v>658</v>
      </c>
      <c r="I4490">
        <v>4</v>
      </c>
      <c r="J4490">
        <v>54409</v>
      </c>
      <c r="K4490">
        <v>15</v>
      </c>
      <c r="L4490">
        <v>184990.6</v>
      </c>
      <c r="M4490">
        <v>17654.64</v>
      </c>
      <c r="N4490" t="s">
        <v>72</v>
      </c>
    </row>
    <row r="4491" spans="1:14" x14ac:dyDescent="0.35">
      <c r="A4491">
        <v>14490</v>
      </c>
      <c r="B4491" s="1">
        <v>45782</v>
      </c>
      <c r="C4491" t="s">
        <v>8016</v>
      </c>
      <c r="D4491" t="s">
        <v>15</v>
      </c>
      <c r="E4491" t="s">
        <v>147</v>
      </c>
      <c r="F4491" t="s">
        <v>75</v>
      </c>
      <c r="G4491" t="s">
        <v>307</v>
      </c>
      <c r="H4491" t="s">
        <v>2774</v>
      </c>
      <c r="I4491">
        <v>1</v>
      </c>
      <c r="J4491">
        <v>20244</v>
      </c>
      <c r="K4491">
        <v>0</v>
      </c>
      <c r="L4491">
        <v>20244</v>
      </c>
      <c r="M4491">
        <v>5010.18</v>
      </c>
      <c r="N4491" t="s">
        <v>38</v>
      </c>
    </row>
    <row r="4492" spans="1:14" x14ac:dyDescent="0.35">
      <c r="A4492">
        <v>14491</v>
      </c>
      <c r="B4492" s="1">
        <v>45862</v>
      </c>
      <c r="C4492" t="s">
        <v>8017</v>
      </c>
      <c r="D4492" t="s">
        <v>40</v>
      </c>
      <c r="E4492" t="s">
        <v>50</v>
      </c>
      <c r="F4492" t="s">
        <v>46</v>
      </c>
      <c r="G4492" t="s">
        <v>201</v>
      </c>
      <c r="H4492" t="s">
        <v>3949</v>
      </c>
      <c r="I4492">
        <v>4</v>
      </c>
      <c r="J4492">
        <v>49308</v>
      </c>
      <c r="K4492">
        <v>10</v>
      </c>
      <c r="L4492">
        <v>177508.8</v>
      </c>
      <c r="M4492">
        <v>37651</v>
      </c>
      <c r="N4492" t="s">
        <v>83</v>
      </c>
    </row>
    <row r="4493" spans="1:14" x14ac:dyDescent="0.35">
      <c r="A4493">
        <v>14492</v>
      </c>
      <c r="B4493" s="1">
        <v>45927</v>
      </c>
      <c r="C4493" t="s">
        <v>8018</v>
      </c>
      <c r="D4493" t="s">
        <v>15</v>
      </c>
      <c r="E4493" t="s">
        <v>68</v>
      </c>
      <c r="F4493" t="s">
        <v>96</v>
      </c>
      <c r="G4493" t="s">
        <v>214</v>
      </c>
      <c r="H4493" t="s">
        <v>8019</v>
      </c>
      <c r="I4493">
        <v>1</v>
      </c>
      <c r="J4493">
        <v>25617</v>
      </c>
      <c r="K4493">
        <v>0</v>
      </c>
      <c r="L4493">
        <v>25617</v>
      </c>
      <c r="M4493">
        <v>5013.92</v>
      </c>
      <c r="N4493" t="s">
        <v>72</v>
      </c>
    </row>
    <row r="4494" spans="1:14" x14ac:dyDescent="0.35">
      <c r="A4494">
        <v>14493</v>
      </c>
      <c r="B4494" s="1">
        <v>45407</v>
      </c>
      <c r="C4494" t="s">
        <v>8020</v>
      </c>
      <c r="D4494" t="s">
        <v>22</v>
      </c>
      <c r="E4494" t="s">
        <v>54</v>
      </c>
      <c r="F4494" t="s">
        <v>46</v>
      </c>
      <c r="G4494" t="s">
        <v>141</v>
      </c>
      <c r="H4494" t="s">
        <v>8021</v>
      </c>
      <c r="I4494">
        <v>5</v>
      </c>
      <c r="J4494">
        <v>61855</v>
      </c>
      <c r="K4494">
        <v>10</v>
      </c>
      <c r="L4494">
        <v>278347.5</v>
      </c>
      <c r="M4494">
        <v>45876.9</v>
      </c>
      <c r="N4494" t="s">
        <v>72</v>
      </c>
    </row>
    <row r="4495" spans="1:14" x14ac:dyDescent="0.35">
      <c r="A4495">
        <v>14494</v>
      </c>
      <c r="B4495" s="1">
        <v>45347</v>
      </c>
      <c r="C4495" t="s">
        <v>8022</v>
      </c>
      <c r="D4495" t="s">
        <v>28</v>
      </c>
      <c r="E4495" t="s">
        <v>144</v>
      </c>
      <c r="F4495" t="s">
        <v>30</v>
      </c>
      <c r="G4495" t="s">
        <v>104</v>
      </c>
      <c r="H4495" t="s">
        <v>8023</v>
      </c>
      <c r="I4495">
        <v>3</v>
      </c>
      <c r="J4495">
        <v>64359</v>
      </c>
      <c r="K4495">
        <v>15</v>
      </c>
      <c r="L4495">
        <v>164115.45000000001</v>
      </c>
      <c r="M4495">
        <v>18208.240000000002</v>
      </c>
      <c r="N4495" t="s">
        <v>33</v>
      </c>
    </row>
    <row r="4496" spans="1:14" x14ac:dyDescent="0.35">
      <c r="A4496">
        <v>14495</v>
      </c>
      <c r="B4496" s="1">
        <v>45764</v>
      </c>
      <c r="C4496" t="s">
        <v>8024</v>
      </c>
      <c r="D4496" t="s">
        <v>40</v>
      </c>
      <c r="E4496" t="s">
        <v>110</v>
      </c>
      <c r="F4496" t="s">
        <v>86</v>
      </c>
      <c r="G4496" t="s">
        <v>296</v>
      </c>
      <c r="H4496" t="s">
        <v>4918</v>
      </c>
      <c r="I4496">
        <v>3</v>
      </c>
      <c r="J4496">
        <v>10922</v>
      </c>
      <c r="K4496">
        <v>0</v>
      </c>
      <c r="L4496">
        <v>32766</v>
      </c>
      <c r="M4496">
        <v>5368.42</v>
      </c>
      <c r="N4496" t="s">
        <v>83</v>
      </c>
    </row>
    <row r="4497" spans="1:14" x14ac:dyDescent="0.35">
      <c r="A4497">
        <v>14496</v>
      </c>
      <c r="B4497" s="1">
        <v>45637</v>
      </c>
      <c r="C4497" t="s">
        <v>8025</v>
      </c>
      <c r="D4497" t="s">
        <v>28</v>
      </c>
      <c r="E4497" t="s">
        <v>35</v>
      </c>
      <c r="F4497" t="s">
        <v>46</v>
      </c>
      <c r="G4497" t="s">
        <v>201</v>
      </c>
      <c r="H4497" t="s">
        <v>2071</v>
      </c>
      <c r="I4497">
        <v>3</v>
      </c>
      <c r="J4497">
        <v>57472</v>
      </c>
      <c r="K4497">
        <v>20</v>
      </c>
      <c r="L4497">
        <v>137932.79999999999</v>
      </c>
      <c r="M4497">
        <v>26664.84</v>
      </c>
      <c r="N4497" t="s">
        <v>72</v>
      </c>
    </row>
    <row r="4498" spans="1:14" x14ac:dyDescent="0.35">
      <c r="A4498">
        <v>14497</v>
      </c>
      <c r="B4498" s="1">
        <v>45772</v>
      </c>
      <c r="C4498" t="s">
        <v>8026</v>
      </c>
      <c r="D4498" t="s">
        <v>28</v>
      </c>
      <c r="E4498" t="s">
        <v>114</v>
      </c>
      <c r="F4498" t="s">
        <v>42</v>
      </c>
      <c r="G4498" t="s">
        <v>188</v>
      </c>
      <c r="H4498" t="s">
        <v>8027</v>
      </c>
      <c r="I4498">
        <v>5</v>
      </c>
      <c r="J4498">
        <v>72225</v>
      </c>
      <c r="K4498">
        <v>20</v>
      </c>
      <c r="L4498">
        <v>288900</v>
      </c>
      <c r="M4498">
        <v>67695.039999999994</v>
      </c>
      <c r="N4498" t="s">
        <v>38</v>
      </c>
    </row>
    <row r="4499" spans="1:14" x14ac:dyDescent="0.35">
      <c r="A4499">
        <v>14498</v>
      </c>
      <c r="B4499" s="1">
        <v>45686</v>
      </c>
      <c r="C4499" t="s">
        <v>8028</v>
      </c>
      <c r="D4499" t="s">
        <v>28</v>
      </c>
      <c r="E4499" t="s">
        <v>35</v>
      </c>
      <c r="F4499" t="s">
        <v>30</v>
      </c>
      <c r="G4499" t="s">
        <v>227</v>
      </c>
      <c r="H4499" t="s">
        <v>4622</v>
      </c>
      <c r="I4499">
        <v>4</v>
      </c>
      <c r="J4499">
        <v>24330</v>
      </c>
      <c r="K4499">
        <v>5</v>
      </c>
      <c r="L4499">
        <v>92454</v>
      </c>
      <c r="M4499">
        <v>11781.54</v>
      </c>
      <c r="N4499" t="s">
        <v>33</v>
      </c>
    </row>
    <row r="4500" spans="1:14" x14ac:dyDescent="0.35">
      <c r="A4500">
        <v>14499</v>
      </c>
      <c r="B4500" s="1">
        <v>45823</v>
      </c>
      <c r="C4500" t="s">
        <v>8029</v>
      </c>
      <c r="D4500" t="s">
        <v>40</v>
      </c>
      <c r="E4500" t="s">
        <v>110</v>
      </c>
      <c r="F4500" t="s">
        <v>69</v>
      </c>
      <c r="G4500" t="s">
        <v>115</v>
      </c>
      <c r="H4500" t="s">
        <v>2647</v>
      </c>
      <c r="I4500">
        <v>5</v>
      </c>
      <c r="J4500">
        <v>62839</v>
      </c>
      <c r="K4500">
        <v>15</v>
      </c>
      <c r="L4500">
        <v>267065.75</v>
      </c>
      <c r="M4500">
        <v>14465.93</v>
      </c>
      <c r="N4500" t="s">
        <v>38</v>
      </c>
    </row>
    <row r="4501" spans="1:14" x14ac:dyDescent="0.35">
      <c r="A4501">
        <v>14500</v>
      </c>
      <c r="B4501" s="1">
        <v>45522</v>
      </c>
      <c r="C4501" t="s">
        <v>8030</v>
      </c>
      <c r="D4501" t="s">
        <v>15</v>
      </c>
      <c r="E4501" t="s">
        <v>93</v>
      </c>
      <c r="F4501" t="s">
        <v>96</v>
      </c>
      <c r="G4501" t="s">
        <v>97</v>
      </c>
      <c r="H4501" t="s">
        <v>8031</v>
      </c>
      <c r="I4501">
        <v>4</v>
      </c>
      <c r="J4501">
        <v>42141</v>
      </c>
      <c r="K4501">
        <v>0</v>
      </c>
      <c r="L4501">
        <v>168564</v>
      </c>
      <c r="M4501">
        <v>31098.14</v>
      </c>
      <c r="N4501" t="s">
        <v>38</v>
      </c>
    </row>
    <row r="4502" spans="1:14" x14ac:dyDescent="0.35">
      <c r="A4502">
        <v>14501</v>
      </c>
      <c r="B4502" s="1">
        <v>45621</v>
      </c>
      <c r="C4502" t="s">
        <v>8032</v>
      </c>
      <c r="D4502" t="s">
        <v>28</v>
      </c>
      <c r="E4502" t="s">
        <v>85</v>
      </c>
      <c r="F4502" t="s">
        <v>129</v>
      </c>
      <c r="G4502" t="s">
        <v>168</v>
      </c>
      <c r="H4502" t="s">
        <v>8033</v>
      </c>
      <c r="I4502">
        <v>3</v>
      </c>
      <c r="J4502">
        <v>21828</v>
      </c>
      <c r="K4502">
        <v>0</v>
      </c>
      <c r="L4502">
        <v>65484</v>
      </c>
      <c r="M4502">
        <v>3895.12</v>
      </c>
      <c r="N4502" t="s">
        <v>72</v>
      </c>
    </row>
    <row r="4503" spans="1:14" x14ac:dyDescent="0.35">
      <c r="A4503">
        <v>14502</v>
      </c>
      <c r="B4503" s="1">
        <v>45459</v>
      </c>
      <c r="C4503" t="s">
        <v>8034</v>
      </c>
      <c r="D4503" t="s">
        <v>40</v>
      </c>
      <c r="E4503" t="s">
        <v>103</v>
      </c>
      <c r="F4503" t="s">
        <v>46</v>
      </c>
      <c r="G4503" t="s">
        <v>141</v>
      </c>
      <c r="H4503" t="s">
        <v>8035</v>
      </c>
      <c r="I4503">
        <v>2</v>
      </c>
      <c r="J4503">
        <v>7873</v>
      </c>
      <c r="K4503">
        <v>20</v>
      </c>
      <c r="L4503">
        <v>12596.8</v>
      </c>
      <c r="M4503">
        <v>2502.94</v>
      </c>
      <c r="N4503" t="s">
        <v>20</v>
      </c>
    </row>
    <row r="4504" spans="1:14" x14ac:dyDescent="0.35">
      <c r="A4504">
        <v>14503</v>
      </c>
      <c r="B4504" s="1">
        <v>45355</v>
      </c>
      <c r="C4504" t="s">
        <v>8036</v>
      </c>
      <c r="D4504" t="s">
        <v>40</v>
      </c>
      <c r="E4504" t="s">
        <v>50</v>
      </c>
      <c r="F4504" t="s">
        <v>75</v>
      </c>
      <c r="G4504" t="s">
        <v>409</v>
      </c>
      <c r="H4504" t="s">
        <v>603</v>
      </c>
      <c r="I4504">
        <v>2</v>
      </c>
      <c r="J4504">
        <v>60191</v>
      </c>
      <c r="K4504">
        <v>5</v>
      </c>
      <c r="L4504">
        <v>114362.9</v>
      </c>
      <c r="M4504">
        <v>7027.29</v>
      </c>
      <c r="N4504" t="s">
        <v>72</v>
      </c>
    </row>
    <row r="4505" spans="1:14" x14ac:dyDescent="0.35">
      <c r="A4505">
        <v>14504</v>
      </c>
      <c r="B4505" s="1">
        <v>45641</v>
      </c>
      <c r="C4505" t="s">
        <v>8037</v>
      </c>
      <c r="D4505" t="s">
        <v>28</v>
      </c>
      <c r="E4505" t="s">
        <v>85</v>
      </c>
      <c r="F4505" t="s">
        <v>86</v>
      </c>
      <c r="G4505" t="s">
        <v>118</v>
      </c>
      <c r="H4505" t="s">
        <v>8038</v>
      </c>
      <c r="I4505">
        <v>2</v>
      </c>
      <c r="J4505">
        <v>78088</v>
      </c>
      <c r="K4505">
        <v>20</v>
      </c>
      <c r="L4505">
        <v>124940.8</v>
      </c>
      <c r="M4505">
        <v>8951.74</v>
      </c>
      <c r="N4505" t="s">
        <v>72</v>
      </c>
    </row>
    <row r="4506" spans="1:14" x14ac:dyDescent="0.35">
      <c r="A4506">
        <v>14505</v>
      </c>
      <c r="B4506" s="1">
        <v>45880</v>
      </c>
      <c r="C4506" t="s">
        <v>8039</v>
      </c>
      <c r="D4506" t="s">
        <v>28</v>
      </c>
      <c r="E4506" t="s">
        <v>85</v>
      </c>
      <c r="F4506" t="s">
        <v>86</v>
      </c>
      <c r="G4506" t="s">
        <v>90</v>
      </c>
      <c r="H4506" t="s">
        <v>8040</v>
      </c>
      <c r="I4506">
        <v>1</v>
      </c>
      <c r="J4506">
        <v>43318</v>
      </c>
      <c r="K4506">
        <v>0</v>
      </c>
      <c r="L4506">
        <v>43318</v>
      </c>
      <c r="M4506">
        <v>6694.07</v>
      </c>
      <c r="N4506" t="s">
        <v>33</v>
      </c>
    </row>
    <row r="4507" spans="1:14" x14ac:dyDescent="0.35">
      <c r="A4507">
        <v>14506</v>
      </c>
      <c r="B4507" s="1">
        <v>45680</v>
      </c>
      <c r="C4507" t="s">
        <v>3819</v>
      </c>
      <c r="D4507" t="s">
        <v>15</v>
      </c>
      <c r="E4507" t="s">
        <v>174</v>
      </c>
      <c r="F4507" t="s">
        <v>17</v>
      </c>
      <c r="G4507" t="s">
        <v>291</v>
      </c>
      <c r="H4507" t="s">
        <v>3131</v>
      </c>
      <c r="I4507">
        <v>4</v>
      </c>
      <c r="J4507">
        <v>7219</v>
      </c>
      <c r="K4507">
        <v>0</v>
      </c>
      <c r="L4507">
        <v>28876</v>
      </c>
      <c r="M4507">
        <v>5234.13</v>
      </c>
      <c r="N4507" t="s">
        <v>83</v>
      </c>
    </row>
    <row r="4508" spans="1:14" x14ac:dyDescent="0.35">
      <c r="A4508">
        <v>14507</v>
      </c>
      <c r="B4508" s="1">
        <v>45405</v>
      </c>
      <c r="C4508" t="s">
        <v>8041</v>
      </c>
      <c r="D4508" t="s">
        <v>40</v>
      </c>
      <c r="E4508" t="s">
        <v>50</v>
      </c>
      <c r="F4508" t="s">
        <v>86</v>
      </c>
      <c r="G4508" t="s">
        <v>296</v>
      </c>
      <c r="H4508" t="s">
        <v>8042</v>
      </c>
      <c r="I4508">
        <v>3</v>
      </c>
      <c r="J4508">
        <v>2615</v>
      </c>
      <c r="K4508">
        <v>5</v>
      </c>
      <c r="L4508">
        <v>7452.75</v>
      </c>
      <c r="M4508">
        <v>1657.72</v>
      </c>
      <c r="N4508" t="s">
        <v>33</v>
      </c>
    </row>
    <row r="4509" spans="1:14" x14ac:dyDescent="0.35">
      <c r="A4509">
        <v>14508</v>
      </c>
      <c r="B4509" s="1">
        <v>45291</v>
      </c>
      <c r="C4509" t="s">
        <v>8043</v>
      </c>
      <c r="D4509" t="s">
        <v>40</v>
      </c>
      <c r="E4509" t="s">
        <v>103</v>
      </c>
      <c r="F4509" t="s">
        <v>42</v>
      </c>
      <c r="G4509" t="s">
        <v>188</v>
      </c>
      <c r="H4509" t="s">
        <v>3533</v>
      </c>
      <c r="I4509">
        <v>4</v>
      </c>
      <c r="J4509">
        <v>8846</v>
      </c>
      <c r="K4509">
        <v>10</v>
      </c>
      <c r="L4509">
        <v>31845.599999999999</v>
      </c>
      <c r="M4509">
        <v>2450.87</v>
      </c>
      <c r="N4509" t="s">
        <v>33</v>
      </c>
    </row>
    <row r="4510" spans="1:14" x14ac:dyDescent="0.35">
      <c r="A4510">
        <v>14509</v>
      </c>
      <c r="B4510" s="1">
        <v>45462</v>
      </c>
      <c r="C4510" t="s">
        <v>8044</v>
      </c>
      <c r="D4510" t="s">
        <v>28</v>
      </c>
      <c r="E4510" t="s">
        <v>85</v>
      </c>
      <c r="F4510" t="s">
        <v>42</v>
      </c>
      <c r="G4510" t="s">
        <v>51</v>
      </c>
      <c r="H4510" t="s">
        <v>6269</v>
      </c>
      <c r="I4510">
        <v>3</v>
      </c>
      <c r="J4510">
        <v>33572</v>
      </c>
      <c r="K4510">
        <v>0</v>
      </c>
      <c r="L4510">
        <v>100716</v>
      </c>
      <c r="M4510">
        <v>16412.52</v>
      </c>
      <c r="N4510" t="s">
        <v>20</v>
      </c>
    </row>
    <row r="4511" spans="1:14" x14ac:dyDescent="0.35">
      <c r="A4511">
        <v>14510</v>
      </c>
      <c r="B4511" s="1">
        <v>45927</v>
      </c>
      <c r="C4511" t="s">
        <v>7758</v>
      </c>
      <c r="D4511" t="s">
        <v>28</v>
      </c>
      <c r="E4511" t="s">
        <v>85</v>
      </c>
      <c r="F4511" t="s">
        <v>46</v>
      </c>
      <c r="G4511" t="s">
        <v>126</v>
      </c>
      <c r="H4511" t="s">
        <v>8045</v>
      </c>
      <c r="I4511">
        <v>2</v>
      </c>
      <c r="J4511">
        <v>36868</v>
      </c>
      <c r="K4511">
        <v>5</v>
      </c>
      <c r="L4511">
        <v>70049.2</v>
      </c>
      <c r="M4511">
        <v>17488.16</v>
      </c>
      <c r="N4511" t="s">
        <v>20</v>
      </c>
    </row>
    <row r="4512" spans="1:14" x14ac:dyDescent="0.35">
      <c r="A4512">
        <v>14511</v>
      </c>
      <c r="B4512" s="1">
        <v>45706</v>
      </c>
      <c r="C4512" t="s">
        <v>8046</v>
      </c>
      <c r="D4512" t="s">
        <v>40</v>
      </c>
      <c r="E4512" t="s">
        <v>103</v>
      </c>
      <c r="F4512" t="s">
        <v>30</v>
      </c>
      <c r="G4512" t="s">
        <v>31</v>
      </c>
      <c r="H4512" t="s">
        <v>8047</v>
      </c>
      <c r="I4512">
        <v>3</v>
      </c>
      <c r="J4512">
        <v>61549</v>
      </c>
      <c r="K4512">
        <v>10</v>
      </c>
      <c r="L4512">
        <v>166182.29999999999</v>
      </c>
      <c r="M4512">
        <v>28718.27</v>
      </c>
      <c r="N4512" t="s">
        <v>20</v>
      </c>
    </row>
    <row r="4513" spans="1:14" x14ac:dyDescent="0.35">
      <c r="A4513">
        <v>14512</v>
      </c>
      <c r="B4513" s="1">
        <v>45538</v>
      </c>
      <c r="C4513" t="s">
        <v>8048</v>
      </c>
      <c r="D4513" t="s">
        <v>22</v>
      </c>
      <c r="E4513" t="s">
        <v>167</v>
      </c>
      <c r="F4513" t="s">
        <v>42</v>
      </c>
      <c r="G4513" t="s">
        <v>446</v>
      </c>
      <c r="H4513" t="s">
        <v>6710</v>
      </c>
      <c r="I4513">
        <v>4</v>
      </c>
      <c r="J4513">
        <v>23872</v>
      </c>
      <c r="K4513">
        <v>0</v>
      </c>
      <c r="L4513">
        <v>95488</v>
      </c>
      <c r="M4513">
        <v>18486.04</v>
      </c>
      <c r="N4513" t="s">
        <v>38</v>
      </c>
    </row>
    <row r="4514" spans="1:14" x14ac:dyDescent="0.35">
      <c r="A4514">
        <v>14513</v>
      </c>
      <c r="B4514" s="1">
        <v>45841</v>
      </c>
      <c r="C4514" t="s">
        <v>8049</v>
      </c>
      <c r="D4514" t="s">
        <v>40</v>
      </c>
      <c r="E4514" t="s">
        <v>110</v>
      </c>
      <c r="F4514" t="s">
        <v>17</v>
      </c>
      <c r="G4514" t="s">
        <v>291</v>
      </c>
      <c r="H4514" t="s">
        <v>8050</v>
      </c>
      <c r="I4514">
        <v>4</v>
      </c>
      <c r="J4514">
        <v>50497</v>
      </c>
      <c r="K4514">
        <v>15</v>
      </c>
      <c r="L4514">
        <v>171689.8</v>
      </c>
      <c r="M4514">
        <v>26317.16</v>
      </c>
      <c r="N4514" t="s">
        <v>83</v>
      </c>
    </row>
    <row r="4515" spans="1:14" x14ac:dyDescent="0.35">
      <c r="A4515">
        <v>14514</v>
      </c>
      <c r="B4515" s="1">
        <v>45214</v>
      </c>
      <c r="C4515" t="s">
        <v>8051</v>
      </c>
      <c r="D4515" t="s">
        <v>15</v>
      </c>
      <c r="E4515" t="s">
        <v>16</v>
      </c>
      <c r="F4515" t="s">
        <v>96</v>
      </c>
      <c r="G4515" t="s">
        <v>156</v>
      </c>
      <c r="H4515" t="s">
        <v>5458</v>
      </c>
      <c r="I4515">
        <v>4</v>
      </c>
      <c r="J4515">
        <v>4495</v>
      </c>
      <c r="K4515">
        <v>20</v>
      </c>
      <c r="L4515">
        <v>14384</v>
      </c>
      <c r="M4515">
        <v>2803.41</v>
      </c>
      <c r="N4515" t="s">
        <v>83</v>
      </c>
    </row>
    <row r="4516" spans="1:14" x14ac:dyDescent="0.35">
      <c r="A4516">
        <v>14515</v>
      </c>
      <c r="B4516" s="1">
        <v>45217</v>
      </c>
      <c r="C4516" t="s">
        <v>8052</v>
      </c>
      <c r="D4516" t="s">
        <v>40</v>
      </c>
      <c r="E4516" t="s">
        <v>41</v>
      </c>
      <c r="F4516" t="s">
        <v>86</v>
      </c>
      <c r="G4516" t="s">
        <v>118</v>
      </c>
      <c r="H4516" t="s">
        <v>4272</v>
      </c>
      <c r="I4516">
        <v>1</v>
      </c>
      <c r="J4516">
        <v>48140</v>
      </c>
      <c r="K4516">
        <v>10</v>
      </c>
      <c r="L4516">
        <v>43326</v>
      </c>
      <c r="M4516">
        <v>8066.39</v>
      </c>
      <c r="N4516" t="s">
        <v>33</v>
      </c>
    </row>
    <row r="4517" spans="1:14" x14ac:dyDescent="0.35">
      <c r="A4517">
        <v>14516</v>
      </c>
      <c r="B4517" s="1">
        <v>45446</v>
      </c>
      <c r="C4517" t="s">
        <v>8053</v>
      </c>
      <c r="D4517" t="s">
        <v>22</v>
      </c>
      <c r="E4517" t="s">
        <v>54</v>
      </c>
      <c r="F4517" t="s">
        <v>30</v>
      </c>
      <c r="G4517" t="s">
        <v>322</v>
      </c>
      <c r="H4517" t="s">
        <v>4712</v>
      </c>
      <c r="I4517">
        <v>2</v>
      </c>
      <c r="J4517">
        <v>49006</v>
      </c>
      <c r="K4517">
        <v>10</v>
      </c>
      <c r="L4517">
        <v>88210.8</v>
      </c>
      <c r="M4517">
        <v>18676.64</v>
      </c>
      <c r="N4517" t="s">
        <v>20</v>
      </c>
    </row>
    <row r="4518" spans="1:14" x14ac:dyDescent="0.35">
      <c r="A4518">
        <v>14517</v>
      </c>
      <c r="B4518" s="1">
        <v>45799</v>
      </c>
      <c r="C4518" t="s">
        <v>8054</v>
      </c>
      <c r="D4518" t="s">
        <v>15</v>
      </c>
      <c r="E4518" t="s">
        <v>93</v>
      </c>
      <c r="F4518" t="s">
        <v>129</v>
      </c>
      <c r="G4518" t="s">
        <v>148</v>
      </c>
      <c r="H4518" t="s">
        <v>8055</v>
      </c>
      <c r="I4518">
        <v>4</v>
      </c>
      <c r="J4518">
        <v>75443</v>
      </c>
      <c r="K4518">
        <v>0</v>
      </c>
      <c r="L4518">
        <v>301772</v>
      </c>
      <c r="M4518">
        <v>15437.13</v>
      </c>
      <c r="N4518" t="s">
        <v>20</v>
      </c>
    </row>
    <row r="4519" spans="1:14" x14ac:dyDescent="0.35">
      <c r="A4519">
        <v>14518</v>
      </c>
      <c r="B4519" s="1">
        <v>45513</v>
      </c>
      <c r="C4519" t="s">
        <v>8056</v>
      </c>
      <c r="D4519" t="s">
        <v>40</v>
      </c>
      <c r="E4519" t="s">
        <v>62</v>
      </c>
      <c r="F4519" t="s">
        <v>24</v>
      </c>
      <c r="G4519" t="s">
        <v>25</v>
      </c>
      <c r="H4519" t="s">
        <v>1745</v>
      </c>
      <c r="I4519">
        <v>3</v>
      </c>
      <c r="J4519">
        <v>29047</v>
      </c>
      <c r="K4519">
        <v>20</v>
      </c>
      <c r="L4519">
        <v>69712.800000000003</v>
      </c>
      <c r="M4519">
        <v>7430.39</v>
      </c>
      <c r="N4519" t="s">
        <v>33</v>
      </c>
    </row>
    <row r="4520" spans="1:14" x14ac:dyDescent="0.35">
      <c r="A4520">
        <v>14519</v>
      </c>
      <c r="B4520" s="1">
        <v>45764</v>
      </c>
      <c r="C4520" t="s">
        <v>8057</v>
      </c>
      <c r="D4520" t="s">
        <v>22</v>
      </c>
      <c r="E4520" t="s">
        <v>23</v>
      </c>
      <c r="F4520" t="s">
        <v>86</v>
      </c>
      <c r="G4520" t="s">
        <v>171</v>
      </c>
      <c r="H4520" t="s">
        <v>680</v>
      </c>
      <c r="I4520">
        <v>2</v>
      </c>
      <c r="J4520">
        <v>64325</v>
      </c>
      <c r="K4520">
        <v>10</v>
      </c>
      <c r="L4520">
        <v>115785</v>
      </c>
      <c r="M4520">
        <v>23937.05</v>
      </c>
      <c r="N4520" t="s">
        <v>83</v>
      </c>
    </row>
    <row r="4521" spans="1:14" x14ac:dyDescent="0.35">
      <c r="A4521">
        <v>14520</v>
      </c>
      <c r="B4521" s="1">
        <v>45931</v>
      </c>
      <c r="C4521" t="s">
        <v>8058</v>
      </c>
      <c r="D4521" t="s">
        <v>28</v>
      </c>
      <c r="E4521" t="s">
        <v>29</v>
      </c>
      <c r="F4521" t="s">
        <v>24</v>
      </c>
      <c r="G4521" t="s">
        <v>133</v>
      </c>
      <c r="H4521" t="s">
        <v>8059</v>
      </c>
      <c r="I4521">
        <v>1</v>
      </c>
      <c r="J4521">
        <v>29157</v>
      </c>
      <c r="K4521">
        <v>0</v>
      </c>
      <c r="L4521">
        <v>29157</v>
      </c>
      <c r="M4521">
        <v>1887.58</v>
      </c>
      <c r="N4521" t="s">
        <v>38</v>
      </c>
    </row>
    <row r="4522" spans="1:14" x14ac:dyDescent="0.35">
      <c r="A4522">
        <v>14521</v>
      </c>
      <c r="B4522" s="1">
        <v>45504</v>
      </c>
      <c r="C4522" t="s">
        <v>8060</v>
      </c>
      <c r="D4522" t="s">
        <v>28</v>
      </c>
      <c r="E4522" t="s">
        <v>85</v>
      </c>
      <c r="F4522" t="s">
        <v>46</v>
      </c>
      <c r="G4522" t="s">
        <v>126</v>
      </c>
      <c r="H4522" t="s">
        <v>8061</v>
      </c>
      <c r="I4522">
        <v>1</v>
      </c>
      <c r="J4522">
        <v>7259</v>
      </c>
      <c r="K4522">
        <v>0</v>
      </c>
      <c r="L4522">
        <v>7259</v>
      </c>
      <c r="M4522">
        <v>925.64</v>
      </c>
      <c r="N4522" t="s">
        <v>20</v>
      </c>
    </row>
    <row r="4523" spans="1:14" x14ac:dyDescent="0.35">
      <c r="A4523">
        <v>14522</v>
      </c>
      <c r="B4523" s="1">
        <v>45419</v>
      </c>
      <c r="C4523" t="s">
        <v>8062</v>
      </c>
      <c r="D4523" t="s">
        <v>40</v>
      </c>
      <c r="E4523" t="s">
        <v>103</v>
      </c>
      <c r="F4523" t="s">
        <v>30</v>
      </c>
      <c r="G4523" t="s">
        <v>65</v>
      </c>
      <c r="H4523" t="s">
        <v>5748</v>
      </c>
      <c r="I4523">
        <v>4</v>
      </c>
      <c r="J4523">
        <v>12982</v>
      </c>
      <c r="K4523">
        <v>20</v>
      </c>
      <c r="L4523">
        <v>41542.400000000001</v>
      </c>
      <c r="M4523">
        <v>9694.35</v>
      </c>
      <c r="N4523" t="s">
        <v>20</v>
      </c>
    </row>
    <row r="4524" spans="1:14" x14ac:dyDescent="0.35">
      <c r="A4524">
        <v>14523</v>
      </c>
      <c r="B4524" s="1">
        <v>45746</v>
      </c>
      <c r="C4524" t="s">
        <v>8063</v>
      </c>
      <c r="D4524" t="s">
        <v>15</v>
      </c>
      <c r="E4524" t="s">
        <v>16</v>
      </c>
      <c r="F4524" t="s">
        <v>129</v>
      </c>
      <c r="G4524" t="s">
        <v>168</v>
      </c>
      <c r="H4524" t="s">
        <v>2941</v>
      </c>
      <c r="I4524">
        <v>1</v>
      </c>
      <c r="J4524">
        <v>67075</v>
      </c>
      <c r="K4524">
        <v>0</v>
      </c>
      <c r="L4524">
        <v>67075</v>
      </c>
      <c r="M4524">
        <v>4915.7</v>
      </c>
      <c r="N4524" t="s">
        <v>72</v>
      </c>
    </row>
    <row r="4525" spans="1:14" x14ac:dyDescent="0.35">
      <c r="A4525">
        <v>14524</v>
      </c>
      <c r="B4525" s="1">
        <v>45337</v>
      </c>
      <c r="C4525" t="s">
        <v>8064</v>
      </c>
      <c r="D4525" t="s">
        <v>40</v>
      </c>
      <c r="E4525" t="s">
        <v>103</v>
      </c>
      <c r="F4525" t="s">
        <v>17</v>
      </c>
      <c r="G4525" t="s">
        <v>111</v>
      </c>
      <c r="H4525" t="s">
        <v>8065</v>
      </c>
      <c r="I4525">
        <v>4</v>
      </c>
      <c r="J4525">
        <v>14927</v>
      </c>
      <c r="K4525">
        <v>15</v>
      </c>
      <c r="L4525">
        <v>50751.8</v>
      </c>
      <c r="M4525">
        <v>4972.28</v>
      </c>
      <c r="N4525" t="s">
        <v>20</v>
      </c>
    </row>
    <row r="4526" spans="1:14" x14ac:dyDescent="0.35">
      <c r="A4526">
        <v>14525</v>
      </c>
      <c r="B4526" s="1">
        <v>45907</v>
      </c>
      <c r="C4526" t="s">
        <v>8066</v>
      </c>
      <c r="D4526" t="s">
        <v>15</v>
      </c>
      <c r="E4526" t="s">
        <v>68</v>
      </c>
      <c r="F4526" t="s">
        <v>30</v>
      </c>
      <c r="G4526" t="s">
        <v>322</v>
      </c>
      <c r="H4526" t="s">
        <v>2093</v>
      </c>
      <c r="I4526">
        <v>3</v>
      </c>
      <c r="J4526">
        <v>24052</v>
      </c>
      <c r="K4526">
        <v>0</v>
      </c>
      <c r="L4526">
        <v>72156</v>
      </c>
      <c r="M4526">
        <v>8623.32</v>
      </c>
      <c r="N4526" t="s">
        <v>72</v>
      </c>
    </row>
    <row r="4527" spans="1:14" x14ac:dyDescent="0.35">
      <c r="A4527">
        <v>14526</v>
      </c>
      <c r="B4527" s="1">
        <v>45758</v>
      </c>
      <c r="C4527" t="s">
        <v>8067</v>
      </c>
      <c r="D4527" t="s">
        <v>28</v>
      </c>
      <c r="E4527" t="s">
        <v>144</v>
      </c>
      <c r="F4527" t="s">
        <v>24</v>
      </c>
      <c r="G4527" t="s">
        <v>25</v>
      </c>
      <c r="H4527" t="s">
        <v>8068</v>
      </c>
      <c r="I4527">
        <v>3</v>
      </c>
      <c r="J4527">
        <v>14592</v>
      </c>
      <c r="K4527">
        <v>20</v>
      </c>
      <c r="L4527">
        <v>35020.800000000003</v>
      </c>
      <c r="M4527">
        <v>6311.7</v>
      </c>
      <c r="N4527" t="s">
        <v>72</v>
      </c>
    </row>
    <row r="4528" spans="1:14" x14ac:dyDescent="0.35">
      <c r="A4528">
        <v>14527</v>
      </c>
      <c r="B4528" s="1">
        <v>45312</v>
      </c>
      <c r="C4528" t="s">
        <v>8069</v>
      </c>
      <c r="D4528" t="s">
        <v>40</v>
      </c>
      <c r="E4528" t="s">
        <v>103</v>
      </c>
      <c r="F4528" t="s">
        <v>129</v>
      </c>
      <c r="G4528" t="s">
        <v>168</v>
      </c>
      <c r="H4528" t="s">
        <v>1840</v>
      </c>
      <c r="I4528">
        <v>2</v>
      </c>
      <c r="J4528">
        <v>21798</v>
      </c>
      <c r="K4528">
        <v>20</v>
      </c>
      <c r="L4528">
        <v>34876.800000000003</v>
      </c>
      <c r="M4528">
        <v>2317.16</v>
      </c>
      <c r="N4528" t="s">
        <v>83</v>
      </c>
    </row>
    <row r="4529" spans="1:14" x14ac:dyDescent="0.35">
      <c r="A4529">
        <v>14528</v>
      </c>
      <c r="B4529" s="1">
        <v>45344</v>
      </c>
      <c r="C4529" t="s">
        <v>8070</v>
      </c>
      <c r="D4529" t="s">
        <v>28</v>
      </c>
      <c r="E4529" t="s">
        <v>114</v>
      </c>
      <c r="F4529" t="s">
        <v>17</v>
      </c>
      <c r="G4529" t="s">
        <v>100</v>
      </c>
      <c r="H4529" t="s">
        <v>1571</v>
      </c>
      <c r="I4529">
        <v>2</v>
      </c>
      <c r="J4529">
        <v>24487</v>
      </c>
      <c r="K4529">
        <v>10</v>
      </c>
      <c r="L4529">
        <v>44076.6</v>
      </c>
      <c r="M4529">
        <v>5989.51</v>
      </c>
      <c r="N4529" t="s">
        <v>20</v>
      </c>
    </row>
    <row r="4530" spans="1:14" x14ac:dyDescent="0.35">
      <c r="A4530">
        <v>14529</v>
      </c>
      <c r="B4530" s="1">
        <v>45755</v>
      </c>
      <c r="C4530" t="s">
        <v>8071</v>
      </c>
      <c r="D4530" t="s">
        <v>22</v>
      </c>
      <c r="E4530" t="s">
        <v>54</v>
      </c>
      <c r="F4530" t="s">
        <v>129</v>
      </c>
      <c r="G4530" t="s">
        <v>148</v>
      </c>
      <c r="H4530" t="s">
        <v>8072</v>
      </c>
      <c r="I4530">
        <v>4</v>
      </c>
      <c r="J4530">
        <v>30628</v>
      </c>
      <c r="K4530">
        <v>20</v>
      </c>
      <c r="L4530">
        <v>98009.600000000006</v>
      </c>
      <c r="M4530">
        <v>15014.9</v>
      </c>
      <c r="N4530" t="s">
        <v>72</v>
      </c>
    </row>
    <row r="4531" spans="1:14" x14ac:dyDescent="0.35">
      <c r="A4531">
        <v>14530</v>
      </c>
      <c r="B4531" s="1">
        <v>45727</v>
      </c>
      <c r="C4531" t="s">
        <v>8073</v>
      </c>
      <c r="D4531" t="s">
        <v>40</v>
      </c>
      <c r="E4531" t="s">
        <v>103</v>
      </c>
      <c r="F4531" t="s">
        <v>129</v>
      </c>
      <c r="G4531" t="s">
        <v>159</v>
      </c>
      <c r="H4531" t="s">
        <v>4512</v>
      </c>
      <c r="I4531">
        <v>4</v>
      </c>
      <c r="J4531">
        <v>65659</v>
      </c>
      <c r="K4531">
        <v>0</v>
      </c>
      <c r="L4531">
        <v>262636</v>
      </c>
      <c r="M4531">
        <v>33936.980000000003</v>
      </c>
      <c r="N4531" t="s">
        <v>33</v>
      </c>
    </row>
    <row r="4532" spans="1:14" x14ac:dyDescent="0.35">
      <c r="A4532">
        <v>14531</v>
      </c>
      <c r="B4532" s="1">
        <v>45273</v>
      </c>
      <c r="C4532" t="s">
        <v>8074</v>
      </c>
      <c r="D4532" t="s">
        <v>28</v>
      </c>
      <c r="E4532" t="s">
        <v>114</v>
      </c>
      <c r="F4532" t="s">
        <v>42</v>
      </c>
      <c r="G4532" t="s">
        <v>188</v>
      </c>
      <c r="H4532" t="s">
        <v>1753</v>
      </c>
      <c r="I4532">
        <v>5</v>
      </c>
      <c r="J4532">
        <v>34009</v>
      </c>
      <c r="K4532">
        <v>5</v>
      </c>
      <c r="L4532">
        <v>161542.75</v>
      </c>
      <c r="M4532">
        <v>31954.32</v>
      </c>
      <c r="N4532" t="s">
        <v>20</v>
      </c>
    </row>
    <row r="4533" spans="1:14" x14ac:dyDescent="0.35">
      <c r="A4533">
        <v>14532</v>
      </c>
      <c r="B4533" s="1">
        <v>45396</v>
      </c>
      <c r="C4533" t="s">
        <v>5070</v>
      </c>
      <c r="D4533" t="s">
        <v>28</v>
      </c>
      <c r="E4533" t="s">
        <v>114</v>
      </c>
      <c r="F4533" t="s">
        <v>86</v>
      </c>
      <c r="G4533" t="s">
        <v>171</v>
      </c>
      <c r="H4533" t="s">
        <v>8075</v>
      </c>
      <c r="I4533">
        <v>4</v>
      </c>
      <c r="J4533">
        <v>72863</v>
      </c>
      <c r="K4533">
        <v>20</v>
      </c>
      <c r="L4533">
        <v>233161.60000000001</v>
      </c>
      <c r="M4533">
        <v>24178.720000000001</v>
      </c>
      <c r="N4533" t="s">
        <v>33</v>
      </c>
    </row>
    <row r="4534" spans="1:14" x14ac:dyDescent="0.35">
      <c r="A4534">
        <v>14533</v>
      </c>
      <c r="B4534" s="1">
        <v>45765</v>
      </c>
      <c r="C4534" t="s">
        <v>8076</v>
      </c>
      <c r="D4534" t="s">
        <v>28</v>
      </c>
      <c r="E4534" t="s">
        <v>114</v>
      </c>
      <c r="F4534" t="s">
        <v>46</v>
      </c>
      <c r="G4534" t="s">
        <v>201</v>
      </c>
      <c r="H4534" t="s">
        <v>8077</v>
      </c>
      <c r="I4534">
        <v>5</v>
      </c>
      <c r="J4534">
        <v>52297</v>
      </c>
      <c r="K4534">
        <v>5</v>
      </c>
      <c r="L4534">
        <v>248410.75</v>
      </c>
      <c r="M4534">
        <v>59977.87</v>
      </c>
      <c r="N4534" t="s">
        <v>72</v>
      </c>
    </row>
    <row r="4535" spans="1:14" x14ac:dyDescent="0.35">
      <c r="A4535">
        <v>14534</v>
      </c>
      <c r="B4535" s="1">
        <v>45683</v>
      </c>
      <c r="C4535" t="s">
        <v>8078</v>
      </c>
      <c r="D4535" t="s">
        <v>22</v>
      </c>
      <c r="E4535" t="s">
        <v>58</v>
      </c>
      <c r="F4535" t="s">
        <v>42</v>
      </c>
      <c r="G4535" t="s">
        <v>51</v>
      </c>
      <c r="H4535" t="s">
        <v>8079</v>
      </c>
      <c r="I4535">
        <v>3</v>
      </c>
      <c r="J4535">
        <v>8589</v>
      </c>
      <c r="K4535">
        <v>20</v>
      </c>
      <c r="L4535">
        <v>20613.599999999999</v>
      </c>
      <c r="M4535">
        <v>2863.97</v>
      </c>
      <c r="N4535" t="s">
        <v>83</v>
      </c>
    </row>
    <row r="4536" spans="1:14" x14ac:dyDescent="0.35">
      <c r="A4536">
        <v>14535</v>
      </c>
      <c r="B4536" s="1">
        <v>45562</v>
      </c>
      <c r="C4536" t="s">
        <v>8080</v>
      </c>
      <c r="D4536" t="s">
        <v>28</v>
      </c>
      <c r="E4536" t="s">
        <v>85</v>
      </c>
      <c r="F4536" t="s">
        <v>42</v>
      </c>
      <c r="G4536" t="s">
        <v>79</v>
      </c>
      <c r="H4536" t="s">
        <v>8081</v>
      </c>
      <c r="I4536">
        <v>1</v>
      </c>
      <c r="J4536">
        <v>4555</v>
      </c>
      <c r="K4536">
        <v>0</v>
      </c>
      <c r="L4536">
        <v>4555</v>
      </c>
      <c r="M4536">
        <v>459.14</v>
      </c>
      <c r="N4536" t="s">
        <v>20</v>
      </c>
    </row>
    <row r="4537" spans="1:14" x14ac:dyDescent="0.35">
      <c r="A4537">
        <v>14536</v>
      </c>
      <c r="B4537" s="1">
        <v>45485</v>
      </c>
      <c r="C4537" t="s">
        <v>8082</v>
      </c>
      <c r="D4537" t="s">
        <v>28</v>
      </c>
      <c r="E4537" t="s">
        <v>114</v>
      </c>
      <c r="F4537" t="s">
        <v>75</v>
      </c>
      <c r="G4537" t="s">
        <v>307</v>
      </c>
      <c r="H4537" t="s">
        <v>8083</v>
      </c>
      <c r="I4537">
        <v>1</v>
      </c>
      <c r="J4537">
        <v>49163</v>
      </c>
      <c r="K4537">
        <v>20</v>
      </c>
      <c r="L4537">
        <v>39330.400000000001</v>
      </c>
      <c r="M4537">
        <v>9394.41</v>
      </c>
      <c r="N4537" t="s">
        <v>83</v>
      </c>
    </row>
    <row r="4538" spans="1:14" x14ac:dyDescent="0.35">
      <c r="A4538">
        <v>14537</v>
      </c>
      <c r="B4538" s="1">
        <v>45269</v>
      </c>
      <c r="C4538" t="s">
        <v>8084</v>
      </c>
      <c r="D4538" t="s">
        <v>28</v>
      </c>
      <c r="E4538" t="s">
        <v>144</v>
      </c>
      <c r="F4538" t="s">
        <v>86</v>
      </c>
      <c r="G4538" t="s">
        <v>90</v>
      </c>
      <c r="H4538" t="s">
        <v>8085</v>
      </c>
      <c r="I4538">
        <v>4</v>
      </c>
      <c r="J4538">
        <v>4780</v>
      </c>
      <c r="K4538">
        <v>15</v>
      </c>
      <c r="L4538">
        <v>16252</v>
      </c>
      <c r="M4538">
        <v>3580.22</v>
      </c>
      <c r="N4538" t="s">
        <v>38</v>
      </c>
    </row>
    <row r="4539" spans="1:14" x14ac:dyDescent="0.35">
      <c r="A4539">
        <v>14538</v>
      </c>
      <c r="B4539" s="1">
        <v>45742</v>
      </c>
      <c r="C4539" t="s">
        <v>8086</v>
      </c>
      <c r="D4539" t="s">
        <v>28</v>
      </c>
      <c r="E4539" t="s">
        <v>114</v>
      </c>
      <c r="F4539" t="s">
        <v>42</v>
      </c>
      <c r="G4539" t="s">
        <v>79</v>
      </c>
      <c r="H4539" t="s">
        <v>8087</v>
      </c>
      <c r="I4539">
        <v>2</v>
      </c>
      <c r="J4539">
        <v>2967</v>
      </c>
      <c r="K4539">
        <v>15</v>
      </c>
      <c r="L4539">
        <v>5043.8999999999996</v>
      </c>
      <c r="M4539">
        <v>876.72</v>
      </c>
      <c r="N4539" t="s">
        <v>38</v>
      </c>
    </row>
    <row r="4540" spans="1:14" x14ac:dyDescent="0.35">
      <c r="A4540">
        <v>14539</v>
      </c>
      <c r="B4540" s="1">
        <v>45636</v>
      </c>
      <c r="C4540" t="s">
        <v>8088</v>
      </c>
      <c r="D4540" t="s">
        <v>22</v>
      </c>
      <c r="E4540" t="s">
        <v>58</v>
      </c>
      <c r="F4540" t="s">
        <v>42</v>
      </c>
      <c r="G4540" t="s">
        <v>79</v>
      </c>
      <c r="H4540" t="s">
        <v>7383</v>
      </c>
      <c r="I4540">
        <v>5</v>
      </c>
      <c r="J4540">
        <v>29733</v>
      </c>
      <c r="K4540">
        <v>10</v>
      </c>
      <c r="L4540">
        <v>133798.5</v>
      </c>
      <c r="M4540">
        <v>25623.16</v>
      </c>
      <c r="N4540" t="s">
        <v>72</v>
      </c>
    </row>
    <row r="4541" spans="1:14" x14ac:dyDescent="0.35">
      <c r="A4541">
        <v>14540</v>
      </c>
      <c r="B4541" s="1">
        <v>45743</v>
      </c>
      <c r="C4541" t="s">
        <v>7838</v>
      </c>
      <c r="D4541" t="s">
        <v>22</v>
      </c>
      <c r="E4541" t="s">
        <v>54</v>
      </c>
      <c r="F4541" t="s">
        <v>96</v>
      </c>
      <c r="G4541" t="s">
        <v>97</v>
      </c>
      <c r="H4541" t="s">
        <v>8089</v>
      </c>
      <c r="I4541">
        <v>1</v>
      </c>
      <c r="J4541">
        <v>75470</v>
      </c>
      <c r="K4541">
        <v>5</v>
      </c>
      <c r="L4541">
        <v>71696.5</v>
      </c>
      <c r="M4541">
        <v>13877.65</v>
      </c>
      <c r="N4541" t="s">
        <v>83</v>
      </c>
    </row>
    <row r="4542" spans="1:14" x14ac:dyDescent="0.35">
      <c r="A4542">
        <v>14541</v>
      </c>
      <c r="B4542" s="1">
        <v>45462</v>
      </c>
      <c r="C4542" t="s">
        <v>8090</v>
      </c>
      <c r="D4542" t="s">
        <v>22</v>
      </c>
      <c r="E4542" t="s">
        <v>54</v>
      </c>
      <c r="F4542" t="s">
        <v>96</v>
      </c>
      <c r="G4542" t="s">
        <v>156</v>
      </c>
      <c r="H4542" t="s">
        <v>8091</v>
      </c>
      <c r="I4542">
        <v>2</v>
      </c>
      <c r="J4542">
        <v>2280</v>
      </c>
      <c r="K4542">
        <v>15</v>
      </c>
      <c r="L4542">
        <v>3876</v>
      </c>
      <c r="M4542">
        <v>360.92</v>
      </c>
      <c r="N4542" t="s">
        <v>33</v>
      </c>
    </row>
    <row r="4543" spans="1:14" x14ac:dyDescent="0.35">
      <c r="A4543">
        <v>14542</v>
      </c>
      <c r="B4543" s="1">
        <v>45635</v>
      </c>
      <c r="C4543" t="s">
        <v>8092</v>
      </c>
      <c r="D4543" t="s">
        <v>22</v>
      </c>
      <c r="E4543" t="s">
        <v>58</v>
      </c>
      <c r="F4543" t="s">
        <v>129</v>
      </c>
      <c r="G4543" t="s">
        <v>148</v>
      </c>
      <c r="H4543" t="s">
        <v>8093</v>
      </c>
      <c r="I4543">
        <v>1</v>
      </c>
      <c r="J4543">
        <v>74388</v>
      </c>
      <c r="K4543">
        <v>5</v>
      </c>
      <c r="L4543">
        <v>70668.600000000006</v>
      </c>
      <c r="M4543">
        <v>8123.08</v>
      </c>
      <c r="N4543" t="s">
        <v>83</v>
      </c>
    </row>
    <row r="4544" spans="1:14" x14ac:dyDescent="0.35">
      <c r="A4544">
        <v>14543</v>
      </c>
      <c r="B4544" s="1">
        <v>45303</v>
      </c>
      <c r="C4544" t="s">
        <v>8094</v>
      </c>
      <c r="D4544" t="s">
        <v>40</v>
      </c>
      <c r="E4544" t="s">
        <v>110</v>
      </c>
      <c r="F4544" t="s">
        <v>17</v>
      </c>
      <c r="G4544" t="s">
        <v>55</v>
      </c>
      <c r="H4544" t="s">
        <v>8095</v>
      </c>
      <c r="I4544">
        <v>1</v>
      </c>
      <c r="J4544">
        <v>50224</v>
      </c>
      <c r="K4544">
        <v>0</v>
      </c>
      <c r="L4544">
        <v>50224</v>
      </c>
      <c r="M4544">
        <v>11860.63</v>
      </c>
      <c r="N4544" t="s">
        <v>38</v>
      </c>
    </row>
    <row r="4545" spans="1:14" x14ac:dyDescent="0.35">
      <c r="A4545">
        <v>14544</v>
      </c>
      <c r="B4545" s="1">
        <v>45519</v>
      </c>
      <c r="C4545" t="s">
        <v>8096</v>
      </c>
      <c r="D4545" t="s">
        <v>15</v>
      </c>
      <c r="E4545" t="s">
        <v>147</v>
      </c>
      <c r="F4545" t="s">
        <v>46</v>
      </c>
      <c r="G4545" t="s">
        <v>47</v>
      </c>
      <c r="H4545" t="s">
        <v>8097</v>
      </c>
      <c r="I4545">
        <v>2</v>
      </c>
      <c r="J4545">
        <v>22591</v>
      </c>
      <c r="K4545">
        <v>10</v>
      </c>
      <c r="L4545">
        <v>40663.800000000003</v>
      </c>
      <c r="M4545">
        <v>6341.66</v>
      </c>
      <c r="N4545" t="s">
        <v>33</v>
      </c>
    </row>
    <row r="4546" spans="1:14" x14ac:dyDescent="0.35">
      <c r="A4546">
        <v>14545</v>
      </c>
      <c r="B4546" s="1">
        <v>45317</v>
      </c>
      <c r="C4546" t="s">
        <v>8098</v>
      </c>
      <c r="D4546" t="s">
        <v>40</v>
      </c>
      <c r="E4546" t="s">
        <v>110</v>
      </c>
      <c r="F4546" t="s">
        <v>17</v>
      </c>
      <c r="G4546" t="s">
        <v>55</v>
      </c>
      <c r="H4546" t="s">
        <v>3622</v>
      </c>
      <c r="I4546">
        <v>1</v>
      </c>
      <c r="J4546">
        <v>17220</v>
      </c>
      <c r="K4546">
        <v>20</v>
      </c>
      <c r="L4546">
        <v>13776</v>
      </c>
      <c r="M4546">
        <v>1016.55</v>
      </c>
      <c r="N4546" t="s">
        <v>33</v>
      </c>
    </row>
    <row r="4547" spans="1:14" x14ac:dyDescent="0.35">
      <c r="A4547">
        <v>14546</v>
      </c>
      <c r="B4547" s="1">
        <v>45823</v>
      </c>
      <c r="C4547" t="s">
        <v>8099</v>
      </c>
      <c r="D4547" t="s">
        <v>28</v>
      </c>
      <c r="E4547" t="s">
        <v>29</v>
      </c>
      <c r="F4547" t="s">
        <v>69</v>
      </c>
      <c r="G4547" t="s">
        <v>517</v>
      </c>
      <c r="H4547" t="s">
        <v>1455</v>
      </c>
      <c r="I4547">
        <v>3</v>
      </c>
      <c r="J4547">
        <v>5668</v>
      </c>
      <c r="K4547">
        <v>20</v>
      </c>
      <c r="L4547">
        <v>13603.2</v>
      </c>
      <c r="M4547">
        <v>1038.67</v>
      </c>
      <c r="N4547" t="s">
        <v>83</v>
      </c>
    </row>
    <row r="4548" spans="1:14" x14ac:dyDescent="0.35">
      <c r="A4548">
        <v>14547</v>
      </c>
      <c r="B4548" s="1">
        <v>45433</v>
      </c>
      <c r="C4548" t="s">
        <v>8100</v>
      </c>
      <c r="D4548" t="s">
        <v>22</v>
      </c>
      <c r="E4548" t="s">
        <v>54</v>
      </c>
      <c r="F4548" t="s">
        <v>86</v>
      </c>
      <c r="G4548" t="s">
        <v>118</v>
      </c>
      <c r="H4548" t="s">
        <v>3498</v>
      </c>
      <c r="I4548">
        <v>3</v>
      </c>
      <c r="J4548">
        <v>54750</v>
      </c>
      <c r="K4548">
        <v>15</v>
      </c>
      <c r="L4548">
        <v>139612.5</v>
      </c>
      <c r="M4548">
        <v>12103.4</v>
      </c>
      <c r="N4548" t="s">
        <v>38</v>
      </c>
    </row>
    <row r="4549" spans="1:14" x14ac:dyDescent="0.35">
      <c r="A4549">
        <v>14548</v>
      </c>
      <c r="B4549" s="1">
        <v>45484</v>
      </c>
      <c r="C4549" t="s">
        <v>8101</v>
      </c>
      <c r="D4549" t="s">
        <v>28</v>
      </c>
      <c r="E4549" t="s">
        <v>144</v>
      </c>
      <c r="F4549" t="s">
        <v>42</v>
      </c>
      <c r="G4549" t="s">
        <v>188</v>
      </c>
      <c r="H4549" t="s">
        <v>8102</v>
      </c>
      <c r="I4549">
        <v>2</v>
      </c>
      <c r="J4549">
        <v>15743</v>
      </c>
      <c r="K4549">
        <v>15</v>
      </c>
      <c r="L4549">
        <v>26763.1</v>
      </c>
      <c r="M4549">
        <v>6185.87</v>
      </c>
      <c r="N4549" t="s">
        <v>72</v>
      </c>
    </row>
    <row r="4550" spans="1:14" x14ac:dyDescent="0.35">
      <c r="A4550">
        <v>14549</v>
      </c>
      <c r="B4550" s="1">
        <v>45596</v>
      </c>
      <c r="C4550" t="s">
        <v>8103</v>
      </c>
      <c r="D4550" t="s">
        <v>28</v>
      </c>
      <c r="E4550" t="s">
        <v>85</v>
      </c>
      <c r="F4550" t="s">
        <v>30</v>
      </c>
      <c r="G4550" t="s">
        <v>322</v>
      </c>
      <c r="H4550" t="s">
        <v>4455</v>
      </c>
      <c r="I4550">
        <v>4</v>
      </c>
      <c r="J4550">
        <v>65522</v>
      </c>
      <c r="K4550">
        <v>15</v>
      </c>
      <c r="L4550">
        <v>222774.8</v>
      </c>
      <c r="M4550">
        <v>23397.89</v>
      </c>
      <c r="N4550" t="s">
        <v>33</v>
      </c>
    </row>
    <row r="4551" spans="1:14" x14ac:dyDescent="0.35">
      <c r="A4551">
        <v>14550</v>
      </c>
      <c r="B4551" s="1">
        <v>45399</v>
      </c>
      <c r="C4551" t="s">
        <v>8104</v>
      </c>
      <c r="D4551" t="s">
        <v>28</v>
      </c>
      <c r="E4551" t="s">
        <v>85</v>
      </c>
      <c r="F4551" t="s">
        <v>24</v>
      </c>
      <c r="G4551" t="s">
        <v>25</v>
      </c>
      <c r="H4551" t="s">
        <v>8105</v>
      </c>
      <c r="I4551">
        <v>5</v>
      </c>
      <c r="J4551">
        <v>39827</v>
      </c>
      <c r="K4551">
        <v>5</v>
      </c>
      <c r="L4551">
        <v>189178.25</v>
      </c>
      <c r="M4551">
        <v>28616.27</v>
      </c>
      <c r="N4551" t="s">
        <v>33</v>
      </c>
    </row>
    <row r="4552" spans="1:14" x14ac:dyDescent="0.35">
      <c r="A4552">
        <v>14551</v>
      </c>
      <c r="B4552" s="1">
        <v>45851</v>
      </c>
      <c r="C4552" t="s">
        <v>8106</v>
      </c>
      <c r="D4552" t="s">
        <v>40</v>
      </c>
      <c r="E4552" t="s">
        <v>41</v>
      </c>
      <c r="F4552" t="s">
        <v>17</v>
      </c>
      <c r="G4552" t="s">
        <v>100</v>
      </c>
      <c r="H4552" t="s">
        <v>5448</v>
      </c>
      <c r="I4552">
        <v>5</v>
      </c>
      <c r="J4552">
        <v>34500</v>
      </c>
      <c r="K4552">
        <v>10</v>
      </c>
      <c r="L4552">
        <v>155250</v>
      </c>
      <c r="M4552">
        <v>38493.68</v>
      </c>
      <c r="N4552" t="s">
        <v>72</v>
      </c>
    </row>
    <row r="4553" spans="1:14" x14ac:dyDescent="0.35">
      <c r="A4553">
        <v>14552</v>
      </c>
      <c r="B4553" s="1">
        <v>45722</v>
      </c>
      <c r="C4553" t="s">
        <v>8107</v>
      </c>
      <c r="D4553" t="s">
        <v>15</v>
      </c>
      <c r="E4553" t="s">
        <v>68</v>
      </c>
      <c r="F4553" t="s">
        <v>69</v>
      </c>
      <c r="G4553" t="s">
        <v>123</v>
      </c>
      <c r="H4553" t="s">
        <v>7107</v>
      </c>
      <c r="I4553">
        <v>2</v>
      </c>
      <c r="J4553">
        <v>42789</v>
      </c>
      <c r="K4553">
        <v>15</v>
      </c>
      <c r="L4553">
        <v>72741.3</v>
      </c>
      <c r="M4553">
        <v>14133.28</v>
      </c>
      <c r="N4553" t="s">
        <v>20</v>
      </c>
    </row>
    <row r="4554" spans="1:14" x14ac:dyDescent="0.35">
      <c r="A4554">
        <v>14553</v>
      </c>
      <c r="B4554" s="1">
        <v>45623</v>
      </c>
      <c r="C4554" t="s">
        <v>8108</v>
      </c>
      <c r="D4554" t="s">
        <v>28</v>
      </c>
      <c r="E4554" t="s">
        <v>144</v>
      </c>
      <c r="F4554" t="s">
        <v>17</v>
      </c>
      <c r="G4554" t="s">
        <v>100</v>
      </c>
      <c r="H4554" t="s">
        <v>4497</v>
      </c>
      <c r="I4554">
        <v>5</v>
      </c>
      <c r="J4554">
        <v>75669</v>
      </c>
      <c r="K4554">
        <v>15</v>
      </c>
      <c r="L4554">
        <v>321593.25</v>
      </c>
      <c r="M4554">
        <v>40730.550000000003</v>
      </c>
      <c r="N4554" t="s">
        <v>33</v>
      </c>
    </row>
    <row r="4555" spans="1:14" x14ac:dyDescent="0.35">
      <c r="A4555">
        <v>14554</v>
      </c>
      <c r="B4555" s="1">
        <v>45845</v>
      </c>
      <c r="C4555" t="s">
        <v>8109</v>
      </c>
      <c r="D4555" t="s">
        <v>15</v>
      </c>
      <c r="E4555" t="s">
        <v>93</v>
      </c>
      <c r="F4555" t="s">
        <v>75</v>
      </c>
      <c r="G4555" t="s">
        <v>204</v>
      </c>
      <c r="H4555" t="s">
        <v>8110</v>
      </c>
      <c r="I4555">
        <v>2</v>
      </c>
      <c r="J4555">
        <v>62225</v>
      </c>
      <c r="K4555">
        <v>0</v>
      </c>
      <c r="L4555">
        <v>124450</v>
      </c>
      <c r="M4555">
        <v>14004.36</v>
      </c>
      <c r="N4555" t="s">
        <v>20</v>
      </c>
    </row>
    <row r="4556" spans="1:14" x14ac:dyDescent="0.35">
      <c r="A4556">
        <v>14555</v>
      </c>
      <c r="B4556" s="1">
        <v>45726</v>
      </c>
      <c r="C4556" t="s">
        <v>8111</v>
      </c>
      <c r="D4556" t="s">
        <v>22</v>
      </c>
      <c r="E4556" t="s">
        <v>167</v>
      </c>
      <c r="F4556" t="s">
        <v>86</v>
      </c>
      <c r="G4556" t="s">
        <v>171</v>
      </c>
      <c r="H4556" t="s">
        <v>8112</v>
      </c>
      <c r="I4556">
        <v>4</v>
      </c>
      <c r="J4556">
        <v>54607</v>
      </c>
      <c r="K4556">
        <v>20</v>
      </c>
      <c r="L4556">
        <v>174742.39999999999</v>
      </c>
      <c r="M4556">
        <v>29651.53</v>
      </c>
      <c r="N4556" t="s">
        <v>33</v>
      </c>
    </row>
    <row r="4557" spans="1:14" x14ac:dyDescent="0.35">
      <c r="A4557">
        <v>14556</v>
      </c>
      <c r="B4557" s="1">
        <v>45777</v>
      </c>
      <c r="C4557" t="s">
        <v>4780</v>
      </c>
      <c r="D4557" t="s">
        <v>15</v>
      </c>
      <c r="E4557" t="s">
        <v>93</v>
      </c>
      <c r="F4557" t="s">
        <v>69</v>
      </c>
      <c r="G4557" t="s">
        <v>70</v>
      </c>
      <c r="H4557" t="s">
        <v>8113</v>
      </c>
      <c r="I4557">
        <v>2</v>
      </c>
      <c r="J4557">
        <v>24693</v>
      </c>
      <c r="K4557">
        <v>0</v>
      </c>
      <c r="L4557">
        <v>49386</v>
      </c>
      <c r="M4557">
        <v>11058.84</v>
      </c>
      <c r="N4557" t="s">
        <v>38</v>
      </c>
    </row>
    <row r="4558" spans="1:14" x14ac:dyDescent="0.35">
      <c r="A4558">
        <v>14557</v>
      </c>
      <c r="B4558" s="1">
        <v>45208</v>
      </c>
      <c r="C4558" t="s">
        <v>8114</v>
      </c>
      <c r="D4558" t="s">
        <v>40</v>
      </c>
      <c r="E4558" t="s">
        <v>62</v>
      </c>
      <c r="F4558" t="s">
        <v>24</v>
      </c>
      <c r="G4558" t="s">
        <v>133</v>
      </c>
      <c r="H4558" t="s">
        <v>1555</v>
      </c>
      <c r="I4558">
        <v>5</v>
      </c>
      <c r="J4558">
        <v>73655</v>
      </c>
      <c r="K4558">
        <v>0</v>
      </c>
      <c r="L4558">
        <v>368275</v>
      </c>
      <c r="M4558">
        <v>89688.44</v>
      </c>
      <c r="N4558" t="s">
        <v>72</v>
      </c>
    </row>
    <row r="4559" spans="1:14" x14ac:dyDescent="0.35">
      <c r="A4559">
        <v>14558</v>
      </c>
      <c r="B4559" s="1">
        <v>45686</v>
      </c>
      <c r="C4559" t="s">
        <v>8115</v>
      </c>
      <c r="D4559" t="s">
        <v>15</v>
      </c>
      <c r="E4559" t="s">
        <v>16</v>
      </c>
      <c r="F4559" t="s">
        <v>17</v>
      </c>
      <c r="G4559" t="s">
        <v>55</v>
      </c>
      <c r="H4559" t="s">
        <v>7528</v>
      </c>
      <c r="I4559">
        <v>3</v>
      </c>
      <c r="J4559">
        <v>21308</v>
      </c>
      <c r="K4559">
        <v>10</v>
      </c>
      <c r="L4559">
        <v>57531.6</v>
      </c>
      <c r="M4559">
        <v>5108.01</v>
      </c>
      <c r="N4559" t="s">
        <v>20</v>
      </c>
    </row>
    <row r="4560" spans="1:14" x14ac:dyDescent="0.35">
      <c r="A4560">
        <v>14559</v>
      </c>
      <c r="B4560" s="1">
        <v>45252</v>
      </c>
      <c r="C4560" t="s">
        <v>8116</v>
      </c>
      <c r="D4560" t="s">
        <v>28</v>
      </c>
      <c r="E4560" t="s">
        <v>144</v>
      </c>
      <c r="F4560" t="s">
        <v>69</v>
      </c>
      <c r="G4560" t="s">
        <v>517</v>
      </c>
      <c r="H4560" t="s">
        <v>857</v>
      </c>
      <c r="I4560">
        <v>1</v>
      </c>
      <c r="J4560">
        <v>56452</v>
      </c>
      <c r="K4560">
        <v>10</v>
      </c>
      <c r="L4560">
        <v>50806.8</v>
      </c>
      <c r="M4560">
        <v>9230.57</v>
      </c>
      <c r="N4560" t="s">
        <v>83</v>
      </c>
    </row>
    <row r="4561" spans="1:14" x14ac:dyDescent="0.35">
      <c r="A4561">
        <v>14560</v>
      </c>
      <c r="B4561" s="1">
        <v>45509</v>
      </c>
      <c r="C4561" t="s">
        <v>8117</v>
      </c>
      <c r="D4561" t="s">
        <v>22</v>
      </c>
      <c r="E4561" t="s">
        <v>167</v>
      </c>
      <c r="F4561" t="s">
        <v>75</v>
      </c>
      <c r="G4561" t="s">
        <v>76</v>
      </c>
      <c r="H4561" t="s">
        <v>722</v>
      </c>
      <c r="I4561">
        <v>3</v>
      </c>
      <c r="J4561">
        <v>38281</v>
      </c>
      <c r="K4561">
        <v>20</v>
      </c>
      <c r="L4561">
        <v>91874.4</v>
      </c>
      <c r="M4561">
        <v>9971.3799999999992</v>
      </c>
      <c r="N4561" t="s">
        <v>20</v>
      </c>
    </row>
    <row r="4562" spans="1:14" x14ac:dyDescent="0.35">
      <c r="A4562">
        <v>14561</v>
      </c>
      <c r="B4562" s="1">
        <v>45741</v>
      </c>
      <c r="C4562" t="s">
        <v>8118</v>
      </c>
      <c r="D4562" t="s">
        <v>40</v>
      </c>
      <c r="E4562" t="s">
        <v>110</v>
      </c>
      <c r="F4562" t="s">
        <v>75</v>
      </c>
      <c r="G4562" t="s">
        <v>76</v>
      </c>
      <c r="H4562" t="s">
        <v>8119</v>
      </c>
      <c r="I4562">
        <v>5</v>
      </c>
      <c r="J4562">
        <v>25717</v>
      </c>
      <c r="K4562">
        <v>5</v>
      </c>
      <c r="L4562">
        <v>122155.75</v>
      </c>
      <c r="M4562">
        <v>15578.29</v>
      </c>
      <c r="N4562" t="s">
        <v>83</v>
      </c>
    </row>
    <row r="4563" spans="1:14" x14ac:dyDescent="0.35">
      <c r="A4563">
        <v>14562</v>
      </c>
      <c r="B4563" s="1">
        <v>45545</v>
      </c>
      <c r="C4563" t="s">
        <v>8120</v>
      </c>
      <c r="D4563" t="s">
        <v>22</v>
      </c>
      <c r="E4563" t="s">
        <v>23</v>
      </c>
      <c r="F4563" t="s">
        <v>69</v>
      </c>
      <c r="G4563" t="s">
        <v>517</v>
      </c>
      <c r="H4563" t="s">
        <v>8121</v>
      </c>
      <c r="I4563">
        <v>2</v>
      </c>
      <c r="J4563">
        <v>61600</v>
      </c>
      <c r="K4563">
        <v>10</v>
      </c>
      <c r="L4563">
        <v>110880</v>
      </c>
      <c r="M4563">
        <v>20590.349999999999</v>
      </c>
      <c r="N4563" t="s">
        <v>83</v>
      </c>
    </row>
    <row r="4564" spans="1:14" x14ac:dyDescent="0.35">
      <c r="A4564">
        <v>14563</v>
      </c>
      <c r="B4564" s="1">
        <v>45425</v>
      </c>
      <c r="C4564" t="s">
        <v>8122</v>
      </c>
      <c r="D4564" t="s">
        <v>40</v>
      </c>
      <c r="E4564" t="s">
        <v>50</v>
      </c>
      <c r="F4564" t="s">
        <v>129</v>
      </c>
      <c r="G4564" t="s">
        <v>164</v>
      </c>
      <c r="H4564" t="s">
        <v>3008</v>
      </c>
      <c r="I4564">
        <v>1</v>
      </c>
      <c r="J4564">
        <v>16590</v>
      </c>
      <c r="K4564">
        <v>15</v>
      </c>
      <c r="L4564">
        <v>14101.5</v>
      </c>
      <c r="M4564">
        <v>753.61</v>
      </c>
      <c r="N4564" t="s">
        <v>33</v>
      </c>
    </row>
    <row r="4565" spans="1:14" x14ac:dyDescent="0.35">
      <c r="A4565">
        <v>14564</v>
      </c>
      <c r="B4565" s="1">
        <v>45227</v>
      </c>
      <c r="C4565" t="s">
        <v>8123</v>
      </c>
      <c r="D4565" t="s">
        <v>28</v>
      </c>
      <c r="E4565" t="s">
        <v>114</v>
      </c>
      <c r="F4565" t="s">
        <v>24</v>
      </c>
      <c r="G4565" t="s">
        <v>36</v>
      </c>
      <c r="H4565" t="s">
        <v>3882</v>
      </c>
      <c r="I4565">
        <v>4</v>
      </c>
      <c r="J4565">
        <v>67483</v>
      </c>
      <c r="K4565">
        <v>5</v>
      </c>
      <c r="L4565">
        <v>256435.4</v>
      </c>
      <c r="M4565">
        <v>48469.58</v>
      </c>
      <c r="N4565" t="s">
        <v>72</v>
      </c>
    </row>
    <row r="4566" spans="1:14" x14ac:dyDescent="0.35">
      <c r="A4566">
        <v>14565</v>
      </c>
      <c r="B4566" s="1">
        <v>45291</v>
      </c>
      <c r="C4566" t="s">
        <v>8124</v>
      </c>
      <c r="D4566" t="s">
        <v>40</v>
      </c>
      <c r="E4566" t="s">
        <v>103</v>
      </c>
      <c r="F4566" t="s">
        <v>75</v>
      </c>
      <c r="G4566" t="s">
        <v>409</v>
      </c>
      <c r="H4566" t="s">
        <v>8125</v>
      </c>
      <c r="I4566">
        <v>3</v>
      </c>
      <c r="J4566">
        <v>27065</v>
      </c>
      <c r="K4566">
        <v>10</v>
      </c>
      <c r="L4566">
        <v>73075.5</v>
      </c>
      <c r="M4566">
        <v>13185.79</v>
      </c>
      <c r="N4566" t="s">
        <v>38</v>
      </c>
    </row>
    <row r="4567" spans="1:14" x14ac:dyDescent="0.35">
      <c r="A4567">
        <v>14566</v>
      </c>
      <c r="B4567" s="1">
        <v>45252</v>
      </c>
      <c r="C4567" t="s">
        <v>1599</v>
      </c>
      <c r="D4567" t="s">
        <v>22</v>
      </c>
      <c r="E4567" t="s">
        <v>74</v>
      </c>
      <c r="F4567" t="s">
        <v>24</v>
      </c>
      <c r="G4567" t="s">
        <v>107</v>
      </c>
      <c r="H4567" t="s">
        <v>6567</v>
      </c>
      <c r="I4567">
        <v>4</v>
      </c>
      <c r="J4567">
        <v>42660</v>
      </c>
      <c r="K4567">
        <v>5</v>
      </c>
      <c r="L4567">
        <v>162108</v>
      </c>
      <c r="M4567">
        <v>28163.45</v>
      </c>
      <c r="N4567" t="s">
        <v>38</v>
      </c>
    </row>
    <row r="4568" spans="1:14" x14ac:dyDescent="0.35">
      <c r="A4568">
        <v>14567</v>
      </c>
      <c r="B4568" s="1">
        <v>45249</v>
      </c>
      <c r="C4568" t="s">
        <v>8126</v>
      </c>
      <c r="D4568" t="s">
        <v>15</v>
      </c>
      <c r="E4568" t="s">
        <v>93</v>
      </c>
      <c r="F4568" t="s">
        <v>46</v>
      </c>
      <c r="G4568" t="s">
        <v>141</v>
      </c>
      <c r="H4568" t="s">
        <v>8127</v>
      </c>
      <c r="I4568">
        <v>2</v>
      </c>
      <c r="J4568">
        <v>37940</v>
      </c>
      <c r="K4568">
        <v>5</v>
      </c>
      <c r="L4568">
        <v>72086</v>
      </c>
      <c r="M4568">
        <v>10811.55</v>
      </c>
      <c r="N4568" t="s">
        <v>20</v>
      </c>
    </row>
    <row r="4569" spans="1:14" x14ac:dyDescent="0.35">
      <c r="A4569">
        <v>14568</v>
      </c>
      <c r="B4569" s="1">
        <v>45532</v>
      </c>
      <c r="C4569" t="s">
        <v>8128</v>
      </c>
      <c r="D4569" t="s">
        <v>15</v>
      </c>
      <c r="E4569" t="s">
        <v>174</v>
      </c>
      <c r="F4569" t="s">
        <v>30</v>
      </c>
      <c r="G4569" t="s">
        <v>31</v>
      </c>
      <c r="H4569" t="s">
        <v>1917</v>
      </c>
      <c r="I4569">
        <v>1</v>
      </c>
      <c r="J4569">
        <v>36209</v>
      </c>
      <c r="K4569">
        <v>10</v>
      </c>
      <c r="L4569">
        <v>32588.1</v>
      </c>
      <c r="M4569">
        <v>7824.14</v>
      </c>
      <c r="N4569" t="s">
        <v>38</v>
      </c>
    </row>
    <row r="4570" spans="1:14" x14ac:dyDescent="0.35">
      <c r="A4570">
        <v>14569</v>
      </c>
      <c r="B4570" s="1">
        <v>45513</v>
      </c>
      <c r="C4570" t="s">
        <v>8129</v>
      </c>
      <c r="D4570" t="s">
        <v>28</v>
      </c>
      <c r="E4570" t="s">
        <v>144</v>
      </c>
      <c r="F4570" t="s">
        <v>86</v>
      </c>
      <c r="G4570" t="s">
        <v>87</v>
      </c>
      <c r="H4570" t="s">
        <v>8130</v>
      </c>
      <c r="I4570">
        <v>3</v>
      </c>
      <c r="J4570">
        <v>9523</v>
      </c>
      <c r="K4570">
        <v>5</v>
      </c>
      <c r="L4570">
        <v>27140.55</v>
      </c>
      <c r="M4570">
        <v>3677</v>
      </c>
      <c r="N4570" t="s">
        <v>83</v>
      </c>
    </row>
    <row r="4571" spans="1:14" x14ac:dyDescent="0.35">
      <c r="A4571">
        <v>14570</v>
      </c>
      <c r="B4571" s="1">
        <v>45426</v>
      </c>
      <c r="C4571" t="s">
        <v>8131</v>
      </c>
      <c r="D4571" t="s">
        <v>22</v>
      </c>
      <c r="E4571" t="s">
        <v>58</v>
      </c>
      <c r="F4571" t="s">
        <v>86</v>
      </c>
      <c r="G4571" t="s">
        <v>296</v>
      </c>
      <c r="H4571" t="s">
        <v>8132</v>
      </c>
      <c r="I4571">
        <v>4</v>
      </c>
      <c r="J4571">
        <v>25375</v>
      </c>
      <c r="K4571">
        <v>20</v>
      </c>
      <c r="L4571">
        <v>81200</v>
      </c>
      <c r="M4571">
        <v>12348.54</v>
      </c>
      <c r="N4571" t="s">
        <v>72</v>
      </c>
    </row>
    <row r="4572" spans="1:14" x14ac:dyDescent="0.35">
      <c r="A4572">
        <v>14571</v>
      </c>
      <c r="B4572" s="1">
        <v>45753</v>
      </c>
      <c r="C4572" t="s">
        <v>8133</v>
      </c>
      <c r="D4572" t="s">
        <v>40</v>
      </c>
      <c r="E4572" t="s">
        <v>50</v>
      </c>
      <c r="F4572" t="s">
        <v>42</v>
      </c>
      <c r="G4572" t="s">
        <v>188</v>
      </c>
      <c r="H4572" t="s">
        <v>8134</v>
      </c>
      <c r="I4572">
        <v>1</v>
      </c>
      <c r="J4572">
        <v>18066</v>
      </c>
      <c r="K4572">
        <v>10</v>
      </c>
      <c r="L4572">
        <v>16259.4</v>
      </c>
      <c r="M4572">
        <v>888.36</v>
      </c>
      <c r="N4572" t="s">
        <v>72</v>
      </c>
    </row>
    <row r="4573" spans="1:14" x14ac:dyDescent="0.35">
      <c r="A4573">
        <v>14572</v>
      </c>
      <c r="B4573" s="1">
        <v>45295</v>
      </c>
      <c r="C4573" t="s">
        <v>8135</v>
      </c>
      <c r="D4573" t="s">
        <v>15</v>
      </c>
      <c r="E4573" t="s">
        <v>68</v>
      </c>
      <c r="F4573" t="s">
        <v>30</v>
      </c>
      <c r="G4573" t="s">
        <v>322</v>
      </c>
      <c r="H4573" t="s">
        <v>8136</v>
      </c>
      <c r="I4573">
        <v>1</v>
      </c>
      <c r="J4573">
        <v>72775</v>
      </c>
      <c r="K4573">
        <v>5</v>
      </c>
      <c r="L4573">
        <v>69136.25</v>
      </c>
      <c r="M4573">
        <v>3824.7</v>
      </c>
      <c r="N4573" t="s">
        <v>38</v>
      </c>
    </row>
    <row r="4574" spans="1:14" x14ac:dyDescent="0.35">
      <c r="A4574">
        <v>14573</v>
      </c>
      <c r="B4574" s="1">
        <v>45461</v>
      </c>
      <c r="C4574" t="s">
        <v>8137</v>
      </c>
      <c r="D4574" t="s">
        <v>15</v>
      </c>
      <c r="E4574" t="s">
        <v>16</v>
      </c>
      <c r="F4574" t="s">
        <v>24</v>
      </c>
      <c r="G4574" t="s">
        <v>36</v>
      </c>
      <c r="H4574" t="s">
        <v>4810</v>
      </c>
      <c r="I4574">
        <v>3</v>
      </c>
      <c r="J4574">
        <v>74936</v>
      </c>
      <c r="K4574">
        <v>15</v>
      </c>
      <c r="L4574">
        <v>191086.8</v>
      </c>
      <c r="M4574">
        <v>10795.44</v>
      </c>
      <c r="N4574" t="s">
        <v>38</v>
      </c>
    </row>
    <row r="4575" spans="1:14" x14ac:dyDescent="0.35">
      <c r="A4575">
        <v>14574</v>
      </c>
      <c r="B4575" s="1">
        <v>45438</v>
      </c>
      <c r="C4575" t="s">
        <v>8138</v>
      </c>
      <c r="D4575" t="s">
        <v>15</v>
      </c>
      <c r="E4575" t="s">
        <v>16</v>
      </c>
      <c r="F4575" t="s">
        <v>96</v>
      </c>
      <c r="G4575" t="s">
        <v>138</v>
      </c>
      <c r="H4575" t="s">
        <v>4558</v>
      </c>
      <c r="I4575">
        <v>3</v>
      </c>
      <c r="J4575">
        <v>51851</v>
      </c>
      <c r="K4575">
        <v>20</v>
      </c>
      <c r="L4575">
        <v>124442.4</v>
      </c>
      <c r="M4575">
        <v>27980.89</v>
      </c>
      <c r="N4575" t="s">
        <v>83</v>
      </c>
    </row>
    <row r="4576" spans="1:14" x14ac:dyDescent="0.35">
      <c r="A4576">
        <v>14575</v>
      </c>
      <c r="B4576" s="1">
        <v>45714</v>
      </c>
      <c r="C4576" t="s">
        <v>8139</v>
      </c>
      <c r="D4576" t="s">
        <v>15</v>
      </c>
      <c r="E4576" t="s">
        <v>147</v>
      </c>
      <c r="F4576" t="s">
        <v>86</v>
      </c>
      <c r="G4576" t="s">
        <v>171</v>
      </c>
      <c r="H4576" t="s">
        <v>8140</v>
      </c>
      <c r="I4576">
        <v>4</v>
      </c>
      <c r="J4576">
        <v>19186</v>
      </c>
      <c r="K4576">
        <v>10</v>
      </c>
      <c r="L4576">
        <v>69069.600000000006</v>
      </c>
      <c r="M4576">
        <v>8781.31</v>
      </c>
      <c r="N4576" t="s">
        <v>83</v>
      </c>
    </row>
    <row r="4577" spans="1:14" x14ac:dyDescent="0.35">
      <c r="A4577">
        <v>14576</v>
      </c>
      <c r="B4577" s="1">
        <v>45332</v>
      </c>
      <c r="C4577" t="s">
        <v>8141</v>
      </c>
      <c r="D4577" t="s">
        <v>15</v>
      </c>
      <c r="E4577" t="s">
        <v>174</v>
      </c>
      <c r="F4577" t="s">
        <v>24</v>
      </c>
      <c r="G4577" t="s">
        <v>133</v>
      </c>
      <c r="H4577" t="s">
        <v>4689</v>
      </c>
      <c r="I4577">
        <v>5</v>
      </c>
      <c r="J4577">
        <v>43409</v>
      </c>
      <c r="K4577">
        <v>10</v>
      </c>
      <c r="L4577">
        <v>195340.5</v>
      </c>
      <c r="M4577">
        <v>17255.18</v>
      </c>
      <c r="N4577" t="s">
        <v>33</v>
      </c>
    </row>
    <row r="4578" spans="1:14" x14ac:dyDescent="0.35">
      <c r="A4578">
        <v>14577</v>
      </c>
      <c r="B4578" s="1">
        <v>45732</v>
      </c>
      <c r="C4578" t="s">
        <v>8142</v>
      </c>
      <c r="D4578" t="s">
        <v>22</v>
      </c>
      <c r="E4578" t="s">
        <v>54</v>
      </c>
      <c r="F4578" t="s">
        <v>69</v>
      </c>
      <c r="G4578" t="s">
        <v>123</v>
      </c>
      <c r="H4578" t="s">
        <v>8143</v>
      </c>
      <c r="I4578">
        <v>2</v>
      </c>
      <c r="J4578">
        <v>46622</v>
      </c>
      <c r="K4578">
        <v>0</v>
      </c>
      <c r="L4578">
        <v>93244</v>
      </c>
      <c r="M4578">
        <v>5623.38</v>
      </c>
      <c r="N4578" t="s">
        <v>33</v>
      </c>
    </row>
    <row r="4579" spans="1:14" x14ac:dyDescent="0.35">
      <c r="A4579">
        <v>14578</v>
      </c>
      <c r="B4579" s="1">
        <v>45244</v>
      </c>
      <c r="C4579" t="s">
        <v>8144</v>
      </c>
      <c r="D4579" t="s">
        <v>40</v>
      </c>
      <c r="E4579" t="s">
        <v>62</v>
      </c>
      <c r="F4579" t="s">
        <v>30</v>
      </c>
      <c r="G4579" t="s">
        <v>104</v>
      </c>
      <c r="H4579" t="s">
        <v>1511</v>
      </c>
      <c r="I4579">
        <v>4</v>
      </c>
      <c r="J4579">
        <v>75759</v>
      </c>
      <c r="K4579">
        <v>5</v>
      </c>
      <c r="L4579">
        <v>287884.2</v>
      </c>
      <c r="M4579">
        <v>27464.79</v>
      </c>
      <c r="N4579" t="s">
        <v>38</v>
      </c>
    </row>
    <row r="4580" spans="1:14" x14ac:dyDescent="0.35">
      <c r="A4580">
        <v>14579</v>
      </c>
      <c r="B4580" s="1">
        <v>45537</v>
      </c>
      <c r="C4580" t="s">
        <v>8145</v>
      </c>
      <c r="D4580" t="s">
        <v>22</v>
      </c>
      <c r="E4580" t="s">
        <v>23</v>
      </c>
      <c r="F4580" t="s">
        <v>30</v>
      </c>
      <c r="G4580" t="s">
        <v>104</v>
      </c>
      <c r="H4580" t="s">
        <v>1102</v>
      </c>
      <c r="I4580">
        <v>5</v>
      </c>
      <c r="J4580">
        <v>15012</v>
      </c>
      <c r="K4580">
        <v>5</v>
      </c>
      <c r="L4580">
        <v>71307</v>
      </c>
      <c r="M4580">
        <v>15010.02</v>
      </c>
      <c r="N4580" t="s">
        <v>20</v>
      </c>
    </row>
    <row r="4581" spans="1:14" x14ac:dyDescent="0.35">
      <c r="A4581">
        <v>14580</v>
      </c>
      <c r="B4581" s="1">
        <v>45901</v>
      </c>
      <c r="C4581" t="s">
        <v>8146</v>
      </c>
      <c r="D4581" t="s">
        <v>15</v>
      </c>
      <c r="E4581" t="s">
        <v>174</v>
      </c>
      <c r="F4581" t="s">
        <v>17</v>
      </c>
      <c r="G4581" t="s">
        <v>100</v>
      </c>
      <c r="H4581" t="s">
        <v>7718</v>
      </c>
      <c r="I4581">
        <v>2</v>
      </c>
      <c r="J4581">
        <v>70609</v>
      </c>
      <c r="K4581">
        <v>10</v>
      </c>
      <c r="L4581">
        <v>127096.2</v>
      </c>
      <c r="M4581">
        <v>30765.41</v>
      </c>
      <c r="N4581" t="s">
        <v>20</v>
      </c>
    </row>
    <row r="4582" spans="1:14" x14ac:dyDescent="0.35">
      <c r="A4582">
        <v>14581</v>
      </c>
      <c r="B4582" s="1">
        <v>45524</v>
      </c>
      <c r="C4582" t="s">
        <v>8147</v>
      </c>
      <c r="D4582" t="s">
        <v>22</v>
      </c>
      <c r="E4582" t="s">
        <v>23</v>
      </c>
      <c r="F4582" t="s">
        <v>17</v>
      </c>
      <c r="G4582" t="s">
        <v>291</v>
      </c>
      <c r="H4582" t="s">
        <v>8148</v>
      </c>
      <c r="I4582">
        <v>5</v>
      </c>
      <c r="J4582">
        <v>56097</v>
      </c>
      <c r="K4582">
        <v>5</v>
      </c>
      <c r="L4582">
        <v>266460.75</v>
      </c>
      <c r="M4582">
        <v>29233.39</v>
      </c>
      <c r="N4582" t="s">
        <v>33</v>
      </c>
    </row>
    <row r="4583" spans="1:14" x14ac:dyDescent="0.35">
      <c r="A4583">
        <v>14582</v>
      </c>
      <c r="B4583" s="1">
        <v>45429</v>
      </c>
      <c r="C4583" t="s">
        <v>8149</v>
      </c>
      <c r="D4583" t="s">
        <v>22</v>
      </c>
      <c r="E4583" t="s">
        <v>167</v>
      </c>
      <c r="F4583" t="s">
        <v>17</v>
      </c>
      <c r="G4583" t="s">
        <v>291</v>
      </c>
      <c r="H4583" t="s">
        <v>3525</v>
      </c>
      <c r="I4583">
        <v>1</v>
      </c>
      <c r="J4583">
        <v>44617</v>
      </c>
      <c r="K4583">
        <v>0</v>
      </c>
      <c r="L4583">
        <v>44617</v>
      </c>
      <c r="M4583">
        <v>8399.67</v>
      </c>
      <c r="N4583" t="s">
        <v>33</v>
      </c>
    </row>
    <row r="4584" spans="1:14" x14ac:dyDescent="0.35">
      <c r="A4584">
        <v>14583</v>
      </c>
      <c r="B4584" s="1">
        <v>45395</v>
      </c>
      <c r="C4584" t="s">
        <v>8150</v>
      </c>
      <c r="D4584" t="s">
        <v>28</v>
      </c>
      <c r="E4584" t="s">
        <v>29</v>
      </c>
      <c r="F4584" t="s">
        <v>42</v>
      </c>
      <c r="G4584" t="s">
        <v>446</v>
      </c>
      <c r="H4584" t="s">
        <v>8151</v>
      </c>
      <c r="I4584">
        <v>5</v>
      </c>
      <c r="J4584">
        <v>23757</v>
      </c>
      <c r="K4584">
        <v>5</v>
      </c>
      <c r="L4584">
        <v>112845.75</v>
      </c>
      <c r="M4584">
        <v>20200.72</v>
      </c>
      <c r="N4584" t="s">
        <v>83</v>
      </c>
    </row>
    <row r="4585" spans="1:14" x14ac:dyDescent="0.35">
      <c r="A4585">
        <v>14584</v>
      </c>
      <c r="B4585" s="1">
        <v>45766</v>
      </c>
      <c r="C4585" t="s">
        <v>8152</v>
      </c>
      <c r="D4585" t="s">
        <v>40</v>
      </c>
      <c r="E4585" t="s">
        <v>110</v>
      </c>
      <c r="F4585" t="s">
        <v>75</v>
      </c>
      <c r="G4585" t="s">
        <v>204</v>
      </c>
      <c r="H4585" t="s">
        <v>8153</v>
      </c>
      <c r="I4585">
        <v>3</v>
      </c>
      <c r="J4585">
        <v>32050</v>
      </c>
      <c r="K4585">
        <v>10</v>
      </c>
      <c r="L4585">
        <v>86535</v>
      </c>
      <c r="M4585">
        <v>20339.169999999998</v>
      </c>
      <c r="N4585" t="s">
        <v>72</v>
      </c>
    </row>
    <row r="4586" spans="1:14" x14ac:dyDescent="0.35">
      <c r="A4586">
        <v>14585</v>
      </c>
      <c r="B4586" s="1">
        <v>45621</v>
      </c>
      <c r="C4586" t="s">
        <v>8154</v>
      </c>
      <c r="D4586" t="s">
        <v>28</v>
      </c>
      <c r="E4586" t="s">
        <v>35</v>
      </c>
      <c r="F4586" t="s">
        <v>75</v>
      </c>
      <c r="G4586" t="s">
        <v>240</v>
      </c>
      <c r="H4586" t="s">
        <v>6597</v>
      </c>
      <c r="I4586">
        <v>3</v>
      </c>
      <c r="J4586">
        <v>79277</v>
      </c>
      <c r="K4586">
        <v>10</v>
      </c>
      <c r="L4586">
        <v>214047.9</v>
      </c>
      <c r="M4586">
        <v>47028.5</v>
      </c>
      <c r="N4586" t="s">
        <v>38</v>
      </c>
    </row>
    <row r="4587" spans="1:14" x14ac:dyDescent="0.35">
      <c r="A4587">
        <v>14586</v>
      </c>
      <c r="B4587" s="1">
        <v>45820</v>
      </c>
      <c r="C4587" t="s">
        <v>8155</v>
      </c>
      <c r="D4587" t="s">
        <v>28</v>
      </c>
      <c r="E4587" t="s">
        <v>85</v>
      </c>
      <c r="F4587" t="s">
        <v>129</v>
      </c>
      <c r="G4587" t="s">
        <v>148</v>
      </c>
      <c r="H4587" t="s">
        <v>8156</v>
      </c>
      <c r="I4587">
        <v>4</v>
      </c>
      <c r="J4587">
        <v>27950</v>
      </c>
      <c r="K4587">
        <v>15</v>
      </c>
      <c r="L4587">
        <v>95030</v>
      </c>
      <c r="M4587">
        <v>9115.43</v>
      </c>
      <c r="N4587" t="s">
        <v>83</v>
      </c>
    </row>
    <row r="4588" spans="1:14" x14ac:dyDescent="0.35">
      <c r="A4588">
        <v>14587</v>
      </c>
      <c r="B4588" s="1">
        <v>45512</v>
      </c>
      <c r="C4588" t="s">
        <v>8157</v>
      </c>
      <c r="D4588" t="s">
        <v>22</v>
      </c>
      <c r="E4588" t="s">
        <v>74</v>
      </c>
      <c r="F4588" t="s">
        <v>129</v>
      </c>
      <c r="G4588" t="s">
        <v>148</v>
      </c>
      <c r="H4588" t="s">
        <v>8158</v>
      </c>
      <c r="I4588">
        <v>2</v>
      </c>
      <c r="J4588">
        <v>49690</v>
      </c>
      <c r="K4588">
        <v>15</v>
      </c>
      <c r="L4588">
        <v>84473</v>
      </c>
      <c r="M4588">
        <v>9125.98</v>
      </c>
      <c r="N4588" t="s">
        <v>20</v>
      </c>
    </row>
    <row r="4589" spans="1:14" x14ac:dyDescent="0.35">
      <c r="A4589">
        <v>14588</v>
      </c>
      <c r="B4589" s="1">
        <v>45353</v>
      </c>
      <c r="C4589" t="s">
        <v>8159</v>
      </c>
      <c r="D4589" t="s">
        <v>22</v>
      </c>
      <c r="E4589" t="s">
        <v>74</v>
      </c>
      <c r="F4589" t="s">
        <v>42</v>
      </c>
      <c r="G4589" t="s">
        <v>188</v>
      </c>
      <c r="H4589" t="s">
        <v>8160</v>
      </c>
      <c r="I4589">
        <v>1</v>
      </c>
      <c r="J4589">
        <v>35032</v>
      </c>
      <c r="K4589">
        <v>10</v>
      </c>
      <c r="L4589">
        <v>31528.799999999999</v>
      </c>
      <c r="M4589">
        <v>3488.26</v>
      </c>
      <c r="N4589" t="s">
        <v>33</v>
      </c>
    </row>
    <row r="4590" spans="1:14" x14ac:dyDescent="0.35">
      <c r="A4590">
        <v>14589</v>
      </c>
      <c r="B4590" s="1">
        <v>45218</v>
      </c>
      <c r="C4590" t="s">
        <v>8161</v>
      </c>
      <c r="D4590" t="s">
        <v>40</v>
      </c>
      <c r="E4590" t="s">
        <v>110</v>
      </c>
      <c r="F4590" t="s">
        <v>129</v>
      </c>
      <c r="G4590" t="s">
        <v>130</v>
      </c>
      <c r="H4590" t="s">
        <v>8162</v>
      </c>
      <c r="I4590">
        <v>2</v>
      </c>
      <c r="J4590">
        <v>32915</v>
      </c>
      <c r="K4590">
        <v>15</v>
      </c>
      <c r="L4590">
        <v>55955.5</v>
      </c>
      <c r="M4590">
        <v>7212.67</v>
      </c>
      <c r="N4590" t="s">
        <v>83</v>
      </c>
    </row>
    <row r="4591" spans="1:14" x14ac:dyDescent="0.35">
      <c r="A4591">
        <v>14590</v>
      </c>
      <c r="B4591" s="1">
        <v>45790</v>
      </c>
      <c r="C4591" t="s">
        <v>8163</v>
      </c>
      <c r="D4591" t="s">
        <v>15</v>
      </c>
      <c r="E4591" t="s">
        <v>174</v>
      </c>
      <c r="F4591" t="s">
        <v>129</v>
      </c>
      <c r="G4591" t="s">
        <v>148</v>
      </c>
      <c r="H4591" t="s">
        <v>1740</v>
      </c>
      <c r="I4591">
        <v>5</v>
      </c>
      <c r="J4591">
        <v>34275</v>
      </c>
      <c r="K4591">
        <v>10</v>
      </c>
      <c r="L4591">
        <v>154237.5</v>
      </c>
      <c r="M4591">
        <v>24911.22</v>
      </c>
      <c r="N4591" t="s">
        <v>72</v>
      </c>
    </row>
    <row r="4592" spans="1:14" x14ac:dyDescent="0.35">
      <c r="A4592">
        <v>14591</v>
      </c>
      <c r="B4592" s="1">
        <v>45317</v>
      </c>
      <c r="C4592" t="s">
        <v>8164</v>
      </c>
      <c r="D4592" t="s">
        <v>28</v>
      </c>
      <c r="E4592" t="s">
        <v>114</v>
      </c>
      <c r="F4592" t="s">
        <v>24</v>
      </c>
      <c r="G4592" t="s">
        <v>133</v>
      </c>
      <c r="H4592" t="s">
        <v>8165</v>
      </c>
      <c r="I4592">
        <v>3</v>
      </c>
      <c r="J4592">
        <v>25218</v>
      </c>
      <c r="K4592">
        <v>15</v>
      </c>
      <c r="L4592">
        <v>64305.9</v>
      </c>
      <c r="M4592">
        <v>13301.03</v>
      </c>
      <c r="N4592" t="s">
        <v>83</v>
      </c>
    </row>
    <row r="4593" spans="1:14" x14ac:dyDescent="0.35">
      <c r="A4593">
        <v>14592</v>
      </c>
      <c r="B4593" s="1">
        <v>45353</v>
      </c>
      <c r="C4593" t="s">
        <v>8166</v>
      </c>
      <c r="D4593" t="s">
        <v>15</v>
      </c>
      <c r="E4593" t="s">
        <v>68</v>
      </c>
      <c r="F4593" t="s">
        <v>24</v>
      </c>
      <c r="G4593" t="s">
        <v>133</v>
      </c>
      <c r="H4593" t="s">
        <v>8167</v>
      </c>
      <c r="I4593">
        <v>1</v>
      </c>
      <c r="J4593">
        <v>50536</v>
      </c>
      <c r="K4593">
        <v>5</v>
      </c>
      <c r="L4593">
        <v>48009.2</v>
      </c>
      <c r="M4593">
        <v>5845.32</v>
      </c>
      <c r="N4593" t="s">
        <v>72</v>
      </c>
    </row>
    <row r="4594" spans="1:14" x14ac:dyDescent="0.35">
      <c r="A4594">
        <v>14593</v>
      </c>
      <c r="B4594" s="1">
        <v>45808</v>
      </c>
      <c r="C4594" t="s">
        <v>8168</v>
      </c>
      <c r="D4594" t="s">
        <v>22</v>
      </c>
      <c r="E4594" t="s">
        <v>167</v>
      </c>
      <c r="F4594" t="s">
        <v>96</v>
      </c>
      <c r="G4594" t="s">
        <v>156</v>
      </c>
      <c r="H4594" t="s">
        <v>8169</v>
      </c>
      <c r="I4594">
        <v>1</v>
      </c>
      <c r="J4594">
        <v>2635</v>
      </c>
      <c r="K4594">
        <v>0</v>
      </c>
      <c r="L4594">
        <v>2635</v>
      </c>
      <c r="M4594">
        <v>347.17</v>
      </c>
      <c r="N4594" t="s">
        <v>38</v>
      </c>
    </row>
    <row r="4595" spans="1:14" x14ac:dyDescent="0.35">
      <c r="A4595">
        <v>14594</v>
      </c>
      <c r="B4595" s="1">
        <v>45307</v>
      </c>
      <c r="C4595" t="s">
        <v>8170</v>
      </c>
      <c r="D4595" t="s">
        <v>40</v>
      </c>
      <c r="E4595" t="s">
        <v>62</v>
      </c>
      <c r="F4595" t="s">
        <v>46</v>
      </c>
      <c r="G4595" t="s">
        <v>47</v>
      </c>
      <c r="H4595" t="s">
        <v>1443</v>
      </c>
      <c r="I4595">
        <v>4</v>
      </c>
      <c r="J4595">
        <v>65025</v>
      </c>
      <c r="K4595">
        <v>10</v>
      </c>
      <c r="L4595">
        <v>234090</v>
      </c>
      <c r="M4595">
        <v>44512.95</v>
      </c>
      <c r="N4595" t="s">
        <v>20</v>
      </c>
    </row>
    <row r="4596" spans="1:14" x14ac:dyDescent="0.35">
      <c r="A4596">
        <v>14595</v>
      </c>
      <c r="B4596" s="1">
        <v>45889</v>
      </c>
      <c r="C4596" t="s">
        <v>8171</v>
      </c>
      <c r="D4596" t="s">
        <v>22</v>
      </c>
      <c r="E4596" t="s">
        <v>167</v>
      </c>
      <c r="F4596" t="s">
        <v>46</v>
      </c>
      <c r="G4596" t="s">
        <v>141</v>
      </c>
      <c r="H4596" t="s">
        <v>491</v>
      </c>
      <c r="I4596">
        <v>1</v>
      </c>
      <c r="J4596">
        <v>75750</v>
      </c>
      <c r="K4596">
        <v>10</v>
      </c>
      <c r="L4596">
        <v>68175</v>
      </c>
      <c r="M4596">
        <v>5299.2</v>
      </c>
      <c r="N4596" t="s">
        <v>38</v>
      </c>
    </row>
    <row r="4597" spans="1:14" x14ac:dyDescent="0.35">
      <c r="A4597">
        <v>14596</v>
      </c>
      <c r="B4597" s="1">
        <v>45547</v>
      </c>
      <c r="C4597" t="s">
        <v>8172</v>
      </c>
      <c r="D4597" t="s">
        <v>40</v>
      </c>
      <c r="E4597" t="s">
        <v>103</v>
      </c>
      <c r="F4597" t="s">
        <v>86</v>
      </c>
      <c r="G4597" t="s">
        <v>118</v>
      </c>
      <c r="H4597" t="s">
        <v>6076</v>
      </c>
      <c r="I4597">
        <v>5</v>
      </c>
      <c r="J4597">
        <v>50439</v>
      </c>
      <c r="K4597">
        <v>20</v>
      </c>
      <c r="L4597">
        <v>201756</v>
      </c>
      <c r="M4597">
        <v>18011.009999999998</v>
      </c>
      <c r="N4597" t="s">
        <v>33</v>
      </c>
    </row>
    <row r="4598" spans="1:14" x14ac:dyDescent="0.35">
      <c r="A4598">
        <v>14597</v>
      </c>
      <c r="B4598" s="1">
        <v>45667</v>
      </c>
      <c r="C4598" t="s">
        <v>8173</v>
      </c>
      <c r="D4598" t="s">
        <v>40</v>
      </c>
      <c r="E4598" t="s">
        <v>110</v>
      </c>
      <c r="F4598" t="s">
        <v>24</v>
      </c>
      <c r="G4598" t="s">
        <v>107</v>
      </c>
      <c r="H4598" t="s">
        <v>8174</v>
      </c>
      <c r="I4598">
        <v>4</v>
      </c>
      <c r="J4598">
        <v>705</v>
      </c>
      <c r="K4598">
        <v>0</v>
      </c>
      <c r="L4598">
        <v>2820</v>
      </c>
      <c r="M4598">
        <v>459.12</v>
      </c>
      <c r="N4598" t="s">
        <v>72</v>
      </c>
    </row>
    <row r="4599" spans="1:14" x14ac:dyDescent="0.35">
      <c r="A4599">
        <v>14598</v>
      </c>
      <c r="B4599" s="1">
        <v>45330</v>
      </c>
      <c r="C4599" t="s">
        <v>8175</v>
      </c>
      <c r="D4599" t="s">
        <v>15</v>
      </c>
      <c r="E4599" t="s">
        <v>68</v>
      </c>
      <c r="F4599" t="s">
        <v>24</v>
      </c>
      <c r="G4599" t="s">
        <v>36</v>
      </c>
      <c r="H4599" t="s">
        <v>6028</v>
      </c>
      <c r="I4599">
        <v>3</v>
      </c>
      <c r="J4599">
        <v>30416</v>
      </c>
      <c r="K4599">
        <v>20</v>
      </c>
      <c r="L4599">
        <v>72998.399999999994</v>
      </c>
      <c r="M4599">
        <v>4884.91</v>
      </c>
      <c r="N4599" t="s">
        <v>20</v>
      </c>
    </row>
    <row r="4600" spans="1:14" x14ac:dyDescent="0.35">
      <c r="A4600">
        <v>14599</v>
      </c>
      <c r="B4600" s="1">
        <v>45803</v>
      </c>
      <c r="C4600" t="s">
        <v>8176</v>
      </c>
      <c r="D4600" t="s">
        <v>28</v>
      </c>
      <c r="E4600" t="s">
        <v>144</v>
      </c>
      <c r="F4600" t="s">
        <v>75</v>
      </c>
      <c r="G4600" t="s">
        <v>409</v>
      </c>
      <c r="H4600" t="s">
        <v>8177</v>
      </c>
      <c r="I4600">
        <v>3</v>
      </c>
      <c r="J4600">
        <v>23013</v>
      </c>
      <c r="K4600">
        <v>0</v>
      </c>
      <c r="L4600">
        <v>69039</v>
      </c>
      <c r="M4600">
        <v>16389.330000000002</v>
      </c>
      <c r="N4600" t="s">
        <v>38</v>
      </c>
    </row>
    <row r="4601" spans="1:14" x14ac:dyDescent="0.35">
      <c r="A4601">
        <v>14600</v>
      </c>
      <c r="B4601" s="1">
        <v>45315</v>
      </c>
      <c r="C4601" t="s">
        <v>8178</v>
      </c>
      <c r="D4601" t="s">
        <v>22</v>
      </c>
      <c r="E4601" t="s">
        <v>167</v>
      </c>
      <c r="F4601" t="s">
        <v>30</v>
      </c>
      <c r="G4601" t="s">
        <v>104</v>
      </c>
      <c r="H4601" t="s">
        <v>8179</v>
      </c>
      <c r="I4601">
        <v>2</v>
      </c>
      <c r="J4601">
        <v>57650</v>
      </c>
      <c r="K4601">
        <v>15</v>
      </c>
      <c r="L4601">
        <v>98005</v>
      </c>
      <c r="M4601">
        <v>8250.4</v>
      </c>
      <c r="N4601" t="s">
        <v>20</v>
      </c>
    </row>
    <row r="4602" spans="1:14" x14ac:dyDescent="0.35">
      <c r="A4602">
        <v>14601</v>
      </c>
      <c r="B4602" s="1">
        <v>45727</v>
      </c>
      <c r="C4602" t="s">
        <v>8180</v>
      </c>
      <c r="D4602" t="s">
        <v>15</v>
      </c>
      <c r="E4602" t="s">
        <v>174</v>
      </c>
      <c r="F4602" t="s">
        <v>42</v>
      </c>
      <c r="G4602" t="s">
        <v>188</v>
      </c>
      <c r="H4602" t="s">
        <v>4232</v>
      </c>
      <c r="I4602">
        <v>4</v>
      </c>
      <c r="J4602">
        <v>33939</v>
      </c>
      <c r="K4602">
        <v>5</v>
      </c>
      <c r="L4602">
        <v>128968.2</v>
      </c>
      <c r="M4602">
        <v>23069.65</v>
      </c>
      <c r="N4602" t="s">
        <v>38</v>
      </c>
    </row>
    <row r="4603" spans="1:14" x14ac:dyDescent="0.35">
      <c r="A4603">
        <v>14602</v>
      </c>
      <c r="B4603" s="1">
        <v>45674</v>
      </c>
      <c r="C4603" t="s">
        <v>8181</v>
      </c>
      <c r="D4603" t="s">
        <v>22</v>
      </c>
      <c r="E4603" t="s">
        <v>167</v>
      </c>
      <c r="F4603" t="s">
        <v>17</v>
      </c>
      <c r="G4603" t="s">
        <v>55</v>
      </c>
      <c r="H4603" t="s">
        <v>8182</v>
      </c>
      <c r="I4603">
        <v>1</v>
      </c>
      <c r="J4603">
        <v>43515</v>
      </c>
      <c r="K4603">
        <v>15</v>
      </c>
      <c r="L4603">
        <v>36987.75</v>
      </c>
      <c r="M4603">
        <v>3373.19</v>
      </c>
      <c r="N4603" t="s">
        <v>33</v>
      </c>
    </row>
    <row r="4604" spans="1:14" x14ac:dyDescent="0.35">
      <c r="A4604">
        <v>14603</v>
      </c>
      <c r="B4604" s="1">
        <v>45830</v>
      </c>
      <c r="C4604" t="s">
        <v>8183</v>
      </c>
      <c r="D4604" t="s">
        <v>22</v>
      </c>
      <c r="E4604" t="s">
        <v>74</v>
      </c>
      <c r="F4604" t="s">
        <v>24</v>
      </c>
      <c r="G4604" t="s">
        <v>107</v>
      </c>
      <c r="H4604" t="s">
        <v>828</v>
      </c>
      <c r="I4604">
        <v>3</v>
      </c>
      <c r="J4604">
        <v>22419</v>
      </c>
      <c r="K4604">
        <v>20</v>
      </c>
      <c r="L4604">
        <v>53805.599999999999</v>
      </c>
      <c r="M4604">
        <v>7062.92</v>
      </c>
      <c r="N4604" t="s">
        <v>72</v>
      </c>
    </row>
    <row r="4605" spans="1:14" x14ac:dyDescent="0.35">
      <c r="A4605">
        <v>14604</v>
      </c>
      <c r="B4605" s="1">
        <v>45804</v>
      </c>
      <c r="C4605" t="s">
        <v>8184</v>
      </c>
      <c r="D4605" t="s">
        <v>22</v>
      </c>
      <c r="E4605" t="s">
        <v>23</v>
      </c>
      <c r="F4605" t="s">
        <v>42</v>
      </c>
      <c r="G4605" t="s">
        <v>79</v>
      </c>
      <c r="H4605" t="s">
        <v>8185</v>
      </c>
      <c r="I4605">
        <v>3</v>
      </c>
      <c r="J4605">
        <v>44615</v>
      </c>
      <c r="K4605">
        <v>5</v>
      </c>
      <c r="L4605">
        <v>127152.75</v>
      </c>
      <c r="M4605">
        <v>12407.21</v>
      </c>
      <c r="N4605" t="s">
        <v>33</v>
      </c>
    </row>
    <row r="4606" spans="1:14" x14ac:dyDescent="0.35">
      <c r="A4606">
        <v>14605</v>
      </c>
      <c r="B4606" s="1">
        <v>45280</v>
      </c>
      <c r="C4606" t="s">
        <v>8186</v>
      </c>
      <c r="D4606" t="s">
        <v>28</v>
      </c>
      <c r="E4606" t="s">
        <v>29</v>
      </c>
      <c r="F4606" t="s">
        <v>42</v>
      </c>
      <c r="G4606" t="s">
        <v>51</v>
      </c>
      <c r="H4606" t="s">
        <v>8187</v>
      </c>
      <c r="I4606">
        <v>1</v>
      </c>
      <c r="J4606">
        <v>55296</v>
      </c>
      <c r="K4606">
        <v>10</v>
      </c>
      <c r="L4606">
        <v>49766.400000000001</v>
      </c>
      <c r="M4606">
        <v>9434.99</v>
      </c>
      <c r="N4606" t="s">
        <v>83</v>
      </c>
    </row>
    <row r="4607" spans="1:14" x14ac:dyDescent="0.35">
      <c r="A4607">
        <v>14606</v>
      </c>
      <c r="B4607" s="1">
        <v>45310</v>
      </c>
      <c r="C4607" t="s">
        <v>8188</v>
      </c>
      <c r="D4607" t="s">
        <v>40</v>
      </c>
      <c r="E4607" t="s">
        <v>41</v>
      </c>
      <c r="F4607" t="s">
        <v>96</v>
      </c>
      <c r="G4607" t="s">
        <v>183</v>
      </c>
      <c r="H4607" t="s">
        <v>2809</v>
      </c>
      <c r="I4607">
        <v>3</v>
      </c>
      <c r="J4607">
        <v>45903</v>
      </c>
      <c r="K4607">
        <v>20</v>
      </c>
      <c r="L4607">
        <v>110167.2</v>
      </c>
      <c r="M4607">
        <v>24032.45</v>
      </c>
      <c r="N4607" t="s">
        <v>20</v>
      </c>
    </row>
    <row r="4608" spans="1:14" x14ac:dyDescent="0.35">
      <c r="A4608">
        <v>14607</v>
      </c>
      <c r="B4608" s="1">
        <v>45551</v>
      </c>
      <c r="C4608" t="s">
        <v>8189</v>
      </c>
      <c r="D4608" t="s">
        <v>40</v>
      </c>
      <c r="E4608" t="s">
        <v>41</v>
      </c>
      <c r="F4608" t="s">
        <v>75</v>
      </c>
      <c r="G4608" t="s">
        <v>76</v>
      </c>
      <c r="H4608" t="s">
        <v>8190</v>
      </c>
      <c r="I4608">
        <v>1</v>
      </c>
      <c r="J4608">
        <v>51820</v>
      </c>
      <c r="K4608">
        <v>10</v>
      </c>
      <c r="L4608">
        <v>46638</v>
      </c>
      <c r="M4608">
        <v>5597.32</v>
      </c>
      <c r="N4608" t="s">
        <v>83</v>
      </c>
    </row>
    <row r="4609" spans="1:14" x14ac:dyDescent="0.35">
      <c r="A4609">
        <v>14608</v>
      </c>
      <c r="B4609" s="1">
        <v>45541</v>
      </c>
      <c r="C4609" t="s">
        <v>8191</v>
      </c>
      <c r="D4609" t="s">
        <v>40</v>
      </c>
      <c r="E4609" t="s">
        <v>62</v>
      </c>
      <c r="F4609" t="s">
        <v>86</v>
      </c>
      <c r="G4609" t="s">
        <v>118</v>
      </c>
      <c r="H4609" t="s">
        <v>8192</v>
      </c>
      <c r="I4609">
        <v>5</v>
      </c>
      <c r="J4609">
        <v>29633</v>
      </c>
      <c r="K4609">
        <v>10</v>
      </c>
      <c r="L4609">
        <v>133348.5</v>
      </c>
      <c r="M4609">
        <v>10534.82</v>
      </c>
      <c r="N4609" t="s">
        <v>72</v>
      </c>
    </row>
    <row r="4610" spans="1:14" x14ac:dyDescent="0.35">
      <c r="A4610">
        <v>14609</v>
      </c>
      <c r="B4610" s="1">
        <v>45338</v>
      </c>
      <c r="C4610" t="s">
        <v>8193</v>
      </c>
      <c r="D4610" t="s">
        <v>28</v>
      </c>
      <c r="E4610" t="s">
        <v>35</v>
      </c>
      <c r="F4610" t="s">
        <v>69</v>
      </c>
      <c r="G4610" t="s">
        <v>70</v>
      </c>
      <c r="H4610" t="s">
        <v>8194</v>
      </c>
      <c r="I4610">
        <v>3</v>
      </c>
      <c r="J4610">
        <v>20814</v>
      </c>
      <c r="K4610">
        <v>5</v>
      </c>
      <c r="L4610">
        <v>59319.9</v>
      </c>
      <c r="M4610">
        <v>7273.45</v>
      </c>
      <c r="N4610" t="s">
        <v>33</v>
      </c>
    </row>
    <row r="4611" spans="1:14" x14ac:dyDescent="0.35">
      <c r="A4611">
        <v>14610</v>
      </c>
      <c r="B4611" s="1">
        <v>45849</v>
      </c>
      <c r="C4611" t="s">
        <v>8195</v>
      </c>
      <c r="D4611" t="s">
        <v>40</v>
      </c>
      <c r="E4611" t="s">
        <v>62</v>
      </c>
      <c r="F4611" t="s">
        <v>69</v>
      </c>
      <c r="G4611" t="s">
        <v>123</v>
      </c>
      <c r="H4611" t="s">
        <v>7979</v>
      </c>
      <c r="I4611">
        <v>4</v>
      </c>
      <c r="J4611">
        <v>26570</v>
      </c>
      <c r="K4611">
        <v>20</v>
      </c>
      <c r="L4611">
        <v>85024</v>
      </c>
      <c r="M4611">
        <v>19730.830000000002</v>
      </c>
      <c r="N4611" t="s">
        <v>72</v>
      </c>
    </row>
    <row r="4612" spans="1:14" x14ac:dyDescent="0.35">
      <c r="A4612">
        <v>14611</v>
      </c>
      <c r="B4612" s="1">
        <v>45765</v>
      </c>
      <c r="C4612" t="s">
        <v>8196</v>
      </c>
      <c r="D4612" t="s">
        <v>28</v>
      </c>
      <c r="E4612" t="s">
        <v>114</v>
      </c>
      <c r="F4612" t="s">
        <v>46</v>
      </c>
      <c r="G4612" t="s">
        <v>126</v>
      </c>
      <c r="H4612" t="s">
        <v>391</v>
      </c>
      <c r="I4612">
        <v>4</v>
      </c>
      <c r="J4612">
        <v>13148</v>
      </c>
      <c r="K4612">
        <v>20</v>
      </c>
      <c r="L4612">
        <v>42073.599999999999</v>
      </c>
      <c r="M4612">
        <v>2289.7199999999998</v>
      </c>
      <c r="N4612" t="s">
        <v>83</v>
      </c>
    </row>
    <row r="4613" spans="1:14" x14ac:dyDescent="0.35">
      <c r="A4613">
        <v>14612</v>
      </c>
      <c r="B4613" s="1">
        <v>45419</v>
      </c>
      <c r="C4613" t="s">
        <v>8197</v>
      </c>
      <c r="D4613" t="s">
        <v>15</v>
      </c>
      <c r="E4613" t="s">
        <v>93</v>
      </c>
      <c r="F4613" t="s">
        <v>30</v>
      </c>
      <c r="G4613" t="s">
        <v>31</v>
      </c>
      <c r="H4613" t="s">
        <v>3746</v>
      </c>
      <c r="I4613">
        <v>1</v>
      </c>
      <c r="J4613">
        <v>21735</v>
      </c>
      <c r="K4613">
        <v>10</v>
      </c>
      <c r="L4613">
        <v>19561.5</v>
      </c>
      <c r="M4613">
        <v>4391.08</v>
      </c>
      <c r="N4613" t="s">
        <v>38</v>
      </c>
    </row>
    <row r="4614" spans="1:14" x14ac:dyDescent="0.35">
      <c r="A4614">
        <v>14613</v>
      </c>
      <c r="B4614" s="1">
        <v>45739</v>
      </c>
      <c r="C4614" t="s">
        <v>8198</v>
      </c>
      <c r="D4614" t="s">
        <v>15</v>
      </c>
      <c r="E4614" t="s">
        <v>147</v>
      </c>
      <c r="F4614" t="s">
        <v>96</v>
      </c>
      <c r="G4614" t="s">
        <v>156</v>
      </c>
      <c r="H4614" t="s">
        <v>8199</v>
      </c>
      <c r="I4614">
        <v>1</v>
      </c>
      <c r="J4614">
        <v>13556</v>
      </c>
      <c r="K4614">
        <v>10</v>
      </c>
      <c r="L4614">
        <v>12200.4</v>
      </c>
      <c r="M4614">
        <v>1992</v>
      </c>
      <c r="N4614" t="s">
        <v>38</v>
      </c>
    </row>
    <row r="4615" spans="1:14" x14ac:dyDescent="0.35">
      <c r="A4615">
        <v>14614</v>
      </c>
      <c r="B4615" s="1">
        <v>45601</v>
      </c>
      <c r="C4615" t="s">
        <v>8200</v>
      </c>
      <c r="D4615" t="s">
        <v>15</v>
      </c>
      <c r="E4615" t="s">
        <v>147</v>
      </c>
      <c r="F4615" t="s">
        <v>96</v>
      </c>
      <c r="G4615" t="s">
        <v>156</v>
      </c>
      <c r="H4615" t="s">
        <v>8201</v>
      </c>
      <c r="I4615">
        <v>2</v>
      </c>
      <c r="J4615">
        <v>5764</v>
      </c>
      <c r="K4615">
        <v>10</v>
      </c>
      <c r="L4615">
        <v>10375.200000000001</v>
      </c>
      <c r="M4615">
        <v>1395.4</v>
      </c>
      <c r="N4615" t="s">
        <v>33</v>
      </c>
    </row>
    <row r="4616" spans="1:14" x14ac:dyDescent="0.35">
      <c r="A4616">
        <v>14615</v>
      </c>
      <c r="B4616" s="1">
        <v>45547</v>
      </c>
      <c r="C4616" t="s">
        <v>8202</v>
      </c>
      <c r="D4616" t="s">
        <v>28</v>
      </c>
      <c r="E4616" t="s">
        <v>29</v>
      </c>
      <c r="F4616" t="s">
        <v>96</v>
      </c>
      <c r="G4616" t="s">
        <v>138</v>
      </c>
      <c r="H4616" t="s">
        <v>8203</v>
      </c>
      <c r="I4616">
        <v>2</v>
      </c>
      <c r="J4616">
        <v>71299</v>
      </c>
      <c r="K4616">
        <v>10</v>
      </c>
      <c r="L4616">
        <v>128338.2</v>
      </c>
      <c r="M4616">
        <v>26654.799999999999</v>
      </c>
      <c r="N4616" t="s">
        <v>20</v>
      </c>
    </row>
    <row r="4617" spans="1:14" x14ac:dyDescent="0.35">
      <c r="A4617">
        <v>14616</v>
      </c>
      <c r="B4617" s="1">
        <v>45424</v>
      </c>
      <c r="C4617" t="s">
        <v>8204</v>
      </c>
      <c r="D4617" t="s">
        <v>40</v>
      </c>
      <c r="E4617" t="s">
        <v>50</v>
      </c>
      <c r="F4617" t="s">
        <v>129</v>
      </c>
      <c r="G4617" t="s">
        <v>148</v>
      </c>
      <c r="H4617" t="s">
        <v>8205</v>
      </c>
      <c r="I4617">
        <v>4</v>
      </c>
      <c r="J4617">
        <v>66754</v>
      </c>
      <c r="K4617">
        <v>15</v>
      </c>
      <c r="L4617">
        <v>226963.6</v>
      </c>
      <c r="M4617">
        <v>44175.4</v>
      </c>
      <c r="N4617" t="s">
        <v>33</v>
      </c>
    </row>
    <row r="4618" spans="1:14" x14ac:dyDescent="0.35">
      <c r="A4618">
        <v>14617</v>
      </c>
      <c r="B4618" s="1">
        <v>45491</v>
      </c>
      <c r="C4618" t="s">
        <v>8206</v>
      </c>
      <c r="D4618" t="s">
        <v>40</v>
      </c>
      <c r="E4618" t="s">
        <v>41</v>
      </c>
      <c r="F4618" t="s">
        <v>17</v>
      </c>
      <c r="G4618" t="s">
        <v>111</v>
      </c>
      <c r="H4618" t="s">
        <v>2601</v>
      </c>
      <c r="I4618">
        <v>4</v>
      </c>
      <c r="J4618">
        <v>28747</v>
      </c>
      <c r="K4618">
        <v>15</v>
      </c>
      <c r="L4618">
        <v>97739.8</v>
      </c>
      <c r="M4618">
        <v>21482.39</v>
      </c>
      <c r="N4618" t="s">
        <v>83</v>
      </c>
    </row>
    <row r="4619" spans="1:14" x14ac:dyDescent="0.35">
      <c r="A4619">
        <v>14618</v>
      </c>
      <c r="B4619" s="1">
        <v>45636</v>
      </c>
      <c r="C4619" t="s">
        <v>8207</v>
      </c>
      <c r="D4619" t="s">
        <v>22</v>
      </c>
      <c r="E4619" t="s">
        <v>167</v>
      </c>
      <c r="F4619" t="s">
        <v>96</v>
      </c>
      <c r="G4619" t="s">
        <v>138</v>
      </c>
      <c r="H4619" t="s">
        <v>8208</v>
      </c>
      <c r="I4619">
        <v>3</v>
      </c>
      <c r="J4619">
        <v>58800</v>
      </c>
      <c r="K4619">
        <v>15</v>
      </c>
      <c r="L4619">
        <v>149940</v>
      </c>
      <c r="M4619">
        <v>28107.56</v>
      </c>
      <c r="N4619" t="s">
        <v>83</v>
      </c>
    </row>
    <row r="4620" spans="1:14" x14ac:dyDescent="0.35">
      <c r="A4620">
        <v>14619</v>
      </c>
      <c r="B4620" s="1">
        <v>45746</v>
      </c>
      <c r="C4620" t="s">
        <v>6604</v>
      </c>
      <c r="D4620" t="s">
        <v>40</v>
      </c>
      <c r="E4620" t="s">
        <v>62</v>
      </c>
      <c r="F4620" t="s">
        <v>75</v>
      </c>
      <c r="G4620" t="s">
        <v>76</v>
      </c>
      <c r="H4620" t="s">
        <v>6774</v>
      </c>
      <c r="I4620">
        <v>1</v>
      </c>
      <c r="J4620">
        <v>36266</v>
      </c>
      <c r="K4620">
        <v>0</v>
      </c>
      <c r="L4620">
        <v>36266</v>
      </c>
      <c r="M4620">
        <v>4748.8500000000004</v>
      </c>
      <c r="N4620" t="s">
        <v>72</v>
      </c>
    </row>
    <row r="4621" spans="1:14" x14ac:dyDescent="0.35">
      <c r="A4621">
        <v>14620</v>
      </c>
      <c r="B4621" s="1">
        <v>45311</v>
      </c>
      <c r="C4621" t="s">
        <v>8209</v>
      </c>
      <c r="D4621" t="s">
        <v>22</v>
      </c>
      <c r="E4621" t="s">
        <v>167</v>
      </c>
      <c r="F4621" t="s">
        <v>46</v>
      </c>
      <c r="G4621" t="s">
        <v>47</v>
      </c>
      <c r="H4621" t="s">
        <v>6535</v>
      </c>
      <c r="I4621">
        <v>3</v>
      </c>
      <c r="J4621">
        <v>59820</v>
      </c>
      <c r="K4621">
        <v>10</v>
      </c>
      <c r="L4621">
        <v>161514</v>
      </c>
      <c r="M4621">
        <v>11816.56</v>
      </c>
      <c r="N4621" t="s">
        <v>20</v>
      </c>
    </row>
    <row r="4622" spans="1:14" x14ac:dyDescent="0.35">
      <c r="A4622">
        <v>14621</v>
      </c>
      <c r="B4622" s="1">
        <v>45295</v>
      </c>
      <c r="C4622" t="s">
        <v>8210</v>
      </c>
      <c r="D4622" t="s">
        <v>15</v>
      </c>
      <c r="E4622" t="s">
        <v>147</v>
      </c>
      <c r="F4622" t="s">
        <v>75</v>
      </c>
      <c r="G4622" t="s">
        <v>240</v>
      </c>
      <c r="H4622" t="s">
        <v>8211</v>
      </c>
      <c r="I4622">
        <v>1</v>
      </c>
      <c r="J4622">
        <v>14133</v>
      </c>
      <c r="K4622">
        <v>0</v>
      </c>
      <c r="L4622">
        <v>14133</v>
      </c>
      <c r="M4622">
        <v>3000.83</v>
      </c>
      <c r="N4622" t="s">
        <v>38</v>
      </c>
    </row>
    <row r="4623" spans="1:14" x14ac:dyDescent="0.35">
      <c r="A4623">
        <v>14622</v>
      </c>
      <c r="B4623" s="1">
        <v>45386</v>
      </c>
      <c r="C4623" t="s">
        <v>8212</v>
      </c>
      <c r="D4623" t="s">
        <v>22</v>
      </c>
      <c r="E4623" t="s">
        <v>167</v>
      </c>
      <c r="F4623" t="s">
        <v>46</v>
      </c>
      <c r="G4623" t="s">
        <v>47</v>
      </c>
      <c r="H4623" t="s">
        <v>3781</v>
      </c>
      <c r="I4623">
        <v>2</v>
      </c>
      <c r="J4623">
        <v>78956</v>
      </c>
      <c r="K4623">
        <v>10</v>
      </c>
      <c r="L4623">
        <v>142120.79999999999</v>
      </c>
      <c r="M4623">
        <v>12670.11</v>
      </c>
      <c r="N4623" t="s">
        <v>83</v>
      </c>
    </row>
    <row r="4624" spans="1:14" x14ac:dyDescent="0.35">
      <c r="A4624">
        <v>14623</v>
      </c>
      <c r="B4624" s="1">
        <v>45881</v>
      </c>
      <c r="C4624" t="s">
        <v>8213</v>
      </c>
      <c r="D4624" t="s">
        <v>22</v>
      </c>
      <c r="E4624" t="s">
        <v>58</v>
      </c>
      <c r="F4624" t="s">
        <v>30</v>
      </c>
      <c r="G4624" t="s">
        <v>31</v>
      </c>
      <c r="H4624" t="s">
        <v>1471</v>
      </c>
      <c r="I4624">
        <v>2</v>
      </c>
      <c r="J4624">
        <v>15749</v>
      </c>
      <c r="K4624">
        <v>20</v>
      </c>
      <c r="L4624">
        <v>25198.400000000001</v>
      </c>
      <c r="M4624">
        <v>2935.24</v>
      </c>
      <c r="N4624" t="s">
        <v>72</v>
      </c>
    </row>
    <row r="4625" spans="1:14" x14ac:dyDescent="0.35">
      <c r="A4625">
        <v>14624</v>
      </c>
      <c r="B4625" s="1">
        <v>45310</v>
      </c>
      <c r="C4625" t="s">
        <v>8214</v>
      </c>
      <c r="D4625" t="s">
        <v>40</v>
      </c>
      <c r="E4625" t="s">
        <v>62</v>
      </c>
      <c r="F4625" t="s">
        <v>30</v>
      </c>
      <c r="G4625" t="s">
        <v>322</v>
      </c>
      <c r="H4625" t="s">
        <v>8215</v>
      </c>
      <c r="I4625">
        <v>5</v>
      </c>
      <c r="J4625">
        <v>39258</v>
      </c>
      <c r="K4625">
        <v>15</v>
      </c>
      <c r="L4625">
        <v>166846.5</v>
      </c>
      <c r="M4625">
        <v>31754.79</v>
      </c>
      <c r="N4625" t="s">
        <v>33</v>
      </c>
    </row>
    <row r="4626" spans="1:14" x14ac:dyDescent="0.35">
      <c r="A4626">
        <v>14625</v>
      </c>
      <c r="B4626" s="1">
        <v>45509</v>
      </c>
      <c r="C4626" t="s">
        <v>8216</v>
      </c>
      <c r="D4626" t="s">
        <v>28</v>
      </c>
      <c r="E4626" t="s">
        <v>114</v>
      </c>
      <c r="F4626" t="s">
        <v>17</v>
      </c>
      <c r="G4626" t="s">
        <v>291</v>
      </c>
      <c r="H4626" t="s">
        <v>8217</v>
      </c>
      <c r="I4626">
        <v>3</v>
      </c>
      <c r="J4626">
        <v>74402</v>
      </c>
      <c r="K4626">
        <v>10</v>
      </c>
      <c r="L4626">
        <v>200885.4</v>
      </c>
      <c r="M4626">
        <v>34197.42</v>
      </c>
      <c r="N4626" t="s">
        <v>33</v>
      </c>
    </row>
    <row r="4627" spans="1:14" x14ac:dyDescent="0.35">
      <c r="A4627">
        <v>14626</v>
      </c>
      <c r="B4627" s="1">
        <v>45741</v>
      </c>
      <c r="C4627" t="s">
        <v>8218</v>
      </c>
      <c r="D4627" t="s">
        <v>40</v>
      </c>
      <c r="E4627" t="s">
        <v>103</v>
      </c>
      <c r="F4627" t="s">
        <v>46</v>
      </c>
      <c r="G4627" t="s">
        <v>47</v>
      </c>
      <c r="H4627" t="s">
        <v>8219</v>
      </c>
      <c r="I4627">
        <v>1</v>
      </c>
      <c r="J4627">
        <v>2029</v>
      </c>
      <c r="K4627">
        <v>0</v>
      </c>
      <c r="L4627">
        <v>2029</v>
      </c>
      <c r="M4627">
        <v>264.66000000000003</v>
      </c>
      <c r="N4627" t="s">
        <v>20</v>
      </c>
    </row>
    <row r="4628" spans="1:14" x14ac:dyDescent="0.35">
      <c r="A4628">
        <v>14627</v>
      </c>
      <c r="B4628" s="1">
        <v>45478</v>
      </c>
      <c r="C4628" t="s">
        <v>8220</v>
      </c>
      <c r="D4628" t="s">
        <v>40</v>
      </c>
      <c r="E4628" t="s">
        <v>110</v>
      </c>
      <c r="F4628" t="s">
        <v>17</v>
      </c>
      <c r="G4628" t="s">
        <v>111</v>
      </c>
      <c r="H4628" t="s">
        <v>8221</v>
      </c>
      <c r="I4628">
        <v>2</v>
      </c>
      <c r="J4628">
        <v>4559</v>
      </c>
      <c r="K4628">
        <v>20</v>
      </c>
      <c r="L4628">
        <v>7294.4</v>
      </c>
      <c r="M4628">
        <v>695.66</v>
      </c>
      <c r="N4628" t="s">
        <v>38</v>
      </c>
    </row>
    <row r="4629" spans="1:14" x14ac:dyDescent="0.35">
      <c r="A4629">
        <v>14628</v>
      </c>
      <c r="B4629" s="1">
        <v>45298</v>
      </c>
      <c r="C4629" t="s">
        <v>8222</v>
      </c>
      <c r="D4629" t="s">
        <v>15</v>
      </c>
      <c r="E4629" t="s">
        <v>16</v>
      </c>
      <c r="F4629" t="s">
        <v>69</v>
      </c>
      <c r="G4629" t="s">
        <v>115</v>
      </c>
      <c r="H4629" t="s">
        <v>8223</v>
      </c>
      <c r="I4629">
        <v>5</v>
      </c>
      <c r="J4629">
        <v>75487</v>
      </c>
      <c r="K4629">
        <v>15</v>
      </c>
      <c r="L4629">
        <v>320819.75</v>
      </c>
      <c r="M4629">
        <v>24580.16</v>
      </c>
      <c r="N4629" t="s">
        <v>20</v>
      </c>
    </row>
    <row r="4630" spans="1:14" x14ac:dyDescent="0.35">
      <c r="A4630">
        <v>14629</v>
      </c>
      <c r="B4630" s="1">
        <v>45800</v>
      </c>
      <c r="C4630" t="s">
        <v>2705</v>
      </c>
      <c r="D4630" t="s">
        <v>22</v>
      </c>
      <c r="E4630" t="s">
        <v>167</v>
      </c>
      <c r="F4630" t="s">
        <v>129</v>
      </c>
      <c r="G4630" t="s">
        <v>164</v>
      </c>
      <c r="H4630" t="s">
        <v>6012</v>
      </c>
      <c r="I4630">
        <v>4</v>
      </c>
      <c r="J4630">
        <v>10088</v>
      </c>
      <c r="K4630">
        <v>5</v>
      </c>
      <c r="L4630">
        <v>38334.400000000001</v>
      </c>
      <c r="M4630">
        <v>3468.32</v>
      </c>
      <c r="N4630" t="s">
        <v>83</v>
      </c>
    </row>
    <row r="4631" spans="1:14" x14ac:dyDescent="0.35">
      <c r="A4631">
        <v>14630</v>
      </c>
      <c r="B4631" s="1">
        <v>45694</v>
      </c>
      <c r="C4631" t="s">
        <v>8224</v>
      </c>
      <c r="D4631" t="s">
        <v>28</v>
      </c>
      <c r="E4631" t="s">
        <v>29</v>
      </c>
      <c r="F4631" t="s">
        <v>42</v>
      </c>
      <c r="G4631" t="s">
        <v>51</v>
      </c>
      <c r="H4631" t="s">
        <v>4036</v>
      </c>
      <c r="I4631">
        <v>2</v>
      </c>
      <c r="J4631">
        <v>1670</v>
      </c>
      <c r="K4631">
        <v>20</v>
      </c>
      <c r="L4631">
        <v>2672</v>
      </c>
      <c r="M4631">
        <v>160.18</v>
      </c>
      <c r="N4631" t="s">
        <v>72</v>
      </c>
    </row>
    <row r="4632" spans="1:14" x14ac:dyDescent="0.35">
      <c r="A4632">
        <v>14631</v>
      </c>
      <c r="B4632" s="1">
        <v>45526</v>
      </c>
      <c r="C4632" t="s">
        <v>8225</v>
      </c>
      <c r="D4632" t="s">
        <v>15</v>
      </c>
      <c r="E4632" t="s">
        <v>147</v>
      </c>
      <c r="F4632" t="s">
        <v>69</v>
      </c>
      <c r="G4632" t="s">
        <v>151</v>
      </c>
      <c r="H4632" t="s">
        <v>6461</v>
      </c>
      <c r="I4632">
        <v>2</v>
      </c>
      <c r="J4632">
        <v>66972</v>
      </c>
      <c r="K4632">
        <v>15</v>
      </c>
      <c r="L4632">
        <v>113852.4</v>
      </c>
      <c r="M4632">
        <v>16952.07</v>
      </c>
      <c r="N4632" t="s">
        <v>72</v>
      </c>
    </row>
    <row r="4633" spans="1:14" x14ac:dyDescent="0.35">
      <c r="A4633">
        <v>14632</v>
      </c>
      <c r="B4633" s="1">
        <v>45486</v>
      </c>
      <c r="C4633" t="s">
        <v>8226</v>
      </c>
      <c r="D4633" t="s">
        <v>22</v>
      </c>
      <c r="E4633" t="s">
        <v>23</v>
      </c>
      <c r="F4633" t="s">
        <v>46</v>
      </c>
      <c r="G4633" t="s">
        <v>126</v>
      </c>
      <c r="H4633" t="s">
        <v>8227</v>
      </c>
      <c r="I4633">
        <v>4</v>
      </c>
      <c r="J4633">
        <v>30883</v>
      </c>
      <c r="K4633">
        <v>15</v>
      </c>
      <c r="L4633">
        <v>105002.2</v>
      </c>
      <c r="M4633">
        <v>15147.86</v>
      </c>
      <c r="N4633" t="s">
        <v>72</v>
      </c>
    </row>
    <row r="4634" spans="1:14" x14ac:dyDescent="0.35">
      <c r="A4634">
        <v>14633</v>
      </c>
      <c r="B4634" s="1">
        <v>45832</v>
      </c>
      <c r="C4634" t="s">
        <v>8228</v>
      </c>
      <c r="D4634" t="s">
        <v>28</v>
      </c>
      <c r="E4634" t="s">
        <v>114</v>
      </c>
      <c r="F4634" t="s">
        <v>30</v>
      </c>
      <c r="G4634" t="s">
        <v>31</v>
      </c>
      <c r="H4634" t="s">
        <v>8229</v>
      </c>
      <c r="I4634">
        <v>2</v>
      </c>
      <c r="J4634">
        <v>79645</v>
      </c>
      <c r="K4634">
        <v>0</v>
      </c>
      <c r="L4634">
        <v>159290</v>
      </c>
      <c r="M4634">
        <v>33087.24</v>
      </c>
      <c r="N4634" t="s">
        <v>38</v>
      </c>
    </row>
    <row r="4635" spans="1:14" x14ac:dyDescent="0.35">
      <c r="A4635">
        <v>14634</v>
      </c>
      <c r="B4635" s="1">
        <v>45703</v>
      </c>
      <c r="C4635" t="s">
        <v>8230</v>
      </c>
      <c r="D4635" t="s">
        <v>40</v>
      </c>
      <c r="E4635" t="s">
        <v>50</v>
      </c>
      <c r="F4635" t="s">
        <v>46</v>
      </c>
      <c r="G4635" t="s">
        <v>141</v>
      </c>
      <c r="H4635" t="s">
        <v>982</v>
      </c>
      <c r="I4635">
        <v>3</v>
      </c>
      <c r="J4635">
        <v>63315</v>
      </c>
      <c r="K4635">
        <v>0</v>
      </c>
      <c r="L4635">
        <v>189945</v>
      </c>
      <c r="M4635">
        <v>36976.92</v>
      </c>
      <c r="N4635" t="s">
        <v>38</v>
      </c>
    </row>
    <row r="4636" spans="1:14" x14ac:dyDescent="0.35">
      <c r="A4636">
        <v>14635</v>
      </c>
      <c r="B4636" s="1">
        <v>45455</v>
      </c>
      <c r="C4636" t="s">
        <v>8231</v>
      </c>
      <c r="D4636" t="s">
        <v>40</v>
      </c>
      <c r="E4636" t="s">
        <v>110</v>
      </c>
      <c r="F4636" t="s">
        <v>96</v>
      </c>
      <c r="G4636" t="s">
        <v>156</v>
      </c>
      <c r="H4636" t="s">
        <v>2726</v>
      </c>
      <c r="I4636">
        <v>3</v>
      </c>
      <c r="J4636">
        <v>35118</v>
      </c>
      <c r="K4636">
        <v>20</v>
      </c>
      <c r="L4636">
        <v>84283.199999999997</v>
      </c>
      <c r="M4636">
        <v>18661.310000000001</v>
      </c>
      <c r="N4636" t="s">
        <v>20</v>
      </c>
    </row>
    <row r="4637" spans="1:14" x14ac:dyDescent="0.35">
      <c r="A4637">
        <v>14636</v>
      </c>
      <c r="B4637" s="1">
        <v>45799</v>
      </c>
      <c r="C4637" t="s">
        <v>8232</v>
      </c>
      <c r="D4637" t="s">
        <v>22</v>
      </c>
      <c r="E4637" t="s">
        <v>74</v>
      </c>
      <c r="F4637" t="s">
        <v>75</v>
      </c>
      <c r="G4637" t="s">
        <v>240</v>
      </c>
      <c r="H4637" t="s">
        <v>3827</v>
      </c>
      <c r="I4637">
        <v>3</v>
      </c>
      <c r="J4637">
        <v>46911</v>
      </c>
      <c r="K4637">
        <v>20</v>
      </c>
      <c r="L4637">
        <v>112586.4</v>
      </c>
      <c r="M4637">
        <v>22653.42</v>
      </c>
      <c r="N4637" t="s">
        <v>33</v>
      </c>
    </row>
    <row r="4638" spans="1:14" x14ac:dyDescent="0.35">
      <c r="A4638">
        <v>14637</v>
      </c>
      <c r="B4638" s="1">
        <v>45319</v>
      </c>
      <c r="C4638" t="s">
        <v>8233</v>
      </c>
      <c r="D4638" t="s">
        <v>28</v>
      </c>
      <c r="E4638" t="s">
        <v>35</v>
      </c>
      <c r="F4638" t="s">
        <v>75</v>
      </c>
      <c r="G4638" t="s">
        <v>240</v>
      </c>
      <c r="H4638" t="s">
        <v>4067</v>
      </c>
      <c r="I4638">
        <v>3</v>
      </c>
      <c r="J4638">
        <v>55126</v>
      </c>
      <c r="K4638">
        <v>0</v>
      </c>
      <c r="L4638">
        <v>165378</v>
      </c>
      <c r="M4638">
        <v>10723.59</v>
      </c>
      <c r="N4638" t="s">
        <v>33</v>
      </c>
    </row>
    <row r="4639" spans="1:14" x14ac:dyDescent="0.35">
      <c r="A4639">
        <v>14638</v>
      </c>
      <c r="B4639" s="1">
        <v>45453</v>
      </c>
      <c r="C4639" t="s">
        <v>8234</v>
      </c>
      <c r="D4639" t="s">
        <v>40</v>
      </c>
      <c r="E4639" t="s">
        <v>103</v>
      </c>
      <c r="F4639" t="s">
        <v>46</v>
      </c>
      <c r="G4639" t="s">
        <v>141</v>
      </c>
      <c r="H4639" t="s">
        <v>8235</v>
      </c>
      <c r="I4639">
        <v>5</v>
      </c>
      <c r="J4639">
        <v>68968</v>
      </c>
      <c r="K4639">
        <v>20</v>
      </c>
      <c r="L4639">
        <v>275872</v>
      </c>
      <c r="M4639">
        <v>58633.919999999998</v>
      </c>
      <c r="N4639" t="s">
        <v>20</v>
      </c>
    </row>
    <row r="4640" spans="1:14" x14ac:dyDescent="0.35">
      <c r="A4640">
        <v>14639</v>
      </c>
      <c r="B4640" s="1">
        <v>45913</v>
      </c>
      <c r="C4640" t="s">
        <v>8236</v>
      </c>
      <c r="D4640" t="s">
        <v>28</v>
      </c>
      <c r="E4640" t="s">
        <v>29</v>
      </c>
      <c r="F4640" t="s">
        <v>86</v>
      </c>
      <c r="G4640" t="s">
        <v>87</v>
      </c>
      <c r="H4640" t="s">
        <v>5651</v>
      </c>
      <c r="I4640">
        <v>4</v>
      </c>
      <c r="J4640">
        <v>6710</v>
      </c>
      <c r="K4640">
        <v>10</v>
      </c>
      <c r="L4640">
        <v>24156</v>
      </c>
      <c r="M4640">
        <v>3015.79</v>
      </c>
      <c r="N4640" t="s">
        <v>83</v>
      </c>
    </row>
    <row r="4641" spans="1:14" x14ac:dyDescent="0.35">
      <c r="A4641">
        <v>14640</v>
      </c>
      <c r="B4641" s="1">
        <v>45396</v>
      </c>
      <c r="C4641" t="s">
        <v>8237</v>
      </c>
      <c r="D4641" t="s">
        <v>22</v>
      </c>
      <c r="E4641" t="s">
        <v>54</v>
      </c>
      <c r="F4641" t="s">
        <v>24</v>
      </c>
      <c r="G4641" t="s">
        <v>36</v>
      </c>
      <c r="H4641" t="s">
        <v>4781</v>
      </c>
      <c r="I4641">
        <v>2</v>
      </c>
      <c r="J4641">
        <v>21546</v>
      </c>
      <c r="K4641">
        <v>20</v>
      </c>
      <c r="L4641">
        <v>34473.599999999999</v>
      </c>
      <c r="M4641">
        <v>1899.24</v>
      </c>
      <c r="N4641" t="s">
        <v>83</v>
      </c>
    </row>
    <row r="4642" spans="1:14" x14ac:dyDescent="0.35">
      <c r="A4642">
        <v>14641</v>
      </c>
      <c r="B4642" s="1">
        <v>45467</v>
      </c>
      <c r="C4642" t="s">
        <v>8238</v>
      </c>
      <c r="D4642" t="s">
        <v>28</v>
      </c>
      <c r="E4642" t="s">
        <v>29</v>
      </c>
      <c r="F4642" t="s">
        <v>86</v>
      </c>
      <c r="G4642" t="s">
        <v>296</v>
      </c>
      <c r="H4642" t="s">
        <v>8239</v>
      </c>
      <c r="I4642">
        <v>3</v>
      </c>
      <c r="J4642">
        <v>9319</v>
      </c>
      <c r="K4642">
        <v>0</v>
      </c>
      <c r="L4642">
        <v>27957</v>
      </c>
      <c r="M4642">
        <v>5420.69</v>
      </c>
      <c r="N4642" t="s">
        <v>20</v>
      </c>
    </row>
    <row r="4643" spans="1:14" x14ac:dyDescent="0.35">
      <c r="A4643">
        <v>14642</v>
      </c>
      <c r="B4643" s="1">
        <v>45835</v>
      </c>
      <c r="C4643" t="s">
        <v>8240</v>
      </c>
      <c r="D4643" t="s">
        <v>15</v>
      </c>
      <c r="E4643" t="s">
        <v>93</v>
      </c>
      <c r="F4643" t="s">
        <v>75</v>
      </c>
      <c r="G4643" t="s">
        <v>409</v>
      </c>
      <c r="H4643" t="s">
        <v>8241</v>
      </c>
      <c r="I4643">
        <v>1</v>
      </c>
      <c r="J4643">
        <v>8559</v>
      </c>
      <c r="K4643">
        <v>15</v>
      </c>
      <c r="L4643">
        <v>7275.15</v>
      </c>
      <c r="M4643">
        <v>739.35</v>
      </c>
      <c r="N4643" t="s">
        <v>33</v>
      </c>
    </row>
    <row r="4644" spans="1:14" x14ac:dyDescent="0.35">
      <c r="A4644">
        <v>14643</v>
      </c>
      <c r="B4644" s="1">
        <v>45774</v>
      </c>
      <c r="C4644" t="s">
        <v>8242</v>
      </c>
      <c r="D4644" t="s">
        <v>15</v>
      </c>
      <c r="E4644" t="s">
        <v>16</v>
      </c>
      <c r="F4644" t="s">
        <v>24</v>
      </c>
      <c r="G4644" t="s">
        <v>107</v>
      </c>
      <c r="H4644" t="s">
        <v>5860</v>
      </c>
      <c r="I4644">
        <v>2</v>
      </c>
      <c r="J4644">
        <v>15624</v>
      </c>
      <c r="K4644">
        <v>10</v>
      </c>
      <c r="L4644">
        <v>28123.200000000001</v>
      </c>
      <c r="M4644">
        <v>4262.28</v>
      </c>
      <c r="N4644" t="s">
        <v>83</v>
      </c>
    </row>
    <row r="4645" spans="1:14" x14ac:dyDescent="0.35">
      <c r="A4645">
        <v>14644</v>
      </c>
      <c r="B4645" s="1">
        <v>45732</v>
      </c>
      <c r="C4645" t="s">
        <v>8243</v>
      </c>
      <c r="D4645" t="s">
        <v>22</v>
      </c>
      <c r="E4645" t="s">
        <v>74</v>
      </c>
      <c r="F4645" t="s">
        <v>75</v>
      </c>
      <c r="G4645" t="s">
        <v>409</v>
      </c>
      <c r="H4645" t="s">
        <v>6304</v>
      </c>
      <c r="I4645">
        <v>5</v>
      </c>
      <c r="J4645">
        <v>68788</v>
      </c>
      <c r="K4645">
        <v>20</v>
      </c>
      <c r="L4645">
        <v>275152</v>
      </c>
      <c r="M4645">
        <v>59336.800000000003</v>
      </c>
      <c r="N4645" t="s">
        <v>20</v>
      </c>
    </row>
    <row r="4646" spans="1:14" x14ac:dyDescent="0.35">
      <c r="A4646">
        <v>14645</v>
      </c>
      <c r="B4646" s="1">
        <v>45538</v>
      </c>
      <c r="C4646" t="s">
        <v>8244</v>
      </c>
      <c r="D4646" t="s">
        <v>15</v>
      </c>
      <c r="E4646" t="s">
        <v>16</v>
      </c>
      <c r="F4646" t="s">
        <v>75</v>
      </c>
      <c r="G4646" t="s">
        <v>307</v>
      </c>
      <c r="H4646" t="s">
        <v>2831</v>
      </c>
      <c r="I4646">
        <v>1</v>
      </c>
      <c r="J4646">
        <v>79827</v>
      </c>
      <c r="K4646">
        <v>0</v>
      </c>
      <c r="L4646">
        <v>79827</v>
      </c>
      <c r="M4646">
        <v>13912.03</v>
      </c>
      <c r="N4646" t="s">
        <v>20</v>
      </c>
    </row>
    <row r="4647" spans="1:14" x14ac:dyDescent="0.35">
      <c r="A4647">
        <v>14646</v>
      </c>
      <c r="B4647" s="1">
        <v>45455</v>
      </c>
      <c r="C4647" t="s">
        <v>8245</v>
      </c>
      <c r="D4647" t="s">
        <v>15</v>
      </c>
      <c r="E4647" t="s">
        <v>68</v>
      </c>
      <c r="F4647" t="s">
        <v>30</v>
      </c>
      <c r="G4647" t="s">
        <v>322</v>
      </c>
      <c r="H4647" t="s">
        <v>8246</v>
      </c>
      <c r="I4647">
        <v>2</v>
      </c>
      <c r="J4647">
        <v>18022</v>
      </c>
      <c r="K4647">
        <v>15</v>
      </c>
      <c r="L4647">
        <v>30637.4</v>
      </c>
      <c r="M4647">
        <v>5909.14</v>
      </c>
      <c r="N4647" t="s">
        <v>83</v>
      </c>
    </row>
    <row r="4648" spans="1:14" x14ac:dyDescent="0.35">
      <c r="A4648">
        <v>14647</v>
      </c>
      <c r="B4648" s="1">
        <v>45215</v>
      </c>
      <c r="C4648" t="s">
        <v>8247</v>
      </c>
      <c r="D4648" t="s">
        <v>40</v>
      </c>
      <c r="E4648" t="s">
        <v>62</v>
      </c>
      <c r="F4648" t="s">
        <v>75</v>
      </c>
      <c r="G4648" t="s">
        <v>76</v>
      </c>
      <c r="H4648" t="s">
        <v>3318</v>
      </c>
      <c r="I4648">
        <v>3</v>
      </c>
      <c r="J4648">
        <v>19990</v>
      </c>
      <c r="K4648">
        <v>10</v>
      </c>
      <c r="L4648">
        <v>53973</v>
      </c>
      <c r="M4648">
        <v>12190.49</v>
      </c>
      <c r="N4648" t="s">
        <v>38</v>
      </c>
    </row>
    <row r="4649" spans="1:14" x14ac:dyDescent="0.35">
      <c r="A4649">
        <v>14648</v>
      </c>
      <c r="B4649" s="1">
        <v>45227</v>
      </c>
      <c r="C4649" t="s">
        <v>8248</v>
      </c>
      <c r="D4649" t="s">
        <v>28</v>
      </c>
      <c r="E4649" t="s">
        <v>29</v>
      </c>
      <c r="F4649" t="s">
        <v>86</v>
      </c>
      <c r="G4649" t="s">
        <v>87</v>
      </c>
      <c r="H4649" t="s">
        <v>8249</v>
      </c>
      <c r="I4649">
        <v>3</v>
      </c>
      <c r="J4649">
        <v>25326</v>
      </c>
      <c r="K4649">
        <v>10</v>
      </c>
      <c r="L4649">
        <v>68380.2</v>
      </c>
      <c r="M4649">
        <v>5534.28</v>
      </c>
      <c r="N4649" t="s">
        <v>33</v>
      </c>
    </row>
    <row r="4650" spans="1:14" x14ac:dyDescent="0.35">
      <c r="A4650">
        <v>14649</v>
      </c>
      <c r="B4650" s="1">
        <v>45434</v>
      </c>
      <c r="C4650" t="s">
        <v>8250</v>
      </c>
      <c r="D4650" t="s">
        <v>22</v>
      </c>
      <c r="E4650" t="s">
        <v>167</v>
      </c>
      <c r="F4650" t="s">
        <v>42</v>
      </c>
      <c r="G4650" t="s">
        <v>79</v>
      </c>
      <c r="H4650" t="s">
        <v>8251</v>
      </c>
      <c r="I4650">
        <v>1</v>
      </c>
      <c r="J4650">
        <v>69568</v>
      </c>
      <c r="K4650">
        <v>20</v>
      </c>
      <c r="L4650">
        <v>55654.400000000001</v>
      </c>
      <c r="M4650">
        <v>10611.14</v>
      </c>
      <c r="N4650" t="s">
        <v>72</v>
      </c>
    </row>
    <row r="4651" spans="1:14" x14ac:dyDescent="0.35">
      <c r="A4651">
        <v>14650</v>
      </c>
      <c r="B4651" s="1">
        <v>45258</v>
      </c>
      <c r="C4651" t="s">
        <v>8252</v>
      </c>
      <c r="D4651" t="s">
        <v>28</v>
      </c>
      <c r="E4651" t="s">
        <v>29</v>
      </c>
      <c r="F4651" t="s">
        <v>42</v>
      </c>
      <c r="G4651" t="s">
        <v>446</v>
      </c>
      <c r="H4651" t="s">
        <v>3083</v>
      </c>
      <c r="I4651">
        <v>1</v>
      </c>
      <c r="J4651">
        <v>64296</v>
      </c>
      <c r="K4651">
        <v>15</v>
      </c>
      <c r="L4651">
        <v>54651.6</v>
      </c>
      <c r="M4651">
        <v>9385.51</v>
      </c>
      <c r="N4651" t="s">
        <v>83</v>
      </c>
    </row>
    <row r="4652" spans="1:14" x14ac:dyDescent="0.35">
      <c r="A4652">
        <v>14651</v>
      </c>
      <c r="B4652" s="1">
        <v>45611</v>
      </c>
      <c r="C4652" t="s">
        <v>8253</v>
      </c>
      <c r="D4652" t="s">
        <v>28</v>
      </c>
      <c r="E4652" t="s">
        <v>144</v>
      </c>
      <c r="F4652" t="s">
        <v>24</v>
      </c>
      <c r="G4652" t="s">
        <v>133</v>
      </c>
      <c r="H4652" t="s">
        <v>8254</v>
      </c>
      <c r="I4652">
        <v>5</v>
      </c>
      <c r="J4652">
        <v>27717</v>
      </c>
      <c r="K4652">
        <v>15</v>
      </c>
      <c r="L4652">
        <v>117797.25</v>
      </c>
      <c r="M4652">
        <v>23278.42</v>
      </c>
      <c r="N4652" t="s">
        <v>72</v>
      </c>
    </row>
    <row r="4653" spans="1:14" x14ac:dyDescent="0.35">
      <c r="A4653">
        <v>14652</v>
      </c>
      <c r="B4653" s="1">
        <v>45416</v>
      </c>
      <c r="C4653" t="s">
        <v>8255</v>
      </c>
      <c r="D4653" t="s">
        <v>22</v>
      </c>
      <c r="E4653" t="s">
        <v>167</v>
      </c>
      <c r="F4653" t="s">
        <v>69</v>
      </c>
      <c r="G4653" t="s">
        <v>517</v>
      </c>
      <c r="H4653" t="s">
        <v>8256</v>
      </c>
      <c r="I4653">
        <v>2</v>
      </c>
      <c r="J4653">
        <v>67957</v>
      </c>
      <c r="K4653">
        <v>15</v>
      </c>
      <c r="L4653">
        <v>115526.9</v>
      </c>
      <c r="M4653">
        <v>28589.33</v>
      </c>
      <c r="N4653" t="s">
        <v>38</v>
      </c>
    </row>
    <row r="4654" spans="1:14" x14ac:dyDescent="0.35">
      <c r="A4654">
        <v>14653</v>
      </c>
      <c r="B4654" s="1">
        <v>45327</v>
      </c>
      <c r="C4654" t="s">
        <v>8257</v>
      </c>
      <c r="D4654" t="s">
        <v>22</v>
      </c>
      <c r="E4654" t="s">
        <v>167</v>
      </c>
      <c r="F4654" t="s">
        <v>46</v>
      </c>
      <c r="G4654" t="s">
        <v>47</v>
      </c>
      <c r="H4654" t="s">
        <v>8258</v>
      </c>
      <c r="I4654">
        <v>3</v>
      </c>
      <c r="J4654">
        <v>27553</v>
      </c>
      <c r="K4654">
        <v>10</v>
      </c>
      <c r="L4654">
        <v>74393.100000000006</v>
      </c>
      <c r="M4654">
        <v>14327.42</v>
      </c>
      <c r="N4654" t="s">
        <v>20</v>
      </c>
    </row>
    <row r="4655" spans="1:14" x14ac:dyDescent="0.35">
      <c r="A4655">
        <v>14654</v>
      </c>
      <c r="B4655" s="1">
        <v>45760</v>
      </c>
      <c r="C4655" t="s">
        <v>8259</v>
      </c>
      <c r="D4655" t="s">
        <v>22</v>
      </c>
      <c r="E4655" t="s">
        <v>74</v>
      </c>
      <c r="F4655" t="s">
        <v>30</v>
      </c>
      <c r="G4655" t="s">
        <v>227</v>
      </c>
      <c r="H4655" t="s">
        <v>3362</v>
      </c>
      <c r="I4655">
        <v>2</v>
      </c>
      <c r="J4655">
        <v>60114</v>
      </c>
      <c r="K4655">
        <v>15</v>
      </c>
      <c r="L4655">
        <v>102193.8</v>
      </c>
      <c r="M4655">
        <v>16800.89</v>
      </c>
      <c r="N4655" t="s">
        <v>38</v>
      </c>
    </row>
    <row r="4656" spans="1:14" x14ac:dyDescent="0.35">
      <c r="A4656">
        <v>14655</v>
      </c>
      <c r="B4656" s="1">
        <v>45567</v>
      </c>
      <c r="C4656" t="s">
        <v>8260</v>
      </c>
      <c r="D4656" t="s">
        <v>15</v>
      </c>
      <c r="E4656" t="s">
        <v>93</v>
      </c>
      <c r="F4656" t="s">
        <v>17</v>
      </c>
      <c r="G4656" t="s">
        <v>55</v>
      </c>
      <c r="H4656" t="s">
        <v>2994</v>
      </c>
      <c r="I4656">
        <v>1</v>
      </c>
      <c r="J4656">
        <v>77299</v>
      </c>
      <c r="K4656">
        <v>15</v>
      </c>
      <c r="L4656">
        <v>65704.149999999994</v>
      </c>
      <c r="M4656">
        <v>4199.71</v>
      </c>
      <c r="N4656" t="s">
        <v>20</v>
      </c>
    </row>
    <row r="4657" spans="1:14" x14ac:dyDescent="0.35">
      <c r="A4657">
        <v>14656</v>
      </c>
      <c r="B4657" s="1">
        <v>45353</v>
      </c>
      <c r="C4657" t="s">
        <v>8261</v>
      </c>
      <c r="D4657" t="s">
        <v>15</v>
      </c>
      <c r="E4657" t="s">
        <v>68</v>
      </c>
      <c r="F4657" t="s">
        <v>46</v>
      </c>
      <c r="G4657" t="s">
        <v>201</v>
      </c>
      <c r="H4657" t="s">
        <v>7132</v>
      </c>
      <c r="I4657">
        <v>1</v>
      </c>
      <c r="J4657">
        <v>20073</v>
      </c>
      <c r="K4657">
        <v>10</v>
      </c>
      <c r="L4657">
        <v>18065.7</v>
      </c>
      <c r="M4657">
        <v>4015.11</v>
      </c>
      <c r="N4657" t="s">
        <v>83</v>
      </c>
    </row>
    <row r="4658" spans="1:14" x14ac:dyDescent="0.35">
      <c r="A4658">
        <v>14657</v>
      </c>
      <c r="B4658" s="1">
        <v>45564</v>
      </c>
      <c r="C4658" t="s">
        <v>8262</v>
      </c>
      <c r="D4658" t="s">
        <v>15</v>
      </c>
      <c r="E4658" t="s">
        <v>93</v>
      </c>
      <c r="F4658" t="s">
        <v>86</v>
      </c>
      <c r="G4658" t="s">
        <v>296</v>
      </c>
      <c r="H4658" t="s">
        <v>8263</v>
      </c>
      <c r="I4658">
        <v>4</v>
      </c>
      <c r="J4658">
        <v>2209</v>
      </c>
      <c r="K4658">
        <v>20</v>
      </c>
      <c r="L4658">
        <v>7068.8</v>
      </c>
      <c r="M4658">
        <v>577.69000000000005</v>
      </c>
      <c r="N4658" t="s">
        <v>83</v>
      </c>
    </row>
    <row r="4659" spans="1:14" x14ac:dyDescent="0.35">
      <c r="A4659">
        <v>14658</v>
      </c>
      <c r="B4659" s="1">
        <v>45573</v>
      </c>
      <c r="C4659" t="s">
        <v>5708</v>
      </c>
      <c r="D4659" t="s">
        <v>28</v>
      </c>
      <c r="E4659" t="s">
        <v>29</v>
      </c>
      <c r="F4659" t="s">
        <v>42</v>
      </c>
      <c r="G4659" t="s">
        <v>43</v>
      </c>
      <c r="H4659" t="s">
        <v>8264</v>
      </c>
      <c r="I4659">
        <v>4</v>
      </c>
      <c r="J4659">
        <v>64679</v>
      </c>
      <c r="K4659">
        <v>5</v>
      </c>
      <c r="L4659">
        <v>245780.2</v>
      </c>
      <c r="M4659">
        <v>47534.13</v>
      </c>
      <c r="N4659" t="s">
        <v>72</v>
      </c>
    </row>
    <row r="4660" spans="1:14" x14ac:dyDescent="0.35">
      <c r="A4660">
        <v>14659</v>
      </c>
      <c r="B4660" s="1">
        <v>45252</v>
      </c>
      <c r="C4660" t="s">
        <v>8265</v>
      </c>
      <c r="D4660" t="s">
        <v>22</v>
      </c>
      <c r="E4660" t="s">
        <v>74</v>
      </c>
      <c r="F4660" t="s">
        <v>75</v>
      </c>
      <c r="G4660" t="s">
        <v>409</v>
      </c>
      <c r="H4660" t="s">
        <v>5332</v>
      </c>
      <c r="I4660">
        <v>4</v>
      </c>
      <c r="J4660">
        <v>74834</v>
      </c>
      <c r="K4660">
        <v>15</v>
      </c>
      <c r="L4660">
        <v>254435.6</v>
      </c>
      <c r="M4660">
        <v>61038.1</v>
      </c>
      <c r="N4660" t="s">
        <v>33</v>
      </c>
    </row>
    <row r="4661" spans="1:14" x14ac:dyDescent="0.35">
      <c r="A4661">
        <v>14660</v>
      </c>
      <c r="B4661" s="1">
        <v>45672</v>
      </c>
      <c r="C4661" t="s">
        <v>8266</v>
      </c>
      <c r="D4661" t="s">
        <v>28</v>
      </c>
      <c r="E4661" t="s">
        <v>144</v>
      </c>
      <c r="F4661" t="s">
        <v>96</v>
      </c>
      <c r="G4661" t="s">
        <v>214</v>
      </c>
      <c r="H4661" t="s">
        <v>8267</v>
      </c>
      <c r="I4661">
        <v>3</v>
      </c>
      <c r="J4661">
        <v>34803</v>
      </c>
      <c r="K4661">
        <v>15</v>
      </c>
      <c r="L4661">
        <v>88747.65</v>
      </c>
      <c r="M4661">
        <v>6059.19</v>
      </c>
      <c r="N4661" t="s">
        <v>38</v>
      </c>
    </row>
    <row r="4662" spans="1:14" x14ac:dyDescent="0.35">
      <c r="A4662">
        <v>14661</v>
      </c>
      <c r="B4662" s="1">
        <v>45502</v>
      </c>
      <c r="C4662" t="s">
        <v>8268</v>
      </c>
      <c r="D4662" t="s">
        <v>22</v>
      </c>
      <c r="E4662" t="s">
        <v>58</v>
      </c>
      <c r="F4662" t="s">
        <v>75</v>
      </c>
      <c r="G4662" t="s">
        <v>204</v>
      </c>
      <c r="H4662" t="s">
        <v>1906</v>
      </c>
      <c r="I4662">
        <v>1</v>
      </c>
      <c r="J4662">
        <v>72645</v>
      </c>
      <c r="K4662">
        <v>20</v>
      </c>
      <c r="L4662">
        <v>58116</v>
      </c>
      <c r="M4662">
        <v>13838.66</v>
      </c>
      <c r="N4662" t="s">
        <v>38</v>
      </c>
    </row>
    <row r="4663" spans="1:14" x14ac:dyDescent="0.35">
      <c r="A4663">
        <v>14662</v>
      </c>
      <c r="B4663" s="1">
        <v>45635</v>
      </c>
      <c r="C4663" t="s">
        <v>8269</v>
      </c>
      <c r="D4663" t="s">
        <v>15</v>
      </c>
      <c r="E4663" t="s">
        <v>16</v>
      </c>
      <c r="F4663" t="s">
        <v>24</v>
      </c>
      <c r="G4663" t="s">
        <v>133</v>
      </c>
      <c r="H4663" t="s">
        <v>6310</v>
      </c>
      <c r="I4663">
        <v>2</v>
      </c>
      <c r="J4663">
        <v>68457</v>
      </c>
      <c r="K4663">
        <v>15</v>
      </c>
      <c r="L4663">
        <v>116376.9</v>
      </c>
      <c r="M4663">
        <v>24623.53</v>
      </c>
      <c r="N4663" t="s">
        <v>83</v>
      </c>
    </row>
    <row r="4664" spans="1:14" x14ac:dyDescent="0.35">
      <c r="A4664">
        <v>14663</v>
      </c>
      <c r="B4664" s="1">
        <v>45247</v>
      </c>
      <c r="C4664" t="s">
        <v>8270</v>
      </c>
      <c r="D4664" t="s">
        <v>15</v>
      </c>
      <c r="E4664" t="s">
        <v>93</v>
      </c>
      <c r="F4664" t="s">
        <v>69</v>
      </c>
      <c r="G4664" t="s">
        <v>70</v>
      </c>
      <c r="H4664" t="s">
        <v>8271</v>
      </c>
      <c r="I4664">
        <v>1</v>
      </c>
      <c r="J4664">
        <v>23809</v>
      </c>
      <c r="K4664">
        <v>0</v>
      </c>
      <c r="L4664">
        <v>23809</v>
      </c>
      <c r="M4664">
        <v>2711.17</v>
      </c>
      <c r="N4664" t="s">
        <v>20</v>
      </c>
    </row>
    <row r="4665" spans="1:14" x14ac:dyDescent="0.35">
      <c r="A4665">
        <v>14664</v>
      </c>
      <c r="B4665" s="1">
        <v>45857</v>
      </c>
      <c r="C4665" t="s">
        <v>8272</v>
      </c>
      <c r="D4665" t="s">
        <v>15</v>
      </c>
      <c r="E4665" t="s">
        <v>174</v>
      </c>
      <c r="F4665" t="s">
        <v>46</v>
      </c>
      <c r="G4665" t="s">
        <v>141</v>
      </c>
      <c r="H4665" t="s">
        <v>8273</v>
      </c>
      <c r="I4665">
        <v>4</v>
      </c>
      <c r="J4665">
        <v>68951</v>
      </c>
      <c r="K4665">
        <v>15</v>
      </c>
      <c r="L4665">
        <v>234433.4</v>
      </c>
      <c r="M4665">
        <v>28931.58</v>
      </c>
      <c r="N4665" t="s">
        <v>83</v>
      </c>
    </row>
    <row r="4666" spans="1:14" x14ac:dyDescent="0.35">
      <c r="A4666">
        <v>14665</v>
      </c>
      <c r="B4666" s="1">
        <v>45259</v>
      </c>
      <c r="C4666" t="s">
        <v>8274</v>
      </c>
      <c r="D4666" t="s">
        <v>22</v>
      </c>
      <c r="E4666" t="s">
        <v>23</v>
      </c>
      <c r="F4666" t="s">
        <v>30</v>
      </c>
      <c r="G4666" t="s">
        <v>322</v>
      </c>
      <c r="H4666" t="s">
        <v>2493</v>
      </c>
      <c r="I4666">
        <v>3</v>
      </c>
      <c r="J4666">
        <v>16597</v>
      </c>
      <c r="K4666">
        <v>10</v>
      </c>
      <c r="L4666">
        <v>44811.9</v>
      </c>
      <c r="M4666">
        <v>5527.72</v>
      </c>
      <c r="N4666" t="s">
        <v>33</v>
      </c>
    </row>
    <row r="4667" spans="1:14" x14ac:dyDescent="0.35">
      <c r="A4667">
        <v>14666</v>
      </c>
      <c r="B4667" s="1">
        <v>45275</v>
      </c>
      <c r="C4667" t="s">
        <v>8275</v>
      </c>
      <c r="D4667" t="s">
        <v>28</v>
      </c>
      <c r="E4667" t="s">
        <v>144</v>
      </c>
      <c r="F4667" t="s">
        <v>96</v>
      </c>
      <c r="G4667" t="s">
        <v>156</v>
      </c>
      <c r="H4667" t="s">
        <v>8276</v>
      </c>
      <c r="I4667">
        <v>3</v>
      </c>
      <c r="J4667">
        <v>50834</v>
      </c>
      <c r="K4667">
        <v>0</v>
      </c>
      <c r="L4667">
        <v>152502</v>
      </c>
      <c r="M4667">
        <v>33094.559999999998</v>
      </c>
      <c r="N4667" t="s">
        <v>72</v>
      </c>
    </row>
    <row r="4668" spans="1:14" x14ac:dyDescent="0.35">
      <c r="A4668">
        <v>14667</v>
      </c>
      <c r="B4668" s="1">
        <v>45257</v>
      </c>
      <c r="C4668" t="s">
        <v>8277</v>
      </c>
      <c r="D4668" t="s">
        <v>28</v>
      </c>
      <c r="E4668" t="s">
        <v>35</v>
      </c>
      <c r="F4668" t="s">
        <v>24</v>
      </c>
      <c r="G4668" t="s">
        <v>36</v>
      </c>
      <c r="H4668" t="s">
        <v>6893</v>
      </c>
      <c r="I4668">
        <v>1</v>
      </c>
      <c r="J4668">
        <v>69955</v>
      </c>
      <c r="K4668">
        <v>10</v>
      </c>
      <c r="L4668">
        <v>62959.5</v>
      </c>
      <c r="M4668">
        <v>10292.93</v>
      </c>
      <c r="N4668" t="s">
        <v>20</v>
      </c>
    </row>
    <row r="4669" spans="1:14" x14ac:dyDescent="0.35">
      <c r="A4669">
        <v>14668</v>
      </c>
      <c r="B4669" s="1">
        <v>45250</v>
      </c>
      <c r="C4669" t="s">
        <v>8278</v>
      </c>
      <c r="D4669" t="s">
        <v>22</v>
      </c>
      <c r="E4669" t="s">
        <v>74</v>
      </c>
      <c r="F4669" t="s">
        <v>17</v>
      </c>
      <c r="G4669" t="s">
        <v>55</v>
      </c>
      <c r="H4669" t="s">
        <v>461</v>
      </c>
      <c r="I4669">
        <v>5</v>
      </c>
      <c r="J4669">
        <v>13533</v>
      </c>
      <c r="K4669">
        <v>5</v>
      </c>
      <c r="L4669">
        <v>64281.75</v>
      </c>
      <c r="M4669">
        <v>7907.34</v>
      </c>
      <c r="N4669" t="s">
        <v>38</v>
      </c>
    </row>
    <row r="4670" spans="1:14" x14ac:dyDescent="0.35">
      <c r="A4670">
        <v>14669</v>
      </c>
      <c r="B4670" s="1">
        <v>45561</v>
      </c>
      <c r="C4670" t="s">
        <v>5411</v>
      </c>
      <c r="D4670" t="s">
        <v>22</v>
      </c>
      <c r="E4670" t="s">
        <v>58</v>
      </c>
      <c r="F4670" t="s">
        <v>129</v>
      </c>
      <c r="G4670" t="s">
        <v>168</v>
      </c>
      <c r="H4670" t="s">
        <v>8279</v>
      </c>
      <c r="I4670">
        <v>1</v>
      </c>
      <c r="J4670">
        <v>62732</v>
      </c>
      <c r="K4670">
        <v>10</v>
      </c>
      <c r="L4670">
        <v>56458.8</v>
      </c>
      <c r="M4670">
        <v>7908.1</v>
      </c>
      <c r="N4670" t="s">
        <v>72</v>
      </c>
    </row>
    <row r="4671" spans="1:14" x14ac:dyDescent="0.35">
      <c r="A4671">
        <v>14670</v>
      </c>
      <c r="B4671" s="1">
        <v>45236</v>
      </c>
      <c r="C4671" t="s">
        <v>8280</v>
      </c>
      <c r="D4671" t="s">
        <v>40</v>
      </c>
      <c r="E4671" t="s">
        <v>103</v>
      </c>
      <c r="F4671" t="s">
        <v>69</v>
      </c>
      <c r="G4671" t="s">
        <v>517</v>
      </c>
      <c r="H4671" t="s">
        <v>5991</v>
      </c>
      <c r="I4671">
        <v>5</v>
      </c>
      <c r="J4671">
        <v>339</v>
      </c>
      <c r="K4671">
        <v>15</v>
      </c>
      <c r="L4671">
        <v>1440.75</v>
      </c>
      <c r="M4671">
        <v>190.79</v>
      </c>
      <c r="N4671" t="s">
        <v>72</v>
      </c>
    </row>
    <row r="4672" spans="1:14" x14ac:dyDescent="0.35">
      <c r="A4672">
        <v>14671</v>
      </c>
      <c r="B4672" s="1">
        <v>45277</v>
      </c>
      <c r="C4672" t="s">
        <v>8281</v>
      </c>
      <c r="D4672" t="s">
        <v>28</v>
      </c>
      <c r="E4672" t="s">
        <v>85</v>
      </c>
      <c r="F4672" t="s">
        <v>24</v>
      </c>
      <c r="G4672" t="s">
        <v>59</v>
      </c>
      <c r="H4672" t="s">
        <v>8282</v>
      </c>
      <c r="I4672">
        <v>5</v>
      </c>
      <c r="J4672">
        <v>25073</v>
      </c>
      <c r="K4672">
        <v>10</v>
      </c>
      <c r="L4672">
        <v>112828.5</v>
      </c>
      <c r="M4672">
        <v>22991.14</v>
      </c>
      <c r="N4672" t="s">
        <v>20</v>
      </c>
    </row>
    <row r="4673" spans="1:14" x14ac:dyDescent="0.35">
      <c r="A4673">
        <v>14672</v>
      </c>
      <c r="B4673" s="1">
        <v>45668</v>
      </c>
      <c r="C4673" t="s">
        <v>8283</v>
      </c>
      <c r="D4673" t="s">
        <v>15</v>
      </c>
      <c r="E4673" t="s">
        <v>93</v>
      </c>
      <c r="F4673" t="s">
        <v>17</v>
      </c>
      <c r="G4673" t="s">
        <v>55</v>
      </c>
      <c r="H4673" t="s">
        <v>2704</v>
      </c>
      <c r="I4673">
        <v>1</v>
      </c>
      <c r="J4673">
        <v>46278</v>
      </c>
      <c r="K4673">
        <v>20</v>
      </c>
      <c r="L4673">
        <v>37022.400000000001</v>
      </c>
      <c r="M4673">
        <v>3189.47</v>
      </c>
      <c r="N4673" t="s">
        <v>33</v>
      </c>
    </row>
    <row r="4674" spans="1:14" x14ac:dyDescent="0.35">
      <c r="A4674">
        <v>14673</v>
      </c>
      <c r="B4674" s="1">
        <v>45431</v>
      </c>
      <c r="C4674" t="s">
        <v>8284</v>
      </c>
      <c r="D4674" t="s">
        <v>40</v>
      </c>
      <c r="E4674" t="s">
        <v>41</v>
      </c>
      <c r="F4674" t="s">
        <v>30</v>
      </c>
      <c r="G4674" t="s">
        <v>31</v>
      </c>
      <c r="H4674" t="s">
        <v>8285</v>
      </c>
      <c r="I4674">
        <v>1</v>
      </c>
      <c r="J4674">
        <v>32826</v>
      </c>
      <c r="K4674">
        <v>15</v>
      </c>
      <c r="L4674">
        <v>27902.1</v>
      </c>
      <c r="M4674">
        <v>2176.4699999999998</v>
      </c>
      <c r="N4674" t="s">
        <v>33</v>
      </c>
    </row>
    <row r="4675" spans="1:14" x14ac:dyDescent="0.35">
      <c r="A4675">
        <v>14674</v>
      </c>
      <c r="B4675" s="1">
        <v>45465</v>
      </c>
      <c r="C4675" t="s">
        <v>8286</v>
      </c>
      <c r="D4675" t="s">
        <v>28</v>
      </c>
      <c r="E4675" t="s">
        <v>144</v>
      </c>
      <c r="F4675" t="s">
        <v>69</v>
      </c>
      <c r="G4675" t="s">
        <v>115</v>
      </c>
      <c r="H4675" t="s">
        <v>501</v>
      </c>
      <c r="I4675">
        <v>5</v>
      </c>
      <c r="J4675">
        <v>4121</v>
      </c>
      <c r="K4675">
        <v>0</v>
      </c>
      <c r="L4675">
        <v>20605</v>
      </c>
      <c r="M4675">
        <v>2931.88</v>
      </c>
      <c r="N4675" t="s">
        <v>83</v>
      </c>
    </row>
    <row r="4676" spans="1:14" x14ac:dyDescent="0.35">
      <c r="A4676">
        <v>14675</v>
      </c>
      <c r="B4676" s="1">
        <v>45918</v>
      </c>
      <c r="C4676" t="s">
        <v>8287</v>
      </c>
      <c r="D4676" t="s">
        <v>28</v>
      </c>
      <c r="E4676" t="s">
        <v>85</v>
      </c>
      <c r="F4676" t="s">
        <v>30</v>
      </c>
      <c r="G4676" t="s">
        <v>322</v>
      </c>
      <c r="H4676" t="s">
        <v>8288</v>
      </c>
      <c r="I4676">
        <v>4</v>
      </c>
      <c r="J4676">
        <v>26410</v>
      </c>
      <c r="K4676">
        <v>10</v>
      </c>
      <c r="L4676">
        <v>95076</v>
      </c>
      <c r="M4676">
        <v>8450.23</v>
      </c>
      <c r="N4676" t="s">
        <v>33</v>
      </c>
    </row>
    <row r="4677" spans="1:14" x14ac:dyDescent="0.35">
      <c r="A4677">
        <v>14676</v>
      </c>
      <c r="B4677" s="1">
        <v>45476</v>
      </c>
      <c r="C4677" t="s">
        <v>8289</v>
      </c>
      <c r="D4677" t="s">
        <v>15</v>
      </c>
      <c r="E4677" t="s">
        <v>147</v>
      </c>
      <c r="F4677" t="s">
        <v>86</v>
      </c>
      <c r="G4677" t="s">
        <v>87</v>
      </c>
      <c r="H4677" t="s">
        <v>1414</v>
      </c>
      <c r="I4677">
        <v>3</v>
      </c>
      <c r="J4677">
        <v>10933</v>
      </c>
      <c r="K4677">
        <v>15</v>
      </c>
      <c r="L4677">
        <v>27879.15</v>
      </c>
      <c r="M4677">
        <v>4386.09</v>
      </c>
      <c r="N4677" t="s">
        <v>72</v>
      </c>
    </row>
    <row r="4678" spans="1:14" x14ac:dyDescent="0.35">
      <c r="A4678">
        <v>14677</v>
      </c>
      <c r="B4678" s="1">
        <v>45607</v>
      </c>
      <c r="C4678" t="s">
        <v>5790</v>
      </c>
      <c r="D4678" t="s">
        <v>28</v>
      </c>
      <c r="E4678" t="s">
        <v>35</v>
      </c>
      <c r="F4678" t="s">
        <v>24</v>
      </c>
      <c r="G4678" t="s">
        <v>59</v>
      </c>
      <c r="H4678" t="s">
        <v>8290</v>
      </c>
      <c r="I4678">
        <v>5</v>
      </c>
      <c r="J4678">
        <v>73407</v>
      </c>
      <c r="K4678">
        <v>20</v>
      </c>
      <c r="L4678">
        <v>293628</v>
      </c>
      <c r="M4678">
        <v>53157.05</v>
      </c>
      <c r="N4678" t="s">
        <v>38</v>
      </c>
    </row>
    <row r="4679" spans="1:14" x14ac:dyDescent="0.35">
      <c r="A4679">
        <v>14678</v>
      </c>
      <c r="B4679" s="1">
        <v>45649</v>
      </c>
      <c r="C4679" t="s">
        <v>8291</v>
      </c>
      <c r="D4679" t="s">
        <v>28</v>
      </c>
      <c r="E4679" t="s">
        <v>85</v>
      </c>
      <c r="F4679" t="s">
        <v>24</v>
      </c>
      <c r="G4679" t="s">
        <v>36</v>
      </c>
      <c r="H4679" t="s">
        <v>8292</v>
      </c>
      <c r="I4679">
        <v>4</v>
      </c>
      <c r="J4679">
        <v>22751</v>
      </c>
      <c r="K4679">
        <v>0</v>
      </c>
      <c r="L4679">
        <v>91004</v>
      </c>
      <c r="M4679">
        <v>17998.87</v>
      </c>
      <c r="N4679" t="s">
        <v>38</v>
      </c>
    </row>
    <row r="4680" spans="1:14" x14ac:dyDescent="0.35">
      <c r="A4680">
        <v>14679</v>
      </c>
      <c r="B4680" s="1">
        <v>45398</v>
      </c>
      <c r="C4680" t="s">
        <v>8293</v>
      </c>
      <c r="D4680" t="s">
        <v>28</v>
      </c>
      <c r="E4680" t="s">
        <v>29</v>
      </c>
      <c r="F4680" t="s">
        <v>24</v>
      </c>
      <c r="G4680" t="s">
        <v>25</v>
      </c>
      <c r="H4680" t="s">
        <v>954</v>
      </c>
      <c r="I4680">
        <v>2</v>
      </c>
      <c r="J4680">
        <v>69557</v>
      </c>
      <c r="K4680">
        <v>15</v>
      </c>
      <c r="L4680">
        <v>118246.9</v>
      </c>
      <c r="M4680">
        <v>18240.54</v>
      </c>
      <c r="N4680" t="s">
        <v>20</v>
      </c>
    </row>
    <row r="4681" spans="1:14" x14ac:dyDescent="0.35">
      <c r="A4681">
        <v>14680</v>
      </c>
      <c r="B4681" s="1">
        <v>45444</v>
      </c>
      <c r="C4681" t="s">
        <v>8294</v>
      </c>
      <c r="D4681" t="s">
        <v>15</v>
      </c>
      <c r="E4681" t="s">
        <v>16</v>
      </c>
      <c r="F4681" t="s">
        <v>75</v>
      </c>
      <c r="G4681" t="s">
        <v>307</v>
      </c>
      <c r="H4681" t="s">
        <v>8295</v>
      </c>
      <c r="I4681">
        <v>5</v>
      </c>
      <c r="J4681">
        <v>14329</v>
      </c>
      <c r="K4681">
        <v>20</v>
      </c>
      <c r="L4681">
        <v>57316</v>
      </c>
      <c r="M4681">
        <v>6909.73</v>
      </c>
      <c r="N4681" t="s">
        <v>72</v>
      </c>
    </row>
    <row r="4682" spans="1:14" x14ac:dyDescent="0.35">
      <c r="A4682">
        <v>14681</v>
      </c>
      <c r="B4682" s="1">
        <v>45204</v>
      </c>
      <c r="C4682" t="s">
        <v>8296</v>
      </c>
      <c r="D4682" t="s">
        <v>15</v>
      </c>
      <c r="E4682" t="s">
        <v>174</v>
      </c>
      <c r="F4682" t="s">
        <v>129</v>
      </c>
      <c r="G4682" t="s">
        <v>148</v>
      </c>
      <c r="H4682" t="s">
        <v>3461</v>
      </c>
      <c r="I4682">
        <v>3</v>
      </c>
      <c r="J4682">
        <v>36297</v>
      </c>
      <c r="K4682">
        <v>15</v>
      </c>
      <c r="L4682">
        <v>92557.35</v>
      </c>
      <c r="M4682">
        <v>8958.85</v>
      </c>
      <c r="N4682" t="s">
        <v>20</v>
      </c>
    </row>
    <row r="4683" spans="1:14" x14ac:dyDescent="0.35">
      <c r="A4683">
        <v>14682</v>
      </c>
      <c r="B4683" s="1">
        <v>45313</v>
      </c>
      <c r="C4683" t="s">
        <v>8297</v>
      </c>
      <c r="D4683" t="s">
        <v>28</v>
      </c>
      <c r="E4683" t="s">
        <v>85</v>
      </c>
      <c r="F4683" t="s">
        <v>96</v>
      </c>
      <c r="G4683" t="s">
        <v>214</v>
      </c>
      <c r="H4683" t="s">
        <v>4887</v>
      </c>
      <c r="I4683">
        <v>3</v>
      </c>
      <c r="J4683">
        <v>30058</v>
      </c>
      <c r="K4683">
        <v>10</v>
      </c>
      <c r="L4683">
        <v>81156.600000000006</v>
      </c>
      <c r="M4683">
        <v>19110.09</v>
      </c>
      <c r="N4683" t="s">
        <v>33</v>
      </c>
    </row>
    <row r="4684" spans="1:14" x14ac:dyDescent="0.35">
      <c r="A4684">
        <v>14683</v>
      </c>
      <c r="B4684" s="1">
        <v>45723</v>
      </c>
      <c r="C4684" t="s">
        <v>8298</v>
      </c>
      <c r="D4684" t="s">
        <v>15</v>
      </c>
      <c r="E4684" t="s">
        <v>93</v>
      </c>
      <c r="F4684" t="s">
        <v>75</v>
      </c>
      <c r="G4684" t="s">
        <v>409</v>
      </c>
      <c r="H4684" t="s">
        <v>8299</v>
      </c>
      <c r="I4684">
        <v>2</v>
      </c>
      <c r="J4684">
        <v>46850</v>
      </c>
      <c r="K4684">
        <v>10</v>
      </c>
      <c r="L4684">
        <v>84330</v>
      </c>
      <c r="M4684">
        <v>17510.310000000001</v>
      </c>
      <c r="N4684" t="s">
        <v>72</v>
      </c>
    </row>
    <row r="4685" spans="1:14" x14ac:dyDescent="0.35">
      <c r="A4685">
        <v>14684</v>
      </c>
      <c r="B4685" s="1">
        <v>45633</v>
      </c>
      <c r="C4685" t="s">
        <v>5898</v>
      </c>
      <c r="D4685" t="s">
        <v>40</v>
      </c>
      <c r="E4685" t="s">
        <v>50</v>
      </c>
      <c r="F4685" t="s">
        <v>96</v>
      </c>
      <c r="G4685" t="s">
        <v>156</v>
      </c>
      <c r="H4685" t="s">
        <v>788</v>
      </c>
      <c r="I4685">
        <v>4</v>
      </c>
      <c r="J4685">
        <v>50863</v>
      </c>
      <c r="K4685">
        <v>20</v>
      </c>
      <c r="L4685">
        <v>162761.60000000001</v>
      </c>
      <c r="M4685">
        <v>36502.800000000003</v>
      </c>
      <c r="N4685" t="s">
        <v>38</v>
      </c>
    </row>
    <row r="4686" spans="1:14" x14ac:dyDescent="0.35">
      <c r="A4686">
        <v>14685</v>
      </c>
      <c r="B4686" s="1">
        <v>45583</v>
      </c>
      <c r="C4686" t="s">
        <v>8300</v>
      </c>
      <c r="D4686" t="s">
        <v>28</v>
      </c>
      <c r="E4686" t="s">
        <v>114</v>
      </c>
      <c r="F4686" t="s">
        <v>17</v>
      </c>
      <c r="G4686" t="s">
        <v>291</v>
      </c>
      <c r="H4686" t="s">
        <v>8301</v>
      </c>
      <c r="I4686">
        <v>4</v>
      </c>
      <c r="J4686">
        <v>52665</v>
      </c>
      <c r="K4686">
        <v>0</v>
      </c>
      <c r="L4686">
        <v>210660</v>
      </c>
      <c r="M4686">
        <v>26094.79</v>
      </c>
      <c r="N4686" t="s">
        <v>72</v>
      </c>
    </row>
    <row r="4687" spans="1:14" x14ac:dyDescent="0.35">
      <c r="A4687">
        <v>14686</v>
      </c>
      <c r="B4687" s="1">
        <v>45258</v>
      </c>
      <c r="C4687" t="s">
        <v>8302</v>
      </c>
      <c r="D4687" t="s">
        <v>22</v>
      </c>
      <c r="E4687" t="s">
        <v>74</v>
      </c>
      <c r="F4687" t="s">
        <v>86</v>
      </c>
      <c r="G4687" t="s">
        <v>90</v>
      </c>
      <c r="H4687" t="s">
        <v>8303</v>
      </c>
      <c r="I4687">
        <v>3</v>
      </c>
      <c r="J4687">
        <v>43187</v>
      </c>
      <c r="K4687">
        <v>5</v>
      </c>
      <c r="L4687">
        <v>123082.95</v>
      </c>
      <c r="M4687">
        <v>28621.7</v>
      </c>
      <c r="N4687" t="s">
        <v>72</v>
      </c>
    </row>
    <row r="4688" spans="1:14" x14ac:dyDescent="0.35">
      <c r="A4688">
        <v>14687</v>
      </c>
      <c r="B4688" s="1">
        <v>45470</v>
      </c>
      <c r="C4688" t="s">
        <v>8304</v>
      </c>
      <c r="D4688" t="s">
        <v>15</v>
      </c>
      <c r="E4688" t="s">
        <v>147</v>
      </c>
      <c r="F4688" t="s">
        <v>75</v>
      </c>
      <c r="G4688" t="s">
        <v>204</v>
      </c>
      <c r="H4688" t="s">
        <v>1277</v>
      </c>
      <c r="I4688">
        <v>3</v>
      </c>
      <c r="J4688">
        <v>73069</v>
      </c>
      <c r="K4688">
        <v>15</v>
      </c>
      <c r="L4688">
        <v>186325.95</v>
      </c>
      <c r="M4688">
        <v>25422.82</v>
      </c>
      <c r="N4688" t="s">
        <v>38</v>
      </c>
    </row>
    <row r="4689" spans="1:14" x14ac:dyDescent="0.35">
      <c r="A4689">
        <v>14688</v>
      </c>
      <c r="B4689" s="1">
        <v>45284</v>
      </c>
      <c r="C4689" t="s">
        <v>8305</v>
      </c>
      <c r="D4689" t="s">
        <v>22</v>
      </c>
      <c r="E4689" t="s">
        <v>23</v>
      </c>
      <c r="F4689" t="s">
        <v>42</v>
      </c>
      <c r="G4689" t="s">
        <v>43</v>
      </c>
      <c r="H4689" t="s">
        <v>8306</v>
      </c>
      <c r="I4689">
        <v>2</v>
      </c>
      <c r="J4689">
        <v>59974</v>
      </c>
      <c r="K4689">
        <v>0</v>
      </c>
      <c r="L4689">
        <v>119948</v>
      </c>
      <c r="M4689">
        <v>20199.52</v>
      </c>
      <c r="N4689" t="s">
        <v>38</v>
      </c>
    </row>
    <row r="4690" spans="1:14" x14ac:dyDescent="0.35">
      <c r="A4690">
        <v>14689</v>
      </c>
      <c r="B4690" s="1">
        <v>45855</v>
      </c>
      <c r="C4690" t="s">
        <v>8307</v>
      </c>
      <c r="D4690" t="s">
        <v>28</v>
      </c>
      <c r="E4690" t="s">
        <v>35</v>
      </c>
      <c r="F4690" t="s">
        <v>30</v>
      </c>
      <c r="G4690" t="s">
        <v>65</v>
      </c>
      <c r="H4690" t="s">
        <v>2332</v>
      </c>
      <c r="I4690">
        <v>1</v>
      </c>
      <c r="J4690">
        <v>41916</v>
      </c>
      <c r="K4690">
        <v>10</v>
      </c>
      <c r="L4690">
        <v>37724.400000000001</v>
      </c>
      <c r="M4690">
        <v>2453.6</v>
      </c>
      <c r="N4690" t="s">
        <v>33</v>
      </c>
    </row>
    <row r="4691" spans="1:14" x14ac:dyDescent="0.35">
      <c r="A4691">
        <v>14690</v>
      </c>
      <c r="B4691" s="1">
        <v>45701</v>
      </c>
      <c r="C4691" t="s">
        <v>8308</v>
      </c>
      <c r="D4691" t="s">
        <v>40</v>
      </c>
      <c r="E4691" t="s">
        <v>62</v>
      </c>
      <c r="F4691" t="s">
        <v>30</v>
      </c>
      <c r="G4691" t="s">
        <v>322</v>
      </c>
      <c r="H4691" t="s">
        <v>636</v>
      </c>
      <c r="I4691">
        <v>5</v>
      </c>
      <c r="J4691">
        <v>72907</v>
      </c>
      <c r="K4691">
        <v>15</v>
      </c>
      <c r="L4691">
        <v>309854.75</v>
      </c>
      <c r="M4691">
        <v>59977.25</v>
      </c>
      <c r="N4691" t="s">
        <v>20</v>
      </c>
    </row>
    <row r="4692" spans="1:14" x14ac:dyDescent="0.35">
      <c r="A4692">
        <v>14691</v>
      </c>
      <c r="B4692" s="1">
        <v>45490</v>
      </c>
      <c r="C4692" t="s">
        <v>8309</v>
      </c>
      <c r="D4692" t="s">
        <v>40</v>
      </c>
      <c r="E4692" t="s">
        <v>110</v>
      </c>
      <c r="F4692" t="s">
        <v>129</v>
      </c>
      <c r="G4692" t="s">
        <v>164</v>
      </c>
      <c r="H4692" t="s">
        <v>8310</v>
      </c>
      <c r="I4692">
        <v>3</v>
      </c>
      <c r="J4692">
        <v>33919</v>
      </c>
      <c r="K4692">
        <v>20</v>
      </c>
      <c r="L4692">
        <v>81405.600000000006</v>
      </c>
      <c r="M4692">
        <v>7799.65</v>
      </c>
      <c r="N4692" t="s">
        <v>72</v>
      </c>
    </row>
    <row r="4693" spans="1:14" x14ac:dyDescent="0.35">
      <c r="A4693">
        <v>14692</v>
      </c>
      <c r="B4693" s="1">
        <v>45237</v>
      </c>
      <c r="C4693" t="s">
        <v>8311</v>
      </c>
      <c r="D4693" t="s">
        <v>40</v>
      </c>
      <c r="E4693" t="s">
        <v>103</v>
      </c>
      <c r="F4693" t="s">
        <v>42</v>
      </c>
      <c r="G4693" t="s">
        <v>51</v>
      </c>
      <c r="H4693" t="s">
        <v>916</v>
      </c>
      <c r="I4693">
        <v>4</v>
      </c>
      <c r="J4693">
        <v>14493</v>
      </c>
      <c r="K4693">
        <v>20</v>
      </c>
      <c r="L4693">
        <v>46377.599999999999</v>
      </c>
      <c r="M4693">
        <v>5361.11</v>
      </c>
      <c r="N4693" t="s">
        <v>20</v>
      </c>
    </row>
    <row r="4694" spans="1:14" x14ac:dyDescent="0.35">
      <c r="A4694">
        <v>14693</v>
      </c>
      <c r="B4694" s="1">
        <v>45551</v>
      </c>
      <c r="C4694" t="s">
        <v>8312</v>
      </c>
      <c r="D4694" t="s">
        <v>22</v>
      </c>
      <c r="E4694" t="s">
        <v>167</v>
      </c>
      <c r="F4694" t="s">
        <v>75</v>
      </c>
      <c r="G4694" t="s">
        <v>409</v>
      </c>
      <c r="H4694" t="s">
        <v>8313</v>
      </c>
      <c r="I4694">
        <v>4</v>
      </c>
      <c r="J4694">
        <v>72178</v>
      </c>
      <c r="K4694">
        <v>5</v>
      </c>
      <c r="L4694">
        <v>274276.40000000002</v>
      </c>
      <c r="M4694">
        <v>58464.480000000003</v>
      </c>
      <c r="N4694" t="s">
        <v>20</v>
      </c>
    </row>
    <row r="4695" spans="1:14" x14ac:dyDescent="0.35">
      <c r="A4695">
        <v>14694</v>
      </c>
      <c r="B4695" s="1">
        <v>45364</v>
      </c>
      <c r="C4695" t="s">
        <v>8314</v>
      </c>
      <c r="D4695" t="s">
        <v>40</v>
      </c>
      <c r="E4695" t="s">
        <v>110</v>
      </c>
      <c r="F4695" t="s">
        <v>46</v>
      </c>
      <c r="G4695" t="s">
        <v>201</v>
      </c>
      <c r="H4695" t="s">
        <v>8315</v>
      </c>
      <c r="I4695">
        <v>4</v>
      </c>
      <c r="J4695">
        <v>19874</v>
      </c>
      <c r="K4695">
        <v>20</v>
      </c>
      <c r="L4695">
        <v>63596.800000000003</v>
      </c>
      <c r="M4695">
        <v>14947.14</v>
      </c>
      <c r="N4695" t="s">
        <v>20</v>
      </c>
    </row>
    <row r="4696" spans="1:14" x14ac:dyDescent="0.35">
      <c r="A4696">
        <v>14695</v>
      </c>
      <c r="B4696" s="1">
        <v>45680</v>
      </c>
      <c r="C4696" t="s">
        <v>8316</v>
      </c>
      <c r="D4696" t="s">
        <v>40</v>
      </c>
      <c r="E4696" t="s">
        <v>103</v>
      </c>
      <c r="F4696" t="s">
        <v>30</v>
      </c>
      <c r="G4696" t="s">
        <v>104</v>
      </c>
      <c r="H4696" t="s">
        <v>8317</v>
      </c>
      <c r="I4696">
        <v>2</v>
      </c>
      <c r="J4696">
        <v>45817</v>
      </c>
      <c r="K4696">
        <v>20</v>
      </c>
      <c r="L4696">
        <v>73307.199999999997</v>
      </c>
      <c r="M4696">
        <v>12549.68</v>
      </c>
      <c r="N4696" t="s">
        <v>20</v>
      </c>
    </row>
    <row r="4697" spans="1:14" x14ac:dyDescent="0.35">
      <c r="A4697">
        <v>14696</v>
      </c>
      <c r="B4697" s="1">
        <v>45590</v>
      </c>
      <c r="C4697" t="s">
        <v>8318</v>
      </c>
      <c r="D4697" t="s">
        <v>22</v>
      </c>
      <c r="E4697" t="s">
        <v>54</v>
      </c>
      <c r="F4697" t="s">
        <v>42</v>
      </c>
      <c r="G4697" t="s">
        <v>79</v>
      </c>
      <c r="H4697" t="s">
        <v>1027</v>
      </c>
      <c r="I4697">
        <v>5</v>
      </c>
      <c r="J4697">
        <v>74137</v>
      </c>
      <c r="K4697">
        <v>0</v>
      </c>
      <c r="L4697">
        <v>370685</v>
      </c>
      <c r="M4697">
        <v>39294.019999999997</v>
      </c>
      <c r="N4697" t="s">
        <v>72</v>
      </c>
    </row>
    <row r="4698" spans="1:14" x14ac:dyDescent="0.35">
      <c r="A4698">
        <v>14697</v>
      </c>
      <c r="B4698" s="1">
        <v>45289</v>
      </c>
      <c r="C4698" t="s">
        <v>8319</v>
      </c>
      <c r="D4698" t="s">
        <v>40</v>
      </c>
      <c r="E4698" t="s">
        <v>110</v>
      </c>
      <c r="F4698" t="s">
        <v>86</v>
      </c>
      <c r="G4698" t="s">
        <v>90</v>
      </c>
      <c r="H4698" t="s">
        <v>8320</v>
      </c>
      <c r="I4698">
        <v>5</v>
      </c>
      <c r="J4698">
        <v>61949</v>
      </c>
      <c r="K4698">
        <v>0</v>
      </c>
      <c r="L4698">
        <v>309745</v>
      </c>
      <c r="M4698">
        <v>31990.52</v>
      </c>
      <c r="N4698" t="s">
        <v>38</v>
      </c>
    </row>
    <row r="4699" spans="1:14" x14ac:dyDescent="0.35">
      <c r="A4699">
        <v>14698</v>
      </c>
      <c r="B4699" s="1">
        <v>45631</v>
      </c>
      <c r="C4699" t="s">
        <v>8321</v>
      </c>
      <c r="D4699" t="s">
        <v>15</v>
      </c>
      <c r="E4699" t="s">
        <v>93</v>
      </c>
      <c r="F4699" t="s">
        <v>24</v>
      </c>
      <c r="G4699" t="s">
        <v>107</v>
      </c>
      <c r="H4699" t="s">
        <v>5527</v>
      </c>
      <c r="I4699">
        <v>3</v>
      </c>
      <c r="J4699">
        <v>50586</v>
      </c>
      <c r="K4699">
        <v>10</v>
      </c>
      <c r="L4699">
        <v>136582.20000000001</v>
      </c>
      <c r="M4699">
        <v>22714.09</v>
      </c>
      <c r="N4699" t="s">
        <v>33</v>
      </c>
    </row>
    <row r="4700" spans="1:14" x14ac:dyDescent="0.35">
      <c r="A4700">
        <v>14699</v>
      </c>
      <c r="B4700" s="1">
        <v>45779</v>
      </c>
      <c r="C4700" t="s">
        <v>8322</v>
      </c>
      <c r="D4700" t="s">
        <v>40</v>
      </c>
      <c r="E4700" t="s">
        <v>50</v>
      </c>
      <c r="F4700" t="s">
        <v>24</v>
      </c>
      <c r="G4700" t="s">
        <v>133</v>
      </c>
      <c r="H4700" t="s">
        <v>8323</v>
      </c>
      <c r="I4700">
        <v>1</v>
      </c>
      <c r="J4700">
        <v>71895</v>
      </c>
      <c r="K4700">
        <v>10</v>
      </c>
      <c r="L4700">
        <v>64705.5</v>
      </c>
      <c r="M4700">
        <v>10782.8</v>
      </c>
      <c r="N4700" t="s">
        <v>33</v>
      </c>
    </row>
    <row r="4701" spans="1:14" x14ac:dyDescent="0.35">
      <c r="A4701">
        <v>14700</v>
      </c>
      <c r="B4701" s="1">
        <v>45722</v>
      </c>
      <c r="C4701" t="s">
        <v>8324</v>
      </c>
      <c r="D4701" t="s">
        <v>15</v>
      </c>
      <c r="E4701" t="s">
        <v>68</v>
      </c>
      <c r="F4701" t="s">
        <v>24</v>
      </c>
      <c r="G4701" t="s">
        <v>133</v>
      </c>
      <c r="H4701" t="s">
        <v>8325</v>
      </c>
      <c r="I4701">
        <v>5</v>
      </c>
      <c r="J4701">
        <v>1327</v>
      </c>
      <c r="K4701">
        <v>20</v>
      </c>
      <c r="L4701">
        <v>5308</v>
      </c>
      <c r="M4701">
        <v>799.6</v>
      </c>
      <c r="N4701" t="s">
        <v>83</v>
      </c>
    </row>
    <row r="4702" spans="1:14" x14ac:dyDescent="0.35">
      <c r="A4702">
        <v>14701</v>
      </c>
      <c r="B4702" s="1">
        <v>45598</v>
      </c>
      <c r="C4702" t="s">
        <v>8326</v>
      </c>
      <c r="D4702" t="s">
        <v>22</v>
      </c>
      <c r="E4702" t="s">
        <v>74</v>
      </c>
      <c r="F4702" t="s">
        <v>75</v>
      </c>
      <c r="G4702" t="s">
        <v>204</v>
      </c>
      <c r="H4702" t="s">
        <v>1906</v>
      </c>
      <c r="I4702">
        <v>1</v>
      </c>
      <c r="J4702">
        <v>63064</v>
      </c>
      <c r="K4702">
        <v>20</v>
      </c>
      <c r="L4702">
        <v>50451.199999999997</v>
      </c>
      <c r="M4702">
        <v>12529.73</v>
      </c>
      <c r="N4702" t="s">
        <v>33</v>
      </c>
    </row>
    <row r="4703" spans="1:14" x14ac:dyDescent="0.35">
      <c r="A4703">
        <v>14702</v>
      </c>
      <c r="B4703" s="1">
        <v>45903</v>
      </c>
      <c r="C4703" t="s">
        <v>8327</v>
      </c>
      <c r="D4703" t="s">
        <v>28</v>
      </c>
      <c r="E4703" t="s">
        <v>114</v>
      </c>
      <c r="F4703" t="s">
        <v>24</v>
      </c>
      <c r="G4703" t="s">
        <v>36</v>
      </c>
      <c r="H4703" t="s">
        <v>8328</v>
      </c>
      <c r="I4703">
        <v>5</v>
      </c>
      <c r="J4703">
        <v>73154</v>
      </c>
      <c r="K4703">
        <v>20</v>
      </c>
      <c r="L4703">
        <v>292616</v>
      </c>
      <c r="M4703">
        <v>39500.589999999997</v>
      </c>
      <c r="N4703" t="s">
        <v>83</v>
      </c>
    </row>
    <row r="4704" spans="1:14" x14ac:dyDescent="0.35">
      <c r="A4704">
        <v>14703</v>
      </c>
      <c r="B4704" s="1">
        <v>45807</v>
      </c>
      <c r="C4704" t="s">
        <v>8329</v>
      </c>
      <c r="D4704" t="s">
        <v>15</v>
      </c>
      <c r="E4704" t="s">
        <v>147</v>
      </c>
      <c r="F4704" t="s">
        <v>30</v>
      </c>
      <c r="G4704" t="s">
        <v>31</v>
      </c>
      <c r="H4704" t="s">
        <v>82</v>
      </c>
      <c r="I4704">
        <v>2</v>
      </c>
      <c r="J4704">
        <v>10261</v>
      </c>
      <c r="K4704">
        <v>15</v>
      </c>
      <c r="L4704">
        <v>17443.7</v>
      </c>
      <c r="M4704">
        <v>2353.12</v>
      </c>
      <c r="N4704" t="s">
        <v>83</v>
      </c>
    </row>
    <row r="4705" spans="1:14" x14ac:dyDescent="0.35">
      <c r="A4705">
        <v>14704</v>
      </c>
      <c r="B4705" s="1">
        <v>45370</v>
      </c>
      <c r="C4705" t="s">
        <v>8330</v>
      </c>
      <c r="D4705" t="s">
        <v>15</v>
      </c>
      <c r="E4705" t="s">
        <v>93</v>
      </c>
      <c r="F4705" t="s">
        <v>30</v>
      </c>
      <c r="G4705" t="s">
        <v>104</v>
      </c>
      <c r="H4705" t="s">
        <v>6891</v>
      </c>
      <c r="I4705">
        <v>5</v>
      </c>
      <c r="J4705">
        <v>39680</v>
      </c>
      <c r="K4705">
        <v>5</v>
      </c>
      <c r="L4705">
        <v>188480</v>
      </c>
      <c r="M4705">
        <v>38283.440000000002</v>
      </c>
      <c r="N4705" t="s">
        <v>38</v>
      </c>
    </row>
    <row r="4706" spans="1:14" x14ac:dyDescent="0.35">
      <c r="A4706">
        <v>14705</v>
      </c>
      <c r="B4706" s="1">
        <v>45455</v>
      </c>
      <c r="C4706" t="s">
        <v>8331</v>
      </c>
      <c r="D4706" t="s">
        <v>15</v>
      </c>
      <c r="E4706" t="s">
        <v>174</v>
      </c>
      <c r="F4706" t="s">
        <v>24</v>
      </c>
      <c r="G4706" t="s">
        <v>133</v>
      </c>
      <c r="H4706" t="s">
        <v>8332</v>
      </c>
      <c r="I4706">
        <v>1</v>
      </c>
      <c r="J4706">
        <v>68123</v>
      </c>
      <c r="K4706">
        <v>5</v>
      </c>
      <c r="L4706">
        <v>64716.85</v>
      </c>
      <c r="M4706">
        <v>13194.27</v>
      </c>
      <c r="N4706" t="s">
        <v>38</v>
      </c>
    </row>
    <row r="4707" spans="1:14" x14ac:dyDescent="0.35">
      <c r="A4707">
        <v>14706</v>
      </c>
      <c r="B4707" s="1">
        <v>45475</v>
      </c>
      <c r="C4707" t="s">
        <v>8333</v>
      </c>
      <c r="D4707" t="s">
        <v>15</v>
      </c>
      <c r="E4707" t="s">
        <v>68</v>
      </c>
      <c r="F4707" t="s">
        <v>17</v>
      </c>
      <c r="G4707" t="s">
        <v>111</v>
      </c>
      <c r="H4707" t="s">
        <v>8334</v>
      </c>
      <c r="I4707">
        <v>2</v>
      </c>
      <c r="J4707">
        <v>77818</v>
      </c>
      <c r="K4707">
        <v>10</v>
      </c>
      <c r="L4707">
        <v>140072.4</v>
      </c>
      <c r="M4707">
        <v>11789.81</v>
      </c>
      <c r="N4707" t="s">
        <v>20</v>
      </c>
    </row>
    <row r="4708" spans="1:14" x14ac:dyDescent="0.35">
      <c r="A4708">
        <v>14707</v>
      </c>
      <c r="B4708" s="1">
        <v>45543</v>
      </c>
      <c r="C4708" t="s">
        <v>8335</v>
      </c>
      <c r="D4708" t="s">
        <v>15</v>
      </c>
      <c r="E4708" t="s">
        <v>68</v>
      </c>
      <c r="F4708" t="s">
        <v>46</v>
      </c>
      <c r="G4708" t="s">
        <v>47</v>
      </c>
      <c r="H4708" t="s">
        <v>6535</v>
      </c>
      <c r="I4708">
        <v>4</v>
      </c>
      <c r="J4708">
        <v>56827</v>
      </c>
      <c r="K4708">
        <v>15</v>
      </c>
      <c r="L4708">
        <v>193211.8</v>
      </c>
      <c r="M4708">
        <v>22291.16</v>
      </c>
      <c r="N4708" t="s">
        <v>72</v>
      </c>
    </row>
    <row r="4709" spans="1:14" x14ac:dyDescent="0.35">
      <c r="A4709">
        <v>14708</v>
      </c>
      <c r="B4709" s="1">
        <v>45472</v>
      </c>
      <c r="C4709" t="s">
        <v>8336</v>
      </c>
      <c r="D4709" t="s">
        <v>40</v>
      </c>
      <c r="E4709" t="s">
        <v>103</v>
      </c>
      <c r="F4709" t="s">
        <v>17</v>
      </c>
      <c r="G4709" t="s">
        <v>291</v>
      </c>
      <c r="H4709" t="s">
        <v>8337</v>
      </c>
      <c r="I4709">
        <v>1</v>
      </c>
      <c r="J4709">
        <v>39365</v>
      </c>
      <c r="K4709">
        <v>15</v>
      </c>
      <c r="L4709">
        <v>33460.25</v>
      </c>
      <c r="M4709">
        <v>5680.94</v>
      </c>
      <c r="N4709" t="s">
        <v>20</v>
      </c>
    </row>
    <row r="4710" spans="1:14" x14ac:dyDescent="0.35">
      <c r="A4710">
        <v>14709</v>
      </c>
      <c r="B4710" s="1">
        <v>45891</v>
      </c>
      <c r="C4710" t="s">
        <v>8338</v>
      </c>
      <c r="D4710" t="s">
        <v>40</v>
      </c>
      <c r="E4710" t="s">
        <v>103</v>
      </c>
      <c r="F4710" t="s">
        <v>129</v>
      </c>
      <c r="G4710" t="s">
        <v>164</v>
      </c>
      <c r="H4710" t="s">
        <v>8339</v>
      </c>
      <c r="I4710">
        <v>2</v>
      </c>
      <c r="J4710">
        <v>47485</v>
      </c>
      <c r="K4710">
        <v>15</v>
      </c>
      <c r="L4710">
        <v>80724.5</v>
      </c>
      <c r="M4710">
        <v>5169.87</v>
      </c>
      <c r="N4710" t="s">
        <v>38</v>
      </c>
    </row>
    <row r="4711" spans="1:14" x14ac:dyDescent="0.35">
      <c r="A4711">
        <v>14710</v>
      </c>
      <c r="B4711" s="1">
        <v>45249</v>
      </c>
      <c r="C4711" t="s">
        <v>8340</v>
      </c>
      <c r="D4711" t="s">
        <v>22</v>
      </c>
      <c r="E4711" t="s">
        <v>23</v>
      </c>
      <c r="F4711" t="s">
        <v>24</v>
      </c>
      <c r="G4711" t="s">
        <v>36</v>
      </c>
      <c r="H4711" t="s">
        <v>8341</v>
      </c>
      <c r="I4711">
        <v>2</v>
      </c>
      <c r="J4711">
        <v>14043</v>
      </c>
      <c r="K4711">
        <v>5</v>
      </c>
      <c r="L4711">
        <v>26681.7</v>
      </c>
      <c r="M4711">
        <v>4415.46</v>
      </c>
      <c r="N4711" t="s">
        <v>20</v>
      </c>
    </row>
    <row r="4712" spans="1:14" x14ac:dyDescent="0.35">
      <c r="A4712">
        <v>14711</v>
      </c>
      <c r="B4712" s="1">
        <v>45529</v>
      </c>
      <c r="C4712" t="s">
        <v>8342</v>
      </c>
      <c r="D4712" t="s">
        <v>40</v>
      </c>
      <c r="E4712" t="s">
        <v>50</v>
      </c>
      <c r="F4712" t="s">
        <v>17</v>
      </c>
      <c r="G4712" t="s">
        <v>100</v>
      </c>
      <c r="H4712" t="s">
        <v>8343</v>
      </c>
      <c r="I4712">
        <v>2</v>
      </c>
      <c r="J4712">
        <v>1308</v>
      </c>
      <c r="K4712">
        <v>0</v>
      </c>
      <c r="L4712">
        <v>2616</v>
      </c>
      <c r="M4712">
        <v>175.66</v>
      </c>
      <c r="N4712" t="s">
        <v>72</v>
      </c>
    </row>
    <row r="4713" spans="1:14" x14ac:dyDescent="0.35">
      <c r="A4713">
        <v>14712</v>
      </c>
      <c r="B4713" s="1">
        <v>45442</v>
      </c>
      <c r="C4713" t="s">
        <v>8344</v>
      </c>
      <c r="D4713" t="s">
        <v>28</v>
      </c>
      <c r="E4713" t="s">
        <v>144</v>
      </c>
      <c r="F4713" t="s">
        <v>86</v>
      </c>
      <c r="G4713" t="s">
        <v>118</v>
      </c>
      <c r="H4713" t="s">
        <v>8345</v>
      </c>
      <c r="I4713">
        <v>1</v>
      </c>
      <c r="J4713">
        <v>8233</v>
      </c>
      <c r="K4713">
        <v>20</v>
      </c>
      <c r="L4713">
        <v>6586.4</v>
      </c>
      <c r="M4713">
        <v>1144.54</v>
      </c>
      <c r="N4713" t="s">
        <v>38</v>
      </c>
    </row>
    <row r="4714" spans="1:14" x14ac:dyDescent="0.35">
      <c r="A4714">
        <v>14713</v>
      </c>
      <c r="B4714" s="1">
        <v>45494</v>
      </c>
      <c r="C4714" t="s">
        <v>8346</v>
      </c>
      <c r="D4714" t="s">
        <v>28</v>
      </c>
      <c r="E4714" t="s">
        <v>35</v>
      </c>
      <c r="F4714" t="s">
        <v>30</v>
      </c>
      <c r="G4714" t="s">
        <v>104</v>
      </c>
      <c r="H4714" t="s">
        <v>7780</v>
      </c>
      <c r="I4714">
        <v>1</v>
      </c>
      <c r="J4714">
        <v>56925</v>
      </c>
      <c r="K4714">
        <v>0</v>
      </c>
      <c r="L4714">
        <v>56925</v>
      </c>
      <c r="M4714">
        <v>6072.3</v>
      </c>
      <c r="N4714" t="s">
        <v>72</v>
      </c>
    </row>
    <row r="4715" spans="1:14" x14ac:dyDescent="0.35">
      <c r="A4715">
        <v>14714</v>
      </c>
      <c r="B4715" s="1">
        <v>45355</v>
      </c>
      <c r="C4715" t="s">
        <v>8347</v>
      </c>
      <c r="D4715" t="s">
        <v>15</v>
      </c>
      <c r="E4715" t="s">
        <v>174</v>
      </c>
      <c r="F4715" t="s">
        <v>129</v>
      </c>
      <c r="G4715" t="s">
        <v>130</v>
      </c>
      <c r="H4715" t="s">
        <v>6452</v>
      </c>
      <c r="I4715">
        <v>1</v>
      </c>
      <c r="J4715">
        <v>36499</v>
      </c>
      <c r="K4715">
        <v>5</v>
      </c>
      <c r="L4715">
        <v>34674.050000000003</v>
      </c>
      <c r="M4715">
        <v>4909.3500000000004</v>
      </c>
      <c r="N4715" t="s">
        <v>72</v>
      </c>
    </row>
    <row r="4716" spans="1:14" x14ac:dyDescent="0.35">
      <c r="A4716">
        <v>14715</v>
      </c>
      <c r="B4716" s="1">
        <v>45851</v>
      </c>
      <c r="C4716" t="s">
        <v>8348</v>
      </c>
      <c r="D4716" t="s">
        <v>28</v>
      </c>
      <c r="E4716" t="s">
        <v>35</v>
      </c>
      <c r="F4716" t="s">
        <v>69</v>
      </c>
      <c r="G4716" t="s">
        <v>123</v>
      </c>
      <c r="H4716" t="s">
        <v>8349</v>
      </c>
      <c r="I4716">
        <v>5</v>
      </c>
      <c r="J4716">
        <v>13413</v>
      </c>
      <c r="K4716">
        <v>15</v>
      </c>
      <c r="L4716">
        <v>57005.25</v>
      </c>
      <c r="M4716">
        <v>9871.69</v>
      </c>
      <c r="N4716" t="s">
        <v>20</v>
      </c>
    </row>
    <row r="4717" spans="1:14" x14ac:dyDescent="0.35">
      <c r="A4717">
        <v>14716</v>
      </c>
      <c r="B4717" s="1">
        <v>45607</v>
      </c>
      <c r="C4717" t="s">
        <v>8350</v>
      </c>
      <c r="D4717" t="s">
        <v>22</v>
      </c>
      <c r="E4717" t="s">
        <v>74</v>
      </c>
      <c r="F4717" t="s">
        <v>96</v>
      </c>
      <c r="G4717" t="s">
        <v>97</v>
      </c>
      <c r="H4717" t="s">
        <v>662</v>
      </c>
      <c r="I4717">
        <v>3</v>
      </c>
      <c r="J4717">
        <v>17841</v>
      </c>
      <c r="K4717">
        <v>15</v>
      </c>
      <c r="L4717">
        <v>45494.55</v>
      </c>
      <c r="M4717">
        <v>9243.25</v>
      </c>
      <c r="N4717" t="s">
        <v>38</v>
      </c>
    </row>
    <row r="4718" spans="1:14" x14ac:dyDescent="0.35">
      <c r="A4718">
        <v>14717</v>
      </c>
      <c r="B4718" s="1">
        <v>45581</v>
      </c>
      <c r="C4718" t="s">
        <v>8351</v>
      </c>
      <c r="D4718" t="s">
        <v>28</v>
      </c>
      <c r="E4718" t="s">
        <v>35</v>
      </c>
      <c r="F4718" t="s">
        <v>86</v>
      </c>
      <c r="G4718" t="s">
        <v>87</v>
      </c>
      <c r="H4718" t="s">
        <v>8352</v>
      </c>
      <c r="I4718">
        <v>4</v>
      </c>
      <c r="J4718">
        <v>48758</v>
      </c>
      <c r="K4718">
        <v>5</v>
      </c>
      <c r="L4718">
        <v>185280.4</v>
      </c>
      <c r="M4718">
        <v>12572.4</v>
      </c>
      <c r="N4718" t="s">
        <v>20</v>
      </c>
    </row>
    <row r="4719" spans="1:14" x14ac:dyDescent="0.35">
      <c r="A4719">
        <v>14718</v>
      </c>
      <c r="B4719" s="1">
        <v>45571</v>
      </c>
      <c r="C4719" t="s">
        <v>8353</v>
      </c>
      <c r="D4719" t="s">
        <v>28</v>
      </c>
      <c r="E4719" t="s">
        <v>144</v>
      </c>
      <c r="F4719" t="s">
        <v>42</v>
      </c>
      <c r="G4719" t="s">
        <v>188</v>
      </c>
      <c r="H4719" t="s">
        <v>8354</v>
      </c>
      <c r="I4719">
        <v>2</v>
      </c>
      <c r="J4719">
        <v>71120</v>
      </c>
      <c r="K4719">
        <v>20</v>
      </c>
      <c r="L4719">
        <v>113792</v>
      </c>
      <c r="M4719">
        <v>27823.15</v>
      </c>
      <c r="N4719" t="s">
        <v>38</v>
      </c>
    </row>
    <row r="4720" spans="1:14" x14ac:dyDescent="0.35">
      <c r="A4720">
        <v>14719</v>
      </c>
      <c r="B4720" s="1">
        <v>45643</v>
      </c>
      <c r="C4720" t="s">
        <v>8355</v>
      </c>
      <c r="D4720" t="s">
        <v>22</v>
      </c>
      <c r="E4720" t="s">
        <v>23</v>
      </c>
      <c r="F4720" t="s">
        <v>24</v>
      </c>
      <c r="G4720" t="s">
        <v>59</v>
      </c>
      <c r="H4720" t="s">
        <v>3863</v>
      </c>
      <c r="I4720">
        <v>2</v>
      </c>
      <c r="J4720">
        <v>18958</v>
      </c>
      <c r="K4720">
        <v>0</v>
      </c>
      <c r="L4720">
        <v>37916</v>
      </c>
      <c r="M4720">
        <v>2905.37</v>
      </c>
      <c r="N4720" t="s">
        <v>72</v>
      </c>
    </row>
    <row r="4721" spans="1:14" x14ac:dyDescent="0.35">
      <c r="A4721">
        <v>14720</v>
      </c>
      <c r="B4721" s="1">
        <v>45671</v>
      </c>
      <c r="C4721" t="s">
        <v>8356</v>
      </c>
      <c r="D4721" t="s">
        <v>22</v>
      </c>
      <c r="E4721" t="s">
        <v>74</v>
      </c>
      <c r="F4721" t="s">
        <v>42</v>
      </c>
      <c r="G4721" t="s">
        <v>51</v>
      </c>
      <c r="H4721" t="s">
        <v>8357</v>
      </c>
      <c r="I4721">
        <v>4</v>
      </c>
      <c r="J4721">
        <v>64094</v>
      </c>
      <c r="K4721">
        <v>20</v>
      </c>
      <c r="L4721">
        <v>205100.79999999999</v>
      </c>
      <c r="M4721">
        <v>19431.509999999998</v>
      </c>
      <c r="N4721" t="s">
        <v>83</v>
      </c>
    </row>
    <row r="4722" spans="1:14" x14ac:dyDescent="0.35">
      <c r="A4722">
        <v>14721</v>
      </c>
      <c r="B4722" s="1">
        <v>45555</v>
      </c>
      <c r="C4722" t="s">
        <v>8358</v>
      </c>
      <c r="D4722" t="s">
        <v>28</v>
      </c>
      <c r="E4722" t="s">
        <v>144</v>
      </c>
      <c r="F4722" t="s">
        <v>86</v>
      </c>
      <c r="G4722" t="s">
        <v>296</v>
      </c>
      <c r="H4722" t="s">
        <v>8359</v>
      </c>
      <c r="I4722">
        <v>3</v>
      </c>
      <c r="J4722">
        <v>14626</v>
      </c>
      <c r="K4722">
        <v>5</v>
      </c>
      <c r="L4722">
        <v>41684.1</v>
      </c>
      <c r="M4722">
        <v>6431.43</v>
      </c>
      <c r="N4722" t="s">
        <v>72</v>
      </c>
    </row>
    <row r="4723" spans="1:14" x14ac:dyDescent="0.35">
      <c r="A4723">
        <v>14722</v>
      </c>
      <c r="B4723" s="1">
        <v>45402</v>
      </c>
      <c r="C4723" t="s">
        <v>8360</v>
      </c>
      <c r="D4723" t="s">
        <v>15</v>
      </c>
      <c r="E4723" t="s">
        <v>174</v>
      </c>
      <c r="F4723" t="s">
        <v>46</v>
      </c>
      <c r="G4723" t="s">
        <v>201</v>
      </c>
      <c r="H4723" t="s">
        <v>8361</v>
      </c>
      <c r="I4723">
        <v>3</v>
      </c>
      <c r="J4723">
        <v>4192</v>
      </c>
      <c r="K4723">
        <v>5</v>
      </c>
      <c r="L4723">
        <v>11947.2</v>
      </c>
      <c r="M4723">
        <v>2098.58</v>
      </c>
      <c r="N4723" t="s">
        <v>20</v>
      </c>
    </row>
    <row r="4724" spans="1:14" x14ac:dyDescent="0.35">
      <c r="A4724">
        <v>14723</v>
      </c>
      <c r="B4724" s="1">
        <v>45352</v>
      </c>
      <c r="C4724" t="s">
        <v>8362</v>
      </c>
      <c r="D4724" t="s">
        <v>15</v>
      </c>
      <c r="E4724" t="s">
        <v>174</v>
      </c>
      <c r="F4724" t="s">
        <v>46</v>
      </c>
      <c r="G4724" t="s">
        <v>201</v>
      </c>
      <c r="H4724" t="s">
        <v>3754</v>
      </c>
      <c r="I4724">
        <v>2</v>
      </c>
      <c r="J4724">
        <v>14171</v>
      </c>
      <c r="K4724">
        <v>20</v>
      </c>
      <c r="L4724">
        <v>22673.599999999999</v>
      </c>
      <c r="M4724">
        <v>5175.97</v>
      </c>
      <c r="N4724" t="s">
        <v>72</v>
      </c>
    </row>
    <row r="4725" spans="1:14" x14ac:dyDescent="0.35">
      <c r="A4725">
        <v>14724</v>
      </c>
      <c r="B4725" s="1">
        <v>45599</v>
      </c>
      <c r="C4725" t="s">
        <v>8363</v>
      </c>
      <c r="D4725" t="s">
        <v>28</v>
      </c>
      <c r="E4725" t="s">
        <v>144</v>
      </c>
      <c r="F4725" t="s">
        <v>75</v>
      </c>
      <c r="G4725" t="s">
        <v>307</v>
      </c>
      <c r="H4725" t="s">
        <v>8364</v>
      </c>
      <c r="I4725">
        <v>3</v>
      </c>
      <c r="J4725">
        <v>62095</v>
      </c>
      <c r="K4725">
        <v>15</v>
      </c>
      <c r="L4725">
        <v>158342.25</v>
      </c>
      <c r="M4725">
        <v>31455.82</v>
      </c>
      <c r="N4725" t="s">
        <v>72</v>
      </c>
    </row>
    <row r="4726" spans="1:14" x14ac:dyDescent="0.35">
      <c r="A4726">
        <v>14725</v>
      </c>
      <c r="B4726" s="1">
        <v>45761</v>
      </c>
      <c r="C4726" t="s">
        <v>8365</v>
      </c>
      <c r="D4726" t="s">
        <v>15</v>
      </c>
      <c r="E4726" t="s">
        <v>174</v>
      </c>
      <c r="F4726" t="s">
        <v>75</v>
      </c>
      <c r="G4726" t="s">
        <v>76</v>
      </c>
      <c r="H4726" t="s">
        <v>3641</v>
      </c>
      <c r="I4726">
        <v>4</v>
      </c>
      <c r="J4726">
        <v>51318</v>
      </c>
      <c r="K4726">
        <v>10</v>
      </c>
      <c r="L4726">
        <v>184744.8</v>
      </c>
      <c r="M4726">
        <v>24100</v>
      </c>
      <c r="N4726" t="s">
        <v>72</v>
      </c>
    </row>
    <row r="4727" spans="1:14" x14ac:dyDescent="0.35">
      <c r="A4727">
        <v>14726</v>
      </c>
      <c r="B4727" s="1">
        <v>45505</v>
      </c>
      <c r="C4727" t="s">
        <v>8366</v>
      </c>
      <c r="D4727" t="s">
        <v>22</v>
      </c>
      <c r="E4727" t="s">
        <v>54</v>
      </c>
      <c r="F4727" t="s">
        <v>96</v>
      </c>
      <c r="G4727" t="s">
        <v>183</v>
      </c>
      <c r="H4727" t="s">
        <v>8367</v>
      </c>
      <c r="I4727">
        <v>3</v>
      </c>
      <c r="J4727">
        <v>50194</v>
      </c>
      <c r="K4727">
        <v>10</v>
      </c>
      <c r="L4727">
        <v>135523.79999999999</v>
      </c>
      <c r="M4727">
        <v>13244.37</v>
      </c>
      <c r="N4727" t="s">
        <v>33</v>
      </c>
    </row>
    <row r="4728" spans="1:14" x14ac:dyDescent="0.35">
      <c r="A4728">
        <v>14727</v>
      </c>
      <c r="B4728" s="1">
        <v>45526</v>
      </c>
      <c r="C4728" t="s">
        <v>8368</v>
      </c>
      <c r="D4728" t="s">
        <v>22</v>
      </c>
      <c r="E4728" t="s">
        <v>167</v>
      </c>
      <c r="F4728" t="s">
        <v>86</v>
      </c>
      <c r="G4728" t="s">
        <v>87</v>
      </c>
      <c r="H4728" t="s">
        <v>2182</v>
      </c>
      <c r="I4728">
        <v>4</v>
      </c>
      <c r="J4728">
        <v>49983</v>
      </c>
      <c r="K4728">
        <v>5</v>
      </c>
      <c r="L4728">
        <v>189935.4</v>
      </c>
      <c r="M4728">
        <v>16343.07</v>
      </c>
      <c r="N4728" t="s">
        <v>83</v>
      </c>
    </row>
    <row r="4729" spans="1:14" x14ac:dyDescent="0.35">
      <c r="A4729">
        <v>14728</v>
      </c>
      <c r="B4729" s="1">
        <v>45718</v>
      </c>
      <c r="C4729" t="s">
        <v>8369</v>
      </c>
      <c r="D4729" t="s">
        <v>22</v>
      </c>
      <c r="E4729" t="s">
        <v>54</v>
      </c>
      <c r="F4729" t="s">
        <v>17</v>
      </c>
      <c r="G4729" t="s">
        <v>100</v>
      </c>
      <c r="H4729" t="s">
        <v>8370</v>
      </c>
      <c r="I4729">
        <v>5</v>
      </c>
      <c r="J4729">
        <v>28726</v>
      </c>
      <c r="K4729">
        <v>20</v>
      </c>
      <c r="L4729">
        <v>114904</v>
      </c>
      <c r="M4729">
        <v>18320.77</v>
      </c>
      <c r="N4729" t="s">
        <v>33</v>
      </c>
    </row>
    <row r="4730" spans="1:14" x14ac:dyDescent="0.35">
      <c r="A4730">
        <v>14729</v>
      </c>
      <c r="B4730" s="1">
        <v>45878</v>
      </c>
      <c r="C4730" t="s">
        <v>8371</v>
      </c>
      <c r="D4730" t="s">
        <v>22</v>
      </c>
      <c r="E4730" t="s">
        <v>58</v>
      </c>
      <c r="F4730" t="s">
        <v>17</v>
      </c>
      <c r="G4730" t="s">
        <v>291</v>
      </c>
      <c r="H4730" t="s">
        <v>8372</v>
      </c>
      <c r="I4730">
        <v>2</v>
      </c>
      <c r="J4730">
        <v>29999</v>
      </c>
      <c r="K4730">
        <v>15</v>
      </c>
      <c r="L4730">
        <v>50998.3</v>
      </c>
      <c r="M4730">
        <v>3762.69</v>
      </c>
      <c r="N4730" t="s">
        <v>83</v>
      </c>
    </row>
    <row r="4731" spans="1:14" x14ac:dyDescent="0.35">
      <c r="A4731">
        <v>14730</v>
      </c>
      <c r="B4731" s="1">
        <v>45337</v>
      </c>
      <c r="C4731" t="s">
        <v>7108</v>
      </c>
      <c r="D4731" t="s">
        <v>22</v>
      </c>
      <c r="E4731" t="s">
        <v>74</v>
      </c>
      <c r="F4731" t="s">
        <v>30</v>
      </c>
      <c r="G4731" t="s">
        <v>227</v>
      </c>
      <c r="H4731" t="s">
        <v>6875</v>
      </c>
      <c r="I4731">
        <v>3</v>
      </c>
      <c r="J4731">
        <v>49351</v>
      </c>
      <c r="K4731">
        <v>10</v>
      </c>
      <c r="L4731">
        <v>133247.70000000001</v>
      </c>
      <c r="M4731">
        <v>29533.21</v>
      </c>
      <c r="N4731" t="s">
        <v>33</v>
      </c>
    </row>
    <row r="4732" spans="1:14" x14ac:dyDescent="0.35">
      <c r="A4732">
        <v>14731</v>
      </c>
      <c r="B4732" s="1">
        <v>45247</v>
      </c>
      <c r="C4732" t="s">
        <v>8373</v>
      </c>
      <c r="D4732" t="s">
        <v>40</v>
      </c>
      <c r="E4732" t="s">
        <v>110</v>
      </c>
      <c r="F4732" t="s">
        <v>42</v>
      </c>
      <c r="G4732" t="s">
        <v>43</v>
      </c>
      <c r="H4732" t="s">
        <v>8374</v>
      </c>
      <c r="I4732">
        <v>1</v>
      </c>
      <c r="J4732">
        <v>18752</v>
      </c>
      <c r="K4732">
        <v>20</v>
      </c>
      <c r="L4732">
        <v>15001.6</v>
      </c>
      <c r="M4732">
        <v>2623.47</v>
      </c>
      <c r="N4732" t="s">
        <v>38</v>
      </c>
    </row>
    <row r="4733" spans="1:14" x14ac:dyDescent="0.35">
      <c r="A4733">
        <v>14732</v>
      </c>
      <c r="B4733" s="1">
        <v>45401</v>
      </c>
      <c r="C4733" t="s">
        <v>8375</v>
      </c>
      <c r="D4733" t="s">
        <v>22</v>
      </c>
      <c r="E4733" t="s">
        <v>58</v>
      </c>
      <c r="F4733" t="s">
        <v>75</v>
      </c>
      <c r="G4733" t="s">
        <v>204</v>
      </c>
      <c r="H4733" t="s">
        <v>8376</v>
      </c>
      <c r="I4733">
        <v>1</v>
      </c>
      <c r="J4733">
        <v>34749</v>
      </c>
      <c r="K4733">
        <v>5</v>
      </c>
      <c r="L4733">
        <v>33011.550000000003</v>
      </c>
      <c r="M4733">
        <v>6553.35</v>
      </c>
      <c r="N4733" t="s">
        <v>38</v>
      </c>
    </row>
    <row r="4734" spans="1:14" x14ac:dyDescent="0.35">
      <c r="A4734">
        <v>14733</v>
      </c>
      <c r="B4734" s="1">
        <v>45467</v>
      </c>
      <c r="C4734" t="s">
        <v>8377</v>
      </c>
      <c r="D4734" t="s">
        <v>28</v>
      </c>
      <c r="E4734" t="s">
        <v>35</v>
      </c>
      <c r="F4734" t="s">
        <v>17</v>
      </c>
      <c r="G4734" t="s">
        <v>291</v>
      </c>
      <c r="H4734" t="s">
        <v>8378</v>
      </c>
      <c r="I4734">
        <v>1</v>
      </c>
      <c r="J4734">
        <v>14426</v>
      </c>
      <c r="K4734">
        <v>15</v>
      </c>
      <c r="L4734">
        <v>12262.1</v>
      </c>
      <c r="M4734">
        <v>2482.7199999999998</v>
      </c>
      <c r="N4734" t="s">
        <v>72</v>
      </c>
    </row>
    <row r="4735" spans="1:14" x14ac:dyDescent="0.35">
      <c r="A4735">
        <v>14734</v>
      </c>
      <c r="B4735" s="1">
        <v>45403</v>
      </c>
      <c r="C4735" t="s">
        <v>8379</v>
      </c>
      <c r="D4735" t="s">
        <v>22</v>
      </c>
      <c r="E4735" t="s">
        <v>58</v>
      </c>
      <c r="F4735" t="s">
        <v>129</v>
      </c>
      <c r="G4735" t="s">
        <v>148</v>
      </c>
      <c r="H4735" t="s">
        <v>4583</v>
      </c>
      <c r="I4735">
        <v>2</v>
      </c>
      <c r="J4735">
        <v>21380</v>
      </c>
      <c r="K4735">
        <v>10</v>
      </c>
      <c r="L4735">
        <v>38484</v>
      </c>
      <c r="M4735">
        <v>9220.31</v>
      </c>
      <c r="N4735" t="s">
        <v>72</v>
      </c>
    </row>
    <row r="4736" spans="1:14" x14ac:dyDescent="0.35">
      <c r="A4736">
        <v>14735</v>
      </c>
      <c r="B4736" s="1">
        <v>45676</v>
      </c>
      <c r="C4736" t="s">
        <v>8380</v>
      </c>
      <c r="D4736" t="s">
        <v>40</v>
      </c>
      <c r="E4736" t="s">
        <v>110</v>
      </c>
      <c r="F4736" t="s">
        <v>46</v>
      </c>
      <c r="G4736" t="s">
        <v>126</v>
      </c>
      <c r="H4736" t="s">
        <v>8381</v>
      </c>
      <c r="I4736">
        <v>1</v>
      </c>
      <c r="J4736">
        <v>58301</v>
      </c>
      <c r="K4736">
        <v>0</v>
      </c>
      <c r="L4736">
        <v>58301</v>
      </c>
      <c r="M4736">
        <v>13958.75</v>
      </c>
      <c r="N4736" t="s">
        <v>38</v>
      </c>
    </row>
    <row r="4737" spans="1:14" x14ac:dyDescent="0.35">
      <c r="A4737">
        <v>14736</v>
      </c>
      <c r="B4737" s="1">
        <v>45738</v>
      </c>
      <c r="C4737" t="s">
        <v>8382</v>
      </c>
      <c r="D4737" t="s">
        <v>28</v>
      </c>
      <c r="E4737" t="s">
        <v>35</v>
      </c>
      <c r="F4737" t="s">
        <v>96</v>
      </c>
      <c r="G4737" t="s">
        <v>214</v>
      </c>
      <c r="H4737" t="s">
        <v>4543</v>
      </c>
      <c r="I4737">
        <v>3</v>
      </c>
      <c r="J4737">
        <v>46850</v>
      </c>
      <c r="K4737">
        <v>10</v>
      </c>
      <c r="L4737">
        <v>126495</v>
      </c>
      <c r="M4737">
        <v>28001.62</v>
      </c>
      <c r="N4737" t="s">
        <v>33</v>
      </c>
    </row>
    <row r="4738" spans="1:14" x14ac:dyDescent="0.35">
      <c r="A4738">
        <v>14737</v>
      </c>
      <c r="B4738" s="1">
        <v>45286</v>
      </c>
      <c r="C4738" t="s">
        <v>8383</v>
      </c>
      <c r="D4738" t="s">
        <v>40</v>
      </c>
      <c r="E4738" t="s">
        <v>41</v>
      </c>
      <c r="F4738" t="s">
        <v>30</v>
      </c>
      <c r="G4738" t="s">
        <v>31</v>
      </c>
      <c r="H4738" t="s">
        <v>4085</v>
      </c>
      <c r="I4738">
        <v>4</v>
      </c>
      <c r="J4738">
        <v>30621</v>
      </c>
      <c r="K4738">
        <v>10</v>
      </c>
      <c r="L4738">
        <v>110235.6</v>
      </c>
      <c r="M4738">
        <v>18062.04</v>
      </c>
      <c r="N4738" t="s">
        <v>83</v>
      </c>
    </row>
    <row r="4739" spans="1:14" x14ac:dyDescent="0.35">
      <c r="A4739">
        <v>14738</v>
      </c>
      <c r="B4739" s="1">
        <v>45288</v>
      </c>
      <c r="C4739" t="s">
        <v>8384</v>
      </c>
      <c r="D4739" t="s">
        <v>40</v>
      </c>
      <c r="E4739" t="s">
        <v>110</v>
      </c>
      <c r="F4739" t="s">
        <v>24</v>
      </c>
      <c r="G4739" t="s">
        <v>133</v>
      </c>
      <c r="H4739" t="s">
        <v>8385</v>
      </c>
      <c r="I4739">
        <v>4</v>
      </c>
      <c r="J4739">
        <v>40699</v>
      </c>
      <c r="K4739">
        <v>15</v>
      </c>
      <c r="L4739">
        <v>138376.6</v>
      </c>
      <c r="M4739">
        <v>31390.34</v>
      </c>
      <c r="N4739" t="s">
        <v>33</v>
      </c>
    </row>
    <row r="4740" spans="1:14" x14ac:dyDescent="0.35">
      <c r="A4740">
        <v>14739</v>
      </c>
      <c r="B4740" s="1">
        <v>45539</v>
      </c>
      <c r="C4740" t="s">
        <v>8386</v>
      </c>
      <c r="D4740" t="s">
        <v>28</v>
      </c>
      <c r="E4740" t="s">
        <v>29</v>
      </c>
      <c r="F4740" t="s">
        <v>24</v>
      </c>
      <c r="G4740" t="s">
        <v>36</v>
      </c>
      <c r="H4740" t="s">
        <v>8387</v>
      </c>
      <c r="I4740">
        <v>1</v>
      </c>
      <c r="J4740">
        <v>45110</v>
      </c>
      <c r="K4740">
        <v>15</v>
      </c>
      <c r="L4740">
        <v>38343.5</v>
      </c>
      <c r="M4740">
        <v>2514.48</v>
      </c>
      <c r="N4740" t="s">
        <v>83</v>
      </c>
    </row>
    <row r="4741" spans="1:14" x14ac:dyDescent="0.35">
      <c r="A4741">
        <v>14740</v>
      </c>
      <c r="B4741" s="1">
        <v>45218</v>
      </c>
      <c r="C4741" t="s">
        <v>8388</v>
      </c>
      <c r="D4741" t="s">
        <v>28</v>
      </c>
      <c r="E4741" t="s">
        <v>35</v>
      </c>
      <c r="F4741" t="s">
        <v>24</v>
      </c>
      <c r="G4741" t="s">
        <v>59</v>
      </c>
      <c r="H4741" t="s">
        <v>8389</v>
      </c>
      <c r="I4741">
        <v>2</v>
      </c>
      <c r="J4741">
        <v>29404</v>
      </c>
      <c r="K4741">
        <v>5</v>
      </c>
      <c r="L4741">
        <v>55867.6</v>
      </c>
      <c r="M4741">
        <v>3367.51</v>
      </c>
      <c r="N4741" t="s">
        <v>72</v>
      </c>
    </row>
    <row r="4742" spans="1:14" x14ac:dyDescent="0.35">
      <c r="A4742">
        <v>14741</v>
      </c>
      <c r="B4742" s="1">
        <v>45638</v>
      </c>
      <c r="C4742" t="s">
        <v>8390</v>
      </c>
      <c r="D4742" t="s">
        <v>28</v>
      </c>
      <c r="E4742" t="s">
        <v>29</v>
      </c>
      <c r="F4742" t="s">
        <v>96</v>
      </c>
      <c r="G4742" t="s">
        <v>183</v>
      </c>
      <c r="H4742" t="s">
        <v>7522</v>
      </c>
      <c r="I4742">
        <v>2</v>
      </c>
      <c r="J4742">
        <v>18813</v>
      </c>
      <c r="K4742">
        <v>15</v>
      </c>
      <c r="L4742">
        <v>31982.1</v>
      </c>
      <c r="M4742">
        <v>6700.44</v>
      </c>
      <c r="N4742" t="s">
        <v>38</v>
      </c>
    </row>
    <row r="4743" spans="1:14" x14ac:dyDescent="0.35">
      <c r="A4743">
        <v>14742</v>
      </c>
      <c r="B4743" s="1">
        <v>45371</v>
      </c>
      <c r="C4743" t="s">
        <v>6005</v>
      </c>
      <c r="D4743" t="s">
        <v>40</v>
      </c>
      <c r="E4743" t="s">
        <v>110</v>
      </c>
      <c r="F4743" t="s">
        <v>129</v>
      </c>
      <c r="G4743" t="s">
        <v>130</v>
      </c>
      <c r="H4743" t="s">
        <v>2579</v>
      </c>
      <c r="I4743">
        <v>3</v>
      </c>
      <c r="J4743">
        <v>33491</v>
      </c>
      <c r="K4743">
        <v>0</v>
      </c>
      <c r="L4743">
        <v>100473</v>
      </c>
      <c r="M4743">
        <v>21095.98</v>
      </c>
      <c r="N4743" t="s">
        <v>72</v>
      </c>
    </row>
    <row r="4744" spans="1:14" x14ac:dyDescent="0.35">
      <c r="A4744">
        <v>14743</v>
      </c>
      <c r="B4744" s="1">
        <v>45602</v>
      </c>
      <c r="C4744" t="s">
        <v>8391</v>
      </c>
      <c r="D4744" t="s">
        <v>28</v>
      </c>
      <c r="E4744" t="s">
        <v>114</v>
      </c>
      <c r="F4744" t="s">
        <v>30</v>
      </c>
      <c r="G4744" t="s">
        <v>65</v>
      </c>
      <c r="H4744" t="s">
        <v>8392</v>
      </c>
      <c r="I4744">
        <v>1</v>
      </c>
      <c r="J4744">
        <v>78678</v>
      </c>
      <c r="K4744">
        <v>15</v>
      </c>
      <c r="L4744">
        <v>66876.3</v>
      </c>
      <c r="M4744">
        <v>9038.3700000000008</v>
      </c>
      <c r="N4744" t="s">
        <v>20</v>
      </c>
    </row>
    <row r="4745" spans="1:14" x14ac:dyDescent="0.35">
      <c r="A4745">
        <v>14744</v>
      </c>
      <c r="B4745" s="1">
        <v>45563</v>
      </c>
      <c r="C4745" t="s">
        <v>8393</v>
      </c>
      <c r="D4745" t="s">
        <v>40</v>
      </c>
      <c r="E4745" t="s">
        <v>62</v>
      </c>
      <c r="F4745" t="s">
        <v>96</v>
      </c>
      <c r="G4745" t="s">
        <v>214</v>
      </c>
      <c r="H4745" t="s">
        <v>8394</v>
      </c>
      <c r="I4745">
        <v>3</v>
      </c>
      <c r="J4745">
        <v>3640</v>
      </c>
      <c r="K4745">
        <v>10</v>
      </c>
      <c r="L4745">
        <v>9828</v>
      </c>
      <c r="M4745">
        <v>879.17</v>
      </c>
      <c r="N4745" t="s">
        <v>33</v>
      </c>
    </row>
    <row r="4746" spans="1:14" x14ac:dyDescent="0.35">
      <c r="A4746">
        <v>14745</v>
      </c>
      <c r="B4746" s="1">
        <v>45642</v>
      </c>
      <c r="C4746" t="s">
        <v>8395</v>
      </c>
      <c r="D4746" t="s">
        <v>22</v>
      </c>
      <c r="E4746" t="s">
        <v>54</v>
      </c>
      <c r="F4746" t="s">
        <v>46</v>
      </c>
      <c r="G4746" t="s">
        <v>47</v>
      </c>
      <c r="H4746" t="s">
        <v>6535</v>
      </c>
      <c r="I4746">
        <v>4</v>
      </c>
      <c r="J4746">
        <v>20937</v>
      </c>
      <c r="K4746">
        <v>10</v>
      </c>
      <c r="L4746">
        <v>75373.2</v>
      </c>
      <c r="M4746">
        <v>10914.77</v>
      </c>
      <c r="N4746" t="s">
        <v>72</v>
      </c>
    </row>
    <row r="4747" spans="1:14" x14ac:dyDescent="0.35">
      <c r="A4747">
        <v>14746</v>
      </c>
      <c r="B4747" s="1">
        <v>45314</v>
      </c>
      <c r="C4747" t="s">
        <v>8396</v>
      </c>
      <c r="D4747" t="s">
        <v>28</v>
      </c>
      <c r="E4747" t="s">
        <v>29</v>
      </c>
      <c r="F4747" t="s">
        <v>75</v>
      </c>
      <c r="G4747" t="s">
        <v>76</v>
      </c>
      <c r="H4747" t="s">
        <v>1860</v>
      </c>
      <c r="I4747">
        <v>5</v>
      </c>
      <c r="J4747">
        <v>51828</v>
      </c>
      <c r="K4747">
        <v>20</v>
      </c>
      <c r="L4747">
        <v>207312</v>
      </c>
      <c r="M4747">
        <v>22005.439999999999</v>
      </c>
      <c r="N4747" t="s">
        <v>20</v>
      </c>
    </row>
    <row r="4748" spans="1:14" x14ac:dyDescent="0.35">
      <c r="A4748">
        <v>14747</v>
      </c>
      <c r="B4748" s="1">
        <v>45792</v>
      </c>
      <c r="C4748" t="s">
        <v>8397</v>
      </c>
      <c r="D4748" t="s">
        <v>40</v>
      </c>
      <c r="E4748" t="s">
        <v>103</v>
      </c>
      <c r="F4748" t="s">
        <v>46</v>
      </c>
      <c r="G4748" t="s">
        <v>209</v>
      </c>
      <c r="H4748" t="s">
        <v>8398</v>
      </c>
      <c r="I4748">
        <v>1</v>
      </c>
      <c r="J4748">
        <v>28361</v>
      </c>
      <c r="K4748">
        <v>15</v>
      </c>
      <c r="L4748">
        <v>24106.85</v>
      </c>
      <c r="M4748">
        <v>2014.08</v>
      </c>
      <c r="N4748" t="s">
        <v>72</v>
      </c>
    </row>
    <row r="4749" spans="1:14" x14ac:dyDescent="0.35">
      <c r="A4749">
        <v>14748</v>
      </c>
      <c r="B4749" s="1">
        <v>45318</v>
      </c>
      <c r="C4749" t="s">
        <v>8399</v>
      </c>
      <c r="D4749" t="s">
        <v>40</v>
      </c>
      <c r="E4749" t="s">
        <v>50</v>
      </c>
      <c r="F4749" t="s">
        <v>86</v>
      </c>
      <c r="G4749" t="s">
        <v>90</v>
      </c>
      <c r="H4749" t="s">
        <v>8400</v>
      </c>
      <c r="I4749">
        <v>1</v>
      </c>
      <c r="J4749">
        <v>60202</v>
      </c>
      <c r="K4749">
        <v>10</v>
      </c>
      <c r="L4749">
        <v>54181.8</v>
      </c>
      <c r="M4749">
        <v>3855.06</v>
      </c>
      <c r="N4749" t="s">
        <v>20</v>
      </c>
    </row>
    <row r="4750" spans="1:14" x14ac:dyDescent="0.35">
      <c r="A4750">
        <v>14749</v>
      </c>
      <c r="B4750" s="1">
        <v>45744</v>
      </c>
      <c r="C4750" t="s">
        <v>8401</v>
      </c>
      <c r="D4750" t="s">
        <v>28</v>
      </c>
      <c r="E4750" t="s">
        <v>35</v>
      </c>
      <c r="F4750" t="s">
        <v>86</v>
      </c>
      <c r="G4750" t="s">
        <v>87</v>
      </c>
      <c r="H4750" t="s">
        <v>3302</v>
      </c>
      <c r="I4750">
        <v>1</v>
      </c>
      <c r="J4750">
        <v>4656</v>
      </c>
      <c r="K4750">
        <v>0</v>
      </c>
      <c r="L4750">
        <v>4656</v>
      </c>
      <c r="M4750">
        <v>591.75</v>
      </c>
      <c r="N4750" t="s">
        <v>33</v>
      </c>
    </row>
    <row r="4751" spans="1:14" x14ac:dyDescent="0.35">
      <c r="A4751">
        <v>14750</v>
      </c>
      <c r="B4751" s="1">
        <v>45297</v>
      </c>
      <c r="C4751" t="s">
        <v>8402</v>
      </c>
      <c r="D4751" t="s">
        <v>28</v>
      </c>
      <c r="E4751" t="s">
        <v>35</v>
      </c>
      <c r="F4751" t="s">
        <v>17</v>
      </c>
      <c r="G4751" t="s">
        <v>291</v>
      </c>
      <c r="H4751" t="s">
        <v>8403</v>
      </c>
      <c r="I4751">
        <v>5</v>
      </c>
      <c r="J4751">
        <v>69474</v>
      </c>
      <c r="K4751">
        <v>15</v>
      </c>
      <c r="L4751">
        <v>295264.5</v>
      </c>
      <c r="M4751">
        <v>33425.129999999997</v>
      </c>
      <c r="N4751" t="s">
        <v>33</v>
      </c>
    </row>
    <row r="4752" spans="1:14" x14ac:dyDescent="0.35">
      <c r="A4752">
        <v>14751</v>
      </c>
      <c r="B4752" s="1">
        <v>45296</v>
      </c>
      <c r="C4752" t="s">
        <v>8404</v>
      </c>
      <c r="D4752" t="s">
        <v>15</v>
      </c>
      <c r="E4752" t="s">
        <v>174</v>
      </c>
      <c r="F4752" t="s">
        <v>46</v>
      </c>
      <c r="G4752" t="s">
        <v>47</v>
      </c>
      <c r="H4752" t="s">
        <v>8405</v>
      </c>
      <c r="I4752">
        <v>1</v>
      </c>
      <c r="J4752">
        <v>49401</v>
      </c>
      <c r="K4752">
        <v>15</v>
      </c>
      <c r="L4752">
        <v>41990.85</v>
      </c>
      <c r="M4752">
        <v>3247.74</v>
      </c>
      <c r="N4752" t="s">
        <v>38</v>
      </c>
    </row>
    <row r="4753" spans="1:14" x14ac:dyDescent="0.35">
      <c r="A4753">
        <v>14752</v>
      </c>
      <c r="B4753" s="1">
        <v>45541</v>
      </c>
      <c r="C4753" t="s">
        <v>8406</v>
      </c>
      <c r="D4753" t="s">
        <v>40</v>
      </c>
      <c r="E4753" t="s">
        <v>110</v>
      </c>
      <c r="F4753" t="s">
        <v>30</v>
      </c>
      <c r="G4753" t="s">
        <v>65</v>
      </c>
      <c r="H4753" t="s">
        <v>8407</v>
      </c>
      <c r="I4753">
        <v>5</v>
      </c>
      <c r="J4753">
        <v>75556</v>
      </c>
      <c r="K4753">
        <v>15</v>
      </c>
      <c r="L4753">
        <v>321113</v>
      </c>
      <c r="M4753">
        <v>46952.81</v>
      </c>
      <c r="N4753" t="s">
        <v>20</v>
      </c>
    </row>
    <row r="4754" spans="1:14" x14ac:dyDescent="0.35">
      <c r="A4754">
        <v>14753</v>
      </c>
      <c r="B4754" s="1">
        <v>45328</v>
      </c>
      <c r="C4754" t="s">
        <v>8408</v>
      </c>
      <c r="D4754" t="s">
        <v>22</v>
      </c>
      <c r="E4754" t="s">
        <v>74</v>
      </c>
      <c r="F4754" t="s">
        <v>86</v>
      </c>
      <c r="G4754" t="s">
        <v>171</v>
      </c>
      <c r="H4754" t="s">
        <v>6590</v>
      </c>
      <c r="I4754">
        <v>5</v>
      </c>
      <c r="J4754">
        <v>46423</v>
      </c>
      <c r="K4754">
        <v>10</v>
      </c>
      <c r="L4754">
        <v>208903.5</v>
      </c>
      <c r="M4754">
        <v>22297.59</v>
      </c>
      <c r="N4754" t="s">
        <v>72</v>
      </c>
    </row>
    <row r="4755" spans="1:14" x14ac:dyDescent="0.35">
      <c r="A4755">
        <v>14754</v>
      </c>
      <c r="B4755" s="1">
        <v>45303</v>
      </c>
      <c r="C4755" t="s">
        <v>8409</v>
      </c>
      <c r="D4755" t="s">
        <v>28</v>
      </c>
      <c r="E4755" t="s">
        <v>29</v>
      </c>
      <c r="F4755" t="s">
        <v>96</v>
      </c>
      <c r="G4755" t="s">
        <v>214</v>
      </c>
      <c r="H4755" t="s">
        <v>341</v>
      </c>
      <c r="I4755">
        <v>2</v>
      </c>
      <c r="J4755">
        <v>73497</v>
      </c>
      <c r="K4755">
        <v>5</v>
      </c>
      <c r="L4755">
        <v>139644.29999999999</v>
      </c>
      <c r="M4755">
        <v>17243.39</v>
      </c>
      <c r="N4755" t="s">
        <v>38</v>
      </c>
    </row>
    <row r="4756" spans="1:14" x14ac:dyDescent="0.35">
      <c r="A4756">
        <v>14755</v>
      </c>
      <c r="B4756" s="1">
        <v>45358</v>
      </c>
      <c r="C4756" t="s">
        <v>8410</v>
      </c>
      <c r="D4756" t="s">
        <v>40</v>
      </c>
      <c r="E4756" t="s">
        <v>110</v>
      </c>
      <c r="F4756" t="s">
        <v>30</v>
      </c>
      <c r="G4756" t="s">
        <v>31</v>
      </c>
      <c r="H4756" t="s">
        <v>8411</v>
      </c>
      <c r="I4756">
        <v>2</v>
      </c>
      <c r="J4756">
        <v>54884</v>
      </c>
      <c r="K4756">
        <v>10</v>
      </c>
      <c r="L4756">
        <v>98791.2</v>
      </c>
      <c r="M4756">
        <v>13148.08</v>
      </c>
      <c r="N4756" t="s">
        <v>83</v>
      </c>
    </row>
    <row r="4757" spans="1:14" x14ac:dyDescent="0.35">
      <c r="A4757">
        <v>14756</v>
      </c>
      <c r="B4757" s="1">
        <v>45376</v>
      </c>
      <c r="C4757" t="s">
        <v>8412</v>
      </c>
      <c r="D4757" t="s">
        <v>22</v>
      </c>
      <c r="E4757" t="s">
        <v>54</v>
      </c>
      <c r="F4757" t="s">
        <v>24</v>
      </c>
      <c r="G4757" t="s">
        <v>107</v>
      </c>
      <c r="H4757" t="s">
        <v>6370</v>
      </c>
      <c r="I4757">
        <v>2</v>
      </c>
      <c r="J4757">
        <v>9170</v>
      </c>
      <c r="K4757">
        <v>15</v>
      </c>
      <c r="L4757">
        <v>15589</v>
      </c>
      <c r="M4757">
        <v>3591.92</v>
      </c>
      <c r="N4757" t="s">
        <v>38</v>
      </c>
    </row>
    <row r="4758" spans="1:14" x14ac:dyDescent="0.35">
      <c r="A4758">
        <v>14757</v>
      </c>
      <c r="B4758" s="1">
        <v>45444</v>
      </c>
      <c r="C4758" t="s">
        <v>7072</v>
      </c>
      <c r="D4758" t="s">
        <v>40</v>
      </c>
      <c r="E4758" t="s">
        <v>41</v>
      </c>
      <c r="F4758" t="s">
        <v>24</v>
      </c>
      <c r="G4758" t="s">
        <v>25</v>
      </c>
      <c r="H4758" t="s">
        <v>8413</v>
      </c>
      <c r="I4758">
        <v>5</v>
      </c>
      <c r="J4758">
        <v>69671</v>
      </c>
      <c r="K4758">
        <v>0</v>
      </c>
      <c r="L4758">
        <v>348355</v>
      </c>
      <c r="M4758">
        <v>24008.28</v>
      </c>
      <c r="N4758" t="s">
        <v>20</v>
      </c>
    </row>
    <row r="4759" spans="1:14" x14ac:dyDescent="0.35">
      <c r="A4759">
        <v>14758</v>
      </c>
      <c r="B4759" s="1">
        <v>45265</v>
      </c>
      <c r="C4759" t="s">
        <v>8414</v>
      </c>
      <c r="D4759" t="s">
        <v>15</v>
      </c>
      <c r="E4759" t="s">
        <v>68</v>
      </c>
      <c r="F4759" t="s">
        <v>17</v>
      </c>
      <c r="G4759" t="s">
        <v>18</v>
      </c>
      <c r="H4759" t="s">
        <v>8415</v>
      </c>
      <c r="I4759">
        <v>4</v>
      </c>
      <c r="J4759">
        <v>20105</v>
      </c>
      <c r="K4759">
        <v>20</v>
      </c>
      <c r="L4759">
        <v>64336</v>
      </c>
      <c r="M4759">
        <v>10537.79</v>
      </c>
      <c r="N4759" t="s">
        <v>20</v>
      </c>
    </row>
    <row r="4760" spans="1:14" x14ac:dyDescent="0.35">
      <c r="A4760">
        <v>14759</v>
      </c>
      <c r="B4760" s="1">
        <v>45425</v>
      </c>
      <c r="C4760" t="s">
        <v>8416</v>
      </c>
      <c r="D4760" t="s">
        <v>15</v>
      </c>
      <c r="E4760" t="s">
        <v>174</v>
      </c>
      <c r="F4760" t="s">
        <v>46</v>
      </c>
      <c r="G4760" t="s">
        <v>201</v>
      </c>
      <c r="H4760" t="s">
        <v>8417</v>
      </c>
      <c r="I4760">
        <v>1</v>
      </c>
      <c r="J4760">
        <v>79347</v>
      </c>
      <c r="K4760">
        <v>20</v>
      </c>
      <c r="L4760">
        <v>63477.599999999999</v>
      </c>
      <c r="M4760">
        <v>11795.42</v>
      </c>
      <c r="N4760" t="s">
        <v>20</v>
      </c>
    </row>
    <row r="4761" spans="1:14" x14ac:dyDescent="0.35">
      <c r="A4761">
        <v>14760</v>
      </c>
      <c r="B4761" s="1">
        <v>45356</v>
      </c>
      <c r="C4761" t="s">
        <v>8418</v>
      </c>
      <c r="D4761" t="s">
        <v>40</v>
      </c>
      <c r="E4761" t="s">
        <v>62</v>
      </c>
      <c r="F4761" t="s">
        <v>129</v>
      </c>
      <c r="G4761" t="s">
        <v>159</v>
      </c>
      <c r="H4761" t="s">
        <v>724</v>
      </c>
      <c r="I4761">
        <v>4</v>
      </c>
      <c r="J4761">
        <v>35782</v>
      </c>
      <c r="K4761">
        <v>15</v>
      </c>
      <c r="L4761">
        <v>121658.8</v>
      </c>
      <c r="M4761">
        <v>18258.37</v>
      </c>
      <c r="N4761" t="s">
        <v>20</v>
      </c>
    </row>
    <row r="4762" spans="1:14" x14ac:dyDescent="0.35">
      <c r="A4762">
        <v>14761</v>
      </c>
      <c r="B4762" s="1">
        <v>45923</v>
      </c>
      <c r="C4762" t="s">
        <v>8419</v>
      </c>
      <c r="D4762" t="s">
        <v>40</v>
      </c>
      <c r="E4762" t="s">
        <v>41</v>
      </c>
      <c r="F4762" t="s">
        <v>129</v>
      </c>
      <c r="G4762" t="s">
        <v>159</v>
      </c>
      <c r="H4762" t="s">
        <v>4512</v>
      </c>
      <c r="I4762">
        <v>4</v>
      </c>
      <c r="J4762">
        <v>21034</v>
      </c>
      <c r="K4762">
        <v>20</v>
      </c>
      <c r="L4762">
        <v>67308.800000000003</v>
      </c>
      <c r="M4762">
        <v>14463.56</v>
      </c>
      <c r="N4762" t="s">
        <v>83</v>
      </c>
    </row>
    <row r="4763" spans="1:14" x14ac:dyDescent="0.35">
      <c r="A4763">
        <v>14762</v>
      </c>
      <c r="B4763" s="1">
        <v>45526</v>
      </c>
      <c r="C4763" t="s">
        <v>8420</v>
      </c>
      <c r="D4763" t="s">
        <v>22</v>
      </c>
      <c r="E4763" t="s">
        <v>74</v>
      </c>
      <c r="F4763" t="s">
        <v>24</v>
      </c>
      <c r="G4763" t="s">
        <v>59</v>
      </c>
      <c r="H4763" t="s">
        <v>8421</v>
      </c>
      <c r="I4763">
        <v>4</v>
      </c>
      <c r="J4763">
        <v>73446</v>
      </c>
      <c r="K4763">
        <v>15</v>
      </c>
      <c r="L4763">
        <v>249716.4</v>
      </c>
      <c r="M4763">
        <v>53198.93</v>
      </c>
      <c r="N4763" t="s">
        <v>72</v>
      </c>
    </row>
    <row r="4764" spans="1:14" x14ac:dyDescent="0.35">
      <c r="A4764">
        <v>14763</v>
      </c>
      <c r="B4764" s="1">
        <v>45458</v>
      </c>
      <c r="C4764" t="s">
        <v>8422</v>
      </c>
      <c r="D4764" t="s">
        <v>15</v>
      </c>
      <c r="E4764" t="s">
        <v>16</v>
      </c>
      <c r="F4764" t="s">
        <v>42</v>
      </c>
      <c r="G4764" t="s">
        <v>51</v>
      </c>
      <c r="H4764" t="s">
        <v>8423</v>
      </c>
      <c r="I4764">
        <v>5</v>
      </c>
      <c r="J4764">
        <v>70613</v>
      </c>
      <c r="K4764">
        <v>15</v>
      </c>
      <c r="L4764">
        <v>300105.25</v>
      </c>
      <c r="M4764">
        <v>63166.95</v>
      </c>
      <c r="N4764" t="s">
        <v>72</v>
      </c>
    </row>
    <row r="4765" spans="1:14" x14ac:dyDescent="0.35">
      <c r="A4765">
        <v>14764</v>
      </c>
      <c r="B4765" s="1">
        <v>45677</v>
      </c>
      <c r="C4765" t="s">
        <v>8424</v>
      </c>
      <c r="D4765" t="s">
        <v>40</v>
      </c>
      <c r="E4765" t="s">
        <v>103</v>
      </c>
      <c r="F4765" t="s">
        <v>129</v>
      </c>
      <c r="G4765" t="s">
        <v>130</v>
      </c>
      <c r="H4765" t="s">
        <v>8425</v>
      </c>
      <c r="I4765">
        <v>3</v>
      </c>
      <c r="J4765">
        <v>40135</v>
      </c>
      <c r="K4765">
        <v>10</v>
      </c>
      <c r="L4765">
        <v>108364.5</v>
      </c>
      <c r="M4765">
        <v>26182.01</v>
      </c>
      <c r="N4765" t="s">
        <v>33</v>
      </c>
    </row>
    <row r="4766" spans="1:14" x14ac:dyDescent="0.35">
      <c r="A4766">
        <v>14765</v>
      </c>
      <c r="B4766" s="1">
        <v>45817</v>
      </c>
      <c r="C4766" t="s">
        <v>8426</v>
      </c>
      <c r="D4766" t="s">
        <v>40</v>
      </c>
      <c r="E4766" t="s">
        <v>41</v>
      </c>
      <c r="F4766" t="s">
        <v>96</v>
      </c>
      <c r="G4766" t="s">
        <v>138</v>
      </c>
      <c r="H4766" t="s">
        <v>8427</v>
      </c>
      <c r="I4766">
        <v>5</v>
      </c>
      <c r="J4766">
        <v>1476</v>
      </c>
      <c r="K4766">
        <v>10</v>
      </c>
      <c r="L4766">
        <v>6642</v>
      </c>
      <c r="M4766">
        <v>1543.86</v>
      </c>
      <c r="N4766" t="s">
        <v>72</v>
      </c>
    </row>
    <row r="4767" spans="1:14" x14ac:dyDescent="0.35">
      <c r="A4767">
        <v>14766</v>
      </c>
      <c r="B4767" s="1">
        <v>45643</v>
      </c>
      <c r="C4767" t="s">
        <v>8428</v>
      </c>
      <c r="D4767" t="s">
        <v>28</v>
      </c>
      <c r="E4767" t="s">
        <v>29</v>
      </c>
      <c r="F4767" t="s">
        <v>86</v>
      </c>
      <c r="G4767" t="s">
        <v>90</v>
      </c>
      <c r="H4767" t="s">
        <v>3433</v>
      </c>
      <c r="I4767">
        <v>4</v>
      </c>
      <c r="J4767">
        <v>10401</v>
      </c>
      <c r="K4767">
        <v>0</v>
      </c>
      <c r="L4767">
        <v>41604</v>
      </c>
      <c r="M4767">
        <v>6951.29</v>
      </c>
      <c r="N4767" t="s">
        <v>33</v>
      </c>
    </row>
    <row r="4768" spans="1:14" x14ac:dyDescent="0.35">
      <c r="A4768">
        <v>14767</v>
      </c>
      <c r="B4768" s="1">
        <v>45385</v>
      </c>
      <c r="C4768" t="s">
        <v>7500</v>
      </c>
      <c r="D4768" t="s">
        <v>22</v>
      </c>
      <c r="E4768" t="s">
        <v>58</v>
      </c>
      <c r="F4768" t="s">
        <v>75</v>
      </c>
      <c r="G4768" t="s">
        <v>307</v>
      </c>
      <c r="H4768" t="s">
        <v>6818</v>
      </c>
      <c r="I4768">
        <v>5</v>
      </c>
      <c r="J4768">
        <v>9391</v>
      </c>
      <c r="K4768">
        <v>5</v>
      </c>
      <c r="L4768">
        <v>44607.25</v>
      </c>
      <c r="M4768">
        <v>10310.86</v>
      </c>
      <c r="N4768" t="s">
        <v>33</v>
      </c>
    </row>
    <row r="4769" spans="1:14" x14ac:dyDescent="0.35">
      <c r="A4769">
        <v>14768</v>
      </c>
      <c r="B4769" s="1">
        <v>45824</v>
      </c>
      <c r="C4769" t="s">
        <v>8429</v>
      </c>
      <c r="D4769" t="s">
        <v>15</v>
      </c>
      <c r="E4769" t="s">
        <v>16</v>
      </c>
      <c r="F4769" t="s">
        <v>69</v>
      </c>
      <c r="G4769" t="s">
        <v>151</v>
      </c>
      <c r="H4769" t="s">
        <v>8430</v>
      </c>
      <c r="I4769">
        <v>4</v>
      </c>
      <c r="J4769">
        <v>73820</v>
      </c>
      <c r="K4769">
        <v>5</v>
      </c>
      <c r="L4769">
        <v>280516</v>
      </c>
      <c r="M4769">
        <v>25372.1</v>
      </c>
      <c r="N4769" t="s">
        <v>20</v>
      </c>
    </row>
    <row r="4770" spans="1:14" x14ac:dyDescent="0.35">
      <c r="A4770">
        <v>14769</v>
      </c>
      <c r="B4770" s="1">
        <v>45314</v>
      </c>
      <c r="C4770" t="s">
        <v>8431</v>
      </c>
      <c r="D4770" t="s">
        <v>40</v>
      </c>
      <c r="E4770" t="s">
        <v>62</v>
      </c>
      <c r="F4770" t="s">
        <v>75</v>
      </c>
      <c r="G4770" t="s">
        <v>240</v>
      </c>
      <c r="H4770" t="s">
        <v>8432</v>
      </c>
      <c r="I4770">
        <v>2</v>
      </c>
      <c r="J4770">
        <v>47173</v>
      </c>
      <c r="K4770">
        <v>15</v>
      </c>
      <c r="L4770">
        <v>80194.100000000006</v>
      </c>
      <c r="M4770">
        <v>5727.93</v>
      </c>
      <c r="N4770" t="s">
        <v>33</v>
      </c>
    </row>
    <row r="4771" spans="1:14" x14ac:dyDescent="0.35">
      <c r="A4771">
        <v>14770</v>
      </c>
      <c r="B4771" s="1">
        <v>45332</v>
      </c>
      <c r="C4771" t="s">
        <v>8433</v>
      </c>
      <c r="D4771" t="s">
        <v>40</v>
      </c>
      <c r="E4771" t="s">
        <v>41</v>
      </c>
      <c r="F4771" t="s">
        <v>69</v>
      </c>
      <c r="G4771" t="s">
        <v>70</v>
      </c>
      <c r="H4771" t="s">
        <v>8434</v>
      </c>
      <c r="I4771">
        <v>4</v>
      </c>
      <c r="J4771">
        <v>47498</v>
      </c>
      <c r="K4771">
        <v>15</v>
      </c>
      <c r="L4771">
        <v>161493.20000000001</v>
      </c>
      <c r="M4771">
        <v>24319.86</v>
      </c>
      <c r="N4771" t="s">
        <v>38</v>
      </c>
    </row>
    <row r="4772" spans="1:14" x14ac:dyDescent="0.35">
      <c r="A4772">
        <v>14771</v>
      </c>
      <c r="B4772" s="1">
        <v>45450</v>
      </c>
      <c r="C4772" t="s">
        <v>8435</v>
      </c>
      <c r="D4772" t="s">
        <v>40</v>
      </c>
      <c r="E4772" t="s">
        <v>110</v>
      </c>
      <c r="F4772" t="s">
        <v>75</v>
      </c>
      <c r="G4772" t="s">
        <v>204</v>
      </c>
      <c r="H4772" t="s">
        <v>8436</v>
      </c>
      <c r="I4772">
        <v>3</v>
      </c>
      <c r="J4772">
        <v>11923</v>
      </c>
      <c r="K4772">
        <v>10</v>
      </c>
      <c r="L4772">
        <v>32192.1</v>
      </c>
      <c r="M4772">
        <v>7005.85</v>
      </c>
      <c r="N4772" t="s">
        <v>83</v>
      </c>
    </row>
    <row r="4773" spans="1:14" x14ac:dyDescent="0.35">
      <c r="A4773">
        <v>14772</v>
      </c>
      <c r="B4773" s="1">
        <v>45237</v>
      </c>
      <c r="C4773" t="s">
        <v>8437</v>
      </c>
      <c r="D4773" t="s">
        <v>40</v>
      </c>
      <c r="E4773" t="s">
        <v>62</v>
      </c>
      <c r="F4773" t="s">
        <v>129</v>
      </c>
      <c r="G4773" t="s">
        <v>168</v>
      </c>
      <c r="H4773" t="s">
        <v>8438</v>
      </c>
      <c r="I4773">
        <v>1</v>
      </c>
      <c r="J4773">
        <v>40798</v>
      </c>
      <c r="K4773">
        <v>20</v>
      </c>
      <c r="L4773">
        <v>32638.400000000001</v>
      </c>
      <c r="M4773">
        <v>2871.6</v>
      </c>
      <c r="N4773" t="s">
        <v>38</v>
      </c>
    </row>
    <row r="4774" spans="1:14" x14ac:dyDescent="0.35">
      <c r="A4774">
        <v>14773</v>
      </c>
      <c r="B4774" s="1">
        <v>45362</v>
      </c>
      <c r="C4774" t="s">
        <v>8439</v>
      </c>
      <c r="D4774" t="s">
        <v>40</v>
      </c>
      <c r="E4774" t="s">
        <v>41</v>
      </c>
      <c r="F4774" t="s">
        <v>129</v>
      </c>
      <c r="G4774" t="s">
        <v>130</v>
      </c>
      <c r="H4774" t="s">
        <v>8440</v>
      </c>
      <c r="I4774">
        <v>5</v>
      </c>
      <c r="J4774">
        <v>35410</v>
      </c>
      <c r="K4774">
        <v>0</v>
      </c>
      <c r="L4774">
        <v>177050</v>
      </c>
      <c r="M4774">
        <v>14706.74</v>
      </c>
      <c r="N4774" t="s">
        <v>72</v>
      </c>
    </row>
    <row r="4775" spans="1:14" x14ac:dyDescent="0.35">
      <c r="A4775">
        <v>14774</v>
      </c>
      <c r="B4775" s="1">
        <v>45256</v>
      </c>
      <c r="C4775" t="s">
        <v>8441</v>
      </c>
      <c r="D4775" t="s">
        <v>22</v>
      </c>
      <c r="E4775" t="s">
        <v>54</v>
      </c>
      <c r="F4775" t="s">
        <v>24</v>
      </c>
      <c r="G4775" t="s">
        <v>25</v>
      </c>
      <c r="H4775" t="s">
        <v>8442</v>
      </c>
      <c r="I4775">
        <v>5</v>
      </c>
      <c r="J4775">
        <v>55910</v>
      </c>
      <c r="K4775">
        <v>0</v>
      </c>
      <c r="L4775">
        <v>279550</v>
      </c>
      <c r="M4775">
        <v>29798.57</v>
      </c>
      <c r="N4775" t="s">
        <v>20</v>
      </c>
    </row>
    <row r="4776" spans="1:14" x14ac:dyDescent="0.35">
      <c r="A4776">
        <v>14775</v>
      </c>
      <c r="B4776" s="1">
        <v>45606</v>
      </c>
      <c r="C4776" t="s">
        <v>8443</v>
      </c>
      <c r="D4776" t="s">
        <v>40</v>
      </c>
      <c r="E4776" t="s">
        <v>110</v>
      </c>
      <c r="F4776" t="s">
        <v>24</v>
      </c>
      <c r="G4776" t="s">
        <v>36</v>
      </c>
      <c r="H4776" t="s">
        <v>4781</v>
      </c>
      <c r="I4776">
        <v>2</v>
      </c>
      <c r="J4776">
        <v>8746</v>
      </c>
      <c r="K4776">
        <v>0</v>
      </c>
      <c r="L4776">
        <v>17492</v>
      </c>
      <c r="M4776">
        <v>1972.22</v>
      </c>
      <c r="N4776" t="s">
        <v>72</v>
      </c>
    </row>
    <row r="4777" spans="1:14" x14ac:dyDescent="0.35">
      <c r="A4777">
        <v>14776</v>
      </c>
      <c r="B4777" s="1">
        <v>45922</v>
      </c>
      <c r="C4777" t="s">
        <v>8444</v>
      </c>
      <c r="D4777" t="s">
        <v>22</v>
      </c>
      <c r="E4777" t="s">
        <v>23</v>
      </c>
      <c r="F4777" t="s">
        <v>42</v>
      </c>
      <c r="G4777" t="s">
        <v>43</v>
      </c>
      <c r="H4777" t="s">
        <v>8445</v>
      </c>
      <c r="I4777">
        <v>4</v>
      </c>
      <c r="J4777">
        <v>14917</v>
      </c>
      <c r="K4777">
        <v>20</v>
      </c>
      <c r="L4777">
        <v>47734.400000000001</v>
      </c>
      <c r="M4777">
        <v>2733.52</v>
      </c>
      <c r="N4777" t="s">
        <v>72</v>
      </c>
    </row>
    <row r="4778" spans="1:14" x14ac:dyDescent="0.35">
      <c r="A4778">
        <v>14777</v>
      </c>
      <c r="B4778" s="1">
        <v>45532</v>
      </c>
      <c r="C4778" t="s">
        <v>8446</v>
      </c>
      <c r="D4778" t="s">
        <v>28</v>
      </c>
      <c r="E4778" t="s">
        <v>114</v>
      </c>
      <c r="F4778" t="s">
        <v>24</v>
      </c>
      <c r="G4778" t="s">
        <v>25</v>
      </c>
      <c r="H4778" t="s">
        <v>8447</v>
      </c>
      <c r="I4778">
        <v>5</v>
      </c>
      <c r="J4778">
        <v>41384</v>
      </c>
      <c r="K4778">
        <v>0</v>
      </c>
      <c r="L4778">
        <v>206920</v>
      </c>
      <c r="M4778">
        <v>14619.82</v>
      </c>
      <c r="N4778" t="s">
        <v>38</v>
      </c>
    </row>
    <row r="4779" spans="1:14" x14ac:dyDescent="0.35">
      <c r="A4779">
        <v>14778</v>
      </c>
      <c r="B4779" s="1">
        <v>45893</v>
      </c>
      <c r="C4779" t="s">
        <v>8448</v>
      </c>
      <c r="D4779" t="s">
        <v>40</v>
      </c>
      <c r="E4779" t="s">
        <v>62</v>
      </c>
      <c r="F4779" t="s">
        <v>42</v>
      </c>
      <c r="G4779" t="s">
        <v>188</v>
      </c>
      <c r="H4779" t="s">
        <v>8449</v>
      </c>
      <c r="I4779">
        <v>2</v>
      </c>
      <c r="J4779">
        <v>18682</v>
      </c>
      <c r="K4779">
        <v>5</v>
      </c>
      <c r="L4779">
        <v>35495.800000000003</v>
      </c>
      <c r="M4779">
        <v>5321.86</v>
      </c>
      <c r="N4779" t="s">
        <v>20</v>
      </c>
    </row>
    <row r="4780" spans="1:14" x14ac:dyDescent="0.35">
      <c r="A4780">
        <v>14779</v>
      </c>
      <c r="B4780" s="1">
        <v>45700</v>
      </c>
      <c r="C4780" t="s">
        <v>8450</v>
      </c>
      <c r="D4780" t="s">
        <v>15</v>
      </c>
      <c r="E4780" t="s">
        <v>147</v>
      </c>
      <c r="F4780" t="s">
        <v>69</v>
      </c>
      <c r="G4780" t="s">
        <v>70</v>
      </c>
      <c r="H4780" t="s">
        <v>2436</v>
      </c>
      <c r="I4780">
        <v>5</v>
      </c>
      <c r="J4780">
        <v>17129</v>
      </c>
      <c r="K4780">
        <v>5</v>
      </c>
      <c r="L4780">
        <v>81362.75</v>
      </c>
      <c r="M4780">
        <v>5315.45</v>
      </c>
      <c r="N4780" t="s">
        <v>83</v>
      </c>
    </row>
    <row r="4781" spans="1:14" x14ac:dyDescent="0.35">
      <c r="A4781">
        <v>14780</v>
      </c>
      <c r="B4781" s="1">
        <v>45900</v>
      </c>
      <c r="C4781" t="s">
        <v>5612</v>
      </c>
      <c r="D4781" t="s">
        <v>15</v>
      </c>
      <c r="E4781" t="s">
        <v>174</v>
      </c>
      <c r="F4781" t="s">
        <v>46</v>
      </c>
      <c r="G4781" t="s">
        <v>201</v>
      </c>
      <c r="H4781" t="s">
        <v>534</v>
      </c>
      <c r="I4781">
        <v>4</v>
      </c>
      <c r="J4781">
        <v>47482</v>
      </c>
      <c r="K4781">
        <v>0</v>
      </c>
      <c r="L4781">
        <v>189928</v>
      </c>
      <c r="M4781">
        <v>26724.52</v>
      </c>
      <c r="N4781" t="s">
        <v>33</v>
      </c>
    </row>
    <row r="4782" spans="1:14" x14ac:dyDescent="0.35">
      <c r="A4782">
        <v>14781</v>
      </c>
      <c r="B4782" s="1">
        <v>45295</v>
      </c>
      <c r="C4782" t="s">
        <v>8451</v>
      </c>
      <c r="D4782" t="s">
        <v>15</v>
      </c>
      <c r="E4782" t="s">
        <v>93</v>
      </c>
      <c r="F4782" t="s">
        <v>129</v>
      </c>
      <c r="G4782" t="s">
        <v>168</v>
      </c>
      <c r="H4782" t="s">
        <v>7258</v>
      </c>
      <c r="I4782">
        <v>4</v>
      </c>
      <c r="J4782">
        <v>48902</v>
      </c>
      <c r="K4782">
        <v>10</v>
      </c>
      <c r="L4782">
        <v>176047.2</v>
      </c>
      <c r="M4782">
        <v>42930.82</v>
      </c>
      <c r="N4782" t="s">
        <v>83</v>
      </c>
    </row>
    <row r="4783" spans="1:14" x14ac:dyDescent="0.35">
      <c r="A4783">
        <v>14782</v>
      </c>
      <c r="B4783" s="1">
        <v>45411</v>
      </c>
      <c r="C4783" t="s">
        <v>8452</v>
      </c>
      <c r="D4783" t="s">
        <v>40</v>
      </c>
      <c r="E4783" t="s">
        <v>62</v>
      </c>
      <c r="F4783" t="s">
        <v>42</v>
      </c>
      <c r="G4783" t="s">
        <v>446</v>
      </c>
      <c r="H4783" t="s">
        <v>5525</v>
      </c>
      <c r="I4783">
        <v>1</v>
      </c>
      <c r="J4783">
        <v>1850</v>
      </c>
      <c r="K4783">
        <v>10</v>
      </c>
      <c r="L4783">
        <v>1665</v>
      </c>
      <c r="M4783">
        <v>289.52999999999997</v>
      </c>
      <c r="N4783" t="s">
        <v>83</v>
      </c>
    </row>
    <row r="4784" spans="1:14" x14ac:dyDescent="0.35">
      <c r="A4784">
        <v>14783</v>
      </c>
      <c r="B4784" s="1">
        <v>45634</v>
      </c>
      <c r="C4784" t="s">
        <v>8453</v>
      </c>
      <c r="D4784" t="s">
        <v>40</v>
      </c>
      <c r="E4784" t="s">
        <v>62</v>
      </c>
      <c r="F4784" t="s">
        <v>30</v>
      </c>
      <c r="G4784" t="s">
        <v>322</v>
      </c>
      <c r="H4784" t="s">
        <v>8454</v>
      </c>
      <c r="I4784">
        <v>5</v>
      </c>
      <c r="J4784">
        <v>17417</v>
      </c>
      <c r="K4784">
        <v>0</v>
      </c>
      <c r="L4784">
        <v>87085</v>
      </c>
      <c r="M4784">
        <v>15779.3</v>
      </c>
      <c r="N4784" t="s">
        <v>72</v>
      </c>
    </row>
    <row r="4785" spans="1:14" x14ac:dyDescent="0.35">
      <c r="A4785">
        <v>14784</v>
      </c>
      <c r="B4785" s="1">
        <v>45637</v>
      </c>
      <c r="C4785" t="s">
        <v>8455</v>
      </c>
      <c r="D4785" t="s">
        <v>40</v>
      </c>
      <c r="E4785" t="s">
        <v>50</v>
      </c>
      <c r="F4785" t="s">
        <v>24</v>
      </c>
      <c r="G4785" t="s">
        <v>107</v>
      </c>
      <c r="H4785" t="s">
        <v>8456</v>
      </c>
      <c r="I4785">
        <v>4</v>
      </c>
      <c r="J4785">
        <v>65277</v>
      </c>
      <c r="K4785">
        <v>20</v>
      </c>
      <c r="L4785">
        <v>208886.39999999999</v>
      </c>
      <c r="M4785">
        <v>36949.25</v>
      </c>
      <c r="N4785" t="s">
        <v>72</v>
      </c>
    </row>
    <row r="4786" spans="1:14" x14ac:dyDescent="0.35">
      <c r="A4786">
        <v>14785</v>
      </c>
      <c r="B4786" s="1">
        <v>45552</v>
      </c>
      <c r="C4786" t="s">
        <v>8457</v>
      </c>
      <c r="D4786" t="s">
        <v>28</v>
      </c>
      <c r="E4786" t="s">
        <v>35</v>
      </c>
      <c r="F4786" t="s">
        <v>24</v>
      </c>
      <c r="G4786" t="s">
        <v>59</v>
      </c>
      <c r="H4786" t="s">
        <v>8458</v>
      </c>
      <c r="I4786">
        <v>2</v>
      </c>
      <c r="J4786">
        <v>804</v>
      </c>
      <c r="K4786">
        <v>0</v>
      </c>
      <c r="L4786">
        <v>1608</v>
      </c>
      <c r="M4786">
        <v>400.6</v>
      </c>
      <c r="N4786" t="s">
        <v>83</v>
      </c>
    </row>
    <row r="4787" spans="1:14" x14ac:dyDescent="0.35">
      <c r="A4787">
        <v>14786</v>
      </c>
      <c r="B4787" s="1">
        <v>45299</v>
      </c>
      <c r="C4787" t="s">
        <v>8459</v>
      </c>
      <c r="D4787" t="s">
        <v>22</v>
      </c>
      <c r="E4787" t="s">
        <v>167</v>
      </c>
      <c r="F4787" t="s">
        <v>75</v>
      </c>
      <c r="G4787" t="s">
        <v>204</v>
      </c>
      <c r="H4787" t="s">
        <v>8460</v>
      </c>
      <c r="I4787">
        <v>1</v>
      </c>
      <c r="J4787">
        <v>26679</v>
      </c>
      <c r="K4787">
        <v>20</v>
      </c>
      <c r="L4787">
        <v>21343.200000000001</v>
      </c>
      <c r="M4787">
        <v>2122.3000000000002</v>
      </c>
      <c r="N4787" t="s">
        <v>83</v>
      </c>
    </row>
    <row r="4788" spans="1:14" x14ac:dyDescent="0.35">
      <c r="A4788">
        <v>14787</v>
      </c>
      <c r="B4788" s="1">
        <v>45434</v>
      </c>
      <c r="C4788" t="s">
        <v>8461</v>
      </c>
      <c r="D4788" t="s">
        <v>22</v>
      </c>
      <c r="E4788" t="s">
        <v>58</v>
      </c>
      <c r="F4788" t="s">
        <v>42</v>
      </c>
      <c r="G4788" t="s">
        <v>79</v>
      </c>
      <c r="H4788" t="s">
        <v>8462</v>
      </c>
      <c r="I4788">
        <v>4</v>
      </c>
      <c r="J4788">
        <v>18158</v>
      </c>
      <c r="K4788">
        <v>5</v>
      </c>
      <c r="L4788">
        <v>69000.399999999994</v>
      </c>
      <c r="M4788">
        <v>14742.92</v>
      </c>
      <c r="N4788" t="s">
        <v>20</v>
      </c>
    </row>
    <row r="4789" spans="1:14" x14ac:dyDescent="0.35">
      <c r="A4789">
        <v>14788</v>
      </c>
      <c r="B4789" s="1">
        <v>45707</v>
      </c>
      <c r="C4789" t="s">
        <v>8463</v>
      </c>
      <c r="D4789" t="s">
        <v>28</v>
      </c>
      <c r="E4789" t="s">
        <v>144</v>
      </c>
      <c r="F4789" t="s">
        <v>30</v>
      </c>
      <c r="G4789" t="s">
        <v>65</v>
      </c>
      <c r="H4789" t="s">
        <v>8464</v>
      </c>
      <c r="I4789">
        <v>1</v>
      </c>
      <c r="J4789">
        <v>28012</v>
      </c>
      <c r="K4789">
        <v>15</v>
      </c>
      <c r="L4789">
        <v>23810.2</v>
      </c>
      <c r="M4789">
        <v>1720.57</v>
      </c>
      <c r="N4789" t="s">
        <v>72</v>
      </c>
    </row>
    <row r="4790" spans="1:14" x14ac:dyDescent="0.35">
      <c r="A4790">
        <v>14789</v>
      </c>
      <c r="B4790" s="1">
        <v>45256</v>
      </c>
      <c r="C4790" t="s">
        <v>8465</v>
      </c>
      <c r="D4790" t="s">
        <v>40</v>
      </c>
      <c r="E4790" t="s">
        <v>62</v>
      </c>
      <c r="F4790" t="s">
        <v>129</v>
      </c>
      <c r="G4790" t="s">
        <v>164</v>
      </c>
      <c r="H4790" t="s">
        <v>8466</v>
      </c>
      <c r="I4790">
        <v>5</v>
      </c>
      <c r="J4790">
        <v>12063</v>
      </c>
      <c r="K4790">
        <v>10</v>
      </c>
      <c r="L4790">
        <v>54283.5</v>
      </c>
      <c r="M4790">
        <v>12308.11</v>
      </c>
      <c r="N4790" t="s">
        <v>83</v>
      </c>
    </row>
    <row r="4791" spans="1:14" x14ac:dyDescent="0.35">
      <c r="A4791">
        <v>14790</v>
      </c>
      <c r="B4791" s="1">
        <v>45593</v>
      </c>
      <c r="C4791" t="s">
        <v>8467</v>
      </c>
      <c r="D4791" t="s">
        <v>22</v>
      </c>
      <c r="E4791" t="s">
        <v>74</v>
      </c>
      <c r="F4791" t="s">
        <v>75</v>
      </c>
      <c r="G4791" t="s">
        <v>409</v>
      </c>
      <c r="H4791" t="s">
        <v>2870</v>
      </c>
      <c r="I4791">
        <v>4</v>
      </c>
      <c r="J4791">
        <v>61658</v>
      </c>
      <c r="K4791">
        <v>20</v>
      </c>
      <c r="L4791">
        <v>197305.60000000001</v>
      </c>
      <c r="M4791">
        <v>12488.94</v>
      </c>
      <c r="N4791" t="s">
        <v>83</v>
      </c>
    </row>
    <row r="4792" spans="1:14" x14ac:dyDescent="0.35">
      <c r="A4792">
        <v>14791</v>
      </c>
      <c r="B4792" s="1">
        <v>45345</v>
      </c>
      <c r="C4792" t="s">
        <v>4696</v>
      </c>
      <c r="D4792" t="s">
        <v>15</v>
      </c>
      <c r="E4792" t="s">
        <v>147</v>
      </c>
      <c r="F4792" t="s">
        <v>75</v>
      </c>
      <c r="G4792" t="s">
        <v>307</v>
      </c>
      <c r="H4792" t="s">
        <v>8468</v>
      </c>
      <c r="I4792">
        <v>3</v>
      </c>
      <c r="J4792">
        <v>56730</v>
      </c>
      <c r="K4792">
        <v>0</v>
      </c>
      <c r="L4792">
        <v>170190</v>
      </c>
      <c r="M4792">
        <v>41256.800000000003</v>
      </c>
      <c r="N4792" t="s">
        <v>33</v>
      </c>
    </row>
    <row r="4793" spans="1:14" x14ac:dyDescent="0.35">
      <c r="A4793">
        <v>14792</v>
      </c>
      <c r="B4793" s="1">
        <v>45395</v>
      </c>
      <c r="C4793" t="s">
        <v>8469</v>
      </c>
      <c r="D4793" t="s">
        <v>22</v>
      </c>
      <c r="E4793" t="s">
        <v>54</v>
      </c>
      <c r="F4793" t="s">
        <v>96</v>
      </c>
      <c r="G4793" t="s">
        <v>156</v>
      </c>
      <c r="H4793" t="s">
        <v>3768</v>
      </c>
      <c r="I4793">
        <v>2</v>
      </c>
      <c r="J4793">
        <v>42495</v>
      </c>
      <c r="K4793">
        <v>15</v>
      </c>
      <c r="L4793">
        <v>72241.5</v>
      </c>
      <c r="M4793">
        <v>3997.8</v>
      </c>
      <c r="N4793" t="s">
        <v>20</v>
      </c>
    </row>
    <row r="4794" spans="1:14" x14ac:dyDescent="0.35">
      <c r="A4794">
        <v>14793</v>
      </c>
      <c r="B4794" s="1">
        <v>45668</v>
      </c>
      <c r="C4794" t="s">
        <v>8470</v>
      </c>
      <c r="D4794" t="s">
        <v>15</v>
      </c>
      <c r="E4794" t="s">
        <v>16</v>
      </c>
      <c r="F4794" t="s">
        <v>30</v>
      </c>
      <c r="G4794" t="s">
        <v>227</v>
      </c>
      <c r="H4794" t="s">
        <v>1981</v>
      </c>
      <c r="I4794">
        <v>3</v>
      </c>
      <c r="J4794">
        <v>63404</v>
      </c>
      <c r="K4794">
        <v>5</v>
      </c>
      <c r="L4794">
        <v>180701.4</v>
      </c>
      <c r="M4794">
        <v>39087.54</v>
      </c>
      <c r="N4794" t="s">
        <v>72</v>
      </c>
    </row>
    <row r="4795" spans="1:14" x14ac:dyDescent="0.35">
      <c r="A4795">
        <v>14794</v>
      </c>
      <c r="B4795" s="1">
        <v>45534</v>
      </c>
      <c r="C4795" t="s">
        <v>8471</v>
      </c>
      <c r="D4795" t="s">
        <v>40</v>
      </c>
      <c r="E4795" t="s">
        <v>103</v>
      </c>
      <c r="F4795" t="s">
        <v>46</v>
      </c>
      <c r="G4795" t="s">
        <v>209</v>
      </c>
      <c r="H4795" t="s">
        <v>8472</v>
      </c>
      <c r="I4795">
        <v>5</v>
      </c>
      <c r="J4795">
        <v>37458</v>
      </c>
      <c r="K4795">
        <v>20</v>
      </c>
      <c r="L4795">
        <v>149832</v>
      </c>
      <c r="M4795">
        <v>18752.59</v>
      </c>
      <c r="N4795" t="s">
        <v>20</v>
      </c>
    </row>
    <row r="4796" spans="1:14" x14ac:dyDescent="0.35">
      <c r="A4796">
        <v>14795</v>
      </c>
      <c r="B4796" s="1">
        <v>45725</v>
      </c>
      <c r="C4796" t="s">
        <v>8473</v>
      </c>
      <c r="D4796" t="s">
        <v>28</v>
      </c>
      <c r="E4796" t="s">
        <v>29</v>
      </c>
      <c r="F4796" t="s">
        <v>30</v>
      </c>
      <c r="G4796" t="s">
        <v>65</v>
      </c>
      <c r="H4796" t="s">
        <v>8474</v>
      </c>
      <c r="I4796">
        <v>2</v>
      </c>
      <c r="J4796">
        <v>3951</v>
      </c>
      <c r="K4796">
        <v>0</v>
      </c>
      <c r="L4796">
        <v>7902</v>
      </c>
      <c r="M4796">
        <v>1776.57</v>
      </c>
      <c r="N4796" t="s">
        <v>72</v>
      </c>
    </row>
    <row r="4797" spans="1:14" x14ac:dyDescent="0.35">
      <c r="A4797">
        <v>14796</v>
      </c>
      <c r="B4797" s="1">
        <v>45218</v>
      </c>
      <c r="C4797" t="s">
        <v>8475</v>
      </c>
      <c r="D4797" t="s">
        <v>22</v>
      </c>
      <c r="E4797" t="s">
        <v>23</v>
      </c>
      <c r="F4797" t="s">
        <v>17</v>
      </c>
      <c r="G4797" t="s">
        <v>18</v>
      </c>
      <c r="H4797" t="s">
        <v>8476</v>
      </c>
      <c r="I4797">
        <v>4</v>
      </c>
      <c r="J4797">
        <v>33265</v>
      </c>
      <c r="K4797">
        <v>15</v>
      </c>
      <c r="L4797">
        <v>113101</v>
      </c>
      <c r="M4797">
        <v>25839.19</v>
      </c>
      <c r="N4797" t="s">
        <v>72</v>
      </c>
    </row>
    <row r="4798" spans="1:14" x14ac:dyDescent="0.35">
      <c r="A4798">
        <v>14797</v>
      </c>
      <c r="B4798" s="1">
        <v>45829</v>
      </c>
      <c r="C4798" t="s">
        <v>8477</v>
      </c>
      <c r="D4798" t="s">
        <v>15</v>
      </c>
      <c r="E4798" t="s">
        <v>147</v>
      </c>
      <c r="F4798" t="s">
        <v>42</v>
      </c>
      <c r="G4798" t="s">
        <v>43</v>
      </c>
      <c r="H4798" t="s">
        <v>1968</v>
      </c>
      <c r="I4798">
        <v>3</v>
      </c>
      <c r="J4798">
        <v>18635</v>
      </c>
      <c r="K4798">
        <v>10</v>
      </c>
      <c r="L4798">
        <v>50314.5</v>
      </c>
      <c r="M4798">
        <v>9875.2000000000007</v>
      </c>
      <c r="N4798" t="s">
        <v>83</v>
      </c>
    </row>
    <row r="4799" spans="1:14" x14ac:dyDescent="0.35">
      <c r="A4799">
        <v>14798</v>
      </c>
      <c r="B4799" s="1">
        <v>45765</v>
      </c>
      <c r="C4799" t="s">
        <v>8478</v>
      </c>
      <c r="D4799" t="s">
        <v>15</v>
      </c>
      <c r="E4799" t="s">
        <v>93</v>
      </c>
      <c r="F4799" t="s">
        <v>69</v>
      </c>
      <c r="G4799" t="s">
        <v>517</v>
      </c>
      <c r="H4799" t="s">
        <v>8479</v>
      </c>
      <c r="I4799">
        <v>4</v>
      </c>
      <c r="J4799">
        <v>68771</v>
      </c>
      <c r="K4799">
        <v>0</v>
      </c>
      <c r="L4799">
        <v>275084</v>
      </c>
      <c r="M4799">
        <v>17206.97</v>
      </c>
      <c r="N4799" t="s">
        <v>33</v>
      </c>
    </row>
    <row r="4800" spans="1:14" x14ac:dyDescent="0.35">
      <c r="A4800">
        <v>14799</v>
      </c>
      <c r="B4800" s="1">
        <v>45355</v>
      </c>
      <c r="C4800" t="s">
        <v>8480</v>
      </c>
      <c r="D4800" t="s">
        <v>22</v>
      </c>
      <c r="E4800" t="s">
        <v>58</v>
      </c>
      <c r="F4800" t="s">
        <v>17</v>
      </c>
      <c r="G4800" t="s">
        <v>291</v>
      </c>
      <c r="H4800" t="s">
        <v>5913</v>
      </c>
      <c r="I4800">
        <v>5</v>
      </c>
      <c r="J4800">
        <v>49186</v>
      </c>
      <c r="K4800">
        <v>10</v>
      </c>
      <c r="L4800">
        <v>221337</v>
      </c>
      <c r="M4800">
        <v>14531.62</v>
      </c>
      <c r="N4800" t="s">
        <v>72</v>
      </c>
    </row>
    <row r="4801" spans="1:14" x14ac:dyDescent="0.35">
      <c r="A4801">
        <v>14800</v>
      </c>
      <c r="B4801" s="1">
        <v>45407</v>
      </c>
      <c r="C4801" t="s">
        <v>3957</v>
      </c>
      <c r="D4801" t="s">
        <v>22</v>
      </c>
      <c r="E4801" t="s">
        <v>58</v>
      </c>
      <c r="F4801" t="s">
        <v>42</v>
      </c>
      <c r="G4801" t="s">
        <v>188</v>
      </c>
      <c r="H4801" t="s">
        <v>3446</v>
      </c>
      <c r="I4801">
        <v>5</v>
      </c>
      <c r="J4801">
        <v>13694</v>
      </c>
      <c r="K4801">
        <v>5</v>
      </c>
      <c r="L4801">
        <v>65046.5</v>
      </c>
      <c r="M4801">
        <v>3297.57</v>
      </c>
      <c r="N4801" t="s">
        <v>38</v>
      </c>
    </row>
    <row r="4802" spans="1:14" x14ac:dyDescent="0.35">
      <c r="A4802">
        <v>14801</v>
      </c>
      <c r="B4802" s="1">
        <v>45207</v>
      </c>
      <c r="C4802" t="s">
        <v>8481</v>
      </c>
      <c r="D4802" t="s">
        <v>40</v>
      </c>
      <c r="E4802" t="s">
        <v>110</v>
      </c>
      <c r="F4802" t="s">
        <v>46</v>
      </c>
      <c r="G4802" t="s">
        <v>209</v>
      </c>
      <c r="H4802" t="s">
        <v>4198</v>
      </c>
      <c r="I4802">
        <v>2</v>
      </c>
      <c r="J4802">
        <v>67572</v>
      </c>
      <c r="K4802">
        <v>15</v>
      </c>
      <c r="L4802">
        <v>114872.4</v>
      </c>
      <c r="M4802">
        <v>8379.83</v>
      </c>
      <c r="N4802" t="s">
        <v>20</v>
      </c>
    </row>
    <row r="4803" spans="1:14" x14ac:dyDescent="0.35">
      <c r="A4803">
        <v>14802</v>
      </c>
      <c r="B4803" s="1">
        <v>45333</v>
      </c>
      <c r="C4803" t="s">
        <v>8482</v>
      </c>
      <c r="D4803" t="s">
        <v>22</v>
      </c>
      <c r="E4803" t="s">
        <v>54</v>
      </c>
      <c r="F4803" t="s">
        <v>69</v>
      </c>
      <c r="G4803" t="s">
        <v>151</v>
      </c>
      <c r="H4803" t="s">
        <v>7501</v>
      </c>
      <c r="I4803">
        <v>1</v>
      </c>
      <c r="J4803">
        <v>4229</v>
      </c>
      <c r="K4803">
        <v>10</v>
      </c>
      <c r="L4803">
        <v>3806.1</v>
      </c>
      <c r="M4803">
        <v>494.38</v>
      </c>
      <c r="N4803" t="s">
        <v>38</v>
      </c>
    </row>
    <row r="4804" spans="1:14" x14ac:dyDescent="0.35">
      <c r="A4804">
        <v>14803</v>
      </c>
      <c r="B4804" s="1">
        <v>45248</v>
      </c>
      <c r="C4804" t="s">
        <v>8483</v>
      </c>
      <c r="D4804" t="s">
        <v>28</v>
      </c>
      <c r="E4804" t="s">
        <v>35</v>
      </c>
      <c r="F4804" t="s">
        <v>96</v>
      </c>
      <c r="G4804" t="s">
        <v>183</v>
      </c>
      <c r="H4804" t="s">
        <v>8484</v>
      </c>
      <c r="I4804">
        <v>5</v>
      </c>
      <c r="J4804">
        <v>64872</v>
      </c>
      <c r="K4804">
        <v>20</v>
      </c>
      <c r="L4804">
        <v>259488</v>
      </c>
      <c r="M4804">
        <v>23297.72</v>
      </c>
      <c r="N4804" t="s">
        <v>38</v>
      </c>
    </row>
    <row r="4805" spans="1:14" x14ac:dyDescent="0.35">
      <c r="A4805">
        <v>14804</v>
      </c>
      <c r="B4805" s="1">
        <v>45296</v>
      </c>
      <c r="C4805" t="s">
        <v>8485</v>
      </c>
      <c r="D4805" t="s">
        <v>40</v>
      </c>
      <c r="E4805" t="s">
        <v>103</v>
      </c>
      <c r="F4805" t="s">
        <v>17</v>
      </c>
      <c r="G4805" t="s">
        <v>100</v>
      </c>
      <c r="H4805" t="s">
        <v>8486</v>
      </c>
      <c r="I4805">
        <v>3</v>
      </c>
      <c r="J4805">
        <v>14129</v>
      </c>
      <c r="K4805">
        <v>5</v>
      </c>
      <c r="L4805">
        <v>40267.65</v>
      </c>
      <c r="M4805">
        <v>3018.97</v>
      </c>
      <c r="N4805" t="s">
        <v>33</v>
      </c>
    </row>
    <row r="4806" spans="1:14" x14ac:dyDescent="0.35">
      <c r="A4806">
        <v>14805</v>
      </c>
      <c r="B4806" s="1">
        <v>45507</v>
      </c>
      <c r="C4806" t="s">
        <v>8487</v>
      </c>
      <c r="D4806" t="s">
        <v>15</v>
      </c>
      <c r="E4806" t="s">
        <v>68</v>
      </c>
      <c r="F4806" t="s">
        <v>30</v>
      </c>
      <c r="G4806" t="s">
        <v>65</v>
      </c>
      <c r="H4806" t="s">
        <v>8488</v>
      </c>
      <c r="I4806">
        <v>3</v>
      </c>
      <c r="J4806">
        <v>16611</v>
      </c>
      <c r="K4806">
        <v>15</v>
      </c>
      <c r="L4806">
        <v>42358.05</v>
      </c>
      <c r="M4806">
        <v>8427.91</v>
      </c>
      <c r="N4806" t="s">
        <v>72</v>
      </c>
    </row>
    <row r="4807" spans="1:14" x14ac:dyDescent="0.35">
      <c r="A4807">
        <v>14806</v>
      </c>
      <c r="B4807" s="1">
        <v>45895</v>
      </c>
      <c r="C4807" t="s">
        <v>8489</v>
      </c>
      <c r="D4807" t="s">
        <v>22</v>
      </c>
      <c r="E4807" t="s">
        <v>54</v>
      </c>
      <c r="F4807" t="s">
        <v>30</v>
      </c>
      <c r="G4807" t="s">
        <v>227</v>
      </c>
      <c r="H4807" t="s">
        <v>8490</v>
      </c>
      <c r="I4807">
        <v>3</v>
      </c>
      <c r="J4807">
        <v>53286</v>
      </c>
      <c r="K4807">
        <v>5</v>
      </c>
      <c r="L4807">
        <v>151865.1</v>
      </c>
      <c r="M4807">
        <v>22798.74</v>
      </c>
      <c r="N4807" t="s">
        <v>83</v>
      </c>
    </row>
    <row r="4808" spans="1:14" x14ac:dyDescent="0.35">
      <c r="A4808">
        <v>14807</v>
      </c>
      <c r="B4808" s="1">
        <v>45551</v>
      </c>
      <c r="C4808" t="s">
        <v>8491</v>
      </c>
      <c r="D4808" t="s">
        <v>22</v>
      </c>
      <c r="E4808" t="s">
        <v>23</v>
      </c>
      <c r="F4808" t="s">
        <v>17</v>
      </c>
      <c r="G4808" t="s">
        <v>291</v>
      </c>
      <c r="H4808" t="s">
        <v>8492</v>
      </c>
      <c r="I4808">
        <v>1</v>
      </c>
      <c r="J4808">
        <v>24432</v>
      </c>
      <c r="K4808">
        <v>20</v>
      </c>
      <c r="L4808">
        <v>19545.599999999999</v>
      </c>
      <c r="M4808">
        <v>1103.52</v>
      </c>
      <c r="N4808" t="s">
        <v>72</v>
      </c>
    </row>
    <row r="4809" spans="1:14" x14ac:dyDescent="0.35">
      <c r="A4809">
        <v>14808</v>
      </c>
      <c r="B4809" s="1">
        <v>45480</v>
      </c>
      <c r="C4809" t="s">
        <v>8493</v>
      </c>
      <c r="D4809" t="s">
        <v>28</v>
      </c>
      <c r="E4809" t="s">
        <v>114</v>
      </c>
      <c r="F4809" t="s">
        <v>42</v>
      </c>
      <c r="G4809" t="s">
        <v>79</v>
      </c>
      <c r="H4809" t="s">
        <v>8494</v>
      </c>
      <c r="I4809">
        <v>2</v>
      </c>
      <c r="J4809">
        <v>20102</v>
      </c>
      <c r="K4809">
        <v>15</v>
      </c>
      <c r="L4809">
        <v>34173.4</v>
      </c>
      <c r="M4809">
        <v>5003.95</v>
      </c>
      <c r="N4809" t="s">
        <v>83</v>
      </c>
    </row>
    <row r="4810" spans="1:14" x14ac:dyDescent="0.35">
      <c r="A4810">
        <v>14809</v>
      </c>
      <c r="B4810" s="1">
        <v>45227</v>
      </c>
      <c r="C4810" t="s">
        <v>8495</v>
      </c>
      <c r="D4810" t="s">
        <v>15</v>
      </c>
      <c r="E4810" t="s">
        <v>16</v>
      </c>
      <c r="F4810" t="s">
        <v>46</v>
      </c>
      <c r="G4810" t="s">
        <v>209</v>
      </c>
      <c r="H4810" t="s">
        <v>6099</v>
      </c>
      <c r="I4810">
        <v>4</v>
      </c>
      <c r="J4810">
        <v>16502</v>
      </c>
      <c r="K4810">
        <v>0</v>
      </c>
      <c r="L4810">
        <v>66008</v>
      </c>
      <c r="M4810">
        <v>4033.91</v>
      </c>
      <c r="N4810" t="s">
        <v>33</v>
      </c>
    </row>
    <row r="4811" spans="1:14" x14ac:dyDescent="0.35">
      <c r="A4811">
        <v>14810</v>
      </c>
      <c r="B4811" s="1">
        <v>45744</v>
      </c>
      <c r="C4811" t="s">
        <v>8496</v>
      </c>
      <c r="D4811" t="s">
        <v>22</v>
      </c>
      <c r="E4811" t="s">
        <v>74</v>
      </c>
      <c r="F4811" t="s">
        <v>129</v>
      </c>
      <c r="G4811" t="s">
        <v>159</v>
      </c>
      <c r="H4811" t="s">
        <v>4755</v>
      </c>
      <c r="I4811">
        <v>5</v>
      </c>
      <c r="J4811">
        <v>43387</v>
      </c>
      <c r="K4811">
        <v>20</v>
      </c>
      <c r="L4811">
        <v>173548</v>
      </c>
      <c r="M4811">
        <v>8728.8799999999992</v>
      </c>
      <c r="N4811" t="s">
        <v>33</v>
      </c>
    </row>
    <row r="4812" spans="1:14" x14ac:dyDescent="0.35">
      <c r="A4812">
        <v>14811</v>
      </c>
      <c r="B4812" s="1">
        <v>45233</v>
      </c>
      <c r="C4812" t="s">
        <v>8497</v>
      </c>
      <c r="D4812" t="s">
        <v>40</v>
      </c>
      <c r="E4812" t="s">
        <v>110</v>
      </c>
      <c r="F4812" t="s">
        <v>46</v>
      </c>
      <c r="G4812" t="s">
        <v>47</v>
      </c>
      <c r="H4812" t="s">
        <v>6704</v>
      </c>
      <c r="I4812">
        <v>4</v>
      </c>
      <c r="J4812">
        <v>35147</v>
      </c>
      <c r="K4812">
        <v>10</v>
      </c>
      <c r="L4812">
        <v>126529.2</v>
      </c>
      <c r="M4812">
        <v>31426.35</v>
      </c>
      <c r="N4812" t="s">
        <v>33</v>
      </c>
    </row>
    <row r="4813" spans="1:14" x14ac:dyDescent="0.35">
      <c r="A4813">
        <v>14812</v>
      </c>
      <c r="B4813" s="1">
        <v>45653</v>
      </c>
      <c r="C4813" t="s">
        <v>8498</v>
      </c>
      <c r="D4813" t="s">
        <v>28</v>
      </c>
      <c r="E4813" t="s">
        <v>114</v>
      </c>
      <c r="F4813" t="s">
        <v>30</v>
      </c>
      <c r="G4813" t="s">
        <v>227</v>
      </c>
      <c r="H4813" t="s">
        <v>8499</v>
      </c>
      <c r="I4813">
        <v>4</v>
      </c>
      <c r="J4813">
        <v>45205</v>
      </c>
      <c r="K4813">
        <v>5</v>
      </c>
      <c r="L4813">
        <v>171779</v>
      </c>
      <c r="M4813">
        <v>13578.92</v>
      </c>
      <c r="N4813" t="s">
        <v>33</v>
      </c>
    </row>
    <row r="4814" spans="1:14" x14ac:dyDescent="0.35">
      <c r="A4814">
        <v>14813</v>
      </c>
      <c r="B4814" s="1">
        <v>45453</v>
      </c>
      <c r="C4814" t="s">
        <v>8500</v>
      </c>
      <c r="D4814" t="s">
        <v>15</v>
      </c>
      <c r="E4814" t="s">
        <v>16</v>
      </c>
      <c r="F4814" t="s">
        <v>86</v>
      </c>
      <c r="G4814" t="s">
        <v>171</v>
      </c>
      <c r="H4814" t="s">
        <v>8501</v>
      </c>
      <c r="I4814">
        <v>1</v>
      </c>
      <c r="J4814">
        <v>22865</v>
      </c>
      <c r="K4814">
        <v>0</v>
      </c>
      <c r="L4814">
        <v>22865</v>
      </c>
      <c r="M4814">
        <v>1980.35</v>
      </c>
      <c r="N4814" t="s">
        <v>83</v>
      </c>
    </row>
    <row r="4815" spans="1:14" x14ac:dyDescent="0.35">
      <c r="A4815">
        <v>14814</v>
      </c>
      <c r="B4815" s="1">
        <v>45839</v>
      </c>
      <c r="C4815" t="s">
        <v>8502</v>
      </c>
      <c r="D4815" t="s">
        <v>40</v>
      </c>
      <c r="E4815" t="s">
        <v>62</v>
      </c>
      <c r="F4815" t="s">
        <v>75</v>
      </c>
      <c r="G4815" t="s">
        <v>409</v>
      </c>
      <c r="H4815" t="s">
        <v>8503</v>
      </c>
      <c r="I4815">
        <v>4</v>
      </c>
      <c r="J4815">
        <v>71644</v>
      </c>
      <c r="K4815">
        <v>10</v>
      </c>
      <c r="L4815">
        <v>257918.4</v>
      </c>
      <c r="M4815">
        <v>63122.97</v>
      </c>
      <c r="N4815" t="s">
        <v>33</v>
      </c>
    </row>
    <row r="4816" spans="1:14" x14ac:dyDescent="0.35">
      <c r="A4816">
        <v>14815</v>
      </c>
      <c r="B4816" s="1">
        <v>45302</v>
      </c>
      <c r="C4816" t="s">
        <v>8504</v>
      </c>
      <c r="D4816" t="s">
        <v>28</v>
      </c>
      <c r="E4816" t="s">
        <v>144</v>
      </c>
      <c r="F4816" t="s">
        <v>69</v>
      </c>
      <c r="G4816" t="s">
        <v>115</v>
      </c>
      <c r="H4816" t="s">
        <v>1852</v>
      </c>
      <c r="I4816">
        <v>3</v>
      </c>
      <c r="J4816">
        <v>29239</v>
      </c>
      <c r="K4816">
        <v>20</v>
      </c>
      <c r="L4816">
        <v>70173.600000000006</v>
      </c>
      <c r="M4816">
        <v>4185.68</v>
      </c>
      <c r="N4816" t="s">
        <v>72</v>
      </c>
    </row>
    <row r="4817" spans="1:14" x14ac:dyDescent="0.35">
      <c r="A4817">
        <v>14816</v>
      </c>
      <c r="B4817" s="1">
        <v>45770</v>
      </c>
      <c r="C4817" t="s">
        <v>5482</v>
      </c>
      <c r="D4817" t="s">
        <v>40</v>
      </c>
      <c r="E4817" t="s">
        <v>110</v>
      </c>
      <c r="F4817" t="s">
        <v>17</v>
      </c>
      <c r="G4817" t="s">
        <v>291</v>
      </c>
      <c r="H4817" t="s">
        <v>8505</v>
      </c>
      <c r="I4817">
        <v>4</v>
      </c>
      <c r="J4817">
        <v>74805</v>
      </c>
      <c r="K4817">
        <v>0</v>
      </c>
      <c r="L4817">
        <v>299220</v>
      </c>
      <c r="M4817">
        <v>15617.58</v>
      </c>
      <c r="N4817" t="s">
        <v>72</v>
      </c>
    </row>
    <row r="4818" spans="1:14" x14ac:dyDescent="0.35">
      <c r="A4818">
        <v>14817</v>
      </c>
      <c r="B4818" s="1">
        <v>45831</v>
      </c>
      <c r="C4818" t="s">
        <v>8506</v>
      </c>
      <c r="D4818" t="s">
        <v>40</v>
      </c>
      <c r="E4818" t="s">
        <v>62</v>
      </c>
      <c r="F4818" t="s">
        <v>30</v>
      </c>
      <c r="G4818" t="s">
        <v>227</v>
      </c>
      <c r="H4818" t="s">
        <v>4450</v>
      </c>
      <c r="I4818">
        <v>3</v>
      </c>
      <c r="J4818">
        <v>28466</v>
      </c>
      <c r="K4818">
        <v>10</v>
      </c>
      <c r="L4818">
        <v>76858.2</v>
      </c>
      <c r="M4818">
        <v>13070.4</v>
      </c>
      <c r="N4818" t="s">
        <v>83</v>
      </c>
    </row>
    <row r="4819" spans="1:14" x14ac:dyDescent="0.35">
      <c r="A4819">
        <v>14818</v>
      </c>
      <c r="B4819" s="1">
        <v>45243</v>
      </c>
      <c r="C4819" t="s">
        <v>8507</v>
      </c>
      <c r="D4819" t="s">
        <v>22</v>
      </c>
      <c r="E4819" t="s">
        <v>74</v>
      </c>
      <c r="F4819" t="s">
        <v>42</v>
      </c>
      <c r="G4819" t="s">
        <v>51</v>
      </c>
      <c r="H4819" t="s">
        <v>8508</v>
      </c>
      <c r="I4819">
        <v>1</v>
      </c>
      <c r="J4819">
        <v>7206</v>
      </c>
      <c r="K4819">
        <v>5</v>
      </c>
      <c r="L4819">
        <v>6845.7</v>
      </c>
      <c r="M4819">
        <v>375.3</v>
      </c>
      <c r="N4819" t="s">
        <v>33</v>
      </c>
    </row>
    <row r="4820" spans="1:14" x14ac:dyDescent="0.35">
      <c r="A4820">
        <v>14819</v>
      </c>
      <c r="B4820" s="1">
        <v>45258</v>
      </c>
      <c r="C4820" t="s">
        <v>6546</v>
      </c>
      <c r="D4820" t="s">
        <v>15</v>
      </c>
      <c r="E4820" t="s">
        <v>68</v>
      </c>
      <c r="F4820" t="s">
        <v>42</v>
      </c>
      <c r="G4820" t="s">
        <v>188</v>
      </c>
      <c r="H4820" t="s">
        <v>8509</v>
      </c>
      <c r="I4820">
        <v>1</v>
      </c>
      <c r="J4820">
        <v>73851</v>
      </c>
      <c r="K4820">
        <v>20</v>
      </c>
      <c r="L4820">
        <v>59080.800000000003</v>
      </c>
      <c r="M4820">
        <v>13156.96</v>
      </c>
      <c r="N4820" t="s">
        <v>33</v>
      </c>
    </row>
    <row r="4821" spans="1:14" x14ac:dyDescent="0.35">
      <c r="A4821">
        <v>14820</v>
      </c>
      <c r="B4821" s="1">
        <v>45854</v>
      </c>
      <c r="C4821" t="s">
        <v>5757</v>
      </c>
      <c r="D4821" t="s">
        <v>28</v>
      </c>
      <c r="E4821" t="s">
        <v>29</v>
      </c>
      <c r="F4821" t="s">
        <v>75</v>
      </c>
      <c r="G4821" t="s">
        <v>204</v>
      </c>
      <c r="H4821" t="s">
        <v>4910</v>
      </c>
      <c r="I4821">
        <v>3</v>
      </c>
      <c r="J4821">
        <v>41101</v>
      </c>
      <c r="K4821">
        <v>10</v>
      </c>
      <c r="L4821">
        <v>110972.7</v>
      </c>
      <c r="M4821">
        <v>22374.09</v>
      </c>
      <c r="N4821" t="s">
        <v>72</v>
      </c>
    </row>
    <row r="4822" spans="1:14" x14ac:dyDescent="0.35">
      <c r="A4822">
        <v>14821</v>
      </c>
      <c r="B4822" s="1">
        <v>45600</v>
      </c>
      <c r="C4822" t="s">
        <v>8510</v>
      </c>
      <c r="D4822" t="s">
        <v>15</v>
      </c>
      <c r="E4822" t="s">
        <v>147</v>
      </c>
      <c r="F4822" t="s">
        <v>86</v>
      </c>
      <c r="G4822" t="s">
        <v>90</v>
      </c>
      <c r="H4822" t="s">
        <v>8511</v>
      </c>
      <c r="I4822">
        <v>5</v>
      </c>
      <c r="J4822">
        <v>52470</v>
      </c>
      <c r="K4822">
        <v>15</v>
      </c>
      <c r="L4822">
        <v>222997.5</v>
      </c>
      <c r="M4822">
        <v>23607.81</v>
      </c>
      <c r="N4822" t="s">
        <v>72</v>
      </c>
    </row>
    <row r="4823" spans="1:14" x14ac:dyDescent="0.35">
      <c r="A4823">
        <v>14822</v>
      </c>
      <c r="B4823" s="1">
        <v>45826</v>
      </c>
      <c r="C4823" t="s">
        <v>8512</v>
      </c>
      <c r="D4823" t="s">
        <v>15</v>
      </c>
      <c r="E4823" t="s">
        <v>16</v>
      </c>
      <c r="F4823" t="s">
        <v>30</v>
      </c>
      <c r="G4823" t="s">
        <v>322</v>
      </c>
      <c r="H4823" t="s">
        <v>3593</v>
      </c>
      <c r="I4823">
        <v>1</v>
      </c>
      <c r="J4823">
        <v>59968</v>
      </c>
      <c r="K4823">
        <v>5</v>
      </c>
      <c r="L4823">
        <v>56969.599999999999</v>
      </c>
      <c r="M4823">
        <v>6060.12</v>
      </c>
      <c r="N4823" t="s">
        <v>83</v>
      </c>
    </row>
    <row r="4824" spans="1:14" x14ac:dyDescent="0.35">
      <c r="A4824">
        <v>14823</v>
      </c>
      <c r="B4824" s="1">
        <v>45527</v>
      </c>
      <c r="C4824" t="s">
        <v>8513</v>
      </c>
      <c r="D4824" t="s">
        <v>15</v>
      </c>
      <c r="E4824" t="s">
        <v>147</v>
      </c>
      <c r="F4824" t="s">
        <v>46</v>
      </c>
      <c r="G4824" t="s">
        <v>201</v>
      </c>
      <c r="H4824" t="s">
        <v>8514</v>
      </c>
      <c r="I4824">
        <v>5</v>
      </c>
      <c r="J4824">
        <v>18181</v>
      </c>
      <c r="K4824">
        <v>10</v>
      </c>
      <c r="L4824">
        <v>81814.5</v>
      </c>
      <c r="M4824">
        <v>13310.62</v>
      </c>
      <c r="N4824" t="s">
        <v>38</v>
      </c>
    </row>
    <row r="4825" spans="1:14" x14ac:dyDescent="0.35">
      <c r="A4825">
        <v>14824</v>
      </c>
      <c r="B4825" s="1">
        <v>45339</v>
      </c>
      <c r="C4825" t="s">
        <v>8515</v>
      </c>
      <c r="D4825" t="s">
        <v>15</v>
      </c>
      <c r="E4825" t="s">
        <v>68</v>
      </c>
      <c r="F4825" t="s">
        <v>86</v>
      </c>
      <c r="G4825" t="s">
        <v>296</v>
      </c>
      <c r="H4825" t="s">
        <v>8516</v>
      </c>
      <c r="I4825">
        <v>4</v>
      </c>
      <c r="J4825">
        <v>25718</v>
      </c>
      <c r="K4825">
        <v>5</v>
      </c>
      <c r="L4825">
        <v>97728.4</v>
      </c>
      <c r="M4825">
        <v>20944.669999999998</v>
      </c>
      <c r="N4825" t="s">
        <v>38</v>
      </c>
    </row>
    <row r="4826" spans="1:14" x14ac:dyDescent="0.35">
      <c r="A4826">
        <v>14825</v>
      </c>
      <c r="B4826" s="1">
        <v>45767</v>
      </c>
      <c r="C4826" t="s">
        <v>8517</v>
      </c>
      <c r="D4826" t="s">
        <v>28</v>
      </c>
      <c r="E4826" t="s">
        <v>85</v>
      </c>
      <c r="F4826" t="s">
        <v>42</v>
      </c>
      <c r="G4826" t="s">
        <v>188</v>
      </c>
      <c r="H4826" t="s">
        <v>8518</v>
      </c>
      <c r="I4826">
        <v>2</v>
      </c>
      <c r="J4826">
        <v>38458</v>
      </c>
      <c r="K4826">
        <v>0</v>
      </c>
      <c r="L4826">
        <v>76916</v>
      </c>
      <c r="M4826">
        <v>7268.78</v>
      </c>
      <c r="N4826" t="s">
        <v>72</v>
      </c>
    </row>
    <row r="4827" spans="1:14" x14ac:dyDescent="0.35">
      <c r="A4827">
        <v>14826</v>
      </c>
      <c r="B4827" s="1">
        <v>45796</v>
      </c>
      <c r="C4827" t="s">
        <v>8519</v>
      </c>
      <c r="D4827" t="s">
        <v>40</v>
      </c>
      <c r="E4827" t="s">
        <v>103</v>
      </c>
      <c r="F4827" t="s">
        <v>86</v>
      </c>
      <c r="G4827" t="s">
        <v>296</v>
      </c>
      <c r="H4827" t="s">
        <v>746</v>
      </c>
      <c r="I4827">
        <v>2</v>
      </c>
      <c r="J4827">
        <v>32976</v>
      </c>
      <c r="K4827">
        <v>20</v>
      </c>
      <c r="L4827">
        <v>52761.599999999999</v>
      </c>
      <c r="M4827">
        <v>3410.99</v>
      </c>
      <c r="N4827" t="s">
        <v>72</v>
      </c>
    </row>
    <row r="4828" spans="1:14" x14ac:dyDescent="0.35">
      <c r="A4828">
        <v>14827</v>
      </c>
      <c r="B4828" s="1">
        <v>45449</v>
      </c>
      <c r="C4828" t="s">
        <v>8520</v>
      </c>
      <c r="D4828" t="s">
        <v>40</v>
      </c>
      <c r="E4828" t="s">
        <v>110</v>
      </c>
      <c r="F4828" t="s">
        <v>69</v>
      </c>
      <c r="G4828" t="s">
        <v>517</v>
      </c>
      <c r="H4828" t="s">
        <v>8521</v>
      </c>
      <c r="I4828">
        <v>1</v>
      </c>
      <c r="J4828">
        <v>55470</v>
      </c>
      <c r="K4828">
        <v>15</v>
      </c>
      <c r="L4828">
        <v>47149.5</v>
      </c>
      <c r="M4828">
        <v>4279.38</v>
      </c>
      <c r="N4828" t="s">
        <v>72</v>
      </c>
    </row>
    <row r="4829" spans="1:14" x14ac:dyDescent="0.35">
      <c r="A4829">
        <v>14828</v>
      </c>
      <c r="B4829" s="1">
        <v>45584</v>
      </c>
      <c r="C4829" t="s">
        <v>8522</v>
      </c>
      <c r="D4829" t="s">
        <v>15</v>
      </c>
      <c r="E4829" t="s">
        <v>147</v>
      </c>
      <c r="F4829" t="s">
        <v>46</v>
      </c>
      <c r="G4829" t="s">
        <v>47</v>
      </c>
      <c r="H4829" t="s">
        <v>6704</v>
      </c>
      <c r="I4829">
        <v>4</v>
      </c>
      <c r="J4829">
        <v>9258</v>
      </c>
      <c r="K4829">
        <v>20</v>
      </c>
      <c r="L4829">
        <v>29625.599999999999</v>
      </c>
      <c r="M4829">
        <v>6047.57</v>
      </c>
      <c r="N4829" t="s">
        <v>33</v>
      </c>
    </row>
    <row r="4830" spans="1:14" x14ac:dyDescent="0.35">
      <c r="A4830">
        <v>14829</v>
      </c>
      <c r="B4830" s="1">
        <v>45615</v>
      </c>
      <c r="C4830" t="s">
        <v>8523</v>
      </c>
      <c r="D4830" t="s">
        <v>22</v>
      </c>
      <c r="E4830" t="s">
        <v>23</v>
      </c>
      <c r="F4830" t="s">
        <v>69</v>
      </c>
      <c r="G4830" t="s">
        <v>151</v>
      </c>
      <c r="H4830" t="s">
        <v>8524</v>
      </c>
      <c r="I4830">
        <v>4</v>
      </c>
      <c r="J4830">
        <v>64491</v>
      </c>
      <c r="K4830">
        <v>20</v>
      </c>
      <c r="L4830">
        <v>206371.20000000001</v>
      </c>
      <c r="M4830">
        <v>16232.19</v>
      </c>
      <c r="N4830" t="s">
        <v>72</v>
      </c>
    </row>
    <row r="4831" spans="1:14" x14ac:dyDescent="0.35">
      <c r="A4831">
        <v>14830</v>
      </c>
      <c r="B4831" s="1">
        <v>45293</v>
      </c>
      <c r="C4831" t="s">
        <v>8525</v>
      </c>
      <c r="D4831" t="s">
        <v>22</v>
      </c>
      <c r="E4831" t="s">
        <v>23</v>
      </c>
      <c r="F4831" t="s">
        <v>75</v>
      </c>
      <c r="G4831" t="s">
        <v>409</v>
      </c>
      <c r="H4831" t="s">
        <v>4737</v>
      </c>
      <c r="I4831">
        <v>3</v>
      </c>
      <c r="J4831">
        <v>23482</v>
      </c>
      <c r="K4831">
        <v>0</v>
      </c>
      <c r="L4831">
        <v>70446</v>
      </c>
      <c r="M4831">
        <v>9047.77</v>
      </c>
      <c r="N4831" t="s">
        <v>72</v>
      </c>
    </row>
    <row r="4832" spans="1:14" x14ac:dyDescent="0.35">
      <c r="A4832">
        <v>14831</v>
      </c>
      <c r="B4832" s="1">
        <v>45799</v>
      </c>
      <c r="C4832" t="s">
        <v>8526</v>
      </c>
      <c r="D4832" t="s">
        <v>28</v>
      </c>
      <c r="E4832" t="s">
        <v>114</v>
      </c>
      <c r="F4832" t="s">
        <v>17</v>
      </c>
      <c r="G4832" t="s">
        <v>291</v>
      </c>
      <c r="H4832" t="s">
        <v>8527</v>
      </c>
      <c r="I4832">
        <v>3</v>
      </c>
      <c r="J4832">
        <v>77870</v>
      </c>
      <c r="K4832">
        <v>0</v>
      </c>
      <c r="L4832">
        <v>233610</v>
      </c>
      <c r="M4832">
        <v>23881.05</v>
      </c>
      <c r="N4832" t="s">
        <v>33</v>
      </c>
    </row>
    <row r="4833" spans="1:14" x14ac:dyDescent="0.35">
      <c r="A4833">
        <v>14832</v>
      </c>
      <c r="B4833" s="1">
        <v>45749</v>
      </c>
      <c r="C4833" t="s">
        <v>8528</v>
      </c>
      <c r="D4833" t="s">
        <v>22</v>
      </c>
      <c r="E4833" t="s">
        <v>74</v>
      </c>
      <c r="F4833" t="s">
        <v>42</v>
      </c>
      <c r="G4833" t="s">
        <v>51</v>
      </c>
      <c r="H4833" t="s">
        <v>465</v>
      </c>
      <c r="I4833">
        <v>3</v>
      </c>
      <c r="J4833">
        <v>6356</v>
      </c>
      <c r="K4833">
        <v>15</v>
      </c>
      <c r="L4833">
        <v>16207.8</v>
      </c>
      <c r="M4833">
        <v>3867.62</v>
      </c>
      <c r="N4833" t="s">
        <v>20</v>
      </c>
    </row>
    <row r="4834" spans="1:14" x14ac:dyDescent="0.35">
      <c r="A4834">
        <v>14833</v>
      </c>
      <c r="B4834" s="1">
        <v>45755</v>
      </c>
      <c r="C4834" t="s">
        <v>8529</v>
      </c>
      <c r="D4834" t="s">
        <v>22</v>
      </c>
      <c r="E4834" t="s">
        <v>74</v>
      </c>
      <c r="F4834" t="s">
        <v>42</v>
      </c>
      <c r="G4834" t="s">
        <v>43</v>
      </c>
      <c r="H4834" t="s">
        <v>4537</v>
      </c>
      <c r="I4834">
        <v>3</v>
      </c>
      <c r="J4834">
        <v>18402</v>
      </c>
      <c r="K4834">
        <v>5</v>
      </c>
      <c r="L4834">
        <v>52445.7</v>
      </c>
      <c r="M4834">
        <v>9802.4599999999991</v>
      </c>
      <c r="N4834" t="s">
        <v>33</v>
      </c>
    </row>
    <row r="4835" spans="1:14" x14ac:dyDescent="0.35">
      <c r="A4835">
        <v>14834</v>
      </c>
      <c r="B4835" s="1">
        <v>45550</v>
      </c>
      <c r="C4835" t="s">
        <v>8530</v>
      </c>
      <c r="D4835" t="s">
        <v>28</v>
      </c>
      <c r="E4835" t="s">
        <v>85</v>
      </c>
      <c r="F4835" t="s">
        <v>75</v>
      </c>
      <c r="G4835" t="s">
        <v>76</v>
      </c>
      <c r="H4835" t="s">
        <v>3217</v>
      </c>
      <c r="I4835">
        <v>3</v>
      </c>
      <c r="J4835">
        <v>8517</v>
      </c>
      <c r="K4835">
        <v>0</v>
      </c>
      <c r="L4835">
        <v>25551</v>
      </c>
      <c r="M4835">
        <v>4355.6899999999996</v>
      </c>
      <c r="N4835" t="s">
        <v>72</v>
      </c>
    </row>
    <row r="4836" spans="1:14" x14ac:dyDescent="0.35">
      <c r="A4836">
        <v>14835</v>
      </c>
      <c r="B4836" s="1">
        <v>45390</v>
      </c>
      <c r="C4836" t="s">
        <v>8531</v>
      </c>
      <c r="D4836" t="s">
        <v>28</v>
      </c>
      <c r="E4836" t="s">
        <v>114</v>
      </c>
      <c r="F4836" t="s">
        <v>96</v>
      </c>
      <c r="G4836" t="s">
        <v>97</v>
      </c>
      <c r="H4836" t="s">
        <v>8532</v>
      </c>
      <c r="I4836">
        <v>5</v>
      </c>
      <c r="J4836">
        <v>3762</v>
      </c>
      <c r="K4836">
        <v>15</v>
      </c>
      <c r="L4836">
        <v>15988.5</v>
      </c>
      <c r="M4836">
        <v>1038.21</v>
      </c>
      <c r="N4836" t="s">
        <v>83</v>
      </c>
    </row>
    <row r="4837" spans="1:14" x14ac:dyDescent="0.35">
      <c r="A4837">
        <v>14836</v>
      </c>
      <c r="B4837" s="1">
        <v>45821</v>
      </c>
      <c r="C4837" t="s">
        <v>8533</v>
      </c>
      <c r="D4837" t="s">
        <v>40</v>
      </c>
      <c r="E4837" t="s">
        <v>103</v>
      </c>
      <c r="F4837" t="s">
        <v>30</v>
      </c>
      <c r="G4837" t="s">
        <v>65</v>
      </c>
      <c r="H4837" t="s">
        <v>8534</v>
      </c>
      <c r="I4837">
        <v>2</v>
      </c>
      <c r="J4837">
        <v>58950</v>
      </c>
      <c r="K4837">
        <v>5</v>
      </c>
      <c r="L4837">
        <v>112005</v>
      </c>
      <c r="M4837">
        <v>13985.04</v>
      </c>
      <c r="N4837" t="s">
        <v>20</v>
      </c>
    </row>
    <row r="4838" spans="1:14" x14ac:dyDescent="0.35">
      <c r="A4838">
        <v>14837</v>
      </c>
      <c r="B4838" s="1">
        <v>45349</v>
      </c>
      <c r="C4838" t="s">
        <v>8535</v>
      </c>
      <c r="D4838" t="s">
        <v>28</v>
      </c>
      <c r="E4838" t="s">
        <v>114</v>
      </c>
      <c r="F4838" t="s">
        <v>96</v>
      </c>
      <c r="G4838" t="s">
        <v>156</v>
      </c>
      <c r="H4838" t="s">
        <v>624</v>
      </c>
      <c r="I4838">
        <v>5</v>
      </c>
      <c r="J4838">
        <v>2215</v>
      </c>
      <c r="K4838">
        <v>15</v>
      </c>
      <c r="L4838">
        <v>9413.75</v>
      </c>
      <c r="M4838">
        <v>563.21</v>
      </c>
      <c r="N4838" t="s">
        <v>83</v>
      </c>
    </row>
    <row r="4839" spans="1:14" x14ac:dyDescent="0.35">
      <c r="A4839">
        <v>14838</v>
      </c>
      <c r="B4839" s="1">
        <v>45255</v>
      </c>
      <c r="C4839" t="s">
        <v>8536</v>
      </c>
      <c r="D4839" t="s">
        <v>22</v>
      </c>
      <c r="E4839" t="s">
        <v>23</v>
      </c>
      <c r="F4839" t="s">
        <v>46</v>
      </c>
      <c r="G4839" t="s">
        <v>201</v>
      </c>
      <c r="H4839" t="s">
        <v>2817</v>
      </c>
      <c r="I4839">
        <v>1</v>
      </c>
      <c r="J4839">
        <v>51262</v>
      </c>
      <c r="K4839">
        <v>15</v>
      </c>
      <c r="L4839">
        <v>43572.7</v>
      </c>
      <c r="M4839">
        <v>4384.18</v>
      </c>
      <c r="N4839" t="s">
        <v>33</v>
      </c>
    </row>
    <row r="4840" spans="1:14" x14ac:dyDescent="0.35">
      <c r="A4840">
        <v>14839</v>
      </c>
      <c r="B4840" s="1">
        <v>45640</v>
      </c>
      <c r="C4840" t="s">
        <v>8537</v>
      </c>
      <c r="D4840" t="s">
        <v>28</v>
      </c>
      <c r="E4840" t="s">
        <v>144</v>
      </c>
      <c r="F4840" t="s">
        <v>42</v>
      </c>
      <c r="G4840" t="s">
        <v>51</v>
      </c>
      <c r="H4840" t="s">
        <v>8538</v>
      </c>
      <c r="I4840">
        <v>1</v>
      </c>
      <c r="J4840">
        <v>3274</v>
      </c>
      <c r="K4840">
        <v>0</v>
      </c>
      <c r="L4840">
        <v>3274</v>
      </c>
      <c r="M4840">
        <v>470.21</v>
      </c>
      <c r="N4840" t="s">
        <v>83</v>
      </c>
    </row>
    <row r="4841" spans="1:14" x14ac:dyDescent="0.35">
      <c r="A4841">
        <v>14840</v>
      </c>
      <c r="B4841" s="1">
        <v>45680</v>
      </c>
      <c r="C4841" t="s">
        <v>8539</v>
      </c>
      <c r="D4841" t="s">
        <v>22</v>
      </c>
      <c r="E4841" t="s">
        <v>54</v>
      </c>
      <c r="F4841" t="s">
        <v>46</v>
      </c>
      <c r="G4841" t="s">
        <v>201</v>
      </c>
      <c r="H4841" t="s">
        <v>8540</v>
      </c>
      <c r="I4841">
        <v>4</v>
      </c>
      <c r="J4841">
        <v>46548</v>
      </c>
      <c r="K4841">
        <v>10</v>
      </c>
      <c r="L4841">
        <v>167572.79999999999</v>
      </c>
      <c r="M4841">
        <v>37365.07</v>
      </c>
      <c r="N4841" t="s">
        <v>33</v>
      </c>
    </row>
    <row r="4842" spans="1:14" x14ac:dyDescent="0.35">
      <c r="A4842">
        <v>14841</v>
      </c>
      <c r="B4842" s="1">
        <v>45340</v>
      </c>
      <c r="C4842" t="s">
        <v>8541</v>
      </c>
      <c r="D4842" t="s">
        <v>40</v>
      </c>
      <c r="E4842" t="s">
        <v>110</v>
      </c>
      <c r="F4842" t="s">
        <v>69</v>
      </c>
      <c r="G4842" t="s">
        <v>115</v>
      </c>
      <c r="H4842" t="s">
        <v>8542</v>
      </c>
      <c r="I4842">
        <v>4</v>
      </c>
      <c r="J4842">
        <v>26195</v>
      </c>
      <c r="K4842">
        <v>5</v>
      </c>
      <c r="L4842">
        <v>99541</v>
      </c>
      <c r="M4842">
        <v>9126.36</v>
      </c>
      <c r="N4842" t="s">
        <v>83</v>
      </c>
    </row>
    <row r="4843" spans="1:14" x14ac:dyDescent="0.35">
      <c r="A4843">
        <v>14842</v>
      </c>
      <c r="B4843" s="1">
        <v>45253</v>
      </c>
      <c r="C4843" t="s">
        <v>3977</v>
      </c>
      <c r="D4843" t="s">
        <v>15</v>
      </c>
      <c r="E4843" t="s">
        <v>93</v>
      </c>
      <c r="F4843" t="s">
        <v>42</v>
      </c>
      <c r="G4843" t="s">
        <v>79</v>
      </c>
      <c r="H4843" t="s">
        <v>2880</v>
      </c>
      <c r="I4843">
        <v>2</v>
      </c>
      <c r="J4843">
        <v>14488</v>
      </c>
      <c r="K4843">
        <v>0</v>
      </c>
      <c r="L4843">
        <v>28976</v>
      </c>
      <c r="M4843">
        <v>6402.08</v>
      </c>
      <c r="N4843" t="s">
        <v>38</v>
      </c>
    </row>
    <row r="4844" spans="1:14" x14ac:dyDescent="0.35">
      <c r="A4844">
        <v>14843</v>
      </c>
      <c r="B4844" s="1">
        <v>45547</v>
      </c>
      <c r="C4844" t="s">
        <v>8543</v>
      </c>
      <c r="D4844" t="s">
        <v>22</v>
      </c>
      <c r="E4844" t="s">
        <v>23</v>
      </c>
      <c r="F4844" t="s">
        <v>46</v>
      </c>
      <c r="G4844" t="s">
        <v>141</v>
      </c>
      <c r="H4844" t="s">
        <v>4535</v>
      </c>
      <c r="I4844">
        <v>3</v>
      </c>
      <c r="J4844">
        <v>23451</v>
      </c>
      <c r="K4844">
        <v>0</v>
      </c>
      <c r="L4844">
        <v>70353</v>
      </c>
      <c r="M4844">
        <v>12996.7</v>
      </c>
      <c r="N4844" t="s">
        <v>72</v>
      </c>
    </row>
    <row r="4845" spans="1:14" x14ac:dyDescent="0.35">
      <c r="A4845">
        <v>14844</v>
      </c>
      <c r="B4845" s="1">
        <v>45683</v>
      </c>
      <c r="C4845" t="s">
        <v>8544</v>
      </c>
      <c r="D4845" t="s">
        <v>40</v>
      </c>
      <c r="E4845" t="s">
        <v>103</v>
      </c>
      <c r="F4845" t="s">
        <v>24</v>
      </c>
      <c r="G4845" t="s">
        <v>59</v>
      </c>
      <c r="H4845" t="s">
        <v>7510</v>
      </c>
      <c r="I4845">
        <v>1</v>
      </c>
      <c r="J4845">
        <v>38675</v>
      </c>
      <c r="K4845">
        <v>10</v>
      </c>
      <c r="L4845">
        <v>34807.5</v>
      </c>
      <c r="M4845">
        <v>4722.05</v>
      </c>
      <c r="N4845" t="s">
        <v>33</v>
      </c>
    </row>
    <row r="4846" spans="1:14" x14ac:dyDescent="0.35">
      <c r="A4846">
        <v>14845</v>
      </c>
      <c r="B4846" s="1">
        <v>45569</v>
      </c>
      <c r="C4846" t="s">
        <v>8545</v>
      </c>
      <c r="D4846" t="s">
        <v>28</v>
      </c>
      <c r="E4846" t="s">
        <v>85</v>
      </c>
      <c r="F4846" t="s">
        <v>46</v>
      </c>
      <c r="G4846" t="s">
        <v>209</v>
      </c>
      <c r="H4846" t="s">
        <v>8546</v>
      </c>
      <c r="I4846">
        <v>3</v>
      </c>
      <c r="J4846">
        <v>79577</v>
      </c>
      <c r="K4846">
        <v>5</v>
      </c>
      <c r="L4846">
        <v>226794.45</v>
      </c>
      <c r="M4846">
        <v>51973.02</v>
      </c>
      <c r="N4846" t="s">
        <v>33</v>
      </c>
    </row>
    <row r="4847" spans="1:14" x14ac:dyDescent="0.35">
      <c r="A4847">
        <v>14846</v>
      </c>
      <c r="B4847" s="1">
        <v>45403</v>
      </c>
      <c r="C4847" t="s">
        <v>8547</v>
      </c>
      <c r="D4847" t="s">
        <v>15</v>
      </c>
      <c r="E4847" t="s">
        <v>93</v>
      </c>
      <c r="F4847" t="s">
        <v>69</v>
      </c>
      <c r="G4847" t="s">
        <v>151</v>
      </c>
      <c r="H4847" t="s">
        <v>8548</v>
      </c>
      <c r="I4847">
        <v>1</v>
      </c>
      <c r="J4847">
        <v>41181</v>
      </c>
      <c r="K4847">
        <v>20</v>
      </c>
      <c r="L4847">
        <v>32944.800000000003</v>
      </c>
      <c r="M4847">
        <v>2156.9499999999998</v>
      </c>
      <c r="N4847" t="s">
        <v>20</v>
      </c>
    </row>
    <row r="4848" spans="1:14" x14ac:dyDescent="0.35">
      <c r="A4848">
        <v>14847</v>
      </c>
      <c r="B4848" s="1">
        <v>45807</v>
      </c>
      <c r="C4848" t="s">
        <v>8549</v>
      </c>
      <c r="D4848" t="s">
        <v>40</v>
      </c>
      <c r="E4848" t="s">
        <v>41</v>
      </c>
      <c r="F4848" t="s">
        <v>24</v>
      </c>
      <c r="G4848" t="s">
        <v>36</v>
      </c>
      <c r="H4848" t="s">
        <v>8550</v>
      </c>
      <c r="I4848">
        <v>4</v>
      </c>
      <c r="J4848">
        <v>44063</v>
      </c>
      <c r="K4848">
        <v>5</v>
      </c>
      <c r="L4848">
        <v>167439.4</v>
      </c>
      <c r="M4848">
        <v>38657.43</v>
      </c>
      <c r="N4848" t="s">
        <v>72</v>
      </c>
    </row>
    <row r="4849" spans="1:14" x14ac:dyDescent="0.35">
      <c r="A4849">
        <v>14848</v>
      </c>
      <c r="B4849" s="1">
        <v>45633</v>
      </c>
      <c r="C4849" t="s">
        <v>8551</v>
      </c>
      <c r="D4849" t="s">
        <v>28</v>
      </c>
      <c r="E4849" t="s">
        <v>29</v>
      </c>
      <c r="F4849" t="s">
        <v>69</v>
      </c>
      <c r="G4849" t="s">
        <v>70</v>
      </c>
      <c r="H4849" t="s">
        <v>5231</v>
      </c>
      <c r="I4849">
        <v>5</v>
      </c>
      <c r="J4849">
        <v>45804</v>
      </c>
      <c r="K4849">
        <v>10</v>
      </c>
      <c r="L4849">
        <v>206118</v>
      </c>
      <c r="M4849">
        <v>39846.870000000003</v>
      </c>
      <c r="N4849" t="s">
        <v>33</v>
      </c>
    </row>
    <row r="4850" spans="1:14" x14ac:dyDescent="0.35">
      <c r="A4850">
        <v>14849</v>
      </c>
      <c r="B4850" s="1">
        <v>45553</v>
      </c>
      <c r="C4850" t="s">
        <v>8552</v>
      </c>
      <c r="D4850" t="s">
        <v>40</v>
      </c>
      <c r="E4850" t="s">
        <v>110</v>
      </c>
      <c r="F4850" t="s">
        <v>75</v>
      </c>
      <c r="G4850" t="s">
        <v>307</v>
      </c>
      <c r="H4850" t="s">
        <v>4749</v>
      </c>
      <c r="I4850">
        <v>2</v>
      </c>
      <c r="J4850">
        <v>60861</v>
      </c>
      <c r="K4850">
        <v>5</v>
      </c>
      <c r="L4850">
        <v>115635.9</v>
      </c>
      <c r="M4850">
        <v>17034.04</v>
      </c>
      <c r="N4850" t="s">
        <v>72</v>
      </c>
    </row>
    <row r="4851" spans="1:14" x14ac:dyDescent="0.35">
      <c r="A4851">
        <v>14850</v>
      </c>
      <c r="B4851" s="1">
        <v>45444</v>
      </c>
      <c r="C4851" t="s">
        <v>8553</v>
      </c>
      <c r="D4851" t="s">
        <v>22</v>
      </c>
      <c r="E4851" t="s">
        <v>58</v>
      </c>
      <c r="F4851" t="s">
        <v>69</v>
      </c>
      <c r="G4851" t="s">
        <v>517</v>
      </c>
      <c r="H4851" t="s">
        <v>8554</v>
      </c>
      <c r="I4851">
        <v>3</v>
      </c>
      <c r="J4851">
        <v>55124</v>
      </c>
      <c r="K4851">
        <v>5</v>
      </c>
      <c r="L4851">
        <v>157103.4</v>
      </c>
      <c r="M4851">
        <v>21634.02</v>
      </c>
      <c r="N4851" t="s">
        <v>83</v>
      </c>
    </row>
    <row r="4852" spans="1:14" x14ac:dyDescent="0.35">
      <c r="A4852">
        <v>14851</v>
      </c>
      <c r="B4852" s="1">
        <v>45685</v>
      </c>
      <c r="C4852" t="s">
        <v>8555</v>
      </c>
      <c r="D4852" t="s">
        <v>28</v>
      </c>
      <c r="E4852" t="s">
        <v>114</v>
      </c>
      <c r="F4852" t="s">
        <v>24</v>
      </c>
      <c r="G4852" t="s">
        <v>59</v>
      </c>
      <c r="H4852" t="s">
        <v>2133</v>
      </c>
      <c r="I4852">
        <v>5</v>
      </c>
      <c r="J4852">
        <v>46447</v>
      </c>
      <c r="K4852">
        <v>5</v>
      </c>
      <c r="L4852">
        <v>220623.25</v>
      </c>
      <c r="M4852">
        <v>26911.85</v>
      </c>
      <c r="N4852" t="s">
        <v>83</v>
      </c>
    </row>
    <row r="4853" spans="1:14" x14ac:dyDescent="0.35">
      <c r="A4853">
        <v>14852</v>
      </c>
      <c r="B4853" s="1">
        <v>45700</v>
      </c>
      <c r="C4853" t="s">
        <v>8556</v>
      </c>
      <c r="D4853" t="s">
        <v>22</v>
      </c>
      <c r="E4853" t="s">
        <v>23</v>
      </c>
      <c r="F4853" t="s">
        <v>96</v>
      </c>
      <c r="G4853" t="s">
        <v>183</v>
      </c>
      <c r="H4853" t="s">
        <v>6392</v>
      </c>
      <c r="I4853">
        <v>5</v>
      </c>
      <c r="J4853">
        <v>77301</v>
      </c>
      <c r="K4853">
        <v>5</v>
      </c>
      <c r="L4853">
        <v>367179.75</v>
      </c>
      <c r="M4853">
        <v>63169.35</v>
      </c>
      <c r="N4853" t="s">
        <v>72</v>
      </c>
    </row>
    <row r="4854" spans="1:14" x14ac:dyDescent="0.35">
      <c r="A4854">
        <v>14853</v>
      </c>
      <c r="B4854" s="1">
        <v>45533</v>
      </c>
      <c r="C4854" t="s">
        <v>8557</v>
      </c>
      <c r="D4854" t="s">
        <v>22</v>
      </c>
      <c r="E4854" t="s">
        <v>58</v>
      </c>
      <c r="F4854" t="s">
        <v>42</v>
      </c>
      <c r="G4854" t="s">
        <v>43</v>
      </c>
      <c r="H4854" t="s">
        <v>5642</v>
      </c>
      <c r="I4854">
        <v>5</v>
      </c>
      <c r="J4854">
        <v>4582</v>
      </c>
      <c r="K4854">
        <v>20</v>
      </c>
      <c r="L4854">
        <v>18328</v>
      </c>
      <c r="M4854">
        <v>2717.3</v>
      </c>
      <c r="N4854" t="s">
        <v>83</v>
      </c>
    </row>
    <row r="4855" spans="1:14" x14ac:dyDescent="0.35">
      <c r="A4855">
        <v>14854</v>
      </c>
      <c r="B4855" s="1">
        <v>45823</v>
      </c>
      <c r="C4855" t="s">
        <v>8558</v>
      </c>
      <c r="D4855" t="s">
        <v>15</v>
      </c>
      <c r="E4855" t="s">
        <v>68</v>
      </c>
      <c r="F4855" t="s">
        <v>42</v>
      </c>
      <c r="G4855" t="s">
        <v>446</v>
      </c>
      <c r="H4855" t="s">
        <v>8559</v>
      </c>
      <c r="I4855">
        <v>3</v>
      </c>
      <c r="J4855">
        <v>1832</v>
      </c>
      <c r="K4855">
        <v>15</v>
      </c>
      <c r="L4855">
        <v>4671.6000000000004</v>
      </c>
      <c r="M4855">
        <v>729.37</v>
      </c>
      <c r="N4855" t="s">
        <v>72</v>
      </c>
    </row>
    <row r="4856" spans="1:14" x14ac:dyDescent="0.35">
      <c r="A4856">
        <v>14855</v>
      </c>
      <c r="B4856" s="1">
        <v>45295</v>
      </c>
      <c r="C4856" t="s">
        <v>8560</v>
      </c>
      <c r="D4856" t="s">
        <v>40</v>
      </c>
      <c r="E4856" t="s">
        <v>62</v>
      </c>
      <c r="F4856" t="s">
        <v>46</v>
      </c>
      <c r="G4856" t="s">
        <v>126</v>
      </c>
      <c r="H4856" t="s">
        <v>3073</v>
      </c>
      <c r="I4856">
        <v>2</v>
      </c>
      <c r="J4856">
        <v>71615</v>
      </c>
      <c r="K4856">
        <v>10</v>
      </c>
      <c r="L4856">
        <v>128907</v>
      </c>
      <c r="M4856">
        <v>27444.71</v>
      </c>
      <c r="N4856" t="s">
        <v>20</v>
      </c>
    </row>
    <row r="4857" spans="1:14" x14ac:dyDescent="0.35">
      <c r="A4857">
        <v>14856</v>
      </c>
      <c r="B4857" s="1">
        <v>45792</v>
      </c>
      <c r="C4857" t="s">
        <v>8561</v>
      </c>
      <c r="D4857" t="s">
        <v>40</v>
      </c>
      <c r="E4857" t="s">
        <v>62</v>
      </c>
      <c r="F4857" t="s">
        <v>96</v>
      </c>
      <c r="G4857" t="s">
        <v>97</v>
      </c>
      <c r="H4857" t="s">
        <v>4981</v>
      </c>
      <c r="I4857">
        <v>4</v>
      </c>
      <c r="J4857">
        <v>31223</v>
      </c>
      <c r="K4857">
        <v>20</v>
      </c>
      <c r="L4857">
        <v>99913.600000000006</v>
      </c>
      <c r="M4857">
        <v>13410.54</v>
      </c>
      <c r="N4857" t="s">
        <v>20</v>
      </c>
    </row>
    <row r="4858" spans="1:14" x14ac:dyDescent="0.35">
      <c r="A4858">
        <v>14857</v>
      </c>
      <c r="B4858" s="1">
        <v>45550</v>
      </c>
      <c r="C4858" t="s">
        <v>8562</v>
      </c>
      <c r="D4858" t="s">
        <v>22</v>
      </c>
      <c r="E4858" t="s">
        <v>23</v>
      </c>
      <c r="F4858" t="s">
        <v>69</v>
      </c>
      <c r="G4858" t="s">
        <v>517</v>
      </c>
      <c r="H4858" t="s">
        <v>8563</v>
      </c>
      <c r="I4858">
        <v>2</v>
      </c>
      <c r="J4858">
        <v>68678</v>
      </c>
      <c r="K4858">
        <v>20</v>
      </c>
      <c r="L4858">
        <v>109884.8</v>
      </c>
      <c r="M4858">
        <v>7093.77</v>
      </c>
      <c r="N4858" t="s">
        <v>38</v>
      </c>
    </row>
    <row r="4859" spans="1:14" x14ac:dyDescent="0.35">
      <c r="A4859">
        <v>14858</v>
      </c>
      <c r="B4859" s="1">
        <v>45333</v>
      </c>
      <c r="C4859" t="s">
        <v>8564</v>
      </c>
      <c r="D4859" t="s">
        <v>28</v>
      </c>
      <c r="E4859" t="s">
        <v>144</v>
      </c>
      <c r="F4859" t="s">
        <v>75</v>
      </c>
      <c r="G4859" t="s">
        <v>76</v>
      </c>
      <c r="H4859" t="s">
        <v>8565</v>
      </c>
      <c r="I4859">
        <v>5</v>
      </c>
      <c r="J4859">
        <v>60317</v>
      </c>
      <c r="K4859">
        <v>10</v>
      </c>
      <c r="L4859">
        <v>271426.5</v>
      </c>
      <c r="M4859">
        <v>29407.84</v>
      </c>
      <c r="N4859" t="s">
        <v>33</v>
      </c>
    </row>
    <row r="4860" spans="1:14" x14ac:dyDescent="0.35">
      <c r="A4860">
        <v>14859</v>
      </c>
      <c r="B4860" s="1">
        <v>45901</v>
      </c>
      <c r="C4860" t="s">
        <v>8566</v>
      </c>
      <c r="D4860" t="s">
        <v>28</v>
      </c>
      <c r="E4860" t="s">
        <v>85</v>
      </c>
      <c r="F4860" t="s">
        <v>42</v>
      </c>
      <c r="G4860" t="s">
        <v>51</v>
      </c>
      <c r="H4860" t="s">
        <v>4173</v>
      </c>
      <c r="I4860">
        <v>2</v>
      </c>
      <c r="J4860">
        <v>14433</v>
      </c>
      <c r="K4860">
        <v>5</v>
      </c>
      <c r="L4860">
        <v>27422.7</v>
      </c>
      <c r="M4860">
        <v>2041.23</v>
      </c>
      <c r="N4860" t="s">
        <v>33</v>
      </c>
    </row>
    <row r="4861" spans="1:14" x14ac:dyDescent="0.35">
      <c r="A4861">
        <v>14860</v>
      </c>
      <c r="B4861" s="1">
        <v>45484</v>
      </c>
      <c r="C4861" t="s">
        <v>8567</v>
      </c>
      <c r="D4861" t="s">
        <v>15</v>
      </c>
      <c r="E4861" t="s">
        <v>93</v>
      </c>
      <c r="F4861" t="s">
        <v>30</v>
      </c>
      <c r="G4861" t="s">
        <v>104</v>
      </c>
      <c r="H4861" t="s">
        <v>744</v>
      </c>
      <c r="I4861">
        <v>1</v>
      </c>
      <c r="J4861">
        <v>43259</v>
      </c>
      <c r="K4861">
        <v>0</v>
      </c>
      <c r="L4861">
        <v>43259</v>
      </c>
      <c r="M4861">
        <v>9079.9500000000007</v>
      </c>
      <c r="N4861" t="s">
        <v>83</v>
      </c>
    </row>
    <row r="4862" spans="1:14" x14ac:dyDescent="0.35">
      <c r="A4862">
        <v>14861</v>
      </c>
      <c r="B4862" s="1">
        <v>45832</v>
      </c>
      <c r="C4862" t="s">
        <v>8568</v>
      </c>
      <c r="D4862" t="s">
        <v>40</v>
      </c>
      <c r="E4862" t="s">
        <v>62</v>
      </c>
      <c r="F4862" t="s">
        <v>30</v>
      </c>
      <c r="G4862" t="s">
        <v>65</v>
      </c>
      <c r="H4862" t="s">
        <v>6432</v>
      </c>
      <c r="I4862">
        <v>1</v>
      </c>
      <c r="J4862">
        <v>23349</v>
      </c>
      <c r="K4862">
        <v>10</v>
      </c>
      <c r="L4862">
        <v>21014.1</v>
      </c>
      <c r="M4862">
        <v>2000.53</v>
      </c>
      <c r="N4862" t="s">
        <v>33</v>
      </c>
    </row>
    <row r="4863" spans="1:14" x14ac:dyDescent="0.35">
      <c r="A4863">
        <v>14862</v>
      </c>
      <c r="B4863" s="1">
        <v>45265</v>
      </c>
      <c r="C4863" t="s">
        <v>8569</v>
      </c>
      <c r="D4863" t="s">
        <v>22</v>
      </c>
      <c r="E4863" t="s">
        <v>58</v>
      </c>
      <c r="F4863" t="s">
        <v>30</v>
      </c>
      <c r="G4863" t="s">
        <v>31</v>
      </c>
      <c r="H4863" t="s">
        <v>8570</v>
      </c>
      <c r="I4863">
        <v>1</v>
      </c>
      <c r="J4863">
        <v>37721</v>
      </c>
      <c r="K4863">
        <v>5</v>
      </c>
      <c r="L4863">
        <v>35834.949999999997</v>
      </c>
      <c r="M4863">
        <v>6612.44</v>
      </c>
      <c r="N4863" t="s">
        <v>38</v>
      </c>
    </row>
    <row r="4864" spans="1:14" x14ac:dyDescent="0.35">
      <c r="A4864">
        <v>14863</v>
      </c>
      <c r="B4864" s="1">
        <v>45343</v>
      </c>
      <c r="C4864" t="s">
        <v>8571</v>
      </c>
      <c r="D4864" t="s">
        <v>15</v>
      </c>
      <c r="E4864" t="s">
        <v>16</v>
      </c>
      <c r="F4864" t="s">
        <v>96</v>
      </c>
      <c r="G4864" t="s">
        <v>97</v>
      </c>
      <c r="H4864" t="s">
        <v>8572</v>
      </c>
      <c r="I4864">
        <v>1</v>
      </c>
      <c r="J4864">
        <v>65644</v>
      </c>
      <c r="K4864">
        <v>15</v>
      </c>
      <c r="L4864">
        <v>55797.4</v>
      </c>
      <c r="M4864">
        <v>8051.95</v>
      </c>
      <c r="N4864" t="s">
        <v>38</v>
      </c>
    </row>
    <row r="4865" spans="1:14" x14ac:dyDescent="0.35">
      <c r="A4865">
        <v>14864</v>
      </c>
      <c r="B4865" s="1">
        <v>45755</v>
      </c>
      <c r="C4865" t="s">
        <v>8573</v>
      </c>
      <c r="D4865" t="s">
        <v>15</v>
      </c>
      <c r="E4865" t="s">
        <v>174</v>
      </c>
      <c r="F4865" t="s">
        <v>17</v>
      </c>
      <c r="G4865" t="s">
        <v>291</v>
      </c>
      <c r="H4865" t="s">
        <v>5634</v>
      </c>
      <c r="I4865">
        <v>1</v>
      </c>
      <c r="J4865">
        <v>46080</v>
      </c>
      <c r="K4865">
        <v>10</v>
      </c>
      <c r="L4865">
        <v>41472</v>
      </c>
      <c r="M4865">
        <v>5203.63</v>
      </c>
      <c r="N4865" t="s">
        <v>20</v>
      </c>
    </row>
    <row r="4866" spans="1:14" x14ac:dyDescent="0.35">
      <c r="A4866">
        <v>14865</v>
      </c>
      <c r="B4866" s="1">
        <v>45449</v>
      </c>
      <c r="C4866" t="s">
        <v>8574</v>
      </c>
      <c r="D4866" t="s">
        <v>22</v>
      </c>
      <c r="E4866" t="s">
        <v>167</v>
      </c>
      <c r="F4866" t="s">
        <v>75</v>
      </c>
      <c r="G4866" t="s">
        <v>204</v>
      </c>
      <c r="H4866" t="s">
        <v>8575</v>
      </c>
      <c r="I4866">
        <v>1</v>
      </c>
      <c r="J4866">
        <v>73929</v>
      </c>
      <c r="K4866">
        <v>0</v>
      </c>
      <c r="L4866">
        <v>73929</v>
      </c>
      <c r="M4866">
        <v>6817.23</v>
      </c>
      <c r="N4866" t="s">
        <v>72</v>
      </c>
    </row>
    <row r="4867" spans="1:14" x14ac:dyDescent="0.35">
      <c r="A4867">
        <v>14866</v>
      </c>
      <c r="B4867" s="1">
        <v>45745</v>
      </c>
      <c r="C4867" t="s">
        <v>8576</v>
      </c>
      <c r="D4867" t="s">
        <v>15</v>
      </c>
      <c r="E4867" t="s">
        <v>68</v>
      </c>
      <c r="F4867" t="s">
        <v>42</v>
      </c>
      <c r="G4867" t="s">
        <v>51</v>
      </c>
      <c r="H4867" t="s">
        <v>8577</v>
      </c>
      <c r="I4867">
        <v>5</v>
      </c>
      <c r="J4867">
        <v>43190</v>
      </c>
      <c r="K4867">
        <v>15</v>
      </c>
      <c r="L4867">
        <v>183557.5</v>
      </c>
      <c r="M4867">
        <v>38477.01</v>
      </c>
      <c r="N4867" t="s">
        <v>38</v>
      </c>
    </row>
    <row r="4868" spans="1:14" x14ac:dyDescent="0.35">
      <c r="A4868">
        <v>14867</v>
      </c>
      <c r="B4868" s="1">
        <v>45497</v>
      </c>
      <c r="C4868" t="s">
        <v>8578</v>
      </c>
      <c r="D4868" t="s">
        <v>40</v>
      </c>
      <c r="E4868" t="s">
        <v>50</v>
      </c>
      <c r="F4868" t="s">
        <v>30</v>
      </c>
      <c r="G4868" t="s">
        <v>65</v>
      </c>
      <c r="H4868" t="s">
        <v>2532</v>
      </c>
      <c r="I4868">
        <v>3</v>
      </c>
      <c r="J4868">
        <v>15977</v>
      </c>
      <c r="K4868">
        <v>5</v>
      </c>
      <c r="L4868">
        <v>45534.45</v>
      </c>
      <c r="M4868">
        <v>7330.64</v>
      </c>
      <c r="N4868" t="s">
        <v>33</v>
      </c>
    </row>
    <row r="4869" spans="1:14" x14ac:dyDescent="0.35">
      <c r="A4869">
        <v>14868</v>
      </c>
      <c r="B4869" s="1">
        <v>45314</v>
      </c>
      <c r="C4869" t="s">
        <v>8579</v>
      </c>
      <c r="D4869" t="s">
        <v>22</v>
      </c>
      <c r="E4869" t="s">
        <v>74</v>
      </c>
      <c r="F4869" t="s">
        <v>42</v>
      </c>
      <c r="G4869" t="s">
        <v>43</v>
      </c>
      <c r="H4869" t="s">
        <v>8580</v>
      </c>
      <c r="I4869">
        <v>1</v>
      </c>
      <c r="J4869">
        <v>12909</v>
      </c>
      <c r="K4869">
        <v>0</v>
      </c>
      <c r="L4869">
        <v>12909</v>
      </c>
      <c r="M4869">
        <v>1655.08</v>
      </c>
      <c r="N4869" t="s">
        <v>38</v>
      </c>
    </row>
    <row r="4870" spans="1:14" x14ac:dyDescent="0.35">
      <c r="A4870">
        <v>14869</v>
      </c>
      <c r="B4870" s="1">
        <v>45876</v>
      </c>
      <c r="C4870" t="s">
        <v>2631</v>
      </c>
      <c r="D4870" t="s">
        <v>15</v>
      </c>
      <c r="E4870" t="s">
        <v>147</v>
      </c>
      <c r="F4870" t="s">
        <v>96</v>
      </c>
      <c r="G4870" t="s">
        <v>138</v>
      </c>
      <c r="H4870" t="s">
        <v>8581</v>
      </c>
      <c r="I4870">
        <v>3</v>
      </c>
      <c r="J4870">
        <v>61466</v>
      </c>
      <c r="K4870">
        <v>5</v>
      </c>
      <c r="L4870">
        <v>175178.1</v>
      </c>
      <c r="M4870">
        <v>36943.21</v>
      </c>
      <c r="N4870" t="s">
        <v>72</v>
      </c>
    </row>
    <row r="4871" spans="1:14" x14ac:dyDescent="0.35">
      <c r="A4871">
        <v>14870</v>
      </c>
      <c r="B4871" s="1">
        <v>45618</v>
      </c>
      <c r="C4871" t="s">
        <v>8582</v>
      </c>
      <c r="D4871" t="s">
        <v>40</v>
      </c>
      <c r="E4871" t="s">
        <v>50</v>
      </c>
      <c r="F4871" t="s">
        <v>30</v>
      </c>
      <c r="G4871" t="s">
        <v>227</v>
      </c>
      <c r="H4871" t="s">
        <v>4879</v>
      </c>
      <c r="I4871">
        <v>4</v>
      </c>
      <c r="J4871">
        <v>30607</v>
      </c>
      <c r="K4871">
        <v>15</v>
      </c>
      <c r="L4871">
        <v>104063.8</v>
      </c>
      <c r="M4871">
        <v>9169.02</v>
      </c>
      <c r="N4871" t="s">
        <v>38</v>
      </c>
    </row>
    <row r="4872" spans="1:14" x14ac:dyDescent="0.35">
      <c r="A4872">
        <v>14871</v>
      </c>
      <c r="B4872" s="1">
        <v>45214</v>
      </c>
      <c r="C4872" t="s">
        <v>8583</v>
      </c>
      <c r="D4872" t="s">
        <v>28</v>
      </c>
      <c r="E4872" t="s">
        <v>114</v>
      </c>
      <c r="F4872" t="s">
        <v>129</v>
      </c>
      <c r="G4872" t="s">
        <v>148</v>
      </c>
      <c r="H4872" t="s">
        <v>3342</v>
      </c>
      <c r="I4872">
        <v>5</v>
      </c>
      <c r="J4872">
        <v>61678</v>
      </c>
      <c r="K4872">
        <v>5</v>
      </c>
      <c r="L4872">
        <v>292970.5</v>
      </c>
      <c r="M4872">
        <v>65354.37</v>
      </c>
      <c r="N4872" t="s">
        <v>20</v>
      </c>
    </row>
    <row r="4873" spans="1:14" x14ac:dyDescent="0.35">
      <c r="A4873">
        <v>14872</v>
      </c>
      <c r="B4873" s="1">
        <v>45386</v>
      </c>
      <c r="C4873" t="s">
        <v>8584</v>
      </c>
      <c r="D4873" t="s">
        <v>15</v>
      </c>
      <c r="E4873" t="s">
        <v>16</v>
      </c>
      <c r="F4873" t="s">
        <v>129</v>
      </c>
      <c r="G4873" t="s">
        <v>159</v>
      </c>
      <c r="H4873" t="s">
        <v>8585</v>
      </c>
      <c r="I4873">
        <v>1</v>
      </c>
      <c r="J4873">
        <v>30881</v>
      </c>
      <c r="K4873">
        <v>0</v>
      </c>
      <c r="L4873">
        <v>30881</v>
      </c>
      <c r="M4873">
        <v>7158.36</v>
      </c>
      <c r="N4873" t="s">
        <v>33</v>
      </c>
    </row>
    <row r="4874" spans="1:14" x14ac:dyDescent="0.35">
      <c r="A4874">
        <v>14873</v>
      </c>
      <c r="B4874" s="1">
        <v>45471</v>
      </c>
      <c r="C4874" t="s">
        <v>8586</v>
      </c>
      <c r="D4874" t="s">
        <v>15</v>
      </c>
      <c r="E4874" t="s">
        <v>68</v>
      </c>
      <c r="F4874" t="s">
        <v>17</v>
      </c>
      <c r="G4874" t="s">
        <v>55</v>
      </c>
      <c r="H4874" t="s">
        <v>1296</v>
      </c>
      <c r="I4874">
        <v>5</v>
      </c>
      <c r="J4874">
        <v>65695</v>
      </c>
      <c r="K4874">
        <v>5</v>
      </c>
      <c r="L4874">
        <v>312051.25</v>
      </c>
      <c r="M4874">
        <v>52303.46</v>
      </c>
      <c r="N4874" t="s">
        <v>38</v>
      </c>
    </row>
    <row r="4875" spans="1:14" x14ac:dyDescent="0.35">
      <c r="A4875">
        <v>14874</v>
      </c>
      <c r="B4875" s="1">
        <v>45525</v>
      </c>
      <c r="C4875" t="s">
        <v>8587</v>
      </c>
      <c r="D4875" t="s">
        <v>40</v>
      </c>
      <c r="E4875" t="s">
        <v>62</v>
      </c>
      <c r="F4875" t="s">
        <v>96</v>
      </c>
      <c r="G4875" t="s">
        <v>97</v>
      </c>
      <c r="H4875" t="s">
        <v>8588</v>
      </c>
      <c r="I4875">
        <v>2</v>
      </c>
      <c r="J4875">
        <v>7097</v>
      </c>
      <c r="K4875">
        <v>10</v>
      </c>
      <c r="L4875">
        <v>12774.6</v>
      </c>
      <c r="M4875">
        <v>2747.63</v>
      </c>
      <c r="N4875" t="s">
        <v>20</v>
      </c>
    </row>
    <row r="4876" spans="1:14" x14ac:dyDescent="0.35">
      <c r="A4876">
        <v>14875</v>
      </c>
      <c r="B4876" s="1">
        <v>45812</v>
      </c>
      <c r="C4876" t="s">
        <v>8589</v>
      </c>
      <c r="D4876" t="s">
        <v>15</v>
      </c>
      <c r="E4876" t="s">
        <v>16</v>
      </c>
      <c r="F4876" t="s">
        <v>86</v>
      </c>
      <c r="G4876" t="s">
        <v>87</v>
      </c>
      <c r="H4876" t="s">
        <v>1788</v>
      </c>
      <c r="I4876">
        <v>3</v>
      </c>
      <c r="J4876">
        <v>47931</v>
      </c>
      <c r="K4876">
        <v>20</v>
      </c>
      <c r="L4876">
        <v>115034.4</v>
      </c>
      <c r="M4876">
        <v>26411.38</v>
      </c>
      <c r="N4876" t="s">
        <v>38</v>
      </c>
    </row>
    <row r="4877" spans="1:14" x14ac:dyDescent="0.35">
      <c r="A4877">
        <v>14876</v>
      </c>
      <c r="B4877" s="1">
        <v>45430</v>
      </c>
      <c r="C4877" t="s">
        <v>8590</v>
      </c>
      <c r="D4877" t="s">
        <v>15</v>
      </c>
      <c r="E4877" t="s">
        <v>174</v>
      </c>
      <c r="F4877" t="s">
        <v>17</v>
      </c>
      <c r="G4877" t="s">
        <v>100</v>
      </c>
      <c r="H4877" t="s">
        <v>8591</v>
      </c>
      <c r="I4877">
        <v>1</v>
      </c>
      <c r="J4877">
        <v>62448</v>
      </c>
      <c r="K4877">
        <v>20</v>
      </c>
      <c r="L4877">
        <v>49958.400000000001</v>
      </c>
      <c r="M4877">
        <v>6478.4</v>
      </c>
      <c r="N4877" t="s">
        <v>72</v>
      </c>
    </row>
    <row r="4878" spans="1:14" x14ac:dyDescent="0.35">
      <c r="A4878">
        <v>14877</v>
      </c>
      <c r="B4878" s="1">
        <v>45673</v>
      </c>
      <c r="C4878" t="s">
        <v>8592</v>
      </c>
      <c r="D4878" t="s">
        <v>15</v>
      </c>
      <c r="E4878" t="s">
        <v>16</v>
      </c>
      <c r="F4878" t="s">
        <v>75</v>
      </c>
      <c r="G4878" t="s">
        <v>240</v>
      </c>
      <c r="H4878" t="s">
        <v>5497</v>
      </c>
      <c r="I4878">
        <v>1</v>
      </c>
      <c r="J4878">
        <v>2174</v>
      </c>
      <c r="K4878">
        <v>10</v>
      </c>
      <c r="L4878">
        <v>1956.6</v>
      </c>
      <c r="M4878">
        <v>431.19</v>
      </c>
      <c r="N4878" t="s">
        <v>20</v>
      </c>
    </row>
    <row r="4879" spans="1:14" x14ac:dyDescent="0.35">
      <c r="A4879">
        <v>14878</v>
      </c>
      <c r="B4879" s="1">
        <v>45336</v>
      </c>
      <c r="C4879" t="s">
        <v>8593</v>
      </c>
      <c r="D4879" t="s">
        <v>28</v>
      </c>
      <c r="E4879" t="s">
        <v>85</v>
      </c>
      <c r="F4879" t="s">
        <v>24</v>
      </c>
      <c r="G4879" t="s">
        <v>36</v>
      </c>
      <c r="H4879" t="s">
        <v>8594</v>
      </c>
      <c r="I4879">
        <v>4</v>
      </c>
      <c r="J4879">
        <v>74949</v>
      </c>
      <c r="K4879">
        <v>0</v>
      </c>
      <c r="L4879">
        <v>299796</v>
      </c>
      <c r="M4879">
        <v>35714.75</v>
      </c>
      <c r="N4879" t="s">
        <v>33</v>
      </c>
    </row>
    <row r="4880" spans="1:14" x14ac:dyDescent="0.35">
      <c r="A4880">
        <v>14879</v>
      </c>
      <c r="B4880" s="1">
        <v>45459</v>
      </c>
      <c r="C4880" t="s">
        <v>5834</v>
      </c>
      <c r="D4880" t="s">
        <v>22</v>
      </c>
      <c r="E4880" t="s">
        <v>23</v>
      </c>
      <c r="F4880" t="s">
        <v>129</v>
      </c>
      <c r="G4880" t="s">
        <v>130</v>
      </c>
      <c r="H4880" t="s">
        <v>2270</v>
      </c>
      <c r="I4880">
        <v>5</v>
      </c>
      <c r="J4880">
        <v>25438</v>
      </c>
      <c r="K4880">
        <v>10</v>
      </c>
      <c r="L4880">
        <v>114471</v>
      </c>
      <c r="M4880">
        <v>14999.14</v>
      </c>
      <c r="N4880" t="s">
        <v>33</v>
      </c>
    </row>
    <row r="4881" spans="1:14" x14ac:dyDescent="0.35">
      <c r="A4881">
        <v>14880</v>
      </c>
      <c r="B4881" s="1">
        <v>45208</v>
      </c>
      <c r="C4881" t="s">
        <v>8595</v>
      </c>
      <c r="D4881" t="s">
        <v>28</v>
      </c>
      <c r="E4881" t="s">
        <v>29</v>
      </c>
      <c r="F4881" t="s">
        <v>129</v>
      </c>
      <c r="G4881" t="s">
        <v>164</v>
      </c>
      <c r="H4881" t="s">
        <v>4962</v>
      </c>
      <c r="I4881">
        <v>4</v>
      </c>
      <c r="J4881">
        <v>69094</v>
      </c>
      <c r="K4881">
        <v>5</v>
      </c>
      <c r="L4881">
        <v>262557.2</v>
      </c>
      <c r="M4881">
        <v>26050.67</v>
      </c>
      <c r="N4881" t="s">
        <v>83</v>
      </c>
    </row>
    <row r="4882" spans="1:14" x14ac:dyDescent="0.35">
      <c r="A4882">
        <v>14881</v>
      </c>
      <c r="B4882" s="1">
        <v>45818</v>
      </c>
      <c r="C4882" t="s">
        <v>8596</v>
      </c>
      <c r="D4882" t="s">
        <v>28</v>
      </c>
      <c r="E4882" t="s">
        <v>114</v>
      </c>
      <c r="F4882" t="s">
        <v>129</v>
      </c>
      <c r="G4882" t="s">
        <v>159</v>
      </c>
      <c r="H4882" t="s">
        <v>2018</v>
      </c>
      <c r="I4882">
        <v>4</v>
      </c>
      <c r="J4882">
        <v>2621</v>
      </c>
      <c r="K4882">
        <v>10</v>
      </c>
      <c r="L4882">
        <v>9435.6</v>
      </c>
      <c r="M4882">
        <v>1980.41</v>
      </c>
      <c r="N4882" t="s">
        <v>20</v>
      </c>
    </row>
    <row r="4883" spans="1:14" x14ac:dyDescent="0.35">
      <c r="A4883">
        <v>14882</v>
      </c>
      <c r="B4883" s="1">
        <v>45596</v>
      </c>
      <c r="C4883" t="s">
        <v>8597</v>
      </c>
      <c r="D4883" t="s">
        <v>15</v>
      </c>
      <c r="E4883" t="s">
        <v>174</v>
      </c>
      <c r="F4883" t="s">
        <v>129</v>
      </c>
      <c r="G4883" t="s">
        <v>159</v>
      </c>
      <c r="H4883" t="s">
        <v>8598</v>
      </c>
      <c r="I4883">
        <v>5</v>
      </c>
      <c r="J4883">
        <v>70553</v>
      </c>
      <c r="K4883">
        <v>10</v>
      </c>
      <c r="L4883">
        <v>317488.5</v>
      </c>
      <c r="M4883">
        <v>40720.639999999999</v>
      </c>
      <c r="N4883" t="s">
        <v>20</v>
      </c>
    </row>
    <row r="4884" spans="1:14" x14ac:dyDescent="0.35">
      <c r="A4884">
        <v>14883</v>
      </c>
      <c r="B4884" s="1">
        <v>45586</v>
      </c>
      <c r="C4884" t="s">
        <v>8599</v>
      </c>
      <c r="D4884" t="s">
        <v>40</v>
      </c>
      <c r="E4884" t="s">
        <v>50</v>
      </c>
      <c r="F4884" t="s">
        <v>75</v>
      </c>
      <c r="G4884" t="s">
        <v>240</v>
      </c>
      <c r="H4884" t="s">
        <v>8600</v>
      </c>
      <c r="I4884">
        <v>1</v>
      </c>
      <c r="J4884">
        <v>16818</v>
      </c>
      <c r="K4884">
        <v>10</v>
      </c>
      <c r="L4884">
        <v>15136.2</v>
      </c>
      <c r="M4884">
        <v>3112.38</v>
      </c>
      <c r="N4884" t="s">
        <v>20</v>
      </c>
    </row>
    <row r="4885" spans="1:14" x14ac:dyDescent="0.35">
      <c r="A4885">
        <v>14884</v>
      </c>
      <c r="B4885" s="1">
        <v>45517</v>
      </c>
      <c r="C4885" t="s">
        <v>8601</v>
      </c>
      <c r="D4885" t="s">
        <v>28</v>
      </c>
      <c r="E4885" t="s">
        <v>85</v>
      </c>
      <c r="F4885" t="s">
        <v>42</v>
      </c>
      <c r="G4885" t="s">
        <v>51</v>
      </c>
      <c r="H4885" t="s">
        <v>8602</v>
      </c>
      <c r="I4885">
        <v>1</v>
      </c>
      <c r="J4885">
        <v>55368</v>
      </c>
      <c r="K4885">
        <v>5</v>
      </c>
      <c r="L4885">
        <v>52599.6</v>
      </c>
      <c r="M4885">
        <v>11449.72</v>
      </c>
      <c r="N4885" t="s">
        <v>20</v>
      </c>
    </row>
    <row r="4886" spans="1:14" x14ac:dyDescent="0.35">
      <c r="A4886">
        <v>14885</v>
      </c>
      <c r="B4886" s="1">
        <v>45732</v>
      </c>
      <c r="C4886" t="s">
        <v>2940</v>
      </c>
      <c r="D4886" t="s">
        <v>15</v>
      </c>
      <c r="E4886" t="s">
        <v>147</v>
      </c>
      <c r="F4886" t="s">
        <v>42</v>
      </c>
      <c r="G4886" t="s">
        <v>43</v>
      </c>
      <c r="H4886" t="s">
        <v>8603</v>
      </c>
      <c r="I4886">
        <v>5</v>
      </c>
      <c r="J4886">
        <v>49982</v>
      </c>
      <c r="K4886">
        <v>20</v>
      </c>
      <c r="L4886">
        <v>199928</v>
      </c>
      <c r="M4886">
        <v>40239.949999999997</v>
      </c>
      <c r="N4886" t="s">
        <v>38</v>
      </c>
    </row>
    <row r="4887" spans="1:14" x14ac:dyDescent="0.35">
      <c r="A4887">
        <v>14886</v>
      </c>
      <c r="B4887" s="1">
        <v>45713</v>
      </c>
      <c r="C4887" t="s">
        <v>8604</v>
      </c>
      <c r="D4887" t="s">
        <v>22</v>
      </c>
      <c r="E4887" t="s">
        <v>167</v>
      </c>
      <c r="F4887" t="s">
        <v>46</v>
      </c>
      <c r="G4887" t="s">
        <v>141</v>
      </c>
      <c r="H4887" t="s">
        <v>424</v>
      </c>
      <c r="I4887">
        <v>5</v>
      </c>
      <c r="J4887">
        <v>74675</v>
      </c>
      <c r="K4887">
        <v>5</v>
      </c>
      <c r="L4887">
        <v>354706.25</v>
      </c>
      <c r="M4887">
        <v>21695.58</v>
      </c>
      <c r="N4887" t="s">
        <v>20</v>
      </c>
    </row>
    <row r="4888" spans="1:14" x14ac:dyDescent="0.35">
      <c r="A4888">
        <v>14887</v>
      </c>
      <c r="B4888" s="1">
        <v>45765</v>
      </c>
      <c r="C4888" t="s">
        <v>8605</v>
      </c>
      <c r="D4888" t="s">
        <v>28</v>
      </c>
      <c r="E4888" t="s">
        <v>29</v>
      </c>
      <c r="F4888" t="s">
        <v>129</v>
      </c>
      <c r="G4888" t="s">
        <v>130</v>
      </c>
      <c r="H4888" t="s">
        <v>8606</v>
      </c>
      <c r="I4888">
        <v>5</v>
      </c>
      <c r="J4888">
        <v>65711</v>
      </c>
      <c r="K4888">
        <v>20</v>
      </c>
      <c r="L4888">
        <v>262844</v>
      </c>
      <c r="M4888">
        <v>44974.32</v>
      </c>
      <c r="N4888" t="s">
        <v>20</v>
      </c>
    </row>
    <row r="4889" spans="1:14" x14ac:dyDescent="0.35">
      <c r="A4889">
        <v>14888</v>
      </c>
      <c r="B4889" s="1">
        <v>45273</v>
      </c>
      <c r="C4889" t="s">
        <v>8607</v>
      </c>
      <c r="D4889" t="s">
        <v>28</v>
      </c>
      <c r="E4889" t="s">
        <v>144</v>
      </c>
      <c r="F4889" t="s">
        <v>24</v>
      </c>
      <c r="G4889" t="s">
        <v>133</v>
      </c>
      <c r="H4889" t="s">
        <v>8608</v>
      </c>
      <c r="I4889">
        <v>3</v>
      </c>
      <c r="J4889">
        <v>29082</v>
      </c>
      <c r="K4889">
        <v>5</v>
      </c>
      <c r="L4889">
        <v>82883.7</v>
      </c>
      <c r="M4889">
        <v>12361.51</v>
      </c>
      <c r="N4889" t="s">
        <v>33</v>
      </c>
    </row>
    <row r="4890" spans="1:14" x14ac:dyDescent="0.35">
      <c r="A4890">
        <v>14889</v>
      </c>
      <c r="B4890" s="1">
        <v>45674</v>
      </c>
      <c r="C4890" t="s">
        <v>8609</v>
      </c>
      <c r="D4890" t="s">
        <v>28</v>
      </c>
      <c r="E4890" t="s">
        <v>29</v>
      </c>
      <c r="F4890" t="s">
        <v>96</v>
      </c>
      <c r="G4890" t="s">
        <v>214</v>
      </c>
      <c r="H4890" t="s">
        <v>5184</v>
      </c>
      <c r="I4890">
        <v>3</v>
      </c>
      <c r="J4890">
        <v>27212</v>
      </c>
      <c r="K4890">
        <v>20</v>
      </c>
      <c r="L4890">
        <v>65308.800000000003</v>
      </c>
      <c r="M4890">
        <v>12706.81</v>
      </c>
      <c r="N4890" t="s">
        <v>38</v>
      </c>
    </row>
    <row r="4891" spans="1:14" x14ac:dyDescent="0.35">
      <c r="A4891">
        <v>14890</v>
      </c>
      <c r="B4891" s="1">
        <v>45493</v>
      </c>
      <c r="C4891" t="s">
        <v>8610</v>
      </c>
      <c r="D4891" t="s">
        <v>40</v>
      </c>
      <c r="E4891" t="s">
        <v>62</v>
      </c>
      <c r="F4891" t="s">
        <v>24</v>
      </c>
      <c r="G4891" t="s">
        <v>36</v>
      </c>
      <c r="H4891" t="s">
        <v>3882</v>
      </c>
      <c r="I4891">
        <v>4</v>
      </c>
      <c r="J4891">
        <v>33161</v>
      </c>
      <c r="K4891">
        <v>15</v>
      </c>
      <c r="L4891">
        <v>112747.4</v>
      </c>
      <c r="M4891">
        <v>21224.25</v>
      </c>
      <c r="N4891" t="s">
        <v>83</v>
      </c>
    </row>
    <row r="4892" spans="1:14" x14ac:dyDescent="0.35">
      <c r="A4892">
        <v>14891</v>
      </c>
      <c r="B4892" s="1">
        <v>45254</v>
      </c>
      <c r="C4892" t="s">
        <v>8611</v>
      </c>
      <c r="D4892" t="s">
        <v>22</v>
      </c>
      <c r="E4892" t="s">
        <v>54</v>
      </c>
      <c r="F4892" t="s">
        <v>46</v>
      </c>
      <c r="G4892" t="s">
        <v>126</v>
      </c>
      <c r="H4892" t="s">
        <v>8045</v>
      </c>
      <c r="I4892">
        <v>3</v>
      </c>
      <c r="J4892">
        <v>79423</v>
      </c>
      <c r="K4892">
        <v>5</v>
      </c>
      <c r="L4892">
        <v>226355.55</v>
      </c>
      <c r="M4892">
        <v>37482.699999999997</v>
      </c>
      <c r="N4892" t="s">
        <v>20</v>
      </c>
    </row>
    <row r="4893" spans="1:14" x14ac:dyDescent="0.35">
      <c r="A4893">
        <v>14892</v>
      </c>
      <c r="B4893" s="1">
        <v>45565</v>
      </c>
      <c r="C4893" t="s">
        <v>8612</v>
      </c>
      <c r="D4893" t="s">
        <v>40</v>
      </c>
      <c r="E4893" t="s">
        <v>62</v>
      </c>
      <c r="F4893" t="s">
        <v>42</v>
      </c>
      <c r="G4893" t="s">
        <v>51</v>
      </c>
      <c r="H4893" t="s">
        <v>1910</v>
      </c>
      <c r="I4893">
        <v>2</v>
      </c>
      <c r="J4893">
        <v>34933</v>
      </c>
      <c r="K4893">
        <v>20</v>
      </c>
      <c r="L4893">
        <v>55892.800000000003</v>
      </c>
      <c r="M4893">
        <v>4764.82</v>
      </c>
      <c r="N4893" t="s">
        <v>38</v>
      </c>
    </row>
    <row r="4894" spans="1:14" x14ac:dyDescent="0.35">
      <c r="A4894">
        <v>14893</v>
      </c>
      <c r="B4894" s="1">
        <v>45339</v>
      </c>
      <c r="C4894" t="s">
        <v>8613</v>
      </c>
      <c r="D4894" t="s">
        <v>15</v>
      </c>
      <c r="E4894" t="s">
        <v>174</v>
      </c>
      <c r="F4894" t="s">
        <v>46</v>
      </c>
      <c r="G4894" t="s">
        <v>141</v>
      </c>
      <c r="H4894" t="s">
        <v>4058</v>
      </c>
      <c r="I4894">
        <v>2</v>
      </c>
      <c r="J4894">
        <v>32335</v>
      </c>
      <c r="K4894">
        <v>5</v>
      </c>
      <c r="L4894">
        <v>61436.5</v>
      </c>
      <c r="M4894">
        <v>14426.38</v>
      </c>
      <c r="N4894" t="s">
        <v>20</v>
      </c>
    </row>
    <row r="4895" spans="1:14" x14ac:dyDescent="0.35">
      <c r="A4895">
        <v>14894</v>
      </c>
      <c r="B4895" s="1">
        <v>45813</v>
      </c>
      <c r="C4895" t="s">
        <v>8614</v>
      </c>
      <c r="D4895" t="s">
        <v>28</v>
      </c>
      <c r="E4895" t="s">
        <v>144</v>
      </c>
      <c r="F4895" t="s">
        <v>69</v>
      </c>
      <c r="G4895" t="s">
        <v>517</v>
      </c>
      <c r="H4895" t="s">
        <v>8615</v>
      </c>
      <c r="I4895">
        <v>3</v>
      </c>
      <c r="J4895">
        <v>16749</v>
      </c>
      <c r="K4895">
        <v>10</v>
      </c>
      <c r="L4895">
        <v>45222.3</v>
      </c>
      <c r="M4895">
        <v>8661.1299999999992</v>
      </c>
      <c r="N4895" t="s">
        <v>20</v>
      </c>
    </row>
    <row r="4896" spans="1:14" x14ac:dyDescent="0.35">
      <c r="A4896">
        <v>14895</v>
      </c>
      <c r="B4896" s="1">
        <v>45429</v>
      </c>
      <c r="C4896" t="s">
        <v>8616</v>
      </c>
      <c r="D4896" t="s">
        <v>40</v>
      </c>
      <c r="E4896" t="s">
        <v>62</v>
      </c>
      <c r="F4896" t="s">
        <v>96</v>
      </c>
      <c r="G4896" t="s">
        <v>214</v>
      </c>
      <c r="H4896" t="s">
        <v>8617</v>
      </c>
      <c r="I4896">
        <v>4</v>
      </c>
      <c r="J4896">
        <v>52582</v>
      </c>
      <c r="K4896">
        <v>0</v>
      </c>
      <c r="L4896">
        <v>210328</v>
      </c>
      <c r="M4896">
        <v>42850.12</v>
      </c>
      <c r="N4896" t="s">
        <v>33</v>
      </c>
    </row>
    <row r="4897" spans="1:14" x14ac:dyDescent="0.35">
      <c r="A4897">
        <v>14896</v>
      </c>
      <c r="B4897" s="1">
        <v>45572</v>
      </c>
      <c r="C4897" t="s">
        <v>8618</v>
      </c>
      <c r="D4897" t="s">
        <v>28</v>
      </c>
      <c r="E4897" t="s">
        <v>29</v>
      </c>
      <c r="F4897" t="s">
        <v>24</v>
      </c>
      <c r="G4897" t="s">
        <v>107</v>
      </c>
      <c r="H4897" t="s">
        <v>8619</v>
      </c>
      <c r="I4897">
        <v>3</v>
      </c>
      <c r="J4897">
        <v>15593</v>
      </c>
      <c r="K4897">
        <v>15</v>
      </c>
      <c r="L4897">
        <v>39762.15</v>
      </c>
      <c r="M4897">
        <v>7621.68</v>
      </c>
      <c r="N4897" t="s">
        <v>38</v>
      </c>
    </row>
    <row r="4898" spans="1:14" x14ac:dyDescent="0.35">
      <c r="A4898">
        <v>14897</v>
      </c>
      <c r="B4898" s="1">
        <v>45915</v>
      </c>
      <c r="C4898" t="s">
        <v>8620</v>
      </c>
      <c r="D4898" t="s">
        <v>40</v>
      </c>
      <c r="E4898" t="s">
        <v>110</v>
      </c>
      <c r="F4898" t="s">
        <v>30</v>
      </c>
      <c r="G4898" t="s">
        <v>322</v>
      </c>
      <c r="H4898" t="s">
        <v>8621</v>
      </c>
      <c r="I4898">
        <v>5</v>
      </c>
      <c r="J4898">
        <v>34728</v>
      </c>
      <c r="K4898">
        <v>0</v>
      </c>
      <c r="L4898">
        <v>173640</v>
      </c>
      <c r="M4898">
        <v>26873.07</v>
      </c>
      <c r="N4898" t="s">
        <v>38</v>
      </c>
    </row>
    <row r="4899" spans="1:14" x14ac:dyDescent="0.35">
      <c r="A4899">
        <v>14898</v>
      </c>
      <c r="B4899" s="1">
        <v>45466</v>
      </c>
      <c r="C4899" t="s">
        <v>8622</v>
      </c>
      <c r="D4899" t="s">
        <v>15</v>
      </c>
      <c r="E4899" t="s">
        <v>147</v>
      </c>
      <c r="F4899" t="s">
        <v>129</v>
      </c>
      <c r="G4899" t="s">
        <v>159</v>
      </c>
      <c r="H4899" t="s">
        <v>8623</v>
      </c>
      <c r="I4899">
        <v>1</v>
      </c>
      <c r="J4899">
        <v>41713</v>
      </c>
      <c r="K4899">
        <v>5</v>
      </c>
      <c r="L4899">
        <v>39627.35</v>
      </c>
      <c r="M4899">
        <v>2407.96</v>
      </c>
      <c r="N4899" t="s">
        <v>72</v>
      </c>
    </row>
    <row r="4900" spans="1:14" x14ac:dyDescent="0.35">
      <c r="A4900">
        <v>14899</v>
      </c>
      <c r="B4900" s="1">
        <v>45316</v>
      </c>
      <c r="C4900" t="s">
        <v>8624</v>
      </c>
      <c r="D4900" t="s">
        <v>15</v>
      </c>
      <c r="E4900" t="s">
        <v>93</v>
      </c>
      <c r="F4900" t="s">
        <v>30</v>
      </c>
      <c r="G4900" t="s">
        <v>31</v>
      </c>
      <c r="H4900" t="s">
        <v>4119</v>
      </c>
      <c r="I4900">
        <v>5</v>
      </c>
      <c r="J4900">
        <v>37107</v>
      </c>
      <c r="K4900">
        <v>15</v>
      </c>
      <c r="L4900">
        <v>157704.75</v>
      </c>
      <c r="M4900">
        <v>23794.68</v>
      </c>
      <c r="N4900" t="s">
        <v>38</v>
      </c>
    </row>
    <row r="4901" spans="1:14" x14ac:dyDescent="0.35">
      <c r="A4901">
        <v>14900</v>
      </c>
      <c r="B4901" s="1">
        <v>45749</v>
      </c>
      <c r="C4901" t="s">
        <v>8625</v>
      </c>
      <c r="D4901" t="s">
        <v>40</v>
      </c>
      <c r="E4901" t="s">
        <v>103</v>
      </c>
      <c r="F4901" t="s">
        <v>96</v>
      </c>
      <c r="G4901" t="s">
        <v>183</v>
      </c>
      <c r="H4901" t="s">
        <v>8626</v>
      </c>
      <c r="I4901">
        <v>3</v>
      </c>
      <c r="J4901">
        <v>27635</v>
      </c>
      <c r="K4901">
        <v>5</v>
      </c>
      <c r="L4901">
        <v>78759.75</v>
      </c>
      <c r="M4901">
        <v>15702.86</v>
      </c>
      <c r="N4901" t="s">
        <v>33</v>
      </c>
    </row>
    <row r="4902" spans="1:14" x14ac:dyDescent="0.35">
      <c r="A4902">
        <v>14901</v>
      </c>
      <c r="B4902" s="1">
        <v>45258</v>
      </c>
      <c r="C4902" t="s">
        <v>8627</v>
      </c>
      <c r="D4902" t="s">
        <v>28</v>
      </c>
      <c r="E4902" t="s">
        <v>35</v>
      </c>
      <c r="F4902" t="s">
        <v>75</v>
      </c>
      <c r="G4902" t="s">
        <v>240</v>
      </c>
      <c r="H4902" t="s">
        <v>8628</v>
      </c>
      <c r="I4902">
        <v>3</v>
      </c>
      <c r="J4902">
        <v>79468</v>
      </c>
      <c r="K4902">
        <v>10</v>
      </c>
      <c r="L4902">
        <v>214563.6</v>
      </c>
      <c r="M4902">
        <v>14735.15</v>
      </c>
      <c r="N4902" t="s">
        <v>38</v>
      </c>
    </row>
    <row r="4903" spans="1:14" x14ac:dyDescent="0.35">
      <c r="A4903">
        <v>14902</v>
      </c>
      <c r="B4903" s="1">
        <v>45285</v>
      </c>
      <c r="C4903" t="s">
        <v>8629</v>
      </c>
      <c r="D4903" t="s">
        <v>40</v>
      </c>
      <c r="E4903" t="s">
        <v>103</v>
      </c>
      <c r="F4903" t="s">
        <v>75</v>
      </c>
      <c r="G4903" t="s">
        <v>409</v>
      </c>
      <c r="H4903" t="s">
        <v>6304</v>
      </c>
      <c r="I4903">
        <v>2</v>
      </c>
      <c r="J4903">
        <v>55553</v>
      </c>
      <c r="K4903">
        <v>15</v>
      </c>
      <c r="L4903">
        <v>94440.1</v>
      </c>
      <c r="M4903">
        <v>17734.41</v>
      </c>
      <c r="N4903" t="s">
        <v>38</v>
      </c>
    </row>
    <row r="4904" spans="1:14" x14ac:dyDescent="0.35">
      <c r="A4904">
        <v>14903</v>
      </c>
      <c r="B4904" s="1">
        <v>45805</v>
      </c>
      <c r="C4904" t="s">
        <v>8630</v>
      </c>
      <c r="D4904" t="s">
        <v>15</v>
      </c>
      <c r="E4904" t="s">
        <v>16</v>
      </c>
      <c r="F4904" t="s">
        <v>129</v>
      </c>
      <c r="G4904" t="s">
        <v>159</v>
      </c>
      <c r="H4904" t="s">
        <v>8631</v>
      </c>
      <c r="I4904">
        <v>5</v>
      </c>
      <c r="J4904">
        <v>3203</v>
      </c>
      <c r="K4904">
        <v>5</v>
      </c>
      <c r="L4904">
        <v>15214.25</v>
      </c>
      <c r="M4904">
        <v>2757.76</v>
      </c>
      <c r="N4904" t="s">
        <v>38</v>
      </c>
    </row>
    <row r="4905" spans="1:14" x14ac:dyDescent="0.35">
      <c r="A4905">
        <v>14904</v>
      </c>
      <c r="B4905" s="1">
        <v>45381</v>
      </c>
      <c r="C4905" t="s">
        <v>8632</v>
      </c>
      <c r="D4905" t="s">
        <v>28</v>
      </c>
      <c r="E4905" t="s">
        <v>85</v>
      </c>
      <c r="F4905" t="s">
        <v>42</v>
      </c>
      <c r="G4905" t="s">
        <v>51</v>
      </c>
      <c r="H4905" t="s">
        <v>8633</v>
      </c>
      <c r="I4905">
        <v>4</v>
      </c>
      <c r="J4905">
        <v>41652</v>
      </c>
      <c r="K4905">
        <v>0</v>
      </c>
      <c r="L4905">
        <v>166608</v>
      </c>
      <c r="M4905">
        <v>26845.29</v>
      </c>
      <c r="N4905" t="s">
        <v>72</v>
      </c>
    </row>
    <row r="4906" spans="1:14" x14ac:dyDescent="0.35">
      <c r="A4906">
        <v>14905</v>
      </c>
      <c r="B4906" s="1">
        <v>45568</v>
      </c>
      <c r="C4906" t="s">
        <v>8634</v>
      </c>
      <c r="D4906" t="s">
        <v>15</v>
      </c>
      <c r="E4906" t="s">
        <v>174</v>
      </c>
      <c r="F4906" t="s">
        <v>129</v>
      </c>
      <c r="G4906" t="s">
        <v>164</v>
      </c>
      <c r="H4906" t="s">
        <v>8635</v>
      </c>
      <c r="I4906">
        <v>3</v>
      </c>
      <c r="J4906">
        <v>19538</v>
      </c>
      <c r="K4906">
        <v>5</v>
      </c>
      <c r="L4906">
        <v>55683.3</v>
      </c>
      <c r="M4906">
        <v>9759.5400000000009</v>
      </c>
      <c r="N4906" t="s">
        <v>83</v>
      </c>
    </row>
    <row r="4907" spans="1:14" x14ac:dyDescent="0.35">
      <c r="A4907">
        <v>14906</v>
      </c>
      <c r="B4907" s="1">
        <v>45624</v>
      </c>
      <c r="C4907" t="s">
        <v>8636</v>
      </c>
      <c r="D4907" t="s">
        <v>15</v>
      </c>
      <c r="E4907" t="s">
        <v>174</v>
      </c>
      <c r="F4907" t="s">
        <v>129</v>
      </c>
      <c r="G4907" t="s">
        <v>159</v>
      </c>
      <c r="H4907" t="s">
        <v>2155</v>
      </c>
      <c r="I4907">
        <v>5</v>
      </c>
      <c r="J4907">
        <v>50402</v>
      </c>
      <c r="K4907">
        <v>10</v>
      </c>
      <c r="L4907">
        <v>226809</v>
      </c>
      <c r="M4907">
        <v>45459.16</v>
      </c>
      <c r="N4907" t="s">
        <v>83</v>
      </c>
    </row>
    <row r="4908" spans="1:14" x14ac:dyDescent="0.35">
      <c r="A4908">
        <v>14907</v>
      </c>
      <c r="B4908" s="1">
        <v>45795</v>
      </c>
      <c r="C4908" t="s">
        <v>8637</v>
      </c>
      <c r="D4908" t="s">
        <v>22</v>
      </c>
      <c r="E4908" t="s">
        <v>23</v>
      </c>
      <c r="F4908" t="s">
        <v>24</v>
      </c>
      <c r="G4908" t="s">
        <v>59</v>
      </c>
      <c r="H4908" t="s">
        <v>8638</v>
      </c>
      <c r="I4908">
        <v>5</v>
      </c>
      <c r="J4908">
        <v>35844</v>
      </c>
      <c r="K4908">
        <v>0</v>
      </c>
      <c r="L4908">
        <v>179220</v>
      </c>
      <c r="M4908">
        <v>12690.94</v>
      </c>
      <c r="N4908" t="s">
        <v>20</v>
      </c>
    </row>
    <row r="4909" spans="1:14" x14ac:dyDescent="0.35">
      <c r="A4909">
        <v>14908</v>
      </c>
      <c r="B4909" s="1">
        <v>45229</v>
      </c>
      <c r="C4909" t="s">
        <v>8639</v>
      </c>
      <c r="D4909" t="s">
        <v>15</v>
      </c>
      <c r="E4909" t="s">
        <v>147</v>
      </c>
      <c r="F4909" t="s">
        <v>129</v>
      </c>
      <c r="G4909" t="s">
        <v>159</v>
      </c>
      <c r="H4909" t="s">
        <v>8640</v>
      </c>
      <c r="I4909">
        <v>1</v>
      </c>
      <c r="J4909">
        <v>24528</v>
      </c>
      <c r="K4909">
        <v>15</v>
      </c>
      <c r="L4909">
        <v>20848.8</v>
      </c>
      <c r="M4909">
        <v>3135.98</v>
      </c>
      <c r="N4909" t="s">
        <v>38</v>
      </c>
    </row>
    <row r="4910" spans="1:14" x14ac:dyDescent="0.35">
      <c r="A4910">
        <v>14909</v>
      </c>
      <c r="B4910" s="1">
        <v>45818</v>
      </c>
      <c r="C4910" t="s">
        <v>8641</v>
      </c>
      <c r="D4910" t="s">
        <v>15</v>
      </c>
      <c r="E4910" t="s">
        <v>93</v>
      </c>
      <c r="F4910" t="s">
        <v>42</v>
      </c>
      <c r="G4910" t="s">
        <v>188</v>
      </c>
      <c r="H4910" t="s">
        <v>8642</v>
      </c>
      <c r="I4910">
        <v>1</v>
      </c>
      <c r="J4910">
        <v>49323</v>
      </c>
      <c r="K4910">
        <v>5</v>
      </c>
      <c r="L4910">
        <v>46856.85</v>
      </c>
      <c r="M4910">
        <v>8144.1</v>
      </c>
      <c r="N4910" t="s">
        <v>38</v>
      </c>
    </row>
    <row r="4911" spans="1:14" x14ac:dyDescent="0.35">
      <c r="A4911">
        <v>14910</v>
      </c>
      <c r="B4911" s="1">
        <v>45262</v>
      </c>
      <c r="C4911" t="s">
        <v>8643</v>
      </c>
      <c r="D4911" t="s">
        <v>15</v>
      </c>
      <c r="E4911" t="s">
        <v>16</v>
      </c>
      <c r="F4911" t="s">
        <v>42</v>
      </c>
      <c r="G4911" t="s">
        <v>446</v>
      </c>
      <c r="H4911" t="s">
        <v>2320</v>
      </c>
      <c r="I4911">
        <v>5</v>
      </c>
      <c r="J4911">
        <v>70522</v>
      </c>
      <c r="K4911">
        <v>5</v>
      </c>
      <c r="L4911">
        <v>334979.5</v>
      </c>
      <c r="M4911">
        <v>44339.83</v>
      </c>
      <c r="N4911" t="s">
        <v>38</v>
      </c>
    </row>
    <row r="4912" spans="1:14" x14ac:dyDescent="0.35">
      <c r="A4912">
        <v>14911</v>
      </c>
      <c r="B4912" s="1">
        <v>45322</v>
      </c>
      <c r="C4912" t="s">
        <v>8644</v>
      </c>
      <c r="D4912" t="s">
        <v>15</v>
      </c>
      <c r="E4912" t="s">
        <v>68</v>
      </c>
      <c r="F4912" t="s">
        <v>69</v>
      </c>
      <c r="G4912" t="s">
        <v>115</v>
      </c>
      <c r="H4912" t="s">
        <v>8645</v>
      </c>
      <c r="I4912">
        <v>3</v>
      </c>
      <c r="J4912">
        <v>52811</v>
      </c>
      <c r="K4912">
        <v>10</v>
      </c>
      <c r="L4912">
        <v>142589.70000000001</v>
      </c>
      <c r="M4912">
        <v>31272.54</v>
      </c>
      <c r="N4912" t="s">
        <v>72</v>
      </c>
    </row>
    <row r="4913" spans="1:14" x14ac:dyDescent="0.35">
      <c r="A4913">
        <v>14912</v>
      </c>
      <c r="B4913" s="1">
        <v>45925</v>
      </c>
      <c r="C4913" t="s">
        <v>8646</v>
      </c>
      <c r="D4913" t="s">
        <v>28</v>
      </c>
      <c r="E4913" t="s">
        <v>35</v>
      </c>
      <c r="F4913" t="s">
        <v>24</v>
      </c>
      <c r="G4913" t="s">
        <v>25</v>
      </c>
      <c r="H4913" t="s">
        <v>8647</v>
      </c>
      <c r="I4913">
        <v>5</v>
      </c>
      <c r="J4913">
        <v>10020</v>
      </c>
      <c r="K4913">
        <v>0</v>
      </c>
      <c r="L4913">
        <v>50100</v>
      </c>
      <c r="M4913">
        <v>11792.98</v>
      </c>
      <c r="N4913" t="s">
        <v>33</v>
      </c>
    </row>
    <row r="4914" spans="1:14" x14ac:dyDescent="0.35">
      <c r="A4914">
        <v>14913</v>
      </c>
      <c r="B4914" s="1">
        <v>45737</v>
      </c>
      <c r="C4914" t="s">
        <v>8648</v>
      </c>
      <c r="D4914" t="s">
        <v>22</v>
      </c>
      <c r="E4914" t="s">
        <v>54</v>
      </c>
      <c r="F4914" t="s">
        <v>24</v>
      </c>
      <c r="G4914" t="s">
        <v>25</v>
      </c>
      <c r="H4914" t="s">
        <v>121</v>
      </c>
      <c r="I4914">
        <v>3</v>
      </c>
      <c r="J4914">
        <v>71086</v>
      </c>
      <c r="K4914">
        <v>10</v>
      </c>
      <c r="L4914">
        <v>191932.2</v>
      </c>
      <c r="M4914">
        <v>24958.06</v>
      </c>
      <c r="N4914" t="s">
        <v>72</v>
      </c>
    </row>
    <row r="4915" spans="1:14" x14ac:dyDescent="0.35">
      <c r="A4915">
        <v>14914</v>
      </c>
      <c r="B4915" s="1">
        <v>45548</v>
      </c>
      <c r="C4915" t="s">
        <v>8649</v>
      </c>
      <c r="D4915" t="s">
        <v>15</v>
      </c>
      <c r="E4915" t="s">
        <v>68</v>
      </c>
      <c r="F4915" t="s">
        <v>17</v>
      </c>
      <c r="G4915" t="s">
        <v>111</v>
      </c>
      <c r="H4915" t="s">
        <v>8650</v>
      </c>
      <c r="I4915">
        <v>3</v>
      </c>
      <c r="J4915">
        <v>25826</v>
      </c>
      <c r="K4915">
        <v>20</v>
      </c>
      <c r="L4915">
        <v>61982.400000000001</v>
      </c>
      <c r="M4915">
        <v>10743.52</v>
      </c>
      <c r="N4915" t="s">
        <v>20</v>
      </c>
    </row>
    <row r="4916" spans="1:14" x14ac:dyDescent="0.35">
      <c r="A4916">
        <v>14915</v>
      </c>
      <c r="B4916" s="1">
        <v>45413</v>
      </c>
      <c r="C4916" t="s">
        <v>8651</v>
      </c>
      <c r="D4916" t="s">
        <v>15</v>
      </c>
      <c r="E4916" t="s">
        <v>68</v>
      </c>
      <c r="F4916" t="s">
        <v>42</v>
      </c>
      <c r="G4916" t="s">
        <v>446</v>
      </c>
      <c r="H4916" t="s">
        <v>6946</v>
      </c>
      <c r="I4916">
        <v>2</v>
      </c>
      <c r="J4916">
        <v>51879</v>
      </c>
      <c r="K4916">
        <v>5</v>
      </c>
      <c r="L4916">
        <v>98570.1</v>
      </c>
      <c r="M4916">
        <v>11672.12</v>
      </c>
      <c r="N4916" t="s">
        <v>33</v>
      </c>
    </row>
    <row r="4917" spans="1:14" x14ac:dyDescent="0.35">
      <c r="A4917">
        <v>14916</v>
      </c>
      <c r="B4917" s="1">
        <v>45323</v>
      </c>
      <c r="C4917" t="s">
        <v>8652</v>
      </c>
      <c r="D4917" t="s">
        <v>22</v>
      </c>
      <c r="E4917" t="s">
        <v>58</v>
      </c>
      <c r="F4917" t="s">
        <v>96</v>
      </c>
      <c r="G4917" t="s">
        <v>97</v>
      </c>
      <c r="H4917" t="s">
        <v>6137</v>
      </c>
      <c r="I4917">
        <v>2</v>
      </c>
      <c r="J4917">
        <v>26634</v>
      </c>
      <c r="K4917">
        <v>10</v>
      </c>
      <c r="L4917">
        <v>47941.2</v>
      </c>
      <c r="M4917">
        <v>5258.87</v>
      </c>
      <c r="N4917" t="s">
        <v>33</v>
      </c>
    </row>
    <row r="4918" spans="1:14" x14ac:dyDescent="0.35">
      <c r="A4918">
        <v>14917</v>
      </c>
      <c r="B4918" s="1">
        <v>45730</v>
      </c>
      <c r="C4918" t="s">
        <v>8653</v>
      </c>
      <c r="D4918" t="s">
        <v>40</v>
      </c>
      <c r="E4918" t="s">
        <v>103</v>
      </c>
      <c r="F4918" t="s">
        <v>69</v>
      </c>
      <c r="G4918" t="s">
        <v>517</v>
      </c>
      <c r="H4918" t="s">
        <v>8654</v>
      </c>
      <c r="I4918">
        <v>1</v>
      </c>
      <c r="J4918">
        <v>72563</v>
      </c>
      <c r="K4918">
        <v>15</v>
      </c>
      <c r="L4918">
        <v>61678.55</v>
      </c>
      <c r="M4918">
        <v>3994</v>
      </c>
      <c r="N4918" t="s">
        <v>83</v>
      </c>
    </row>
    <row r="4919" spans="1:14" x14ac:dyDescent="0.35">
      <c r="A4919">
        <v>14918</v>
      </c>
      <c r="B4919" s="1">
        <v>45869</v>
      </c>
      <c r="C4919" t="s">
        <v>8655</v>
      </c>
      <c r="D4919" t="s">
        <v>15</v>
      </c>
      <c r="E4919" t="s">
        <v>16</v>
      </c>
      <c r="F4919" t="s">
        <v>46</v>
      </c>
      <c r="G4919" t="s">
        <v>209</v>
      </c>
      <c r="H4919" t="s">
        <v>8656</v>
      </c>
      <c r="I4919">
        <v>2</v>
      </c>
      <c r="J4919">
        <v>47773</v>
      </c>
      <c r="K4919">
        <v>5</v>
      </c>
      <c r="L4919">
        <v>90768.7</v>
      </c>
      <c r="M4919">
        <v>19292.27</v>
      </c>
      <c r="N4919" t="s">
        <v>20</v>
      </c>
    </row>
    <row r="4920" spans="1:14" x14ac:dyDescent="0.35">
      <c r="A4920">
        <v>14919</v>
      </c>
      <c r="B4920" s="1">
        <v>45514</v>
      </c>
      <c r="C4920" t="s">
        <v>8657</v>
      </c>
      <c r="D4920" t="s">
        <v>40</v>
      </c>
      <c r="E4920" t="s">
        <v>103</v>
      </c>
      <c r="F4920" t="s">
        <v>17</v>
      </c>
      <c r="G4920" t="s">
        <v>18</v>
      </c>
      <c r="H4920" t="s">
        <v>8658</v>
      </c>
      <c r="I4920">
        <v>3</v>
      </c>
      <c r="J4920">
        <v>26483</v>
      </c>
      <c r="K4920">
        <v>20</v>
      </c>
      <c r="L4920">
        <v>63559.199999999997</v>
      </c>
      <c r="M4920">
        <v>5216.17</v>
      </c>
      <c r="N4920" t="s">
        <v>20</v>
      </c>
    </row>
    <row r="4921" spans="1:14" x14ac:dyDescent="0.35">
      <c r="A4921">
        <v>14920</v>
      </c>
      <c r="B4921" s="1">
        <v>45227</v>
      </c>
      <c r="C4921" t="s">
        <v>8659</v>
      </c>
      <c r="D4921" t="s">
        <v>40</v>
      </c>
      <c r="E4921" t="s">
        <v>110</v>
      </c>
      <c r="F4921" t="s">
        <v>46</v>
      </c>
      <c r="G4921" t="s">
        <v>47</v>
      </c>
      <c r="H4921" t="s">
        <v>8660</v>
      </c>
      <c r="I4921">
        <v>1</v>
      </c>
      <c r="J4921">
        <v>34014</v>
      </c>
      <c r="K4921">
        <v>20</v>
      </c>
      <c r="L4921">
        <v>27211.200000000001</v>
      </c>
      <c r="M4921">
        <v>5656.69</v>
      </c>
      <c r="N4921" t="s">
        <v>38</v>
      </c>
    </row>
    <row r="4922" spans="1:14" x14ac:dyDescent="0.35">
      <c r="A4922">
        <v>14921</v>
      </c>
      <c r="B4922" s="1">
        <v>45753</v>
      </c>
      <c r="C4922" t="s">
        <v>5980</v>
      </c>
      <c r="D4922" t="s">
        <v>28</v>
      </c>
      <c r="E4922" t="s">
        <v>85</v>
      </c>
      <c r="F4922" t="s">
        <v>42</v>
      </c>
      <c r="G4922" t="s">
        <v>79</v>
      </c>
      <c r="H4922" t="s">
        <v>4614</v>
      </c>
      <c r="I4922">
        <v>2</v>
      </c>
      <c r="J4922">
        <v>50878</v>
      </c>
      <c r="K4922">
        <v>15</v>
      </c>
      <c r="L4922">
        <v>86492.6</v>
      </c>
      <c r="M4922">
        <v>13014.54</v>
      </c>
      <c r="N4922" t="s">
        <v>83</v>
      </c>
    </row>
    <row r="4923" spans="1:14" x14ac:dyDescent="0.35">
      <c r="A4923">
        <v>14922</v>
      </c>
      <c r="B4923" s="1">
        <v>45513</v>
      </c>
      <c r="C4923" t="s">
        <v>8661</v>
      </c>
      <c r="D4923" t="s">
        <v>28</v>
      </c>
      <c r="E4923" t="s">
        <v>29</v>
      </c>
      <c r="F4923" t="s">
        <v>30</v>
      </c>
      <c r="G4923" t="s">
        <v>227</v>
      </c>
      <c r="H4923" t="s">
        <v>7632</v>
      </c>
      <c r="I4923">
        <v>1</v>
      </c>
      <c r="J4923">
        <v>35727</v>
      </c>
      <c r="K4923">
        <v>15</v>
      </c>
      <c r="L4923">
        <v>30367.95</v>
      </c>
      <c r="M4923">
        <v>3259.69</v>
      </c>
      <c r="N4923" t="s">
        <v>38</v>
      </c>
    </row>
    <row r="4924" spans="1:14" x14ac:dyDescent="0.35">
      <c r="A4924">
        <v>14923</v>
      </c>
      <c r="B4924" s="1">
        <v>45252</v>
      </c>
      <c r="C4924" t="s">
        <v>8662</v>
      </c>
      <c r="D4924" t="s">
        <v>22</v>
      </c>
      <c r="E4924" t="s">
        <v>23</v>
      </c>
      <c r="F4924" t="s">
        <v>46</v>
      </c>
      <c r="G4924" t="s">
        <v>47</v>
      </c>
      <c r="H4924" t="s">
        <v>8258</v>
      </c>
      <c r="I4924">
        <v>1</v>
      </c>
      <c r="J4924">
        <v>25182</v>
      </c>
      <c r="K4924">
        <v>15</v>
      </c>
      <c r="L4924">
        <v>21404.7</v>
      </c>
      <c r="M4924">
        <v>3877.56</v>
      </c>
      <c r="N4924" t="s">
        <v>33</v>
      </c>
    </row>
    <row r="4925" spans="1:14" x14ac:dyDescent="0.35">
      <c r="A4925">
        <v>14924</v>
      </c>
      <c r="B4925" s="1">
        <v>45814</v>
      </c>
      <c r="C4925" t="s">
        <v>8663</v>
      </c>
      <c r="D4925" t="s">
        <v>28</v>
      </c>
      <c r="E4925" t="s">
        <v>35</v>
      </c>
      <c r="F4925" t="s">
        <v>129</v>
      </c>
      <c r="G4925" t="s">
        <v>148</v>
      </c>
      <c r="H4925" t="s">
        <v>221</v>
      </c>
      <c r="I4925">
        <v>4</v>
      </c>
      <c r="J4925">
        <v>63451</v>
      </c>
      <c r="K4925">
        <v>15</v>
      </c>
      <c r="L4925">
        <v>215733.4</v>
      </c>
      <c r="M4925">
        <v>51503.8</v>
      </c>
      <c r="N4925" t="s">
        <v>83</v>
      </c>
    </row>
    <row r="4926" spans="1:14" x14ac:dyDescent="0.35">
      <c r="A4926">
        <v>14925</v>
      </c>
      <c r="B4926" s="1">
        <v>45547</v>
      </c>
      <c r="C4926" t="s">
        <v>8664</v>
      </c>
      <c r="D4926" t="s">
        <v>15</v>
      </c>
      <c r="E4926" t="s">
        <v>147</v>
      </c>
      <c r="F4926" t="s">
        <v>46</v>
      </c>
      <c r="G4926" t="s">
        <v>126</v>
      </c>
      <c r="H4926" t="s">
        <v>310</v>
      </c>
      <c r="I4926">
        <v>1</v>
      </c>
      <c r="J4926">
        <v>16942</v>
      </c>
      <c r="K4926">
        <v>15</v>
      </c>
      <c r="L4926">
        <v>14400.7</v>
      </c>
      <c r="M4926">
        <v>2296.08</v>
      </c>
      <c r="N4926" t="s">
        <v>38</v>
      </c>
    </row>
    <row r="4927" spans="1:14" x14ac:dyDescent="0.35">
      <c r="A4927">
        <v>14926</v>
      </c>
      <c r="B4927" s="1">
        <v>45399</v>
      </c>
      <c r="C4927" t="s">
        <v>8665</v>
      </c>
      <c r="D4927" t="s">
        <v>28</v>
      </c>
      <c r="E4927" t="s">
        <v>35</v>
      </c>
      <c r="F4927" t="s">
        <v>86</v>
      </c>
      <c r="G4927" t="s">
        <v>296</v>
      </c>
      <c r="H4927" t="s">
        <v>8666</v>
      </c>
      <c r="I4927">
        <v>5</v>
      </c>
      <c r="J4927">
        <v>14749</v>
      </c>
      <c r="K4927">
        <v>15</v>
      </c>
      <c r="L4927">
        <v>62683.25</v>
      </c>
      <c r="M4927">
        <v>9368.02</v>
      </c>
      <c r="N4927" t="s">
        <v>20</v>
      </c>
    </row>
    <row r="4928" spans="1:14" x14ac:dyDescent="0.35">
      <c r="A4928">
        <v>14927</v>
      </c>
      <c r="B4928" s="1">
        <v>45408</v>
      </c>
      <c r="C4928" t="s">
        <v>8667</v>
      </c>
      <c r="D4928" t="s">
        <v>28</v>
      </c>
      <c r="E4928" t="s">
        <v>114</v>
      </c>
      <c r="F4928" t="s">
        <v>69</v>
      </c>
      <c r="G4928" t="s">
        <v>517</v>
      </c>
      <c r="H4928" t="s">
        <v>8479</v>
      </c>
      <c r="I4928">
        <v>2</v>
      </c>
      <c r="J4928">
        <v>41805</v>
      </c>
      <c r="K4928">
        <v>5</v>
      </c>
      <c r="L4928">
        <v>79429.5</v>
      </c>
      <c r="M4928">
        <v>7617.55</v>
      </c>
      <c r="N4928" t="s">
        <v>20</v>
      </c>
    </row>
    <row r="4929" spans="1:14" x14ac:dyDescent="0.35">
      <c r="A4929">
        <v>14928</v>
      </c>
      <c r="B4929" s="1">
        <v>45734</v>
      </c>
      <c r="C4929" t="s">
        <v>8668</v>
      </c>
      <c r="D4929" t="s">
        <v>28</v>
      </c>
      <c r="E4929" t="s">
        <v>29</v>
      </c>
      <c r="F4929" t="s">
        <v>46</v>
      </c>
      <c r="G4929" t="s">
        <v>47</v>
      </c>
      <c r="H4929" t="s">
        <v>3628</v>
      </c>
      <c r="I4929">
        <v>2</v>
      </c>
      <c r="J4929">
        <v>33872</v>
      </c>
      <c r="K4929">
        <v>15</v>
      </c>
      <c r="L4929">
        <v>57582.400000000001</v>
      </c>
      <c r="M4929">
        <v>4360.3</v>
      </c>
      <c r="N4929" t="s">
        <v>38</v>
      </c>
    </row>
    <row r="4930" spans="1:14" x14ac:dyDescent="0.35">
      <c r="A4930">
        <v>14929</v>
      </c>
      <c r="B4930" s="1">
        <v>45830</v>
      </c>
      <c r="C4930" t="s">
        <v>8669</v>
      </c>
      <c r="D4930" t="s">
        <v>15</v>
      </c>
      <c r="E4930" t="s">
        <v>93</v>
      </c>
      <c r="F4930" t="s">
        <v>17</v>
      </c>
      <c r="G4930" t="s">
        <v>55</v>
      </c>
      <c r="H4930" t="s">
        <v>8670</v>
      </c>
      <c r="I4930">
        <v>4</v>
      </c>
      <c r="J4930">
        <v>41848</v>
      </c>
      <c r="K4930">
        <v>5</v>
      </c>
      <c r="L4930">
        <v>159022.39999999999</v>
      </c>
      <c r="M4930">
        <v>12319.75</v>
      </c>
      <c r="N4930" t="s">
        <v>20</v>
      </c>
    </row>
    <row r="4931" spans="1:14" x14ac:dyDescent="0.35">
      <c r="A4931">
        <v>14930</v>
      </c>
      <c r="B4931" s="1">
        <v>45562</v>
      </c>
      <c r="C4931" t="s">
        <v>8671</v>
      </c>
      <c r="D4931" t="s">
        <v>28</v>
      </c>
      <c r="E4931" t="s">
        <v>144</v>
      </c>
      <c r="F4931" t="s">
        <v>46</v>
      </c>
      <c r="G4931" t="s">
        <v>209</v>
      </c>
      <c r="H4931" t="s">
        <v>8672</v>
      </c>
      <c r="I4931">
        <v>2</v>
      </c>
      <c r="J4931">
        <v>47077</v>
      </c>
      <c r="K4931">
        <v>15</v>
      </c>
      <c r="L4931">
        <v>80030.899999999994</v>
      </c>
      <c r="M4931">
        <v>10678.34</v>
      </c>
      <c r="N4931" t="s">
        <v>72</v>
      </c>
    </row>
    <row r="4932" spans="1:14" x14ac:dyDescent="0.35">
      <c r="A4932">
        <v>14931</v>
      </c>
      <c r="B4932" s="1">
        <v>45730</v>
      </c>
      <c r="C4932" t="s">
        <v>8673</v>
      </c>
      <c r="D4932" t="s">
        <v>15</v>
      </c>
      <c r="E4932" t="s">
        <v>16</v>
      </c>
      <c r="F4932" t="s">
        <v>17</v>
      </c>
      <c r="G4932" t="s">
        <v>291</v>
      </c>
      <c r="H4932" t="s">
        <v>7846</v>
      </c>
      <c r="I4932">
        <v>3</v>
      </c>
      <c r="J4932">
        <v>59036</v>
      </c>
      <c r="K4932">
        <v>10</v>
      </c>
      <c r="L4932">
        <v>159397.20000000001</v>
      </c>
      <c r="M4932">
        <v>35555.24</v>
      </c>
      <c r="N4932" t="s">
        <v>33</v>
      </c>
    </row>
    <row r="4933" spans="1:14" x14ac:dyDescent="0.35">
      <c r="A4933">
        <v>14932</v>
      </c>
      <c r="B4933" s="1">
        <v>45577</v>
      </c>
      <c r="C4933" t="s">
        <v>8674</v>
      </c>
      <c r="D4933" t="s">
        <v>40</v>
      </c>
      <c r="E4933" t="s">
        <v>50</v>
      </c>
      <c r="F4933" t="s">
        <v>17</v>
      </c>
      <c r="G4933" t="s">
        <v>100</v>
      </c>
      <c r="H4933" t="s">
        <v>7465</v>
      </c>
      <c r="I4933">
        <v>5</v>
      </c>
      <c r="J4933">
        <v>65287</v>
      </c>
      <c r="K4933">
        <v>5</v>
      </c>
      <c r="L4933">
        <v>310113.25</v>
      </c>
      <c r="M4933">
        <v>55673.58</v>
      </c>
      <c r="N4933" t="s">
        <v>38</v>
      </c>
    </row>
    <row r="4934" spans="1:14" x14ac:dyDescent="0.35">
      <c r="A4934">
        <v>14933</v>
      </c>
      <c r="B4934" s="1">
        <v>45734</v>
      </c>
      <c r="C4934" t="s">
        <v>8675</v>
      </c>
      <c r="D4934" t="s">
        <v>22</v>
      </c>
      <c r="E4934" t="s">
        <v>58</v>
      </c>
      <c r="F4934" t="s">
        <v>17</v>
      </c>
      <c r="G4934" t="s">
        <v>18</v>
      </c>
      <c r="H4934" t="s">
        <v>8676</v>
      </c>
      <c r="I4934">
        <v>4</v>
      </c>
      <c r="J4934">
        <v>3146</v>
      </c>
      <c r="K4934">
        <v>5</v>
      </c>
      <c r="L4934">
        <v>11954.8</v>
      </c>
      <c r="M4934">
        <v>2797.54</v>
      </c>
      <c r="N4934" t="s">
        <v>33</v>
      </c>
    </row>
    <row r="4935" spans="1:14" x14ac:dyDescent="0.35">
      <c r="A4935">
        <v>14934</v>
      </c>
      <c r="B4935" s="1">
        <v>45874</v>
      </c>
      <c r="C4935" t="s">
        <v>8677</v>
      </c>
      <c r="D4935" t="s">
        <v>22</v>
      </c>
      <c r="E4935" t="s">
        <v>167</v>
      </c>
      <c r="F4935" t="s">
        <v>30</v>
      </c>
      <c r="G4935" t="s">
        <v>31</v>
      </c>
      <c r="H4935" t="s">
        <v>8678</v>
      </c>
      <c r="I4935">
        <v>3</v>
      </c>
      <c r="J4935">
        <v>78678</v>
      </c>
      <c r="K4935">
        <v>0</v>
      </c>
      <c r="L4935">
        <v>236034</v>
      </c>
      <c r="M4935">
        <v>23564.04</v>
      </c>
      <c r="N4935" t="s">
        <v>20</v>
      </c>
    </row>
    <row r="4936" spans="1:14" x14ac:dyDescent="0.35">
      <c r="A4936">
        <v>14935</v>
      </c>
      <c r="B4936" s="1">
        <v>45621</v>
      </c>
      <c r="C4936" t="s">
        <v>8679</v>
      </c>
      <c r="D4936" t="s">
        <v>15</v>
      </c>
      <c r="E4936" t="s">
        <v>16</v>
      </c>
      <c r="F4936" t="s">
        <v>30</v>
      </c>
      <c r="G4936" t="s">
        <v>104</v>
      </c>
      <c r="H4936" t="s">
        <v>8680</v>
      </c>
      <c r="I4936">
        <v>5</v>
      </c>
      <c r="J4936">
        <v>49869</v>
      </c>
      <c r="K4936">
        <v>5</v>
      </c>
      <c r="L4936">
        <v>236877.75</v>
      </c>
      <c r="M4936">
        <v>23111.35</v>
      </c>
      <c r="N4936" t="s">
        <v>33</v>
      </c>
    </row>
    <row r="4937" spans="1:14" x14ac:dyDescent="0.35">
      <c r="A4937">
        <v>14936</v>
      </c>
      <c r="B4937" s="1">
        <v>45249</v>
      </c>
      <c r="C4937" t="s">
        <v>8681</v>
      </c>
      <c r="D4937" t="s">
        <v>28</v>
      </c>
      <c r="E4937" t="s">
        <v>85</v>
      </c>
      <c r="F4937" t="s">
        <v>42</v>
      </c>
      <c r="G4937" t="s">
        <v>446</v>
      </c>
      <c r="H4937" t="s">
        <v>8682</v>
      </c>
      <c r="I4937">
        <v>2</v>
      </c>
      <c r="J4937">
        <v>58836</v>
      </c>
      <c r="K4937">
        <v>15</v>
      </c>
      <c r="L4937">
        <v>100021.2</v>
      </c>
      <c r="M4937">
        <v>16186.19</v>
      </c>
      <c r="N4937" t="s">
        <v>33</v>
      </c>
    </row>
    <row r="4938" spans="1:14" x14ac:dyDescent="0.35">
      <c r="A4938">
        <v>14937</v>
      </c>
      <c r="B4938" s="1">
        <v>45654</v>
      </c>
      <c r="C4938" t="s">
        <v>8683</v>
      </c>
      <c r="D4938" t="s">
        <v>28</v>
      </c>
      <c r="E4938" t="s">
        <v>35</v>
      </c>
      <c r="F4938" t="s">
        <v>129</v>
      </c>
      <c r="G4938" t="s">
        <v>164</v>
      </c>
      <c r="H4938" t="s">
        <v>8684</v>
      </c>
      <c r="I4938">
        <v>4</v>
      </c>
      <c r="J4938">
        <v>33895</v>
      </c>
      <c r="K4938">
        <v>15</v>
      </c>
      <c r="L4938">
        <v>115243</v>
      </c>
      <c r="M4938">
        <v>22369</v>
      </c>
      <c r="N4938" t="s">
        <v>20</v>
      </c>
    </row>
    <row r="4939" spans="1:14" x14ac:dyDescent="0.35">
      <c r="A4939">
        <v>14938</v>
      </c>
      <c r="B4939" s="1">
        <v>45889</v>
      </c>
      <c r="C4939" t="s">
        <v>8685</v>
      </c>
      <c r="D4939" t="s">
        <v>15</v>
      </c>
      <c r="E4939" t="s">
        <v>68</v>
      </c>
      <c r="F4939" t="s">
        <v>96</v>
      </c>
      <c r="G4939" t="s">
        <v>214</v>
      </c>
      <c r="H4939" t="s">
        <v>3448</v>
      </c>
      <c r="I4939">
        <v>4</v>
      </c>
      <c r="J4939">
        <v>56219</v>
      </c>
      <c r="K4939">
        <v>10</v>
      </c>
      <c r="L4939">
        <v>202388.4</v>
      </c>
      <c r="M4939">
        <v>34763.43</v>
      </c>
      <c r="N4939" t="s">
        <v>72</v>
      </c>
    </row>
    <row r="4940" spans="1:14" x14ac:dyDescent="0.35">
      <c r="A4940">
        <v>14939</v>
      </c>
      <c r="B4940" s="1">
        <v>45765</v>
      </c>
      <c r="C4940" t="s">
        <v>8686</v>
      </c>
      <c r="D4940" t="s">
        <v>15</v>
      </c>
      <c r="E4940" t="s">
        <v>174</v>
      </c>
      <c r="F4940" t="s">
        <v>75</v>
      </c>
      <c r="G4940" t="s">
        <v>307</v>
      </c>
      <c r="H4940" t="s">
        <v>8687</v>
      </c>
      <c r="I4940">
        <v>4</v>
      </c>
      <c r="J4940">
        <v>45595</v>
      </c>
      <c r="K4940">
        <v>0</v>
      </c>
      <c r="L4940">
        <v>182380</v>
      </c>
      <c r="M4940">
        <v>14466.17</v>
      </c>
      <c r="N4940" t="s">
        <v>20</v>
      </c>
    </row>
    <row r="4941" spans="1:14" x14ac:dyDescent="0.35">
      <c r="A4941">
        <v>14940</v>
      </c>
      <c r="B4941" s="1">
        <v>45789</v>
      </c>
      <c r="C4941" t="s">
        <v>8688</v>
      </c>
      <c r="D4941" t="s">
        <v>40</v>
      </c>
      <c r="E4941" t="s">
        <v>103</v>
      </c>
      <c r="F4941" t="s">
        <v>17</v>
      </c>
      <c r="G4941" t="s">
        <v>111</v>
      </c>
      <c r="H4941" t="s">
        <v>6582</v>
      </c>
      <c r="I4941">
        <v>5</v>
      </c>
      <c r="J4941">
        <v>61915</v>
      </c>
      <c r="K4941">
        <v>10</v>
      </c>
      <c r="L4941">
        <v>278617.5</v>
      </c>
      <c r="M4941">
        <v>23888.73</v>
      </c>
      <c r="N4941" t="s">
        <v>33</v>
      </c>
    </row>
    <row r="4942" spans="1:14" x14ac:dyDescent="0.35">
      <c r="A4942">
        <v>14941</v>
      </c>
      <c r="B4942" s="1">
        <v>45488</v>
      </c>
      <c r="C4942" t="s">
        <v>8689</v>
      </c>
      <c r="D4942" t="s">
        <v>40</v>
      </c>
      <c r="E4942" t="s">
        <v>62</v>
      </c>
      <c r="F4942" t="s">
        <v>69</v>
      </c>
      <c r="G4942" t="s">
        <v>151</v>
      </c>
      <c r="H4942" t="s">
        <v>3945</v>
      </c>
      <c r="I4942">
        <v>2</v>
      </c>
      <c r="J4942">
        <v>14475</v>
      </c>
      <c r="K4942">
        <v>5</v>
      </c>
      <c r="L4942">
        <v>27502.5</v>
      </c>
      <c r="M4942">
        <v>2987.04</v>
      </c>
      <c r="N4942" t="s">
        <v>20</v>
      </c>
    </row>
    <row r="4943" spans="1:14" x14ac:dyDescent="0.35">
      <c r="A4943">
        <v>14942</v>
      </c>
      <c r="B4943" s="1">
        <v>45444</v>
      </c>
      <c r="C4943" t="s">
        <v>8690</v>
      </c>
      <c r="D4943" t="s">
        <v>15</v>
      </c>
      <c r="E4943" t="s">
        <v>68</v>
      </c>
      <c r="F4943" t="s">
        <v>17</v>
      </c>
      <c r="G4943" t="s">
        <v>111</v>
      </c>
      <c r="H4943" t="s">
        <v>8691</v>
      </c>
      <c r="I4943">
        <v>3</v>
      </c>
      <c r="J4943">
        <v>42822</v>
      </c>
      <c r="K4943">
        <v>10</v>
      </c>
      <c r="L4943">
        <v>115619.4</v>
      </c>
      <c r="M4943">
        <v>11736.41</v>
      </c>
      <c r="N4943" t="s">
        <v>33</v>
      </c>
    </row>
    <row r="4944" spans="1:14" x14ac:dyDescent="0.35">
      <c r="A4944">
        <v>14943</v>
      </c>
      <c r="B4944" s="1">
        <v>45759</v>
      </c>
      <c r="C4944" t="s">
        <v>8692</v>
      </c>
      <c r="D4944" t="s">
        <v>15</v>
      </c>
      <c r="E4944" t="s">
        <v>174</v>
      </c>
      <c r="F4944" t="s">
        <v>75</v>
      </c>
      <c r="G4944" t="s">
        <v>204</v>
      </c>
      <c r="H4944" t="s">
        <v>1493</v>
      </c>
      <c r="I4944">
        <v>1</v>
      </c>
      <c r="J4944">
        <v>7306</v>
      </c>
      <c r="K4944">
        <v>20</v>
      </c>
      <c r="L4944">
        <v>5844.8</v>
      </c>
      <c r="M4944">
        <v>518.84</v>
      </c>
      <c r="N4944" t="s">
        <v>20</v>
      </c>
    </row>
    <row r="4945" spans="1:14" x14ac:dyDescent="0.35">
      <c r="A4945">
        <v>14944</v>
      </c>
      <c r="B4945" s="1">
        <v>45818</v>
      </c>
      <c r="C4945" t="s">
        <v>8693</v>
      </c>
      <c r="D4945" t="s">
        <v>22</v>
      </c>
      <c r="E4945" t="s">
        <v>58</v>
      </c>
      <c r="F4945" t="s">
        <v>75</v>
      </c>
      <c r="G4945" t="s">
        <v>76</v>
      </c>
      <c r="H4945" t="s">
        <v>8694</v>
      </c>
      <c r="I4945">
        <v>5</v>
      </c>
      <c r="J4945">
        <v>12820</v>
      </c>
      <c r="K4945">
        <v>10</v>
      </c>
      <c r="L4945">
        <v>57690</v>
      </c>
      <c r="M4945">
        <v>3438.44</v>
      </c>
      <c r="N4945" t="s">
        <v>72</v>
      </c>
    </row>
    <row r="4946" spans="1:14" x14ac:dyDescent="0.35">
      <c r="A4946">
        <v>14945</v>
      </c>
      <c r="B4946" s="1">
        <v>45625</v>
      </c>
      <c r="C4946" t="s">
        <v>8695</v>
      </c>
      <c r="D4946" t="s">
        <v>22</v>
      </c>
      <c r="E4946" t="s">
        <v>23</v>
      </c>
      <c r="F4946" t="s">
        <v>24</v>
      </c>
      <c r="G4946" t="s">
        <v>59</v>
      </c>
      <c r="H4946" t="s">
        <v>8696</v>
      </c>
      <c r="I4946">
        <v>2</v>
      </c>
      <c r="J4946">
        <v>44786</v>
      </c>
      <c r="K4946">
        <v>0</v>
      </c>
      <c r="L4946">
        <v>89572</v>
      </c>
      <c r="M4946">
        <v>10310.84</v>
      </c>
      <c r="N4946" t="s">
        <v>38</v>
      </c>
    </row>
    <row r="4947" spans="1:14" x14ac:dyDescent="0.35">
      <c r="A4947">
        <v>14946</v>
      </c>
      <c r="B4947" s="1">
        <v>45440</v>
      </c>
      <c r="C4947" t="s">
        <v>8697</v>
      </c>
      <c r="D4947" t="s">
        <v>28</v>
      </c>
      <c r="E4947" t="s">
        <v>114</v>
      </c>
      <c r="F4947" t="s">
        <v>96</v>
      </c>
      <c r="G4947" t="s">
        <v>214</v>
      </c>
      <c r="H4947" t="s">
        <v>8698</v>
      </c>
      <c r="I4947">
        <v>4</v>
      </c>
      <c r="J4947">
        <v>74805</v>
      </c>
      <c r="K4947">
        <v>20</v>
      </c>
      <c r="L4947">
        <v>239376</v>
      </c>
      <c r="M4947">
        <v>39450.589999999997</v>
      </c>
      <c r="N4947" t="s">
        <v>83</v>
      </c>
    </row>
    <row r="4948" spans="1:14" x14ac:dyDescent="0.35">
      <c r="A4948">
        <v>14947</v>
      </c>
      <c r="B4948" s="1">
        <v>45353</v>
      </c>
      <c r="C4948" t="s">
        <v>8699</v>
      </c>
      <c r="D4948" t="s">
        <v>15</v>
      </c>
      <c r="E4948" t="s">
        <v>147</v>
      </c>
      <c r="F4948" t="s">
        <v>75</v>
      </c>
      <c r="G4948" t="s">
        <v>307</v>
      </c>
      <c r="H4948" t="s">
        <v>8700</v>
      </c>
      <c r="I4948">
        <v>5</v>
      </c>
      <c r="J4948">
        <v>43889</v>
      </c>
      <c r="K4948">
        <v>20</v>
      </c>
      <c r="L4948">
        <v>175556</v>
      </c>
      <c r="M4948">
        <v>38290.82</v>
      </c>
      <c r="N4948" t="s">
        <v>83</v>
      </c>
    </row>
    <row r="4949" spans="1:14" x14ac:dyDescent="0.35">
      <c r="A4949">
        <v>14948</v>
      </c>
      <c r="B4949" s="1">
        <v>45820</v>
      </c>
      <c r="C4949" t="s">
        <v>8701</v>
      </c>
      <c r="D4949" t="s">
        <v>22</v>
      </c>
      <c r="E4949" t="s">
        <v>23</v>
      </c>
      <c r="F4949" t="s">
        <v>46</v>
      </c>
      <c r="G4949" t="s">
        <v>126</v>
      </c>
      <c r="H4949" t="s">
        <v>8702</v>
      </c>
      <c r="I4949">
        <v>1</v>
      </c>
      <c r="J4949">
        <v>33137</v>
      </c>
      <c r="K4949">
        <v>20</v>
      </c>
      <c r="L4949">
        <v>26509.599999999999</v>
      </c>
      <c r="M4949">
        <v>2908.25</v>
      </c>
      <c r="N4949" t="s">
        <v>72</v>
      </c>
    </row>
    <row r="4950" spans="1:14" x14ac:dyDescent="0.35">
      <c r="A4950">
        <v>14949</v>
      </c>
      <c r="B4950" s="1">
        <v>45593</v>
      </c>
      <c r="C4950" t="s">
        <v>8703</v>
      </c>
      <c r="D4950" t="s">
        <v>22</v>
      </c>
      <c r="E4950" t="s">
        <v>23</v>
      </c>
      <c r="F4950" t="s">
        <v>86</v>
      </c>
      <c r="G4950" t="s">
        <v>296</v>
      </c>
      <c r="H4950" t="s">
        <v>1064</v>
      </c>
      <c r="I4950">
        <v>3</v>
      </c>
      <c r="J4950">
        <v>27597</v>
      </c>
      <c r="K4950">
        <v>15</v>
      </c>
      <c r="L4950">
        <v>70372.350000000006</v>
      </c>
      <c r="M4950">
        <v>11550.34</v>
      </c>
      <c r="N4950" t="s">
        <v>20</v>
      </c>
    </row>
    <row r="4951" spans="1:14" x14ac:dyDescent="0.35">
      <c r="A4951">
        <v>14950</v>
      </c>
      <c r="B4951" s="1">
        <v>45895</v>
      </c>
      <c r="C4951" t="s">
        <v>8704</v>
      </c>
      <c r="D4951" t="s">
        <v>15</v>
      </c>
      <c r="E4951" t="s">
        <v>93</v>
      </c>
      <c r="F4951" t="s">
        <v>42</v>
      </c>
      <c r="G4951" t="s">
        <v>51</v>
      </c>
      <c r="H4951" t="s">
        <v>1910</v>
      </c>
      <c r="I4951">
        <v>3</v>
      </c>
      <c r="J4951">
        <v>55062</v>
      </c>
      <c r="K4951">
        <v>5</v>
      </c>
      <c r="L4951">
        <v>156926.70000000001</v>
      </c>
      <c r="M4951">
        <v>31673.48</v>
      </c>
      <c r="N4951" t="s">
        <v>83</v>
      </c>
    </row>
    <row r="4952" spans="1:14" x14ac:dyDescent="0.35">
      <c r="A4952">
        <v>14951</v>
      </c>
      <c r="B4952" s="1">
        <v>45522</v>
      </c>
      <c r="C4952" t="s">
        <v>8705</v>
      </c>
      <c r="D4952" t="s">
        <v>15</v>
      </c>
      <c r="E4952" t="s">
        <v>174</v>
      </c>
      <c r="F4952" t="s">
        <v>69</v>
      </c>
      <c r="G4952" t="s">
        <v>115</v>
      </c>
      <c r="H4952" t="s">
        <v>5284</v>
      </c>
      <c r="I4952">
        <v>4</v>
      </c>
      <c r="J4952">
        <v>44338</v>
      </c>
      <c r="K4952">
        <v>10</v>
      </c>
      <c r="L4952">
        <v>159616.79999999999</v>
      </c>
      <c r="M4952">
        <v>12320.3</v>
      </c>
      <c r="N4952" t="s">
        <v>83</v>
      </c>
    </row>
    <row r="4953" spans="1:14" x14ac:dyDescent="0.35">
      <c r="A4953">
        <v>14952</v>
      </c>
      <c r="B4953" s="1">
        <v>45438</v>
      </c>
      <c r="C4953" t="s">
        <v>8706</v>
      </c>
      <c r="D4953" t="s">
        <v>40</v>
      </c>
      <c r="E4953" t="s">
        <v>41</v>
      </c>
      <c r="F4953" t="s">
        <v>17</v>
      </c>
      <c r="G4953" t="s">
        <v>111</v>
      </c>
      <c r="H4953" t="s">
        <v>1430</v>
      </c>
      <c r="I4953">
        <v>5</v>
      </c>
      <c r="J4953">
        <v>21796</v>
      </c>
      <c r="K4953">
        <v>15</v>
      </c>
      <c r="L4953">
        <v>92633</v>
      </c>
      <c r="M4953">
        <v>4841.67</v>
      </c>
      <c r="N4953" t="s">
        <v>38</v>
      </c>
    </row>
    <row r="4954" spans="1:14" x14ac:dyDescent="0.35">
      <c r="A4954">
        <v>14953</v>
      </c>
      <c r="B4954" s="1">
        <v>45888</v>
      </c>
      <c r="C4954" t="s">
        <v>8707</v>
      </c>
      <c r="D4954" t="s">
        <v>28</v>
      </c>
      <c r="E4954" t="s">
        <v>85</v>
      </c>
      <c r="F4954" t="s">
        <v>129</v>
      </c>
      <c r="G4954" t="s">
        <v>148</v>
      </c>
      <c r="H4954" t="s">
        <v>8708</v>
      </c>
      <c r="I4954">
        <v>1</v>
      </c>
      <c r="J4954">
        <v>11602</v>
      </c>
      <c r="K4954">
        <v>10</v>
      </c>
      <c r="L4954">
        <v>10441.799999999999</v>
      </c>
      <c r="M4954">
        <v>1760.2</v>
      </c>
      <c r="N4954" t="s">
        <v>83</v>
      </c>
    </row>
    <row r="4955" spans="1:14" x14ac:dyDescent="0.35">
      <c r="A4955">
        <v>14954</v>
      </c>
      <c r="B4955" s="1">
        <v>45589</v>
      </c>
      <c r="C4955" t="s">
        <v>8709</v>
      </c>
      <c r="D4955" t="s">
        <v>28</v>
      </c>
      <c r="E4955" t="s">
        <v>35</v>
      </c>
      <c r="F4955" t="s">
        <v>30</v>
      </c>
      <c r="G4955" t="s">
        <v>227</v>
      </c>
      <c r="H4955" t="s">
        <v>8710</v>
      </c>
      <c r="I4955">
        <v>4</v>
      </c>
      <c r="J4955">
        <v>63779</v>
      </c>
      <c r="K4955">
        <v>10</v>
      </c>
      <c r="L4955">
        <v>229604.4</v>
      </c>
      <c r="M4955">
        <v>42507.11</v>
      </c>
      <c r="N4955" t="s">
        <v>20</v>
      </c>
    </row>
    <row r="4956" spans="1:14" x14ac:dyDescent="0.35">
      <c r="A4956">
        <v>14955</v>
      </c>
      <c r="B4956" s="1">
        <v>45655</v>
      </c>
      <c r="C4956" t="s">
        <v>8711</v>
      </c>
      <c r="D4956" t="s">
        <v>40</v>
      </c>
      <c r="E4956" t="s">
        <v>103</v>
      </c>
      <c r="F4956" t="s">
        <v>46</v>
      </c>
      <c r="G4956" t="s">
        <v>201</v>
      </c>
      <c r="H4956" t="s">
        <v>8712</v>
      </c>
      <c r="I4956">
        <v>5</v>
      </c>
      <c r="J4956">
        <v>73115</v>
      </c>
      <c r="K4956">
        <v>20</v>
      </c>
      <c r="L4956">
        <v>292460</v>
      </c>
      <c r="M4956">
        <v>24552.77</v>
      </c>
      <c r="N4956" t="s">
        <v>20</v>
      </c>
    </row>
    <row r="4957" spans="1:14" x14ac:dyDescent="0.35">
      <c r="A4957">
        <v>14956</v>
      </c>
      <c r="B4957" s="1">
        <v>45308</v>
      </c>
      <c r="C4957" t="s">
        <v>8713</v>
      </c>
      <c r="D4957" t="s">
        <v>28</v>
      </c>
      <c r="E4957" t="s">
        <v>144</v>
      </c>
      <c r="F4957" t="s">
        <v>129</v>
      </c>
      <c r="G4957" t="s">
        <v>164</v>
      </c>
      <c r="H4957" t="s">
        <v>875</v>
      </c>
      <c r="I4957">
        <v>2</v>
      </c>
      <c r="J4957">
        <v>20162</v>
      </c>
      <c r="K4957">
        <v>5</v>
      </c>
      <c r="L4957">
        <v>38307.800000000003</v>
      </c>
      <c r="M4957">
        <v>4196.91</v>
      </c>
      <c r="N4957" t="s">
        <v>38</v>
      </c>
    </row>
    <row r="4958" spans="1:14" x14ac:dyDescent="0.35">
      <c r="A4958">
        <v>14957</v>
      </c>
      <c r="B4958" s="1">
        <v>45600</v>
      </c>
      <c r="C4958" t="s">
        <v>8714</v>
      </c>
      <c r="D4958" t="s">
        <v>40</v>
      </c>
      <c r="E4958" t="s">
        <v>62</v>
      </c>
      <c r="F4958" t="s">
        <v>129</v>
      </c>
      <c r="G4958" t="s">
        <v>159</v>
      </c>
      <c r="H4958" t="s">
        <v>724</v>
      </c>
      <c r="I4958">
        <v>1</v>
      </c>
      <c r="J4958">
        <v>50987</v>
      </c>
      <c r="K4958">
        <v>15</v>
      </c>
      <c r="L4958">
        <v>43338.95</v>
      </c>
      <c r="M4958">
        <v>8702.4</v>
      </c>
      <c r="N4958" t="s">
        <v>33</v>
      </c>
    </row>
    <row r="4959" spans="1:14" x14ac:dyDescent="0.35">
      <c r="A4959">
        <v>14958</v>
      </c>
      <c r="B4959" s="1">
        <v>45745</v>
      </c>
      <c r="C4959" t="s">
        <v>8715</v>
      </c>
      <c r="D4959" t="s">
        <v>22</v>
      </c>
      <c r="E4959" t="s">
        <v>23</v>
      </c>
      <c r="F4959" t="s">
        <v>17</v>
      </c>
      <c r="G4959" t="s">
        <v>291</v>
      </c>
      <c r="H4959" t="s">
        <v>8716</v>
      </c>
      <c r="I4959">
        <v>2</v>
      </c>
      <c r="J4959">
        <v>11750</v>
      </c>
      <c r="K4959">
        <v>5</v>
      </c>
      <c r="L4959">
        <v>22325</v>
      </c>
      <c r="M4959">
        <v>4532.09</v>
      </c>
      <c r="N4959" t="s">
        <v>72</v>
      </c>
    </row>
    <row r="4960" spans="1:14" x14ac:dyDescent="0.35">
      <c r="A4960">
        <v>14959</v>
      </c>
      <c r="B4960" s="1">
        <v>45655</v>
      </c>
      <c r="C4960" t="s">
        <v>8717</v>
      </c>
      <c r="D4960" t="s">
        <v>22</v>
      </c>
      <c r="E4960" t="s">
        <v>74</v>
      </c>
      <c r="F4960" t="s">
        <v>129</v>
      </c>
      <c r="G4960" t="s">
        <v>164</v>
      </c>
      <c r="H4960" t="s">
        <v>1228</v>
      </c>
      <c r="I4960">
        <v>2</v>
      </c>
      <c r="J4960">
        <v>15985</v>
      </c>
      <c r="K4960">
        <v>5</v>
      </c>
      <c r="L4960">
        <v>30371.5</v>
      </c>
      <c r="M4960">
        <v>5935.88</v>
      </c>
      <c r="N4960" t="s">
        <v>72</v>
      </c>
    </row>
    <row r="4961" spans="1:14" x14ac:dyDescent="0.35">
      <c r="A4961">
        <v>14960</v>
      </c>
      <c r="B4961" s="1">
        <v>45867</v>
      </c>
      <c r="C4961" t="s">
        <v>8718</v>
      </c>
      <c r="D4961" t="s">
        <v>28</v>
      </c>
      <c r="E4961" t="s">
        <v>144</v>
      </c>
      <c r="F4961" t="s">
        <v>86</v>
      </c>
      <c r="G4961" t="s">
        <v>171</v>
      </c>
      <c r="H4961" t="s">
        <v>680</v>
      </c>
      <c r="I4961">
        <v>4</v>
      </c>
      <c r="J4961">
        <v>12349</v>
      </c>
      <c r="K4961">
        <v>5</v>
      </c>
      <c r="L4961">
        <v>46926.2</v>
      </c>
      <c r="M4961">
        <v>8284.81</v>
      </c>
      <c r="N4961" t="s">
        <v>83</v>
      </c>
    </row>
    <row r="4962" spans="1:14" x14ac:dyDescent="0.35">
      <c r="A4962">
        <v>14961</v>
      </c>
      <c r="B4962" s="1">
        <v>45587</v>
      </c>
      <c r="C4962" t="s">
        <v>8719</v>
      </c>
      <c r="D4962" t="s">
        <v>40</v>
      </c>
      <c r="E4962" t="s">
        <v>41</v>
      </c>
      <c r="F4962" t="s">
        <v>46</v>
      </c>
      <c r="G4962" t="s">
        <v>47</v>
      </c>
      <c r="H4962" t="s">
        <v>8720</v>
      </c>
      <c r="I4962">
        <v>1</v>
      </c>
      <c r="J4962">
        <v>56527</v>
      </c>
      <c r="K4962">
        <v>0</v>
      </c>
      <c r="L4962">
        <v>56527</v>
      </c>
      <c r="M4962">
        <v>12218.09</v>
      </c>
      <c r="N4962" t="s">
        <v>38</v>
      </c>
    </row>
    <row r="4963" spans="1:14" x14ac:dyDescent="0.35">
      <c r="A4963">
        <v>14962</v>
      </c>
      <c r="B4963" s="1">
        <v>45406</v>
      </c>
      <c r="C4963" t="s">
        <v>8721</v>
      </c>
      <c r="D4963" t="s">
        <v>22</v>
      </c>
      <c r="E4963" t="s">
        <v>23</v>
      </c>
      <c r="F4963" t="s">
        <v>42</v>
      </c>
      <c r="G4963" t="s">
        <v>51</v>
      </c>
      <c r="H4963" t="s">
        <v>8722</v>
      </c>
      <c r="I4963">
        <v>5</v>
      </c>
      <c r="J4963">
        <v>33926</v>
      </c>
      <c r="K4963">
        <v>20</v>
      </c>
      <c r="L4963">
        <v>135704</v>
      </c>
      <c r="M4963">
        <v>8332.39</v>
      </c>
      <c r="N4963" t="s">
        <v>83</v>
      </c>
    </row>
    <row r="4964" spans="1:14" x14ac:dyDescent="0.35">
      <c r="A4964">
        <v>14963</v>
      </c>
      <c r="B4964" s="1">
        <v>45600</v>
      </c>
      <c r="C4964" t="s">
        <v>8723</v>
      </c>
      <c r="D4964" t="s">
        <v>40</v>
      </c>
      <c r="E4964" t="s">
        <v>62</v>
      </c>
      <c r="F4964" t="s">
        <v>42</v>
      </c>
      <c r="G4964" t="s">
        <v>446</v>
      </c>
      <c r="H4964" t="s">
        <v>8724</v>
      </c>
      <c r="I4964">
        <v>1</v>
      </c>
      <c r="J4964">
        <v>68926</v>
      </c>
      <c r="K4964">
        <v>0</v>
      </c>
      <c r="L4964">
        <v>68926</v>
      </c>
      <c r="M4964">
        <v>9253.66</v>
      </c>
      <c r="N4964" t="s">
        <v>38</v>
      </c>
    </row>
    <row r="4965" spans="1:14" x14ac:dyDescent="0.35">
      <c r="A4965">
        <v>14964</v>
      </c>
      <c r="B4965" s="1">
        <v>45754</v>
      </c>
      <c r="C4965" t="s">
        <v>8725</v>
      </c>
      <c r="D4965" t="s">
        <v>40</v>
      </c>
      <c r="E4965" t="s">
        <v>41</v>
      </c>
      <c r="F4965" t="s">
        <v>24</v>
      </c>
      <c r="G4965" t="s">
        <v>107</v>
      </c>
      <c r="H4965" t="s">
        <v>8726</v>
      </c>
      <c r="I4965">
        <v>1</v>
      </c>
      <c r="J4965">
        <v>29650</v>
      </c>
      <c r="K4965">
        <v>15</v>
      </c>
      <c r="L4965">
        <v>25202.5</v>
      </c>
      <c r="M4965">
        <v>5188.84</v>
      </c>
      <c r="N4965" t="s">
        <v>20</v>
      </c>
    </row>
    <row r="4966" spans="1:14" x14ac:dyDescent="0.35">
      <c r="A4966">
        <v>14965</v>
      </c>
      <c r="B4966" s="1">
        <v>45540</v>
      </c>
      <c r="C4966" t="s">
        <v>8727</v>
      </c>
      <c r="D4966" t="s">
        <v>28</v>
      </c>
      <c r="E4966" t="s">
        <v>114</v>
      </c>
      <c r="F4966" t="s">
        <v>129</v>
      </c>
      <c r="G4966" t="s">
        <v>159</v>
      </c>
      <c r="H4966" t="s">
        <v>2846</v>
      </c>
      <c r="I4966">
        <v>2</v>
      </c>
      <c r="J4966">
        <v>4829</v>
      </c>
      <c r="K4966">
        <v>0</v>
      </c>
      <c r="L4966">
        <v>9658</v>
      </c>
      <c r="M4966">
        <v>2285.31</v>
      </c>
      <c r="N4966" t="s">
        <v>20</v>
      </c>
    </row>
    <row r="4967" spans="1:14" x14ac:dyDescent="0.35">
      <c r="A4967">
        <v>14966</v>
      </c>
      <c r="B4967" s="1">
        <v>45799</v>
      </c>
      <c r="C4967" t="s">
        <v>8728</v>
      </c>
      <c r="D4967" t="s">
        <v>15</v>
      </c>
      <c r="E4967" t="s">
        <v>93</v>
      </c>
      <c r="F4967" t="s">
        <v>129</v>
      </c>
      <c r="G4967" t="s">
        <v>148</v>
      </c>
      <c r="H4967" t="s">
        <v>8729</v>
      </c>
      <c r="I4967">
        <v>1</v>
      </c>
      <c r="J4967">
        <v>1071</v>
      </c>
      <c r="K4967">
        <v>10</v>
      </c>
      <c r="L4967">
        <v>963.9</v>
      </c>
      <c r="M4967">
        <v>111.74</v>
      </c>
      <c r="N4967" t="s">
        <v>72</v>
      </c>
    </row>
    <row r="4968" spans="1:14" x14ac:dyDescent="0.35">
      <c r="A4968">
        <v>14967</v>
      </c>
      <c r="B4968" s="1">
        <v>45592</v>
      </c>
      <c r="C4968" t="s">
        <v>3347</v>
      </c>
      <c r="D4968" t="s">
        <v>40</v>
      </c>
      <c r="E4968" t="s">
        <v>110</v>
      </c>
      <c r="F4968" t="s">
        <v>46</v>
      </c>
      <c r="G4968" t="s">
        <v>141</v>
      </c>
      <c r="H4968" t="s">
        <v>3504</v>
      </c>
      <c r="I4968">
        <v>4</v>
      </c>
      <c r="J4968">
        <v>1337</v>
      </c>
      <c r="K4968">
        <v>0</v>
      </c>
      <c r="L4968">
        <v>5348</v>
      </c>
      <c r="M4968">
        <v>1220.47</v>
      </c>
      <c r="N4968" t="s">
        <v>33</v>
      </c>
    </row>
    <row r="4969" spans="1:14" x14ac:dyDescent="0.35">
      <c r="A4969">
        <v>14968</v>
      </c>
      <c r="B4969" s="1">
        <v>45917</v>
      </c>
      <c r="C4969" t="s">
        <v>8730</v>
      </c>
      <c r="D4969" t="s">
        <v>22</v>
      </c>
      <c r="E4969" t="s">
        <v>74</v>
      </c>
      <c r="F4969" t="s">
        <v>17</v>
      </c>
      <c r="G4969" t="s">
        <v>111</v>
      </c>
      <c r="H4969" t="s">
        <v>4539</v>
      </c>
      <c r="I4969">
        <v>4</v>
      </c>
      <c r="J4969">
        <v>42410</v>
      </c>
      <c r="K4969">
        <v>0</v>
      </c>
      <c r="L4969">
        <v>169640</v>
      </c>
      <c r="M4969">
        <v>40015.370000000003</v>
      </c>
      <c r="N4969" t="s">
        <v>33</v>
      </c>
    </row>
    <row r="4970" spans="1:14" x14ac:dyDescent="0.35">
      <c r="A4970">
        <v>14969</v>
      </c>
      <c r="B4970" s="1">
        <v>45900</v>
      </c>
      <c r="C4970" t="s">
        <v>8731</v>
      </c>
      <c r="D4970" t="s">
        <v>22</v>
      </c>
      <c r="E4970" t="s">
        <v>23</v>
      </c>
      <c r="F4970" t="s">
        <v>69</v>
      </c>
      <c r="G4970" t="s">
        <v>115</v>
      </c>
      <c r="H4970" t="s">
        <v>8732</v>
      </c>
      <c r="I4970">
        <v>1</v>
      </c>
      <c r="J4970">
        <v>57884</v>
      </c>
      <c r="K4970">
        <v>5</v>
      </c>
      <c r="L4970">
        <v>54989.8</v>
      </c>
      <c r="M4970">
        <v>2753.58</v>
      </c>
      <c r="N4970" t="s">
        <v>72</v>
      </c>
    </row>
    <row r="4971" spans="1:14" x14ac:dyDescent="0.35">
      <c r="A4971">
        <v>14970</v>
      </c>
      <c r="B4971" s="1">
        <v>45244</v>
      </c>
      <c r="C4971" t="s">
        <v>8733</v>
      </c>
      <c r="D4971" t="s">
        <v>22</v>
      </c>
      <c r="E4971" t="s">
        <v>54</v>
      </c>
      <c r="F4971" t="s">
        <v>46</v>
      </c>
      <c r="G4971" t="s">
        <v>141</v>
      </c>
      <c r="H4971" t="s">
        <v>4816</v>
      </c>
      <c r="I4971">
        <v>2</v>
      </c>
      <c r="J4971">
        <v>18148</v>
      </c>
      <c r="K4971">
        <v>20</v>
      </c>
      <c r="L4971">
        <v>29036.799999999999</v>
      </c>
      <c r="M4971">
        <v>6983.13</v>
      </c>
      <c r="N4971" t="s">
        <v>33</v>
      </c>
    </row>
    <row r="4972" spans="1:14" x14ac:dyDescent="0.35">
      <c r="A4972">
        <v>14971</v>
      </c>
      <c r="B4972" s="1">
        <v>45342</v>
      </c>
      <c r="C4972" t="s">
        <v>8734</v>
      </c>
      <c r="D4972" t="s">
        <v>15</v>
      </c>
      <c r="E4972" t="s">
        <v>147</v>
      </c>
      <c r="F4972" t="s">
        <v>24</v>
      </c>
      <c r="G4972" t="s">
        <v>25</v>
      </c>
      <c r="H4972" t="s">
        <v>8442</v>
      </c>
      <c r="I4972">
        <v>3</v>
      </c>
      <c r="J4972">
        <v>11415</v>
      </c>
      <c r="K4972">
        <v>10</v>
      </c>
      <c r="L4972">
        <v>30820.5</v>
      </c>
      <c r="M4972">
        <v>3916.08</v>
      </c>
      <c r="N4972" t="s">
        <v>72</v>
      </c>
    </row>
    <row r="4973" spans="1:14" x14ac:dyDescent="0.35">
      <c r="A4973">
        <v>14972</v>
      </c>
      <c r="B4973" s="1">
        <v>45464</v>
      </c>
      <c r="C4973" t="s">
        <v>8735</v>
      </c>
      <c r="D4973" t="s">
        <v>40</v>
      </c>
      <c r="E4973" t="s">
        <v>103</v>
      </c>
      <c r="F4973" t="s">
        <v>30</v>
      </c>
      <c r="G4973" t="s">
        <v>322</v>
      </c>
      <c r="H4973" t="s">
        <v>8736</v>
      </c>
      <c r="I4973">
        <v>4</v>
      </c>
      <c r="J4973">
        <v>6060</v>
      </c>
      <c r="K4973">
        <v>15</v>
      </c>
      <c r="L4973">
        <v>20604</v>
      </c>
      <c r="M4973">
        <v>2815.48</v>
      </c>
      <c r="N4973" t="s">
        <v>33</v>
      </c>
    </row>
    <row r="4974" spans="1:14" x14ac:dyDescent="0.35">
      <c r="A4974">
        <v>14973</v>
      </c>
      <c r="B4974" s="1">
        <v>45300</v>
      </c>
      <c r="C4974" t="s">
        <v>8737</v>
      </c>
      <c r="D4974" t="s">
        <v>40</v>
      </c>
      <c r="E4974" t="s">
        <v>62</v>
      </c>
      <c r="F4974" t="s">
        <v>129</v>
      </c>
      <c r="G4974" t="s">
        <v>168</v>
      </c>
      <c r="H4974" t="s">
        <v>8738</v>
      </c>
      <c r="I4974">
        <v>5</v>
      </c>
      <c r="J4974">
        <v>44703</v>
      </c>
      <c r="K4974">
        <v>0</v>
      </c>
      <c r="L4974">
        <v>223515</v>
      </c>
      <c r="M4974">
        <v>23585.98</v>
      </c>
      <c r="N4974" t="s">
        <v>33</v>
      </c>
    </row>
    <row r="4975" spans="1:14" x14ac:dyDescent="0.35">
      <c r="A4975">
        <v>14974</v>
      </c>
      <c r="B4975" s="1">
        <v>45785</v>
      </c>
      <c r="C4975" t="s">
        <v>8739</v>
      </c>
      <c r="D4975" t="s">
        <v>15</v>
      </c>
      <c r="E4975" t="s">
        <v>174</v>
      </c>
      <c r="F4975" t="s">
        <v>69</v>
      </c>
      <c r="G4975" t="s">
        <v>123</v>
      </c>
      <c r="H4975" t="s">
        <v>8740</v>
      </c>
      <c r="I4975">
        <v>2</v>
      </c>
      <c r="J4975">
        <v>71511</v>
      </c>
      <c r="K4975">
        <v>10</v>
      </c>
      <c r="L4975">
        <v>128719.8</v>
      </c>
      <c r="M4975">
        <v>22906.720000000001</v>
      </c>
      <c r="N4975" t="s">
        <v>20</v>
      </c>
    </row>
    <row r="4976" spans="1:14" x14ac:dyDescent="0.35">
      <c r="A4976">
        <v>14975</v>
      </c>
      <c r="B4976" s="1">
        <v>45589</v>
      </c>
      <c r="C4976" t="s">
        <v>8741</v>
      </c>
      <c r="D4976" t="s">
        <v>28</v>
      </c>
      <c r="E4976" t="s">
        <v>29</v>
      </c>
      <c r="F4976" t="s">
        <v>96</v>
      </c>
      <c r="G4976" t="s">
        <v>214</v>
      </c>
      <c r="H4976" t="s">
        <v>8742</v>
      </c>
      <c r="I4976">
        <v>4</v>
      </c>
      <c r="J4976">
        <v>28963</v>
      </c>
      <c r="K4976">
        <v>5</v>
      </c>
      <c r="L4976">
        <v>110059.4</v>
      </c>
      <c r="M4976">
        <v>11416.65</v>
      </c>
      <c r="N4976" t="s">
        <v>72</v>
      </c>
    </row>
    <row r="4977" spans="1:14" x14ac:dyDescent="0.35">
      <c r="A4977">
        <v>14976</v>
      </c>
      <c r="B4977" s="1">
        <v>45669</v>
      </c>
      <c r="C4977" t="s">
        <v>8743</v>
      </c>
      <c r="D4977" t="s">
        <v>22</v>
      </c>
      <c r="E4977" t="s">
        <v>23</v>
      </c>
      <c r="F4977" t="s">
        <v>86</v>
      </c>
      <c r="G4977" t="s">
        <v>171</v>
      </c>
      <c r="H4977" t="s">
        <v>8744</v>
      </c>
      <c r="I4977">
        <v>3</v>
      </c>
      <c r="J4977">
        <v>8636</v>
      </c>
      <c r="K4977">
        <v>0</v>
      </c>
      <c r="L4977">
        <v>25908</v>
      </c>
      <c r="M4977">
        <v>4060.42</v>
      </c>
      <c r="N4977" t="s">
        <v>72</v>
      </c>
    </row>
    <row r="4978" spans="1:14" x14ac:dyDescent="0.35">
      <c r="A4978">
        <v>14977</v>
      </c>
      <c r="B4978" s="1">
        <v>45503</v>
      </c>
      <c r="C4978" t="s">
        <v>8745</v>
      </c>
      <c r="D4978" t="s">
        <v>15</v>
      </c>
      <c r="E4978" t="s">
        <v>68</v>
      </c>
      <c r="F4978" t="s">
        <v>69</v>
      </c>
      <c r="G4978" t="s">
        <v>70</v>
      </c>
      <c r="H4978" t="s">
        <v>3376</v>
      </c>
      <c r="I4978">
        <v>4</v>
      </c>
      <c r="J4978">
        <v>10491</v>
      </c>
      <c r="K4978">
        <v>5</v>
      </c>
      <c r="L4978">
        <v>39865.800000000003</v>
      </c>
      <c r="M4978">
        <v>4993.71</v>
      </c>
      <c r="N4978" t="s">
        <v>20</v>
      </c>
    </row>
    <row r="4979" spans="1:14" x14ac:dyDescent="0.35">
      <c r="A4979">
        <v>14978</v>
      </c>
      <c r="B4979" s="1">
        <v>45658</v>
      </c>
      <c r="C4979" t="s">
        <v>8746</v>
      </c>
      <c r="D4979" t="s">
        <v>15</v>
      </c>
      <c r="E4979" t="s">
        <v>93</v>
      </c>
      <c r="F4979" t="s">
        <v>30</v>
      </c>
      <c r="G4979" t="s">
        <v>227</v>
      </c>
      <c r="H4979" t="s">
        <v>8747</v>
      </c>
      <c r="I4979">
        <v>2</v>
      </c>
      <c r="J4979">
        <v>31267</v>
      </c>
      <c r="K4979">
        <v>20</v>
      </c>
      <c r="L4979">
        <v>50027.199999999997</v>
      </c>
      <c r="M4979">
        <v>9670.07</v>
      </c>
      <c r="N4979" t="s">
        <v>83</v>
      </c>
    </row>
    <row r="4980" spans="1:14" x14ac:dyDescent="0.35">
      <c r="A4980">
        <v>14979</v>
      </c>
      <c r="B4980" s="1">
        <v>45686</v>
      </c>
      <c r="C4980" t="s">
        <v>8748</v>
      </c>
      <c r="D4980" t="s">
        <v>22</v>
      </c>
      <c r="E4980" t="s">
        <v>74</v>
      </c>
      <c r="F4980" t="s">
        <v>46</v>
      </c>
      <c r="G4980" t="s">
        <v>209</v>
      </c>
      <c r="H4980" t="s">
        <v>7972</v>
      </c>
      <c r="I4980">
        <v>5</v>
      </c>
      <c r="J4980">
        <v>53971</v>
      </c>
      <c r="K4980">
        <v>15</v>
      </c>
      <c r="L4980">
        <v>229376.75</v>
      </c>
      <c r="M4980">
        <v>47469.279999999999</v>
      </c>
      <c r="N4980" t="s">
        <v>20</v>
      </c>
    </row>
    <row r="4981" spans="1:14" x14ac:dyDescent="0.35">
      <c r="A4981">
        <v>14980</v>
      </c>
      <c r="B4981" s="1">
        <v>45542</v>
      </c>
      <c r="C4981" t="s">
        <v>8749</v>
      </c>
      <c r="D4981" t="s">
        <v>28</v>
      </c>
      <c r="E4981" t="s">
        <v>35</v>
      </c>
      <c r="F4981" t="s">
        <v>17</v>
      </c>
      <c r="G4981" t="s">
        <v>18</v>
      </c>
      <c r="H4981" t="s">
        <v>7940</v>
      </c>
      <c r="I4981">
        <v>4</v>
      </c>
      <c r="J4981">
        <v>60687</v>
      </c>
      <c r="K4981">
        <v>0</v>
      </c>
      <c r="L4981">
        <v>242748</v>
      </c>
      <c r="M4981">
        <v>28821.8</v>
      </c>
      <c r="N4981" t="s">
        <v>20</v>
      </c>
    </row>
    <row r="4982" spans="1:14" x14ac:dyDescent="0.35">
      <c r="A4982">
        <v>14981</v>
      </c>
      <c r="B4982" s="1">
        <v>45513</v>
      </c>
      <c r="C4982" t="s">
        <v>8750</v>
      </c>
      <c r="D4982" t="s">
        <v>28</v>
      </c>
      <c r="E4982" t="s">
        <v>144</v>
      </c>
      <c r="F4982" t="s">
        <v>129</v>
      </c>
      <c r="G4982" t="s">
        <v>164</v>
      </c>
      <c r="H4982" t="s">
        <v>8751</v>
      </c>
      <c r="I4982">
        <v>1</v>
      </c>
      <c r="J4982">
        <v>36798</v>
      </c>
      <c r="K4982">
        <v>5</v>
      </c>
      <c r="L4982">
        <v>34958.1</v>
      </c>
      <c r="M4982">
        <v>5736.12</v>
      </c>
      <c r="N4982" t="s">
        <v>20</v>
      </c>
    </row>
    <row r="4983" spans="1:14" x14ac:dyDescent="0.35">
      <c r="A4983">
        <v>14982</v>
      </c>
      <c r="B4983" s="1">
        <v>45374</v>
      </c>
      <c r="C4983" t="s">
        <v>8752</v>
      </c>
      <c r="D4983" t="s">
        <v>22</v>
      </c>
      <c r="E4983" t="s">
        <v>167</v>
      </c>
      <c r="F4983" t="s">
        <v>24</v>
      </c>
      <c r="G4983" t="s">
        <v>107</v>
      </c>
      <c r="H4983" t="s">
        <v>8619</v>
      </c>
      <c r="I4983">
        <v>2</v>
      </c>
      <c r="J4983">
        <v>79696</v>
      </c>
      <c r="K4983">
        <v>20</v>
      </c>
      <c r="L4983">
        <v>127513.60000000001</v>
      </c>
      <c r="M4983">
        <v>15071.89</v>
      </c>
      <c r="N4983" t="s">
        <v>83</v>
      </c>
    </row>
    <row r="4984" spans="1:14" x14ac:dyDescent="0.35">
      <c r="A4984">
        <v>14983</v>
      </c>
      <c r="B4984" s="1">
        <v>45359</v>
      </c>
      <c r="C4984" t="s">
        <v>8753</v>
      </c>
      <c r="D4984" t="s">
        <v>28</v>
      </c>
      <c r="E4984" t="s">
        <v>29</v>
      </c>
      <c r="F4984" t="s">
        <v>30</v>
      </c>
      <c r="G4984" t="s">
        <v>227</v>
      </c>
      <c r="H4984" t="s">
        <v>8754</v>
      </c>
      <c r="I4984">
        <v>3</v>
      </c>
      <c r="J4984">
        <v>38411</v>
      </c>
      <c r="K4984">
        <v>5</v>
      </c>
      <c r="L4984">
        <v>109471.35</v>
      </c>
      <c r="M4984">
        <v>26491.54</v>
      </c>
      <c r="N4984" t="s">
        <v>33</v>
      </c>
    </row>
    <row r="4985" spans="1:14" x14ac:dyDescent="0.35">
      <c r="A4985">
        <v>14984</v>
      </c>
      <c r="B4985" s="1">
        <v>45695</v>
      </c>
      <c r="C4985" t="s">
        <v>8755</v>
      </c>
      <c r="D4985" t="s">
        <v>15</v>
      </c>
      <c r="E4985" t="s">
        <v>68</v>
      </c>
      <c r="F4985" t="s">
        <v>69</v>
      </c>
      <c r="G4985" t="s">
        <v>115</v>
      </c>
      <c r="H4985" t="s">
        <v>8756</v>
      </c>
      <c r="I4985">
        <v>5</v>
      </c>
      <c r="J4985">
        <v>40448</v>
      </c>
      <c r="K4985">
        <v>5</v>
      </c>
      <c r="L4985">
        <v>192128</v>
      </c>
      <c r="M4985">
        <v>25187.64</v>
      </c>
      <c r="N4985" t="s">
        <v>38</v>
      </c>
    </row>
    <row r="4986" spans="1:14" x14ac:dyDescent="0.35">
      <c r="A4986">
        <v>14985</v>
      </c>
      <c r="B4986" s="1">
        <v>45930</v>
      </c>
      <c r="C4986" t="s">
        <v>8757</v>
      </c>
      <c r="D4986" t="s">
        <v>15</v>
      </c>
      <c r="E4986" t="s">
        <v>93</v>
      </c>
      <c r="F4986" t="s">
        <v>24</v>
      </c>
      <c r="G4986" t="s">
        <v>133</v>
      </c>
      <c r="H4986" t="s">
        <v>134</v>
      </c>
      <c r="I4986">
        <v>4</v>
      </c>
      <c r="J4986">
        <v>15227</v>
      </c>
      <c r="K4986">
        <v>0</v>
      </c>
      <c r="L4986">
        <v>60908</v>
      </c>
      <c r="M4986">
        <v>8627.02</v>
      </c>
      <c r="N4986" t="s">
        <v>20</v>
      </c>
    </row>
    <row r="4987" spans="1:14" x14ac:dyDescent="0.35">
      <c r="A4987">
        <v>14986</v>
      </c>
      <c r="B4987" s="1">
        <v>45214</v>
      </c>
      <c r="C4987" t="s">
        <v>8758</v>
      </c>
      <c r="D4987" t="s">
        <v>28</v>
      </c>
      <c r="E4987" t="s">
        <v>144</v>
      </c>
      <c r="F4987" t="s">
        <v>75</v>
      </c>
      <c r="G4987" t="s">
        <v>76</v>
      </c>
      <c r="H4987" t="s">
        <v>5373</v>
      </c>
      <c r="I4987">
        <v>2</v>
      </c>
      <c r="J4987">
        <v>1986</v>
      </c>
      <c r="K4987">
        <v>15</v>
      </c>
      <c r="L4987">
        <v>3376.2</v>
      </c>
      <c r="M4987">
        <v>635.51</v>
      </c>
      <c r="N4987" t="s">
        <v>83</v>
      </c>
    </row>
    <row r="4988" spans="1:14" x14ac:dyDescent="0.35">
      <c r="A4988">
        <v>14987</v>
      </c>
      <c r="B4988" s="1">
        <v>45849</v>
      </c>
      <c r="C4988" t="s">
        <v>8759</v>
      </c>
      <c r="D4988" t="s">
        <v>40</v>
      </c>
      <c r="E4988" t="s">
        <v>50</v>
      </c>
      <c r="F4988" t="s">
        <v>30</v>
      </c>
      <c r="G4988" t="s">
        <v>227</v>
      </c>
      <c r="H4988" t="s">
        <v>8760</v>
      </c>
      <c r="I4988">
        <v>4</v>
      </c>
      <c r="J4988">
        <v>45208</v>
      </c>
      <c r="K4988">
        <v>15</v>
      </c>
      <c r="L4988">
        <v>153707.20000000001</v>
      </c>
      <c r="M4988">
        <v>9814.52</v>
      </c>
      <c r="N4988" t="s">
        <v>83</v>
      </c>
    </row>
    <row r="4989" spans="1:14" x14ac:dyDescent="0.35">
      <c r="A4989">
        <v>14988</v>
      </c>
      <c r="B4989" s="1">
        <v>45843</v>
      </c>
      <c r="C4989" t="s">
        <v>8761</v>
      </c>
      <c r="D4989" t="s">
        <v>22</v>
      </c>
      <c r="E4989" t="s">
        <v>58</v>
      </c>
      <c r="F4989" t="s">
        <v>96</v>
      </c>
      <c r="G4989" t="s">
        <v>138</v>
      </c>
      <c r="H4989" t="s">
        <v>8762</v>
      </c>
      <c r="I4989">
        <v>5</v>
      </c>
      <c r="J4989">
        <v>60124</v>
      </c>
      <c r="K4989">
        <v>20</v>
      </c>
      <c r="L4989">
        <v>240496</v>
      </c>
      <c r="M4989">
        <v>13999.63</v>
      </c>
      <c r="N4989" t="s">
        <v>20</v>
      </c>
    </row>
    <row r="4990" spans="1:14" x14ac:dyDescent="0.35">
      <c r="A4990">
        <v>14989</v>
      </c>
      <c r="B4990" s="1">
        <v>45431</v>
      </c>
      <c r="C4990" t="s">
        <v>8763</v>
      </c>
      <c r="D4990" t="s">
        <v>40</v>
      </c>
      <c r="E4990" t="s">
        <v>41</v>
      </c>
      <c r="F4990" t="s">
        <v>129</v>
      </c>
      <c r="G4990" t="s">
        <v>164</v>
      </c>
      <c r="H4990" t="s">
        <v>457</v>
      </c>
      <c r="I4990">
        <v>5</v>
      </c>
      <c r="J4990">
        <v>25332</v>
      </c>
      <c r="K4990">
        <v>5</v>
      </c>
      <c r="L4990">
        <v>120327</v>
      </c>
      <c r="M4990">
        <v>25226.34</v>
      </c>
      <c r="N4990" t="s">
        <v>38</v>
      </c>
    </row>
    <row r="4991" spans="1:14" x14ac:dyDescent="0.35">
      <c r="A4991">
        <v>14990</v>
      </c>
      <c r="B4991" s="1">
        <v>45302</v>
      </c>
      <c r="C4991" t="s">
        <v>8764</v>
      </c>
      <c r="D4991" t="s">
        <v>22</v>
      </c>
      <c r="E4991" t="s">
        <v>54</v>
      </c>
      <c r="F4991" t="s">
        <v>17</v>
      </c>
      <c r="G4991" t="s">
        <v>291</v>
      </c>
      <c r="H4991" t="s">
        <v>8765</v>
      </c>
      <c r="I4991">
        <v>1</v>
      </c>
      <c r="J4991">
        <v>1227</v>
      </c>
      <c r="K4991">
        <v>20</v>
      </c>
      <c r="L4991">
        <v>981.6</v>
      </c>
      <c r="M4991">
        <v>80.45</v>
      </c>
      <c r="N4991" t="s">
        <v>83</v>
      </c>
    </row>
    <row r="4992" spans="1:14" x14ac:dyDescent="0.35">
      <c r="A4992">
        <v>14991</v>
      </c>
      <c r="B4992" s="1">
        <v>45669</v>
      </c>
      <c r="C4992" t="s">
        <v>8766</v>
      </c>
      <c r="D4992" t="s">
        <v>28</v>
      </c>
      <c r="E4992" t="s">
        <v>114</v>
      </c>
      <c r="F4992" t="s">
        <v>24</v>
      </c>
      <c r="G4992" t="s">
        <v>107</v>
      </c>
      <c r="H4992" t="s">
        <v>8767</v>
      </c>
      <c r="I4992">
        <v>2</v>
      </c>
      <c r="J4992">
        <v>13640</v>
      </c>
      <c r="K4992">
        <v>5</v>
      </c>
      <c r="L4992">
        <v>25916</v>
      </c>
      <c r="M4992">
        <v>1946.69</v>
      </c>
      <c r="N4992" t="s">
        <v>33</v>
      </c>
    </row>
    <row r="4993" spans="1:14" x14ac:dyDescent="0.35">
      <c r="A4993">
        <v>14992</v>
      </c>
      <c r="B4993" s="1">
        <v>45541</v>
      </c>
      <c r="C4993" t="s">
        <v>8768</v>
      </c>
      <c r="D4993" t="s">
        <v>40</v>
      </c>
      <c r="E4993" t="s">
        <v>50</v>
      </c>
      <c r="F4993" t="s">
        <v>69</v>
      </c>
      <c r="G4993" t="s">
        <v>517</v>
      </c>
      <c r="H4993" t="s">
        <v>8769</v>
      </c>
      <c r="I4993">
        <v>3</v>
      </c>
      <c r="J4993">
        <v>4930</v>
      </c>
      <c r="K4993">
        <v>15</v>
      </c>
      <c r="L4993">
        <v>12571.5</v>
      </c>
      <c r="M4993">
        <v>1698.86</v>
      </c>
      <c r="N4993" t="s">
        <v>72</v>
      </c>
    </row>
    <row r="4994" spans="1:14" x14ac:dyDescent="0.35">
      <c r="A4994">
        <v>14993</v>
      </c>
      <c r="B4994" s="1">
        <v>45887</v>
      </c>
      <c r="C4994" t="s">
        <v>8770</v>
      </c>
      <c r="D4994" t="s">
        <v>22</v>
      </c>
      <c r="E4994" t="s">
        <v>23</v>
      </c>
      <c r="F4994" t="s">
        <v>24</v>
      </c>
      <c r="G4994" t="s">
        <v>25</v>
      </c>
      <c r="H4994" t="s">
        <v>8771</v>
      </c>
      <c r="I4994">
        <v>3</v>
      </c>
      <c r="J4994">
        <v>14477</v>
      </c>
      <c r="K4994">
        <v>10</v>
      </c>
      <c r="L4994">
        <v>39087.9</v>
      </c>
      <c r="M4994">
        <v>2939.6</v>
      </c>
      <c r="N4994" t="s">
        <v>33</v>
      </c>
    </row>
    <row r="4995" spans="1:14" x14ac:dyDescent="0.35">
      <c r="A4995">
        <v>14994</v>
      </c>
      <c r="B4995" s="1">
        <v>45738</v>
      </c>
      <c r="C4995" t="s">
        <v>8772</v>
      </c>
      <c r="D4995" t="s">
        <v>15</v>
      </c>
      <c r="E4995" t="s">
        <v>93</v>
      </c>
      <c r="F4995" t="s">
        <v>46</v>
      </c>
      <c r="G4995" t="s">
        <v>141</v>
      </c>
      <c r="H4995" t="s">
        <v>8773</v>
      </c>
      <c r="I4995">
        <v>3</v>
      </c>
      <c r="J4995">
        <v>673</v>
      </c>
      <c r="K4995">
        <v>0</v>
      </c>
      <c r="L4995">
        <v>2019</v>
      </c>
      <c r="M4995">
        <v>148.32</v>
      </c>
      <c r="N4995" t="s">
        <v>33</v>
      </c>
    </row>
    <row r="4996" spans="1:14" x14ac:dyDescent="0.35">
      <c r="A4996">
        <v>14995</v>
      </c>
      <c r="B4996" s="1">
        <v>45663</v>
      </c>
      <c r="C4996" t="s">
        <v>8774</v>
      </c>
      <c r="D4996" t="s">
        <v>22</v>
      </c>
      <c r="E4996" t="s">
        <v>167</v>
      </c>
      <c r="F4996" t="s">
        <v>96</v>
      </c>
      <c r="G4996" t="s">
        <v>183</v>
      </c>
      <c r="H4996" t="s">
        <v>2014</v>
      </c>
      <c r="I4996">
        <v>1</v>
      </c>
      <c r="J4996">
        <v>72936</v>
      </c>
      <c r="K4996">
        <v>15</v>
      </c>
      <c r="L4996">
        <v>61995.6</v>
      </c>
      <c r="M4996">
        <v>5224.04</v>
      </c>
      <c r="N4996" t="s">
        <v>83</v>
      </c>
    </row>
    <row r="4997" spans="1:14" x14ac:dyDescent="0.35">
      <c r="A4997">
        <v>14996</v>
      </c>
      <c r="B4997" s="1">
        <v>45468</v>
      </c>
      <c r="C4997" t="s">
        <v>8775</v>
      </c>
      <c r="D4997" t="s">
        <v>28</v>
      </c>
      <c r="E4997" t="s">
        <v>35</v>
      </c>
      <c r="F4997" t="s">
        <v>17</v>
      </c>
      <c r="G4997" t="s">
        <v>291</v>
      </c>
      <c r="H4997" t="s">
        <v>8776</v>
      </c>
      <c r="I4997">
        <v>3</v>
      </c>
      <c r="J4997">
        <v>60671</v>
      </c>
      <c r="K4997">
        <v>0</v>
      </c>
      <c r="L4997">
        <v>182013</v>
      </c>
      <c r="M4997">
        <v>11853.15</v>
      </c>
      <c r="N4997" t="s">
        <v>20</v>
      </c>
    </row>
    <row r="4998" spans="1:14" x14ac:dyDescent="0.35">
      <c r="A4998">
        <v>14997</v>
      </c>
      <c r="B4998" s="1">
        <v>45648</v>
      </c>
      <c r="C4998" t="s">
        <v>8777</v>
      </c>
      <c r="D4998" t="s">
        <v>22</v>
      </c>
      <c r="E4998" t="s">
        <v>58</v>
      </c>
      <c r="F4998" t="s">
        <v>129</v>
      </c>
      <c r="G4998" t="s">
        <v>168</v>
      </c>
      <c r="H4998" t="s">
        <v>8778</v>
      </c>
      <c r="I4998">
        <v>5</v>
      </c>
      <c r="J4998">
        <v>70048</v>
      </c>
      <c r="K4998">
        <v>0</v>
      </c>
      <c r="L4998">
        <v>350240</v>
      </c>
      <c r="M4998">
        <v>31237.23</v>
      </c>
      <c r="N4998" t="s">
        <v>33</v>
      </c>
    </row>
    <row r="4999" spans="1:14" x14ac:dyDescent="0.35">
      <c r="A4999">
        <v>14998</v>
      </c>
      <c r="B4999" s="1">
        <v>45762</v>
      </c>
      <c r="C4999" t="s">
        <v>8779</v>
      </c>
      <c r="D4999" t="s">
        <v>15</v>
      </c>
      <c r="E4999" t="s">
        <v>16</v>
      </c>
      <c r="F4999" t="s">
        <v>69</v>
      </c>
      <c r="G4999" t="s">
        <v>151</v>
      </c>
      <c r="H4999" t="s">
        <v>5023</v>
      </c>
      <c r="I4999">
        <v>1</v>
      </c>
      <c r="J4999">
        <v>42162</v>
      </c>
      <c r="K4999">
        <v>15</v>
      </c>
      <c r="L4999">
        <v>35837.699999999997</v>
      </c>
      <c r="M4999">
        <v>7827.5</v>
      </c>
      <c r="N4999" t="s">
        <v>20</v>
      </c>
    </row>
    <row r="5000" spans="1:14" x14ac:dyDescent="0.35">
      <c r="A5000">
        <v>14999</v>
      </c>
      <c r="B5000" s="1">
        <v>45481</v>
      </c>
      <c r="C5000" t="s">
        <v>8780</v>
      </c>
      <c r="D5000" t="s">
        <v>28</v>
      </c>
      <c r="E5000" t="s">
        <v>35</v>
      </c>
      <c r="F5000" t="s">
        <v>86</v>
      </c>
      <c r="G5000" t="s">
        <v>90</v>
      </c>
      <c r="H5000" t="s">
        <v>1687</v>
      </c>
      <c r="I5000">
        <v>4</v>
      </c>
      <c r="J5000">
        <v>13568</v>
      </c>
      <c r="K5000">
        <v>10</v>
      </c>
      <c r="L5000">
        <v>48844.800000000003</v>
      </c>
      <c r="M5000">
        <v>6603.86</v>
      </c>
      <c r="N5000" t="s">
        <v>33</v>
      </c>
    </row>
    <row r="5001" spans="1:14" x14ac:dyDescent="0.35">
      <c r="A5001">
        <v>15000</v>
      </c>
      <c r="B5001" s="1">
        <v>45326</v>
      </c>
      <c r="C5001" t="s">
        <v>8781</v>
      </c>
      <c r="D5001" t="s">
        <v>40</v>
      </c>
      <c r="E5001" t="s">
        <v>62</v>
      </c>
      <c r="F5001" t="s">
        <v>42</v>
      </c>
      <c r="G5001" t="s">
        <v>43</v>
      </c>
      <c r="H5001" t="s">
        <v>7203</v>
      </c>
      <c r="I5001">
        <v>1</v>
      </c>
      <c r="J5001">
        <v>76762</v>
      </c>
      <c r="K5001">
        <v>10</v>
      </c>
      <c r="L5001">
        <v>69085.8</v>
      </c>
      <c r="M5001">
        <v>5785.85</v>
      </c>
      <c r="N5001"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3777-F22E-41C5-9645-8C6B9F03FCB7}">
  <dimension ref="A1:X5002"/>
  <sheetViews>
    <sheetView topLeftCell="A4" zoomScale="81" zoomScaleNormal="81" workbookViewId="0">
      <selection activeCell="W16" sqref="W16"/>
    </sheetView>
  </sheetViews>
  <sheetFormatPr defaultRowHeight="14.5" x14ac:dyDescent="0.35"/>
  <cols>
    <col min="1" max="1" width="8" bestFit="1" customWidth="1"/>
    <col min="2" max="2" width="10.1796875" bestFit="1" customWidth="1"/>
    <col min="3" max="3" width="4.81640625" bestFit="1" customWidth="1"/>
    <col min="4" max="4" width="6.54296875" bestFit="1" customWidth="1"/>
    <col min="5" max="5" width="22.54296875" bestFit="1" customWidth="1"/>
    <col min="6" max="6" width="6.453125" bestFit="1" customWidth="1"/>
    <col min="7" max="7" width="18.7265625" bestFit="1" customWidth="1"/>
    <col min="8" max="8" width="18.7265625" customWidth="1"/>
    <col min="9" max="9" width="11.1796875" bestFit="1" customWidth="1"/>
    <col min="10" max="10" width="13.81640625" bestFit="1" customWidth="1"/>
    <col min="11" max="11" width="27" style="2" bestFit="1" customWidth="1"/>
    <col min="12" max="12" width="8.1796875" style="3" bestFit="1" customWidth="1"/>
    <col min="13" max="13" width="12.453125" style="12" bestFit="1" customWidth="1"/>
    <col min="14" max="14" width="8.1796875" style="4" bestFit="1" customWidth="1"/>
    <col min="15" max="15" width="9.6328125" style="5" bestFit="1" customWidth="1"/>
    <col min="16" max="16" width="15.6328125" style="5" bestFit="1" customWidth="1"/>
    <col min="17" max="17" width="18.26953125" style="10" bestFit="1" customWidth="1"/>
    <col min="18" max="18" width="15.08984375" style="10" bestFit="1" customWidth="1"/>
    <col min="19" max="19" width="14.08984375" style="10" bestFit="1" customWidth="1"/>
    <col min="20" max="20" width="12.453125" bestFit="1" customWidth="1"/>
    <col min="21" max="21" width="14.26953125" bestFit="1" customWidth="1"/>
    <col min="23" max="23" width="12" customWidth="1"/>
    <col min="24" max="24" width="13.81640625" customWidth="1"/>
  </cols>
  <sheetData>
    <row r="1" spans="1:24" x14ac:dyDescent="0.35">
      <c r="A1" s="13" t="s">
        <v>0</v>
      </c>
      <c r="B1" s="13" t="s">
        <v>1</v>
      </c>
      <c r="C1" s="13" t="s">
        <v>8787</v>
      </c>
      <c r="D1" s="13" t="s">
        <v>8788</v>
      </c>
      <c r="E1" s="13" t="s">
        <v>8790</v>
      </c>
      <c r="F1" s="13" t="s">
        <v>3</v>
      </c>
      <c r="G1" s="13" t="s">
        <v>4</v>
      </c>
      <c r="H1" s="13" t="s">
        <v>8825</v>
      </c>
      <c r="I1" s="13" t="s">
        <v>5</v>
      </c>
      <c r="J1" s="13" t="s">
        <v>6</v>
      </c>
      <c r="K1" s="13" t="s">
        <v>8784</v>
      </c>
      <c r="L1" s="14" t="s">
        <v>8</v>
      </c>
      <c r="M1" s="15" t="s">
        <v>8785</v>
      </c>
      <c r="N1" s="16" t="s">
        <v>10</v>
      </c>
      <c r="O1" s="17" t="s">
        <v>8783</v>
      </c>
      <c r="P1" s="17" t="s">
        <v>8796</v>
      </c>
      <c r="Q1" s="18" t="s">
        <v>8782</v>
      </c>
      <c r="R1" s="19" t="s">
        <v>11</v>
      </c>
      <c r="S1" s="19" t="s">
        <v>12</v>
      </c>
      <c r="T1" s="13" t="s">
        <v>8789</v>
      </c>
      <c r="U1" s="13" t="s">
        <v>8786</v>
      </c>
    </row>
    <row r="2" spans="1:24" x14ac:dyDescent="0.35">
      <c r="A2">
        <v>10001</v>
      </c>
      <c r="B2" s="1">
        <v>45584</v>
      </c>
      <c r="C2" s="2">
        <f>YEAR(Table2[Order Date])</f>
        <v>2024</v>
      </c>
      <c r="D2" s="2" t="str">
        <f>TEXT(Table2[Order Date],"mmm")</f>
        <v>Oct</v>
      </c>
      <c r="E2" t="s">
        <v>14</v>
      </c>
      <c r="F2" t="s">
        <v>15</v>
      </c>
      <c r="G2" t="s">
        <v>16</v>
      </c>
      <c r="H2" t="str">
        <f>VLOOKUP(Table2[[#This Row],[City]], Table46[], 2, FALSE)</f>
        <v>Karnataka</v>
      </c>
      <c r="I2" t="s">
        <v>17</v>
      </c>
      <c r="J2" t="s">
        <v>18</v>
      </c>
      <c r="K2" t="s">
        <v>19</v>
      </c>
      <c r="L2" s="2">
        <v>2</v>
      </c>
      <c r="M2" s="11">
        <v>36294</v>
      </c>
      <c r="N2" s="6">
        <v>5</v>
      </c>
      <c r="O2" s="4">
        <f>Table2[[#This Row],[Discount]]/100</f>
        <v>0.05</v>
      </c>
      <c r="P2" s="4" t="str">
        <f>IF(Table2[[#This Row],[Discount%]]=0,"No Discount",
IF(Table2[[#This Row],[Discount%]]&lt;=0.1,"Medium Discount",
IF(Table2[[#This Row],[Discount%]]&lt;=0.2,"High Discount")))</f>
        <v>Medium Discount</v>
      </c>
      <c r="Q2" s="9">
        <f>(Table2[Unit_Price]*Table2[Quantity])*(Table2[Discount]/100)</f>
        <v>3629.4</v>
      </c>
      <c r="R2" s="10">
        <v>68958.600000000006</v>
      </c>
      <c r="S2" s="10">
        <v>10525.09</v>
      </c>
      <c r="T2" s="4">
        <f>Table2[Profit]/Table2[Sales]</f>
        <v>0.1526291137001041</v>
      </c>
      <c r="U2" t="s">
        <v>20</v>
      </c>
    </row>
    <row r="3" spans="1:24" x14ac:dyDescent="0.35">
      <c r="A3">
        <v>10002</v>
      </c>
      <c r="B3" s="1">
        <v>45899</v>
      </c>
      <c r="C3" s="2">
        <f>YEAR(Table2[Order Date])</f>
        <v>2025</v>
      </c>
      <c r="D3" s="2" t="str">
        <f>TEXT(Table2[Order Date],"mmm")</f>
        <v>Aug</v>
      </c>
      <c r="E3" t="s">
        <v>21</v>
      </c>
      <c r="F3" t="s">
        <v>22</v>
      </c>
      <c r="G3" t="s">
        <v>23</v>
      </c>
      <c r="H3" t="str">
        <f>VLOOKUP(Table2[[#This Row],[City]], Table46[], 2, FALSE)</f>
        <v>Delhi</v>
      </c>
      <c r="I3" t="s">
        <v>24</v>
      </c>
      <c r="J3" t="s">
        <v>25</v>
      </c>
      <c r="K3" t="s">
        <v>26</v>
      </c>
      <c r="L3" s="2">
        <v>1</v>
      </c>
      <c r="M3" s="11">
        <v>42165</v>
      </c>
      <c r="N3" s="6">
        <v>20</v>
      </c>
      <c r="O3" s="4">
        <f>Table2[[#This Row],[Discount]]/100</f>
        <v>0.2</v>
      </c>
      <c r="P3" s="4" t="str">
        <f>IF(Table2[[#This Row],[Discount%]]=0,"No Discount",
IF(Table2[[#This Row],[Discount%]]&lt;=0.1,"Medium Discount",
IF(Table2[[#This Row],[Discount%]]&lt;=0.2,"High Discount")))</f>
        <v>High Discount</v>
      </c>
      <c r="Q3" s="9">
        <f>(Table2[Unit_Price]*Table2[Quantity])*(Table2[Discount]/100)</f>
        <v>8433</v>
      </c>
      <c r="R3" s="10">
        <v>33732</v>
      </c>
      <c r="S3" s="10">
        <v>6299.66</v>
      </c>
      <c r="T3" s="4">
        <f>Table2[Profit]/Table2[Sales]</f>
        <v>0.18675619589707101</v>
      </c>
      <c r="U3" t="s">
        <v>20</v>
      </c>
    </row>
    <row r="4" spans="1:24" x14ac:dyDescent="0.35">
      <c r="A4">
        <v>10003</v>
      </c>
      <c r="B4" s="1">
        <v>45234</v>
      </c>
      <c r="C4" s="2">
        <f>YEAR(Table2[Order Date])</f>
        <v>2023</v>
      </c>
      <c r="D4" s="2" t="str">
        <f>TEXT(Table2[Order Date],"mmm")</f>
        <v>Nov</v>
      </c>
      <c r="E4" t="s">
        <v>27</v>
      </c>
      <c r="F4" t="s">
        <v>28</v>
      </c>
      <c r="G4" t="s">
        <v>29</v>
      </c>
      <c r="H4" t="str">
        <f>VLOOKUP(Table2[[#This Row],[City]], Table46[], 2, FALSE)</f>
        <v>Bihar</v>
      </c>
      <c r="I4" t="s">
        <v>30</v>
      </c>
      <c r="J4" t="s">
        <v>31</v>
      </c>
      <c r="K4" t="s">
        <v>32</v>
      </c>
      <c r="L4" s="2">
        <v>4</v>
      </c>
      <c r="M4" s="11">
        <v>64876</v>
      </c>
      <c r="N4" s="6">
        <v>20</v>
      </c>
      <c r="O4" s="4">
        <f>Table2[[#This Row],[Discount]]/100</f>
        <v>0.2</v>
      </c>
      <c r="P4" s="4" t="str">
        <f>IF(Table2[[#This Row],[Discount%]]=0,"No Discount",
IF(Table2[[#This Row],[Discount%]]&lt;=0.1,"Medium Discount",
IF(Table2[[#This Row],[Discount%]]&lt;=0.2,"High Discount")))</f>
        <v>High Discount</v>
      </c>
      <c r="Q4" s="9">
        <f>(Table2[Unit_Price]*Table2[Quantity])*(Table2[Discount]/100)</f>
        <v>51900.800000000003</v>
      </c>
      <c r="R4" s="10">
        <v>207603.20000000001</v>
      </c>
      <c r="S4" s="10">
        <v>19850.27</v>
      </c>
      <c r="T4" s="4">
        <f>Table2[Profit]/Table2[Sales]</f>
        <v>9.5616397049756455E-2</v>
      </c>
      <c r="U4" t="s">
        <v>33</v>
      </c>
    </row>
    <row r="5" spans="1:24" x14ac:dyDescent="0.35">
      <c r="A5">
        <v>10004</v>
      </c>
      <c r="B5" s="1">
        <v>45800</v>
      </c>
      <c r="C5" s="2">
        <f>YEAR(Table2[Order Date])</f>
        <v>2025</v>
      </c>
      <c r="D5" s="2" t="str">
        <f>TEXT(Table2[Order Date],"mmm")</f>
        <v>May</v>
      </c>
      <c r="E5" t="s">
        <v>34</v>
      </c>
      <c r="F5" t="s">
        <v>28</v>
      </c>
      <c r="G5" t="s">
        <v>35</v>
      </c>
      <c r="H5" t="str">
        <f>VLOOKUP(Table2[[#This Row],[City]], Table46[], 2, FALSE)</f>
        <v>West Bengal</v>
      </c>
      <c r="I5" t="s">
        <v>24</v>
      </c>
      <c r="J5" t="s">
        <v>36</v>
      </c>
      <c r="K5" t="s">
        <v>37</v>
      </c>
      <c r="L5" s="2">
        <v>5</v>
      </c>
      <c r="M5" s="11">
        <v>37320</v>
      </c>
      <c r="N5" s="6">
        <v>15</v>
      </c>
      <c r="O5" s="4">
        <f>Table2[[#This Row],[Discount]]/100</f>
        <v>0.15</v>
      </c>
      <c r="P5" s="4" t="str">
        <f>IF(Table2[[#This Row],[Discount%]]=0,"No Discount",
IF(Table2[[#This Row],[Discount%]]&lt;=0.1,"Medium Discount",
IF(Table2[[#This Row],[Discount%]]&lt;=0.2,"High Discount")))</f>
        <v>High Discount</v>
      </c>
      <c r="Q5" s="9">
        <f>(Table2[Unit_Price]*Table2[Quantity])*(Table2[Discount]/100)</f>
        <v>27990</v>
      </c>
      <c r="R5" s="10">
        <v>158610</v>
      </c>
      <c r="S5" s="10">
        <v>36311.019999999997</v>
      </c>
      <c r="T5" s="4">
        <f>Table2[Profit]/Table2[Sales]</f>
        <v>0.22893272807515286</v>
      </c>
      <c r="U5" t="s">
        <v>38</v>
      </c>
      <c r="W5" s="13" t="s">
        <v>4</v>
      </c>
      <c r="X5" s="13" t="s">
        <v>8825</v>
      </c>
    </row>
    <row r="6" spans="1:24" x14ac:dyDescent="0.35">
      <c r="A6">
        <v>10005</v>
      </c>
      <c r="B6" s="1">
        <v>45676</v>
      </c>
      <c r="C6" s="2">
        <f>YEAR(Table2[Order Date])</f>
        <v>2025</v>
      </c>
      <c r="D6" s="2" t="str">
        <f>TEXT(Table2[Order Date],"mmm")</f>
        <v>Jan</v>
      </c>
      <c r="E6" t="s">
        <v>39</v>
      </c>
      <c r="F6" t="s">
        <v>40</v>
      </c>
      <c r="G6" t="s">
        <v>41</v>
      </c>
      <c r="H6" t="str">
        <f>VLOOKUP(Table2[[#This Row],[City]], Table46[], 2, FALSE)</f>
        <v>Maharashtra</v>
      </c>
      <c r="I6" t="s">
        <v>42</v>
      </c>
      <c r="J6" t="s">
        <v>43</v>
      </c>
      <c r="K6" t="s">
        <v>44</v>
      </c>
      <c r="L6" s="2">
        <v>1</v>
      </c>
      <c r="M6" s="11">
        <v>50037</v>
      </c>
      <c r="N6" s="6">
        <v>10</v>
      </c>
      <c r="O6" s="4">
        <f>Table2[[#This Row],[Discount]]/100</f>
        <v>0.1</v>
      </c>
      <c r="P6" s="4" t="str">
        <f>IF(Table2[[#This Row],[Discount%]]=0,"No Discount",
IF(Table2[[#This Row],[Discount%]]&lt;=0.1,"Medium Discount",
IF(Table2[[#This Row],[Discount%]]&lt;=0.2,"High Discount")))</f>
        <v>Medium Discount</v>
      </c>
      <c r="Q6" s="9">
        <f>(Table2[Unit_Price]*Table2[Quantity])*(Table2[Discount]/100)</f>
        <v>5003.7000000000007</v>
      </c>
      <c r="R6" s="10">
        <v>45033.3</v>
      </c>
      <c r="S6" s="10">
        <v>9050.0400000000009</v>
      </c>
      <c r="T6" s="4">
        <f>Table2[Profit]/Table2[Sales]</f>
        <v>0.20096328716749606</v>
      </c>
      <c r="U6" t="s">
        <v>20</v>
      </c>
      <c r="W6" s="50" t="s">
        <v>16</v>
      </c>
      <c r="X6" s="50" t="s">
        <v>8826</v>
      </c>
    </row>
    <row r="7" spans="1:24" x14ac:dyDescent="0.35">
      <c r="A7">
        <v>10006</v>
      </c>
      <c r="B7" s="1">
        <v>45753</v>
      </c>
      <c r="C7" s="2">
        <f>YEAR(Table2[Order Date])</f>
        <v>2025</v>
      </c>
      <c r="D7" s="2" t="str">
        <f>TEXT(Table2[Order Date],"mmm")</f>
        <v>Apr</v>
      </c>
      <c r="E7" t="s">
        <v>45</v>
      </c>
      <c r="F7" t="s">
        <v>40</v>
      </c>
      <c r="G7" t="s">
        <v>41</v>
      </c>
      <c r="H7" t="str">
        <f>VLOOKUP(Table2[[#This Row],[City]], Table46[], 2, FALSE)</f>
        <v>Maharashtra</v>
      </c>
      <c r="I7" t="s">
        <v>46</v>
      </c>
      <c r="J7" t="s">
        <v>47</v>
      </c>
      <c r="K7" t="s">
        <v>48</v>
      </c>
      <c r="L7" s="2">
        <v>5</v>
      </c>
      <c r="M7" s="11">
        <v>40287</v>
      </c>
      <c r="N7" s="6">
        <v>15</v>
      </c>
      <c r="O7" s="4">
        <f>Table2[[#This Row],[Discount]]/100</f>
        <v>0.15</v>
      </c>
      <c r="P7" s="4" t="str">
        <f>IF(Table2[[#This Row],[Discount%]]=0,"No Discount",
IF(Table2[[#This Row],[Discount%]]&lt;=0.1,"Medium Discount",
IF(Table2[[#This Row],[Discount%]]&lt;=0.2,"High Discount")))</f>
        <v>High Discount</v>
      </c>
      <c r="Q7" s="9">
        <f>(Table2[Unit_Price]*Table2[Quantity])*(Table2[Discount]/100)</f>
        <v>30215.25</v>
      </c>
      <c r="R7" s="10">
        <v>171219.75</v>
      </c>
      <c r="S7" s="10">
        <v>23722.84</v>
      </c>
      <c r="T7" s="4">
        <f>Table2[Profit]/Table2[Sales]</f>
        <v>0.13855200699685638</v>
      </c>
      <c r="U7" t="s">
        <v>33</v>
      </c>
      <c r="W7" s="50" t="s">
        <v>23</v>
      </c>
      <c r="X7" s="50" t="s">
        <v>23</v>
      </c>
    </row>
    <row r="8" spans="1:24" x14ac:dyDescent="0.35">
      <c r="A8">
        <v>10007</v>
      </c>
      <c r="B8" s="1">
        <v>45212</v>
      </c>
      <c r="C8" s="2">
        <f>YEAR(Table2[Order Date])</f>
        <v>2023</v>
      </c>
      <c r="D8" s="2" t="str">
        <f>TEXT(Table2[Order Date],"mmm")</f>
        <v>Oct</v>
      </c>
      <c r="E8" t="s">
        <v>49</v>
      </c>
      <c r="F8" t="s">
        <v>40</v>
      </c>
      <c r="G8" t="s">
        <v>50</v>
      </c>
      <c r="H8" t="str">
        <f>VLOOKUP(Table2[[#This Row],[City]], Table46[], 2, FALSE)</f>
        <v>Maharashtra</v>
      </c>
      <c r="I8" t="s">
        <v>42</v>
      </c>
      <c r="J8" t="s">
        <v>51</v>
      </c>
      <c r="K8" t="s">
        <v>52</v>
      </c>
      <c r="L8" s="2">
        <v>2</v>
      </c>
      <c r="M8" s="11">
        <v>3636</v>
      </c>
      <c r="N8" s="6">
        <v>5</v>
      </c>
      <c r="O8" s="4">
        <f>Table2[[#This Row],[Discount]]/100</f>
        <v>0.05</v>
      </c>
      <c r="P8" s="4" t="str">
        <f>IF(Table2[[#This Row],[Discount%]]=0,"No Discount",
IF(Table2[[#This Row],[Discount%]]&lt;=0.1,"Medium Discount",
IF(Table2[[#This Row],[Discount%]]&lt;=0.2,"High Discount")))</f>
        <v>Medium Discount</v>
      </c>
      <c r="Q8" s="9">
        <f>(Table2[Unit_Price]*Table2[Quantity])*(Table2[Discount]/100)</f>
        <v>363.6</v>
      </c>
      <c r="R8" s="10">
        <v>6908.4</v>
      </c>
      <c r="S8" s="10">
        <v>680.26</v>
      </c>
      <c r="T8" s="4">
        <f>Table2[Profit]/Table2[Sales]</f>
        <v>9.846853106363268E-2</v>
      </c>
      <c r="U8" t="s">
        <v>20</v>
      </c>
      <c r="W8" s="50" t="s">
        <v>29</v>
      </c>
      <c r="X8" s="50" t="s">
        <v>8827</v>
      </c>
    </row>
    <row r="9" spans="1:24" x14ac:dyDescent="0.35">
      <c r="A9">
        <v>10008</v>
      </c>
      <c r="B9" s="1">
        <v>45886</v>
      </c>
      <c r="C9" s="2">
        <f>YEAR(Table2[Order Date])</f>
        <v>2025</v>
      </c>
      <c r="D9" s="2" t="str">
        <f>TEXT(Table2[Order Date],"mmm")</f>
        <v>Aug</v>
      </c>
      <c r="E9" t="s">
        <v>53</v>
      </c>
      <c r="F9" t="s">
        <v>22</v>
      </c>
      <c r="G9" t="s">
        <v>54</v>
      </c>
      <c r="H9" t="str">
        <f>VLOOKUP(Table2[[#This Row],[City]], Table46[], 2, FALSE)</f>
        <v>Uttar Pradesh</v>
      </c>
      <c r="I9" t="s">
        <v>17</v>
      </c>
      <c r="J9" t="s">
        <v>55</v>
      </c>
      <c r="K9" t="s">
        <v>56</v>
      </c>
      <c r="L9" s="2">
        <v>1</v>
      </c>
      <c r="M9" s="11">
        <v>15885</v>
      </c>
      <c r="N9" s="6">
        <v>10</v>
      </c>
      <c r="O9" s="4">
        <f>Table2[[#This Row],[Discount]]/100</f>
        <v>0.1</v>
      </c>
      <c r="P9" s="4" t="str">
        <f>IF(Table2[[#This Row],[Discount%]]=0,"No Discount",
IF(Table2[[#This Row],[Discount%]]&lt;=0.1,"Medium Discount",
IF(Table2[[#This Row],[Discount%]]&lt;=0.2,"High Discount")))</f>
        <v>Medium Discount</v>
      </c>
      <c r="Q9" s="9">
        <f>(Table2[Unit_Price]*Table2[Quantity])*(Table2[Discount]/100)</f>
        <v>1588.5</v>
      </c>
      <c r="R9" s="10">
        <v>14296.5</v>
      </c>
      <c r="S9" s="10">
        <v>1289.03</v>
      </c>
      <c r="T9" s="4">
        <f>Table2[Profit]/Table2[Sales]</f>
        <v>9.0164026160249017E-2</v>
      </c>
      <c r="U9" t="s">
        <v>20</v>
      </c>
      <c r="W9" s="50" t="s">
        <v>35</v>
      </c>
      <c r="X9" s="50" t="s">
        <v>8828</v>
      </c>
    </row>
    <row r="10" spans="1:24" x14ac:dyDescent="0.35">
      <c r="A10">
        <v>10009</v>
      </c>
      <c r="B10" s="1">
        <v>45723</v>
      </c>
      <c r="C10" s="2">
        <f>YEAR(Table2[Order Date])</f>
        <v>2025</v>
      </c>
      <c r="D10" s="2" t="str">
        <f>TEXT(Table2[Order Date],"mmm")</f>
        <v>Mar</v>
      </c>
      <c r="E10" t="s">
        <v>57</v>
      </c>
      <c r="F10" t="s">
        <v>22</v>
      </c>
      <c r="G10" t="s">
        <v>58</v>
      </c>
      <c r="H10" t="str">
        <f>VLOOKUP(Table2[[#This Row],[City]], Table46[], 2, FALSE)</f>
        <v>Rajashtan</v>
      </c>
      <c r="I10" t="s">
        <v>24</v>
      </c>
      <c r="J10" t="s">
        <v>59</v>
      </c>
      <c r="K10" t="s">
        <v>60</v>
      </c>
      <c r="L10" s="2">
        <v>1</v>
      </c>
      <c r="M10" s="11">
        <v>40834</v>
      </c>
      <c r="N10" s="6">
        <v>20</v>
      </c>
      <c r="O10" s="4">
        <f>Table2[[#This Row],[Discount]]/100</f>
        <v>0.2</v>
      </c>
      <c r="P10" s="4" t="str">
        <f>IF(Table2[[#This Row],[Discount%]]=0,"No Discount",
IF(Table2[[#This Row],[Discount%]]&lt;=0.1,"Medium Discount",
IF(Table2[[#This Row],[Discount%]]&lt;=0.2,"High Discount")))</f>
        <v>High Discount</v>
      </c>
      <c r="Q10" s="9">
        <f>(Table2[Unit_Price]*Table2[Quantity])*(Table2[Discount]/100)</f>
        <v>8166.8</v>
      </c>
      <c r="R10" s="10">
        <v>32667.200000000001</v>
      </c>
      <c r="S10" s="10">
        <v>3700.89</v>
      </c>
      <c r="T10" s="4">
        <f>Table2[Profit]/Table2[Sales]</f>
        <v>0.11329070137630405</v>
      </c>
      <c r="U10" t="s">
        <v>33</v>
      </c>
      <c r="W10" s="50" t="s">
        <v>41</v>
      </c>
      <c r="X10" s="50" t="s">
        <v>8829</v>
      </c>
    </row>
    <row r="11" spans="1:24" x14ac:dyDescent="0.35">
      <c r="A11">
        <v>10010</v>
      </c>
      <c r="B11" s="1">
        <v>45628</v>
      </c>
      <c r="C11" s="2">
        <f>YEAR(Table2[Order Date])</f>
        <v>2024</v>
      </c>
      <c r="D11" s="2" t="str">
        <f>TEXT(Table2[Order Date],"mmm")</f>
        <v>Dec</v>
      </c>
      <c r="E11" t="s">
        <v>61</v>
      </c>
      <c r="F11" t="s">
        <v>40</v>
      </c>
      <c r="G11" t="s">
        <v>62</v>
      </c>
      <c r="H11" t="str">
        <f>VLOOKUP(Table2[[#This Row],[City]], Table46[], 2, FALSE)</f>
        <v>Goa</v>
      </c>
      <c r="I11" t="s">
        <v>30</v>
      </c>
      <c r="J11" t="s">
        <v>31</v>
      </c>
      <c r="K11" t="s">
        <v>63</v>
      </c>
      <c r="L11" s="2">
        <v>2</v>
      </c>
      <c r="M11" s="11">
        <v>16686</v>
      </c>
      <c r="N11" s="6">
        <v>15</v>
      </c>
      <c r="O11" s="4">
        <f>Table2[[#This Row],[Discount]]/100</f>
        <v>0.15</v>
      </c>
      <c r="P11" s="4" t="str">
        <f>IF(Table2[[#This Row],[Discount%]]=0,"No Discount",
IF(Table2[[#This Row],[Discount%]]&lt;=0.1,"Medium Discount",
IF(Table2[[#This Row],[Discount%]]&lt;=0.2,"High Discount")))</f>
        <v>High Discount</v>
      </c>
      <c r="Q11" s="9">
        <f>(Table2[Unit_Price]*Table2[Quantity])*(Table2[Discount]/100)</f>
        <v>5005.8</v>
      </c>
      <c r="R11" s="10">
        <v>28366.2</v>
      </c>
      <c r="S11" s="10">
        <v>5703.09</v>
      </c>
      <c r="T11" s="4">
        <f>Table2[Profit]/Table2[Sales]</f>
        <v>0.20105230873363369</v>
      </c>
      <c r="U11" t="s">
        <v>38</v>
      </c>
      <c r="W11" s="50" t="s">
        <v>50</v>
      </c>
      <c r="X11" s="50" t="s">
        <v>8829</v>
      </c>
    </row>
    <row r="12" spans="1:24" x14ac:dyDescent="0.35">
      <c r="A12">
        <v>10012</v>
      </c>
      <c r="B12" s="1">
        <v>45433</v>
      </c>
      <c r="C12" s="2">
        <f>YEAR(Table2[Order Date])</f>
        <v>2024</v>
      </c>
      <c r="D12" s="2" t="str">
        <f>TEXT(Table2[Order Date],"mmm")</f>
        <v>May</v>
      </c>
      <c r="E12" t="s">
        <v>67</v>
      </c>
      <c r="F12" t="s">
        <v>15</v>
      </c>
      <c r="G12" t="s">
        <v>68</v>
      </c>
      <c r="H12" t="str">
        <f>VLOOKUP(Table2[[#This Row],[City]], Table46[], 2, FALSE)</f>
        <v>Telangana</v>
      </c>
      <c r="I12" t="s">
        <v>69</v>
      </c>
      <c r="J12" t="s">
        <v>70</v>
      </c>
      <c r="K12" t="s">
        <v>71</v>
      </c>
      <c r="L12" s="2">
        <v>3</v>
      </c>
      <c r="M12" s="11">
        <v>27066</v>
      </c>
      <c r="N12" s="6">
        <v>10</v>
      </c>
      <c r="O12" s="4">
        <f>Table2[[#This Row],[Discount]]/100</f>
        <v>0.1</v>
      </c>
      <c r="P12" s="4" t="str">
        <f>IF(Table2[[#This Row],[Discount%]]=0,"No Discount",
IF(Table2[[#This Row],[Discount%]]&lt;=0.1,"Medium Discount",
IF(Table2[[#This Row],[Discount%]]&lt;=0.2,"High Discount")))</f>
        <v>Medium Discount</v>
      </c>
      <c r="Q12" s="9">
        <f>(Table2[Unit_Price]*Table2[Quantity])*(Table2[Discount]/100)</f>
        <v>8119.8</v>
      </c>
      <c r="R12" s="10">
        <v>73078.2</v>
      </c>
      <c r="S12" s="10">
        <v>16216.55</v>
      </c>
      <c r="T12" s="4">
        <f>Table2[Profit]/Table2[Sales]</f>
        <v>0.22190680668106219</v>
      </c>
      <c r="U12" t="s">
        <v>72</v>
      </c>
      <c r="W12" s="50" t="s">
        <v>54</v>
      </c>
      <c r="X12" s="50" t="s">
        <v>8830</v>
      </c>
    </row>
    <row r="13" spans="1:24" x14ac:dyDescent="0.35">
      <c r="A13">
        <v>10013</v>
      </c>
      <c r="B13" s="1">
        <v>45631</v>
      </c>
      <c r="C13" s="2">
        <f>YEAR(Table2[Order Date])</f>
        <v>2024</v>
      </c>
      <c r="D13" s="2" t="str">
        <f>TEXT(Table2[Order Date],"mmm")</f>
        <v>Dec</v>
      </c>
      <c r="E13" t="s">
        <v>73</v>
      </c>
      <c r="F13" t="s">
        <v>22</v>
      </c>
      <c r="G13" t="s">
        <v>74</v>
      </c>
      <c r="H13" t="str">
        <f>VLOOKUP(Table2[[#This Row],[City]], Table46[], 2, FALSE)</f>
        <v>Chandigarh</v>
      </c>
      <c r="I13" t="s">
        <v>75</v>
      </c>
      <c r="J13" t="s">
        <v>76</v>
      </c>
      <c r="K13" t="s">
        <v>77</v>
      </c>
      <c r="L13" s="2">
        <v>1</v>
      </c>
      <c r="M13" s="11">
        <v>53951</v>
      </c>
      <c r="N13" s="6">
        <v>5</v>
      </c>
      <c r="O13" s="4">
        <f>Table2[[#This Row],[Discount]]/100</f>
        <v>0.05</v>
      </c>
      <c r="P13" s="4" t="str">
        <f>IF(Table2[[#This Row],[Discount%]]=0,"No Discount",
IF(Table2[[#This Row],[Discount%]]&lt;=0.1,"Medium Discount",
IF(Table2[[#This Row],[Discount%]]&lt;=0.2,"High Discount")))</f>
        <v>Medium Discount</v>
      </c>
      <c r="Q13" s="9">
        <f>(Table2[Unit_Price]*Table2[Quantity])*(Table2[Discount]/100)</f>
        <v>2697.55</v>
      </c>
      <c r="R13" s="10">
        <v>51253.45</v>
      </c>
      <c r="S13" s="10">
        <v>6826.05</v>
      </c>
      <c r="T13" s="4">
        <f>Table2[Profit]/Table2[Sales]</f>
        <v>0.13318225407265269</v>
      </c>
      <c r="U13" t="s">
        <v>33</v>
      </c>
      <c r="W13" s="50" t="s">
        <v>58</v>
      </c>
      <c r="X13" s="50" t="s">
        <v>8831</v>
      </c>
    </row>
    <row r="14" spans="1:24" x14ac:dyDescent="0.35">
      <c r="A14">
        <v>10014</v>
      </c>
      <c r="B14" s="1">
        <v>45263</v>
      </c>
      <c r="C14" s="2">
        <f>YEAR(Table2[Order Date])</f>
        <v>2023</v>
      </c>
      <c r="D14" s="2" t="str">
        <f>TEXT(Table2[Order Date],"mmm")</f>
        <v>Dec</v>
      </c>
      <c r="E14" t="s">
        <v>78</v>
      </c>
      <c r="F14" t="s">
        <v>28</v>
      </c>
      <c r="G14" t="s">
        <v>29</v>
      </c>
      <c r="H14" t="str">
        <f>VLOOKUP(Table2[[#This Row],[City]], Table46[], 2, FALSE)</f>
        <v>Bihar</v>
      </c>
      <c r="I14" t="s">
        <v>42</v>
      </c>
      <c r="J14" t="s">
        <v>79</v>
      </c>
      <c r="K14" t="s">
        <v>80</v>
      </c>
      <c r="L14" s="2">
        <v>5</v>
      </c>
      <c r="M14" s="11">
        <v>23843</v>
      </c>
      <c r="N14" s="6">
        <v>0</v>
      </c>
      <c r="O14" s="4">
        <f>Table2[[#This Row],[Discount]]/100</f>
        <v>0</v>
      </c>
      <c r="P14" s="4" t="str">
        <f>IF(Table2[[#This Row],[Discount%]]=0,"No Discount",
IF(Table2[[#This Row],[Discount%]]&lt;=0.1,"Medium Discount",
IF(Table2[[#This Row],[Discount%]]&lt;=0.2,"High Discount")))</f>
        <v>No Discount</v>
      </c>
      <c r="Q14" s="9">
        <f>(Table2[Unit_Price]*Table2[Quantity])*(Table2[Discount]/100)</f>
        <v>0</v>
      </c>
      <c r="R14" s="10">
        <v>119215</v>
      </c>
      <c r="S14" s="10">
        <v>21029.48</v>
      </c>
      <c r="T14" s="4">
        <f>Table2[Profit]/Table2[Sales]</f>
        <v>0.17639961414251562</v>
      </c>
      <c r="U14" t="s">
        <v>38</v>
      </c>
      <c r="W14" s="50" t="s">
        <v>62</v>
      </c>
      <c r="X14" s="50" t="s">
        <v>62</v>
      </c>
    </row>
    <row r="15" spans="1:24" x14ac:dyDescent="0.35">
      <c r="A15">
        <v>10015</v>
      </c>
      <c r="B15" s="1">
        <v>45863</v>
      </c>
      <c r="C15" s="2">
        <f>YEAR(Table2[Order Date])</f>
        <v>2025</v>
      </c>
      <c r="D15" s="2" t="str">
        <f>TEXT(Table2[Order Date],"mmm")</f>
        <v>Jul</v>
      </c>
      <c r="E15" t="s">
        <v>81</v>
      </c>
      <c r="F15" t="s">
        <v>22</v>
      </c>
      <c r="G15" t="s">
        <v>58</v>
      </c>
      <c r="H15" t="str">
        <f>VLOOKUP(Table2[[#This Row],[City]], Table46[], 2, FALSE)</f>
        <v>Rajashtan</v>
      </c>
      <c r="I15" t="s">
        <v>30</v>
      </c>
      <c r="J15" t="s">
        <v>31</v>
      </c>
      <c r="K15" t="s">
        <v>82</v>
      </c>
      <c r="L15" s="2">
        <v>2</v>
      </c>
      <c r="M15" s="11">
        <v>15444</v>
      </c>
      <c r="N15" s="6">
        <v>5</v>
      </c>
      <c r="O15" s="4">
        <f>Table2[[#This Row],[Discount]]/100</f>
        <v>0.05</v>
      </c>
      <c r="P15" s="4" t="str">
        <f>IF(Table2[[#This Row],[Discount%]]=0,"No Discount",
IF(Table2[[#This Row],[Discount%]]&lt;=0.1,"Medium Discount",
IF(Table2[[#This Row],[Discount%]]&lt;=0.2,"High Discount")))</f>
        <v>Medium Discount</v>
      </c>
      <c r="Q15" s="9">
        <f>(Table2[Unit_Price]*Table2[Quantity])*(Table2[Discount]/100)</f>
        <v>1544.4</v>
      </c>
      <c r="R15" s="10">
        <v>29343.599999999999</v>
      </c>
      <c r="S15" s="10">
        <v>5535.44</v>
      </c>
      <c r="T15" s="4">
        <f>Table2[Profit]/Table2[Sales]</f>
        <v>0.18864215706320969</v>
      </c>
      <c r="U15" t="s">
        <v>83</v>
      </c>
      <c r="W15" s="50" t="s">
        <v>68</v>
      </c>
      <c r="X15" s="50" t="s">
        <v>8832</v>
      </c>
    </row>
    <row r="16" spans="1:24" x14ac:dyDescent="0.35">
      <c r="A16">
        <v>10016</v>
      </c>
      <c r="B16" s="1">
        <v>45212</v>
      </c>
      <c r="C16" s="2">
        <f>YEAR(Table2[Order Date])</f>
        <v>2023</v>
      </c>
      <c r="D16" s="2" t="str">
        <f>TEXT(Table2[Order Date],"mmm")</f>
        <v>Oct</v>
      </c>
      <c r="E16" t="s">
        <v>84</v>
      </c>
      <c r="F16" t="s">
        <v>28</v>
      </c>
      <c r="G16" t="s">
        <v>85</v>
      </c>
      <c r="H16" t="str">
        <f>VLOOKUP(Table2[[#This Row],[City]], Table46[], 2, FALSE)</f>
        <v>Odisha</v>
      </c>
      <c r="I16" t="s">
        <v>86</v>
      </c>
      <c r="J16" t="s">
        <v>87</v>
      </c>
      <c r="K16" t="s">
        <v>88</v>
      </c>
      <c r="L16" s="2">
        <v>5</v>
      </c>
      <c r="M16" s="11">
        <v>51645</v>
      </c>
      <c r="N16" s="6">
        <v>10</v>
      </c>
      <c r="O16" s="4">
        <f>Table2[[#This Row],[Discount]]/100</f>
        <v>0.1</v>
      </c>
      <c r="P16" s="4" t="str">
        <f>IF(Table2[[#This Row],[Discount%]]=0,"No Discount",
IF(Table2[[#This Row],[Discount%]]&lt;=0.1,"Medium Discount",
IF(Table2[[#This Row],[Discount%]]&lt;=0.2,"High Discount")))</f>
        <v>Medium Discount</v>
      </c>
      <c r="Q16" s="9">
        <f>(Table2[Unit_Price]*Table2[Quantity])*(Table2[Discount]/100)</f>
        <v>25822.5</v>
      </c>
      <c r="R16" s="10">
        <v>232402.5</v>
      </c>
      <c r="S16" s="10">
        <v>35657.72</v>
      </c>
      <c r="T16" s="4">
        <f>Table2[Profit]/Table2[Sales]</f>
        <v>0.15343087961618312</v>
      </c>
      <c r="U16" t="s">
        <v>20</v>
      </c>
      <c r="W16" s="50" t="s">
        <v>74</v>
      </c>
      <c r="X16" s="50" t="s">
        <v>74</v>
      </c>
    </row>
    <row r="17" spans="1:24" x14ac:dyDescent="0.35">
      <c r="A17">
        <v>10017</v>
      </c>
      <c r="B17" s="1">
        <v>45436</v>
      </c>
      <c r="C17" s="2">
        <f>YEAR(Table2[Order Date])</f>
        <v>2024</v>
      </c>
      <c r="D17" s="2" t="str">
        <f>TEXT(Table2[Order Date],"mmm")</f>
        <v>May</v>
      </c>
      <c r="E17" t="s">
        <v>89</v>
      </c>
      <c r="F17" t="s">
        <v>15</v>
      </c>
      <c r="G17" t="s">
        <v>68</v>
      </c>
      <c r="H17" t="str">
        <f>VLOOKUP(Table2[[#This Row],[City]], Table46[], 2, FALSE)</f>
        <v>Telangana</v>
      </c>
      <c r="I17" t="s">
        <v>86</v>
      </c>
      <c r="J17" t="s">
        <v>90</v>
      </c>
      <c r="K17" t="s">
        <v>91</v>
      </c>
      <c r="L17" s="2">
        <v>3</v>
      </c>
      <c r="M17" s="11">
        <v>52691</v>
      </c>
      <c r="N17" s="6">
        <v>15</v>
      </c>
      <c r="O17" s="4">
        <f>Table2[[#This Row],[Discount]]/100</f>
        <v>0.15</v>
      </c>
      <c r="P17" s="4" t="str">
        <f>IF(Table2[[#This Row],[Discount%]]=0,"No Discount",
IF(Table2[[#This Row],[Discount%]]&lt;=0.1,"Medium Discount",
IF(Table2[[#This Row],[Discount%]]&lt;=0.2,"High Discount")))</f>
        <v>High Discount</v>
      </c>
      <c r="Q17" s="9">
        <f>(Table2[Unit_Price]*Table2[Quantity])*(Table2[Discount]/100)</f>
        <v>23710.95</v>
      </c>
      <c r="R17" s="10">
        <v>134362.04999999999</v>
      </c>
      <c r="S17" s="10">
        <v>26225.16</v>
      </c>
      <c r="T17" s="4">
        <f>Table2[Profit]/Table2[Sales]</f>
        <v>0.19518279156949453</v>
      </c>
      <c r="U17" t="s">
        <v>38</v>
      </c>
      <c r="W17" s="50" t="s">
        <v>85</v>
      </c>
      <c r="X17" s="50" t="s">
        <v>8833</v>
      </c>
    </row>
    <row r="18" spans="1:24" x14ac:dyDescent="0.35">
      <c r="A18">
        <v>10018</v>
      </c>
      <c r="B18" s="1">
        <v>45907</v>
      </c>
      <c r="C18" s="2">
        <f>YEAR(Table2[Order Date])</f>
        <v>2025</v>
      </c>
      <c r="D18" s="2" t="str">
        <f>TEXT(Table2[Order Date],"mmm")</f>
        <v>Sep</v>
      </c>
      <c r="E18" t="s">
        <v>92</v>
      </c>
      <c r="F18" t="s">
        <v>15</v>
      </c>
      <c r="G18" t="s">
        <v>93</v>
      </c>
      <c r="H18" t="str">
        <f>VLOOKUP(Table2[[#This Row],[City]], Table46[], 2, FALSE)</f>
        <v>Tamil Nadu</v>
      </c>
      <c r="I18" t="s">
        <v>24</v>
      </c>
      <c r="J18" t="s">
        <v>36</v>
      </c>
      <c r="K18" t="s">
        <v>94</v>
      </c>
      <c r="L18" s="2">
        <v>4</v>
      </c>
      <c r="M18" s="11">
        <v>3775</v>
      </c>
      <c r="N18" s="6">
        <v>10</v>
      </c>
      <c r="O18" s="4">
        <f>Table2[[#This Row],[Discount]]/100</f>
        <v>0.1</v>
      </c>
      <c r="P18" s="4" t="str">
        <f>IF(Table2[[#This Row],[Discount%]]=0,"No Discount",
IF(Table2[[#This Row],[Discount%]]&lt;=0.1,"Medium Discount",
IF(Table2[[#This Row],[Discount%]]&lt;=0.2,"High Discount")))</f>
        <v>Medium Discount</v>
      </c>
      <c r="Q18" s="9">
        <f>(Table2[Unit_Price]*Table2[Quantity])*(Table2[Discount]/100)</f>
        <v>1510</v>
      </c>
      <c r="R18" s="10">
        <v>13590</v>
      </c>
      <c r="S18" s="10">
        <v>1234.71</v>
      </c>
      <c r="T18" s="4">
        <f>Table2[Profit]/Table2[Sales]</f>
        <v>9.0854304635761593E-2</v>
      </c>
      <c r="U18" t="s">
        <v>72</v>
      </c>
      <c r="W18" s="50" t="s">
        <v>93</v>
      </c>
      <c r="X18" s="50" t="s">
        <v>8834</v>
      </c>
    </row>
    <row r="19" spans="1:24" x14ac:dyDescent="0.35">
      <c r="A19">
        <v>10019</v>
      </c>
      <c r="B19" s="1">
        <v>45458</v>
      </c>
      <c r="C19" s="2">
        <f>YEAR(Table2[Order Date])</f>
        <v>2024</v>
      </c>
      <c r="D19" s="2" t="str">
        <f>TEXT(Table2[Order Date],"mmm")</f>
        <v>Jun</v>
      </c>
      <c r="E19" t="s">
        <v>95</v>
      </c>
      <c r="F19" t="s">
        <v>28</v>
      </c>
      <c r="G19" t="s">
        <v>29</v>
      </c>
      <c r="H19" t="str">
        <f>VLOOKUP(Table2[[#This Row],[City]], Table46[], 2, FALSE)</f>
        <v>Bihar</v>
      </c>
      <c r="I19" t="s">
        <v>96</v>
      </c>
      <c r="J19" t="s">
        <v>97</v>
      </c>
      <c r="K19" t="s">
        <v>98</v>
      </c>
      <c r="L19" s="2">
        <v>3</v>
      </c>
      <c r="M19" s="11">
        <v>16579</v>
      </c>
      <c r="N19" s="6">
        <v>20</v>
      </c>
      <c r="O19" s="4">
        <f>Table2[[#This Row],[Discount]]/100</f>
        <v>0.2</v>
      </c>
      <c r="P19" s="4" t="str">
        <f>IF(Table2[[#This Row],[Discount%]]=0,"No Discount",
IF(Table2[[#This Row],[Discount%]]&lt;=0.1,"Medium Discount",
IF(Table2[[#This Row],[Discount%]]&lt;=0.2,"High Discount")))</f>
        <v>High Discount</v>
      </c>
      <c r="Q19" s="9">
        <f>(Table2[Unit_Price]*Table2[Quantity])*(Table2[Discount]/100)</f>
        <v>9947.4000000000015</v>
      </c>
      <c r="R19" s="10">
        <v>39789.599999999999</v>
      </c>
      <c r="S19" s="10">
        <v>4240.62</v>
      </c>
      <c r="T19" s="4">
        <f>Table2[Profit]/Table2[Sales]</f>
        <v>0.10657609023463417</v>
      </c>
      <c r="U19" t="s">
        <v>33</v>
      </c>
      <c r="W19" s="50" t="s">
        <v>103</v>
      </c>
      <c r="X19" s="50" t="s">
        <v>8835</v>
      </c>
    </row>
    <row r="20" spans="1:24" x14ac:dyDescent="0.35">
      <c r="A20">
        <v>10020</v>
      </c>
      <c r="B20" s="1">
        <v>45302</v>
      </c>
      <c r="C20" s="2">
        <f>YEAR(Table2[Order Date])</f>
        <v>2024</v>
      </c>
      <c r="D20" s="2" t="str">
        <f>TEXT(Table2[Order Date],"mmm")</f>
        <v>Jan</v>
      </c>
      <c r="E20" t="s">
        <v>99</v>
      </c>
      <c r="F20" t="s">
        <v>40</v>
      </c>
      <c r="G20" t="s">
        <v>41</v>
      </c>
      <c r="H20" t="str">
        <f>VLOOKUP(Table2[[#This Row],[City]], Table46[], 2, FALSE)</f>
        <v>Maharashtra</v>
      </c>
      <c r="I20" t="s">
        <v>17</v>
      </c>
      <c r="J20" t="s">
        <v>100</v>
      </c>
      <c r="K20" t="s">
        <v>101</v>
      </c>
      <c r="L20" s="2">
        <v>5</v>
      </c>
      <c r="M20" s="11">
        <v>36393</v>
      </c>
      <c r="N20" s="6">
        <v>5</v>
      </c>
      <c r="O20" s="4">
        <f>Table2[[#This Row],[Discount]]/100</f>
        <v>0.05</v>
      </c>
      <c r="P20" s="4" t="str">
        <f>IF(Table2[[#This Row],[Discount%]]=0,"No Discount",
IF(Table2[[#This Row],[Discount%]]&lt;=0.1,"Medium Discount",
IF(Table2[[#This Row],[Discount%]]&lt;=0.2,"High Discount")))</f>
        <v>Medium Discount</v>
      </c>
      <c r="Q20" s="9">
        <f>(Table2[Unit_Price]*Table2[Quantity])*(Table2[Discount]/100)</f>
        <v>9098.25</v>
      </c>
      <c r="R20" s="10">
        <v>172866.75</v>
      </c>
      <c r="S20" s="10">
        <v>39437.910000000003</v>
      </c>
      <c r="T20" s="4">
        <f>Table2[Profit]/Table2[Sales]</f>
        <v>0.22814051863646423</v>
      </c>
      <c r="U20" t="s">
        <v>20</v>
      </c>
      <c r="W20" s="50" t="s">
        <v>110</v>
      </c>
      <c r="X20" s="50" t="s">
        <v>8835</v>
      </c>
    </row>
    <row r="21" spans="1:24" x14ac:dyDescent="0.35">
      <c r="A21">
        <v>10021</v>
      </c>
      <c r="B21" s="1">
        <v>45214</v>
      </c>
      <c r="C21" s="2">
        <f>YEAR(Table2[Order Date])</f>
        <v>2023</v>
      </c>
      <c r="D21" s="2" t="str">
        <f>TEXT(Table2[Order Date],"mmm")</f>
        <v>Oct</v>
      </c>
      <c r="E21" t="s">
        <v>102</v>
      </c>
      <c r="F21" t="s">
        <v>40</v>
      </c>
      <c r="G21" t="s">
        <v>103</v>
      </c>
      <c r="H21" t="str">
        <f>VLOOKUP(Table2[[#This Row],[City]], Table46[], 2, FALSE)</f>
        <v>Gujarat</v>
      </c>
      <c r="I21" t="s">
        <v>30</v>
      </c>
      <c r="J21" t="s">
        <v>104</v>
      </c>
      <c r="K21" t="s">
        <v>105</v>
      </c>
      <c r="L21" s="2">
        <v>1</v>
      </c>
      <c r="M21" s="11">
        <v>6574</v>
      </c>
      <c r="N21" s="6">
        <v>20</v>
      </c>
      <c r="O21" s="4">
        <f>Table2[[#This Row],[Discount]]/100</f>
        <v>0.2</v>
      </c>
      <c r="P21" s="4" t="str">
        <f>IF(Table2[[#This Row],[Discount%]]=0,"No Discount",
IF(Table2[[#This Row],[Discount%]]&lt;=0.1,"Medium Discount",
IF(Table2[[#This Row],[Discount%]]&lt;=0.2,"High Discount")))</f>
        <v>High Discount</v>
      </c>
      <c r="Q21" s="9">
        <f>(Table2[Unit_Price]*Table2[Quantity])*(Table2[Discount]/100)</f>
        <v>1314.8000000000002</v>
      </c>
      <c r="R21" s="10">
        <v>5259.2</v>
      </c>
      <c r="S21" s="10">
        <v>580.75</v>
      </c>
      <c r="T21" s="4">
        <f>Table2[Profit]/Table2[Sales]</f>
        <v>0.11042554000608458</v>
      </c>
      <c r="U21" t="s">
        <v>38</v>
      </c>
      <c r="W21" s="50" t="s">
        <v>114</v>
      </c>
      <c r="X21" s="50" t="s">
        <v>8836</v>
      </c>
    </row>
    <row r="22" spans="1:24" x14ac:dyDescent="0.35">
      <c r="A22">
        <v>10022</v>
      </c>
      <c r="B22" s="1">
        <v>45367</v>
      </c>
      <c r="C22" s="2">
        <f>YEAR(Table2[Order Date])</f>
        <v>2024</v>
      </c>
      <c r="D22" s="2" t="str">
        <f>TEXT(Table2[Order Date],"mmm")</f>
        <v>Mar</v>
      </c>
      <c r="E22" t="s">
        <v>106</v>
      </c>
      <c r="F22" t="s">
        <v>22</v>
      </c>
      <c r="G22" t="s">
        <v>54</v>
      </c>
      <c r="H22" t="str">
        <f>VLOOKUP(Table2[[#This Row],[City]], Table46[], 2, FALSE)</f>
        <v>Uttar Pradesh</v>
      </c>
      <c r="I22" t="s">
        <v>24</v>
      </c>
      <c r="J22" t="s">
        <v>107</v>
      </c>
      <c r="K22" t="s">
        <v>108</v>
      </c>
      <c r="L22" s="2">
        <v>5</v>
      </c>
      <c r="M22" s="11">
        <v>26762</v>
      </c>
      <c r="N22" s="6">
        <v>15</v>
      </c>
      <c r="O22" s="4">
        <f>Table2[[#This Row],[Discount]]/100</f>
        <v>0.15</v>
      </c>
      <c r="P22" s="4" t="str">
        <f>IF(Table2[[#This Row],[Discount%]]=0,"No Discount",
IF(Table2[[#This Row],[Discount%]]&lt;=0.1,"Medium Discount",
IF(Table2[[#This Row],[Discount%]]&lt;=0.2,"High Discount")))</f>
        <v>High Discount</v>
      </c>
      <c r="Q22" s="9">
        <f>(Table2[Unit_Price]*Table2[Quantity])*(Table2[Discount]/100)</f>
        <v>20071.5</v>
      </c>
      <c r="R22" s="10">
        <v>113738.5</v>
      </c>
      <c r="S22" s="10">
        <v>27267.31</v>
      </c>
      <c r="T22" s="4">
        <f>Table2[Profit]/Table2[Sales]</f>
        <v>0.23973685251695778</v>
      </c>
      <c r="U22" t="s">
        <v>33</v>
      </c>
      <c r="W22" s="50" t="s">
        <v>144</v>
      </c>
      <c r="X22" s="50" t="s">
        <v>8837</v>
      </c>
    </row>
    <row r="23" spans="1:24" x14ac:dyDescent="0.35">
      <c r="A23">
        <v>10023</v>
      </c>
      <c r="B23" s="1">
        <v>45232</v>
      </c>
      <c r="C23" s="2">
        <f>YEAR(Table2[Order Date])</f>
        <v>2023</v>
      </c>
      <c r="D23" s="2" t="str">
        <f>TEXT(Table2[Order Date],"mmm")</f>
        <v>Nov</v>
      </c>
      <c r="E23" t="s">
        <v>109</v>
      </c>
      <c r="F23" t="s">
        <v>40</v>
      </c>
      <c r="G23" t="s">
        <v>110</v>
      </c>
      <c r="H23" t="str">
        <f>VLOOKUP(Table2[[#This Row],[City]], Table46[], 2, FALSE)</f>
        <v>Gujarat</v>
      </c>
      <c r="I23" t="s">
        <v>17</v>
      </c>
      <c r="J23" t="s">
        <v>111</v>
      </c>
      <c r="K23" t="s">
        <v>112</v>
      </c>
      <c r="L23" s="2">
        <v>1</v>
      </c>
      <c r="M23" s="11">
        <v>47699</v>
      </c>
      <c r="N23" s="6">
        <v>20</v>
      </c>
      <c r="O23" s="4">
        <f>Table2[[#This Row],[Discount]]/100</f>
        <v>0.2</v>
      </c>
      <c r="P23" s="4" t="str">
        <f>IF(Table2[[#This Row],[Discount%]]=0,"No Discount",
IF(Table2[[#This Row],[Discount%]]&lt;=0.1,"Medium Discount",
IF(Table2[[#This Row],[Discount%]]&lt;=0.2,"High Discount")))</f>
        <v>High Discount</v>
      </c>
      <c r="Q23" s="9">
        <f>(Table2[Unit_Price]*Table2[Quantity])*(Table2[Discount]/100)</f>
        <v>9539.8000000000011</v>
      </c>
      <c r="R23" s="10">
        <v>38159.199999999997</v>
      </c>
      <c r="S23" s="10">
        <v>8535.56</v>
      </c>
      <c r="T23" s="4">
        <f>Table2[Profit]/Table2[Sales]</f>
        <v>0.22368288643367787</v>
      </c>
      <c r="U23" t="s">
        <v>38</v>
      </c>
      <c r="W23" s="50" t="s">
        <v>147</v>
      </c>
      <c r="X23" s="50" t="s">
        <v>8838</v>
      </c>
    </row>
    <row r="24" spans="1:24" x14ac:dyDescent="0.35">
      <c r="A24">
        <v>10024</v>
      </c>
      <c r="B24" s="1">
        <v>45848</v>
      </c>
      <c r="C24" s="2">
        <f>YEAR(Table2[Order Date])</f>
        <v>2025</v>
      </c>
      <c r="D24" s="2" t="str">
        <f>TEXT(Table2[Order Date],"mmm")</f>
        <v>Jul</v>
      </c>
      <c r="E24" t="s">
        <v>113</v>
      </c>
      <c r="F24" t="s">
        <v>28</v>
      </c>
      <c r="G24" t="s">
        <v>114</v>
      </c>
      <c r="H24" t="str">
        <f>VLOOKUP(Table2[[#This Row],[City]], Table46[], 2, FALSE)</f>
        <v>Jharkhand</v>
      </c>
      <c r="I24" t="s">
        <v>69</v>
      </c>
      <c r="J24" t="s">
        <v>115</v>
      </c>
      <c r="K24" t="s">
        <v>116</v>
      </c>
      <c r="L24" s="2">
        <v>1</v>
      </c>
      <c r="M24" s="11">
        <v>28257</v>
      </c>
      <c r="N24" s="6">
        <v>10</v>
      </c>
      <c r="O24" s="4">
        <f>Table2[[#This Row],[Discount]]/100</f>
        <v>0.1</v>
      </c>
      <c r="P24" s="4" t="str">
        <f>IF(Table2[[#This Row],[Discount%]]=0,"No Discount",
IF(Table2[[#This Row],[Discount%]]&lt;=0.1,"Medium Discount",
IF(Table2[[#This Row],[Discount%]]&lt;=0.2,"High Discount")))</f>
        <v>Medium Discount</v>
      </c>
      <c r="Q24" s="9">
        <f>(Table2[Unit_Price]*Table2[Quantity])*(Table2[Discount]/100)</f>
        <v>2825.7000000000003</v>
      </c>
      <c r="R24" s="10">
        <v>25431.3</v>
      </c>
      <c r="S24" s="10">
        <v>3959.79</v>
      </c>
      <c r="T24" s="4">
        <f>Table2[Profit]/Table2[Sales]</f>
        <v>0.15570537094053391</v>
      </c>
      <c r="U24" t="s">
        <v>33</v>
      </c>
      <c r="W24" s="50" t="s">
        <v>167</v>
      </c>
      <c r="X24" s="50" t="s">
        <v>8839</v>
      </c>
    </row>
    <row r="25" spans="1:24" x14ac:dyDescent="0.35">
      <c r="A25">
        <v>10025</v>
      </c>
      <c r="B25" s="1">
        <v>45829</v>
      </c>
      <c r="C25" s="2">
        <f>YEAR(Table2[Order Date])</f>
        <v>2025</v>
      </c>
      <c r="D25" s="2" t="str">
        <f>TEXT(Table2[Order Date],"mmm")</f>
        <v>Jun</v>
      </c>
      <c r="E25" t="s">
        <v>117</v>
      </c>
      <c r="F25" t="s">
        <v>22</v>
      </c>
      <c r="G25" t="s">
        <v>74</v>
      </c>
      <c r="H25" t="str">
        <f>VLOOKUP(Table2[[#This Row],[City]], Table46[], 2, FALSE)</f>
        <v>Chandigarh</v>
      </c>
      <c r="I25" t="s">
        <v>86</v>
      </c>
      <c r="J25" t="s">
        <v>118</v>
      </c>
      <c r="K25" t="s">
        <v>119</v>
      </c>
      <c r="L25" s="2">
        <v>5</v>
      </c>
      <c r="M25" s="11">
        <v>24056</v>
      </c>
      <c r="N25" s="6">
        <v>20</v>
      </c>
      <c r="O25" s="4">
        <f>Table2[[#This Row],[Discount]]/100</f>
        <v>0.2</v>
      </c>
      <c r="P25" s="4" t="str">
        <f>IF(Table2[[#This Row],[Discount%]]=0,"No Discount",
IF(Table2[[#This Row],[Discount%]]&lt;=0.1,"Medium Discount",
IF(Table2[[#This Row],[Discount%]]&lt;=0.2,"High Discount")))</f>
        <v>High Discount</v>
      </c>
      <c r="Q25" s="9">
        <f>(Table2[Unit_Price]*Table2[Quantity])*(Table2[Discount]/100)</f>
        <v>24056</v>
      </c>
      <c r="R25" s="10">
        <v>96224</v>
      </c>
      <c r="S25" s="10">
        <v>20551.560000000001</v>
      </c>
      <c r="T25" s="4">
        <f>Table2[Profit]/Table2[Sales]</f>
        <v>0.21358039574326573</v>
      </c>
      <c r="U25" t="s">
        <v>83</v>
      </c>
      <c r="W25" s="50" t="s">
        <v>174</v>
      </c>
      <c r="X25" s="50" t="s">
        <v>8834</v>
      </c>
    </row>
    <row r="26" spans="1:24" x14ac:dyDescent="0.35">
      <c r="A26">
        <v>10026</v>
      </c>
      <c r="B26" s="1">
        <v>45304</v>
      </c>
      <c r="C26" s="2">
        <f>YEAR(Table2[Order Date])</f>
        <v>2024</v>
      </c>
      <c r="D26" s="2" t="str">
        <f>TEXT(Table2[Order Date],"mmm")</f>
        <v>Jan</v>
      </c>
      <c r="E26" t="s">
        <v>120</v>
      </c>
      <c r="F26" t="s">
        <v>15</v>
      </c>
      <c r="G26" t="s">
        <v>93</v>
      </c>
      <c r="H26" t="str">
        <f>VLOOKUP(Table2[[#This Row],[City]], Table46[], 2, FALSE)</f>
        <v>Tamil Nadu</v>
      </c>
      <c r="I26" t="s">
        <v>24</v>
      </c>
      <c r="J26" t="s">
        <v>25</v>
      </c>
      <c r="K26" t="s">
        <v>121</v>
      </c>
      <c r="L26" s="2">
        <v>2</v>
      </c>
      <c r="M26" s="11">
        <v>65756</v>
      </c>
      <c r="N26" s="6">
        <v>5</v>
      </c>
      <c r="O26" s="4">
        <f>Table2[[#This Row],[Discount]]/100</f>
        <v>0.05</v>
      </c>
      <c r="P26" s="4" t="str">
        <f>IF(Table2[[#This Row],[Discount%]]=0,"No Discount",
IF(Table2[[#This Row],[Discount%]]&lt;=0.1,"Medium Discount",
IF(Table2[[#This Row],[Discount%]]&lt;=0.2,"High Discount")))</f>
        <v>Medium Discount</v>
      </c>
      <c r="Q26" s="9">
        <f>(Table2[Unit_Price]*Table2[Quantity])*(Table2[Discount]/100)</f>
        <v>6575.6</v>
      </c>
      <c r="R26" s="10">
        <v>124936.4</v>
      </c>
      <c r="S26" s="10">
        <v>19544.759999999998</v>
      </c>
      <c r="T26" s="4">
        <f>Table2[Profit]/Table2[Sales]</f>
        <v>0.15643767548928894</v>
      </c>
      <c r="U26" t="s">
        <v>38</v>
      </c>
    </row>
    <row r="27" spans="1:24" x14ac:dyDescent="0.35">
      <c r="A27">
        <v>10027</v>
      </c>
      <c r="B27" s="1">
        <v>45769</v>
      </c>
      <c r="C27" s="2">
        <f>YEAR(Table2[Order Date])</f>
        <v>2025</v>
      </c>
      <c r="D27" s="2" t="str">
        <f>TEXT(Table2[Order Date],"mmm")</f>
        <v>Apr</v>
      </c>
      <c r="E27" t="s">
        <v>122</v>
      </c>
      <c r="F27" t="s">
        <v>22</v>
      </c>
      <c r="G27" t="s">
        <v>54</v>
      </c>
      <c r="H27" t="str">
        <f>VLOOKUP(Table2[[#This Row],[City]], Table46[], 2, FALSE)</f>
        <v>Uttar Pradesh</v>
      </c>
      <c r="I27" t="s">
        <v>69</v>
      </c>
      <c r="J27" t="s">
        <v>123</v>
      </c>
      <c r="K27" t="s">
        <v>124</v>
      </c>
      <c r="L27" s="2">
        <v>1</v>
      </c>
      <c r="M27" s="11">
        <v>8276</v>
      </c>
      <c r="N27" s="6">
        <v>0</v>
      </c>
      <c r="O27" s="4">
        <f>Table2[[#This Row],[Discount]]/100</f>
        <v>0</v>
      </c>
      <c r="P27" s="4" t="str">
        <f>IF(Table2[[#This Row],[Discount%]]=0,"No Discount",
IF(Table2[[#This Row],[Discount%]]&lt;=0.1,"Medium Discount",
IF(Table2[[#This Row],[Discount%]]&lt;=0.2,"High Discount")))</f>
        <v>No Discount</v>
      </c>
      <c r="Q27" s="9">
        <f>(Table2[Unit_Price]*Table2[Quantity])*(Table2[Discount]/100)</f>
        <v>0</v>
      </c>
      <c r="R27" s="10">
        <v>8276</v>
      </c>
      <c r="S27" s="10">
        <v>537.47</v>
      </c>
      <c r="T27" s="4">
        <f>Table2[Profit]/Table2[Sales]</f>
        <v>6.4943209279845343E-2</v>
      </c>
      <c r="U27" t="s">
        <v>72</v>
      </c>
    </row>
    <row r="28" spans="1:24" x14ac:dyDescent="0.35">
      <c r="A28">
        <v>10028</v>
      </c>
      <c r="B28" s="1">
        <v>45638</v>
      </c>
      <c r="C28" s="2">
        <f>YEAR(Table2[Order Date])</f>
        <v>2024</v>
      </c>
      <c r="D28" s="2" t="str">
        <f>TEXT(Table2[Order Date],"mmm")</f>
        <v>Dec</v>
      </c>
      <c r="E28" t="s">
        <v>125</v>
      </c>
      <c r="F28" t="s">
        <v>28</v>
      </c>
      <c r="G28" t="s">
        <v>85</v>
      </c>
      <c r="H28" t="str">
        <f>VLOOKUP(Table2[[#This Row],[City]], Table46[], 2, FALSE)</f>
        <v>Odisha</v>
      </c>
      <c r="I28" t="s">
        <v>46</v>
      </c>
      <c r="J28" t="s">
        <v>126</v>
      </c>
      <c r="K28" t="s">
        <v>127</v>
      </c>
      <c r="L28" s="2">
        <v>3</v>
      </c>
      <c r="M28" s="11">
        <v>731</v>
      </c>
      <c r="N28" s="6">
        <v>0</v>
      </c>
      <c r="O28" s="4">
        <f>Table2[[#This Row],[Discount]]/100</f>
        <v>0</v>
      </c>
      <c r="P28" s="4" t="str">
        <f>IF(Table2[[#This Row],[Discount%]]=0,"No Discount",
IF(Table2[[#This Row],[Discount%]]&lt;=0.1,"Medium Discount",
IF(Table2[[#This Row],[Discount%]]&lt;=0.2,"High Discount")))</f>
        <v>No Discount</v>
      </c>
      <c r="Q28" s="9">
        <f>(Table2[Unit_Price]*Table2[Quantity])*(Table2[Discount]/100)</f>
        <v>0</v>
      </c>
      <c r="R28" s="10">
        <v>2193</v>
      </c>
      <c r="S28" s="10">
        <v>214.1</v>
      </c>
      <c r="T28" s="4">
        <f>Table2[Profit]/Table2[Sales]</f>
        <v>9.7628818969448236E-2</v>
      </c>
      <c r="U28" t="s">
        <v>38</v>
      </c>
    </row>
    <row r="29" spans="1:24" x14ac:dyDescent="0.35">
      <c r="A29">
        <v>10029</v>
      </c>
      <c r="B29" s="1">
        <v>45896</v>
      </c>
      <c r="C29" s="2">
        <f>YEAR(Table2[Order Date])</f>
        <v>2025</v>
      </c>
      <c r="D29" s="2" t="str">
        <f>TEXT(Table2[Order Date],"mmm")</f>
        <v>Aug</v>
      </c>
      <c r="E29" t="s">
        <v>128</v>
      </c>
      <c r="F29" t="s">
        <v>22</v>
      </c>
      <c r="G29" t="s">
        <v>23</v>
      </c>
      <c r="H29" t="str">
        <f>VLOOKUP(Table2[[#This Row],[City]], Table46[], 2, FALSE)</f>
        <v>Delhi</v>
      </c>
      <c r="I29" t="s">
        <v>129</v>
      </c>
      <c r="J29" t="s">
        <v>130</v>
      </c>
      <c r="K29" t="s">
        <v>131</v>
      </c>
      <c r="L29" s="2">
        <v>2</v>
      </c>
      <c r="M29" s="11">
        <v>67085</v>
      </c>
      <c r="N29" s="6">
        <v>20</v>
      </c>
      <c r="O29" s="4">
        <f>Table2[[#This Row],[Discount]]/100</f>
        <v>0.2</v>
      </c>
      <c r="P29" s="4" t="str">
        <f>IF(Table2[[#This Row],[Discount%]]=0,"No Discount",
IF(Table2[[#This Row],[Discount%]]&lt;=0.1,"Medium Discount",
IF(Table2[[#This Row],[Discount%]]&lt;=0.2,"High Discount")))</f>
        <v>High Discount</v>
      </c>
      <c r="Q29" s="9">
        <f>(Table2[Unit_Price]*Table2[Quantity])*(Table2[Discount]/100)</f>
        <v>26834</v>
      </c>
      <c r="R29" s="10">
        <v>107336</v>
      </c>
      <c r="S29" s="10">
        <v>22034.77</v>
      </c>
      <c r="T29" s="4">
        <f>Table2[Profit]/Table2[Sales]</f>
        <v>0.20528778788104643</v>
      </c>
      <c r="U29" t="s">
        <v>72</v>
      </c>
    </row>
    <row r="30" spans="1:24" x14ac:dyDescent="0.35">
      <c r="A30">
        <v>10030</v>
      </c>
      <c r="B30" s="1">
        <v>45404</v>
      </c>
      <c r="C30" s="2">
        <f>YEAR(Table2[Order Date])</f>
        <v>2024</v>
      </c>
      <c r="D30" s="2" t="str">
        <f>TEXT(Table2[Order Date],"mmm")</f>
        <v>Apr</v>
      </c>
      <c r="E30" t="s">
        <v>132</v>
      </c>
      <c r="F30" t="s">
        <v>22</v>
      </c>
      <c r="G30" t="s">
        <v>74</v>
      </c>
      <c r="H30" t="str">
        <f>VLOOKUP(Table2[[#This Row],[City]], Table46[], 2, FALSE)</f>
        <v>Chandigarh</v>
      </c>
      <c r="I30" t="s">
        <v>24</v>
      </c>
      <c r="J30" t="s">
        <v>133</v>
      </c>
      <c r="K30" t="s">
        <v>134</v>
      </c>
      <c r="L30" s="2">
        <v>5</v>
      </c>
      <c r="M30" s="11">
        <v>79453</v>
      </c>
      <c r="N30" s="6">
        <v>15</v>
      </c>
      <c r="O30" s="4">
        <f>Table2[[#This Row],[Discount]]/100</f>
        <v>0.15</v>
      </c>
      <c r="P30" s="4" t="str">
        <f>IF(Table2[[#This Row],[Discount%]]=0,"No Discount",
IF(Table2[[#This Row],[Discount%]]&lt;=0.1,"Medium Discount",
IF(Table2[[#This Row],[Discount%]]&lt;=0.2,"High Discount")))</f>
        <v>High Discount</v>
      </c>
      <c r="Q30" s="9">
        <f>(Table2[Unit_Price]*Table2[Quantity])*(Table2[Discount]/100)</f>
        <v>59589.75</v>
      </c>
      <c r="R30" s="10">
        <v>337675.25</v>
      </c>
      <c r="S30" s="10">
        <v>80309.87</v>
      </c>
      <c r="T30" s="4">
        <f>Table2[Profit]/Table2[Sales]</f>
        <v>0.23783167407146361</v>
      </c>
      <c r="U30" t="s">
        <v>20</v>
      </c>
    </row>
    <row r="31" spans="1:24" x14ac:dyDescent="0.35">
      <c r="A31">
        <v>10031</v>
      </c>
      <c r="B31" s="1">
        <v>45664</v>
      </c>
      <c r="C31" s="2">
        <f>YEAR(Table2[Order Date])</f>
        <v>2025</v>
      </c>
      <c r="D31" s="2" t="str">
        <f>TEXT(Table2[Order Date],"mmm")</f>
        <v>Jan</v>
      </c>
      <c r="E31" t="s">
        <v>135</v>
      </c>
      <c r="F31" t="s">
        <v>40</v>
      </c>
      <c r="G31" t="s">
        <v>62</v>
      </c>
      <c r="H31" t="str">
        <f>VLOOKUP(Table2[[#This Row],[City]], Table46[], 2, FALSE)</f>
        <v>Goa</v>
      </c>
      <c r="I31" t="s">
        <v>24</v>
      </c>
      <c r="J31" t="s">
        <v>107</v>
      </c>
      <c r="K31" t="s">
        <v>136</v>
      </c>
      <c r="L31" s="2">
        <v>2</v>
      </c>
      <c r="M31" s="11">
        <v>25545</v>
      </c>
      <c r="N31" s="6">
        <v>10</v>
      </c>
      <c r="O31" s="4">
        <f>Table2[[#This Row],[Discount]]/100</f>
        <v>0.1</v>
      </c>
      <c r="P31" s="4" t="str">
        <f>IF(Table2[[#This Row],[Discount%]]=0,"No Discount",
IF(Table2[[#This Row],[Discount%]]&lt;=0.1,"Medium Discount",
IF(Table2[[#This Row],[Discount%]]&lt;=0.2,"High Discount")))</f>
        <v>Medium Discount</v>
      </c>
      <c r="Q31" s="9">
        <f>(Table2[Unit_Price]*Table2[Quantity])*(Table2[Discount]/100)</f>
        <v>5109</v>
      </c>
      <c r="R31" s="10">
        <v>45981</v>
      </c>
      <c r="S31" s="10">
        <v>9818.01</v>
      </c>
      <c r="T31" s="4">
        <f>Table2[Profit]/Table2[Sales]</f>
        <v>0.21352319436288902</v>
      </c>
      <c r="U31" t="s">
        <v>33</v>
      </c>
    </row>
    <row r="32" spans="1:24" x14ac:dyDescent="0.35">
      <c r="A32">
        <v>10032</v>
      </c>
      <c r="B32" s="1">
        <v>45271</v>
      </c>
      <c r="C32" s="2">
        <f>YEAR(Table2[Order Date])</f>
        <v>2023</v>
      </c>
      <c r="D32" s="2" t="str">
        <f>TEXT(Table2[Order Date],"mmm")</f>
        <v>Dec</v>
      </c>
      <c r="E32" t="s">
        <v>137</v>
      </c>
      <c r="F32" t="s">
        <v>22</v>
      </c>
      <c r="G32" t="s">
        <v>58</v>
      </c>
      <c r="H32" t="str">
        <f>VLOOKUP(Table2[[#This Row],[City]], Table46[], 2, FALSE)</f>
        <v>Rajashtan</v>
      </c>
      <c r="I32" t="s">
        <v>96</v>
      </c>
      <c r="J32" t="s">
        <v>138</v>
      </c>
      <c r="K32" t="s">
        <v>139</v>
      </c>
      <c r="L32" s="2">
        <v>4</v>
      </c>
      <c r="M32" s="11">
        <v>76643</v>
      </c>
      <c r="N32" s="6">
        <v>5</v>
      </c>
      <c r="O32" s="4">
        <f>Table2[[#This Row],[Discount]]/100</f>
        <v>0.05</v>
      </c>
      <c r="P32" s="4" t="str">
        <f>IF(Table2[[#This Row],[Discount%]]=0,"No Discount",
IF(Table2[[#This Row],[Discount%]]&lt;=0.1,"Medium Discount",
IF(Table2[[#This Row],[Discount%]]&lt;=0.2,"High Discount")))</f>
        <v>Medium Discount</v>
      </c>
      <c r="Q32" s="9">
        <f>(Table2[Unit_Price]*Table2[Quantity])*(Table2[Discount]/100)</f>
        <v>15328.6</v>
      </c>
      <c r="R32" s="10">
        <v>291243.40000000002</v>
      </c>
      <c r="S32" s="10">
        <v>40522.22</v>
      </c>
      <c r="T32" s="4">
        <f>Table2[Profit]/Table2[Sales]</f>
        <v>0.1391352387727928</v>
      </c>
      <c r="U32" t="s">
        <v>38</v>
      </c>
    </row>
    <row r="33" spans="1:21" x14ac:dyDescent="0.35">
      <c r="A33">
        <v>10033</v>
      </c>
      <c r="B33" s="1">
        <v>45467</v>
      </c>
      <c r="C33" s="2">
        <f>YEAR(Table2[Order Date])</f>
        <v>2024</v>
      </c>
      <c r="D33" s="2" t="str">
        <f>TEXT(Table2[Order Date],"mmm")</f>
        <v>Jun</v>
      </c>
      <c r="E33" t="s">
        <v>140</v>
      </c>
      <c r="F33" t="s">
        <v>40</v>
      </c>
      <c r="G33" t="s">
        <v>103</v>
      </c>
      <c r="H33" t="str">
        <f>VLOOKUP(Table2[[#This Row],[City]], Table46[], 2, FALSE)</f>
        <v>Gujarat</v>
      </c>
      <c r="I33" t="s">
        <v>46</v>
      </c>
      <c r="J33" t="s">
        <v>141</v>
      </c>
      <c r="K33" t="s">
        <v>142</v>
      </c>
      <c r="L33" s="2">
        <v>4</v>
      </c>
      <c r="M33" s="11">
        <v>60561</v>
      </c>
      <c r="N33" s="6">
        <v>20</v>
      </c>
      <c r="O33" s="4">
        <f>Table2[[#This Row],[Discount]]/100</f>
        <v>0.2</v>
      </c>
      <c r="P33" s="4" t="str">
        <f>IF(Table2[[#This Row],[Discount%]]=0,"No Discount",
IF(Table2[[#This Row],[Discount%]]&lt;=0.1,"Medium Discount",
IF(Table2[[#This Row],[Discount%]]&lt;=0.2,"High Discount")))</f>
        <v>High Discount</v>
      </c>
      <c r="Q33" s="9">
        <f>(Table2[Unit_Price]*Table2[Quantity])*(Table2[Discount]/100)</f>
        <v>48448.800000000003</v>
      </c>
      <c r="R33" s="10">
        <v>193795.20000000001</v>
      </c>
      <c r="S33" s="10">
        <v>21970.55</v>
      </c>
      <c r="T33" s="4">
        <f>Table2[Profit]/Table2[Sales]</f>
        <v>0.11336993898713693</v>
      </c>
      <c r="U33" t="s">
        <v>72</v>
      </c>
    </row>
    <row r="34" spans="1:21" x14ac:dyDescent="0.35">
      <c r="A34">
        <v>10034</v>
      </c>
      <c r="B34" s="1">
        <v>45849</v>
      </c>
      <c r="C34" s="2">
        <f>YEAR(Table2[Order Date])</f>
        <v>2025</v>
      </c>
      <c r="D34" s="2" t="str">
        <f>TEXT(Table2[Order Date],"mmm")</f>
        <v>Jul</v>
      </c>
      <c r="E34" t="s">
        <v>143</v>
      </c>
      <c r="F34" t="s">
        <v>28</v>
      </c>
      <c r="G34" t="s">
        <v>144</v>
      </c>
      <c r="H34" t="str">
        <f>VLOOKUP(Table2[[#This Row],[City]], Table46[], 2, FALSE)</f>
        <v>Assam</v>
      </c>
      <c r="I34" t="s">
        <v>129</v>
      </c>
      <c r="J34" t="s">
        <v>130</v>
      </c>
      <c r="K34" t="s">
        <v>145</v>
      </c>
      <c r="L34" s="2">
        <v>4</v>
      </c>
      <c r="M34" s="11">
        <v>19080</v>
      </c>
      <c r="N34" s="6">
        <v>20</v>
      </c>
      <c r="O34" s="4">
        <f>Table2[[#This Row],[Discount]]/100</f>
        <v>0.2</v>
      </c>
      <c r="P34" s="4" t="str">
        <f>IF(Table2[[#This Row],[Discount%]]=0,"No Discount",
IF(Table2[[#This Row],[Discount%]]&lt;=0.1,"Medium Discount",
IF(Table2[[#This Row],[Discount%]]&lt;=0.2,"High Discount")))</f>
        <v>High Discount</v>
      </c>
      <c r="Q34" s="9">
        <f>(Table2[Unit_Price]*Table2[Quantity])*(Table2[Discount]/100)</f>
        <v>15264</v>
      </c>
      <c r="R34" s="10">
        <v>61056</v>
      </c>
      <c r="S34" s="10">
        <v>10008.030000000001</v>
      </c>
      <c r="T34" s="4">
        <f>Table2[Profit]/Table2[Sales]</f>
        <v>0.16391558569182391</v>
      </c>
      <c r="U34" t="s">
        <v>20</v>
      </c>
    </row>
    <row r="35" spans="1:21" x14ac:dyDescent="0.35">
      <c r="A35">
        <v>10035</v>
      </c>
      <c r="B35" s="1">
        <v>45291</v>
      </c>
      <c r="C35" s="2">
        <f>YEAR(Table2[Order Date])</f>
        <v>2023</v>
      </c>
      <c r="D35" s="2" t="str">
        <f>TEXT(Table2[Order Date],"mmm")</f>
        <v>Dec</v>
      </c>
      <c r="E35" t="s">
        <v>146</v>
      </c>
      <c r="F35" t="s">
        <v>15</v>
      </c>
      <c r="G35" t="s">
        <v>147</v>
      </c>
      <c r="H35" t="str">
        <f>VLOOKUP(Table2[[#This Row],[City]], Table46[], 2, FALSE)</f>
        <v>Kerala</v>
      </c>
      <c r="I35" t="s">
        <v>129</v>
      </c>
      <c r="J35" t="s">
        <v>148</v>
      </c>
      <c r="K35" t="s">
        <v>149</v>
      </c>
      <c r="L35" s="2">
        <v>2</v>
      </c>
      <c r="M35" s="11">
        <v>48271</v>
      </c>
      <c r="N35" s="6">
        <v>20</v>
      </c>
      <c r="O35" s="4">
        <f>Table2[[#This Row],[Discount]]/100</f>
        <v>0.2</v>
      </c>
      <c r="P35" s="4" t="str">
        <f>IF(Table2[[#This Row],[Discount%]]=0,"No Discount",
IF(Table2[[#This Row],[Discount%]]&lt;=0.1,"Medium Discount",
IF(Table2[[#This Row],[Discount%]]&lt;=0.2,"High Discount")))</f>
        <v>High Discount</v>
      </c>
      <c r="Q35" s="9">
        <f>(Table2[Unit_Price]*Table2[Quantity])*(Table2[Discount]/100)</f>
        <v>19308.400000000001</v>
      </c>
      <c r="R35" s="10">
        <v>77233.600000000006</v>
      </c>
      <c r="S35" s="10">
        <v>13625.93</v>
      </c>
      <c r="T35" s="4">
        <f>Table2[Profit]/Table2[Sales]</f>
        <v>0.17642489797186717</v>
      </c>
      <c r="U35" t="s">
        <v>72</v>
      </c>
    </row>
    <row r="36" spans="1:21" x14ac:dyDescent="0.35">
      <c r="A36">
        <v>10036</v>
      </c>
      <c r="B36" s="1">
        <v>45724</v>
      </c>
      <c r="C36" s="2">
        <f>YEAR(Table2[Order Date])</f>
        <v>2025</v>
      </c>
      <c r="D36" s="2" t="str">
        <f>TEXT(Table2[Order Date],"mmm")</f>
        <v>Mar</v>
      </c>
      <c r="E36" t="s">
        <v>150</v>
      </c>
      <c r="F36" t="s">
        <v>15</v>
      </c>
      <c r="G36" t="s">
        <v>147</v>
      </c>
      <c r="H36" t="str">
        <f>VLOOKUP(Table2[[#This Row],[City]], Table46[], 2, FALSE)</f>
        <v>Kerala</v>
      </c>
      <c r="I36" t="s">
        <v>69</v>
      </c>
      <c r="J36" t="s">
        <v>151</v>
      </c>
      <c r="K36" t="s">
        <v>152</v>
      </c>
      <c r="L36" s="2">
        <v>4</v>
      </c>
      <c r="M36" s="11">
        <v>7232</v>
      </c>
      <c r="N36" s="6">
        <v>15</v>
      </c>
      <c r="O36" s="4">
        <f>Table2[[#This Row],[Discount]]/100</f>
        <v>0.15</v>
      </c>
      <c r="P36" s="4" t="str">
        <f>IF(Table2[[#This Row],[Discount%]]=0,"No Discount",
IF(Table2[[#This Row],[Discount%]]&lt;=0.1,"Medium Discount",
IF(Table2[[#This Row],[Discount%]]&lt;=0.2,"High Discount")))</f>
        <v>High Discount</v>
      </c>
      <c r="Q36" s="9">
        <f>(Table2[Unit_Price]*Table2[Quantity])*(Table2[Discount]/100)</f>
        <v>4339.2</v>
      </c>
      <c r="R36" s="10">
        <v>24588.799999999999</v>
      </c>
      <c r="S36" s="10">
        <v>4643.9399999999996</v>
      </c>
      <c r="T36" s="4">
        <f>Table2[Profit]/Table2[Sales]</f>
        <v>0.18886403565851118</v>
      </c>
      <c r="U36" t="s">
        <v>33</v>
      </c>
    </row>
    <row r="37" spans="1:21" x14ac:dyDescent="0.35">
      <c r="A37">
        <v>10037</v>
      </c>
      <c r="B37" s="1">
        <v>45628</v>
      </c>
      <c r="C37" s="2">
        <f>YEAR(Table2[Order Date])</f>
        <v>2024</v>
      </c>
      <c r="D37" s="2" t="str">
        <f>TEXT(Table2[Order Date],"mmm")</f>
        <v>Dec</v>
      </c>
      <c r="E37" t="s">
        <v>153</v>
      </c>
      <c r="F37" t="s">
        <v>40</v>
      </c>
      <c r="G37" t="s">
        <v>110</v>
      </c>
      <c r="H37" t="str">
        <f>VLOOKUP(Table2[[#This Row],[City]], Table46[], 2, FALSE)</f>
        <v>Gujarat</v>
      </c>
      <c r="I37" t="s">
        <v>96</v>
      </c>
      <c r="J37" t="s">
        <v>97</v>
      </c>
      <c r="K37" t="s">
        <v>154</v>
      </c>
      <c r="L37" s="2">
        <v>2</v>
      </c>
      <c r="M37" s="11">
        <v>78467</v>
      </c>
      <c r="N37" s="6">
        <v>0</v>
      </c>
      <c r="O37" s="4">
        <f>Table2[[#This Row],[Discount]]/100</f>
        <v>0</v>
      </c>
      <c r="P37" s="4" t="str">
        <f>IF(Table2[[#This Row],[Discount%]]=0,"No Discount",
IF(Table2[[#This Row],[Discount%]]&lt;=0.1,"Medium Discount",
IF(Table2[[#This Row],[Discount%]]&lt;=0.2,"High Discount")))</f>
        <v>No Discount</v>
      </c>
      <c r="Q37" s="9">
        <f>(Table2[Unit_Price]*Table2[Quantity])*(Table2[Discount]/100)</f>
        <v>0</v>
      </c>
      <c r="R37" s="10">
        <v>156934</v>
      </c>
      <c r="S37" s="10">
        <v>9444.77</v>
      </c>
      <c r="T37" s="4">
        <f>Table2[Profit]/Table2[Sales]</f>
        <v>6.0183070590184413E-2</v>
      </c>
      <c r="U37" t="s">
        <v>33</v>
      </c>
    </row>
    <row r="38" spans="1:21" x14ac:dyDescent="0.35">
      <c r="A38">
        <v>10038</v>
      </c>
      <c r="B38" s="1">
        <v>45218</v>
      </c>
      <c r="C38" s="2">
        <f>YEAR(Table2[Order Date])</f>
        <v>2023</v>
      </c>
      <c r="D38" s="2" t="str">
        <f>TEXT(Table2[Order Date],"mmm")</f>
        <v>Oct</v>
      </c>
      <c r="E38" t="s">
        <v>155</v>
      </c>
      <c r="F38" t="s">
        <v>22</v>
      </c>
      <c r="G38" t="s">
        <v>54</v>
      </c>
      <c r="H38" t="str">
        <f>VLOOKUP(Table2[[#This Row],[City]], Table46[], 2, FALSE)</f>
        <v>Uttar Pradesh</v>
      </c>
      <c r="I38" t="s">
        <v>96</v>
      </c>
      <c r="J38" t="s">
        <v>156</v>
      </c>
      <c r="K38" t="s">
        <v>157</v>
      </c>
      <c r="L38" s="2">
        <v>4</v>
      </c>
      <c r="M38" s="11">
        <v>34124</v>
      </c>
      <c r="N38" s="6">
        <v>5</v>
      </c>
      <c r="O38" s="4">
        <f>Table2[[#This Row],[Discount]]/100</f>
        <v>0.05</v>
      </c>
      <c r="P38" s="4" t="str">
        <f>IF(Table2[[#This Row],[Discount%]]=0,"No Discount",
IF(Table2[[#This Row],[Discount%]]&lt;=0.1,"Medium Discount",
IF(Table2[[#This Row],[Discount%]]&lt;=0.2,"High Discount")))</f>
        <v>Medium Discount</v>
      </c>
      <c r="Q38" s="9">
        <f>(Table2[Unit_Price]*Table2[Quantity])*(Table2[Discount]/100)</f>
        <v>6824.8</v>
      </c>
      <c r="R38" s="10">
        <v>129671.2</v>
      </c>
      <c r="S38" s="10">
        <v>8392.19</v>
      </c>
      <c r="T38" s="4">
        <f>Table2[Profit]/Table2[Sales]</f>
        <v>6.4718996970799997E-2</v>
      </c>
      <c r="U38" t="s">
        <v>38</v>
      </c>
    </row>
    <row r="39" spans="1:21" x14ac:dyDescent="0.35">
      <c r="A39">
        <v>10039</v>
      </c>
      <c r="B39" s="1">
        <v>45930</v>
      </c>
      <c r="C39" s="2">
        <f>YEAR(Table2[Order Date])</f>
        <v>2025</v>
      </c>
      <c r="D39" s="2" t="str">
        <f>TEXT(Table2[Order Date],"mmm")</f>
        <v>Sep</v>
      </c>
      <c r="E39" t="s">
        <v>158</v>
      </c>
      <c r="F39" t="s">
        <v>28</v>
      </c>
      <c r="G39" t="s">
        <v>114</v>
      </c>
      <c r="H39" t="str">
        <f>VLOOKUP(Table2[[#This Row],[City]], Table46[], 2, FALSE)</f>
        <v>Jharkhand</v>
      </c>
      <c r="I39" t="s">
        <v>129</v>
      </c>
      <c r="J39" t="s">
        <v>159</v>
      </c>
      <c r="K39" t="s">
        <v>160</v>
      </c>
      <c r="L39" s="2">
        <v>2</v>
      </c>
      <c r="M39" s="11">
        <v>60907</v>
      </c>
      <c r="N39" s="6">
        <v>0</v>
      </c>
      <c r="O39" s="4">
        <f>Table2[[#This Row],[Discount]]/100</f>
        <v>0</v>
      </c>
      <c r="P39" s="4" t="str">
        <f>IF(Table2[[#This Row],[Discount%]]=0,"No Discount",
IF(Table2[[#This Row],[Discount%]]&lt;=0.1,"Medium Discount",
IF(Table2[[#This Row],[Discount%]]&lt;=0.2,"High Discount")))</f>
        <v>No Discount</v>
      </c>
      <c r="Q39" s="9">
        <f>(Table2[Unit_Price]*Table2[Quantity])*(Table2[Discount]/100)</f>
        <v>0</v>
      </c>
      <c r="R39" s="10">
        <v>121814</v>
      </c>
      <c r="S39" s="10">
        <v>24378.77</v>
      </c>
      <c r="T39" s="4">
        <f>Table2[Profit]/Table2[Sales]</f>
        <v>0.20013110151542515</v>
      </c>
      <c r="U39" t="s">
        <v>83</v>
      </c>
    </row>
    <row r="40" spans="1:21" x14ac:dyDescent="0.35">
      <c r="A40">
        <v>10040</v>
      </c>
      <c r="B40" s="1">
        <v>45246</v>
      </c>
      <c r="C40" s="2">
        <f>YEAR(Table2[Order Date])</f>
        <v>2023</v>
      </c>
      <c r="D40" s="2" t="str">
        <f>TEXT(Table2[Order Date],"mmm")</f>
        <v>Nov</v>
      </c>
      <c r="E40" t="s">
        <v>161</v>
      </c>
      <c r="F40" t="s">
        <v>22</v>
      </c>
      <c r="G40" t="s">
        <v>54</v>
      </c>
      <c r="H40" t="str">
        <f>VLOOKUP(Table2[[#This Row],[City]], Table46[], 2, FALSE)</f>
        <v>Uttar Pradesh</v>
      </c>
      <c r="I40" t="s">
        <v>30</v>
      </c>
      <c r="J40" t="s">
        <v>104</v>
      </c>
      <c r="K40" t="s">
        <v>162</v>
      </c>
      <c r="L40" s="2">
        <v>5</v>
      </c>
      <c r="M40" s="11">
        <v>9102</v>
      </c>
      <c r="N40" s="6">
        <v>10</v>
      </c>
      <c r="O40" s="4">
        <f>Table2[[#This Row],[Discount]]/100</f>
        <v>0.1</v>
      </c>
      <c r="P40" s="4" t="str">
        <f>IF(Table2[[#This Row],[Discount%]]=0,"No Discount",
IF(Table2[[#This Row],[Discount%]]&lt;=0.1,"Medium Discount",
IF(Table2[[#This Row],[Discount%]]&lt;=0.2,"High Discount")))</f>
        <v>Medium Discount</v>
      </c>
      <c r="Q40" s="9">
        <f>(Table2[Unit_Price]*Table2[Quantity])*(Table2[Discount]/100)</f>
        <v>4551</v>
      </c>
      <c r="R40" s="10">
        <v>40959</v>
      </c>
      <c r="S40" s="10">
        <v>7785.75</v>
      </c>
      <c r="T40" s="4">
        <f>Table2[Profit]/Table2[Sales]</f>
        <v>0.19008642789130595</v>
      </c>
      <c r="U40" t="s">
        <v>20</v>
      </c>
    </row>
    <row r="41" spans="1:21" x14ac:dyDescent="0.35">
      <c r="A41">
        <v>10041</v>
      </c>
      <c r="B41" s="1">
        <v>45553</v>
      </c>
      <c r="C41" s="2">
        <f>YEAR(Table2[Order Date])</f>
        <v>2024</v>
      </c>
      <c r="D41" s="2" t="str">
        <f>TEXT(Table2[Order Date],"mmm")</f>
        <v>Sep</v>
      </c>
      <c r="E41" t="s">
        <v>163</v>
      </c>
      <c r="F41" t="s">
        <v>28</v>
      </c>
      <c r="G41" t="s">
        <v>144</v>
      </c>
      <c r="H41" t="str">
        <f>VLOOKUP(Table2[[#This Row],[City]], Table46[], 2, FALSE)</f>
        <v>Assam</v>
      </c>
      <c r="I41" t="s">
        <v>129</v>
      </c>
      <c r="J41" t="s">
        <v>164</v>
      </c>
      <c r="K41" t="s">
        <v>165</v>
      </c>
      <c r="L41" s="2">
        <v>5</v>
      </c>
      <c r="M41" s="11">
        <v>76782</v>
      </c>
      <c r="N41" s="6">
        <v>20</v>
      </c>
      <c r="O41" s="4">
        <f>Table2[[#This Row],[Discount]]/100</f>
        <v>0.2</v>
      </c>
      <c r="P41" s="4" t="str">
        <f>IF(Table2[[#This Row],[Discount%]]=0,"No Discount",
IF(Table2[[#This Row],[Discount%]]&lt;=0.1,"Medium Discount",
IF(Table2[[#This Row],[Discount%]]&lt;=0.2,"High Discount")))</f>
        <v>High Discount</v>
      </c>
      <c r="Q41" s="9">
        <f>(Table2[Unit_Price]*Table2[Quantity])*(Table2[Discount]/100)</f>
        <v>76782</v>
      </c>
      <c r="R41" s="10">
        <v>307128</v>
      </c>
      <c r="S41" s="10">
        <v>47122.1</v>
      </c>
      <c r="T41" s="4">
        <f>Table2[Profit]/Table2[Sales]</f>
        <v>0.15342821234143419</v>
      </c>
      <c r="U41" t="s">
        <v>38</v>
      </c>
    </row>
    <row r="42" spans="1:21" x14ac:dyDescent="0.35">
      <c r="A42">
        <v>10042</v>
      </c>
      <c r="B42" s="1">
        <v>45839</v>
      </c>
      <c r="C42" s="2">
        <f>YEAR(Table2[Order Date])</f>
        <v>2025</v>
      </c>
      <c r="D42" s="2" t="str">
        <f>TEXT(Table2[Order Date],"mmm")</f>
        <v>Jul</v>
      </c>
      <c r="E42" t="s">
        <v>166</v>
      </c>
      <c r="F42" t="s">
        <v>22</v>
      </c>
      <c r="G42" t="s">
        <v>167</v>
      </c>
      <c r="H42" t="str">
        <f>VLOOKUP(Table2[[#This Row],[City]], Table46[], 2, FALSE)</f>
        <v>Punjab</v>
      </c>
      <c r="I42" t="s">
        <v>129</v>
      </c>
      <c r="J42" t="s">
        <v>168</v>
      </c>
      <c r="K42" t="s">
        <v>169</v>
      </c>
      <c r="L42" s="2">
        <v>5</v>
      </c>
      <c r="M42" s="11">
        <v>57559</v>
      </c>
      <c r="N42" s="6">
        <v>5</v>
      </c>
      <c r="O42" s="4">
        <f>Table2[[#This Row],[Discount]]/100</f>
        <v>0.05</v>
      </c>
      <c r="P42" s="4" t="str">
        <f>IF(Table2[[#This Row],[Discount%]]=0,"No Discount",
IF(Table2[[#This Row],[Discount%]]&lt;=0.1,"Medium Discount",
IF(Table2[[#This Row],[Discount%]]&lt;=0.2,"High Discount")))</f>
        <v>Medium Discount</v>
      </c>
      <c r="Q42" s="9">
        <f>(Table2[Unit_Price]*Table2[Quantity])*(Table2[Discount]/100)</f>
        <v>14389.75</v>
      </c>
      <c r="R42" s="10">
        <v>273405.25</v>
      </c>
      <c r="S42" s="10">
        <v>26969.18</v>
      </c>
      <c r="T42" s="4">
        <f>Table2[Profit]/Table2[Sales]</f>
        <v>9.8641778093141952E-2</v>
      </c>
      <c r="U42" t="s">
        <v>20</v>
      </c>
    </row>
    <row r="43" spans="1:21" x14ac:dyDescent="0.35">
      <c r="A43">
        <v>10043</v>
      </c>
      <c r="B43" s="1">
        <v>45333</v>
      </c>
      <c r="C43" s="2">
        <f>YEAR(Table2[Order Date])</f>
        <v>2024</v>
      </c>
      <c r="D43" s="2" t="str">
        <f>TEXT(Table2[Order Date],"mmm")</f>
        <v>Feb</v>
      </c>
      <c r="E43" t="s">
        <v>170</v>
      </c>
      <c r="F43" t="s">
        <v>40</v>
      </c>
      <c r="G43" t="s">
        <v>110</v>
      </c>
      <c r="H43" t="str">
        <f>VLOOKUP(Table2[[#This Row],[City]], Table46[], 2, FALSE)</f>
        <v>Gujarat</v>
      </c>
      <c r="I43" t="s">
        <v>86</v>
      </c>
      <c r="J43" t="s">
        <v>171</v>
      </c>
      <c r="K43" t="s">
        <v>172</v>
      </c>
      <c r="L43" s="2">
        <v>2</v>
      </c>
      <c r="M43" s="11">
        <v>68630</v>
      </c>
      <c r="N43" s="6">
        <v>0</v>
      </c>
      <c r="O43" s="4">
        <f>Table2[[#This Row],[Discount]]/100</f>
        <v>0</v>
      </c>
      <c r="P43" s="4" t="str">
        <f>IF(Table2[[#This Row],[Discount%]]=0,"No Discount",
IF(Table2[[#This Row],[Discount%]]&lt;=0.1,"Medium Discount",
IF(Table2[[#This Row],[Discount%]]&lt;=0.2,"High Discount")))</f>
        <v>No Discount</v>
      </c>
      <c r="Q43" s="9">
        <f>(Table2[Unit_Price]*Table2[Quantity])*(Table2[Discount]/100)</f>
        <v>0</v>
      </c>
      <c r="R43" s="10">
        <v>137260</v>
      </c>
      <c r="S43" s="10">
        <v>16783.04</v>
      </c>
      <c r="T43" s="4">
        <f>Table2[Profit]/Table2[Sales]</f>
        <v>0.12227189275826898</v>
      </c>
      <c r="U43" t="s">
        <v>72</v>
      </c>
    </row>
    <row r="44" spans="1:21" x14ac:dyDescent="0.35">
      <c r="A44">
        <v>10045</v>
      </c>
      <c r="B44" s="1">
        <v>45233</v>
      </c>
      <c r="C44" s="2">
        <f>YEAR(Table2[Order Date])</f>
        <v>2023</v>
      </c>
      <c r="D44" s="2" t="str">
        <f>TEXT(Table2[Order Date],"mmm")</f>
        <v>Nov</v>
      </c>
      <c r="E44" t="s">
        <v>176</v>
      </c>
      <c r="F44" t="s">
        <v>28</v>
      </c>
      <c r="G44" t="s">
        <v>144</v>
      </c>
      <c r="H44" t="str">
        <f>VLOOKUP(Table2[[#This Row],[City]], Table46[], 2, FALSE)</f>
        <v>Assam</v>
      </c>
      <c r="I44" t="s">
        <v>17</v>
      </c>
      <c r="J44" t="s">
        <v>100</v>
      </c>
      <c r="K44" t="s">
        <v>177</v>
      </c>
      <c r="L44" s="2">
        <v>2</v>
      </c>
      <c r="M44" s="11">
        <v>68202</v>
      </c>
      <c r="N44" s="6">
        <v>0</v>
      </c>
      <c r="O44" s="4">
        <f>Table2[[#This Row],[Discount]]/100</f>
        <v>0</v>
      </c>
      <c r="P44" s="4" t="str">
        <f>IF(Table2[[#This Row],[Discount%]]=0,"No Discount",
IF(Table2[[#This Row],[Discount%]]&lt;=0.1,"Medium Discount",
IF(Table2[[#This Row],[Discount%]]&lt;=0.2,"High Discount")))</f>
        <v>No Discount</v>
      </c>
      <c r="Q44" s="9">
        <f>(Table2[Unit_Price]*Table2[Quantity])*(Table2[Discount]/100)</f>
        <v>0</v>
      </c>
      <c r="R44" s="10">
        <v>136404</v>
      </c>
      <c r="S44" s="10">
        <v>33860.629999999997</v>
      </c>
      <c r="T44" s="4">
        <f>Table2[Profit]/Table2[Sales]</f>
        <v>0.24823780827541714</v>
      </c>
      <c r="U44" t="s">
        <v>20</v>
      </c>
    </row>
    <row r="45" spans="1:21" x14ac:dyDescent="0.35">
      <c r="A45">
        <v>10047</v>
      </c>
      <c r="B45" s="1">
        <v>45931</v>
      </c>
      <c r="C45" s="2">
        <f>YEAR(Table2[Order Date])</f>
        <v>2025</v>
      </c>
      <c r="D45" s="2" t="str">
        <f>TEXT(Table2[Order Date],"mmm")</f>
        <v>Oct</v>
      </c>
      <c r="E45" t="s">
        <v>180</v>
      </c>
      <c r="F45" t="s">
        <v>22</v>
      </c>
      <c r="G45" t="s">
        <v>23</v>
      </c>
      <c r="H45" t="str">
        <f>VLOOKUP(Table2[[#This Row],[City]], Table46[], 2, FALSE)</f>
        <v>Delhi</v>
      </c>
      <c r="I45" t="s">
        <v>69</v>
      </c>
      <c r="J45" t="s">
        <v>70</v>
      </c>
      <c r="K45" t="s">
        <v>181</v>
      </c>
      <c r="L45" s="2">
        <v>3</v>
      </c>
      <c r="M45" s="11">
        <v>55843</v>
      </c>
      <c r="N45" s="6">
        <v>10</v>
      </c>
      <c r="O45" s="4">
        <f>Table2[[#This Row],[Discount]]/100</f>
        <v>0.1</v>
      </c>
      <c r="P45" s="4" t="str">
        <f>IF(Table2[[#This Row],[Discount%]]=0,"No Discount",
IF(Table2[[#This Row],[Discount%]]&lt;=0.1,"Medium Discount",
IF(Table2[[#This Row],[Discount%]]&lt;=0.2,"High Discount")))</f>
        <v>Medium Discount</v>
      </c>
      <c r="Q45" s="9">
        <f>(Table2[Unit_Price]*Table2[Quantity])*(Table2[Discount]/100)</f>
        <v>16752.900000000001</v>
      </c>
      <c r="R45" s="10">
        <v>150776.1</v>
      </c>
      <c r="S45" s="10">
        <v>23835.95</v>
      </c>
      <c r="T45" s="4">
        <f>Table2[Profit]/Table2[Sales]</f>
        <v>0.15808838403433967</v>
      </c>
      <c r="U45" t="s">
        <v>33</v>
      </c>
    </row>
    <row r="46" spans="1:21" x14ac:dyDescent="0.35">
      <c r="A46">
        <v>10048</v>
      </c>
      <c r="B46" s="1">
        <v>45903</v>
      </c>
      <c r="C46" s="2">
        <f>YEAR(Table2[Order Date])</f>
        <v>2025</v>
      </c>
      <c r="D46" s="2" t="str">
        <f>TEXT(Table2[Order Date],"mmm")</f>
        <v>Sep</v>
      </c>
      <c r="E46" t="s">
        <v>182</v>
      </c>
      <c r="F46" t="s">
        <v>40</v>
      </c>
      <c r="G46" t="s">
        <v>110</v>
      </c>
      <c r="H46" t="str">
        <f>VLOOKUP(Table2[[#This Row],[City]], Table46[], 2, FALSE)</f>
        <v>Gujarat</v>
      </c>
      <c r="I46" t="s">
        <v>96</v>
      </c>
      <c r="J46" t="s">
        <v>183</v>
      </c>
      <c r="K46" t="s">
        <v>184</v>
      </c>
      <c r="L46" s="2">
        <v>5</v>
      </c>
      <c r="M46" s="11">
        <v>60512</v>
      </c>
      <c r="N46" s="6">
        <v>5</v>
      </c>
      <c r="O46" s="4">
        <f>Table2[[#This Row],[Discount]]/100</f>
        <v>0.05</v>
      </c>
      <c r="P46" s="4" t="str">
        <f>IF(Table2[[#This Row],[Discount%]]=0,"No Discount",
IF(Table2[[#This Row],[Discount%]]&lt;=0.1,"Medium Discount",
IF(Table2[[#This Row],[Discount%]]&lt;=0.2,"High Discount")))</f>
        <v>Medium Discount</v>
      </c>
      <c r="Q46" s="9">
        <f>(Table2[Unit_Price]*Table2[Quantity])*(Table2[Discount]/100)</f>
        <v>15128</v>
      </c>
      <c r="R46" s="10">
        <v>287432</v>
      </c>
      <c r="S46" s="10">
        <v>41217.089999999997</v>
      </c>
      <c r="T46" s="4">
        <f>Table2[Profit]/Table2[Sales]</f>
        <v>0.14339770797962648</v>
      </c>
      <c r="U46" t="s">
        <v>33</v>
      </c>
    </row>
    <row r="47" spans="1:21" x14ac:dyDescent="0.35">
      <c r="A47">
        <v>10049</v>
      </c>
      <c r="B47" s="1">
        <v>45679</v>
      </c>
      <c r="C47" s="2">
        <f>YEAR(Table2[Order Date])</f>
        <v>2025</v>
      </c>
      <c r="D47" s="2" t="str">
        <f>TEXT(Table2[Order Date],"mmm")</f>
        <v>Jan</v>
      </c>
      <c r="E47" t="s">
        <v>185</v>
      </c>
      <c r="F47" t="s">
        <v>22</v>
      </c>
      <c r="G47" t="s">
        <v>23</v>
      </c>
      <c r="H47" t="str">
        <f>VLOOKUP(Table2[[#This Row],[City]], Table46[], 2, FALSE)</f>
        <v>Delhi</v>
      </c>
      <c r="I47" t="s">
        <v>129</v>
      </c>
      <c r="J47" t="s">
        <v>159</v>
      </c>
      <c r="K47" t="s">
        <v>186</v>
      </c>
      <c r="L47" s="2">
        <v>1</v>
      </c>
      <c r="M47" s="11">
        <v>70834</v>
      </c>
      <c r="N47" s="6">
        <v>10</v>
      </c>
      <c r="O47" s="4">
        <f>Table2[[#This Row],[Discount]]/100</f>
        <v>0.1</v>
      </c>
      <c r="P47" s="4" t="str">
        <f>IF(Table2[[#This Row],[Discount%]]=0,"No Discount",
IF(Table2[[#This Row],[Discount%]]&lt;=0.1,"Medium Discount",
IF(Table2[[#This Row],[Discount%]]&lt;=0.2,"High Discount")))</f>
        <v>Medium Discount</v>
      </c>
      <c r="Q47" s="9">
        <f>(Table2[Unit_Price]*Table2[Quantity])*(Table2[Discount]/100)</f>
        <v>7083.4000000000005</v>
      </c>
      <c r="R47" s="10">
        <v>63750.6</v>
      </c>
      <c r="S47" s="10">
        <v>4232.4799999999996</v>
      </c>
      <c r="T47" s="4">
        <f>Table2[Profit]/Table2[Sales]</f>
        <v>6.6391218278729916E-2</v>
      </c>
      <c r="U47" t="s">
        <v>38</v>
      </c>
    </row>
    <row r="48" spans="1:21" x14ac:dyDescent="0.35">
      <c r="A48">
        <v>10050</v>
      </c>
      <c r="B48" s="1">
        <v>45410</v>
      </c>
      <c r="C48" s="2">
        <f>YEAR(Table2[Order Date])</f>
        <v>2024</v>
      </c>
      <c r="D48" s="2" t="str">
        <f>TEXT(Table2[Order Date],"mmm")</f>
        <v>Apr</v>
      </c>
      <c r="E48" t="s">
        <v>187</v>
      </c>
      <c r="F48" t="s">
        <v>40</v>
      </c>
      <c r="G48" t="s">
        <v>103</v>
      </c>
      <c r="H48" t="str">
        <f>VLOOKUP(Table2[[#This Row],[City]], Table46[], 2, FALSE)</f>
        <v>Gujarat</v>
      </c>
      <c r="I48" t="s">
        <v>42</v>
      </c>
      <c r="J48" t="s">
        <v>188</v>
      </c>
      <c r="K48" t="s">
        <v>189</v>
      </c>
      <c r="L48" s="2">
        <v>1</v>
      </c>
      <c r="M48" s="11">
        <v>33485</v>
      </c>
      <c r="N48" s="6">
        <v>0</v>
      </c>
      <c r="O48" s="4">
        <f>Table2[[#This Row],[Discount]]/100</f>
        <v>0</v>
      </c>
      <c r="P48" s="4" t="str">
        <f>IF(Table2[[#This Row],[Discount%]]=0,"No Discount",
IF(Table2[[#This Row],[Discount%]]&lt;=0.1,"Medium Discount",
IF(Table2[[#This Row],[Discount%]]&lt;=0.2,"High Discount")))</f>
        <v>No Discount</v>
      </c>
      <c r="Q48" s="9">
        <f>(Table2[Unit_Price]*Table2[Quantity])*(Table2[Discount]/100)</f>
        <v>0</v>
      </c>
      <c r="R48" s="10">
        <v>33485</v>
      </c>
      <c r="S48" s="10">
        <v>6131.25</v>
      </c>
      <c r="T48" s="4">
        <f>Table2[Profit]/Table2[Sales]</f>
        <v>0.18310437509332536</v>
      </c>
      <c r="U48" t="s">
        <v>83</v>
      </c>
    </row>
    <row r="49" spans="1:21" x14ac:dyDescent="0.35">
      <c r="A49">
        <v>10052</v>
      </c>
      <c r="B49" s="1">
        <v>45783</v>
      </c>
      <c r="C49" s="2">
        <f>YEAR(Table2[Order Date])</f>
        <v>2025</v>
      </c>
      <c r="D49" s="2" t="str">
        <f>TEXT(Table2[Order Date],"mmm")</f>
        <v>May</v>
      </c>
      <c r="E49" t="s">
        <v>192</v>
      </c>
      <c r="F49" t="s">
        <v>28</v>
      </c>
      <c r="G49" t="s">
        <v>114</v>
      </c>
      <c r="H49" t="str">
        <f>VLOOKUP(Table2[[#This Row],[City]], Table46[], 2, FALSE)</f>
        <v>Jharkhand</v>
      </c>
      <c r="I49" t="s">
        <v>46</v>
      </c>
      <c r="J49" t="s">
        <v>141</v>
      </c>
      <c r="K49" t="s">
        <v>193</v>
      </c>
      <c r="L49" s="2">
        <v>4</v>
      </c>
      <c r="M49" s="11">
        <v>64645</v>
      </c>
      <c r="N49" s="6">
        <v>5</v>
      </c>
      <c r="O49" s="4">
        <f>Table2[[#This Row],[Discount]]/100</f>
        <v>0.05</v>
      </c>
      <c r="P49" s="4" t="str">
        <f>IF(Table2[[#This Row],[Discount%]]=0,"No Discount",
IF(Table2[[#This Row],[Discount%]]&lt;=0.1,"Medium Discount",
IF(Table2[[#This Row],[Discount%]]&lt;=0.2,"High Discount")))</f>
        <v>Medium Discount</v>
      </c>
      <c r="Q49" s="9">
        <f>(Table2[Unit_Price]*Table2[Quantity])*(Table2[Discount]/100)</f>
        <v>12929</v>
      </c>
      <c r="R49" s="10">
        <v>245651</v>
      </c>
      <c r="S49" s="10">
        <v>51927.61</v>
      </c>
      <c r="T49" s="4">
        <f>Table2[Profit]/Table2[Sales]</f>
        <v>0.21138774114495767</v>
      </c>
      <c r="U49" t="s">
        <v>38</v>
      </c>
    </row>
    <row r="50" spans="1:21" x14ac:dyDescent="0.35">
      <c r="A50">
        <v>10053</v>
      </c>
      <c r="B50" s="1">
        <v>45902</v>
      </c>
      <c r="C50" s="2">
        <f>YEAR(Table2[Order Date])</f>
        <v>2025</v>
      </c>
      <c r="D50" s="2" t="str">
        <f>TEXT(Table2[Order Date],"mmm")</f>
        <v>Sep</v>
      </c>
      <c r="E50" t="s">
        <v>194</v>
      </c>
      <c r="F50" t="s">
        <v>40</v>
      </c>
      <c r="G50" t="s">
        <v>62</v>
      </c>
      <c r="H50" t="str">
        <f>VLOOKUP(Table2[[#This Row],[City]], Table46[], 2, FALSE)</f>
        <v>Goa</v>
      </c>
      <c r="I50" t="s">
        <v>17</v>
      </c>
      <c r="J50" t="s">
        <v>55</v>
      </c>
      <c r="K50" t="s">
        <v>195</v>
      </c>
      <c r="L50" s="2">
        <v>5</v>
      </c>
      <c r="M50" s="11">
        <v>12976</v>
      </c>
      <c r="N50" s="6">
        <v>0</v>
      </c>
      <c r="O50" s="4">
        <f>Table2[[#This Row],[Discount]]/100</f>
        <v>0</v>
      </c>
      <c r="P50" s="4" t="str">
        <f>IF(Table2[[#This Row],[Discount%]]=0,"No Discount",
IF(Table2[[#This Row],[Discount%]]&lt;=0.1,"Medium Discount",
IF(Table2[[#This Row],[Discount%]]&lt;=0.2,"High Discount")))</f>
        <v>No Discount</v>
      </c>
      <c r="Q50" s="9">
        <f>(Table2[Unit_Price]*Table2[Quantity])*(Table2[Discount]/100)</f>
        <v>0</v>
      </c>
      <c r="R50" s="10">
        <v>64880</v>
      </c>
      <c r="S50" s="10">
        <v>11967.13</v>
      </c>
      <c r="T50" s="4">
        <f>Table2[Profit]/Table2[Sales]</f>
        <v>0.18445021578298396</v>
      </c>
      <c r="U50" t="s">
        <v>83</v>
      </c>
    </row>
    <row r="51" spans="1:21" x14ac:dyDescent="0.35">
      <c r="A51">
        <v>10054</v>
      </c>
      <c r="B51" s="1">
        <v>45397</v>
      </c>
      <c r="C51" s="2">
        <f>YEAR(Table2[Order Date])</f>
        <v>2024</v>
      </c>
      <c r="D51" s="2" t="str">
        <f>TEXT(Table2[Order Date],"mmm")</f>
        <v>Apr</v>
      </c>
      <c r="E51" t="s">
        <v>196</v>
      </c>
      <c r="F51" t="s">
        <v>40</v>
      </c>
      <c r="G51" t="s">
        <v>41</v>
      </c>
      <c r="H51" t="str">
        <f>VLOOKUP(Table2[[#This Row],[City]], Table46[], 2, FALSE)</f>
        <v>Maharashtra</v>
      </c>
      <c r="I51" t="s">
        <v>42</v>
      </c>
      <c r="J51" t="s">
        <v>79</v>
      </c>
      <c r="K51" t="s">
        <v>197</v>
      </c>
      <c r="L51" s="2">
        <v>3</v>
      </c>
      <c r="M51" s="11">
        <v>27698</v>
      </c>
      <c r="N51" s="6">
        <v>20</v>
      </c>
      <c r="O51" s="4">
        <f>Table2[[#This Row],[Discount]]/100</f>
        <v>0.2</v>
      </c>
      <c r="P51" s="4" t="str">
        <f>IF(Table2[[#This Row],[Discount%]]=0,"No Discount",
IF(Table2[[#This Row],[Discount%]]&lt;=0.1,"Medium Discount",
IF(Table2[[#This Row],[Discount%]]&lt;=0.2,"High Discount")))</f>
        <v>High Discount</v>
      </c>
      <c r="Q51" s="9">
        <f>(Table2[Unit_Price]*Table2[Quantity])*(Table2[Discount]/100)</f>
        <v>16618.8</v>
      </c>
      <c r="R51" s="10">
        <v>66475.199999999997</v>
      </c>
      <c r="S51" s="10">
        <v>8946.9500000000007</v>
      </c>
      <c r="T51" s="4">
        <f>Table2[Profit]/Table2[Sales]</f>
        <v>0.13459079476255809</v>
      </c>
      <c r="U51" t="s">
        <v>38</v>
      </c>
    </row>
    <row r="52" spans="1:21" x14ac:dyDescent="0.35">
      <c r="A52">
        <v>10055</v>
      </c>
      <c r="B52" s="1">
        <v>45269</v>
      </c>
      <c r="C52" s="2">
        <f>YEAR(Table2[Order Date])</f>
        <v>2023</v>
      </c>
      <c r="D52" s="2" t="str">
        <f>TEXT(Table2[Order Date],"mmm")</f>
        <v>Dec</v>
      </c>
      <c r="E52" t="s">
        <v>198</v>
      </c>
      <c r="F52" t="s">
        <v>28</v>
      </c>
      <c r="G52" t="s">
        <v>85</v>
      </c>
      <c r="H52" t="str">
        <f>VLOOKUP(Table2[[#This Row],[City]], Table46[], 2, FALSE)</f>
        <v>Odisha</v>
      </c>
      <c r="I52" t="s">
        <v>96</v>
      </c>
      <c r="J52" t="s">
        <v>183</v>
      </c>
      <c r="K52" t="s">
        <v>199</v>
      </c>
      <c r="L52" s="2">
        <v>2</v>
      </c>
      <c r="M52" s="11">
        <v>28261</v>
      </c>
      <c r="N52" s="6">
        <v>15</v>
      </c>
      <c r="O52" s="4">
        <f>Table2[[#This Row],[Discount]]/100</f>
        <v>0.15</v>
      </c>
      <c r="P52" s="4" t="str">
        <f>IF(Table2[[#This Row],[Discount%]]=0,"No Discount",
IF(Table2[[#This Row],[Discount%]]&lt;=0.1,"Medium Discount",
IF(Table2[[#This Row],[Discount%]]&lt;=0.2,"High Discount")))</f>
        <v>High Discount</v>
      </c>
      <c r="Q52" s="9">
        <f>(Table2[Unit_Price]*Table2[Quantity])*(Table2[Discount]/100)</f>
        <v>8478.2999999999993</v>
      </c>
      <c r="R52" s="10">
        <v>48043.7</v>
      </c>
      <c r="S52" s="10">
        <v>10879.68</v>
      </c>
      <c r="T52" s="4">
        <f>Table2[Profit]/Table2[Sales]</f>
        <v>0.22645383265651897</v>
      </c>
      <c r="U52" t="s">
        <v>20</v>
      </c>
    </row>
    <row r="53" spans="1:21" x14ac:dyDescent="0.35">
      <c r="A53">
        <v>10056</v>
      </c>
      <c r="B53" s="1">
        <v>45431</v>
      </c>
      <c r="C53" s="2">
        <f>YEAR(Table2[Order Date])</f>
        <v>2024</v>
      </c>
      <c r="D53" s="2" t="str">
        <f>TEXT(Table2[Order Date],"mmm")</f>
        <v>May</v>
      </c>
      <c r="E53" t="s">
        <v>200</v>
      </c>
      <c r="F53" t="s">
        <v>22</v>
      </c>
      <c r="G53" t="s">
        <v>58</v>
      </c>
      <c r="H53" t="str">
        <f>VLOOKUP(Table2[[#This Row],[City]], Table46[], 2, FALSE)</f>
        <v>Rajashtan</v>
      </c>
      <c r="I53" t="s">
        <v>46</v>
      </c>
      <c r="J53" t="s">
        <v>201</v>
      </c>
      <c r="K53" t="s">
        <v>202</v>
      </c>
      <c r="L53" s="2">
        <v>5</v>
      </c>
      <c r="M53" s="11">
        <v>42462</v>
      </c>
      <c r="N53" s="6">
        <v>0</v>
      </c>
      <c r="O53" s="4">
        <f>Table2[[#This Row],[Discount]]/100</f>
        <v>0</v>
      </c>
      <c r="P53" s="4" t="str">
        <f>IF(Table2[[#This Row],[Discount%]]=0,"No Discount",
IF(Table2[[#This Row],[Discount%]]&lt;=0.1,"Medium Discount",
IF(Table2[[#This Row],[Discount%]]&lt;=0.2,"High Discount")))</f>
        <v>No Discount</v>
      </c>
      <c r="Q53" s="9">
        <f>(Table2[Unit_Price]*Table2[Quantity])*(Table2[Discount]/100)</f>
        <v>0</v>
      </c>
      <c r="R53" s="10">
        <v>212310</v>
      </c>
      <c r="S53" s="10">
        <v>11609.02</v>
      </c>
      <c r="T53" s="4">
        <f>Table2[Profit]/Table2[Sales]</f>
        <v>5.4679572323489238E-2</v>
      </c>
      <c r="U53" t="s">
        <v>72</v>
      </c>
    </row>
    <row r="54" spans="1:21" x14ac:dyDescent="0.35">
      <c r="A54">
        <v>10057</v>
      </c>
      <c r="B54" s="1">
        <v>45265</v>
      </c>
      <c r="C54" s="2">
        <f>YEAR(Table2[Order Date])</f>
        <v>2023</v>
      </c>
      <c r="D54" s="2" t="str">
        <f>TEXT(Table2[Order Date],"mmm")</f>
        <v>Dec</v>
      </c>
      <c r="E54" t="s">
        <v>203</v>
      </c>
      <c r="F54" t="s">
        <v>28</v>
      </c>
      <c r="G54" t="s">
        <v>29</v>
      </c>
      <c r="H54" t="str">
        <f>VLOOKUP(Table2[[#This Row],[City]], Table46[], 2, FALSE)</f>
        <v>Bihar</v>
      </c>
      <c r="I54" t="s">
        <v>75</v>
      </c>
      <c r="J54" t="s">
        <v>204</v>
      </c>
      <c r="K54" t="s">
        <v>205</v>
      </c>
      <c r="L54" s="2">
        <v>4</v>
      </c>
      <c r="M54" s="11">
        <v>62926</v>
      </c>
      <c r="N54" s="6">
        <v>0</v>
      </c>
      <c r="O54" s="4">
        <f>Table2[[#This Row],[Discount]]/100</f>
        <v>0</v>
      </c>
      <c r="P54" s="4" t="str">
        <f>IF(Table2[[#This Row],[Discount%]]=0,"No Discount",
IF(Table2[[#This Row],[Discount%]]&lt;=0.1,"Medium Discount",
IF(Table2[[#This Row],[Discount%]]&lt;=0.2,"High Discount")))</f>
        <v>No Discount</v>
      </c>
      <c r="Q54" s="9">
        <f>(Table2[Unit_Price]*Table2[Quantity])*(Table2[Discount]/100)</f>
        <v>0</v>
      </c>
      <c r="R54" s="10">
        <v>251704</v>
      </c>
      <c r="S54" s="10">
        <v>40267.43</v>
      </c>
      <c r="T54" s="4">
        <f>Table2[Profit]/Table2[Sales]</f>
        <v>0.15997930108381272</v>
      </c>
      <c r="U54" t="s">
        <v>33</v>
      </c>
    </row>
    <row r="55" spans="1:21" x14ac:dyDescent="0.35">
      <c r="A55">
        <v>10058</v>
      </c>
      <c r="B55" s="1">
        <v>45581</v>
      </c>
      <c r="C55" s="2">
        <f>YEAR(Table2[Order Date])</f>
        <v>2024</v>
      </c>
      <c r="D55" s="2" t="str">
        <f>TEXT(Table2[Order Date],"mmm")</f>
        <v>Oct</v>
      </c>
      <c r="E55" t="s">
        <v>206</v>
      </c>
      <c r="F55" t="s">
        <v>28</v>
      </c>
      <c r="G55" t="s">
        <v>29</v>
      </c>
      <c r="H55" t="str">
        <f>VLOOKUP(Table2[[#This Row],[City]], Table46[], 2, FALSE)</f>
        <v>Bihar</v>
      </c>
      <c r="I55" t="s">
        <v>129</v>
      </c>
      <c r="J55" t="s">
        <v>159</v>
      </c>
      <c r="K55" t="s">
        <v>207</v>
      </c>
      <c r="L55" s="2">
        <v>4</v>
      </c>
      <c r="M55" s="11">
        <v>73473</v>
      </c>
      <c r="N55" s="6">
        <v>15</v>
      </c>
      <c r="O55" s="4">
        <f>Table2[[#This Row],[Discount]]/100</f>
        <v>0.15</v>
      </c>
      <c r="P55" s="4" t="str">
        <f>IF(Table2[[#This Row],[Discount%]]=0,"No Discount",
IF(Table2[[#This Row],[Discount%]]&lt;=0.1,"Medium Discount",
IF(Table2[[#This Row],[Discount%]]&lt;=0.2,"High Discount")))</f>
        <v>High Discount</v>
      </c>
      <c r="Q55" s="9">
        <f>(Table2[Unit_Price]*Table2[Quantity])*(Table2[Discount]/100)</f>
        <v>44083.799999999996</v>
      </c>
      <c r="R55" s="10">
        <v>249808.2</v>
      </c>
      <c r="S55" s="10">
        <v>56964.33</v>
      </c>
      <c r="T55" s="4">
        <f>Table2[Profit]/Table2[Sales]</f>
        <v>0.22803226635474735</v>
      </c>
      <c r="U55" t="s">
        <v>72</v>
      </c>
    </row>
    <row r="56" spans="1:21" x14ac:dyDescent="0.35">
      <c r="A56">
        <v>10060</v>
      </c>
      <c r="B56" s="1">
        <v>45793</v>
      </c>
      <c r="C56" s="2">
        <f>YEAR(Table2[Order Date])</f>
        <v>2025</v>
      </c>
      <c r="D56" s="2" t="str">
        <f>TEXT(Table2[Order Date],"mmm")</f>
        <v>May</v>
      </c>
      <c r="E56" t="s">
        <v>211</v>
      </c>
      <c r="F56" t="s">
        <v>40</v>
      </c>
      <c r="G56" t="s">
        <v>50</v>
      </c>
      <c r="H56" t="str">
        <f>VLOOKUP(Table2[[#This Row],[City]], Table46[], 2, FALSE)</f>
        <v>Maharashtra</v>
      </c>
      <c r="I56" t="s">
        <v>75</v>
      </c>
      <c r="J56" t="s">
        <v>76</v>
      </c>
      <c r="K56" t="s">
        <v>212</v>
      </c>
      <c r="L56" s="2">
        <v>2</v>
      </c>
      <c r="M56" s="11">
        <v>9860</v>
      </c>
      <c r="N56" s="6">
        <v>10</v>
      </c>
      <c r="O56" s="4">
        <f>Table2[[#This Row],[Discount]]/100</f>
        <v>0.1</v>
      </c>
      <c r="P56" s="4" t="str">
        <f>IF(Table2[[#This Row],[Discount%]]=0,"No Discount",
IF(Table2[[#This Row],[Discount%]]&lt;=0.1,"Medium Discount",
IF(Table2[[#This Row],[Discount%]]&lt;=0.2,"High Discount")))</f>
        <v>Medium Discount</v>
      </c>
      <c r="Q56" s="9">
        <f>(Table2[Unit_Price]*Table2[Quantity])*(Table2[Discount]/100)</f>
        <v>1972</v>
      </c>
      <c r="R56" s="10">
        <v>17748</v>
      </c>
      <c r="S56" s="10">
        <v>4403.6000000000004</v>
      </c>
      <c r="T56" s="4">
        <f>Table2[Profit]/Table2[Sales]</f>
        <v>0.2481180978138382</v>
      </c>
      <c r="U56" t="s">
        <v>33</v>
      </c>
    </row>
    <row r="57" spans="1:21" x14ac:dyDescent="0.35">
      <c r="A57">
        <v>10061</v>
      </c>
      <c r="B57" s="1">
        <v>45777</v>
      </c>
      <c r="C57" s="2">
        <f>YEAR(Table2[Order Date])</f>
        <v>2025</v>
      </c>
      <c r="D57" s="2" t="str">
        <f>TEXT(Table2[Order Date],"mmm")</f>
        <v>Apr</v>
      </c>
      <c r="E57" t="s">
        <v>213</v>
      </c>
      <c r="F57" t="s">
        <v>40</v>
      </c>
      <c r="G57" t="s">
        <v>103</v>
      </c>
      <c r="H57" t="str">
        <f>VLOOKUP(Table2[[#This Row],[City]], Table46[], 2, FALSE)</f>
        <v>Gujarat</v>
      </c>
      <c r="I57" t="s">
        <v>96</v>
      </c>
      <c r="J57" t="s">
        <v>214</v>
      </c>
      <c r="K57" t="s">
        <v>215</v>
      </c>
      <c r="L57" s="2">
        <v>5</v>
      </c>
      <c r="M57" s="11">
        <v>17665</v>
      </c>
      <c r="N57" s="6">
        <v>0</v>
      </c>
      <c r="O57" s="4">
        <f>Table2[[#This Row],[Discount]]/100</f>
        <v>0</v>
      </c>
      <c r="P57" s="4" t="str">
        <f>IF(Table2[[#This Row],[Discount%]]=0,"No Discount",
IF(Table2[[#This Row],[Discount%]]&lt;=0.1,"Medium Discount",
IF(Table2[[#This Row],[Discount%]]&lt;=0.2,"High Discount")))</f>
        <v>No Discount</v>
      </c>
      <c r="Q57" s="9">
        <f>(Table2[Unit_Price]*Table2[Quantity])*(Table2[Discount]/100)</f>
        <v>0</v>
      </c>
      <c r="R57" s="10">
        <v>88325</v>
      </c>
      <c r="S57" s="10">
        <v>17529.47</v>
      </c>
      <c r="T57" s="4">
        <f>Table2[Profit]/Table2[Sales]</f>
        <v>0.19846555335409002</v>
      </c>
      <c r="U57" t="s">
        <v>38</v>
      </c>
    </row>
    <row r="58" spans="1:21" x14ac:dyDescent="0.35">
      <c r="A58">
        <v>10062</v>
      </c>
      <c r="B58" s="1">
        <v>45391</v>
      </c>
      <c r="C58" s="2">
        <f>YEAR(Table2[Order Date])</f>
        <v>2024</v>
      </c>
      <c r="D58" s="2" t="str">
        <f>TEXT(Table2[Order Date],"mmm")</f>
        <v>Apr</v>
      </c>
      <c r="E58" t="s">
        <v>216</v>
      </c>
      <c r="F58" t="s">
        <v>15</v>
      </c>
      <c r="G58" t="s">
        <v>93</v>
      </c>
      <c r="H58" t="str">
        <f>VLOOKUP(Table2[[#This Row],[City]], Table46[], 2, FALSE)</f>
        <v>Tamil Nadu</v>
      </c>
      <c r="I58" t="s">
        <v>30</v>
      </c>
      <c r="J58" t="s">
        <v>65</v>
      </c>
      <c r="K58" t="s">
        <v>217</v>
      </c>
      <c r="L58" s="2">
        <v>2</v>
      </c>
      <c r="M58" s="11">
        <v>13751</v>
      </c>
      <c r="N58" s="6">
        <v>15</v>
      </c>
      <c r="O58" s="4">
        <f>Table2[[#This Row],[Discount]]/100</f>
        <v>0.15</v>
      </c>
      <c r="P58" s="4" t="str">
        <f>IF(Table2[[#This Row],[Discount%]]=0,"No Discount",
IF(Table2[[#This Row],[Discount%]]&lt;=0.1,"Medium Discount",
IF(Table2[[#This Row],[Discount%]]&lt;=0.2,"High Discount")))</f>
        <v>High Discount</v>
      </c>
      <c r="Q58" s="9">
        <f>(Table2[Unit_Price]*Table2[Quantity])*(Table2[Discount]/100)</f>
        <v>4125.3</v>
      </c>
      <c r="R58" s="10">
        <v>23376.7</v>
      </c>
      <c r="S58" s="10">
        <v>5552.74</v>
      </c>
      <c r="T58" s="4">
        <f>Table2[Profit]/Table2[Sales]</f>
        <v>0.23753309919706372</v>
      </c>
      <c r="U58" t="s">
        <v>20</v>
      </c>
    </row>
    <row r="59" spans="1:21" x14ac:dyDescent="0.35">
      <c r="A59">
        <v>10063</v>
      </c>
      <c r="B59" s="1">
        <v>45683</v>
      </c>
      <c r="C59" s="2">
        <f>YEAR(Table2[Order Date])</f>
        <v>2025</v>
      </c>
      <c r="D59" s="2" t="str">
        <f>TEXT(Table2[Order Date],"mmm")</f>
        <v>Jan</v>
      </c>
      <c r="E59" t="s">
        <v>218</v>
      </c>
      <c r="F59" t="s">
        <v>40</v>
      </c>
      <c r="G59" t="s">
        <v>41</v>
      </c>
      <c r="H59" t="str">
        <f>VLOOKUP(Table2[[#This Row],[City]], Table46[], 2, FALSE)</f>
        <v>Maharashtra</v>
      </c>
      <c r="I59" t="s">
        <v>30</v>
      </c>
      <c r="J59" t="s">
        <v>31</v>
      </c>
      <c r="K59" t="s">
        <v>219</v>
      </c>
      <c r="L59" s="2">
        <v>5</v>
      </c>
      <c r="M59" s="11">
        <v>11226</v>
      </c>
      <c r="N59" s="6">
        <v>10</v>
      </c>
      <c r="O59" s="4">
        <f>Table2[[#This Row],[Discount]]/100</f>
        <v>0.1</v>
      </c>
      <c r="P59" s="4" t="str">
        <f>IF(Table2[[#This Row],[Discount%]]=0,"No Discount",
IF(Table2[[#This Row],[Discount%]]&lt;=0.1,"Medium Discount",
IF(Table2[[#This Row],[Discount%]]&lt;=0.2,"High Discount")))</f>
        <v>Medium Discount</v>
      </c>
      <c r="Q59" s="9">
        <f>(Table2[Unit_Price]*Table2[Quantity])*(Table2[Discount]/100)</f>
        <v>5613</v>
      </c>
      <c r="R59" s="10">
        <v>50517</v>
      </c>
      <c r="S59" s="10">
        <v>2567.2800000000002</v>
      </c>
      <c r="T59" s="4">
        <f>Table2[Profit]/Table2[Sales]</f>
        <v>5.0820119959617556E-2</v>
      </c>
      <c r="U59" t="s">
        <v>20</v>
      </c>
    </row>
    <row r="60" spans="1:21" x14ac:dyDescent="0.35">
      <c r="A60">
        <v>10064</v>
      </c>
      <c r="B60" s="1">
        <v>45287</v>
      </c>
      <c r="C60" s="2">
        <f>YEAR(Table2[Order Date])</f>
        <v>2023</v>
      </c>
      <c r="D60" s="2" t="str">
        <f>TEXT(Table2[Order Date],"mmm")</f>
        <v>Dec</v>
      </c>
      <c r="E60" t="s">
        <v>220</v>
      </c>
      <c r="F60" t="s">
        <v>40</v>
      </c>
      <c r="G60" t="s">
        <v>41</v>
      </c>
      <c r="H60" t="str">
        <f>VLOOKUP(Table2[[#This Row],[City]], Table46[], 2, FALSE)</f>
        <v>Maharashtra</v>
      </c>
      <c r="I60" t="s">
        <v>129</v>
      </c>
      <c r="J60" t="s">
        <v>148</v>
      </c>
      <c r="K60" t="s">
        <v>221</v>
      </c>
      <c r="L60" s="2">
        <v>4</v>
      </c>
      <c r="M60" s="11">
        <v>70618</v>
      </c>
      <c r="N60" s="6">
        <v>5</v>
      </c>
      <c r="O60" s="4">
        <f>Table2[[#This Row],[Discount]]/100</f>
        <v>0.05</v>
      </c>
      <c r="P60" s="4" t="str">
        <f>IF(Table2[[#This Row],[Discount%]]=0,"No Discount",
IF(Table2[[#This Row],[Discount%]]&lt;=0.1,"Medium Discount",
IF(Table2[[#This Row],[Discount%]]&lt;=0.2,"High Discount")))</f>
        <v>Medium Discount</v>
      </c>
      <c r="Q60" s="9">
        <f>(Table2[Unit_Price]*Table2[Quantity])*(Table2[Discount]/100)</f>
        <v>14123.6</v>
      </c>
      <c r="R60" s="10">
        <v>268348.40000000002</v>
      </c>
      <c r="S60" s="10">
        <v>50743.1</v>
      </c>
      <c r="T60" s="4">
        <f>Table2[Profit]/Table2[Sales]</f>
        <v>0.18909410303918336</v>
      </c>
      <c r="U60" t="s">
        <v>83</v>
      </c>
    </row>
    <row r="61" spans="1:21" x14ac:dyDescent="0.35">
      <c r="A61">
        <v>10065</v>
      </c>
      <c r="B61" s="1">
        <v>45466</v>
      </c>
      <c r="C61" s="2">
        <f>YEAR(Table2[Order Date])</f>
        <v>2024</v>
      </c>
      <c r="D61" s="2" t="str">
        <f>TEXT(Table2[Order Date],"mmm")</f>
        <v>Jun</v>
      </c>
      <c r="E61" t="s">
        <v>222</v>
      </c>
      <c r="F61" t="s">
        <v>15</v>
      </c>
      <c r="G61" t="s">
        <v>16</v>
      </c>
      <c r="H61" t="str">
        <f>VLOOKUP(Table2[[#This Row],[City]], Table46[], 2, FALSE)</f>
        <v>Karnataka</v>
      </c>
      <c r="I61" t="s">
        <v>17</v>
      </c>
      <c r="J61" t="s">
        <v>55</v>
      </c>
      <c r="K61" t="s">
        <v>223</v>
      </c>
      <c r="L61" s="2">
        <v>3</v>
      </c>
      <c r="M61" s="11">
        <v>37492</v>
      </c>
      <c r="N61" s="6">
        <v>15</v>
      </c>
      <c r="O61" s="4">
        <f>Table2[[#This Row],[Discount]]/100</f>
        <v>0.15</v>
      </c>
      <c r="P61" s="4" t="str">
        <f>IF(Table2[[#This Row],[Discount%]]=0,"No Discount",
IF(Table2[[#This Row],[Discount%]]&lt;=0.1,"Medium Discount",
IF(Table2[[#This Row],[Discount%]]&lt;=0.2,"High Discount")))</f>
        <v>High Discount</v>
      </c>
      <c r="Q61" s="9">
        <f>(Table2[Unit_Price]*Table2[Quantity])*(Table2[Discount]/100)</f>
        <v>16871.399999999998</v>
      </c>
      <c r="R61" s="10">
        <v>95604.6</v>
      </c>
      <c r="S61" s="10">
        <v>19263.79</v>
      </c>
      <c r="T61" s="4">
        <f>Table2[Profit]/Table2[Sales]</f>
        <v>0.20149438416143156</v>
      </c>
      <c r="U61" t="s">
        <v>38</v>
      </c>
    </row>
    <row r="62" spans="1:21" x14ac:dyDescent="0.35">
      <c r="A62">
        <v>10067</v>
      </c>
      <c r="B62" s="1">
        <v>45805</v>
      </c>
      <c r="C62" s="2">
        <f>YEAR(Table2[Order Date])</f>
        <v>2025</v>
      </c>
      <c r="D62" s="2" t="str">
        <f>TEXT(Table2[Order Date],"mmm")</f>
        <v>May</v>
      </c>
      <c r="E62" t="s">
        <v>226</v>
      </c>
      <c r="F62" t="s">
        <v>40</v>
      </c>
      <c r="G62" t="s">
        <v>110</v>
      </c>
      <c r="H62" t="str">
        <f>VLOOKUP(Table2[[#This Row],[City]], Table46[], 2, FALSE)</f>
        <v>Gujarat</v>
      </c>
      <c r="I62" t="s">
        <v>30</v>
      </c>
      <c r="J62" t="s">
        <v>227</v>
      </c>
      <c r="K62" t="s">
        <v>228</v>
      </c>
      <c r="L62" s="2">
        <v>2</v>
      </c>
      <c r="M62" s="11">
        <v>71572</v>
      </c>
      <c r="N62" s="6">
        <v>10</v>
      </c>
      <c r="O62" s="4">
        <f>Table2[[#This Row],[Discount]]/100</f>
        <v>0.1</v>
      </c>
      <c r="P62" s="4" t="str">
        <f>IF(Table2[[#This Row],[Discount%]]=0,"No Discount",
IF(Table2[[#This Row],[Discount%]]&lt;=0.1,"Medium Discount",
IF(Table2[[#This Row],[Discount%]]&lt;=0.2,"High Discount")))</f>
        <v>Medium Discount</v>
      </c>
      <c r="Q62" s="9">
        <f>(Table2[Unit_Price]*Table2[Quantity])*(Table2[Discount]/100)</f>
        <v>14314.400000000001</v>
      </c>
      <c r="R62" s="10">
        <v>128829.6</v>
      </c>
      <c r="S62" s="10">
        <v>14012.66</v>
      </c>
      <c r="T62" s="4">
        <f>Table2[Profit]/Table2[Sales]</f>
        <v>0.10876894750895756</v>
      </c>
      <c r="U62" t="s">
        <v>33</v>
      </c>
    </row>
    <row r="63" spans="1:21" x14ac:dyDescent="0.35">
      <c r="A63">
        <v>10068</v>
      </c>
      <c r="B63" s="1">
        <v>45345</v>
      </c>
      <c r="C63" s="2">
        <f>YEAR(Table2[Order Date])</f>
        <v>2024</v>
      </c>
      <c r="D63" s="2" t="str">
        <f>TEXT(Table2[Order Date],"mmm")</f>
        <v>Feb</v>
      </c>
      <c r="E63" t="s">
        <v>229</v>
      </c>
      <c r="F63" t="s">
        <v>40</v>
      </c>
      <c r="G63" t="s">
        <v>62</v>
      </c>
      <c r="H63" t="str">
        <f>VLOOKUP(Table2[[#This Row],[City]], Table46[], 2, FALSE)</f>
        <v>Goa</v>
      </c>
      <c r="I63" t="s">
        <v>17</v>
      </c>
      <c r="J63" t="s">
        <v>55</v>
      </c>
      <c r="K63" t="s">
        <v>230</v>
      </c>
      <c r="L63" s="2">
        <v>5</v>
      </c>
      <c r="M63" s="11">
        <v>38936</v>
      </c>
      <c r="N63" s="6">
        <v>5</v>
      </c>
      <c r="O63" s="4">
        <f>Table2[[#This Row],[Discount]]/100</f>
        <v>0.05</v>
      </c>
      <c r="P63" s="4" t="str">
        <f>IF(Table2[[#This Row],[Discount%]]=0,"No Discount",
IF(Table2[[#This Row],[Discount%]]&lt;=0.1,"Medium Discount",
IF(Table2[[#This Row],[Discount%]]&lt;=0.2,"High Discount")))</f>
        <v>Medium Discount</v>
      </c>
      <c r="Q63" s="9">
        <f>(Table2[Unit_Price]*Table2[Quantity])*(Table2[Discount]/100)</f>
        <v>9734</v>
      </c>
      <c r="R63" s="10">
        <v>184946</v>
      </c>
      <c r="S63" s="10">
        <v>30144.65</v>
      </c>
      <c r="T63" s="4">
        <f>Table2[Profit]/Table2[Sales]</f>
        <v>0.16299162998929417</v>
      </c>
      <c r="U63" t="s">
        <v>83</v>
      </c>
    </row>
    <row r="64" spans="1:21" x14ac:dyDescent="0.35">
      <c r="A64">
        <v>10069</v>
      </c>
      <c r="B64" s="1">
        <v>45254</v>
      </c>
      <c r="C64" s="2">
        <f>YEAR(Table2[Order Date])</f>
        <v>2023</v>
      </c>
      <c r="D64" s="2" t="str">
        <f>TEXT(Table2[Order Date],"mmm")</f>
        <v>Nov</v>
      </c>
      <c r="E64" t="s">
        <v>231</v>
      </c>
      <c r="F64" t="s">
        <v>28</v>
      </c>
      <c r="G64" t="s">
        <v>85</v>
      </c>
      <c r="H64" t="str">
        <f>VLOOKUP(Table2[[#This Row],[City]], Table46[], 2, FALSE)</f>
        <v>Odisha</v>
      </c>
      <c r="I64" t="s">
        <v>75</v>
      </c>
      <c r="J64" t="s">
        <v>76</v>
      </c>
      <c r="K64" t="s">
        <v>232</v>
      </c>
      <c r="L64" s="2">
        <v>1</v>
      </c>
      <c r="M64" s="11">
        <v>19506</v>
      </c>
      <c r="N64" s="6">
        <v>0</v>
      </c>
      <c r="O64" s="4">
        <f>Table2[[#This Row],[Discount]]/100</f>
        <v>0</v>
      </c>
      <c r="P64" s="4" t="str">
        <f>IF(Table2[[#This Row],[Discount%]]=0,"No Discount",
IF(Table2[[#This Row],[Discount%]]&lt;=0.1,"Medium Discount",
IF(Table2[[#This Row],[Discount%]]&lt;=0.2,"High Discount")))</f>
        <v>No Discount</v>
      </c>
      <c r="Q64" s="9">
        <f>(Table2[Unit_Price]*Table2[Quantity])*(Table2[Discount]/100)</f>
        <v>0</v>
      </c>
      <c r="R64" s="10">
        <v>19506</v>
      </c>
      <c r="S64" s="10">
        <v>2911.1</v>
      </c>
      <c r="T64" s="4">
        <f>Table2[Profit]/Table2[Sales]</f>
        <v>0.14924125909976418</v>
      </c>
      <c r="U64" t="s">
        <v>72</v>
      </c>
    </row>
    <row r="65" spans="1:21" x14ac:dyDescent="0.35">
      <c r="A65">
        <v>10070</v>
      </c>
      <c r="B65" s="1">
        <v>45659</v>
      </c>
      <c r="C65" s="2">
        <f>YEAR(Table2[Order Date])</f>
        <v>2025</v>
      </c>
      <c r="D65" s="2" t="str">
        <f>TEXT(Table2[Order Date],"mmm")</f>
        <v>Jan</v>
      </c>
      <c r="E65" t="s">
        <v>233</v>
      </c>
      <c r="F65" t="s">
        <v>28</v>
      </c>
      <c r="G65" t="s">
        <v>114</v>
      </c>
      <c r="H65" t="str">
        <f>VLOOKUP(Table2[[#This Row],[City]], Table46[], 2, FALSE)</f>
        <v>Jharkhand</v>
      </c>
      <c r="I65" t="s">
        <v>96</v>
      </c>
      <c r="J65" t="s">
        <v>183</v>
      </c>
      <c r="K65" t="s">
        <v>234</v>
      </c>
      <c r="L65" s="2">
        <v>5</v>
      </c>
      <c r="M65" s="11">
        <v>48227</v>
      </c>
      <c r="N65" s="6">
        <v>10</v>
      </c>
      <c r="O65" s="4">
        <f>Table2[[#This Row],[Discount]]/100</f>
        <v>0.1</v>
      </c>
      <c r="P65" s="4" t="str">
        <f>IF(Table2[[#This Row],[Discount%]]=0,"No Discount",
IF(Table2[[#This Row],[Discount%]]&lt;=0.1,"Medium Discount",
IF(Table2[[#This Row],[Discount%]]&lt;=0.2,"High Discount")))</f>
        <v>Medium Discount</v>
      </c>
      <c r="Q65" s="9">
        <f>(Table2[Unit_Price]*Table2[Quantity])*(Table2[Discount]/100)</f>
        <v>24113.5</v>
      </c>
      <c r="R65" s="10">
        <v>217021.5</v>
      </c>
      <c r="S65" s="10">
        <v>52730.720000000001</v>
      </c>
      <c r="T65" s="4">
        <f>Table2[Profit]/Table2[Sales]</f>
        <v>0.24297463615356082</v>
      </c>
      <c r="U65" t="s">
        <v>38</v>
      </c>
    </row>
    <row r="66" spans="1:21" x14ac:dyDescent="0.35">
      <c r="A66">
        <v>10071</v>
      </c>
      <c r="B66" s="1">
        <v>45535</v>
      </c>
      <c r="C66" s="2">
        <f>YEAR(Table2[Order Date])</f>
        <v>2024</v>
      </c>
      <c r="D66" s="2" t="str">
        <f>TEXT(Table2[Order Date],"mmm")</f>
        <v>Aug</v>
      </c>
      <c r="E66" t="s">
        <v>235</v>
      </c>
      <c r="F66" t="s">
        <v>15</v>
      </c>
      <c r="G66" t="s">
        <v>16</v>
      </c>
      <c r="H66" t="str">
        <f>VLOOKUP(Table2[[#This Row],[City]], Table46[], 2, FALSE)</f>
        <v>Karnataka</v>
      </c>
      <c r="I66" t="s">
        <v>96</v>
      </c>
      <c r="J66" t="s">
        <v>183</v>
      </c>
      <c r="K66" t="s">
        <v>236</v>
      </c>
      <c r="L66" s="2">
        <v>3</v>
      </c>
      <c r="M66" s="11">
        <v>2697</v>
      </c>
      <c r="N66" s="6">
        <v>5</v>
      </c>
      <c r="O66" s="4">
        <f>Table2[[#This Row],[Discount]]/100</f>
        <v>0.05</v>
      </c>
      <c r="P66" s="4" t="str">
        <f>IF(Table2[[#This Row],[Discount%]]=0,"No Discount",
IF(Table2[[#This Row],[Discount%]]&lt;=0.1,"Medium Discount",
IF(Table2[[#This Row],[Discount%]]&lt;=0.2,"High Discount")))</f>
        <v>Medium Discount</v>
      </c>
      <c r="Q66" s="9">
        <f>(Table2[Unit_Price]*Table2[Quantity])*(Table2[Discount]/100)</f>
        <v>404.55</v>
      </c>
      <c r="R66" s="10">
        <v>7686.45</v>
      </c>
      <c r="S66" s="10">
        <v>387.48</v>
      </c>
      <c r="T66" s="4">
        <f>Table2[Profit]/Table2[Sales]</f>
        <v>5.0410787814921067E-2</v>
      </c>
      <c r="U66" t="s">
        <v>72</v>
      </c>
    </row>
    <row r="67" spans="1:21" x14ac:dyDescent="0.35">
      <c r="A67">
        <v>10072</v>
      </c>
      <c r="B67" s="1">
        <v>45826</v>
      </c>
      <c r="C67" s="2">
        <f>YEAR(Table2[Order Date])</f>
        <v>2025</v>
      </c>
      <c r="D67" s="2" t="str">
        <f>TEXT(Table2[Order Date],"mmm")</f>
        <v>Jun</v>
      </c>
      <c r="E67" t="s">
        <v>237</v>
      </c>
      <c r="F67" t="s">
        <v>28</v>
      </c>
      <c r="G67" t="s">
        <v>114</v>
      </c>
      <c r="H67" t="str">
        <f>VLOOKUP(Table2[[#This Row],[City]], Table46[], 2, FALSE)</f>
        <v>Jharkhand</v>
      </c>
      <c r="I67" t="s">
        <v>129</v>
      </c>
      <c r="J67" t="s">
        <v>130</v>
      </c>
      <c r="K67" t="s">
        <v>238</v>
      </c>
      <c r="L67" s="2">
        <v>4</v>
      </c>
      <c r="M67" s="11">
        <v>47678</v>
      </c>
      <c r="N67" s="6">
        <v>20</v>
      </c>
      <c r="O67" s="4">
        <f>Table2[[#This Row],[Discount]]/100</f>
        <v>0.2</v>
      </c>
      <c r="P67" s="4" t="str">
        <f>IF(Table2[[#This Row],[Discount%]]=0,"No Discount",
IF(Table2[[#This Row],[Discount%]]&lt;=0.1,"Medium Discount",
IF(Table2[[#This Row],[Discount%]]&lt;=0.2,"High Discount")))</f>
        <v>High Discount</v>
      </c>
      <c r="Q67" s="9">
        <f>(Table2[Unit_Price]*Table2[Quantity])*(Table2[Discount]/100)</f>
        <v>38142.400000000001</v>
      </c>
      <c r="R67" s="10">
        <v>152569.60000000001</v>
      </c>
      <c r="S67" s="10">
        <v>13719.94</v>
      </c>
      <c r="T67" s="4">
        <f>Table2[Profit]/Table2[Sales]</f>
        <v>8.9925778136666801E-2</v>
      </c>
      <c r="U67" t="s">
        <v>20</v>
      </c>
    </row>
    <row r="68" spans="1:21" x14ac:dyDescent="0.35">
      <c r="A68">
        <v>10073</v>
      </c>
      <c r="B68" s="1">
        <v>45748</v>
      </c>
      <c r="C68" s="2">
        <f>YEAR(Table2[Order Date])</f>
        <v>2025</v>
      </c>
      <c r="D68" s="2" t="str">
        <f>TEXT(Table2[Order Date],"mmm")</f>
        <v>Apr</v>
      </c>
      <c r="E68" t="s">
        <v>239</v>
      </c>
      <c r="F68" t="s">
        <v>22</v>
      </c>
      <c r="G68" t="s">
        <v>74</v>
      </c>
      <c r="H68" t="str">
        <f>VLOOKUP(Table2[[#This Row],[City]], Table46[], 2, FALSE)</f>
        <v>Chandigarh</v>
      </c>
      <c r="I68" t="s">
        <v>75</v>
      </c>
      <c r="J68" t="s">
        <v>240</v>
      </c>
      <c r="K68" t="s">
        <v>241</v>
      </c>
      <c r="L68" s="2">
        <v>1</v>
      </c>
      <c r="M68" s="11">
        <v>39545</v>
      </c>
      <c r="N68" s="6">
        <v>15</v>
      </c>
      <c r="O68" s="4">
        <f>Table2[[#This Row],[Discount]]/100</f>
        <v>0.15</v>
      </c>
      <c r="P68" s="4" t="str">
        <f>IF(Table2[[#This Row],[Discount%]]=0,"No Discount",
IF(Table2[[#This Row],[Discount%]]&lt;=0.1,"Medium Discount",
IF(Table2[[#This Row],[Discount%]]&lt;=0.2,"High Discount")))</f>
        <v>High Discount</v>
      </c>
      <c r="Q68" s="9">
        <f>(Table2[Unit_Price]*Table2[Quantity])*(Table2[Discount]/100)</f>
        <v>5931.75</v>
      </c>
      <c r="R68" s="10">
        <v>33613.25</v>
      </c>
      <c r="S68" s="10">
        <v>4294.42</v>
      </c>
      <c r="T68" s="4">
        <f>Table2[Profit]/Table2[Sales]</f>
        <v>0.12775973760347481</v>
      </c>
      <c r="U68" t="s">
        <v>83</v>
      </c>
    </row>
    <row r="69" spans="1:21" x14ac:dyDescent="0.35">
      <c r="A69">
        <v>10074</v>
      </c>
      <c r="B69" s="1">
        <v>45365</v>
      </c>
      <c r="C69" s="2">
        <f>YEAR(Table2[Order Date])</f>
        <v>2024</v>
      </c>
      <c r="D69" s="2" t="str">
        <f>TEXT(Table2[Order Date],"mmm")</f>
        <v>Mar</v>
      </c>
      <c r="E69" t="s">
        <v>242</v>
      </c>
      <c r="F69" t="s">
        <v>40</v>
      </c>
      <c r="G69" t="s">
        <v>41</v>
      </c>
      <c r="H69" t="str">
        <f>VLOOKUP(Table2[[#This Row],[City]], Table46[], 2, FALSE)</f>
        <v>Maharashtra</v>
      </c>
      <c r="I69" t="s">
        <v>129</v>
      </c>
      <c r="J69" t="s">
        <v>159</v>
      </c>
      <c r="K69" t="s">
        <v>243</v>
      </c>
      <c r="L69" s="2">
        <v>5</v>
      </c>
      <c r="M69" s="11">
        <v>60787</v>
      </c>
      <c r="N69" s="6">
        <v>15</v>
      </c>
      <c r="O69" s="4">
        <f>Table2[[#This Row],[Discount]]/100</f>
        <v>0.15</v>
      </c>
      <c r="P69" s="4" t="str">
        <f>IF(Table2[[#This Row],[Discount%]]=0,"No Discount",
IF(Table2[[#This Row],[Discount%]]&lt;=0.1,"Medium Discount",
IF(Table2[[#This Row],[Discount%]]&lt;=0.2,"High Discount")))</f>
        <v>High Discount</v>
      </c>
      <c r="Q69" s="9">
        <f>(Table2[Unit_Price]*Table2[Quantity])*(Table2[Discount]/100)</f>
        <v>45590.25</v>
      </c>
      <c r="R69" s="10">
        <v>258344.75</v>
      </c>
      <c r="S69" s="10">
        <v>33333.56</v>
      </c>
      <c r="T69" s="4">
        <f>Table2[Profit]/Table2[Sales]</f>
        <v>0.12902743330375399</v>
      </c>
      <c r="U69" t="s">
        <v>33</v>
      </c>
    </row>
    <row r="70" spans="1:21" x14ac:dyDescent="0.35">
      <c r="A70">
        <v>10075</v>
      </c>
      <c r="B70" s="1">
        <v>45635</v>
      </c>
      <c r="C70" s="2">
        <f>YEAR(Table2[Order Date])</f>
        <v>2024</v>
      </c>
      <c r="D70" s="2" t="str">
        <f>TEXT(Table2[Order Date],"mmm")</f>
        <v>Dec</v>
      </c>
      <c r="E70" t="s">
        <v>244</v>
      </c>
      <c r="F70" t="s">
        <v>22</v>
      </c>
      <c r="G70" t="s">
        <v>167</v>
      </c>
      <c r="H70" t="str">
        <f>VLOOKUP(Table2[[#This Row],[City]], Table46[], 2, FALSE)</f>
        <v>Punjab</v>
      </c>
      <c r="I70" t="s">
        <v>129</v>
      </c>
      <c r="J70" t="s">
        <v>148</v>
      </c>
      <c r="K70" t="s">
        <v>245</v>
      </c>
      <c r="L70" s="2">
        <v>1</v>
      </c>
      <c r="M70" s="11">
        <v>26035</v>
      </c>
      <c r="N70" s="6">
        <v>20</v>
      </c>
      <c r="O70" s="4">
        <f>Table2[[#This Row],[Discount]]/100</f>
        <v>0.2</v>
      </c>
      <c r="P70" s="4" t="str">
        <f>IF(Table2[[#This Row],[Discount%]]=0,"No Discount",
IF(Table2[[#This Row],[Discount%]]&lt;=0.1,"Medium Discount",
IF(Table2[[#This Row],[Discount%]]&lt;=0.2,"High Discount")))</f>
        <v>High Discount</v>
      </c>
      <c r="Q70" s="9">
        <f>(Table2[Unit_Price]*Table2[Quantity])*(Table2[Discount]/100)</f>
        <v>5207</v>
      </c>
      <c r="R70" s="10">
        <v>20828</v>
      </c>
      <c r="S70" s="10">
        <v>2957.26</v>
      </c>
      <c r="T70" s="4">
        <f>Table2[Profit]/Table2[Sales]</f>
        <v>0.14198482811599772</v>
      </c>
      <c r="U70" t="s">
        <v>72</v>
      </c>
    </row>
    <row r="71" spans="1:21" x14ac:dyDescent="0.35">
      <c r="A71">
        <v>10076</v>
      </c>
      <c r="B71" s="1">
        <v>45674</v>
      </c>
      <c r="C71" s="2">
        <f>YEAR(Table2[Order Date])</f>
        <v>2025</v>
      </c>
      <c r="D71" s="2" t="str">
        <f>TEXT(Table2[Order Date],"mmm")</f>
        <v>Jan</v>
      </c>
      <c r="E71" t="s">
        <v>246</v>
      </c>
      <c r="F71" t="s">
        <v>40</v>
      </c>
      <c r="G71" t="s">
        <v>103</v>
      </c>
      <c r="H71" t="str">
        <f>VLOOKUP(Table2[[#This Row],[City]], Table46[], 2, FALSE)</f>
        <v>Gujarat</v>
      </c>
      <c r="I71" t="s">
        <v>42</v>
      </c>
      <c r="J71" t="s">
        <v>43</v>
      </c>
      <c r="K71" t="s">
        <v>247</v>
      </c>
      <c r="L71" s="2">
        <v>5</v>
      </c>
      <c r="M71" s="11">
        <v>41865</v>
      </c>
      <c r="N71" s="6">
        <v>10</v>
      </c>
      <c r="O71" s="4">
        <f>Table2[[#This Row],[Discount]]/100</f>
        <v>0.1</v>
      </c>
      <c r="P71" s="4" t="str">
        <f>IF(Table2[[#This Row],[Discount%]]=0,"No Discount",
IF(Table2[[#This Row],[Discount%]]&lt;=0.1,"Medium Discount",
IF(Table2[[#This Row],[Discount%]]&lt;=0.2,"High Discount")))</f>
        <v>Medium Discount</v>
      </c>
      <c r="Q71" s="9">
        <f>(Table2[Unit_Price]*Table2[Quantity])*(Table2[Discount]/100)</f>
        <v>20932.5</v>
      </c>
      <c r="R71" s="10">
        <v>188392.5</v>
      </c>
      <c r="S71" s="10">
        <v>36655.65</v>
      </c>
      <c r="T71" s="4">
        <f>Table2[Profit]/Table2[Sales]</f>
        <v>0.19457064373581751</v>
      </c>
      <c r="U71" t="s">
        <v>83</v>
      </c>
    </row>
    <row r="72" spans="1:21" x14ac:dyDescent="0.35">
      <c r="A72">
        <v>10077</v>
      </c>
      <c r="B72" s="1">
        <v>45720</v>
      </c>
      <c r="C72" s="2">
        <f>YEAR(Table2[Order Date])</f>
        <v>2025</v>
      </c>
      <c r="D72" s="2" t="str">
        <f>TEXT(Table2[Order Date],"mmm")</f>
        <v>Mar</v>
      </c>
      <c r="E72" t="s">
        <v>248</v>
      </c>
      <c r="F72" t="s">
        <v>22</v>
      </c>
      <c r="G72" t="s">
        <v>54</v>
      </c>
      <c r="H72" t="str">
        <f>VLOOKUP(Table2[[#This Row],[City]], Table46[], 2, FALSE)</f>
        <v>Uttar Pradesh</v>
      </c>
      <c r="I72" t="s">
        <v>30</v>
      </c>
      <c r="J72" t="s">
        <v>65</v>
      </c>
      <c r="K72" t="s">
        <v>249</v>
      </c>
      <c r="L72" s="2">
        <v>4</v>
      </c>
      <c r="M72" s="11">
        <v>76576</v>
      </c>
      <c r="N72" s="6">
        <v>10</v>
      </c>
      <c r="O72" s="4">
        <f>Table2[[#This Row],[Discount]]/100</f>
        <v>0.1</v>
      </c>
      <c r="P72" s="4" t="str">
        <f>IF(Table2[[#This Row],[Discount%]]=0,"No Discount",
IF(Table2[[#This Row],[Discount%]]&lt;=0.1,"Medium Discount",
IF(Table2[[#This Row],[Discount%]]&lt;=0.2,"High Discount")))</f>
        <v>Medium Discount</v>
      </c>
      <c r="Q72" s="9">
        <f>(Table2[Unit_Price]*Table2[Quantity])*(Table2[Discount]/100)</f>
        <v>30630.400000000001</v>
      </c>
      <c r="R72" s="10">
        <v>275673.59999999998</v>
      </c>
      <c r="S72" s="10">
        <v>39540.519999999997</v>
      </c>
      <c r="T72" s="4">
        <f>Table2[Profit]/Table2[Sales]</f>
        <v>0.14343237800065003</v>
      </c>
      <c r="U72" t="s">
        <v>72</v>
      </c>
    </row>
    <row r="73" spans="1:21" x14ac:dyDescent="0.35">
      <c r="A73">
        <v>10078</v>
      </c>
      <c r="B73" s="1">
        <v>45392</v>
      </c>
      <c r="C73" s="2">
        <f>YEAR(Table2[Order Date])</f>
        <v>2024</v>
      </c>
      <c r="D73" s="2" t="str">
        <f>TEXT(Table2[Order Date],"mmm")</f>
        <v>Apr</v>
      </c>
      <c r="E73" t="s">
        <v>250</v>
      </c>
      <c r="F73" t="s">
        <v>15</v>
      </c>
      <c r="G73" t="s">
        <v>16</v>
      </c>
      <c r="H73" t="str">
        <f>VLOOKUP(Table2[[#This Row],[City]], Table46[], 2, FALSE)</f>
        <v>Karnataka</v>
      </c>
      <c r="I73" t="s">
        <v>86</v>
      </c>
      <c r="J73" t="s">
        <v>171</v>
      </c>
      <c r="K73" t="s">
        <v>251</v>
      </c>
      <c r="L73" s="2">
        <v>2</v>
      </c>
      <c r="M73" s="11">
        <v>33749</v>
      </c>
      <c r="N73" s="6">
        <v>20</v>
      </c>
      <c r="O73" s="4">
        <f>Table2[[#This Row],[Discount]]/100</f>
        <v>0.2</v>
      </c>
      <c r="P73" s="4" t="str">
        <f>IF(Table2[[#This Row],[Discount%]]=0,"No Discount",
IF(Table2[[#This Row],[Discount%]]&lt;=0.1,"Medium Discount",
IF(Table2[[#This Row],[Discount%]]&lt;=0.2,"High Discount")))</f>
        <v>High Discount</v>
      </c>
      <c r="Q73" s="9">
        <f>(Table2[Unit_Price]*Table2[Quantity])*(Table2[Discount]/100)</f>
        <v>13499.6</v>
      </c>
      <c r="R73" s="10">
        <v>53998.400000000001</v>
      </c>
      <c r="S73" s="10">
        <v>6954.99</v>
      </c>
      <c r="T73" s="4">
        <f>Table2[Profit]/Table2[Sales]</f>
        <v>0.12879992740525645</v>
      </c>
      <c r="U73" t="s">
        <v>83</v>
      </c>
    </row>
    <row r="74" spans="1:21" x14ac:dyDescent="0.35">
      <c r="A74">
        <v>10079</v>
      </c>
      <c r="B74" s="1">
        <v>45478</v>
      </c>
      <c r="C74" s="2">
        <f>YEAR(Table2[Order Date])</f>
        <v>2024</v>
      </c>
      <c r="D74" s="2" t="str">
        <f>TEXT(Table2[Order Date],"mmm")</f>
        <v>Jul</v>
      </c>
      <c r="E74" t="s">
        <v>252</v>
      </c>
      <c r="F74" t="s">
        <v>40</v>
      </c>
      <c r="G74" t="s">
        <v>41</v>
      </c>
      <c r="H74" t="str">
        <f>VLOOKUP(Table2[[#This Row],[City]], Table46[], 2, FALSE)</f>
        <v>Maharashtra</v>
      </c>
      <c r="I74" t="s">
        <v>30</v>
      </c>
      <c r="J74" t="s">
        <v>104</v>
      </c>
      <c r="K74" t="s">
        <v>253</v>
      </c>
      <c r="L74" s="2">
        <v>4</v>
      </c>
      <c r="M74" s="11">
        <v>46014</v>
      </c>
      <c r="N74" s="6">
        <v>15</v>
      </c>
      <c r="O74" s="4">
        <f>Table2[[#This Row],[Discount]]/100</f>
        <v>0.15</v>
      </c>
      <c r="P74" s="4" t="str">
        <f>IF(Table2[[#This Row],[Discount%]]=0,"No Discount",
IF(Table2[[#This Row],[Discount%]]&lt;=0.1,"Medium Discount",
IF(Table2[[#This Row],[Discount%]]&lt;=0.2,"High Discount")))</f>
        <v>High Discount</v>
      </c>
      <c r="Q74" s="9">
        <f>(Table2[Unit_Price]*Table2[Quantity])*(Table2[Discount]/100)</f>
        <v>27608.399999999998</v>
      </c>
      <c r="R74" s="10">
        <v>156447.6</v>
      </c>
      <c r="S74" s="10">
        <v>8166.96</v>
      </c>
      <c r="T74" s="4">
        <f>Table2[Profit]/Table2[Sales]</f>
        <v>5.2202526596764665E-2</v>
      </c>
      <c r="U74" t="s">
        <v>38</v>
      </c>
    </row>
    <row r="75" spans="1:21" x14ac:dyDescent="0.35">
      <c r="A75">
        <v>10080</v>
      </c>
      <c r="B75" s="1">
        <v>45705</v>
      </c>
      <c r="C75" s="2">
        <f>YEAR(Table2[Order Date])</f>
        <v>2025</v>
      </c>
      <c r="D75" s="2" t="str">
        <f>TEXT(Table2[Order Date],"mmm")</f>
        <v>Feb</v>
      </c>
      <c r="E75" t="s">
        <v>254</v>
      </c>
      <c r="F75" t="s">
        <v>40</v>
      </c>
      <c r="G75" t="s">
        <v>110</v>
      </c>
      <c r="H75" t="str">
        <f>VLOOKUP(Table2[[#This Row],[City]], Table46[], 2, FALSE)</f>
        <v>Gujarat</v>
      </c>
      <c r="I75" t="s">
        <v>69</v>
      </c>
      <c r="J75" t="s">
        <v>151</v>
      </c>
      <c r="K75" t="s">
        <v>255</v>
      </c>
      <c r="L75" s="2">
        <v>5</v>
      </c>
      <c r="M75" s="11">
        <v>55423</v>
      </c>
      <c r="N75" s="6">
        <v>10</v>
      </c>
      <c r="O75" s="4">
        <f>Table2[[#This Row],[Discount]]/100</f>
        <v>0.1</v>
      </c>
      <c r="P75" s="4" t="str">
        <f>IF(Table2[[#This Row],[Discount%]]=0,"No Discount",
IF(Table2[[#This Row],[Discount%]]&lt;=0.1,"Medium Discount",
IF(Table2[[#This Row],[Discount%]]&lt;=0.2,"High Discount")))</f>
        <v>Medium Discount</v>
      </c>
      <c r="Q75" s="9">
        <f>(Table2[Unit_Price]*Table2[Quantity])*(Table2[Discount]/100)</f>
        <v>27711.5</v>
      </c>
      <c r="R75" s="10">
        <v>249403.5</v>
      </c>
      <c r="S75" s="10">
        <v>15673.19</v>
      </c>
      <c r="T75" s="4">
        <f>Table2[Profit]/Table2[Sales]</f>
        <v>6.284270268861504E-2</v>
      </c>
      <c r="U75" t="s">
        <v>20</v>
      </c>
    </row>
    <row r="76" spans="1:21" x14ac:dyDescent="0.35">
      <c r="A76">
        <v>10081</v>
      </c>
      <c r="B76" s="1">
        <v>45265</v>
      </c>
      <c r="C76" s="2">
        <f>YEAR(Table2[Order Date])</f>
        <v>2023</v>
      </c>
      <c r="D76" s="2" t="str">
        <f>TEXT(Table2[Order Date],"mmm")</f>
        <v>Dec</v>
      </c>
      <c r="E76" t="s">
        <v>256</v>
      </c>
      <c r="F76" t="s">
        <v>15</v>
      </c>
      <c r="G76" t="s">
        <v>174</v>
      </c>
      <c r="H76" t="str">
        <f>VLOOKUP(Table2[[#This Row],[City]], Table46[], 2, FALSE)</f>
        <v>Tamil Nadu</v>
      </c>
      <c r="I76" t="s">
        <v>46</v>
      </c>
      <c r="J76" t="s">
        <v>209</v>
      </c>
      <c r="K76" t="s">
        <v>257</v>
      </c>
      <c r="L76" s="2">
        <v>5</v>
      </c>
      <c r="M76" s="11">
        <v>5463</v>
      </c>
      <c r="N76" s="6">
        <v>5</v>
      </c>
      <c r="O76" s="4">
        <f>Table2[[#This Row],[Discount]]/100</f>
        <v>0.05</v>
      </c>
      <c r="P76" s="4" t="str">
        <f>IF(Table2[[#This Row],[Discount%]]=0,"No Discount",
IF(Table2[[#This Row],[Discount%]]&lt;=0.1,"Medium Discount",
IF(Table2[[#This Row],[Discount%]]&lt;=0.2,"High Discount")))</f>
        <v>Medium Discount</v>
      </c>
      <c r="Q76" s="9">
        <f>(Table2[Unit_Price]*Table2[Quantity])*(Table2[Discount]/100)</f>
        <v>1365.75</v>
      </c>
      <c r="R76" s="10">
        <v>25949.25</v>
      </c>
      <c r="S76" s="10">
        <v>1306.3699999999999</v>
      </c>
      <c r="T76" s="4">
        <f>Table2[Profit]/Table2[Sales]</f>
        <v>5.0343266183030332E-2</v>
      </c>
      <c r="U76" t="s">
        <v>20</v>
      </c>
    </row>
    <row r="77" spans="1:21" x14ac:dyDescent="0.35">
      <c r="A77">
        <v>10082</v>
      </c>
      <c r="B77" s="1">
        <v>45639</v>
      </c>
      <c r="C77" s="2">
        <f>YEAR(Table2[Order Date])</f>
        <v>2024</v>
      </c>
      <c r="D77" s="2" t="str">
        <f>TEXT(Table2[Order Date],"mmm")</f>
        <v>Dec</v>
      </c>
      <c r="E77" t="s">
        <v>258</v>
      </c>
      <c r="F77" t="s">
        <v>15</v>
      </c>
      <c r="G77" t="s">
        <v>68</v>
      </c>
      <c r="H77" t="str">
        <f>VLOOKUP(Table2[[#This Row],[City]], Table46[], 2, FALSE)</f>
        <v>Telangana</v>
      </c>
      <c r="I77" t="s">
        <v>96</v>
      </c>
      <c r="J77" t="s">
        <v>156</v>
      </c>
      <c r="K77" t="s">
        <v>259</v>
      </c>
      <c r="L77" s="2">
        <v>1</v>
      </c>
      <c r="M77" s="11">
        <v>4714</v>
      </c>
      <c r="N77" s="6">
        <v>0</v>
      </c>
      <c r="O77" s="4">
        <f>Table2[[#This Row],[Discount]]/100</f>
        <v>0</v>
      </c>
      <c r="P77" s="4" t="str">
        <f>IF(Table2[[#This Row],[Discount%]]=0,"No Discount",
IF(Table2[[#This Row],[Discount%]]&lt;=0.1,"Medium Discount",
IF(Table2[[#This Row],[Discount%]]&lt;=0.2,"High Discount")))</f>
        <v>No Discount</v>
      </c>
      <c r="Q77" s="9">
        <f>(Table2[Unit_Price]*Table2[Quantity])*(Table2[Discount]/100)</f>
        <v>0</v>
      </c>
      <c r="R77" s="10">
        <v>4714</v>
      </c>
      <c r="S77" s="10">
        <v>547.63</v>
      </c>
      <c r="T77" s="4">
        <f>Table2[Profit]/Table2[Sales]</f>
        <v>0.11617098005939754</v>
      </c>
      <c r="U77" t="s">
        <v>83</v>
      </c>
    </row>
    <row r="78" spans="1:21" x14ac:dyDescent="0.35">
      <c r="A78">
        <v>10083</v>
      </c>
      <c r="B78" s="1">
        <v>45828</v>
      </c>
      <c r="C78" s="2">
        <f>YEAR(Table2[Order Date])</f>
        <v>2025</v>
      </c>
      <c r="D78" s="2" t="str">
        <f>TEXT(Table2[Order Date],"mmm")</f>
        <v>Jun</v>
      </c>
      <c r="E78" t="s">
        <v>260</v>
      </c>
      <c r="F78" t="s">
        <v>28</v>
      </c>
      <c r="G78" t="s">
        <v>114</v>
      </c>
      <c r="H78" t="str">
        <f>VLOOKUP(Table2[[#This Row],[City]], Table46[], 2, FALSE)</f>
        <v>Jharkhand</v>
      </c>
      <c r="I78" t="s">
        <v>96</v>
      </c>
      <c r="J78" t="s">
        <v>183</v>
      </c>
      <c r="K78" t="s">
        <v>261</v>
      </c>
      <c r="L78" s="2">
        <v>4</v>
      </c>
      <c r="M78" s="11">
        <v>31170</v>
      </c>
      <c r="N78" s="6">
        <v>10</v>
      </c>
      <c r="O78" s="4">
        <f>Table2[[#This Row],[Discount]]/100</f>
        <v>0.1</v>
      </c>
      <c r="P78" s="4" t="str">
        <f>IF(Table2[[#This Row],[Discount%]]=0,"No Discount",
IF(Table2[[#This Row],[Discount%]]&lt;=0.1,"Medium Discount",
IF(Table2[[#This Row],[Discount%]]&lt;=0.2,"High Discount")))</f>
        <v>Medium Discount</v>
      </c>
      <c r="Q78" s="9">
        <f>(Table2[Unit_Price]*Table2[Quantity])*(Table2[Discount]/100)</f>
        <v>12468</v>
      </c>
      <c r="R78" s="10">
        <v>112212</v>
      </c>
      <c r="S78" s="10">
        <v>22964.29</v>
      </c>
      <c r="T78" s="4">
        <f>Table2[Profit]/Table2[Sales]</f>
        <v>0.20465092859943679</v>
      </c>
      <c r="U78" t="s">
        <v>20</v>
      </c>
    </row>
    <row r="79" spans="1:21" x14ac:dyDescent="0.35">
      <c r="A79">
        <v>10085</v>
      </c>
      <c r="B79" s="1">
        <v>45597</v>
      </c>
      <c r="C79" s="2">
        <f>YEAR(Table2[Order Date])</f>
        <v>2024</v>
      </c>
      <c r="D79" s="2" t="str">
        <f>TEXT(Table2[Order Date],"mmm")</f>
        <v>Nov</v>
      </c>
      <c r="E79" t="s">
        <v>264</v>
      </c>
      <c r="F79" t="s">
        <v>28</v>
      </c>
      <c r="G79" t="s">
        <v>85</v>
      </c>
      <c r="H79" t="str">
        <f>VLOOKUP(Table2[[#This Row],[City]], Table46[], 2, FALSE)</f>
        <v>Odisha</v>
      </c>
      <c r="I79" t="s">
        <v>46</v>
      </c>
      <c r="J79" t="s">
        <v>209</v>
      </c>
      <c r="K79" t="s">
        <v>265</v>
      </c>
      <c r="L79" s="2">
        <v>1</v>
      </c>
      <c r="M79" s="11">
        <v>16256</v>
      </c>
      <c r="N79" s="6">
        <v>5</v>
      </c>
      <c r="O79" s="4">
        <f>Table2[[#This Row],[Discount]]/100</f>
        <v>0.05</v>
      </c>
      <c r="P79" s="4" t="str">
        <f>IF(Table2[[#This Row],[Discount%]]=0,"No Discount",
IF(Table2[[#This Row],[Discount%]]&lt;=0.1,"Medium Discount",
IF(Table2[[#This Row],[Discount%]]&lt;=0.2,"High Discount")))</f>
        <v>Medium Discount</v>
      </c>
      <c r="Q79" s="9">
        <f>(Table2[Unit_Price]*Table2[Quantity])*(Table2[Discount]/100)</f>
        <v>812.80000000000007</v>
      </c>
      <c r="R79" s="10">
        <v>15443.2</v>
      </c>
      <c r="S79" s="10">
        <v>1764.79</v>
      </c>
      <c r="T79" s="4">
        <f>Table2[Profit]/Table2[Sales]</f>
        <v>0.11427618628263572</v>
      </c>
      <c r="U79" t="s">
        <v>33</v>
      </c>
    </row>
    <row r="80" spans="1:21" x14ac:dyDescent="0.35">
      <c r="A80">
        <v>10086</v>
      </c>
      <c r="B80" s="1">
        <v>45810</v>
      </c>
      <c r="C80" s="2">
        <f>YEAR(Table2[Order Date])</f>
        <v>2025</v>
      </c>
      <c r="D80" s="2" t="str">
        <f>TEXT(Table2[Order Date],"mmm")</f>
        <v>Jun</v>
      </c>
      <c r="E80" t="s">
        <v>266</v>
      </c>
      <c r="F80" t="s">
        <v>28</v>
      </c>
      <c r="G80" t="s">
        <v>144</v>
      </c>
      <c r="H80" t="str">
        <f>VLOOKUP(Table2[[#This Row],[City]], Table46[], 2, FALSE)</f>
        <v>Assam</v>
      </c>
      <c r="I80" t="s">
        <v>129</v>
      </c>
      <c r="J80" t="s">
        <v>164</v>
      </c>
      <c r="K80" t="s">
        <v>267</v>
      </c>
      <c r="L80" s="2">
        <v>2</v>
      </c>
      <c r="M80" s="11">
        <v>22240</v>
      </c>
      <c r="N80" s="6">
        <v>0</v>
      </c>
      <c r="O80" s="4">
        <f>Table2[[#This Row],[Discount]]/100</f>
        <v>0</v>
      </c>
      <c r="P80" s="4" t="str">
        <f>IF(Table2[[#This Row],[Discount%]]=0,"No Discount",
IF(Table2[[#This Row],[Discount%]]&lt;=0.1,"Medium Discount",
IF(Table2[[#This Row],[Discount%]]&lt;=0.2,"High Discount")))</f>
        <v>No Discount</v>
      </c>
      <c r="Q80" s="9">
        <f>(Table2[Unit_Price]*Table2[Quantity])*(Table2[Discount]/100)</f>
        <v>0</v>
      </c>
      <c r="R80" s="10">
        <v>44480</v>
      </c>
      <c r="S80" s="10">
        <v>8602.0300000000007</v>
      </c>
      <c r="T80" s="4">
        <f>Table2[Profit]/Table2[Sales]</f>
        <v>0.19339096223021585</v>
      </c>
      <c r="U80" t="s">
        <v>38</v>
      </c>
    </row>
    <row r="81" spans="1:21" x14ac:dyDescent="0.35">
      <c r="A81">
        <v>10087</v>
      </c>
      <c r="B81" s="1">
        <v>45380</v>
      </c>
      <c r="C81" s="2">
        <f>YEAR(Table2[Order Date])</f>
        <v>2024</v>
      </c>
      <c r="D81" s="2" t="str">
        <f>TEXT(Table2[Order Date],"mmm")</f>
        <v>Mar</v>
      </c>
      <c r="E81" t="s">
        <v>268</v>
      </c>
      <c r="F81" t="s">
        <v>40</v>
      </c>
      <c r="G81" t="s">
        <v>62</v>
      </c>
      <c r="H81" t="str">
        <f>VLOOKUP(Table2[[#This Row],[City]], Table46[], 2, FALSE)</f>
        <v>Goa</v>
      </c>
      <c r="I81" t="s">
        <v>24</v>
      </c>
      <c r="J81" t="s">
        <v>36</v>
      </c>
      <c r="K81" t="s">
        <v>269</v>
      </c>
      <c r="L81" s="2">
        <v>3</v>
      </c>
      <c r="M81" s="11">
        <v>62172</v>
      </c>
      <c r="N81" s="6">
        <v>0</v>
      </c>
      <c r="O81" s="4">
        <f>Table2[[#This Row],[Discount]]/100</f>
        <v>0</v>
      </c>
      <c r="P81" s="4" t="str">
        <f>IF(Table2[[#This Row],[Discount%]]=0,"No Discount",
IF(Table2[[#This Row],[Discount%]]&lt;=0.1,"Medium Discount",
IF(Table2[[#This Row],[Discount%]]&lt;=0.2,"High Discount")))</f>
        <v>No Discount</v>
      </c>
      <c r="Q81" s="9">
        <f>(Table2[Unit_Price]*Table2[Quantity])*(Table2[Discount]/100)</f>
        <v>0</v>
      </c>
      <c r="R81" s="10">
        <v>186516</v>
      </c>
      <c r="S81" s="10">
        <v>23035.439999999999</v>
      </c>
      <c r="T81" s="4">
        <f>Table2[Profit]/Table2[Sales]</f>
        <v>0.12350382808981535</v>
      </c>
      <c r="U81" t="s">
        <v>20</v>
      </c>
    </row>
    <row r="82" spans="1:21" x14ac:dyDescent="0.35">
      <c r="A82">
        <v>10088</v>
      </c>
      <c r="B82" s="1">
        <v>45245</v>
      </c>
      <c r="C82" s="2">
        <f>YEAR(Table2[Order Date])</f>
        <v>2023</v>
      </c>
      <c r="D82" s="2" t="str">
        <f>TEXT(Table2[Order Date],"mmm")</f>
        <v>Nov</v>
      </c>
      <c r="E82" t="s">
        <v>270</v>
      </c>
      <c r="F82" t="s">
        <v>22</v>
      </c>
      <c r="G82" t="s">
        <v>54</v>
      </c>
      <c r="H82" t="str">
        <f>VLOOKUP(Table2[[#This Row],[City]], Table46[], 2, FALSE)</f>
        <v>Uttar Pradesh</v>
      </c>
      <c r="I82" t="s">
        <v>96</v>
      </c>
      <c r="J82" t="s">
        <v>183</v>
      </c>
      <c r="K82" t="s">
        <v>271</v>
      </c>
      <c r="L82" s="2">
        <v>5</v>
      </c>
      <c r="M82" s="11">
        <v>39458</v>
      </c>
      <c r="N82" s="6">
        <v>5</v>
      </c>
      <c r="O82" s="4">
        <f>Table2[[#This Row],[Discount]]/100</f>
        <v>0.05</v>
      </c>
      <c r="P82" s="4" t="str">
        <f>IF(Table2[[#This Row],[Discount%]]=0,"No Discount",
IF(Table2[[#This Row],[Discount%]]&lt;=0.1,"Medium Discount",
IF(Table2[[#This Row],[Discount%]]&lt;=0.2,"High Discount")))</f>
        <v>Medium Discount</v>
      </c>
      <c r="Q82" s="9">
        <f>(Table2[Unit_Price]*Table2[Quantity])*(Table2[Discount]/100)</f>
        <v>9864.5</v>
      </c>
      <c r="R82" s="10">
        <v>187425.5</v>
      </c>
      <c r="S82" s="10">
        <v>44132.79</v>
      </c>
      <c r="T82" s="4">
        <f>Table2[Profit]/Table2[Sales]</f>
        <v>0.23546843945994542</v>
      </c>
      <c r="U82" t="s">
        <v>83</v>
      </c>
    </row>
    <row r="83" spans="1:21" x14ac:dyDescent="0.35">
      <c r="A83">
        <v>10090</v>
      </c>
      <c r="B83" s="1">
        <v>45714</v>
      </c>
      <c r="C83" s="2">
        <f>YEAR(Table2[Order Date])</f>
        <v>2025</v>
      </c>
      <c r="D83" s="2" t="str">
        <f>TEXT(Table2[Order Date],"mmm")</f>
        <v>Feb</v>
      </c>
      <c r="E83" t="s">
        <v>274</v>
      </c>
      <c r="F83" t="s">
        <v>40</v>
      </c>
      <c r="G83" t="s">
        <v>50</v>
      </c>
      <c r="H83" t="str">
        <f>VLOOKUP(Table2[[#This Row],[City]], Table46[], 2, FALSE)</f>
        <v>Maharashtra</v>
      </c>
      <c r="I83" t="s">
        <v>42</v>
      </c>
      <c r="J83" t="s">
        <v>43</v>
      </c>
      <c r="K83" t="s">
        <v>275</v>
      </c>
      <c r="L83" s="2">
        <v>4</v>
      </c>
      <c r="M83" s="11">
        <v>53084</v>
      </c>
      <c r="N83" s="6">
        <v>15</v>
      </c>
      <c r="O83" s="4">
        <f>Table2[[#This Row],[Discount]]/100</f>
        <v>0.15</v>
      </c>
      <c r="P83" s="4" t="str">
        <f>IF(Table2[[#This Row],[Discount%]]=0,"No Discount",
IF(Table2[[#This Row],[Discount%]]&lt;=0.1,"Medium Discount",
IF(Table2[[#This Row],[Discount%]]&lt;=0.2,"High Discount")))</f>
        <v>High Discount</v>
      </c>
      <c r="Q83" s="9">
        <f>(Table2[Unit_Price]*Table2[Quantity])*(Table2[Discount]/100)</f>
        <v>31850.399999999998</v>
      </c>
      <c r="R83" s="10">
        <v>180485.6</v>
      </c>
      <c r="S83" s="10">
        <v>19220.419999999998</v>
      </c>
      <c r="T83" s="4">
        <f>Table2[Profit]/Table2[Sales]</f>
        <v>0.10649281715549605</v>
      </c>
      <c r="U83" t="s">
        <v>33</v>
      </c>
    </row>
    <row r="84" spans="1:21" x14ac:dyDescent="0.35">
      <c r="A84">
        <v>10091</v>
      </c>
      <c r="B84" s="1">
        <v>45816</v>
      </c>
      <c r="C84" s="2">
        <f>YEAR(Table2[Order Date])</f>
        <v>2025</v>
      </c>
      <c r="D84" s="2" t="str">
        <f>TEXT(Table2[Order Date],"mmm")</f>
        <v>Jun</v>
      </c>
      <c r="E84" t="s">
        <v>276</v>
      </c>
      <c r="F84" t="s">
        <v>28</v>
      </c>
      <c r="G84" t="s">
        <v>144</v>
      </c>
      <c r="H84" t="str">
        <f>VLOOKUP(Table2[[#This Row],[City]], Table46[], 2, FALSE)</f>
        <v>Assam</v>
      </c>
      <c r="I84" t="s">
        <v>69</v>
      </c>
      <c r="J84" t="s">
        <v>151</v>
      </c>
      <c r="K84" t="s">
        <v>277</v>
      </c>
      <c r="L84" s="2">
        <v>3</v>
      </c>
      <c r="M84" s="11">
        <v>60656</v>
      </c>
      <c r="N84" s="6">
        <v>0</v>
      </c>
      <c r="O84" s="4">
        <f>Table2[[#This Row],[Discount]]/100</f>
        <v>0</v>
      </c>
      <c r="P84" s="4" t="str">
        <f>IF(Table2[[#This Row],[Discount%]]=0,"No Discount",
IF(Table2[[#This Row],[Discount%]]&lt;=0.1,"Medium Discount",
IF(Table2[[#This Row],[Discount%]]&lt;=0.2,"High Discount")))</f>
        <v>No Discount</v>
      </c>
      <c r="Q84" s="9">
        <f>(Table2[Unit_Price]*Table2[Quantity])*(Table2[Discount]/100)</f>
        <v>0</v>
      </c>
      <c r="R84" s="10">
        <v>181968</v>
      </c>
      <c r="S84" s="10">
        <v>26322.7</v>
      </c>
      <c r="T84" s="4">
        <f>Table2[Profit]/Table2[Sales]</f>
        <v>0.14465565374131717</v>
      </c>
      <c r="U84" t="s">
        <v>20</v>
      </c>
    </row>
    <row r="85" spans="1:21" x14ac:dyDescent="0.35">
      <c r="A85">
        <v>10092</v>
      </c>
      <c r="B85" s="1">
        <v>45686</v>
      </c>
      <c r="C85" s="2">
        <f>YEAR(Table2[Order Date])</f>
        <v>2025</v>
      </c>
      <c r="D85" s="2" t="str">
        <f>TEXT(Table2[Order Date],"mmm")</f>
        <v>Jan</v>
      </c>
      <c r="E85" t="s">
        <v>278</v>
      </c>
      <c r="F85" t="s">
        <v>22</v>
      </c>
      <c r="G85" t="s">
        <v>74</v>
      </c>
      <c r="H85" t="str">
        <f>VLOOKUP(Table2[[#This Row],[City]], Table46[], 2, FALSE)</f>
        <v>Chandigarh</v>
      </c>
      <c r="I85" t="s">
        <v>86</v>
      </c>
      <c r="J85" t="s">
        <v>171</v>
      </c>
      <c r="K85" t="s">
        <v>279</v>
      </c>
      <c r="L85" s="2">
        <v>1</v>
      </c>
      <c r="M85" s="11">
        <v>73564</v>
      </c>
      <c r="N85" s="6">
        <v>15</v>
      </c>
      <c r="O85" s="4">
        <f>Table2[[#This Row],[Discount]]/100</f>
        <v>0.15</v>
      </c>
      <c r="P85" s="4" t="str">
        <f>IF(Table2[[#This Row],[Discount%]]=0,"No Discount",
IF(Table2[[#This Row],[Discount%]]&lt;=0.1,"Medium Discount",
IF(Table2[[#This Row],[Discount%]]&lt;=0.2,"High Discount")))</f>
        <v>High Discount</v>
      </c>
      <c r="Q85" s="9">
        <f>(Table2[Unit_Price]*Table2[Quantity])*(Table2[Discount]/100)</f>
        <v>11034.6</v>
      </c>
      <c r="R85" s="10">
        <v>62529.4</v>
      </c>
      <c r="S85" s="10">
        <v>13309.3</v>
      </c>
      <c r="T85" s="4">
        <f>Table2[Profit]/Table2[Sales]</f>
        <v>0.21284867598281768</v>
      </c>
      <c r="U85" t="s">
        <v>33</v>
      </c>
    </row>
    <row r="86" spans="1:21" x14ac:dyDescent="0.35">
      <c r="A86">
        <v>10093</v>
      </c>
      <c r="B86" s="1">
        <v>45668</v>
      </c>
      <c r="C86" s="2">
        <f>YEAR(Table2[Order Date])</f>
        <v>2025</v>
      </c>
      <c r="D86" s="2" t="str">
        <f>TEXT(Table2[Order Date],"mmm")</f>
        <v>Jan</v>
      </c>
      <c r="E86" t="s">
        <v>280</v>
      </c>
      <c r="F86" t="s">
        <v>28</v>
      </c>
      <c r="G86" t="s">
        <v>29</v>
      </c>
      <c r="H86" t="str">
        <f>VLOOKUP(Table2[[#This Row],[City]], Table46[], 2, FALSE)</f>
        <v>Bihar</v>
      </c>
      <c r="I86" t="s">
        <v>46</v>
      </c>
      <c r="J86" t="s">
        <v>141</v>
      </c>
      <c r="K86" t="s">
        <v>281</v>
      </c>
      <c r="L86" s="2">
        <v>5</v>
      </c>
      <c r="M86" s="11">
        <v>26060</v>
      </c>
      <c r="N86" s="6">
        <v>5</v>
      </c>
      <c r="O86" s="4">
        <f>Table2[[#This Row],[Discount]]/100</f>
        <v>0.05</v>
      </c>
      <c r="P86" s="4" t="str">
        <f>IF(Table2[[#This Row],[Discount%]]=0,"No Discount",
IF(Table2[[#This Row],[Discount%]]&lt;=0.1,"Medium Discount",
IF(Table2[[#This Row],[Discount%]]&lt;=0.2,"High Discount")))</f>
        <v>Medium Discount</v>
      </c>
      <c r="Q86" s="9">
        <f>(Table2[Unit_Price]*Table2[Quantity])*(Table2[Discount]/100)</f>
        <v>6515</v>
      </c>
      <c r="R86" s="10">
        <v>123785</v>
      </c>
      <c r="S86" s="10">
        <v>24340.25</v>
      </c>
      <c r="T86" s="4">
        <f>Table2[Profit]/Table2[Sales]</f>
        <v>0.19663327543725007</v>
      </c>
      <c r="U86" t="s">
        <v>38</v>
      </c>
    </row>
    <row r="87" spans="1:21" x14ac:dyDescent="0.35">
      <c r="A87">
        <v>10094</v>
      </c>
      <c r="B87" s="1">
        <v>45665</v>
      </c>
      <c r="C87" s="2">
        <f>YEAR(Table2[Order Date])</f>
        <v>2025</v>
      </c>
      <c r="D87" s="2" t="str">
        <f>TEXT(Table2[Order Date],"mmm")</f>
        <v>Jan</v>
      </c>
      <c r="E87" t="s">
        <v>282</v>
      </c>
      <c r="F87" t="s">
        <v>15</v>
      </c>
      <c r="G87" t="s">
        <v>68</v>
      </c>
      <c r="H87" t="str">
        <f>VLOOKUP(Table2[[#This Row],[City]], Table46[], 2, FALSE)</f>
        <v>Telangana</v>
      </c>
      <c r="I87" t="s">
        <v>69</v>
      </c>
      <c r="J87" t="s">
        <v>70</v>
      </c>
      <c r="K87" t="s">
        <v>283</v>
      </c>
      <c r="L87" s="2">
        <v>4</v>
      </c>
      <c r="M87" s="11">
        <v>72702</v>
      </c>
      <c r="N87" s="6">
        <v>5</v>
      </c>
      <c r="O87" s="4">
        <f>Table2[[#This Row],[Discount]]/100</f>
        <v>0.05</v>
      </c>
      <c r="P87" s="4" t="str">
        <f>IF(Table2[[#This Row],[Discount%]]=0,"No Discount",
IF(Table2[[#This Row],[Discount%]]&lt;=0.1,"Medium Discount",
IF(Table2[[#This Row],[Discount%]]&lt;=0.2,"High Discount")))</f>
        <v>Medium Discount</v>
      </c>
      <c r="Q87" s="9">
        <f>(Table2[Unit_Price]*Table2[Quantity])*(Table2[Discount]/100)</f>
        <v>14540.400000000001</v>
      </c>
      <c r="R87" s="10">
        <v>276267.59999999998</v>
      </c>
      <c r="S87" s="10">
        <v>35015.760000000002</v>
      </c>
      <c r="T87" s="4">
        <f>Table2[Profit]/Table2[Sales]</f>
        <v>0.12674580732594051</v>
      </c>
      <c r="U87" t="s">
        <v>20</v>
      </c>
    </row>
    <row r="88" spans="1:21" x14ac:dyDescent="0.35">
      <c r="A88">
        <v>10095</v>
      </c>
      <c r="B88" s="1">
        <v>45303</v>
      </c>
      <c r="C88" s="2">
        <f>YEAR(Table2[Order Date])</f>
        <v>2024</v>
      </c>
      <c r="D88" s="2" t="str">
        <f>TEXT(Table2[Order Date],"mmm")</f>
        <v>Jan</v>
      </c>
      <c r="E88" t="s">
        <v>284</v>
      </c>
      <c r="F88" t="s">
        <v>28</v>
      </c>
      <c r="G88" t="s">
        <v>29</v>
      </c>
      <c r="H88" t="str">
        <f>VLOOKUP(Table2[[#This Row],[City]], Table46[], 2, FALSE)</f>
        <v>Bihar</v>
      </c>
      <c r="I88" t="s">
        <v>86</v>
      </c>
      <c r="J88" t="s">
        <v>171</v>
      </c>
      <c r="K88" t="s">
        <v>285</v>
      </c>
      <c r="L88" s="2">
        <v>2</v>
      </c>
      <c r="M88" s="11">
        <v>40818</v>
      </c>
      <c r="N88" s="6">
        <v>20</v>
      </c>
      <c r="O88" s="4">
        <f>Table2[[#This Row],[Discount]]/100</f>
        <v>0.2</v>
      </c>
      <c r="P88" s="4" t="str">
        <f>IF(Table2[[#This Row],[Discount%]]=0,"No Discount",
IF(Table2[[#This Row],[Discount%]]&lt;=0.1,"Medium Discount",
IF(Table2[[#This Row],[Discount%]]&lt;=0.2,"High Discount")))</f>
        <v>High Discount</v>
      </c>
      <c r="Q88" s="9">
        <f>(Table2[Unit_Price]*Table2[Quantity])*(Table2[Discount]/100)</f>
        <v>16327.2</v>
      </c>
      <c r="R88" s="10">
        <v>65308.800000000003</v>
      </c>
      <c r="S88" s="10">
        <v>5824.16</v>
      </c>
      <c r="T88" s="4">
        <f>Table2[Profit]/Table2[Sales]</f>
        <v>8.917879366945955E-2</v>
      </c>
      <c r="U88" t="s">
        <v>38</v>
      </c>
    </row>
    <row r="89" spans="1:21" x14ac:dyDescent="0.35">
      <c r="A89">
        <v>10097</v>
      </c>
      <c r="B89" s="1">
        <v>45582</v>
      </c>
      <c r="C89" s="2">
        <f>YEAR(Table2[Order Date])</f>
        <v>2024</v>
      </c>
      <c r="D89" s="2" t="str">
        <f>TEXT(Table2[Order Date],"mmm")</f>
        <v>Oct</v>
      </c>
      <c r="E89" t="s">
        <v>288</v>
      </c>
      <c r="F89" t="s">
        <v>28</v>
      </c>
      <c r="G89" t="s">
        <v>29</v>
      </c>
      <c r="H89" t="str">
        <f>VLOOKUP(Table2[[#This Row],[City]], Table46[], 2, FALSE)</f>
        <v>Bihar</v>
      </c>
      <c r="I89" t="s">
        <v>24</v>
      </c>
      <c r="J89" t="s">
        <v>36</v>
      </c>
      <c r="K89" t="s">
        <v>289</v>
      </c>
      <c r="L89" s="2">
        <v>4</v>
      </c>
      <c r="M89" s="11">
        <v>19526</v>
      </c>
      <c r="N89" s="6">
        <v>15</v>
      </c>
      <c r="O89" s="4">
        <f>Table2[[#This Row],[Discount]]/100</f>
        <v>0.15</v>
      </c>
      <c r="P89" s="4" t="str">
        <f>IF(Table2[[#This Row],[Discount%]]=0,"No Discount",
IF(Table2[[#This Row],[Discount%]]&lt;=0.1,"Medium Discount",
IF(Table2[[#This Row],[Discount%]]&lt;=0.2,"High Discount")))</f>
        <v>High Discount</v>
      </c>
      <c r="Q89" s="9">
        <f>(Table2[Unit_Price]*Table2[Quantity])*(Table2[Discount]/100)</f>
        <v>11715.6</v>
      </c>
      <c r="R89" s="10">
        <v>66388.399999999994</v>
      </c>
      <c r="S89" s="10">
        <v>12866.73</v>
      </c>
      <c r="T89" s="4">
        <f>Table2[Profit]/Table2[Sales]</f>
        <v>0.19380991257508842</v>
      </c>
      <c r="U89" t="s">
        <v>33</v>
      </c>
    </row>
    <row r="90" spans="1:21" x14ac:dyDescent="0.35">
      <c r="A90">
        <v>10098</v>
      </c>
      <c r="B90" s="1">
        <v>45256</v>
      </c>
      <c r="C90" s="2">
        <f>YEAR(Table2[Order Date])</f>
        <v>2023</v>
      </c>
      <c r="D90" s="2" t="str">
        <f>TEXT(Table2[Order Date],"mmm")</f>
        <v>Nov</v>
      </c>
      <c r="E90" t="s">
        <v>290</v>
      </c>
      <c r="F90" t="s">
        <v>40</v>
      </c>
      <c r="G90" t="s">
        <v>50</v>
      </c>
      <c r="H90" t="str">
        <f>VLOOKUP(Table2[[#This Row],[City]], Table46[], 2, FALSE)</f>
        <v>Maharashtra</v>
      </c>
      <c r="I90" t="s">
        <v>17</v>
      </c>
      <c r="J90" t="s">
        <v>291</v>
      </c>
      <c r="K90" t="s">
        <v>292</v>
      </c>
      <c r="L90" s="2">
        <v>5</v>
      </c>
      <c r="M90" s="11">
        <v>54037</v>
      </c>
      <c r="N90" s="6">
        <v>0</v>
      </c>
      <c r="O90" s="4">
        <f>Table2[[#This Row],[Discount]]/100</f>
        <v>0</v>
      </c>
      <c r="P90" s="4" t="str">
        <f>IF(Table2[[#This Row],[Discount%]]=0,"No Discount",
IF(Table2[[#This Row],[Discount%]]&lt;=0.1,"Medium Discount",
IF(Table2[[#This Row],[Discount%]]&lt;=0.2,"High Discount")))</f>
        <v>No Discount</v>
      </c>
      <c r="Q90" s="9">
        <f>(Table2[Unit_Price]*Table2[Quantity])*(Table2[Discount]/100)</f>
        <v>0</v>
      </c>
      <c r="R90" s="10">
        <v>270185</v>
      </c>
      <c r="S90" s="10">
        <v>58810.96</v>
      </c>
      <c r="T90" s="4">
        <f>Table2[Profit]/Table2[Sales]</f>
        <v>0.21766922664100524</v>
      </c>
      <c r="U90" t="s">
        <v>72</v>
      </c>
    </row>
    <row r="91" spans="1:21" x14ac:dyDescent="0.35">
      <c r="A91">
        <v>10099</v>
      </c>
      <c r="B91" s="1">
        <v>45334</v>
      </c>
      <c r="C91" s="2">
        <f>YEAR(Table2[Order Date])</f>
        <v>2024</v>
      </c>
      <c r="D91" s="2" t="str">
        <f>TEXT(Table2[Order Date],"mmm")</f>
        <v>Feb</v>
      </c>
      <c r="E91" t="s">
        <v>293</v>
      </c>
      <c r="F91" t="s">
        <v>15</v>
      </c>
      <c r="G91" t="s">
        <v>147</v>
      </c>
      <c r="H91" t="str">
        <f>VLOOKUP(Table2[[#This Row],[City]], Table46[], 2, FALSE)</f>
        <v>Kerala</v>
      </c>
      <c r="I91" t="s">
        <v>96</v>
      </c>
      <c r="J91" t="s">
        <v>156</v>
      </c>
      <c r="K91" t="s">
        <v>294</v>
      </c>
      <c r="L91" s="2">
        <v>5</v>
      </c>
      <c r="M91" s="11">
        <v>63813</v>
      </c>
      <c r="N91" s="6">
        <v>0</v>
      </c>
      <c r="O91" s="4">
        <f>Table2[[#This Row],[Discount]]/100</f>
        <v>0</v>
      </c>
      <c r="P91" s="4" t="str">
        <f>IF(Table2[[#This Row],[Discount%]]=0,"No Discount",
IF(Table2[[#This Row],[Discount%]]&lt;=0.1,"Medium Discount",
IF(Table2[[#This Row],[Discount%]]&lt;=0.2,"High Discount")))</f>
        <v>No Discount</v>
      </c>
      <c r="Q91" s="9">
        <f>(Table2[Unit_Price]*Table2[Quantity])*(Table2[Discount]/100)</f>
        <v>0</v>
      </c>
      <c r="R91" s="10">
        <v>319065</v>
      </c>
      <c r="S91" s="10">
        <v>36797.040000000001</v>
      </c>
      <c r="T91" s="4">
        <f>Table2[Profit]/Table2[Sales]</f>
        <v>0.11532772319119929</v>
      </c>
      <c r="U91" t="s">
        <v>33</v>
      </c>
    </row>
    <row r="92" spans="1:21" x14ac:dyDescent="0.35">
      <c r="A92">
        <v>10100</v>
      </c>
      <c r="B92" s="1">
        <v>45284</v>
      </c>
      <c r="C92" s="2">
        <f>YEAR(Table2[Order Date])</f>
        <v>2023</v>
      </c>
      <c r="D92" s="2" t="str">
        <f>TEXT(Table2[Order Date],"mmm")</f>
        <v>Dec</v>
      </c>
      <c r="E92" t="s">
        <v>295</v>
      </c>
      <c r="F92" t="s">
        <v>22</v>
      </c>
      <c r="G92" t="s">
        <v>54</v>
      </c>
      <c r="H92" t="str">
        <f>VLOOKUP(Table2[[#This Row],[City]], Table46[], 2, FALSE)</f>
        <v>Uttar Pradesh</v>
      </c>
      <c r="I92" t="s">
        <v>86</v>
      </c>
      <c r="J92" t="s">
        <v>296</v>
      </c>
      <c r="K92" t="s">
        <v>297</v>
      </c>
      <c r="L92" s="2">
        <v>3</v>
      </c>
      <c r="M92" s="11">
        <v>74680</v>
      </c>
      <c r="N92" s="6">
        <v>10</v>
      </c>
      <c r="O92" s="4">
        <f>Table2[[#This Row],[Discount]]/100</f>
        <v>0.1</v>
      </c>
      <c r="P92" s="4" t="str">
        <f>IF(Table2[[#This Row],[Discount%]]=0,"No Discount",
IF(Table2[[#This Row],[Discount%]]&lt;=0.1,"Medium Discount",
IF(Table2[[#This Row],[Discount%]]&lt;=0.2,"High Discount")))</f>
        <v>Medium Discount</v>
      </c>
      <c r="Q92" s="9">
        <f>(Table2[Unit_Price]*Table2[Quantity])*(Table2[Discount]/100)</f>
        <v>22404</v>
      </c>
      <c r="R92" s="10">
        <v>201636</v>
      </c>
      <c r="S92" s="10">
        <v>41541.42</v>
      </c>
      <c r="T92" s="4">
        <f>Table2[Profit]/Table2[Sales]</f>
        <v>0.20602184133785634</v>
      </c>
      <c r="U92" t="s">
        <v>33</v>
      </c>
    </row>
    <row r="93" spans="1:21" x14ac:dyDescent="0.35">
      <c r="A93">
        <v>10101</v>
      </c>
      <c r="B93" s="1">
        <v>45824</v>
      </c>
      <c r="C93" s="2">
        <f>YEAR(Table2[Order Date])</f>
        <v>2025</v>
      </c>
      <c r="D93" s="2" t="str">
        <f>TEXT(Table2[Order Date],"mmm")</f>
        <v>Jun</v>
      </c>
      <c r="E93" t="s">
        <v>298</v>
      </c>
      <c r="F93" t="s">
        <v>15</v>
      </c>
      <c r="G93" t="s">
        <v>174</v>
      </c>
      <c r="H93" t="str">
        <f>VLOOKUP(Table2[[#This Row],[City]], Table46[], 2, FALSE)</f>
        <v>Tamil Nadu</v>
      </c>
      <c r="I93" t="s">
        <v>42</v>
      </c>
      <c r="J93" t="s">
        <v>51</v>
      </c>
      <c r="K93" t="s">
        <v>299</v>
      </c>
      <c r="L93" s="2">
        <v>4</v>
      </c>
      <c r="M93" s="11">
        <v>13189</v>
      </c>
      <c r="N93" s="6">
        <v>10</v>
      </c>
      <c r="O93" s="4">
        <f>Table2[[#This Row],[Discount]]/100</f>
        <v>0.1</v>
      </c>
      <c r="P93" s="4" t="str">
        <f>IF(Table2[[#This Row],[Discount%]]=0,"No Discount",
IF(Table2[[#This Row],[Discount%]]&lt;=0.1,"Medium Discount",
IF(Table2[[#This Row],[Discount%]]&lt;=0.2,"High Discount")))</f>
        <v>Medium Discount</v>
      </c>
      <c r="Q93" s="9">
        <f>(Table2[Unit_Price]*Table2[Quantity])*(Table2[Discount]/100)</f>
        <v>5275.6</v>
      </c>
      <c r="R93" s="10">
        <v>47480.4</v>
      </c>
      <c r="S93" s="10">
        <v>10986.33</v>
      </c>
      <c r="T93" s="4">
        <f>Table2[Profit]/Table2[Sales]</f>
        <v>0.23138663532741929</v>
      </c>
      <c r="U93" t="s">
        <v>72</v>
      </c>
    </row>
    <row r="94" spans="1:21" x14ac:dyDescent="0.35">
      <c r="A94">
        <v>10102</v>
      </c>
      <c r="B94" s="1">
        <v>45600</v>
      </c>
      <c r="C94" s="2">
        <f>YEAR(Table2[Order Date])</f>
        <v>2024</v>
      </c>
      <c r="D94" s="2" t="str">
        <f>TEXT(Table2[Order Date],"mmm")</f>
        <v>Nov</v>
      </c>
      <c r="E94" t="s">
        <v>300</v>
      </c>
      <c r="F94" t="s">
        <v>28</v>
      </c>
      <c r="G94" t="s">
        <v>85</v>
      </c>
      <c r="H94" t="str">
        <f>VLOOKUP(Table2[[#This Row],[City]], Table46[], 2, FALSE)</f>
        <v>Odisha</v>
      </c>
      <c r="I94" t="s">
        <v>96</v>
      </c>
      <c r="J94" t="s">
        <v>97</v>
      </c>
      <c r="K94" t="s">
        <v>301</v>
      </c>
      <c r="L94" s="2">
        <v>4</v>
      </c>
      <c r="M94" s="11">
        <v>1138</v>
      </c>
      <c r="N94" s="6">
        <v>10</v>
      </c>
      <c r="O94" s="4">
        <f>Table2[[#This Row],[Discount]]/100</f>
        <v>0.1</v>
      </c>
      <c r="P94" s="4" t="str">
        <f>IF(Table2[[#This Row],[Discount%]]=0,"No Discount",
IF(Table2[[#This Row],[Discount%]]&lt;=0.1,"Medium Discount",
IF(Table2[[#This Row],[Discount%]]&lt;=0.2,"High Discount")))</f>
        <v>Medium Discount</v>
      </c>
      <c r="Q94" s="9">
        <f>(Table2[Unit_Price]*Table2[Quantity])*(Table2[Discount]/100)</f>
        <v>455.20000000000005</v>
      </c>
      <c r="R94" s="10">
        <v>4096.8</v>
      </c>
      <c r="S94" s="10">
        <v>888.13</v>
      </c>
      <c r="T94" s="4">
        <f>Table2[Profit]/Table2[Sales]</f>
        <v>0.2167862722124585</v>
      </c>
      <c r="U94" t="s">
        <v>33</v>
      </c>
    </row>
    <row r="95" spans="1:21" x14ac:dyDescent="0.35">
      <c r="A95">
        <v>10104</v>
      </c>
      <c r="B95" s="1">
        <v>45698</v>
      </c>
      <c r="C95" s="2">
        <f>YEAR(Table2[Order Date])</f>
        <v>2025</v>
      </c>
      <c r="D95" s="2" t="str">
        <f>TEXT(Table2[Order Date],"mmm")</f>
        <v>Feb</v>
      </c>
      <c r="E95" t="s">
        <v>304</v>
      </c>
      <c r="F95" t="s">
        <v>40</v>
      </c>
      <c r="G95" t="s">
        <v>110</v>
      </c>
      <c r="H95" t="str">
        <f>VLOOKUP(Table2[[#This Row],[City]], Table46[], 2, FALSE)</f>
        <v>Gujarat</v>
      </c>
      <c r="I95" t="s">
        <v>129</v>
      </c>
      <c r="J95" t="s">
        <v>168</v>
      </c>
      <c r="K95" t="s">
        <v>305</v>
      </c>
      <c r="L95" s="2">
        <v>3</v>
      </c>
      <c r="M95" s="11">
        <v>31343</v>
      </c>
      <c r="N95" s="6">
        <v>15</v>
      </c>
      <c r="O95" s="4">
        <f>Table2[[#This Row],[Discount]]/100</f>
        <v>0.15</v>
      </c>
      <c r="P95" s="4" t="str">
        <f>IF(Table2[[#This Row],[Discount%]]=0,"No Discount",
IF(Table2[[#This Row],[Discount%]]&lt;=0.1,"Medium Discount",
IF(Table2[[#This Row],[Discount%]]&lt;=0.2,"High Discount")))</f>
        <v>High Discount</v>
      </c>
      <c r="Q95" s="9">
        <f>(Table2[Unit_Price]*Table2[Quantity])*(Table2[Discount]/100)</f>
        <v>14104.35</v>
      </c>
      <c r="R95" s="10">
        <v>79924.649999999994</v>
      </c>
      <c r="S95" s="10">
        <v>18762.37</v>
      </c>
      <c r="T95" s="4">
        <f>Table2[Profit]/Table2[Sales]</f>
        <v>0.23475073084461429</v>
      </c>
      <c r="U95" t="s">
        <v>72</v>
      </c>
    </row>
    <row r="96" spans="1:21" x14ac:dyDescent="0.35">
      <c r="A96">
        <v>10105</v>
      </c>
      <c r="B96" s="1">
        <v>45247</v>
      </c>
      <c r="C96" s="2">
        <f>YEAR(Table2[Order Date])</f>
        <v>2023</v>
      </c>
      <c r="D96" s="2" t="str">
        <f>TEXT(Table2[Order Date],"mmm")</f>
        <v>Nov</v>
      </c>
      <c r="E96" t="s">
        <v>306</v>
      </c>
      <c r="F96" t="s">
        <v>22</v>
      </c>
      <c r="G96" t="s">
        <v>54</v>
      </c>
      <c r="H96" t="str">
        <f>VLOOKUP(Table2[[#This Row],[City]], Table46[], 2, FALSE)</f>
        <v>Uttar Pradesh</v>
      </c>
      <c r="I96" t="s">
        <v>75</v>
      </c>
      <c r="J96" t="s">
        <v>307</v>
      </c>
      <c r="K96" t="s">
        <v>308</v>
      </c>
      <c r="L96" s="2">
        <v>4</v>
      </c>
      <c r="M96" s="11">
        <v>61338</v>
      </c>
      <c r="N96" s="6">
        <v>15</v>
      </c>
      <c r="O96" s="4">
        <f>Table2[[#This Row],[Discount]]/100</f>
        <v>0.15</v>
      </c>
      <c r="P96" s="4" t="str">
        <f>IF(Table2[[#This Row],[Discount%]]=0,"No Discount",
IF(Table2[[#This Row],[Discount%]]&lt;=0.1,"Medium Discount",
IF(Table2[[#This Row],[Discount%]]&lt;=0.2,"High Discount")))</f>
        <v>High Discount</v>
      </c>
      <c r="Q96" s="9">
        <f>(Table2[Unit_Price]*Table2[Quantity])*(Table2[Discount]/100)</f>
        <v>36802.799999999996</v>
      </c>
      <c r="R96" s="10">
        <v>208549.2</v>
      </c>
      <c r="S96" s="10">
        <v>40557.879999999997</v>
      </c>
      <c r="T96" s="4">
        <f>Table2[Profit]/Table2[Sales]</f>
        <v>0.19447631542101335</v>
      </c>
      <c r="U96" t="s">
        <v>72</v>
      </c>
    </row>
    <row r="97" spans="1:21" x14ac:dyDescent="0.35">
      <c r="A97">
        <v>10106</v>
      </c>
      <c r="B97" s="1">
        <v>45431</v>
      </c>
      <c r="C97" s="2">
        <f>YEAR(Table2[Order Date])</f>
        <v>2024</v>
      </c>
      <c r="D97" s="2" t="str">
        <f>TEXT(Table2[Order Date],"mmm")</f>
        <v>May</v>
      </c>
      <c r="E97" t="s">
        <v>309</v>
      </c>
      <c r="F97" t="s">
        <v>40</v>
      </c>
      <c r="G97" t="s">
        <v>50</v>
      </c>
      <c r="H97" t="str">
        <f>VLOOKUP(Table2[[#This Row],[City]], Table46[], 2, FALSE)</f>
        <v>Maharashtra</v>
      </c>
      <c r="I97" t="s">
        <v>46</v>
      </c>
      <c r="J97" t="s">
        <v>126</v>
      </c>
      <c r="K97" t="s">
        <v>310</v>
      </c>
      <c r="L97" s="2">
        <v>1</v>
      </c>
      <c r="M97" s="11">
        <v>8623</v>
      </c>
      <c r="N97" s="6">
        <v>20</v>
      </c>
      <c r="O97" s="4">
        <f>Table2[[#This Row],[Discount]]/100</f>
        <v>0.2</v>
      </c>
      <c r="P97" s="4" t="str">
        <f>IF(Table2[[#This Row],[Discount%]]=0,"No Discount",
IF(Table2[[#This Row],[Discount%]]&lt;=0.1,"Medium Discount",
IF(Table2[[#This Row],[Discount%]]&lt;=0.2,"High Discount")))</f>
        <v>High Discount</v>
      </c>
      <c r="Q97" s="9">
        <f>(Table2[Unit_Price]*Table2[Quantity])*(Table2[Discount]/100)</f>
        <v>1724.6000000000001</v>
      </c>
      <c r="R97" s="10">
        <v>6898.4</v>
      </c>
      <c r="S97" s="10">
        <v>677.28</v>
      </c>
      <c r="T97" s="4">
        <f>Table2[Profit]/Table2[Sales]</f>
        <v>9.8179287950829183E-2</v>
      </c>
      <c r="U97" t="s">
        <v>20</v>
      </c>
    </row>
    <row r="98" spans="1:21" x14ac:dyDescent="0.35">
      <c r="A98">
        <v>10107</v>
      </c>
      <c r="B98" s="1">
        <v>45592</v>
      </c>
      <c r="C98" s="2">
        <f>YEAR(Table2[Order Date])</f>
        <v>2024</v>
      </c>
      <c r="D98" s="2" t="str">
        <f>TEXT(Table2[Order Date],"mmm")</f>
        <v>Oct</v>
      </c>
      <c r="E98" t="s">
        <v>311</v>
      </c>
      <c r="F98" t="s">
        <v>15</v>
      </c>
      <c r="G98" t="s">
        <v>93</v>
      </c>
      <c r="H98" t="str">
        <f>VLOOKUP(Table2[[#This Row],[City]], Table46[], 2, FALSE)</f>
        <v>Tamil Nadu</v>
      </c>
      <c r="I98" t="s">
        <v>96</v>
      </c>
      <c r="J98" t="s">
        <v>97</v>
      </c>
      <c r="K98" t="s">
        <v>312</v>
      </c>
      <c r="L98" s="2">
        <v>3</v>
      </c>
      <c r="M98" s="11">
        <v>41142</v>
      </c>
      <c r="N98" s="6">
        <v>5</v>
      </c>
      <c r="O98" s="4">
        <f>Table2[[#This Row],[Discount]]/100</f>
        <v>0.05</v>
      </c>
      <c r="P98" s="4" t="str">
        <f>IF(Table2[[#This Row],[Discount%]]=0,"No Discount",
IF(Table2[[#This Row],[Discount%]]&lt;=0.1,"Medium Discount",
IF(Table2[[#This Row],[Discount%]]&lt;=0.2,"High Discount")))</f>
        <v>Medium Discount</v>
      </c>
      <c r="Q98" s="9">
        <f>(Table2[Unit_Price]*Table2[Quantity])*(Table2[Discount]/100)</f>
        <v>6171.3</v>
      </c>
      <c r="R98" s="10">
        <v>117254.7</v>
      </c>
      <c r="S98" s="10">
        <v>7179.82</v>
      </c>
      <c r="T98" s="4">
        <f>Table2[Profit]/Table2[Sales]</f>
        <v>6.1232684062984252E-2</v>
      </c>
      <c r="U98" t="s">
        <v>72</v>
      </c>
    </row>
    <row r="99" spans="1:21" x14ac:dyDescent="0.35">
      <c r="A99">
        <v>10108</v>
      </c>
      <c r="B99" s="1">
        <v>45451</v>
      </c>
      <c r="C99" s="2">
        <f>YEAR(Table2[Order Date])</f>
        <v>2024</v>
      </c>
      <c r="D99" s="2" t="str">
        <f>TEXT(Table2[Order Date],"mmm")</f>
        <v>Jun</v>
      </c>
      <c r="E99" t="s">
        <v>313</v>
      </c>
      <c r="F99" t="s">
        <v>15</v>
      </c>
      <c r="G99" t="s">
        <v>174</v>
      </c>
      <c r="H99" t="str">
        <f>VLOOKUP(Table2[[#This Row],[City]], Table46[], 2, FALSE)</f>
        <v>Tamil Nadu</v>
      </c>
      <c r="I99" t="s">
        <v>42</v>
      </c>
      <c r="J99" t="s">
        <v>43</v>
      </c>
      <c r="K99" t="s">
        <v>314</v>
      </c>
      <c r="L99" s="2">
        <v>5</v>
      </c>
      <c r="M99" s="11">
        <v>13088</v>
      </c>
      <c r="N99" s="6">
        <v>10</v>
      </c>
      <c r="O99" s="4">
        <f>Table2[[#This Row],[Discount]]/100</f>
        <v>0.1</v>
      </c>
      <c r="P99" s="4" t="str">
        <f>IF(Table2[[#This Row],[Discount%]]=0,"No Discount",
IF(Table2[[#This Row],[Discount%]]&lt;=0.1,"Medium Discount",
IF(Table2[[#This Row],[Discount%]]&lt;=0.2,"High Discount")))</f>
        <v>Medium Discount</v>
      </c>
      <c r="Q99" s="9">
        <f>(Table2[Unit_Price]*Table2[Quantity])*(Table2[Discount]/100)</f>
        <v>6544</v>
      </c>
      <c r="R99" s="10">
        <v>58896</v>
      </c>
      <c r="S99" s="10">
        <v>11457.13</v>
      </c>
      <c r="T99" s="4">
        <f>Table2[Profit]/Table2[Sales]</f>
        <v>0.19453154713393098</v>
      </c>
      <c r="U99" t="s">
        <v>20</v>
      </c>
    </row>
    <row r="100" spans="1:21" x14ac:dyDescent="0.35">
      <c r="A100">
        <v>10109</v>
      </c>
      <c r="B100" s="1">
        <v>45542</v>
      </c>
      <c r="C100" s="2">
        <f>YEAR(Table2[Order Date])</f>
        <v>2024</v>
      </c>
      <c r="D100" s="2" t="str">
        <f>TEXT(Table2[Order Date],"mmm")</f>
        <v>Sep</v>
      </c>
      <c r="E100" t="s">
        <v>315</v>
      </c>
      <c r="F100" t="s">
        <v>22</v>
      </c>
      <c r="G100" t="s">
        <v>58</v>
      </c>
      <c r="H100" t="str">
        <f>VLOOKUP(Table2[[#This Row],[City]], Table46[], 2, FALSE)</f>
        <v>Rajashtan</v>
      </c>
      <c r="I100" t="s">
        <v>46</v>
      </c>
      <c r="J100" t="s">
        <v>201</v>
      </c>
      <c r="K100" t="s">
        <v>316</v>
      </c>
      <c r="L100" s="2">
        <v>1</v>
      </c>
      <c r="M100" s="11">
        <v>44965</v>
      </c>
      <c r="N100" s="6">
        <v>10</v>
      </c>
      <c r="O100" s="4">
        <f>Table2[[#This Row],[Discount]]/100</f>
        <v>0.1</v>
      </c>
      <c r="P100" s="4" t="str">
        <f>IF(Table2[[#This Row],[Discount%]]=0,"No Discount",
IF(Table2[[#This Row],[Discount%]]&lt;=0.1,"Medium Discount",
IF(Table2[[#This Row],[Discount%]]&lt;=0.2,"High Discount")))</f>
        <v>Medium Discount</v>
      </c>
      <c r="Q100" s="9">
        <f>(Table2[Unit_Price]*Table2[Quantity])*(Table2[Discount]/100)</f>
        <v>4496.5</v>
      </c>
      <c r="R100" s="10">
        <v>40468.5</v>
      </c>
      <c r="S100" s="10">
        <v>3617.94</v>
      </c>
      <c r="T100" s="4">
        <f>Table2[Profit]/Table2[Sales]</f>
        <v>8.9401386263390045E-2</v>
      </c>
      <c r="U100" t="s">
        <v>20</v>
      </c>
    </row>
    <row r="101" spans="1:21" x14ac:dyDescent="0.35">
      <c r="A101">
        <v>10110</v>
      </c>
      <c r="B101" s="1">
        <v>45662</v>
      </c>
      <c r="C101" s="2">
        <f>YEAR(Table2[Order Date])</f>
        <v>2025</v>
      </c>
      <c r="D101" s="2" t="str">
        <f>TEXT(Table2[Order Date],"mmm")</f>
        <v>Jan</v>
      </c>
      <c r="E101" t="s">
        <v>317</v>
      </c>
      <c r="F101" t="s">
        <v>40</v>
      </c>
      <c r="G101" t="s">
        <v>62</v>
      </c>
      <c r="H101" t="str">
        <f>VLOOKUP(Table2[[#This Row],[City]], Table46[], 2, FALSE)</f>
        <v>Goa</v>
      </c>
      <c r="I101" t="s">
        <v>129</v>
      </c>
      <c r="J101" t="s">
        <v>130</v>
      </c>
      <c r="K101" t="s">
        <v>318</v>
      </c>
      <c r="L101" s="2">
        <v>4</v>
      </c>
      <c r="M101" s="11">
        <v>28822</v>
      </c>
      <c r="N101" s="6">
        <v>10</v>
      </c>
      <c r="O101" s="4">
        <f>Table2[[#This Row],[Discount]]/100</f>
        <v>0.1</v>
      </c>
      <c r="P101" s="4" t="str">
        <f>IF(Table2[[#This Row],[Discount%]]=0,"No Discount",
IF(Table2[[#This Row],[Discount%]]&lt;=0.1,"Medium Discount",
IF(Table2[[#This Row],[Discount%]]&lt;=0.2,"High Discount")))</f>
        <v>Medium Discount</v>
      </c>
      <c r="Q101" s="9">
        <f>(Table2[Unit_Price]*Table2[Quantity])*(Table2[Discount]/100)</f>
        <v>11528.800000000001</v>
      </c>
      <c r="R101" s="10">
        <v>103759.2</v>
      </c>
      <c r="S101" s="10">
        <v>25441.67</v>
      </c>
      <c r="T101" s="4">
        <f>Table2[Profit]/Table2[Sales]</f>
        <v>0.2451991726998666</v>
      </c>
      <c r="U101" t="s">
        <v>72</v>
      </c>
    </row>
    <row r="102" spans="1:21" x14ac:dyDescent="0.35">
      <c r="A102">
        <v>10111</v>
      </c>
      <c r="B102" s="1">
        <v>45587</v>
      </c>
      <c r="C102" s="2">
        <f>YEAR(Table2[Order Date])</f>
        <v>2024</v>
      </c>
      <c r="D102" s="2" t="str">
        <f>TEXT(Table2[Order Date],"mmm")</f>
        <v>Oct</v>
      </c>
      <c r="E102" t="s">
        <v>319</v>
      </c>
      <c r="F102" t="s">
        <v>22</v>
      </c>
      <c r="G102" t="s">
        <v>167</v>
      </c>
      <c r="H102" t="str">
        <f>VLOOKUP(Table2[[#This Row],[City]], Table46[], 2, FALSE)</f>
        <v>Punjab</v>
      </c>
      <c r="I102" t="s">
        <v>86</v>
      </c>
      <c r="J102" t="s">
        <v>171</v>
      </c>
      <c r="K102" t="s">
        <v>320</v>
      </c>
      <c r="L102" s="2">
        <v>2</v>
      </c>
      <c r="M102" s="11">
        <v>30299</v>
      </c>
      <c r="N102" s="6">
        <v>10</v>
      </c>
      <c r="O102" s="4">
        <f>Table2[[#This Row],[Discount]]/100</f>
        <v>0.1</v>
      </c>
      <c r="P102" s="4" t="str">
        <f>IF(Table2[[#This Row],[Discount%]]=0,"No Discount",
IF(Table2[[#This Row],[Discount%]]&lt;=0.1,"Medium Discount",
IF(Table2[[#This Row],[Discount%]]&lt;=0.2,"High Discount")))</f>
        <v>Medium Discount</v>
      </c>
      <c r="Q102" s="9">
        <f>(Table2[Unit_Price]*Table2[Quantity])*(Table2[Discount]/100)</f>
        <v>6059.8</v>
      </c>
      <c r="R102" s="10">
        <v>54538.2</v>
      </c>
      <c r="S102" s="10">
        <v>10554.74</v>
      </c>
      <c r="T102" s="4">
        <f>Table2[Profit]/Table2[Sales]</f>
        <v>0.19352930606437324</v>
      </c>
      <c r="U102" t="s">
        <v>33</v>
      </c>
    </row>
    <row r="103" spans="1:21" x14ac:dyDescent="0.35">
      <c r="A103">
        <v>10112</v>
      </c>
      <c r="B103" s="1">
        <v>45394</v>
      </c>
      <c r="C103" s="2">
        <f>YEAR(Table2[Order Date])</f>
        <v>2024</v>
      </c>
      <c r="D103" s="2" t="str">
        <f>TEXT(Table2[Order Date],"mmm")</f>
        <v>Apr</v>
      </c>
      <c r="E103" t="s">
        <v>321</v>
      </c>
      <c r="F103" t="s">
        <v>22</v>
      </c>
      <c r="G103" t="s">
        <v>74</v>
      </c>
      <c r="H103" t="str">
        <f>VLOOKUP(Table2[[#This Row],[City]], Table46[], 2, FALSE)</f>
        <v>Chandigarh</v>
      </c>
      <c r="I103" t="s">
        <v>30</v>
      </c>
      <c r="J103" t="s">
        <v>322</v>
      </c>
      <c r="K103" t="s">
        <v>323</v>
      </c>
      <c r="L103" s="2">
        <v>2</v>
      </c>
      <c r="M103" s="11">
        <v>44595</v>
      </c>
      <c r="N103" s="6">
        <v>20</v>
      </c>
      <c r="O103" s="4">
        <f>Table2[[#This Row],[Discount]]/100</f>
        <v>0.2</v>
      </c>
      <c r="P103" s="4" t="str">
        <f>IF(Table2[[#This Row],[Discount%]]=0,"No Discount",
IF(Table2[[#This Row],[Discount%]]&lt;=0.1,"Medium Discount",
IF(Table2[[#This Row],[Discount%]]&lt;=0.2,"High Discount")))</f>
        <v>High Discount</v>
      </c>
      <c r="Q103" s="9">
        <f>(Table2[Unit_Price]*Table2[Quantity])*(Table2[Discount]/100)</f>
        <v>17838</v>
      </c>
      <c r="R103" s="10">
        <v>71352</v>
      </c>
      <c r="S103" s="10">
        <v>5019.37</v>
      </c>
      <c r="T103" s="4">
        <f>Table2[Profit]/Table2[Sales]</f>
        <v>7.0346591546137455E-2</v>
      </c>
      <c r="U103" t="s">
        <v>72</v>
      </c>
    </row>
    <row r="104" spans="1:21" x14ac:dyDescent="0.35">
      <c r="A104">
        <v>10113</v>
      </c>
      <c r="B104" s="1">
        <v>45203</v>
      </c>
      <c r="C104" s="2">
        <f>YEAR(Table2[Order Date])</f>
        <v>2023</v>
      </c>
      <c r="D104" s="2" t="str">
        <f>TEXT(Table2[Order Date],"mmm")</f>
        <v>Oct</v>
      </c>
      <c r="E104" t="s">
        <v>324</v>
      </c>
      <c r="F104" t="s">
        <v>15</v>
      </c>
      <c r="G104" t="s">
        <v>174</v>
      </c>
      <c r="H104" t="str">
        <f>VLOOKUP(Table2[[#This Row],[City]], Table46[], 2, FALSE)</f>
        <v>Tamil Nadu</v>
      </c>
      <c r="I104" t="s">
        <v>46</v>
      </c>
      <c r="J104" t="s">
        <v>126</v>
      </c>
      <c r="K104" t="s">
        <v>325</v>
      </c>
      <c r="L104" s="2">
        <v>3</v>
      </c>
      <c r="M104" s="11">
        <v>32301</v>
      </c>
      <c r="N104" s="6">
        <v>20</v>
      </c>
      <c r="O104" s="4">
        <f>Table2[[#This Row],[Discount]]/100</f>
        <v>0.2</v>
      </c>
      <c r="P104" s="4" t="str">
        <f>IF(Table2[[#This Row],[Discount%]]=0,"No Discount",
IF(Table2[[#This Row],[Discount%]]&lt;=0.1,"Medium Discount",
IF(Table2[[#This Row],[Discount%]]&lt;=0.2,"High Discount")))</f>
        <v>High Discount</v>
      </c>
      <c r="Q104" s="9">
        <f>(Table2[Unit_Price]*Table2[Quantity])*(Table2[Discount]/100)</f>
        <v>19380.600000000002</v>
      </c>
      <c r="R104" s="10">
        <v>77522.399999999994</v>
      </c>
      <c r="S104" s="10">
        <v>10882.22</v>
      </c>
      <c r="T104" s="4">
        <f>Table2[Profit]/Table2[Sales]</f>
        <v>0.1403751689834164</v>
      </c>
      <c r="U104" t="s">
        <v>72</v>
      </c>
    </row>
    <row r="105" spans="1:21" x14ac:dyDescent="0.35">
      <c r="A105">
        <v>10114</v>
      </c>
      <c r="B105" s="1">
        <v>45260</v>
      </c>
      <c r="C105" s="2">
        <f>YEAR(Table2[Order Date])</f>
        <v>2023</v>
      </c>
      <c r="D105" s="2" t="str">
        <f>TEXT(Table2[Order Date],"mmm")</f>
        <v>Nov</v>
      </c>
      <c r="E105" t="s">
        <v>326</v>
      </c>
      <c r="F105" t="s">
        <v>15</v>
      </c>
      <c r="G105" t="s">
        <v>16</v>
      </c>
      <c r="H105" t="str">
        <f>VLOOKUP(Table2[[#This Row],[City]], Table46[], 2, FALSE)</f>
        <v>Karnataka</v>
      </c>
      <c r="I105" t="s">
        <v>75</v>
      </c>
      <c r="J105" t="s">
        <v>240</v>
      </c>
      <c r="K105" t="s">
        <v>327</v>
      </c>
      <c r="L105" s="2">
        <v>3</v>
      </c>
      <c r="M105" s="11">
        <v>78217</v>
      </c>
      <c r="N105" s="6">
        <v>0</v>
      </c>
      <c r="O105" s="4">
        <f>Table2[[#This Row],[Discount]]/100</f>
        <v>0</v>
      </c>
      <c r="P105" s="4" t="str">
        <f>IF(Table2[[#This Row],[Discount%]]=0,"No Discount",
IF(Table2[[#This Row],[Discount%]]&lt;=0.1,"Medium Discount",
IF(Table2[[#This Row],[Discount%]]&lt;=0.2,"High Discount")))</f>
        <v>No Discount</v>
      </c>
      <c r="Q105" s="9">
        <f>(Table2[Unit_Price]*Table2[Quantity])*(Table2[Discount]/100)</f>
        <v>0</v>
      </c>
      <c r="R105" s="10">
        <v>234651</v>
      </c>
      <c r="S105" s="10">
        <v>18949.32</v>
      </c>
      <c r="T105" s="4">
        <f>Table2[Profit]/Table2[Sales]</f>
        <v>8.0755334518071514E-2</v>
      </c>
      <c r="U105" t="s">
        <v>83</v>
      </c>
    </row>
    <row r="106" spans="1:21" x14ac:dyDescent="0.35">
      <c r="A106">
        <v>10115</v>
      </c>
      <c r="B106" s="1">
        <v>45619</v>
      </c>
      <c r="C106" s="2">
        <f>YEAR(Table2[Order Date])</f>
        <v>2024</v>
      </c>
      <c r="D106" s="2" t="str">
        <f>TEXT(Table2[Order Date],"mmm")</f>
        <v>Nov</v>
      </c>
      <c r="E106" t="s">
        <v>328</v>
      </c>
      <c r="F106" t="s">
        <v>15</v>
      </c>
      <c r="G106" t="s">
        <v>93</v>
      </c>
      <c r="H106" t="str">
        <f>VLOOKUP(Table2[[#This Row],[City]], Table46[], 2, FALSE)</f>
        <v>Tamil Nadu</v>
      </c>
      <c r="I106" t="s">
        <v>129</v>
      </c>
      <c r="J106" t="s">
        <v>164</v>
      </c>
      <c r="K106" t="s">
        <v>329</v>
      </c>
      <c r="L106" s="2">
        <v>5</v>
      </c>
      <c r="M106" s="11">
        <v>19154</v>
      </c>
      <c r="N106" s="6">
        <v>15</v>
      </c>
      <c r="O106" s="4">
        <f>Table2[[#This Row],[Discount]]/100</f>
        <v>0.15</v>
      </c>
      <c r="P106" s="4" t="str">
        <f>IF(Table2[[#This Row],[Discount%]]=0,"No Discount",
IF(Table2[[#This Row],[Discount%]]&lt;=0.1,"Medium Discount",
IF(Table2[[#This Row],[Discount%]]&lt;=0.2,"High Discount")))</f>
        <v>High Discount</v>
      </c>
      <c r="Q106" s="9">
        <f>(Table2[Unit_Price]*Table2[Quantity])*(Table2[Discount]/100)</f>
        <v>14365.5</v>
      </c>
      <c r="R106" s="10">
        <v>81404.5</v>
      </c>
      <c r="S106" s="10">
        <v>8267.5300000000007</v>
      </c>
      <c r="T106" s="4">
        <f>Table2[Profit]/Table2[Sales]</f>
        <v>0.10156109305996598</v>
      </c>
      <c r="U106" t="s">
        <v>83</v>
      </c>
    </row>
    <row r="107" spans="1:21" x14ac:dyDescent="0.35">
      <c r="A107">
        <v>10116</v>
      </c>
      <c r="B107" s="1">
        <v>45792</v>
      </c>
      <c r="C107" s="2">
        <f>YEAR(Table2[Order Date])</f>
        <v>2025</v>
      </c>
      <c r="D107" s="2" t="str">
        <f>TEXT(Table2[Order Date],"mmm")</f>
        <v>May</v>
      </c>
      <c r="E107" t="s">
        <v>330</v>
      </c>
      <c r="F107" t="s">
        <v>40</v>
      </c>
      <c r="G107" t="s">
        <v>41</v>
      </c>
      <c r="H107" t="str">
        <f>VLOOKUP(Table2[[#This Row],[City]], Table46[], 2, FALSE)</f>
        <v>Maharashtra</v>
      </c>
      <c r="I107" t="s">
        <v>30</v>
      </c>
      <c r="J107" t="s">
        <v>31</v>
      </c>
      <c r="K107" t="s">
        <v>331</v>
      </c>
      <c r="L107" s="2">
        <v>4</v>
      </c>
      <c r="M107" s="11">
        <v>25790</v>
      </c>
      <c r="N107" s="6">
        <v>20</v>
      </c>
      <c r="O107" s="4">
        <f>Table2[[#This Row],[Discount]]/100</f>
        <v>0.2</v>
      </c>
      <c r="P107" s="4" t="str">
        <f>IF(Table2[[#This Row],[Discount%]]=0,"No Discount",
IF(Table2[[#This Row],[Discount%]]&lt;=0.1,"Medium Discount",
IF(Table2[[#This Row],[Discount%]]&lt;=0.2,"High Discount")))</f>
        <v>High Discount</v>
      </c>
      <c r="Q107" s="9">
        <f>(Table2[Unit_Price]*Table2[Quantity])*(Table2[Discount]/100)</f>
        <v>20632</v>
      </c>
      <c r="R107" s="10">
        <v>82528</v>
      </c>
      <c r="S107" s="10">
        <v>4856.22</v>
      </c>
      <c r="T107" s="4">
        <f>Table2[Profit]/Table2[Sales]</f>
        <v>5.8843301667312914E-2</v>
      </c>
      <c r="U107" t="s">
        <v>20</v>
      </c>
    </row>
    <row r="108" spans="1:21" x14ac:dyDescent="0.35">
      <c r="A108">
        <v>10117</v>
      </c>
      <c r="B108" s="1">
        <v>45422</v>
      </c>
      <c r="C108" s="2">
        <f>YEAR(Table2[Order Date])</f>
        <v>2024</v>
      </c>
      <c r="D108" s="2" t="str">
        <f>TEXT(Table2[Order Date],"mmm")</f>
        <v>May</v>
      </c>
      <c r="E108" t="s">
        <v>332</v>
      </c>
      <c r="F108" t="s">
        <v>28</v>
      </c>
      <c r="G108" t="s">
        <v>35</v>
      </c>
      <c r="H108" t="str">
        <f>VLOOKUP(Table2[[#This Row],[City]], Table46[], 2, FALSE)</f>
        <v>West Bengal</v>
      </c>
      <c r="I108" t="s">
        <v>69</v>
      </c>
      <c r="J108" t="s">
        <v>151</v>
      </c>
      <c r="K108" t="s">
        <v>333</v>
      </c>
      <c r="L108" s="2">
        <v>3</v>
      </c>
      <c r="M108" s="11">
        <v>78010</v>
      </c>
      <c r="N108" s="6">
        <v>10</v>
      </c>
      <c r="O108" s="4">
        <f>Table2[[#This Row],[Discount]]/100</f>
        <v>0.1</v>
      </c>
      <c r="P108" s="4" t="str">
        <f>IF(Table2[[#This Row],[Discount%]]=0,"No Discount",
IF(Table2[[#This Row],[Discount%]]&lt;=0.1,"Medium Discount",
IF(Table2[[#This Row],[Discount%]]&lt;=0.2,"High Discount")))</f>
        <v>Medium Discount</v>
      </c>
      <c r="Q108" s="9">
        <f>(Table2[Unit_Price]*Table2[Quantity])*(Table2[Discount]/100)</f>
        <v>23403</v>
      </c>
      <c r="R108" s="10">
        <v>210627</v>
      </c>
      <c r="S108" s="10">
        <v>20117.45</v>
      </c>
      <c r="T108" s="4">
        <f>Table2[Profit]/Table2[Sales]</f>
        <v>9.5512208786148023E-2</v>
      </c>
      <c r="U108" t="s">
        <v>38</v>
      </c>
    </row>
    <row r="109" spans="1:21" x14ac:dyDescent="0.35">
      <c r="A109">
        <v>10118</v>
      </c>
      <c r="B109" s="1">
        <v>45687</v>
      </c>
      <c r="C109" s="2">
        <f>YEAR(Table2[Order Date])</f>
        <v>2025</v>
      </c>
      <c r="D109" s="2" t="str">
        <f>TEXT(Table2[Order Date],"mmm")</f>
        <v>Jan</v>
      </c>
      <c r="E109" t="s">
        <v>334</v>
      </c>
      <c r="F109" t="s">
        <v>28</v>
      </c>
      <c r="G109" t="s">
        <v>114</v>
      </c>
      <c r="H109" t="str">
        <f>VLOOKUP(Table2[[#This Row],[City]], Table46[], 2, FALSE)</f>
        <v>Jharkhand</v>
      </c>
      <c r="I109" t="s">
        <v>30</v>
      </c>
      <c r="J109" t="s">
        <v>322</v>
      </c>
      <c r="K109" t="s">
        <v>335</v>
      </c>
      <c r="L109" s="2">
        <v>4</v>
      </c>
      <c r="M109" s="11">
        <v>8753</v>
      </c>
      <c r="N109" s="6">
        <v>5</v>
      </c>
      <c r="O109" s="4">
        <f>Table2[[#This Row],[Discount]]/100</f>
        <v>0.05</v>
      </c>
      <c r="P109" s="4" t="str">
        <f>IF(Table2[[#This Row],[Discount%]]=0,"No Discount",
IF(Table2[[#This Row],[Discount%]]&lt;=0.1,"Medium Discount",
IF(Table2[[#This Row],[Discount%]]&lt;=0.2,"High Discount")))</f>
        <v>Medium Discount</v>
      </c>
      <c r="Q109" s="9">
        <f>(Table2[Unit_Price]*Table2[Quantity])*(Table2[Discount]/100)</f>
        <v>1750.6000000000001</v>
      </c>
      <c r="R109" s="10">
        <v>33261.4</v>
      </c>
      <c r="S109" s="10">
        <v>4190.2</v>
      </c>
      <c r="T109" s="4">
        <f>Table2[Profit]/Table2[Sales]</f>
        <v>0.12597786022235985</v>
      </c>
      <c r="U109" t="s">
        <v>38</v>
      </c>
    </row>
    <row r="110" spans="1:21" x14ac:dyDescent="0.35">
      <c r="A110">
        <v>10119</v>
      </c>
      <c r="B110" s="1">
        <v>45561</v>
      </c>
      <c r="C110" s="2">
        <f>YEAR(Table2[Order Date])</f>
        <v>2024</v>
      </c>
      <c r="D110" s="2" t="str">
        <f>TEXT(Table2[Order Date],"mmm")</f>
        <v>Sep</v>
      </c>
      <c r="E110" t="s">
        <v>336</v>
      </c>
      <c r="F110" t="s">
        <v>40</v>
      </c>
      <c r="G110" t="s">
        <v>110</v>
      </c>
      <c r="H110" t="str">
        <f>VLOOKUP(Table2[[#This Row],[City]], Table46[], 2, FALSE)</f>
        <v>Gujarat</v>
      </c>
      <c r="I110" t="s">
        <v>30</v>
      </c>
      <c r="J110" t="s">
        <v>322</v>
      </c>
      <c r="K110" t="s">
        <v>337</v>
      </c>
      <c r="L110" s="2">
        <v>5</v>
      </c>
      <c r="M110" s="11">
        <v>49477</v>
      </c>
      <c r="N110" s="6">
        <v>20</v>
      </c>
      <c r="O110" s="4">
        <f>Table2[[#This Row],[Discount]]/100</f>
        <v>0.2</v>
      </c>
      <c r="P110" s="4" t="str">
        <f>IF(Table2[[#This Row],[Discount%]]=0,"No Discount",
IF(Table2[[#This Row],[Discount%]]&lt;=0.1,"Medium Discount",
IF(Table2[[#This Row],[Discount%]]&lt;=0.2,"High Discount")))</f>
        <v>High Discount</v>
      </c>
      <c r="Q110" s="9">
        <f>(Table2[Unit_Price]*Table2[Quantity])*(Table2[Discount]/100)</f>
        <v>49477</v>
      </c>
      <c r="R110" s="10">
        <v>197908</v>
      </c>
      <c r="S110" s="10">
        <v>38220.910000000003</v>
      </c>
      <c r="T110" s="4">
        <f>Table2[Profit]/Table2[Sales]</f>
        <v>0.19312463366816907</v>
      </c>
      <c r="U110" t="s">
        <v>33</v>
      </c>
    </row>
    <row r="111" spans="1:21" x14ac:dyDescent="0.35">
      <c r="A111">
        <v>10121</v>
      </c>
      <c r="B111" s="1">
        <v>45793</v>
      </c>
      <c r="C111" s="2">
        <f>YEAR(Table2[Order Date])</f>
        <v>2025</v>
      </c>
      <c r="D111" s="2" t="str">
        <f>TEXT(Table2[Order Date],"mmm")</f>
        <v>May</v>
      </c>
      <c r="E111" t="s">
        <v>340</v>
      </c>
      <c r="F111" t="s">
        <v>15</v>
      </c>
      <c r="G111" t="s">
        <v>147</v>
      </c>
      <c r="H111" t="str">
        <f>VLOOKUP(Table2[[#This Row],[City]], Table46[], 2, FALSE)</f>
        <v>Kerala</v>
      </c>
      <c r="I111" t="s">
        <v>96</v>
      </c>
      <c r="J111" t="s">
        <v>214</v>
      </c>
      <c r="K111" t="s">
        <v>341</v>
      </c>
      <c r="L111" s="2">
        <v>2</v>
      </c>
      <c r="M111" s="11">
        <v>58592</v>
      </c>
      <c r="N111" s="6">
        <v>5</v>
      </c>
      <c r="O111" s="4">
        <f>Table2[[#This Row],[Discount]]/100</f>
        <v>0.05</v>
      </c>
      <c r="P111" s="4" t="str">
        <f>IF(Table2[[#This Row],[Discount%]]=0,"No Discount",
IF(Table2[[#This Row],[Discount%]]&lt;=0.1,"Medium Discount",
IF(Table2[[#This Row],[Discount%]]&lt;=0.2,"High Discount")))</f>
        <v>Medium Discount</v>
      </c>
      <c r="Q111" s="9">
        <f>(Table2[Unit_Price]*Table2[Quantity])*(Table2[Discount]/100)</f>
        <v>5859.2000000000007</v>
      </c>
      <c r="R111" s="10">
        <v>111324.8</v>
      </c>
      <c r="S111" s="10">
        <v>9680.25</v>
      </c>
      <c r="T111" s="4">
        <f>Table2[Profit]/Table2[Sales]</f>
        <v>8.6955018109172444E-2</v>
      </c>
      <c r="U111" t="s">
        <v>20</v>
      </c>
    </row>
    <row r="112" spans="1:21" x14ac:dyDescent="0.35">
      <c r="A112">
        <v>10122</v>
      </c>
      <c r="B112" s="1">
        <v>45772</v>
      </c>
      <c r="C112" s="2">
        <f>YEAR(Table2[Order Date])</f>
        <v>2025</v>
      </c>
      <c r="D112" s="2" t="str">
        <f>TEXT(Table2[Order Date],"mmm")</f>
        <v>Apr</v>
      </c>
      <c r="E112" t="s">
        <v>342</v>
      </c>
      <c r="F112" t="s">
        <v>15</v>
      </c>
      <c r="G112" t="s">
        <v>68</v>
      </c>
      <c r="H112" t="str">
        <f>VLOOKUP(Table2[[#This Row],[City]], Table46[], 2, FALSE)</f>
        <v>Telangana</v>
      </c>
      <c r="I112" t="s">
        <v>86</v>
      </c>
      <c r="J112" t="s">
        <v>87</v>
      </c>
      <c r="K112" t="s">
        <v>343</v>
      </c>
      <c r="L112" s="2">
        <v>1</v>
      </c>
      <c r="M112" s="11">
        <v>6284</v>
      </c>
      <c r="N112" s="6">
        <v>0</v>
      </c>
      <c r="O112" s="4">
        <f>Table2[[#This Row],[Discount]]/100</f>
        <v>0</v>
      </c>
      <c r="P112" s="4" t="str">
        <f>IF(Table2[[#This Row],[Discount%]]=0,"No Discount",
IF(Table2[[#This Row],[Discount%]]&lt;=0.1,"Medium Discount",
IF(Table2[[#This Row],[Discount%]]&lt;=0.2,"High Discount")))</f>
        <v>No Discount</v>
      </c>
      <c r="Q112" s="9">
        <f>(Table2[Unit_Price]*Table2[Quantity])*(Table2[Discount]/100)</f>
        <v>0</v>
      </c>
      <c r="R112" s="10">
        <v>6284</v>
      </c>
      <c r="S112" s="10">
        <v>888.46</v>
      </c>
      <c r="T112" s="4">
        <f>Table2[Profit]/Table2[Sales]</f>
        <v>0.14138446849140676</v>
      </c>
      <c r="U112" t="s">
        <v>20</v>
      </c>
    </row>
    <row r="113" spans="1:21" x14ac:dyDescent="0.35">
      <c r="A113">
        <v>10123</v>
      </c>
      <c r="B113" s="1">
        <v>45831</v>
      </c>
      <c r="C113" s="2">
        <f>YEAR(Table2[Order Date])</f>
        <v>2025</v>
      </c>
      <c r="D113" s="2" t="str">
        <f>TEXT(Table2[Order Date],"mmm")</f>
        <v>Jun</v>
      </c>
      <c r="E113" t="s">
        <v>344</v>
      </c>
      <c r="F113" t="s">
        <v>22</v>
      </c>
      <c r="G113" t="s">
        <v>23</v>
      </c>
      <c r="H113" t="str">
        <f>VLOOKUP(Table2[[#This Row],[City]], Table46[], 2, FALSE)</f>
        <v>Delhi</v>
      </c>
      <c r="I113" t="s">
        <v>24</v>
      </c>
      <c r="J113" t="s">
        <v>59</v>
      </c>
      <c r="K113" t="s">
        <v>345</v>
      </c>
      <c r="L113" s="2">
        <v>4</v>
      </c>
      <c r="M113" s="11">
        <v>79276</v>
      </c>
      <c r="N113" s="6">
        <v>20</v>
      </c>
      <c r="O113" s="4">
        <f>Table2[[#This Row],[Discount]]/100</f>
        <v>0.2</v>
      </c>
      <c r="P113" s="4" t="str">
        <f>IF(Table2[[#This Row],[Discount%]]=0,"No Discount",
IF(Table2[[#This Row],[Discount%]]&lt;=0.1,"Medium Discount",
IF(Table2[[#This Row],[Discount%]]&lt;=0.2,"High Discount")))</f>
        <v>High Discount</v>
      </c>
      <c r="Q113" s="9">
        <f>(Table2[Unit_Price]*Table2[Quantity])*(Table2[Discount]/100)</f>
        <v>63420.800000000003</v>
      </c>
      <c r="R113" s="10">
        <v>253683.20000000001</v>
      </c>
      <c r="S113" s="10">
        <v>28531.58</v>
      </c>
      <c r="T113" s="4">
        <f>Table2[Profit]/Table2[Sales]</f>
        <v>0.11246933182804379</v>
      </c>
      <c r="U113" t="s">
        <v>38</v>
      </c>
    </row>
    <row r="114" spans="1:21" x14ac:dyDescent="0.35">
      <c r="A114">
        <v>10124</v>
      </c>
      <c r="B114" s="1">
        <v>45628</v>
      </c>
      <c r="C114" s="2">
        <f>YEAR(Table2[Order Date])</f>
        <v>2024</v>
      </c>
      <c r="D114" s="2" t="str">
        <f>TEXT(Table2[Order Date],"mmm")</f>
        <v>Dec</v>
      </c>
      <c r="E114" t="s">
        <v>346</v>
      </c>
      <c r="F114" t="s">
        <v>22</v>
      </c>
      <c r="G114" t="s">
        <v>58</v>
      </c>
      <c r="H114" t="str">
        <f>VLOOKUP(Table2[[#This Row],[City]], Table46[], 2, FALSE)</f>
        <v>Rajashtan</v>
      </c>
      <c r="I114" t="s">
        <v>42</v>
      </c>
      <c r="J114" t="s">
        <v>188</v>
      </c>
      <c r="K114" t="s">
        <v>347</v>
      </c>
      <c r="L114" s="2">
        <v>3</v>
      </c>
      <c r="M114" s="11">
        <v>22072</v>
      </c>
      <c r="N114" s="6">
        <v>20</v>
      </c>
      <c r="O114" s="4">
        <f>Table2[[#This Row],[Discount]]/100</f>
        <v>0.2</v>
      </c>
      <c r="P114" s="4" t="str">
        <f>IF(Table2[[#This Row],[Discount%]]=0,"No Discount",
IF(Table2[[#This Row],[Discount%]]&lt;=0.1,"Medium Discount",
IF(Table2[[#This Row],[Discount%]]&lt;=0.2,"High Discount")))</f>
        <v>High Discount</v>
      </c>
      <c r="Q114" s="9">
        <f>(Table2[Unit_Price]*Table2[Quantity])*(Table2[Discount]/100)</f>
        <v>13243.2</v>
      </c>
      <c r="R114" s="10">
        <v>52972.800000000003</v>
      </c>
      <c r="S114" s="10">
        <v>2832.75</v>
      </c>
      <c r="T114" s="4">
        <f>Table2[Profit]/Table2[Sales]</f>
        <v>5.3475557267125766E-2</v>
      </c>
      <c r="U114" t="s">
        <v>72</v>
      </c>
    </row>
    <row r="115" spans="1:21" x14ac:dyDescent="0.35">
      <c r="A115">
        <v>10125</v>
      </c>
      <c r="B115" s="1">
        <v>45618</v>
      </c>
      <c r="C115" s="2">
        <f>YEAR(Table2[Order Date])</f>
        <v>2024</v>
      </c>
      <c r="D115" s="2" t="str">
        <f>TEXT(Table2[Order Date],"mmm")</f>
        <v>Nov</v>
      </c>
      <c r="E115" t="s">
        <v>348</v>
      </c>
      <c r="F115" t="s">
        <v>22</v>
      </c>
      <c r="G115" t="s">
        <v>54</v>
      </c>
      <c r="H115" t="str">
        <f>VLOOKUP(Table2[[#This Row],[City]], Table46[], 2, FALSE)</f>
        <v>Uttar Pradesh</v>
      </c>
      <c r="I115" t="s">
        <v>30</v>
      </c>
      <c r="J115" t="s">
        <v>31</v>
      </c>
      <c r="K115" t="s">
        <v>349</v>
      </c>
      <c r="L115" s="2">
        <v>1</v>
      </c>
      <c r="M115" s="11">
        <v>61175</v>
      </c>
      <c r="N115" s="6">
        <v>15</v>
      </c>
      <c r="O115" s="4">
        <f>Table2[[#This Row],[Discount]]/100</f>
        <v>0.15</v>
      </c>
      <c r="P115" s="4" t="str">
        <f>IF(Table2[[#This Row],[Discount%]]=0,"No Discount",
IF(Table2[[#This Row],[Discount%]]&lt;=0.1,"Medium Discount",
IF(Table2[[#This Row],[Discount%]]&lt;=0.2,"High Discount")))</f>
        <v>High Discount</v>
      </c>
      <c r="Q115" s="9">
        <f>(Table2[Unit_Price]*Table2[Quantity])*(Table2[Discount]/100)</f>
        <v>9176.25</v>
      </c>
      <c r="R115" s="10">
        <v>51998.75</v>
      </c>
      <c r="S115" s="10">
        <v>10749.96</v>
      </c>
      <c r="T115" s="4">
        <f>Table2[Profit]/Table2[Sales]</f>
        <v>0.20673496959061513</v>
      </c>
      <c r="U115" t="s">
        <v>20</v>
      </c>
    </row>
    <row r="116" spans="1:21" x14ac:dyDescent="0.35">
      <c r="A116">
        <v>10126</v>
      </c>
      <c r="B116" s="1">
        <v>45446</v>
      </c>
      <c r="C116" s="2">
        <f>YEAR(Table2[Order Date])</f>
        <v>2024</v>
      </c>
      <c r="D116" s="2" t="str">
        <f>TEXT(Table2[Order Date],"mmm")</f>
        <v>Jun</v>
      </c>
      <c r="E116" t="s">
        <v>350</v>
      </c>
      <c r="F116" t="s">
        <v>28</v>
      </c>
      <c r="G116" t="s">
        <v>29</v>
      </c>
      <c r="H116" t="str">
        <f>VLOOKUP(Table2[[#This Row],[City]], Table46[], 2, FALSE)</f>
        <v>Bihar</v>
      </c>
      <c r="I116" t="s">
        <v>17</v>
      </c>
      <c r="J116" t="s">
        <v>291</v>
      </c>
      <c r="K116" t="s">
        <v>351</v>
      </c>
      <c r="L116" s="2">
        <v>3</v>
      </c>
      <c r="M116" s="11">
        <v>53034</v>
      </c>
      <c r="N116" s="6">
        <v>15</v>
      </c>
      <c r="O116" s="4">
        <f>Table2[[#This Row],[Discount]]/100</f>
        <v>0.15</v>
      </c>
      <c r="P116" s="4" t="str">
        <f>IF(Table2[[#This Row],[Discount%]]=0,"No Discount",
IF(Table2[[#This Row],[Discount%]]&lt;=0.1,"Medium Discount",
IF(Table2[[#This Row],[Discount%]]&lt;=0.2,"High Discount")))</f>
        <v>High Discount</v>
      </c>
      <c r="Q116" s="9">
        <f>(Table2[Unit_Price]*Table2[Quantity])*(Table2[Discount]/100)</f>
        <v>23865.3</v>
      </c>
      <c r="R116" s="10">
        <v>135236.70000000001</v>
      </c>
      <c r="S116" s="10">
        <v>16863.939999999999</v>
      </c>
      <c r="T116" s="4">
        <f>Table2[Profit]/Table2[Sales]</f>
        <v>0.12469943439909431</v>
      </c>
      <c r="U116" t="s">
        <v>72</v>
      </c>
    </row>
    <row r="117" spans="1:21" x14ac:dyDescent="0.35">
      <c r="A117">
        <v>10127</v>
      </c>
      <c r="B117" s="1">
        <v>45697</v>
      </c>
      <c r="C117" s="2">
        <f>YEAR(Table2[Order Date])</f>
        <v>2025</v>
      </c>
      <c r="D117" s="2" t="str">
        <f>TEXT(Table2[Order Date],"mmm")</f>
        <v>Feb</v>
      </c>
      <c r="E117" t="s">
        <v>352</v>
      </c>
      <c r="F117" t="s">
        <v>22</v>
      </c>
      <c r="G117" t="s">
        <v>54</v>
      </c>
      <c r="H117" t="str">
        <f>VLOOKUP(Table2[[#This Row],[City]], Table46[], 2, FALSE)</f>
        <v>Uttar Pradesh</v>
      </c>
      <c r="I117" t="s">
        <v>24</v>
      </c>
      <c r="J117" t="s">
        <v>36</v>
      </c>
      <c r="K117" t="s">
        <v>353</v>
      </c>
      <c r="L117" s="2">
        <v>3</v>
      </c>
      <c r="M117" s="11">
        <v>20304</v>
      </c>
      <c r="N117" s="6">
        <v>10</v>
      </c>
      <c r="O117" s="4">
        <f>Table2[[#This Row],[Discount]]/100</f>
        <v>0.1</v>
      </c>
      <c r="P117" s="4" t="str">
        <f>IF(Table2[[#This Row],[Discount%]]=0,"No Discount",
IF(Table2[[#This Row],[Discount%]]&lt;=0.1,"Medium Discount",
IF(Table2[[#This Row],[Discount%]]&lt;=0.2,"High Discount")))</f>
        <v>Medium Discount</v>
      </c>
      <c r="Q117" s="9">
        <f>(Table2[Unit_Price]*Table2[Quantity])*(Table2[Discount]/100)</f>
        <v>6091.2000000000007</v>
      </c>
      <c r="R117" s="10">
        <v>54820.800000000003</v>
      </c>
      <c r="S117" s="10">
        <v>8867.14</v>
      </c>
      <c r="T117" s="4">
        <f>Table2[Profit]/Table2[Sales]</f>
        <v>0.16174773078831389</v>
      </c>
      <c r="U117" t="s">
        <v>38</v>
      </c>
    </row>
    <row r="118" spans="1:21" x14ac:dyDescent="0.35">
      <c r="A118">
        <v>10128</v>
      </c>
      <c r="B118" s="1">
        <v>45608</v>
      </c>
      <c r="C118" s="2">
        <f>YEAR(Table2[Order Date])</f>
        <v>2024</v>
      </c>
      <c r="D118" s="2" t="str">
        <f>TEXT(Table2[Order Date],"mmm")</f>
        <v>Nov</v>
      </c>
      <c r="E118" t="s">
        <v>354</v>
      </c>
      <c r="F118" t="s">
        <v>40</v>
      </c>
      <c r="G118" t="s">
        <v>103</v>
      </c>
      <c r="H118" t="str">
        <f>VLOOKUP(Table2[[#This Row],[City]], Table46[], 2, FALSE)</f>
        <v>Gujarat</v>
      </c>
      <c r="I118" t="s">
        <v>75</v>
      </c>
      <c r="J118" t="s">
        <v>240</v>
      </c>
      <c r="K118" t="s">
        <v>355</v>
      </c>
      <c r="L118" s="2">
        <v>3</v>
      </c>
      <c r="M118" s="11">
        <v>19607</v>
      </c>
      <c r="N118" s="6">
        <v>0</v>
      </c>
      <c r="O118" s="4">
        <f>Table2[[#This Row],[Discount]]/100</f>
        <v>0</v>
      </c>
      <c r="P118" s="4" t="str">
        <f>IF(Table2[[#This Row],[Discount%]]=0,"No Discount",
IF(Table2[[#This Row],[Discount%]]&lt;=0.1,"Medium Discount",
IF(Table2[[#This Row],[Discount%]]&lt;=0.2,"High Discount")))</f>
        <v>No Discount</v>
      </c>
      <c r="Q118" s="9">
        <f>(Table2[Unit_Price]*Table2[Quantity])*(Table2[Discount]/100)</f>
        <v>0</v>
      </c>
      <c r="R118" s="10">
        <v>58821</v>
      </c>
      <c r="S118" s="10">
        <v>9062.4599999999991</v>
      </c>
      <c r="T118" s="4">
        <f>Table2[Profit]/Table2[Sales]</f>
        <v>0.15406844494313254</v>
      </c>
      <c r="U118" t="s">
        <v>38</v>
      </c>
    </row>
    <row r="119" spans="1:21" x14ac:dyDescent="0.35">
      <c r="A119">
        <v>10129</v>
      </c>
      <c r="B119" s="1">
        <v>45869</v>
      </c>
      <c r="C119" s="2">
        <f>YEAR(Table2[Order Date])</f>
        <v>2025</v>
      </c>
      <c r="D119" s="2" t="str">
        <f>TEXT(Table2[Order Date],"mmm")</f>
        <v>Jul</v>
      </c>
      <c r="E119" t="s">
        <v>356</v>
      </c>
      <c r="F119" t="s">
        <v>22</v>
      </c>
      <c r="G119" t="s">
        <v>58</v>
      </c>
      <c r="H119" t="str">
        <f>VLOOKUP(Table2[[#This Row],[City]], Table46[], 2, FALSE)</f>
        <v>Rajashtan</v>
      </c>
      <c r="I119" t="s">
        <v>46</v>
      </c>
      <c r="J119" t="s">
        <v>126</v>
      </c>
      <c r="K119" t="s">
        <v>357</v>
      </c>
      <c r="L119" s="2">
        <v>1</v>
      </c>
      <c r="M119" s="11">
        <v>26827</v>
      </c>
      <c r="N119" s="6">
        <v>10</v>
      </c>
      <c r="O119" s="4">
        <f>Table2[[#This Row],[Discount]]/100</f>
        <v>0.1</v>
      </c>
      <c r="P119" s="4" t="str">
        <f>IF(Table2[[#This Row],[Discount%]]=0,"No Discount",
IF(Table2[[#This Row],[Discount%]]&lt;=0.1,"Medium Discount",
IF(Table2[[#This Row],[Discount%]]&lt;=0.2,"High Discount")))</f>
        <v>Medium Discount</v>
      </c>
      <c r="Q119" s="9">
        <f>(Table2[Unit_Price]*Table2[Quantity])*(Table2[Discount]/100)</f>
        <v>2682.7000000000003</v>
      </c>
      <c r="R119" s="10">
        <v>24144.3</v>
      </c>
      <c r="S119" s="10">
        <v>4041.1</v>
      </c>
      <c r="T119" s="4">
        <f>Table2[Profit]/Table2[Sales]</f>
        <v>0.16737283748131029</v>
      </c>
      <c r="U119" t="s">
        <v>33</v>
      </c>
    </row>
    <row r="120" spans="1:21" x14ac:dyDescent="0.35">
      <c r="A120">
        <v>10130</v>
      </c>
      <c r="B120" s="1">
        <v>45358</v>
      </c>
      <c r="C120" s="2">
        <f>YEAR(Table2[Order Date])</f>
        <v>2024</v>
      </c>
      <c r="D120" s="2" t="str">
        <f>TEXT(Table2[Order Date],"mmm")</f>
        <v>Mar</v>
      </c>
      <c r="E120" t="s">
        <v>358</v>
      </c>
      <c r="F120" t="s">
        <v>15</v>
      </c>
      <c r="G120" t="s">
        <v>16</v>
      </c>
      <c r="H120" t="str">
        <f>VLOOKUP(Table2[[#This Row],[City]], Table46[], 2, FALSE)</f>
        <v>Karnataka</v>
      </c>
      <c r="I120" t="s">
        <v>24</v>
      </c>
      <c r="J120" t="s">
        <v>59</v>
      </c>
      <c r="K120" t="s">
        <v>359</v>
      </c>
      <c r="L120" s="2">
        <v>5</v>
      </c>
      <c r="M120" s="11">
        <v>31262</v>
      </c>
      <c r="N120" s="6">
        <v>15</v>
      </c>
      <c r="O120" s="4">
        <f>Table2[[#This Row],[Discount]]/100</f>
        <v>0.15</v>
      </c>
      <c r="P120" s="4" t="str">
        <f>IF(Table2[[#This Row],[Discount%]]=0,"No Discount",
IF(Table2[[#This Row],[Discount%]]&lt;=0.1,"Medium Discount",
IF(Table2[[#This Row],[Discount%]]&lt;=0.2,"High Discount")))</f>
        <v>High Discount</v>
      </c>
      <c r="Q120" s="9">
        <f>(Table2[Unit_Price]*Table2[Quantity])*(Table2[Discount]/100)</f>
        <v>23446.5</v>
      </c>
      <c r="R120" s="10">
        <v>132863.5</v>
      </c>
      <c r="S120" s="10">
        <v>12796.17</v>
      </c>
      <c r="T120" s="4">
        <f>Table2[Profit]/Table2[Sales]</f>
        <v>9.6310649651710212E-2</v>
      </c>
      <c r="U120" t="s">
        <v>33</v>
      </c>
    </row>
    <row r="121" spans="1:21" x14ac:dyDescent="0.35">
      <c r="A121">
        <v>10131</v>
      </c>
      <c r="B121" s="1">
        <v>45476</v>
      </c>
      <c r="C121" s="2">
        <f>YEAR(Table2[Order Date])</f>
        <v>2024</v>
      </c>
      <c r="D121" s="2" t="str">
        <f>TEXT(Table2[Order Date],"mmm")</f>
        <v>Jul</v>
      </c>
      <c r="E121" t="s">
        <v>360</v>
      </c>
      <c r="F121" t="s">
        <v>15</v>
      </c>
      <c r="G121" t="s">
        <v>68</v>
      </c>
      <c r="H121" t="str">
        <f>VLOOKUP(Table2[[#This Row],[City]], Table46[], 2, FALSE)</f>
        <v>Telangana</v>
      </c>
      <c r="I121" t="s">
        <v>86</v>
      </c>
      <c r="J121" t="s">
        <v>118</v>
      </c>
      <c r="K121" t="s">
        <v>361</v>
      </c>
      <c r="L121" s="2">
        <v>4</v>
      </c>
      <c r="M121" s="11">
        <v>61765</v>
      </c>
      <c r="N121" s="6">
        <v>5</v>
      </c>
      <c r="O121" s="4">
        <f>Table2[[#This Row],[Discount]]/100</f>
        <v>0.05</v>
      </c>
      <c r="P121" s="4" t="str">
        <f>IF(Table2[[#This Row],[Discount%]]=0,"No Discount",
IF(Table2[[#This Row],[Discount%]]&lt;=0.1,"Medium Discount",
IF(Table2[[#This Row],[Discount%]]&lt;=0.2,"High Discount")))</f>
        <v>Medium Discount</v>
      </c>
      <c r="Q121" s="9">
        <f>(Table2[Unit_Price]*Table2[Quantity])*(Table2[Discount]/100)</f>
        <v>12353</v>
      </c>
      <c r="R121" s="10">
        <v>234707</v>
      </c>
      <c r="S121" s="10">
        <v>30160.38</v>
      </c>
      <c r="T121" s="4">
        <f>Table2[Profit]/Table2[Sales]</f>
        <v>0.12850226026492606</v>
      </c>
      <c r="U121" t="s">
        <v>72</v>
      </c>
    </row>
    <row r="122" spans="1:21" x14ac:dyDescent="0.35">
      <c r="A122">
        <v>10133</v>
      </c>
      <c r="B122" s="1">
        <v>45505</v>
      </c>
      <c r="C122" s="2">
        <f>YEAR(Table2[Order Date])</f>
        <v>2024</v>
      </c>
      <c r="D122" s="2" t="str">
        <f>TEXT(Table2[Order Date],"mmm")</f>
        <v>Aug</v>
      </c>
      <c r="E122" t="s">
        <v>364</v>
      </c>
      <c r="F122" t="s">
        <v>28</v>
      </c>
      <c r="G122" t="s">
        <v>35</v>
      </c>
      <c r="H122" t="str">
        <f>VLOOKUP(Table2[[#This Row],[City]], Table46[], 2, FALSE)</f>
        <v>West Bengal</v>
      </c>
      <c r="I122" t="s">
        <v>129</v>
      </c>
      <c r="J122" t="s">
        <v>159</v>
      </c>
      <c r="K122" t="s">
        <v>365</v>
      </c>
      <c r="L122" s="2">
        <v>3</v>
      </c>
      <c r="M122" s="11">
        <v>17679</v>
      </c>
      <c r="N122" s="6">
        <v>15</v>
      </c>
      <c r="O122" s="4">
        <f>Table2[[#This Row],[Discount]]/100</f>
        <v>0.15</v>
      </c>
      <c r="P122" s="4" t="str">
        <f>IF(Table2[[#This Row],[Discount%]]=0,"No Discount",
IF(Table2[[#This Row],[Discount%]]&lt;=0.1,"Medium Discount",
IF(Table2[[#This Row],[Discount%]]&lt;=0.2,"High Discount")))</f>
        <v>High Discount</v>
      </c>
      <c r="Q122" s="9">
        <f>(Table2[Unit_Price]*Table2[Quantity])*(Table2[Discount]/100)</f>
        <v>7955.5499999999993</v>
      </c>
      <c r="R122" s="10">
        <v>45081.45</v>
      </c>
      <c r="S122" s="10">
        <v>2373.83</v>
      </c>
      <c r="T122" s="4">
        <f>Table2[Profit]/Table2[Sales]</f>
        <v>5.2656469567859951E-2</v>
      </c>
      <c r="U122" t="s">
        <v>38</v>
      </c>
    </row>
    <row r="123" spans="1:21" x14ac:dyDescent="0.35">
      <c r="A123">
        <v>10134</v>
      </c>
      <c r="B123" s="1">
        <v>45314</v>
      </c>
      <c r="C123" s="2">
        <f>YEAR(Table2[Order Date])</f>
        <v>2024</v>
      </c>
      <c r="D123" s="2" t="str">
        <f>TEXT(Table2[Order Date],"mmm")</f>
        <v>Jan</v>
      </c>
      <c r="E123" t="s">
        <v>366</v>
      </c>
      <c r="F123" t="s">
        <v>22</v>
      </c>
      <c r="G123" t="s">
        <v>74</v>
      </c>
      <c r="H123" t="str">
        <f>VLOOKUP(Table2[[#This Row],[City]], Table46[], 2, FALSE)</f>
        <v>Chandigarh</v>
      </c>
      <c r="I123" t="s">
        <v>46</v>
      </c>
      <c r="J123" t="s">
        <v>141</v>
      </c>
      <c r="K123" t="s">
        <v>367</v>
      </c>
      <c r="L123" s="2">
        <v>1</v>
      </c>
      <c r="M123" s="11">
        <v>79310</v>
      </c>
      <c r="N123" s="6">
        <v>15</v>
      </c>
      <c r="O123" s="4">
        <f>Table2[[#This Row],[Discount]]/100</f>
        <v>0.15</v>
      </c>
      <c r="P123" s="4" t="str">
        <f>IF(Table2[[#This Row],[Discount%]]=0,"No Discount",
IF(Table2[[#This Row],[Discount%]]&lt;=0.1,"Medium Discount",
IF(Table2[[#This Row],[Discount%]]&lt;=0.2,"High Discount")))</f>
        <v>High Discount</v>
      </c>
      <c r="Q123" s="9">
        <f>(Table2[Unit_Price]*Table2[Quantity])*(Table2[Discount]/100)</f>
        <v>11896.5</v>
      </c>
      <c r="R123" s="10">
        <v>67413.5</v>
      </c>
      <c r="S123" s="10">
        <v>6655.67</v>
      </c>
      <c r="T123" s="4">
        <f>Table2[Profit]/Table2[Sales]</f>
        <v>9.8729037952338922E-2</v>
      </c>
      <c r="U123" t="s">
        <v>38</v>
      </c>
    </row>
    <row r="124" spans="1:21" x14ac:dyDescent="0.35">
      <c r="A124">
        <v>10135</v>
      </c>
      <c r="B124" s="1">
        <v>45510</v>
      </c>
      <c r="C124" s="2">
        <f>YEAR(Table2[Order Date])</f>
        <v>2024</v>
      </c>
      <c r="D124" s="2" t="str">
        <f>TEXT(Table2[Order Date],"mmm")</f>
        <v>Aug</v>
      </c>
      <c r="E124" t="s">
        <v>368</v>
      </c>
      <c r="F124" t="s">
        <v>15</v>
      </c>
      <c r="G124" t="s">
        <v>93</v>
      </c>
      <c r="H124" t="str">
        <f>VLOOKUP(Table2[[#This Row],[City]], Table46[], 2, FALSE)</f>
        <v>Tamil Nadu</v>
      </c>
      <c r="I124" t="s">
        <v>86</v>
      </c>
      <c r="J124" t="s">
        <v>171</v>
      </c>
      <c r="K124" t="s">
        <v>369</v>
      </c>
      <c r="L124" s="2">
        <v>4</v>
      </c>
      <c r="M124" s="11">
        <v>33270</v>
      </c>
      <c r="N124" s="6">
        <v>5</v>
      </c>
      <c r="O124" s="4">
        <f>Table2[[#This Row],[Discount]]/100</f>
        <v>0.05</v>
      </c>
      <c r="P124" s="4" t="str">
        <f>IF(Table2[[#This Row],[Discount%]]=0,"No Discount",
IF(Table2[[#This Row],[Discount%]]&lt;=0.1,"Medium Discount",
IF(Table2[[#This Row],[Discount%]]&lt;=0.2,"High Discount")))</f>
        <v>Medium Discount</v>
      </c>
      <c r="Q124" s="9">
        <f>(Table2[Unit_Price]*Table2[Quantity])*(Table2[Discount]/100)</f>
        <v>6654</v>
      </c>
      <c r="R124" s="10">
        <v>126426</v>
      </c>
      <c r="S124" s="10">
        <v>12467.79</v>
      </c>
      <c r="T124" s="4">
        <f>Table2[Profit]/Table2[Sales]</f>
        <v>9.8617293911062609E-2</v>
      </c>
      <c r="U124" t="s">
        <v>20</v>
      </c>
    </row>
    <row r="125" spans="1:21" x14ac:dyDescent="0.35">
      <c r="A125">
        <v>10136</v>
      </c>
      <c r="B125" s="1">
        <v>45375</v>
      </c>
      <c r="C125" s="2">
        <f>YEAR(Table2[Order Date])</f>
        <v>2024</v>
      </c>
      <c r="D125" s="2" t="str">
        <f>TEXT(Table2[Order Date],"mmm")</f>
        <v>Mar</v>
      </c>
      <c r="E125" t="s">
        <v>370</v>
      </c>
      <c r="F125" t="s">
        <v>40</v>
      </c>
      <c r="G125" t="s">
        <v>50</v>
      </c>
      <c r="H125" t="str">
        <f>VLOOKUP(Table2[[#This Row],[City]], Table46[], 2, FALSE)</f>
        <v>Maharashtra</v>
      </c>
      <c r="I125" t="s">
        <v>129</v>
      </c>
      <c r="J125" t="s">
        <v>168</v>
      </c>
      <c r="K125" t="s">
        <v>371</v>
      </c>
      <c r="L125" s="2">
        <v>3</v>
      </c>
      <c r="M125" s="11">
        <v>35928</v>
      </c>
      <c r="N125" s="6">
        <v>5</v>
      </c>
      <c r="O125" s="4">
        <f>Table2[[#This Row],[Discount]]/100</f>
        <v>0.05</v>
      </c>
      <c r="P125" s="4" t="str">
        <f>IF(Table2[[#This Row],[Discount%]]=0,"No Discount",
IF(Table2[[#This Row],[Discount%]]&lt;=0.1,"Medium Discount",
IF(Table2[[#This Row],[Discount%]]&lt;=0.2,"High Discount")))</f>
        <v>Medium Discount</v>
      </c>
      <c r="Q125" s="9">
        <f>(Table2[Unit_Price]*Table2[Quantity])*(Table2[Discount]/100)</f>
        <v>5389.2000000000007</v>
      </c>
      <c r="R125" s="10">
        <v>102394.8</v>
      </c>
      <c r="S125" s="10">
        <v>10207.76</v>
      </c>
      <c r="T125" s="4">
        <f>Table2[Profit]/Table2[Sales]</f>
        <v>9.9690218643915515E-2</v>
      </c>
      <c r="U125" t="s">
        <v>20</v>
      </c>
    </row>
    <row r="126" spans="1:21" x14ac:dyDescent="0.35">
      <c r="A126">
        <v>10137</v>
      </c>
      <c r="B126" s="1">
        <v>45742</v>
      </c>
      <c r="C126" s="2">
        <f>YEAR(Table2[Order Date])</f>
        <v>2025</v>
      </c>
      <c r="D126" s="2" t="str">
        <f>TEXT(Table2[Order Date],"mmm")</f>
        <v>Mar</v>
      </c>
      <c r="E126" t="s">
        <v>372</v>
      </c>
      <c r="F126" t="s">
        <v>28</v>
      </c>
      <c r="G126" t="s">
        <v>35</v>
      </c>
      <c r="H126" t="str">
        <f>VLOOKUP(Table2[[#This Row],[City]], Table46[], 2, FALSE)</f>
        <v>West Bengal</v>
      </c>
      <c r="I126" t="s">
        <v>129</v>
      </c>
      <c r="J126" t="s">
        <v>164</v>
      </c>
      <c r="K126" t="s">
        <v>373</v>
      </c>
      <c r="L126" s="2">
        <v>1</v>
      </c>
      <c r="M126" s="11">
        <v>62438</v>
      </c>
      <c r="N126" s="6">
        <v>5</v>
      </c>
      <c r="O126" s="4">
        <f>Table2[[#This Row],[Discount]]/100</f>
        <v>0.05</v>
      </c>
      <c r="P126" s="4" t="str">
        <f>IF(Table2[[#This Row],[Discount%]]=0,"No Discount",
IF(Table2[[#This Row],[Discount%]]&lt;=0.1,"Medium Discount",
IF(Table2[[#This Row],[Discount%]]&lt;=0.2,"High Discount")))</f>
        <v>Medium Discount</v>
      </c>
      <c r="Q126" s="9">
        <f>(Table2[Unit_Price]*Table2[Quantity])*(Table2[Discount]/100)</f>
        <v>3121.9</v>
      </c>
      <c r="R126" s="10">
        <v>59316.1</v>
      </c>
      <c r="S126" s="10">
        <v>4810.78</v>
      </c>
      <c r="T126" s="4">
        <f>Table2[Profit]/Table2[Sales]</f>
        <v>8.1104118443390577E-2</v>
      </c>
      <c r="U126" t="s">
        <v>38</v>
      </c>
    </row>
    <row r="127" spans="1:21" x14ac:dyDescent="0.35">
      <c r="A127">
        <v>10138</v>
      </c>
      <c r="B127" s="1">
        <v>45583</v>
      </c>
      <c r="C127" s="2">
        <f>YEAR(Table2[Order Date])</f>
        <v>2024</v>
      </c>
      <c r="D127" s="2" t="str">
        <f>TEXT(Table2[Order Date],"mmm")</f>
        <v>Oct</v>
      </c>
      <c r="E127" t="s">
        <v>374</v>
      </c>
      <c r="F127" t="s">
        <v>40</v>
      </c>
      <c r="G127" t="s">
        <v>110</v>
      </c>
      <c r="H127" t="str">
        <f>VLOOKUP(Table2[[#This Row],[City]], Table46[], 2, FALSE)</f>
        <v>Gujarat</v>
      </c>
      <c r="I127" t="s">
        <v>46</v>
      </c>
      <c r="J127" t="s">
        <v>201</v>
      </c>
      <c r="K127" t="s">
        <v>375</v>
      </c>
      <c r="L127" s="2">
        <v>4</v>
      </c>
      <c r="M127" s="11">
        <v>41162</v>
      </c>
      <c r="N127" s="6">
        <v>0</v>
      </c>
      <c r="O127" s="4">
        <f>Table2[[#This Row],[Discount]]/100</f>
        <v>0</v>
      </c>
      <c r="P127" s="4" t="str">
        <f>IF(Table2[[#This Row],[Discount%]]=0,"No Discount",
IF(Table2[[#This Row],[Discount%]]&lt;=0.1,"Medium Discount",
IF(Table2[[#This Row],[Discount%]]&lt;=0.2,"High Discount")))</f>
        <v>No Discount</v>
      </c>
      <c r="Q127" s="9">
        <f>(Table2[Unit_Price]*Table2[Quantity])*(Table2[Discount]/100)</f>
        <v>0</v>
      </c>
      <c r="R127" s="10">
        <v>164648</v>
      </c>
      <c r="S127" s="10">
        <v>22384</v>
      </c>
      <c r="T127" s="4">
        <f>Table2[Profit]/Table2[Sales]</f>
        <v>0.13595063407997668</v>
      </c>
      <c r="U127" t="s">
        <v>20</v>
      </c>
    </row>
    <row r="128" spans="1:21" x14ac:dyDescent="0.35">
      <c r="A128">
        <v>10140</v>
      </c>
      <c r="B128" s="1">
        <v>45882</v>
      </c>
      <c r="C128" s="2">
        <f>YEAR(Table2[Order Date])</f>
        <v>2025</v>
      </c>
      <c r="D128" s="2" t="str">
        <f>TEXT(Table2[Order Date],"mmm")</f>
        <v>Aug</v>
      </c>
      <c r="E128" t="s">
        <v>378</v>
      </c>
      <c r="F128" t="s">
        <v>28</v>
      </c>
      <c r="G128" t="s">
        <v>29</v>
      </c>
      <c r="H128" t="str">
        <f>VLOOKUP(Table2[[#This Row],[City]], Table46[], 2, FALSE)</f>
        <v>Bihar</v>
      </c>
      <c r="I128" t="s">
        <v>17</v>
      </c>
      <c r="J128" t="s">
        <v>18</v>
      </c>
      <c r="K128" t="s">
        <v>379</v>
      </c>
      <c r="L128" s="2">
        <v>3</v>
      </c>
      <c r="M128" s="11">
        <v>38456</v>
      </c>
      <c r="N128" s="6">
        <v>5</v>
      </c>
      <c r="O128" s="4">
        <f>Table2[[#This Row],[Discount]]/100</f>
        <v>0.05</v>
      </c>
      <c r="P128" s="4" t="str">
        <f>IF(Table2[[#This Row],[Discount%]]=0,"No Discount",
IF(Table2[[#This Row],[Discount%]]&lt;=0.1,"Medium Discount",
IF(Table2[[#This Row],[Discount%]]&lt;=0.2,"High Discount")))</f>
        <v>Medium Discount</v>
      </c>
      <c r="Q128" s="9">
        <f>(Table2[Unit_Price]*Table2[Quantity])*(Table2[Discount]/100)</f>
        <v>5768.4000000000005</v>
      </c>
      <c r="R128" s="10">
        <v>109599.6</v>
      </c>
      <c r="S128" s="10">
        <v>26199.38</v>
      </c>
      <c r="T128" s="4">
        <f>Table2[Profit]/Table2[Sales]</f>
        <v>0.23904631038799412</v>
      </c>
      <c r="U128" t="s">
        <v>20</v>
      </c>
    </row>
    <row r="129" spans="1:21" x14ac:dyDescent="0.35">
      <c r="A129">
        <v>10141</v>
      </c>
      <c r="B129" s="1">
        <v>45564</v>
      </c>
      <c r="C129" s="2">
        <f>YEAR(Table2[Order Date])</f>
        <v>2024</v>
      </c>
      <c r="D129" s="2" t="str">
        <f>TEXT(Table2[Order Date],"mmm")</f>
        <v>Sep</v>
      </c>
      <c r="E129" t="s">
        <v>380</v>
      </c>
      <c r="F129" t="s">
        <v>15</v>
      </c>
      <c r="G129" t="s">
        <v>68</v>
      </c>
      <c r="H129" t="str">
        <f>VLOOKUP(Table2[[#This Row],[City]], Table46[], 2, FALSE)</f>
        <v>Telangana</v>
      </c>
      <c r="I129" t="s">
        <v>42</v>
      </c>
      <c r="J129" t="s">
        <v>43</v>
      </c>
      <c r="K129" t="s">
        <v>381</v>
      </c>
      <c r="L129" s="2">
        <v>1</v>
      </c>
      <c r="M129" s="11">
        <v>51518</v>
      </c>
      <c r="N129" s="6">
        <v>10</v>
      </c>
      <c r="O129" s="4">
        <f>Table2[[#This Row],[Discount]]/100</f>
        <v>0.1</v>
      </c>
      <c r="P129" s="4" t="str">
        <f>IF(Table2[[#This Row],[Discount%]]=0,"No Discount",
IF(Table2[[#This Row],[Discount%]]&lt;=0.1,"Medium Discount",
IF(Table2[[#This Row],[Discount%]]&lt;=0.2,"High Discount")))</f>
        <v>Medium Discount</v>
      </c>
      <c r="Q129" s="9">
        <f>(Table2[Unit_Price]*Table2[Quantity])*(Table2[Discount]/100)</f>
        <v>5151.8</v>
      </c>
      <c r="R129" s="10">
        <v>46366.2</v>
      </c>
      <c r="S129" s="10">
        <v>11129.47</v>
      </c>
      <c r="T129" s="4">
        <f>Table2[Profit]/Table2[Sales]</f>
        <v>0.24003411968200974</v>
      </c>
      <c r="U129" t="s">
        <v>38</v>
      </c>
    </row>
    <row r="130" spans="1:21" x14ac:dyDescent="0.35">
      <c r="A130">
        <v>10142</v>
      </c>
      <c r="B130" s="1">
        <v>45265</v>
      </c>
      <c r="C130" s="2">
        <f>YEAR(Table2[Order Date])</f>
        <v>2023</v>
      </c>
      <c r="D130" s="2" t="str">
        <f>TEXT(Table2[Order Date],"mmm")</f>
        <v>Dec</v>
      </c>
      <c r="E130" t="s">
        <v>382</v>
      </c>
      <c r="F130" t="s">
        <v>22</v>
      </c>
      <c r="G130" t="s">
        <v>23</v>
      </c>
      <c r="H130" t="str">
        <f>VLOOKUP(Table2[[#This Row],[City]], Table46[], 2, FALSE)</f>
        <v>Delhi</v>
      </c>
      <c r="I130" t="s">
        <v>86</v>
      </c>
      <c r="J130" t="s">
        <v>296</v>
      </c>
      <c r="K130" t="s">
        <v>383</v>
      </c>
      <c r="L130" s="2">
        <v>3</v>
      </c>
      <c r="M130" s="11">
        <v>25964</v>
      </c>
      <c r="N130" s="6">
        <v>0</v>
      </c>
      <c r="O130" s="4">
        <f>Table2[[#This Row],[Discount]]/100</f>
        <v>0</v>
      </c>
      <c r="P130" s="4" t="str">
        <f>IF(Table2[[#This Row],[Discount%]]=0,"No Discount",
IF(Table2[[#This Row],[Discount%]]&lt;=0.1,"Medium Discount",
IF(Table2[[#This Row],[Discount%]]&lt;=0.2,"High Discount")))</f>
        <v>No Discount</v>
      </c>
      <c r="Q130" s="9">
        <f>(Table2[Unit_Price]*Table2[Quantity])*(Table2[Discount]/100)</f>
        <v>0</v>
      </c>
      <c r="R130" s="10">
        <v>77892</v>
      </c>
      <c r="S130" s="10">
        <v>7594.54</v>
      </c>
      <c r="T130" s="4">
        <f>Table2[Profit]/Table2[Sales]</f>
        <v>9.7500898680223894E-2</v>
      </c>
      <c r="U130" t="s">
        <v>83</v>
      </c>
    </row>
    <row r="131" spans="1:21" x14ac:dyDescent="0.35">
      <c r="A131">
        <v>10143</v>
      </c>
      <c r="B131" s="1">
        <v>45402</v>
      </c>
      <c r="C131" s="2">
        <f>YEAR(Table2[Order Date])</f>
        <v>2024</v>
      </c>
      <c r="D131" s="2" t="str">
        <f>TEXT(Table2[Order Date],"mmm")</f>
        <v>Apr</v>
      </c>
      <c r="E131" t="s">
        <v>384</v>
      </c>
      <c r="F131" t="s">
        <v>28</v>
      </c>
      <c r="G131" t="s">
        <v>29</v>
      </c>
      <c r="H131" t="str">
        <f>VLOOKUP(Table2[[#This Row],[City]], Table46[], 2, FALSE)</f>
        <v>Bihar</v>
      </c>
      <c r="I131" t="s">
        <v>46</v>
      </c>
      <c r="J131" t="s">
        <v>209</v>
      </c>
      <c r="K131" t="s">
        <v>385</v>
      </c>
      <c r="L131" s="2">
        <v>5</v>
      </c>
      <c r="M131" s="11">
        <v>38240</v>
      </c>
      <c r="N131" s="6">
        <v>5</v>
      </c>
      <c r="O131" s="4">
        <f>Table2[[#This Row],[Discount]]/100</f>
        <v>0.05</v>
      </c>
      <c r="P131" s="4" t="str">
        <f>IF(Table2[[#This Row],[Discount%]]=0,"No Discount",
IF(Table2[[#This Row],[Discount%]]&lt;=0.1,"Medium Discount",
IF(Table2[[#This Row],[Discount%]]&lt;=0.2,"High Discount")))</f>
        <v>Medium Discount</v>
      </c>
      <c r="Q131" s="9">
        <f>(Table2[Unit_Price]*Table2[Quantity])*(Table2[Discount]/100)</f>
        <v>9560</v>
      </c>
      <c r="R131" s="10">
        <v>181640</v>
      </c>
      <c r="S131" s="10">
        <v>26909.05</v>
      </c>
      <c r="T131" s="4">
        <f>Table2[Profit]/Table2[Sales]</f>
        <v>0.14814495705791675</v>
      </c>
      <c r="U131" t="s">
        <v>20</v>
      </c>
    </row>
    <row r="132" spans="1:21" x14ac:dyDescent="0.35">
      <c r="A132">
        <v>10144</v>
      </c>
      <c r="B132" s="1">
        <v>45384</v>
      </c>
      <c r="C132" s="2">
        <f>YEAR(Table2[Order Date])</f>
        <v>2024</v>
      </c>
      <c r="D132" s="2" t="str">
        <f>TEXT(Table2[Order Date],"mmm")</f>
        <v>Apr</v>
      </c>
      <c r="E132" t="s">
        <v>386</v>
      </c>
      <c r="F132" t="s">
        <v>15</v>
      </c>
      <c r="G132" t="s">
        <v>68</v>
      </c>
      <c r="H132" t="str">
        <f>VLOOKUP(Table2[[#This Row],[City]], Table46[], 2, FALSE)</f>
        <v>Telangana</v>
      </c>
      <c r="I132" t="s">
        <v>96</v>
      </c>
      <c r="J132" t="s">
        <v>183</v>
      </c>
      <c r="K132" t="s">
        <v>387</v>
      </c>
      <c r="L132" s="2">
        <v>2</v>
      </c>
      <c r="M132" s="11">
        <v>40778</v>
      </c>
      <c r="N132" s="6">
        <v>0</v>
      </c>
      <c r="O132" s="4">
        <f>Table2[[#This Row],[Discount]]/100</f>
        <v>0</v>
      </c>
      <c r="P132" s="4" t="str">
        <f>IF(Table2[[#This Row],[Discount%]]=0,"No Discount",
IF(Table2[[#This Row],[Discount%]]&lt;=0.1,"Medium Discount",
IF(Table2[[#This Row],[Discount%]]&lt;=0.2,"High Discount")))</f>
        <v>No Discount</v>
      </c>
      <c r="Q132" s="9">
        <f>(Table2[Unit_Price]*Table2[Quantity])*(Table2[Discount]/100)</f>
        <v>0</v>
      </c>
      <c r="R132" s="10">
        <v>81556</v>
      </c>
      <c r="S132" s="10">
        <v>19814.830000000002</v>
      </c>
      <c r="T132" s="4">
        <f>Table2[Profit]/Table2[Sales]</f>
        <v>0.24295980675854631</v>
      </c>
      <c r="U132" t="s">
        <v>83</v>
      </c>
    </row>
    <row r="133" spans="1:21" x14ac:dyDescent="0.35">
      <c r="A133">
        <v>10145</v>
      </c>
      <c r="B133" s="1">
        <v>45518</v>
      </c>
      <c r="C133" s="2">
        <f>YEAR(Table2[Order Date])</f>
        <v>2024</v>
      </c>
      <c r="D133" s="2" t="str">
        <f>TEXT(Table2[Order Date],"mmm")</f>
        <v>Aug</v>
      </c>
      <c r="E133" t="s">
        <v>388</v>
      </c>
      <c r="F133" t="s">
        <v>28</v>
      </c>
      <c r="G133" t="s">
        <v>85</v>
      </c>
      <c r="H133" t="str">
        <f>VLOOKUP(Table2[[#This Row],[City]], Table46[], 2, FALSE)</f>
        <v>Odisha</v>
      </c>
      <c r="I133" t="s">
        <v>96</v>
      </c>
      <c r="J133" t="s">
        <v>214</v>
      </c>
      <c r="K133" t="s">
        <v>389</v>
      </c>
      <c r="L133" s="2">
        <v>5</v>
      </c>
      <c r="M133" s="11">
        <v>22147</v>
      </c>
      <c r="N133" s="6">
        <v>5</v>
      </c>
      <c r="O133" s="4">
        <f>Table2[[#This Row],[Discount]]/100</f>
        <v>0.05</v>
      </c>
      <c r="P133" s="4" t="str">
        <f>IF(Table2[[#This Row],[Discount%]]=0,"No Discount",
IF(Table2[[#This Row],[Discount%]]&lt;=0.1,"Medium Discount",
IF(Table2[[#This Row],[Discount%]]&lt;=0.2,"High Discount")))</f>
        <v>Medium Discount</v>
      </c>
      <c r="Q133" s="9">
        <f>(Table2[Unit_Price]*Table2[Quantity])*(Table2[Discount]/100)</f>
        <v>5536.75</v>
      </c>
      <c r="R133" s="10">
        <v>105198.25</v>
      </c>
      <c r="S133" s="10">
        <v>7812.18</v>
      </c>
      <c r="T133" s="4">
        <f>Table2[Profit]/Table2[Sales]</f>
        <v>7.4261501498361429E-2</v>
      </c>
      <c r="U133" t="s">
        <v>38</v>
      </c>
    </row>
    <row r="134" spans="1:21" x14ac:dyDescent="0.35">
      <c r="A134">
        <v>10146</v>
      </c>
      <c r="B134" s="1">
        <v>45609</v>
      </c>
      <c r="C134" s="2">
        <f>YEAR(Table2[Order Date])</f>
        <v>2024</v>
      </c>
      <c r="D134" s="2" t="str">
        <f>TEXT(Table2[Order Date],"mmm")</f>
        <v>Nov</v>
      </c>
      <c r="E134" t="s">
        <v>390</v>
      </c>
      <c r="F134" t="s">
        <v>15</v>
      </c>
      <c r="G134" t="s">
        <v>93</v>
      </c>
      <c r="H134" t="str">
        <f>VLOOKUP(Table2[[#This Row],[City]], Table46[], 2, FALSE)</f>
        <v>Tamil Nadu</v>
      </c>
      <c r="I134" t="s">
        <v>46</v>
      </c>
      <c r="J134" t="s">
        <v>126</v>
      </c>
      <c r="K134" t="s">
        <v>391</v>
      </c>
      <c r="L134" s="2">
        <v>1</v>
      </c>
      <c r="M134" s="11">
        <v>48776</v>
      </c>
      <c r="N134" s="6">
        <v>15</v>
      </c>
      <c r="O134" s="4">
        <f>Table2[[#This Row],[Discount]]/100</f>
        <v>0.15</v>
      </c>
      <c r="P134" s="4" t="str">
        <f>IF(Table2[[#This Row],[Discount%]]=0,"No Discount",
IF(Table2[[#This Row],[Discount%]]&lt;=0.1,"Medium Discount",
IF(Table2[[#This Row],[Discount%]]&lt;=0.2,"High Discount")))</f>
        <v>High Discount</v>
      </c>
      <c r="Q134" s="9">
        <f>(Table2[Unit_Price]*Table2[Quantity])*(Table2[Discount]/100)</f>
        <v>7316.4</v>
      </c>
      <c r="R134" s="10">
        <v>41459.599999999999</v>
      </c>
      <c r="S134" s="10">
        <v>9356.0499999999993</v>
      </c>
      <c r="T134" s="4">
        <f>Table2[Profit]/Table2[Sales]</f>
        <v>0.22566667309863095</v>
      </c>
      <c r="U134" t="s">
        <v>38</v>
      </c>
    </row>
    <row r="135" spans="1:21" x14ac:dyDescent="0.35">
      <c r="A135">
        <v>10147</v>
      </c>
      <c r="B135" s="1">
        <v>45292</v>
      </c>
      <c r="C135" s="2">
        <f>YEAR(Table2[Order Date])</f>
        <v>2024</v>
      </c>
      <c r="D135" s="2" t="str">
        <f>TEXT(Table2[Order Date],"mmm")</f>
        <v>Jan</v>
      </c>
      <c r="E135" t="s">
        <v>392</v>
      </c>
      <c r="F135" t="s">
        <v>40</v>
      </c>
      <c r="G135" t="s">
        <v>103</v>
      </c>
      <c r="H135" t="str">
        <f>VLOOKUP(Table2[[#This Row],[City]], Table46[], 2, FALSE)</f>
        <v>Gujarat</v>
      </c>
      <c r="I135" t="s">
        <v>86</v>
      </c>
      <c r="J135" t="s">
        <v>90</v>
      </c>
      <c r="K135" t="s">
        <v>393</v>
      </c>
      <c r="L135" s="2">
        <v>2</v>
      </c>
      <c r="M135" s="11">
        <v>74802</v>
      </c>
      <c r="N135" s="6">
        <v>15</v>
      </c>
      <c r="O135" s="4">
        <f>Table2[[#This Row],[Discount]]/100</f>
        <v>0.15</v>
      </c>
      <c r="P135" s="4" t="str">
        <f>IF(Table2[[#This Row],[Discount%]]=0,"No Discount",
IF(Table2[[#This Row],[Discount%]]&lt;=0.1,"Medium Discount",
IF(Table2[[#This Row],[Discount%]]&lt;=0.2,"High Discount")))</f>
        <v>High Discount</v>
      </c>
      <c r="Q135" s="9">
        <f>(Table2[Unit_Price]*Table2[Quantity])*(Table2[Discount]/100)</f>
        <v>22440.6</v>
      </c>
      <c r="R135" s="10">
        <v>127163.4</v>
      </c>
      <c r="S135" s="10">
        <v>8863.77</v>
      </c>
      <c r="T135" s="4">
        <f>Table2[Profit]/Table2[Sales]</f>
        <v>6.9703782692189742E-2</v>
      </c>
      <c r="U135" t="s">
        <v>72</v>
      </c>
    </row>
    <row r="136" spans="1:21" x14ac:dyDescent="0.35">
      <c r="A136">
        <v>10148</v>
      </c>
      <c r="B136" s="1">
        <v>45305</v>
      </c>
      <c r="C136" s="2">
        <f>YEAR(Table2[Order Date])</f>
        <v>2024</v>
      </c>
      <c r="D136" s="2" t="str">
        <f>TEXT(Table2[Order Date],"mmm")</f>
        <v>Jan</v>
      </c>
      <c r="E136" t="s">
        <v>394</v>
      </c>
      <c r="F136" t="s">
        <v>22</v>
      </c>
      <c r="G136" t="s">
        <v>23</v>
      </c>
      <c r="H136" t="str">
        <f>VLOOKUP(Table2[[#This Row],[City]], Table46[], 2, FALSE)</f>
        <v>Delhi</v>
      </c>
      <c r="I136" t="s">
        <v>30</v>
      </c>
      <c r="J136" t="s">
        <v>227</v>
      </c>
      <c r="K136" t="s">
        <v>395</v>
      </c>
      <c r="L136" s="2">
        <v>1</v>
      </c>
      <c r="M136" s="11">
        <v>77440</v>
      </c>
      <c r="N136" s="6">
        <v>20</v>
      </c>
      <c r="O136" s="4">
        <f>Table2[[#This Row],[Discount]]/100</f>
        <v>0.2</v>
      </c>
      <c r="P136" s="4" t="str">
        <f>IF(Table2[[#This Row],[Discount%]]=0,"No Discount",
IF(Table2[[#This Row],[Discount%]]&lt;=0.1,"Medium Discount",
IF(Table2[[#This Row],[Discount%]]&lt;=0.2,"High Discount")))</f>
        <v>High Discount</v>
      </c>
      <c r="Q136" s="9">
        <f>(Table2[Unit_Price]*Table2[Quantity])*(Table2[Discount]/100)</f>
        <v>15488</v>
      </c>
      <c r="R136" s="10">
        <v>61952</v>
      </c>
      <c r="S136" s="10">
        <v>5189.49</v>
      </c>
      <c r="T136" s="4">
        <f>Table2[Profit]/Table2[Sales]</f>
        <v>8.3766302944214874E-2</v>
      </c>
      <c r="U136" t="s">
        <v>38</v>
      </c>
    </row>
    <row r="137" spans="1:21" x14ac:dyDescent="0.35">
      <c r="A137">
        <v>10149</v>
      </c>
      <c r="B137" s="1">
        <v>45457</v>
      </c>
      <c r="C137" s="2">
        <f>YEAR(Table2[Order Date])</f>
        <v>2024</v>
      </c>
      <c r="D137" s="2" t="str">
        <f>TEXT(Table2[Order Date],"mmm")</f>
        <v>Jun</v>
      </c>
      <c r="E137" t="s">
        <v>396</v>
      </c>
      <c r="F137" t="s">
        <v>28</v>
      </c>
      <c r="G137" t="s">
        <v>114</v>
      </c>
      <c r="H137" t="str">
        <f>VLOOKUP(Table2[[#This Row],[City]], Table46[], 2, FALSE)</f>
        <v>Jharkhand</v>
      </c>
      <c r="I137" t="s">
        <v>30</v>
      </c>
      <c r="J137" t="s">
        <v>31</v>
      </c>
      <c r="K137" t="s">
        <v>397</v>
      </c>
      <c r="L137" s="2">
        <v>1</v>
      </c>
      <c r="M137" s="11">
        <v>42881</v>
      </c>
      <c r="N137" s="6">
        <v>5</v>
      </c>
      <c r="O137" s="4">
        <f>Table2[[#This Row],[Discount]]/100</f>
        <v>0.05</v>
      </c>
      <c r="P137" s="4" t="str">
        <f>IF(Table2[[#This Row],[Discount%]]=0,"No Discount",
IF(Table2[[#This Row],[Discount%]]&lt;=0.1,"Medium Discount",
IF(Table2[[#This Row],[Discount%]]&lt;=0.2,"High Discount")))</f>
        <v>Medium Discount</v>
      </c>
      <c r="Q137" s="9">
        <f>(Table2[Unit_Price]*Table2[Quantity])*(Table2[Discount]/100)</f>
        <v>2144.0500000000002</v>
      </c>
      <c r="R137" s="10">
        <v>40736.949999999997</v>
      </c>
      <c r="S137" s="10">
        <v>3037.21</v>
      </c>
      <c r="T137" s="4">
        <f>Table2[Profit]/Table2[Sales]</f>
        <v>7.4556637156193581E-2</v>
      </c>
      <c r="U137" t="s">
        <v>72</v>
      </c>
    </row>
    <row r="138" spans="1:21" x14ac:dyDescent="0.35">
      <c r="A138">
        <v>10150</v>
      </c>
      <c r="B138" s="1">
        <v>45355</v>
      </c>
      <c r="C138" s="2">
        <f>YEAR(Table2[Order Date])</f>
        <v>2024</v>
      </c>
      <c r="D138" s="2" t="str">
        <f>TEXT(Table2[Order Date],"mmm")</f>
        <v>Mar</v>
      </c>
      <c r="E138" t="s">
        <v>398</v>
      </c>
      <c r="F138" t="s">
        <v>40</v>
      </c>
      <c r="G138" t="s">
        <v>110</v>
      </c>
      <c r="H138" t="str">
        <f>VLOOKUP(Table2[[#This Row],[City]], Table46[], 2, FALSE)</f>
        <v>Gujarat</v>
      </c>
      <c r="I138" t="s">
        <v>17</v>
      </c>
      <c r="J138" t="s">
        <v>18</v>
      </c>
      <c r="K138" t="s">
        <v>399</v>
      </c>
      <c r="L138" s="2">
        <v>4</v>
      </c>
      <c r="M138" s="11">
        <v>11205</v>
      </c>
      <c r="N138" s="6">
        <v>10</v>
      </c>
      <c r="O138" s="4">
        <f>Table2[[#This Row],[Discount]]/100</f>
        <v>0.1</v>
      </c>
      <c r="P138" s="4" t="str">
        <f>IF(Table2[[#This Row],[Discount%]]=0,"No Discount",
IF(Table2[[#This Row],[Discount%]]&lt;=0.1,"Medium Discount",
IF(Table2[[#This Row],[Discount%]]&lt;=0.2,"High Discount")))</f>
        <v>Medium Discount</v>
      </c>
      <c r="Q138" s="9">
        <f>(Table2[Unit_Price]*Table2[Quantity])*(Table2[Discount]/100)</f>
        <v>4482</v>
      </c>
      <c r="R138" s="10">
        <v>40338</v>
      </c>
      <c r="S138" s="10">
        <v>6759.61</v>
      </c>
      <c r="T138" s="4">
        <f>Table2[Profit]/Table2[Sales]</f>
        <v>0.1675742476077148</v>
      </c>
      <c r="U138" t="s">
        <v>38</v>
      </c>
    </row>
    <row r="139" spans="1:21" x14ac:dyDescent="0.35">
      <c r="A139">
        <v>10151</v>
      </c>
      <c r="B139" s="1">
        <v>45893</v>
      </c>
      <c r="C139" s="2">
        <f>YEAR(Table2[Order Date])</f>
        <v>2025</v>
      </c>
      <c r="D139" s="2" t="str">
        <f>TEXT(Table2[Order Date],"mmm")</f>
        <v>Aug</v>
      </c>
      <c r="E139" t="s">
        <v>400</v>
      </c>
      <c r="F139" t="s">
        <v>22</v>
      </c>
      <c r="G139" t="s">
        <v>58</v>
      </c>
      <c r="H139" t="str">
        <f>VLOOKUP(Table2[[#This Row],[City]], Table46[], 2, FALSE)</f>
        <v>Rajashtan</v>
      </c>
      <c r="I139" t="s">
        <v>129</v>
      </c>
      <c r="J139" t="s">
        <v>159</v>
      </c>
      <c r="K139" t="s">
        <v>401</v>
      </c>
      <c r="L139" s="2">
        <v>4</v>
      </c>
      <c r="M139" s="11">
        <v>67259</v>
      </c>
      <c r="N139" s="6">
        <v>5</v>
      </c>
      <c r="O139" s="4">
        <f>Table2[[#This Row],[Discount]]/100</f>
        <v>0.05</v>
      </c>
      <c r="P139" s="4" t="str">
        <f>IF(Table2[[#This Row],[Discount%]]=0,"No Discount",
IF(Table2[[#This Row],[Discount%]]&lt;=0.1,"Medium Discount",
IF(Table2[[#This Row],[Discount%]]&lt;=0.2,"High Discount")))</f>
        <v>Medium Discount</v>
      </c>
      <c r="Q139" s="9">
        <f>(Table2[Unit_Price]*Table2[Quantity])*(Table2[Discount]/100)</f>
        <v>13451.800000000001</v>
      </c>
      <c r="R139" s="10">
        <v>255584.2</v>
      </c>
      <c r="S139" s="10">
        <v>24050.17</v>
      </c>
      <c r="T139" s="4">
        <f>Table2[Profit]/Table2[Sales]</f>
        <v>9.4098813619934246E-2</v>
      </c>
      <c r="U139" t="s">
        <v>38</v>
      </c>
    </row>
    <row r="140" spans="1:21" x14ac:dyDescent="0.35">
      <c r="A140">
        <v>10152</v>
      </c>
      <c r="B140" s="1">
        <v>45894</v>
      </c>
      <c r="C140" s="2">
        <f>YEAR(Table2[Order Date])</f>
        <v>2025</v>
      </c>
      <c r="D140" s="2" t="str">
        <f>TEXT(Table2[Order Date],"mmm")</f>
        <v>Aug</v>
      </c>
      <c r="E140" t="s">
        <v>402</v>
      </c>
      <c r="F140" t="s">
        <v>15</v>
      </c>
      <c r="G140" t="s">
        <v>174</v>
      </c>
      <c r="H140" t="str">
        <f>VLOOKUP(Table2[[#This Row],[City]], Table46[], 2, FALSE)</f>
        <v>Tamil Nadu</v>
      </c>
      <c r="I140" t="s">
        <v>24</v>
      </c>
      <c r="J140" t="s">
        <v>59</v>
      </c>
      <c r="K140" t="s">
        <v>403</v>
      </c>
      <c r="L140" s="2">
        <v>3</v>
      </c>
      <c r="M140" s="11">
        <v>21886</v>
      </c>
      <c r="N140" s="6">
        <v>10</v>
      </c>
      <c r="O140" s="4">
        <f>Table2[[#This Row],[Discount]]/100</f>
        <v>0.1</v>
      </c>
      <c r="P140" s="4" t="str">
        <f>IF(Table2[[#This Row],[Discount%]]=0,"No Discount",
IF(Table2[[#This Row],[Discount%]]&lt;=0.1,"Medium Discount",
IF(Table2[[#This Row],[Discount%]]&lt;=0.2,"High Discount")))</f>
        <v>Medium Discount</v>
      </c>
      <c r="Q140" s="9">
        <f>(Table2[Unit_Price]*Table2[Quantity])*(Table2[Discount]/100)</f>
        <v>6565.8</v>
      </c>
      <c r="R140" s="10">
        <v>59092.2</v>
      </c>
      <c r="S140" s="10">
        <v>14240.48</v>
      </c>
      <c r="T140" s="4">
        <f>Table2[Profit]/Table2[Sales]</f>
        <v>0.24098747381211058</v>
      </c>
      <c r="U140" t="s">
        <v>72</v>
      </c>
    </row>
    <row r="141" spans="1:21" x14ac:dyDescent="0.35">
      <c r="A141">
        <v>10153</v>
      </c>
      <c r="B141" s="1">
        <v>45849</v>
      </c>
      <c r="C141" s="2">
        <f>YEAR(Table2[Order Date])</f>
        <v>2025</v>
      </c>
      <c r="D141" s="2" t="str">
        <f>TEXT(Table2[Order Date],"mmm")</f>
        <v>Jul</v>
      </c>
      <c r="E141" t="s">
        <v>404</v>
      </c>
      <c r="F141" t="s">
        <v>22</v>
      </c>
      <c r="G141" t="s">
        <v>58</v>
      </c>
      <c r="H141" t="str">
        <f>VLOOKUP(Table2[[#This Row],[City]], Table46[], 2, FALSE)</f>
        <v>Rajashtan</v>
      </c>
      <c r="I141" t="s">
        <v>30</v>
      </c>
      <c r="J141" t="s">
        <v>322</v>
      </c>
      <c r="K141" t="s">
        <v>405</v>
      </c>
      <c r="L141" s="2">
        <v>3</v>
      </c>
      <c r="M141" s="11">
        <v>8844</v>
      </c>
      <c r="N141" s="6">
        <v>0</v>
      </c>
      <c r="O141" s="4">
        <f>Table2[[#This Row],[Discount]]/100</f>
        <v>0</v>
      </c>
      <c r="P141" s="4" t="str">
        <f>IF(Table2[[#This Row],[Discount%]]=0,"No Discount",
IF(Table2[[#This Row],[Discount%]]&lt;=0.1,"Medium Discount",
IF(Table2[[#This Row],[Discount%]]&lt;=0.2,"High Discount")))</f>
        <v>No Discount</v>
      </c>
      <c r="Q141" s="9">
        <f>(Table2[Unit_Price]*Table2[Quantity])*(Table2[Discount]/100)</f>
        <v>0</v>
      </c>
      <c r="R141" s="10">
        <v>26532</v>
      </c>
      <c r="S141" s="10">
        <v>3837.38</v>
      </c>
      <c r="T141" s="4">
        <f>Table2[Profit]/Table2[Sales]</f>
        <v>0.14463214231870949</v>
      </c>
      <c r="U141" t="s">
        <v>38</v>
      </c>
    </row>
    <row r="142" spans="1:21" x14ac:dyDescent="0.35">
      <c r="A142">
        <v>10154</v>
      </c>
      <c r="B142" s="1">
        <v>45289</v>
      </c>
      <c r="C142" s="2">
        <f>YEAR(Table2[Order Date])</f>
        <v>2023</v>
      </c>
      <c r="D142" s="2" t="str">
        <f>TEXT(Table2[Order Date],"mmm")</f>
        <v>Dec</v>
      </c>
      <c r="E142" t="s">
        <v>406</v>
      </c>
      <c r="F142" t="s">
        <v>40</v>
      </c>
      <c r="G142" t="s">
        <v>62</v>
      </c>
      <c r="H142" t="str">
        <f>VLOOKUP(Table2[[#This Row],[City]], Table46[], 2, FALSE)</f>
        <v>Goa</v>
      </c>
      <c r="I142" t="s">
        <v>30</v>
      </c>
      <c r="J142" t="s">
        <v>65</v>
      </c>
      <c r="K142" t="s">
        <v>407</v>
      </c>
      <c r="L142" s="2">
        <v>3</v>
      </c>
      <c r="M142" s="11">
        <v>32484</v>
      </c>
      <c r="N142" s="6">
        <v>5</v>
      </c>
      <c r="O142" s="4">
        <f>Table2[[#This Row],[Discount]]/100</f>
        <v>0.05</v>
      </c>
      <c r="P142" s="4" t="str">
        <f>IF(Table2[[#This Row],[Discount%]]=0,"No Discount",
IF(Table2[[#This Row],[Discount%]]&lt;=0.1,"Medium Discount",
IF(Table2[[#This Row],[Discount%]]&lt;=0.2,"High Discount")))</f>
        <v>Medium Discount</v>
      </c>
      <c r="Q142" s="9">
        <f>(Table2[Unit_Price]*Table2[Quantity])*(Table2[Discount]/100)</f>
        <v>4872.6000000000004</v>
      </c>
      <c r="R142" s="10">
        <v>92579.4</v>
      </c>
      <c r="S142" s="10">
        <v>14375.96</v>
      </c>
      <c r="T142" s="4">
        <f>Table2[Profit]/Table2[Sales]</f>
        <v>0.15528249264955271</v>
      </c>
      <c r="U142" t="s">
        <v>83</v>
      </c>
    </row>
    <row r="143" spans="1:21" x14ac:dyDescent="0.35">
      <c r="A143">
        <v>10155</v>
      </c>
      <c r="B143" s="1">
        <v>45272</v>
      </c>
      <c r="C143" s="2">
        <f>YEAR(Table2[Order Date])</f>
        <v>2023</v>
      </c>
      <c r="D143" s="2" t="str">
        <f>TEXT(Table2[Order Date],"mmm")</f>
        <v>Dec</v>
      </c>
      <c r="E143" t="s">
        <v>408</v>
      </c>
      <c r="F143" t="s">
        <v>22</v>
      </c>
      <c r="G143" t="s">
        <v>58</v>
      </c>
      <c r="H143" t="str">
        <f>VLOOKUP(Table2[[#This Row],[City]], Table46[], 2, FALSE)</f>
        <v>Rajashtan</v>
      </c>
      <c r="I143" t="s">
        <v>75</v>
      </c>
      <c r="J143" t="s">
        <v>409</v>
      </c>
      <c r="K143" t="s">
        <v>410</v>
      </c>
      <c r="L143" s="2">
        <v>2</v>
      </c>
      <c r="M143" s="11">
        <v>26027</v>
      </c>
      <c r="N143" s="6">
        <v>5</v>
      </c>
      <c r="O143" s="4">
        <f>Table2[[#This Row],[Discount]]/100</f>
        <v>0.05</v>
      </c>
      <c r="P143" s="4" t="str">
        <f>IF(Table2[[#This Row],[Discount%]]=0,"No Discount",
IF(Table2[[#This Row],[Discount%]]&lt;=0.1,"Medium Discount",
IF(Table2[[#This Row],[Discount%]]&lt;=0.2,"High Discount")))</f>
        <v>Medium Discount</v>
      </c>
      <c r="Q143" s="9">
        <f>(Table2[Unit_Price]*Table2[Quantity])*(Table2[Discount]/100)</f>
        <v>2602.7000000000003</v>
      </c>
      <c r="R143" s="10">
        <v>49451.3</v>
      </c>
      <c r="S143" s="10">
        <v>8546.3799999999992</v>
      </c>
      <c r="T143" s="4">
        <f>Table2[Profit]/Table2[Sales]</f>
        <v>0.17282417246867118</v>
      </c>
      <c r="U143" t="s">
        <v>38</v>
      </c>
    </row>
    <row r="144" spans="1:21" x14ac:dyDescent="0.35">
      <c r="A144">
        <v>10156</v>
      </c>
      <c r="B144" s="1">
        <v>45648</v>
      </c>
      <c r="C144" s="2">
        <f>YEAR(Table2[Order Date])</f>
        <v>2024</v>
      </c>
      <c r="D144" s="2" t="str">
        <f>TEXT(Table2[Order Date],"mmm")</f>
        <v>Dec</v>
      </c>
      <c r="E144" t="s">
        <v>411</v>
      </c>
      <c r="F144" t="s">
        <v>40</v>
      </c>
      <c r="G144" t="s">
        <v>110</v>
      </c>
      <c r="H144" t="str">
        <f>VLOOKUP(Table2[[#This Row],[City]], Table46[], 2, FALSE)</f>
        <v>Gujarat</v>
      </c>
      <c r="I144" t="s">
        <v>69</v>
      </c>
      <c r="J144" t="s">
        <v>123</v>
      </c>
      <c r="K144" t="s">
        <v>412</v>
      </c>
      <c r="L144" s="2">
        <v>4</v>
      </c>
      <c r="M144" s="11">
        <v>43826</v>
      </c>
      <c r="N144" s="6">
        <v>5</v>
      </c>
      <c r="O144" s="4">
        <f>Table2[[#This Row],[Discount]]/100</f>
        <v>0.05</v>
      </c>
      <c r="P144" s="4" t="str">
        <f>IF(Table2[[#This Row],[Discount%]]=0,"No Discount",
IF(Table2[[#This Row],[Discount%]]&lt;=0.1,"Medium Discount",
IF(Table2[[#This Row],[Discount%]]&lt;=0.2,"High Discount")))</f>
        <v>Medium Discount</v>
      </c>
      <c r="Q144" s="9">
        <f>(Table2[Unit_Price]*Table2[Quantity])*(Table2[Discount]/100)</f>
        <v>8765.2000000000007</v>
      </c>
      <c r="R144" s="10">
        <v>166538.79999999999</v>
      </c>
      <c r="S144" s="10">
        <v>17272.57</v>
      </c>
      <c r="T144" s="4">
        <f>Table2[Profit]/Table2[Sales]</f>
        <v>0.10371499014043575</v>
      </c>
      <c r="U144" t="s">
        <v>33</v>
      </c>
    </row>
    <row r="145" spans="1:21" x14ac:dyDescent="0.35">
      <c r="A145">
        <v>10157</v>
      </c>
      <c r="B145" s="1">
        <v>45389</v>
      </c>
      <c r="C145" s="2">
        <f>YEAR(Table2[Order Date])</f>
        <v>2024</v>
      </c>
      <c r="D145" s="2" t="str">
        <f>TEXT(Table2[Order Date],"mmm")</f>
        <v>Apr</v>
      </c>
      <c r="E145" t="s">
        <v>413</v>
      </c>
      <c r="F145" t="s">
        <v>28</v>
      </c>
      <c r="G145" t="s">
        <v>29</v>
      </c>
      <c r="H145" t="str">
        <f>VLOOKUP(Table2[[#This Row],[City]], Table46[], 2, FALSE)</f>
        <v>Bihar</v>
      </c>
      <c r="I145" t="s">
        <v>129</v>
      </c>
      <c r="J145" t="s">
        <v>148</v>
      </c>
      <c r="K145" t="s">
        <v>414</v>
      </c>
      <c r="L145" s="2">
        <v>1</v>
      </c>
      <c r="M145" s="11">
        <v>39221</v>
      </c>
      <c r="N145" s="6">
        <v>15</v>
      </c>
      <c r="O145" s="4">
        <f>Table2[[#This Row],[Discount]]/100</f>
        <v>0.15</v>
      </c>
      <c r="P145" s="4" t="str">
        <f>IF(Table2[[#This Row],[Discount%]]=0,"No Discount",
IF(Table2[[#This Row],[Discount%]]&lt;=0.1,"Medium Discount",
IF(Table2[[#This Row],[Discount%]]&lt;=0.2,"High Discount")))</f>
        <v>High Discount</v>
      </c>
      <c r="Q145" s="9">
        <f>(Table2[Unit_Price]*Table2[Quantity])*(Table2[Discount]/100)</f>
        <v>5883.15</v>
      </c>
      <c r="R145" s="10">
        <v>33337.85</v>
      </c>
      <c r="S145" s="10">
        <v>2238.25</v>
      </c>
      <c r="T145" s="4">
        <f>Table2[Profit]/Table2[Sales]</f>
        <v>6.7138402746427864E-2</v>
      </c>
      <c r="U145" t="s">
        <v>20</v>
      </c>
    </row>
    <row r="146" spans="1:21" x14ac:dyDescent="0.35">
      <c r="A146">
        <v>10158</v>
      </c>
      <c r="B146" s="1">
        <v>45691</v>
      </c>
      <c r="C146" s="2">
        <f>YEAR(Table2[Order Date])</f>
        <v>2025</v>
      </c>
      <c r="D146" s="2" t="str">
        <f>TEXT(Table2[Order Date],"mmm")</f>
        <v>Feb</v>
      </c>
      <c r="E146" t="s">
        <v>415</v>
      </c>
      <c r="F146" t="s">
        <v>22</v>
      </c>
      <c r="G146" t="s">
        <v>54</v>
      </c>
      <c r="H146" t="str">
        <f>VLOOKUP(Table2[[#This Row],[City]], Table46[], 2, FALSE)</f>
        <v>Uttar Pradesh</v>
      </c>
      <c r="I146" t="s">
        <v>129</v>
      </c>
      <c r="J146" t="s">
        <v>130</v>
      </c>
      <c r="K146" t="s">
        <v>416</v>
      </c>
      <c r="L146" s="2">
        <v>1</v>
      </c>
      <c r="M146" s="11">
        <v>54312</v>
      </c>
      <c r="N146" s="6">
        <v>0</v>
      </c>
      <c r="O146" s="4">
        <f>Table2[[#This Row],[Discount]]/100</f>
        <v>0</v>
      </c>
      <c r="P146" s="4" t="str">
        <f>IF(Table2[[#This Row],[Discount%]]=0,"No Discount",
IF(Table2[[#This Row],[Discount%]]&lt;=0.1,"Medium Discount",
IF(Table2[[#This Row],[Discount%]]&lt;=0.2,"High Discount")))</f>
        <v>No Discount</v>
      </c>
      <c r="Q146" s="9">
        <f>(Table2[Unit_Price]*Table2[Quantity])*(Table2[Discount]/100)</f>
        <v>0</v>
      </c>
      <c r="R146" s="10">
        <v>54312</v>
      </c>
      <c r="S146" s="10">
        <v>10936.17</v>
      </c>
      <c r="T146" s="4">
        <f>Table2[Profit]/Table2[Sales]</f>
        <v>0.20135826336721166</v>
      </c>
      <c r="U146" t="s">
        <v>72</v>
      </c>
    </row>
    <row r="147" spans="1:21" x14ac:dyDescent="0.35">
      <c r="A147">
        <v>10159</v>
      </c>
      <c r="B147" s="1">
        <v>45829</v>
      </c>
      <c r="C147" s="2">
        <f>YEAR(Table2[Order Date])</f>
        <v>2025</v>
      </c>
      <c r="D147" s="2" t="str">
        <f>TEXT(Table2[Order Date],"mmm")</f>
        <v>Jun</v>
      </c>
      <c r="E147" t="s">
        <v>417</v>
      </c>
      <c r="F147" t="s">
        <v>28</v>
      </c>
      <c r="G147" t="s">
        <v>114</v>
      </c>
      <c r="H147" t="str">
        <f>VLOOKUP(Table2[[#This Row],[City]], Table46[], 2, FALSE)</f>
        <v>Jharkhand</v>
      </c>
      <c r="I147" t="s">
        <v>42</v>
      </c>
      <c r="J147" t="s">
        <v>43</v>
      </c>
      <c r="K147" t="s">
        <v>418</v>
      </c>
      <c r="L147" s="2">
        <v>1</v>
      </c>
      <c r="M147" s="11">
        <v>15748</v>
      </c>
      <c r="N147" s="6">
        <v>0</v>
      </c>
      <c r="O147" s="4">
        <f>Table2[[#This Row],[Discount]]/100</f>
        <v>0</v>
      </c>
      <c r="P147" s="4" t="str">
        <f>IF(Table2[[#This Row],[Discount%]]=0,"No Discount",
IF(Table2[[#This Row],[Discount%]]&lt;=0.1,"Medium Discount",
IF(Table2[[#This Row],[Discount%]]&lt;=0.2,"High Discount")))</f>
        <v>No Discount</v>
      </c>
      <c r="Q147" s="9">
        <f>(Table2[Unit_Price]*Table2[Quantity])*(Table2[Discount]/100)</f>
        <v>0</v>
      </c>
      <c r="R147" s="10">
        <v>15748</v>
      </c>
      <c r="S147" s="10">
        <v>2754.67</v>
      </c>
      <c r="T147" s="4">
        <f>Table2[Profit]/Table2[Sales]</f>
        <v>0.1749218948437897</v>
      </c>
      <c r="U147" t="s">
        <v>83</v>
      </c>
    </row>
    <row r="148" spans="1:21" x14ac:dyDescent="0.35">
      <c r="A148">
        <v>10160</v>
      </c>
      <c r="B148" s="1">
        <v>45504</v>
      </c>
      <c r="C148" s="2">
        <f>YEAR(Table2[Order Date])</f>
        <v>2024</v>
      </c>
      <c r="D148" s="2" t="str">
        <f>TEXT(Table2[Order Date],"mmm")</f>
        <v>Jul</v>
      </c>
      <c r="E148" t="s">
        <v>419</v>
      </c>
      <c r="F148" t="s">
        <v>40</v>
      </c>
      <c r="G148" t="s">
        <v>41</v>
      </c>
      <c r="H148" t="str">
        <f>VLOOKUP(Table2[[#This Row],[City]], Table46[], 2, FALSE)</f>
        <v>Maharashtra</v>
      </c>
      <c r="I148" t="s">
        <v>86</v>
      </c>
      <c r="J148" t="s">
        <v>118</v>
      </c>
      <c r="K148" t="s">
        <v>420</v>
      </c>
      <c r="L148" s="2">
        <v>2</v>
      </c>
      <c r="M148" s="11">
        <v>68044</v>
      </c>
      <c r="N148" s="6">
        <v>10</v>
      </c>
      <c r="O148" s="4">
        <f>Table2[[#This Row],[Discount]]/100</f>
        <v>0.1</v>
      </c>
      <c r="P148" s="4" t="str">
        <f>IF(Table2[[#This Row],[Discount%]]=0,"No Discount",
IF(Table2[[#This Row],[Discount%]]&lt;=0.1,"Medium Discount",
IF(Table2[[#This Row],[Discount%]]&lt;=0.2,"High Discount")))</f>
        <v>Medium Discount</v>
      </c>
      <c r="Q148" s="9">
        <f>(Table2[Unit_Price]*Table2[Quantity])*(Table2[Discount]/100)</f>
        <v>13608.800000000001</v>
      </c>
      <c r="R148" s="10">
        <v>122479.2</v>
      </c>
      <c r="S148" s="10">
        <v>10609.67</v>
      </c>
      <c r="T148" s="4">
        <f>Table2[Profit]/Table2[Sales]</f>
        <v>8.66242594660971E-2</v>
      </c>
      <c r="U148" t="s">
        <v>83</v>
      </c>
    </row>
    <row r="149" spans="1:21" x14ac:dyDescent="0.35">
      <c r="A149">
        <v>10161</v>
      </c>
      <c r="B149" s="1">
        <v>45926</v>
      </c>
      <c r="C149" s="2">
        <f>YEAR(Table2[Order Date])</f>
        <v>2025</v>
      </c>
      <c r="D149" s="2" t="str">
        <f>TEXT(Table2[Order Date],"mmm")</f>
        <v>Sep</v>
      </c>
      <c r="E149" t="s">
        <v>421</v>
      </c>
      <c r="F149" t="s">
        <v>40</v>
      </c>
      <c r="G149" t="s">
        <v>41</v>
      </c>
      <c r="H149" t="str">
        <f>VLOOKUP(Table2[[#This Row],[City]], Table46[], 2, FALSE)</f>
        <v>Maharashtra</v>
      </c>
      <c r="I149" t="s">
        <v>75</v>
      </c>
      <c r="J149" t="s">
        <v>409</v>
      </c>
      <c r="K149" t="s">
        <v>422</v>
      </c>
      <c r="L149" s="2">
        <v>5</v>
      </c>
      <c r="M149" s="11">
        <v>8465</v>
      </c>
      <c r="N149" s="6">
        <v>0</v>
      </c>
      <c r="O149" s="4">
        <f>Table2[[#This Row],[Discount]]/100</f>
        <v>0</v>
      </c>
      <c r="P149" s="4" t="str">
        <f>IF(Table2[[#This Row],[Discount%]]=0,"No Discount",
IF(Table2[[#This Row],[Discount%]]&lt;=0.1,"Medium Discount",
IF(Table2[[#This Row],[Discount%]]&lt;=0.2,"High Discount")))</f>
        <v>No Discount</v>
      </c>
      <c r="Q149" s="9">
        <f>(Table2[Unit_Price]*Table2[Quantity])*(Table2[Discount]/100)</f>
        <v>0</v>
      </c>
      <c r="R149" s="10">
        <v>42325</v>
      </c>
      <c r="S149" s="10">
        <v>8053.7</v>
      </c>
      <c r="T149" s="4">
        <f>Table2[Profit]/Table2[Sales]</f>
        <v>0.19028233904311873</v>
      </c>
      <c r="U149" t="s">
        <v>83</v>
      </c>
    </row>
    <row r="150" spans="1:21" x14ac:dyDescent="0.35">
      <c r="A150">
        <v>10162</v>
      </c>
      <c r="B150" s="1">
        <v>45495</v>
      </c>
      <c r="C150" s="2">
        <f>YEAR(Table2[Order Date])</f>
        <v>2024</v>
      </c>
      <c r="D150" s="2" t="str">
        <f>TEXT(Table2[Order Date],"mmm")</f>
        <v>Jul</v>
      </c>
      <c r="E150" t="s">
        <v>423</v>
      </c>
      <c r="F150" t="s">
        <v>28</v>
      </c>
      <c r="G150" t="s">
        <v>29</v>
      </c>
      <c r="H150" t="str">
        <f>VLOOKUP(Table2[[#This Row],[City]], Table46[], 2, FALSE)</f>
        <v>Bihar</v>
      </c>
      <c r="I150" t="s">
        <v>46</v>
      </c>
      <c r="J150" t="s">
        <v>141</v>
      </c>
      <c r="K150" t="s">
        <v>424</v>
      </c>
      <c r="L150" s="2">
        <v>1</v>
      </c>
      <c r="M150" s="11">
        <v>63767</v>
      </c>
      <c r="N150" s="6">
        <v>20</v>
      </c>
      <c r="O150" s="4">
        <f>Table2[[#This Row],[Discount]]/100</f>
        <v>0.2</v>
      </c>
      <c r="P150" s="4" t="str">
        <f>IF(Table2[[#This Row],[Discount%]]=0,"No Discount",
IF(Table2[[#This Row],[Discount%]]&lt;=0.1,"Medium Discount",
IF(Table2[[#This Row],[Discount%]]&lt;=0.2,"High Discount")))</f>
        <v>High Discount</v>
      </c>
      <c r="Q150" s="9">
        <f>(Table2[Unit_Price]*Table2[Quantity])*(Table2[Discount]/100)</f>
        <v>12753.400000000001</v>
      </c>
      <c r="R150" s="10">
        <v>51013.599999999999</v>
      </c>
      <c r="S150" s="10">
        <v>4109.49</v>
      </c>
      <c r="T150" s="4">
        <f>Table2[Profit]/Table2[Sales]</f>
        <v>8.0556753493186126E-2</v>
      </c>
      <c r="U150" t="s">
        <v>83</v>
      </c>
    </row>
    <row r="151" spans="1:21" x14ac:dyDescent="0.35">
      <c r="A151">
        <v>10163</v>
      </c>
      <c r="B151" s="1">
        <v>45549</v>
      </c>
      <c r="C151" s="2">
        <f>YEAR(Table2[Order Date])</f>
        <v>2024</v>
      </c>
      <c r="D151" s="2" t="str">
        <f>TEXT(Table2[Order Date],"mmm")</f>
        <v>Sep</v>
      </c>
      <c r="E151" t="s">
        <v>425</v>
      </c>
      <c r="F151" t="s">
        <v>28</v>
      </c>
      <c r="G151" t="s">
        <v>29</v>
      </c>
      <c r="H151" t="str">
        <f>VLOOKUP(Table2[[#This Row],[City]], Table46[], 2, FALSE)</f>
        <v>Bihar</v>
      </c>
      <c r="I151" t="s">
        <v>17</v>
      </c>
      <c r="J151" t="s">
        <v>55</v>
      </c>
      <c r="K151" t="s">
        <v>426</v>
      </c>
      <c r="L151" s="2">
        <v>5</v>
      </c>
      <c r="M151" s="11">
        <v>43178</v>
      </c>
      <c r="N151" s="6">
        <v>0</v>
      </c>
      <c r="O151" s="4">
        <f>Table2[[#This Row],[Discount]]/100</f>
        <v>0</v>
      </c>
      <c r="P151" s="4" t="str">
        <f>IF(Table2[[#This Row],[Discount%]]=0,"No Discount",
IF(Table2[[#This Row],[Discount%]]&lt;=0.1,"Medium Discount",
IF(Table2[[#This Row],[Discount%]]&lt;=0.2,"High Discount")))</f>
        <v>No Discount</v>
      </c>
      <c r="Q151" s="9">
        <f>(Table2[Unit_Price]*Table2[Quantity])*(Table2[Discount]/100)</f>
        <v>0</v>
      </c>
      <c r="R151" s="10">
        <v>215890</v>
      </c>
      <c r="S151" s="10">
        <v>19440.439999999999</v>
      </c>
      <c r="T151" s="4">
        <f>Table2[Profit]/Table2[Sales]</f>
        <v>9.0047894761220992E-2</v>
      </c>
      <c r="U151" t="s">
        <v>33</v>
      </c>
    </row>
    <row r="152" spans="1:21" x14ac:dyDescent="0.35">
      <c r="A152">
        <v>10164</v>
      </c>
      <c r="B152" s="1">
        <v>45464</v>
      </c>
      <c r="C152" s="2">
        <f>YEAR(Table2[Order Date])</f>
        <v>2024</v>
      </c>
      <c r="D152" s="2" t="str">
        <f>TEXT(Table2[Order Date],"mmm")</f>
        <v>Jun</v>
      </c>
      <c r="E152" t="s">
        <v>427</v>
      </c>
      <c r="F152" t="s">
        <v>15</v>
      </c>
      <c r="G152" t="s">
        <v>68</v>
      </c>
      <c r="H152" t="str">
        <f>VLOOKUP(Table2[[#This Row],[City]], Table46[], 2, FALSE)</f>
        <v>Telangana</v>
      </c>
      <c r="I152" t="s">
        <v>30</v>
      </c>
      <c r="J152" t="s">
        <v>31</v>
      </c>
      <c r="K152" t="s">
        <v>428</v>
      </c>
      <c r="L152" s="2">
        <v>5</v>
      </c>
      <c r="M152" s="11">
        <v>44801</v>
      </c>
      <c r="N152" s="6">
        <v>15</v>
      </c>
      <c r="O152" s="4">
        <f>Table2[[#This Row],[Discount]]/100</f>
        <v>0.15</v>
      </c>
      <c r="P152" s="4" t="str">
        <f>IF(Table2[[#This Row],[Discount%]]=0,"No Discount",
IF(Table2[[#This Row],[Discount%]]&lt;=0.1,"Medium Discount",
IF(Table2[[#This Row],[Discount%]]&lt;=0.2,"High Discount")))</f>
        <v>High Discount</v>
      </c>
      <c r="Q152" s="9">
        <f>(Table2[Unit_Price]*Table2[Quantity])*(Table2[Discount]/100)</f>
        <v>33600.75</v>
      </c>
      <c r="R152" s="10">
        <v>190404.25</v>
      </c>
      <c r="S152" s="10">
        <v>16507.93</v>
      </c>
      <c r="T152" s="4">
        <f>Table2[Profit]/Table2[Sales]</f>
        <v>8.6699377771241981E-2</v>
      </c>
      <c r="U152" t="s">
        <v>38</v>
      </c>
    </row>
    <row r="153" spans="1:21" x14ac:dyDescent="0.35">
      <c r="A153">
        <v>10165</v>
      </c>
      <c r="B153" s="1">
        <v>45890</v>
      </c>
      <c r="C153" s="2">
        <f>YEAR(Table2[Order Date])</f>
        <v>2025</v>
      </c>
      <c r="D153" s="2" t="str">
        <f>TEXT(Table2[Order Date],"mmm")</f>
        <v>Aug</v>
      </c>
      <c r="E153" t="s">
        <v>429</v>
      </c>
      <c r="F153" t="s">
        <v>22</v>
      </c>
      <c r="G153" t="s">
        <v>167</v>
      </c>
      <c r="H153" t="str">
        <f>VLOOKUP(Table2[[#This Row],[City]], Table46[], 2, FALSE)</f>
        <v>Punjab</v>
      </c>
      <c r="I153" t="s">
        <v>75</v>
      </c>
      <c r="J153" t="s">
        <v>240</v>
      </c>
      <c r="K153" t="s">
        <v>430</v>
      </c>
      <c r="L153" s="2">
        <v>4</v>
      </c>
      <c r="M153" s="11">
        <v>71174</v>
      </c>
      <c r="N153" s="6">
        <v>5</v>
      </c>
      <c r="O153" s="4">
        <f>Table2[[#This Row],[Discount]]/100</f>
        <v>0.05</v>
      </c>
      <c r="P153" s="4" t="str">
        <f>IF(Table2[[#This Row],[Discount%]]=0,"No Discount",
IF(Table2[[#This Row],[Discount%]]&lt;=0.1,"Medium Discount",
IF(Table2[[#This Row],[Discount%]]&lt;=0.2,"High Discount")))</f>
        <v>Medium Discount</v>
      </c>
      <c r="Q153" s="9">
        <f>(Table2[Unit_Price]*Table2[Quantity])*(Table2[Discount]/100)</f>
        <v>14234.800000000001</v>
      </c>
      <c r="R153" s="10">
        <v>270461.2</v>
      </c>
      <c r="S153" s="10">
        <v>51178.34</v>
      </c>
      <c r="T153" s="4">
        <f>Table2[Profit]/Table2[Sales]</f>
        <v>0.18922618105665431</v>
      </c>
      <c r="U153" t="s">
        <v>33</v>
      </c>
    </row>
    <row r="154" spans="1:21" x14ac:dyDescent="0.35">
      <c r="A154">
        <v>10166</v>
      </c>
      <c r="B154" s="1">
        <v>45918</v>
      </c>
      <c r="C154" s="2">
        <f>YEAR(Table2[Order Date])</f>
        <v>2025</v>
      </c>
      <c r="D154" s="2" t="str">
        <f>TEXT(Table2[Order Date],"mmm")</f>
        <v>Sep</v>
      </c>
      <c r="E154" t="s">
        <v>431</v>
      </c>
      <c r="F154" t="s">
        <v>40</v>
      </c>
      <c r="G154" t="s">
        <v>110</v>
      </c>
      <c r="H154" t="str">
        <f>VLOOKUP(Table2[[#This Row],[City]], Table46[], 2, FALSE)</f>
        <v>Gujarat</v>
      </c>
      <c r="I154" t="s">
        <v>17</v>
      </c>
      <c r="J154" t="s">
        <v>111</v>
      </c>
      <c r="K154" t="s">
        <v>432</v>
      </c>
      <c r="L154" s="2">
        <v>2</v>
      </c>
      <c r="M154" s="11">
        <v>56852</v>
      </c>
      <c r="N154" s="6">
        <v>5</v>
      </c>
      <c r="O154" s="4">
        <f>Table2[[#This Row],[Discount]]/100</f>
        <v>0.05</v>
      </c>
      <c r="P154" s="4" t="str">
        <f>IF(Table2[[#This Row],[Discount%]]=0,"No Discount",
IF(Table2[[#This Row],[Discount%]]&lt;=0.1,"Medium Discount",
IF(Table2[[#This Row],[Discount%]]&lt;=0.2,"High Discount")))</f>
        <v>Medium Discount</v>
      </c>
      <c r="Q154" s="9">
        <f>(Table2[Unit_Price]*Table2[Quantity])*(Table2[Discount]/100)</f>
        <v>5685.2000000000007</v>
      </c>
      <c r="R154" s="10">
        <v>108018.8</v>
      </c>
      <c r="S154" s="10">
        <v>15879.48</v>
      </c>
      <c r="T154" s="4">
        <f>Table2[Profit]/Table2[Sales]</f>
        <v>0.14700663217884294</v>
      </c>
      <c r="U154" t="s">
        <v>20</v>
      </c>
    </row>
    <row r="155" spans="1:21" x14ac:dyDescent="0.35">
      <c r="A155">
        <v>10167</v>
      </c>
      <c r="B155" s="1">
        <v>45748</v>
      </c>
      <c r="C155" s="2">
        <f>YEAR(Table2[Order Date])</f>
        <v>2025</v>
      </c>
      <c r="D155" s="2" t="str">
        <f>TEXT(Table2[Order Date],"mmm")</f>
        <v>Apr</v>
      </c>
      <c r="E155" t="s">
        <v>433</v>
      </c>
      <c r="F155" t="s">
        <v>40</v>
      </c>
      <c r="G155" t="s">
        <v>41</v>
      </c>
      <c r="H155" t="str">
        <f>VLOOKUP(Table2[[#This Row],[City]], Table46[], 2, FALSE)</f>
        <v>Maharashtra</v>
      </c>
      <c r="I155" t="s">
        <v>46</v>
      </c>
      <c r="J155" t="s">
        <v>126</v>
      </c>
      <c r="K155" t="s">
        <v>434</v>
      </c>
      <c r="L155" s="2">
        <v>3</v>
      </c>
      <c r="M155" s="11">
        <v>8167</v>
      </c>
      <c r="N155" s="6">
        <v>15</v>
      </c>
      <c r="O155" s="4">
        <f>Table2[[#This Row],[Discount]]/100</f>
        <v>0.15</v>
      </c>
      <c r="P155" s="4" t="str">
        <f>IF(Table2[[#This Row],[Discount%]]=0,"No Discount",
IF(Table2[[#This Row],[Discount%]]&lt;=0.1,"Medium Discount",
IF(Table2[[#This Row],[Discount%]]&lt;=0.2,"High Discount")))</f>
        <v>High Discount</v>
      </c>
      <c r="Q155" s="9">
        <f>(Table2[Unit_Price]*Table2[Quantity])*(Table2[Discount]/100)</f>
        <v>3675.15</v>
      </c>
      <c r="R155" s="10">
        <v>20825.849999999999</v>
      </c>
      <c r="S155" s="10">
        <v>3866.48</v>
      </c>
      <c r="T155" s="4">
        <f>Table2[Profit]/Table2[Sales]</f>
        <v>0.18565772825598956</v>
      </c>
      <c r="U155" t="s">
        <v>72</v>
      </c>
    </row>
    <row r="156" spans="1:21" x14ac:dyDescent="0.35">
      <c r="A156">
        <v>10168</v>
      </c>
      <c r="B156" s="1">
        <v>45389</v>
      </c>
      <c r="C156" s="2">
        <f>YEAR(Table2[Order Date])</f>
        <v>2024</v>
      </c>
      <c r="D156" s="2" t="str">
        <f>TEXT(Table2[Order Date],"mmm")</f>
        <v>Apr</v>
      </c>
      <c r="E156" t="s">
        <v>435</v>
      </c>
      <c r="F156" t="s">
        <v>40</v>
      </c>
      <c r="G156" t="s">
        <v>62</v>
      </c>
      <c r="H156" t="str">
        <f>VLOOKUP(Table2[[#This Row],[City]], Table46[], 2, FALSE)</f>
        <v>Goa</v>
      </c>
      <c r="I156" t="s">
        <v>96</v>
      </c>
      <c r="J156" t="s">
        <v>97</v>
      </c>
      <c r="K156" t="s">
        <v>436</v>
      </c>
      <c r="L156" s="2">
        <v>2</v>
      </c>
      <c r="M156" s="11">
        <v>59433</v>
      </c>
      <c r="N156" s="6">
        <v>10</v>
      </c>
      <c r="O156" s="4">
        <f>Table2[[#This Row],[Discount]]/100</f>
        <v>0.1</v>
      </c>
      <c r="P156" s="4" t="str">
        <f>IF(Table2[[#This Row],[Discount%]]=0,"No Discount",
IF(Table2[[#This Row],[Discount%]]&lt;=0.1,"Medium Discount",
IF(Table2[[#This Row],[Discount%]]&lt;=0.2,"High Discount")))</f>
        <v>Medium Discount</v>
      </c>
      <c r="Q156" s="9">
        <f>(Table2[Unit_Price]*Table2[Quantity])*(Table2[Discount]/100)</f>
        <v>11886.6</v>
      </c>
      <c r="R156" s="10">
        <v>106979.4</v>
      </c>
      <c r="S156" s="10">
        <v>24846.59</v>
      </c>
      <c r="T156" s="4">
        <f>Table2[Profit]/Table2[Sales]</f>
        <v>0.23225583617032813</v>
      </c>
      <c r="U156" t="s">
        <v>33</v>
      </c>
    </row>
    <row r="157" spans="1:21" x14ac:dyDescent="0.35">
      <c r="A157">
        <v>10169</v>
      </c>
      <c r="B157" s="1">
        <v>45372</v>
      </c>
      <c r="C157" s="2">
        <f>YEAR(Table2[Order Date])</f>
        <v>2024</v>
      </c>
      <c r="D157" s="2" t="str">
        <f>TEXT(Table2[Order Date],"mmm")</f>
        <v>Mar</v>
      </c>
      <c r="E157" t="s">
        <v>437</v>
      </c>
      <c r="F157" t="s">
        <v>15</v>
      </c>
      <c r="G157" t="s">
        <v>16</v>
      </c>
      <c r="H157" t="str">
        <f>VLOOKUP(Table2[[#This Row],[City]], Table46[], 2, FALSE)</f>
        <v>Karnataka</v>
      </c>
      <c r="I157" t="s">
        <v>24</v>
      </c>
      <c r="J157" t="s">
        <v>107</v>
      </c>
      <c r="K157" t="s">
        <v>438</v>
      </c>
      <c r="L157" s="2">
        <v>3</v>
      </c>
      <c r="M157" s="11">
        <v>42341</v>
      </c>
      <c r="N157" s="6">
        <v>0</v>
      </c>
      <c r="O157" s="4">
        <f>Table2[[#This Row],[Discount]]/100</f>
        <v>0</v>
      </c>
      <c r="P157" s="4" t="str">
        <f>IF(Table2[[#This Row],[Discount%]]=0,"No Discount",
IF(Table2[[#This Row],[Discount%]]&lt;=0.1,"Medium Discount",
IF(Table2[[#This Row],[Discount%]]&lt;=0.2,"High Discount")))</f>
        <v>No Discount</v>
      </c>
      <c r="Q157" s="9">
        <f>(Table2[Unit_Price]*Table2[Quantity])*(Table2[Discount]/100)</f>
        <v>0</v>
      </c>
      <c r="R157" s="10">
        <v>127023</v>
      </c>
      <c r="S157" s="10">
        <v>22887.759999999998</v>
      </c>
      <c r="T157" s="4">
        <f>Table2[Profit]/Table2[Sales]</f>
        <v>0.18018595057587994</v>
      </c>
      <c r="U157" t="s">
        <v>83</v>
      </c>
    </row>
    <row r="158" spans="1:21" x14ac:dyDescent="0.35">
      <c r="A158">
        <v>10170</v>
      </c>
      <c r="B158" s="1">
        <v>45866</v>
      </c>
      <c r="C158" s="2">
        <f>YEAR(Table2[Order Date])</f>
        <v>2025</v>
      </c>
      <c r="D158" s="2" t="str">
        <f>TEXT(Table2[Order Date],"mmm")</f>
        <v>Jul</v>
      </c>
      <c r="E158" t="s">
        <v>439</v>
      </c>
      <c r="F158" t="s">
        <v>22</v>
      </c>
      <c r="G158" t="s">
        <v>54</v>
      </c>
      <c r="H158" t="str">
        <f>VLOOKUP(Table2[[#This Row],[City]], Table46[], 2, FALSE)</f>
        <v>Uttar Pradesh</v>
      </c>
      <c r="I158" t="s">
        <v>96</v>
      </c>
      <c r="J158" t="s">
        <v>183</v>
      </c>
      <c r="K158" t="s">
        <v>440</v>
      </c>
      <c r="L158" s="2">
        <v>5</v>
      </c>
      <c r="M158" s="11">
        <v>23230</v>
      </c>
      <c r="N158" s="6">
        <v>10</v>
      </c>
      <c r="O158" s="4">
        <f>Table2[[#This Row],[Discount]]/100</f>
        <v>0.1</v>
      </c>
      <c r="P158" s="4" t="str">
        <f>IF(Table2[[#This Row],[Discount%]]=0,"No Discount",
IF(Table2[[#This Row],[Discount%]]&lt;=0.1,"Medium Discount",
IF(Table2[[#This Row],[Discount%]]&lt;=0.2,"High Discount")))</f>
        <v>Medium Discount</v>
      </c>
      <c r="Q158" s="9">
        <f>(Table2[Unit_Price]*Table2[Quantity])*(Table2[Discount]/100)</f>
        <v>11615</v>
      </c>
      <c r="R158" s="10">
        <v>104535</v>
      </c>
      <c r="S158" s="10">
        <v>22068.31</v>
      </c>
      <c r="T158" s="4">
        <f>Table2[Profit]/Table2[Sales]</f>
        <v>0.21110929353804947</v>
      </c>
      <c r="U158" t="s">
        <v>20</v>
      </c>
    </row>
    <row r="159" spans="1:21" x14ac:dyDescent="0.35">
      <c r="A159">
        <v>10171</v>
      </c>
      <c r="B159" s="1">
        <v>45472</v>
      </c>
      <c r="C159" s="2">
        <f>YEAR(Table2[Order Date])</f>
        <v>2024</v>
      </c>
      <c r="D159" s="2" t="str">
        <f>TEXT(Table2[Order Date],"mmm")</f>
        <v>Jun</v>
      </c>
      <c r="E159" t="s">
        <v>441</v>
      </c>
      <c r="F159" t="s">
        <v>28</v>
      </c>
      <c r="G159" t="s">
        <v>144</v>
      </c>
      <c r="H159" t="str">
        <f>VLOOKUP(Table2[[#This Row],[City]], Table46[], 2, FALSE)</f>
        <v>Assam</v>
      </c>
      <c r="I159" t="s">
        <v>96</v>
      </c>
      <c r="J159" t="s">
        <v>214</v>
      </c>
      <c r="K159" t="s">
        <v>442</v>
      </c>
      <c r="L159" s="2">
        <v>3</v>
      </c>
      <c r="M159" s="11">
        <v>39790</v>
      </c>
      <c r="N159" s="6">
        <v>0</v>
      </c>
      <c r="O159" s="4">
        <f>Table2[[#This Row],[Discount]]/100</f>
        <v>0</v>
      </c>
      <c r="P159" s="4" t="str">
        <f>IF(Table2[[#This Row],[Discount%]]=0,"No Discount",
IF(Table2[[#This Row],[Discount%]]&lt;=0.1,"Medium Discount",
IF(Table2[[#This Row],[Discount%]]&lt;=0.2,"High Discount")))</f>
        <v>No Discount</v>
      </c>
      <c r="Q159" s="9">
        <f>(Table2[Unit_Price]*Table2[Quantity])*(Table2[Discount]/100)</f>
        <v>0</v>
      </c>
      <c r="R159" s="10">
        <v>119370</v>
      </c>
      <c r="S159" s="10">
        <v>25753.35</v>
      </c>
      <c r="T159" s="4">
        <f>Table2[Profit]/Table2[Sales]</f>
        <v>0.21574390550389544</v>
      </c>
      <c r="U159" t="s">
        <v>20</v>
      </c>
    </row>
    <row r="160" spans="1:21" x14ac:dyDescent="0.35">
      <c r="A160">
        <v>10172</v>
      </c>
      <c r="B160" s="1">
        <v>45594</v>
      </c>
      <c r="C160" s="2">
        <f>YEAR(Table2[Order Date])</f>
        <v>2024</v>
      </c>
      <c r="D160" s="2" t="str">
        <f>TEXT(Table2[Order Date],"mmm")</f>
        <v>Oct</v>
      </c>
      <c r="E160" t="s">
        <v>443</v>
      </c>
      <c r="F160" t="s">
        <v>22</v>
      </c>
      <c r="G160" t="s">
        <v>23</v>
      </c>
      <c r="H160" t="str">
        <f>VLOOKUP(Table2[[#This Row],[City]], Table46[], 2, FALSE)</f>
        <v>Delhi</v>
      </c>
      <c r="I160" t="s">
        <v>30</v>
      </c>
      <c r="J160" t="s">
        <v>227</v>
      </c>
      <c r="K160" t="s">
        <v>444</v>
      </c>
      <c r="L160" s="2">
        <v>3</v>
      </c>
      <c r="M160" s="11">
        <v>15794</v>
      </c>
      <c r="N160" s="6">
        <v>15</v>
      </c>
      <c r="O160" s="4">
        <f>Table2[[#This Row],[Discount]]/100</f>
        <v>0.15</v>
      </c>
      <c r="P160" s="4" t="str">
        <f>IF(Table2[[#This Row],[Discount%]]=0,"No Discount",
IF(Table2[[#This Row],[Discount%]]&lt;=0.1,"Medium Discount",
IF(Table2[[#This Row],[Discount%]]&lt;=0.2,"High Discount")))</f>
        <v>High Discount</v>
      </c>
      <c r="Q160" s="9">
        <f>(Table2[Unit_Price]*Table2[Quantity])*(Table2[Discount]/100)</f>
        <v>7107.3</v>
      </c>
      <c r="R160" s="10">
        <v>40274.699999999997</v>
      </c>
      <c r="S160" s="10">
        <v>4036</v>
      </c>
      <c r="T160" s="4">
        <f>Table2[Profit]/Table2[Sales]</f>
        <v>0.10021179549444192</v>
      </c>
      <c r="U160" t="s">
        <v>72</v>
      </c>
    </row>
    <row r="161" spans="1:21" x14ac:dyDescent="0.35">
      <c r="A161">
        <v>10174</v>
      </c>
      <c r="B161" s="1">
        <v>45763</v>
      </c>
      <c r="C161" s="2">
        <f>YEAR(Table2[Order Date])</f>
        <v>2025</v>
      </c>
      <c r="D161" s="2" t="str">
        <f>TEXT(Table2[Order Date],"mmm")</f>
        <v>Apr</v>
      </c>
      <c r="E161" t="s">
        <v>448</v>
      </c>
      <c r="F161" t="s">
        <v>28</v>
      </c>
      <c r="G161" t="s">
        <v>29</v>
      </c>
      <c r="H161" t="str">
        <f>VLOOKUP(Table2[[#This Row],[City]], Table46[], 2, FALSE)</f>
        <v>Bihar</v>
      </c>
      <c r="I161" t="s">
        <v>129</v>
      </c>
      <c r="J161" t="s">
        <v>148</v>
      </c>
      <c r="K161" t="s">
        <v>449</v>
      </c>
      <c r="L161" s="2">
        <v>1</v>
      </c>
      <c r="M161" s="11">
        <v>64954</v>
      </c>
      <c r="N161" s="6">
        <v>10</v>
      </c>
      <c r="O161" s="4">
        <f>Table2[[#This Row],[Discount]]/100</f>
        <v>0.1</v>
      </c>
      <c r="P161" s="4" t="str">
        <f>IF(Table2[[#This Row],[Discount%]]=0,"No Discount",
IF(Table2[[#This Row],[Discount%]]&lt;=0.1,"Medium Discount",
IF(Table2[[#This Row],[Discount%]]&lt;=0.2,"High Discount")))</f>
        <v>Medium Discount</v>
      </c>
      <c r="Q161" s="9">
        <f>(Table2[Unit_Price]*Table2[Quantity])*(Table2[Discount]/100)</f>
        <v>6495.4000000000005</v>
      </c>
      <c r="R161" s="10">
        <v>58458.6</v>
      </c>
      <c r="S161" s="10">
        <v>6815.4</v>
      </c>
      <c r="T161" s="4">
        <f>Table2[Profit]/Table2[Sales]</f>
        <v>0.1165850704601205</v>
      </c>
      <c r="U161" t="s">
        <v>83</v>
      </c>
    </row>
    <row r="162" spans="1:21" x14ac:dyDescent="0.35">
      <c r="A162">
        <v>10175</v>
      </c>
      <c r="B162" s="1">
        <v>45563</v>
      </c>
      <c r="C162" s="2">
        <f>YEAR(Table2[Order Date])</f>
        <v>2024</v>
      </c>
      <c r="D162" s="2" t="str">
        <f>TEXT(Table2[Order Date],"mmm")</f>
        <v>Sep</v>
      </c>
      <c r="E162" t="s">
        <v>450</v>
      </c>
      <c r="F162" t="s">
        <v>28</v>
      </c>
      <c r="G162" t="s">
        <v>144</v>
      </c>
      <c r="H162" t="str">
        <f>VLOOKUP(Table2[[#This Row],[City]], Table46[], 2, FALSE)</f>
        <v>Assam</v>
      </c>
      <c r="I162" t="s">
        <v>46</v>
      </c>
      <c r="J162" t="s">
        <v>201</v>
      </c>
      <c r="K162" t="s">
        <v>451</v>
      </c>
      <c r="L162" s="2">
        <v>1</v>
      </c>
      <c r="M162" s="11">
        <v>47269</v>
      </c>
      <c r="N162" s="6">
        <v>20</v>
      </c>
      <c r="O162" s="4">
        <f>Table2[[#This Row],[Discount]]/100</f>
        <v>0.2</v>
      </c>
      <c r="P162" s="4" t="str">
        <f>IF(Table2[[#This Row],[Discount%]]=0,"No Discount",
IF(Table2[[#This Row],[Discount%]]&lt;=0.1,"Medium Discount",
IF(Table2[[#This Row],[Discount%]]&lt;=0.2,"High Discount")))</f>
        <v>High Discount</v>
      </c>
      <c r="Q162" s="9">
        <f>(Table2[Unit_Price]*Table2[Quantity])*(Table2[Discount]/100)</f>
        <v>9453.8000000000011</v>
      </c>
      <c r="R162" s="10">
        <v>37815.199999999997</v>
      </c>
      <c r="S162" s="10">
        <v>3812.6</v>
      </c>
      <c r="T162" s="4">
        <f>Table2[Profit]/Table2[Sales]</f>
        <v>0.1008218917260784</v>
      </c>
      <c r="U162" t="s">
        <v>72</v>
      </c>
    </row>
    <row r="163" spans="1:21" x14ac:dyDescent="0.35">
      <c r="A163">
        <v>10176</v>
      </c>
      <c r="B163" s="1">
        <v>45283</v>
      </c>
      <c r="C163" s="2">
        <f>YEAR(Table2[Order Date])</f>
        <v>2023</v>
      </c>
      <c r="D163" s="2" t="str">
        <f>TEXT(Table2[Order Date],"mmm")</f>
        <v>Dec</v>
      </c>
      <c r="E163" t="s">
        <v>452</v>
      </c>
      <c r="F163" t="s">
        <v>22</v>
      </c>
      <c r="G163" t="s">
        <v>58</v>
      </c>
      <c r="H163" t="str">
        <f>VLOOKUP(Table2[[#This Row],[City]], Table46[], 2, FALSE)</f>
        <v>Rajashtan</v>
      </c>
      <c r="I163" t="s">
        <v>69</v>
      </c>
      <c r="J163" t="s">
        <v>115</v>
      </c>
      <c r="K163" t="s">
        <v>453</v>
      </c>
      <c r="L163" s="2">
        <v>5</v>
      </c>
      <c r="M163" s="11">
        <v>21181</v>
      </c>
      <c r="N163" s="6">
        <v>15</v>
      </c>
      <c r="O163" s="4">
        <f>Table2[[#This Row],[Discount]]/100</f>
        <v>0.15</v>
      </c>
      <c r="P163" s="4" t="str">
        <f>IF(Table2[[#This Row],[Discount%]]=0,"No Discount",
IF(Table2[[#This Row],[Discount%]]&lt;=0.1,"Medium Discount",
IF(Table2[[#This Row],[Discount%]]&lt;=0.2,"High Discount")))</f>
        <v>High Discount</v>
      </c>
      <c r="Q163" s="9">
        <f>(Table2[Unit_Price]*Table2[Quantity])*(Table2[Discount]/100)</f>
        <v>15885.75</v>
      </c>
      <c r="R163" s="10">
        <v>90019.25</v>
      </c>
      <c r="S163" s="10">
        <v>4561.6000000000004</v>
      </c>
      <c r="T163" s="4">
        <f>Table2[Profit]/Table2[Sales]</f>
        <v>5.0673605923177545E-2</v>
      </c>
      <c r="U163" t="s">
        <v>33</v>
      </c>
    </row>
    <row r="164" spans="1:21" x14ac:dyDescent="0.35">
      <c r="A164">
        <v>10177</v>
      </c>
      <c r="B164" s="1">
        <v>45460</v>
      </c>
      <c r="C164" s="2">
        <f>YEAR(Table2[Order Date])</f>
        <v>2024</v>
      </c>
      <c r="D164" s="2" t="str">
        <f>TEXT(Table2[Order Date],"mmm")</f>
        <v>Jun</v>
      </c>
      <c r="E164" t="s">
        <v>454</v>
      </c>
      <c r="F164" t="s">
        <v>22</v>
      </c>
      <c r="G164" t="s">
        <v>58</v>
      </c>
      <c r="H164" t="str">
        <f>VLOOKUP(Table2[[#This Row],[City]], Table46[], 2, FALSE)</f>
        <v>Rajashtan</v>
      </c>
      <c r="I164" t="s">
        <v>86</v>
      </c>
      <c r="J164" t="s">
        <v>171</v>
      </c>
      <c r="K164" t="s">
        <v>455</v>
      </c>
      <c r="L164" s="2">
        <v>2</v>
      </c>
      <c r="M164" s="11">
        <v>40371</v>
      </c>
      <c r="N164" s="6">
        <v>0</v>
      </c>
      <c r="O164" s="4">
        <f>Table2[[#This Row],[Discount]]/100</f>
        <v>0</v>
      </c>
      <c r="P164" s="4" t="str">
        <f>IF(Table2[[#This Row],[Discount%]]=0,"No Discount",
IF(Table2[[#This Row],[Discount%]]&lt;=0.1,"Medium Discount",
IF(Table2[[#This Row],[Discount%]]&lt;=0.2,"High Discount")))</f>
        <v>No Discount</v>
      </c>
      <c r="Q164" s="9">
        <f>(Table2[Unit_Price]*Table2[Quantity])*(Table2[Discount]/100)</f>
        <v>0</v>
      </c>
      <c r="R164" s="10">
        <v>80742</v>
      </c>
      <c r="S164" s="10">
        <v>17592.37</v>
      </c>
      <c r="T164" s="4">
        <f>Table2[Profit]/Table2[Sales]</f>
        <v>0.21788375318917044</v>
      </c>
      <c r="U164" t="s">
        <v>20</v>
      </c>
    </row>
    <row r="165" spans="1:21" x14ac:dyDescent="0.35">
      <c r="A165">
        <v>10178</v>
      </c>
      <c r="B165" s="1">
        <v>45609</v>
      </c>
      <c r="C165" s="2">
        <f>YEAR(Table2[Order Date])</f>
        <v>2024</v>
      </c>
      <c r="D165" s="2" t="str">
        <f>TEXT(Table2[Order Date],"mmm")</f>
        <v>Nov</v>
      </c>
      <c r="E165" t="s">
        <v>456</v>
      </c>
      <c r="F165" t="s">
        <v>40</v>
      </c>
      <c r="G165" t="s">
        <v>103</v>
      </c>
      <c r="H165" t="str">
        <f>VLOOKUP(Table2[[#This Row],[City]], Table46[], 2, FALSE)</f>
        <v>Gujarat</v>
      </c>
      <c r="I165" t="s">
        <v>129</v>
      </c>
      <c r="J165" t="s">
        <v>164</v>
      </c>
      <c r="K165" t="s">
        <v>457</v>
      </c>
      <c r="L165" s="2">
        <v>5</v>
      </c>
      <c r="M165" s="11">
        <v>18936</v>
      </c>
      <c r="N165" s="6">
        <v>10</v>
      </c>
      <c r="O165" s="4">
        <f>Table2[[#This Row],[Discount]]/100</f>
        <v>0.1</v>
      </c>
      <c r="P165" s="4" t="str">
        <f>IF(Table2[[#This Row],[Discount%]]=0,"No Discount",
IF(Table2[[#This Row],[Discount%]]&lt;=0.1,"Medium Discount",
IF(Table2[[#This Row],[Discount%]]&lt;=0.2,"High Discount")))</f>
        <v>Medium Discount</v>
      </c>
      <c r="Q165" s="9">
        <f>(Table2[Unit_Price]*Table2[Quantity])*(Table2[Discount]/100)</f>
        <v>9468</v>
      </c>
      <c r="R165" s="10">
        <v>85212</v>
      </c>
      <c r="S165" s="10">
        <v>9790.15</v>
      </c>
      <c r="T165" s="4">
        <f>Table2[Profit]/Table2[Sales]</f>
        <v>0.11489168192273388</v>
      </c>
      <c r="U165" t="s">
        <v>20</v>
      </c>
    </row>
    <row r="166" spans="1:21" x14ac:dyDescent="0.35">
      <c r="A166">
        <v>10179</v>
      </c>
      <c r="B166" s="1">
        <v>45586</v>
      </c>
      <c r="C166" s="2">
        <f>YEAR(Table2[Order Date])</f>
        <v>2024</v>
      </c>
      <c r="D166" s="2" t="str">
        <f>TEXT(Table2[Order Date],"mmm")</f>
        <v>Oct</v>
      </c>
      <c r="E166" t="s">
        <v>458</v>
      </c>
      <c r="F166" t="s">
        <v>28</v>
      </c>
      <c r="G166" t="s">
        <v>35</v>
      </c>
      <c r="H166" t="str">
        <f>VLOOKUP(Table2[[#This Row],[City]], Table46[], 2, FALSE)</f>
        <v>West Bengal</v>
      </c>
      <c r="I166" t="s">
        <v>46</v>
      </c>
      <c r="J166" t="s">
        <v>209</v>
      </c>
      <c r="K166" t="s">
        <v>459</v>
      </c>
      <c r="L166" s="2">
        <v>1</v>
      </c>
      <c r="M166" s="11">
        <v>44366</v>
      </c>
      <c r="N166" s="6">
        <v>20</v>
      </c>
      <c r="O166" s="4">
        <f>Table2[[#This Row],[Discount]]/100</f>
        <v>0.2</v>
      </c>
      <c r="P166" s="4" t="str">
        <f>IF(Table2[[#This Row],[Discount%]]=0,"No Discount",
IF(Table2[[#This Row],[Discount%]]&lt;=0.1,"Medium Discount",
IF(Table2[[#This Row],[Discount%]]&lt;=0.2,"High Discount")))</f>
        <v>High Discount</v>
      </c>
      <c r="Q166" s="9">
        <f>(Table2[Unit_Price]*Table2[Quantity])*(Table2[Discount]/100)</f>
        <v>8873.2000000000007</v>
      </c>
      <c r="R166" s="10">
        <v>35492.800000000003</v>
      </c>
      <c r="S166" s="10">
        <v>8735.61</v>
      </c>
      <c r="T166" s="4">
        <f>Table2[Profit]/Table2[Sales]</f>
        <v>0.24612343912004689</v>
      </c>
      <c r="U166" t="s">
        <v>38</v>
      </c>
    </row>
    <row r="167" spans="1:21" x14ac:dyDescent="0.35">
      <c r="A167">
        <v>10180</v>
      </c>
      <c r="B167" s="1">
        <v>45741</v>
      </c>
      <c r="C167" s="2">
        <f>YEAR(Table2[Order Date])</f>
        <v>2025</v>
      </c>
      <c r="D167" s="2" t="str">
        <f>TEXT(Table2[Order Date],"mmm")</f>
        <v>Mar</v>
      </c>
      <c r="E167" t="s">
        <v>460</v>
      </c>
      <c r="F167" t="s">
        <v>40</v>
      </c>
      <c r="G167" t="s">
        <v>50</v>
      </c>
      <c r="H167" t="str">
        <f>VLOOKUP(Table2[[#This Row],[City]], Table46[], 2, FALSE)</f>
        <v>Maharashtra</v>
      </c>
      <c r="I167" t="s">
        <v>17</v>
      </c>
      <c r="J167" t="s">
        <v>55</v>
      </c>
      <c r="K167" t="s">
        <v>461</v>
      </c>
      <c r="L167" s="2">
        <v>1</v>
      </c>
      <c r="M167" s="11">
        <v>54330</v>
      </c>
      <c r="N167" s="6">
        <v>0</v>
      </c>
      <c r="O167" s="4">
        <f>Table2[[#This Row],[Discount]]/100</f>
        <v>0</v>
      </c>
      <c r="P167" s="4" t="str">
        <f>IF(Table2[[#This Row],[Discount%]]=0,"No Discount",
IF(Table2[[#This Row],[Discount%]]&lt;=0.1,"Medium Discount",
IF(Table2[[#This Row],[Discount%]]&lt;=0.2,"High Discount")))</f>
        <v>No Discount</v>
      </c>
      <c r="Q167" s="9">
        <f>(Table2[Unit_Price]*Table2[Quantity])*(Table2[Discount]/100)</f>
        <v>0</v>
      </c>
      <c r="R167" s="10">
        <v>54330</v>
      </c>
      <c r="S167" s="10">
        <v>8921.7000000000007</v>
      </c>
      <c r="T167" s="4">
        <f>Table2[Profit]/Table2[Sales]</f>
        <v>0.16421314191054667</v>
      </c>
      <c r="U167" t="s">
        <v>38</v>
      </c>
    </row>
    <row r="168" spans="1:21" x14ac:dyDescent="0.35">
      <c r="A168">
        <v>10181</v>
      </c>
      <c r="B168" s="1">
        <v>45507</v>
      </c>
      <c r="C168" s="2">
        <f>YEAR(Table2[Order Date])</f>
        <v>2024</v>
      </c>
      <c r="D168" s="2" t="str">
        <f>TEXT(Table2[Order Date],"mmm")</f>
        <v>Aug</v>
      </c>
      <c r="E168" t="s">
        <v>462</v>
      </c>
      <c r="F168" t="s">
        <v>15</v>
      </c>
      <c r="G168" t="s">
        <v>93</v>
      </c>
      <c r="H168" t="str">
        <f>VLOOKUP(Table2[[#This Row],[City]], Table46[], 2, FALSE)</f>
        <v>Tamil Nadu</v>
      </c>
      <c r="I168" t="s">
        <v>24</v>
      </c>
      <c r="J168" t="s">
        <v>36</v>
      </c>
      <c r="K168" t="s">
        <v>463</v>
      </c>
      <c r="L168" s="2">
        <v>4</v>
      </c>
      <c r="M168" s="11">
        <v>27952</v>
      </c>
      <c r="N168" s="6">
        <v>20</v>
      </c>
      <c r="O168" s="4">
        <f>Table2[[#This Row],[Discount]]/100</f>
        <v>0.2</v>
      </c>
      <c r="P168" s="4" t="str">
        <f>IF(Table2[[#This Row],[Discount%]]=0,"No Discount",
IF(Table2[[#This Row],[Discount%]]&lt;=0.1,"Medium Discount",
IF(Table2[[#This Row],[Discount%]]&lt;=0.2,"High Discount")))</f>
        <v>High Discount</v>
      </c>
      <c r="Q168" s="9">
        <f>(Table2[Unit_Price]*Table2[Quantity])*(Table2[Discount]/100)</f>
        <v>22361.600000000002</v>
      </c>
      <c r="R168" s="10">
        <v>89446.399999999994</v>
      </c>
      <c r="S168" s="10">
        <v>11672.93</v>
      </c>
      <c r="T168" s="4">
        <f>Table2[Profit]/Table2[Sales]</f>
        <v>0.13050195424298799</v>
      </c>
      <c r="U168" t="s">
        <v>83</v>
      </c>
    </row>
    <row r="169" spans="1:21" x14ac:dyDescent="0.35">
      <c r="A169">
        <v>10182</v>
      </c>
      <c r="B169" s="1">
        <v>45506</v>
      </c>
      <c r="C169" s="2">
        <f>YEAR(Table2[Order Date])</f>
        <v>2024</v>
      </c>
      <c r="D169" s="2" t="str">
        <f>TEXT(Table2[Order Date],"mmm")</f>
        <v>Aug</v>
      </c>
      <c r="E169" t="s">
        <v>464</v>
      </c>
      <c r="F169" t="s">
        <v>15</v>
      </c>
      <c r="G169" t="s">
        <v>147</v>
      </c>
      <c r="H169" t="str">
        <f>VLOOKUP(Table2[[#This Row],[City]], Table46[], 2, FALSE)</f>
        <v>Kerala</v>
      </c>
      <c r="I169" t="s">
        <v>42</v>
      </c>
      <c r="J169" t="s">
        <v>51</v>
      </c>
      <c r="K169" t="s">
        <v>465</v>
      </c>
      <c r="L169" s="2">
        <v>5</v>
      </c>
      <c r="M169" s="11">
        <v>10007</v>
      </c>
      <c r="N169" s="6">
        <v>0</v>
      </c>
      <c r="O169" s="4">
        <f>Table2[[#This Row],[Discount]]/100</f>
        <v>0</v>
      </c>
      <c r="P169" s="4" t="str">
        <f>IF(Table2[[#This Row],[Discount%]]=0,"No Discount",
IF(Table2[[#This Row],[Discount%]]&lt;=0.1,"Medium Discount",
IF(Table2[[#This Row],[Discount%]]&lt;=0.2,"High Discount")))</f>
        <v>No Discount</v>
      </c>
      <c r="Q169" s="9">
        <f>(Table2[Unit_Price]*Table2[Quantity])*(Table2[Discount]/100)</f>
        <v>0</v>
      </c>
      <c r="R169" s="10">
        <v>50035</v>
      </c>
      <c r="S169" s="10">
        <v>11418.45</v>
      </c>
      <c r="T169" s="4">
        <f>Table2[Profit]/Table2[Sales]</f>
        <v>0.22820925352253424</v>
      </c>
      <c r="U169" t="s">
        <v>38</v>
      </c>
    </row>
    <row r="170" spans="1:21" x14ac:dyDescent="0.35">
      <c r="A170">
        <v>10183</v>
      </c>
      <c r="B170" s="1">
        <v>45262</v>
      </c>
      <c r="C170" s="2">
        <f>YEAR(Table2[Order Date])</f>
        <v>2023</v>
      </c>
      <c r="D170" s="2" t="str">
        <f>TEXT(Table2[Order Date],"mmm")</f>
        <v>Dec</v>
      </c>
      <c r="E170" t="s">
        <v>466</v>
      </c>
      <c r="F170" t="s">
        <v>28</v>
      </c>
      <c r="G170" t="s">
        <v>114</v>
      </c>
      <c r="H170" t="str">
        <f>VLOOKUP(Table2[[#This Row],[City]], Table46[], 2, FALSE)</f>
        <v>Jharkhand</v>
      </c>
      <c r="I170" t="s">
        <v>75</v>
      </c>
      <c r="J170" t="s">
        <v>307</v>
      </c>
      <c r="K170" t="s">
        <v>467</v>
      </c>
      <c r="L170" s="2">
        <v>2</v>
      </c>
      <c r="M170" s="11">
        <v>8172</v>
      </c>
      <c r="N170" s="6">
        <v>0</v>
      </c>
      <c r="O170" s="4">
        <f>Table2[[#This Row],[Discount]]/100</f>
        <v>0</v>
      </c>
      <c r="P170" s="4" t="str">
        <f>IF(Table2[[#This Row],[Discount%]]=0,"No Discount",
IF(Table2[[#This Row],[Discount%]]&lt;=0.1,"Medium Discount",
IF(Table2[[#This Row],[Discount%]]&lt;=0.2,"High Discount")))</f>
        <v>No Discount</v>
      </c>
      <c r="Q170" s="9">
        <f>(Table2[Unit_Price]*Table2[Quantity])*(Table2[Discount]/100)</f>
        <v>0</v>
      </c>
      <c r="R170" s="10">
        <v>16344</v>
      </c>
      <c r="S170" s="10">
        <v>3724.06</v>
      </c>
      <c r="T170" s="4">
        <f>Table2[Profit]/Table2[Sales]</f>
        <v>0.22785487028879098</v>
      </c>
      <c r="U170" t="s">
        <v>72</v>
      </c>
    </row>
    <row r="171" spans="1:21" x14ac:dyDescent="0.35">
      <c r="A171">
        <v>10185</v>
      </c>
      <c r="B171" s="1">
        <v>45574</v>
      </c>
      <c r="C171" s="2">
        <f>YEAR(Table2[Order Date])</f>
        <v>2024</v>
      </c>
      <c r="D171" s="2" t="str">
        <f>TEXT(Table2[Order Date],"mmm")</f>
        <v>Oct</v>
      </c>
      <c r="E171" t="s">
        <v>470</v>
      </c>
      <c r="F171" t="s">
        <v>15</v>
      </c>
      <c r="G171" t="s">
        <v>16</v>
      </c>
      <c r="H171" t="str">
        <f>VLOOKUP(Table2[[#This Row],[City]], Table46[], 2, FALSE)</f>
        <v>Karnataka</v>
      </c>
      <c r="I171" t="s">
        <v>69</v>
      </c>
      <c r="J171" t="s">
        <v>70</v>
      </c>
      <c r="K171" t="s">
        <v>471</v>
      </c>
      <c r="L171" s="2">
        <v>4</v>
      </c>
      <c r="M171" s="11">
        <v>73974</v>
      </c>
      <c r="N171" s="6">
        <v>0</v>
      </c>
      <c r="O171" s="4">
        <f>Table2[[#This Row],[Discount]]/100</f>
        <v>0</v>
      </c>
      <c r="P171" s="4" t="str">
        <f>IF(Table2[[#This Row],[Discount%]]=0,"No Discount",
IF(Table2[[#This Row],[Discount%]]&lt;=0.1,"Medium Discount",
IF(Table2[[#This Row],[Discount%]]&lt;=0.2,"High Discount")))</f>
        <v>No Discount</v>
      </c>
      <c r="Q171" s="9">
        <f>(Table2[Unit_Price]*Table2[Quantity])*(Table2[Discount]/100)</f>
        <v>0</v>
      </c>
      <c r="R171" s="10">
        <v>295896</v>
      </c>
      <c r="S171" s="10">
        <v>36664.269999999997</v>
      </c>
      <c r="T171" s="4">
        <f>Table2[Profit]/Table2[Sales]</f>
        <v>0.12390931273150024</v>
      </c>
      <c r="U171" t="s">
        <v>72</v>
      </c>
    </row>
    <row r="172" spans="1:21" x14ac:dyDescent="0.35">
      <c r="A172">
        <v>10186</v>
      </c>
      <c r="B172" s="1">
        <v>45767</v>
      </c>
      <c r="C172" s="2">
        <f>YEAR(Table2[Order Date])</f>
        <v>2025</v>
      </c>
      <c r="D172" s="2" t="str">
        <f>TEXT(Table2[Order Date],"mmm")</f>
        <v>Apr</v>
      </c>
      <c r="E172" t="s">
        <v>472</v>
      </c>
      <c r="F172" t="s">
        <v>22</v>
      </c>
      <c r="G172" t="s">
        <v>54</v>
      </c>
      <c r="H172" t="str">
        <f>VLOOKUP(Table2[[#This Row],[City]], Table46[], 2, FALSE)</f>
        <v>Uttar Pradesh</v>
      </c>
      <c r="I172" t="s">
        <v>96</v>
      </c>
      <c r="J172" t="s">
        <v>138</v>
      </c>
      <c r="K172" t="s">
        <v>473</v>
      </c>
      <c r="L172" s="2">
        <v>4</v>
      </c>
      <c r="M172" s="11">
        <v>36775</v>
      </c>
      <c r="N172" s="6">
        <v>5</v>
      </c>
      <c r="O172" s="4">
        <f>Table2[[#This Row],[Discount]]/100</f>
        <v>0.05</v>
      </c>
      <c r="P172" s="4" t="str">
        <f>IF(Table2[[#This Row],[Discount%]]=0,"No Discount",
IF(Table2[[#This Row],[Discount%]]&lt;=0.1,"Medium Discount",
IF(Table2[[#This Row],[Discount%]]&lt;=0.2,"High Discount")))</f>
        <v>Medium Discount</v>
      </c>
      <c r="Q172" s="9">
        <f>(Table2[Unit_Price]*Table2[Quantity])*(Table2[Discount]/100)</f>
        <v>7355</v>
      </c>
      <c r="R172" s="10">
        <v>139745</v>
      </c>
      <c r="S172" s="10">
        <v>17301.900000000001</v>
      </c>
      <c r="T172" s="4">
        <f>Table2[Profit]/Table2[Sales]</f>
        <v>0.12381051200400731</v>
      </c>
      <c r="U172" t="s">
        <v>72</v>
      </c>
    </row>
    <row r="173" spans="1:21" x14ac:dyDescent="0.35">
      <c r="A173">
        <v>10187</v>
      </c>
      <c r="B173" s="1">
        <v>45507</v>
      </c>
      <c r="C173" s="2">
        <f>YEAR(Table2[Order Date])</f>
        <v>2024</v>
      </c>
      <c r="D173" s="2" t="str">
        <f>TEXT(Table2[Order Date],"mmm")</f>
        <v>Aug</v>
      </c>
      <c r="E173" t="s">
        <v>474</v>
      </c>
      <c r="F173" t="s">
        <v>15</v>
      </c>
      <c r="G173" t="s">
        <v>68</v>
      </c>
      <c r="H173" t="str">
        <f>VLOOKUP(Table2[[#This Row],[City]], Table46[], 2, FALSE)</f>
        <v>Telangana</v>
      </c>
      <c r="I173" t="s">
        <v>30</v>
      </c>
      <c r="J173" t="s">
        <v>65</v>
      </c>
      <c r="K173" t="s">
        <v>475</v>
      </c>
      <c r="L173" s="2">
        <v>2</v>
      </c>
      <c r="M173" s="11">
        <v>8566</v>
      </c>
      <c r="N173" s="6">
        <v>15</v>
      </c>
      <c r="O173" s="4">
        <f>Table2[[#This Row],[Discount]]/100</f>
        <v>0.15</v>
      </c>
      <c r="P173" s="4" t="str">
        <f>IF(Table2[[#This Row],[Discount%]]=0,"No Discount",
IF(Table2[[#This Row],[Discount%]]&lt;=0.1,"Medium Discount",
IF(Table2[[#This Row],[Discount%]]&lt;=0.2,"High Discount")))</f>
        <v>High Discount</v>
      </c>
      <c r="Q173" s="9">
        <f>(Table2[Unit_Price]*Table2[Quantity])*(Table2[Discount]/100)</f>
        <v>2569.7999999999997</v>
      </c>
      <c r="R173" s="10">
        <v>14562.2</v>
      </c>
      <c r="S173" s="10">
        <v>2893.23</v>
      </c>
      <c r="T173" s="4">
        <f>Table2[Profit]/Table2[Sales]</f>
        <v>0.19868083119308894</v>
      </c>
      <c r="U173" t="s">
        <v>33</v>
      </c>
    </row>
    <row r="174" spans="1:21" x14ac:dyDescent="0.35">
      <c r="A174">
        <v>10188</v>
      </c>
      <c r="B174" s="1">
        <v>45466</v>
      </c>
      <c r="C174" s="2">
        <f>YEAR(Table2[Order Date])</f>
        <v>2024</v>
      </c>
      <c r="D174" s="2" t="str">
        <f>TEXT(Table2[Order Date],"mmm")</f>
        <v>Jun</v>
      </c>
      <c r="E174" t="s">
        <v>476</v>
      </c>
      <c r="F174" t="s">
        <v>15</v>
      </c>
      <c r="G174" t="s">
        <v>174</v>
      </c>
      <c r="H174" t="str">
        <f>VLOOKUP(Table2[[#This Row],[City]], Table46[], 2, FALSE)</f>
        <v>Tamil Nadu</v>
      </c>
      <c r="I174" t="s">
        <v>129</v>
      </c>
      <c r="J174" t="s">
        <v>159</v>
      </c>
      <c r="K174" t="s">
        <v>477</v>
      </c>
      <c r="L174" s="2">
        <v>2</v>
      </c>
      <c r="M174" s="11">
        <v>10036</v>
      </c>
      <c r="N174" s="6">
        <v>0</v>
      </c>
      <c r="O174" s="4">
        <f>Table2[[#This Row],[Discount]]/100</f>
        <v>0</v>
      </c>
      <c r="P174" s="4" t="str">
        <f>IF(Table2[[#This Row],[Discount%]]=0,"No Discount",
IF(Table2[[#This Row],[Discount%]]&lt;=0.1,"Medium Discount",
IF(Table2[[#This Row],[Discount%]]&lt;=0.2,"High Discount")))</f>
        <v>No Discount</v>
      </c>
      <c r="Q174" s="9">
        <f>(Table2[Unit_Price]*Table2[Quantity])*(Table2[Discount]/100)</f>
        <v>0</v>
      </c>
      <c r="R174" s="10">
        <v>20072</v>
      </c>
      <c r="S174" s="10">
        <v>2542.42</v>
      </c>
      <c r="T174" s="4">
        <f>Table2[Profit]/Table2[Sales]</f>
        <v>0.12666500597847749</v>
      </c>
      <c r="U174" t="s">
        <v>72</v>
      </c>
    </row>
    <row r="175" spans="1:21" x14ac:dyDescent="0.35">
      <c r="A175">
        <v>10189</v>
      </c>
      <c r="B175" s="1">
        <v>45264</v>
      </c>
      <c r="C175" s="2">
        <f>YEAR(Table2[Order Date])</f>
        <v>2023</v>
      </c>
      <c r="D175" s="2" t="str">
        <f>TEXT(Table2[Order Date],"mmm")</f>
        <v>Dec</v>
      </c>
      <c r="E175" t="s">
        <v>478</v>
      </c>
      <c r="F175" t="s">
        <v>22</v>
      </c>
      <c r="G175" t="s">
        <v>74</v>
      </c>
      <c r="H175" t="str">
        <f>VLOOKUP(Table2[[#This Row],[City]], Table46[], 2, FALSE)</f>
        <v>Chandigarh</v>
      </c>
      <c r="I175" t="s">
        <v>46</v>
      </c>
      <c r="J175" t="s">
        <v>47</v>
      </c>
      <c r="K175" t="s">
        <v>479</v>
      </c>
      <c r="L175" s="2">
        <v>4</v>
      </c>
      <c r="M175" s="11">
        <v>33969</v>
      </c>
      <c r="N175" s="6">
        <v>10</v>
      </c>
      <c r="O175" s="4">
        <f>Table2[[#This Row],[Discount]]/100</f>
        <v>0.1</v>
      </c>
      <c r="P175" s="4" t="str">
        <f>IF(Table2[[#This Row],[Discount%]]=0,"No Discount",
IF(Table2[[#This Row],[Discount%]]&lt;=0.1,"Medium Discount",
IF(Table2[[#This Row],[Discount%]]&lt;=0.2,"High Discount")))</f>
        <v>Medium Discount</v>
      </c>
      <c r="Q175" s="9">
        <f>(Table2[Unit_Price]*Table2[Quantity])*(Table2[Discount]/100)</f>
        <v>13587.6</v>
      </c>
      <c r="R175" s="10">
        <v>122288.4</v>
      </c>
      <c r="S175" s="10">
        <v>16649.689999999999</v>
      </c>
      <c r="T175" s="4">
        <f>Table2[Profit]/Table2[Sales]</f>
        <v>0.13615101677673433</v>
      </c>
      <c r="U175" t="s">
        <v>38</v>
      </c>
    </row>
    <row r="176" spans="1:21" x14ac:dyDescent="0.35">
      <c r="A176">
        <v>10190</v>
      </c>
      <c r="B176" s="1">
        <v>45218</v>
      </c>
      <c r="C176" s="2">
        <f>YEAR(Table2[Order Date])</f>
        <v>2023</v>
      </c>
      <c r="D176" s="2" t="str">
        <f>TEXT(Table2[Order Date],"mmm")</f>
        <v>Oct</v>
      </c>
      <c r="E176" t="s">
        <v>480</v>
      </c>
      <c r="F176" t="s">
        <v>28</v>
      </c>
      <c r="G176" t="s">
        <v>114</v>
      </c>
      <c r="H176" t="str">
        <f>VLOOKUP(Table2[[#This Row],[City]], Table46[], 2, FALSE)</f>
        <v>Jharkhand</v>
      </c>
      <c r="I176" t="s">
        <v>42</v>
      </c>
      <c r="J176" t="s">
        <v>188</v>
      </c>
      <c r="K176" t="s">
        <v>481</v>
      </c>
      <c r="L176" s="2">
        <v>2</v>
      </c>
      <c r="M176" s="11">
        <v>29047</v>
      </c>
      <c r="N176" s="6">
        <v>20</v>
      </c>
      <c r="O176" s="4">
        <f>Table2[[#This Row],[Discount]]/100</f>
        <v>0.2</v>
      </c>
      <c r="P176" s="4" t="str">
        <f>IF(Table2[[#This Row],[Discount%]]=0,"No Discount",
IF(Table2[[#This Row],[Discount%]]&lt;=0.1,"Medium Discount",
IF(Table2[[#This Row],[Discount%]]&lt;=0.2,"High Discount")))</f>
        <v>High Discount</v>
      </c>
      <c r="Q176" s="9">
        <f>(Table2[Unit_Price]*Table2[Quantity])*(Table2[Discount]/100)</f>
        <v>11618.800000000001</v>
      </c>
      <c r="R176" s="10">
        <v>46475.199999999997</v>
      </c>
      <c r="S176" s="10">
        <v>7880.96</v>
      </c>
      <c r="T176" s="4">
        <f>Table2[Profit]/Table2[Sales]</f>
        <v>0.16957344992598203</v>
      </c>
      <c r="U176" t="s">
        <v>20</v>
      </c>
    </row>
    <row r="177" spans="1:21" x14ac:dyDescent="0.35">
      <c r="A177">
        <v>10191</v>
      </c>
      <c r="B177" s="1">
        <v>45526</v>
      </c>
      <c r="C177" s="2">
        <f>YEAR(Table2[Order Date])</f>
        <v>2024</v>
      </c>
      <c r="D177" s="2" t="str">
        <f>TEXT(Table2[Order Date],"mmm")</f>
        <v>Aug</v>
      </c>
      <c r="E177" t="s">
        <v>482</v>
      </c>
      <c r="F177" t="s">
        <v>28</v>
      </c>
      <c r="G177" t="s">
        <v>29</v>
      </c>
      <c r="H177" t="str">
        <f>VLOOKUP(Table2[[#This Row],[City]], Table46[], 2, FALSE)</f>
        <v>Bihar</v>
      </c>
      <c r="I177" t="s">
        <v>75</v>
      </c>
      <c r="J177" t="s">
        <v>204</v>
      </c>
      <c r="K177" t="s">
        <v>483</v>
      </c>
      <c r="L177" s="2">
        <v>4</v>
      </c>
      <c r="M177" s="11">
        <v>15118</v>
      </c>
      <c r="N177" s="6">
        <v>15</v>
      </c>
      <c r="O177" s="4">
        <f>Table2[[#This Row],[Discount]]/100</f>
        <v>0.15</v>
      </c>
      <c r="P177" s="4" t="str">
        <f>IF(Table2[[#This Row],[Discount%]]=0,"No Discount",
IF(Table2[[#This Row],[Discount%]]&lt;=0.1,"Medium Discount",
IF(Table2[[#This Row],[Discount%]]&lt;=0.2,"High Discount")))</f>
        <v>High Discount</v>
      </c>
      <c r="Q177" s="9">
        <f>(Table2[Unit_Price]*Table2[Quantity])*(Table2[Discount]/100)</f>
        <v>9070.7999999999993</v>
      </c>
      <c r="R177" s="10">
        <v>51401.2</v>
      </c>
      <c r="S177" s="10">
        <v>2930.42</v>
      </c>
      <c r="T177" s="4">
        <f>Table2[Profit]/Table2[Sales]</f>
        <v>5.701073126697432E-2</v>
      </c>
      <c r="U177" t="s">
        <v>72</v>
      </c>
    </row>
    <row r="178" spans="1:21" x14ac:dyDescent="0.35">
      <c r="A178">
        <v>10192</v>
      </c>
      <c r="B178" s="1">
        <v>45791</v>
      </c>
      <c r="C178" s="2">
        <f>YEAR(Table2[Order Date])</f>
        <v>2025</v>
      </c>
      <c r="D178" s="2" t="str">
        <f>TEXT(Table2[Order Date],"mmm")</f>
        <v>May</v>
      </c>
      <c r="E178" t="s">
        <v>484</v>
      </c>
      <c r="F178" t="s">
        <v>28</v>
      </c>
      <c r="G178" t="s">
        <v>85</v>
      </c>
      <c r="H178" t="str">
        <f>VLOOKUP(Table2[[#This Row],[City]], Table46[], 2, FALSE)</f>
        <v>Odisha</v>
      </c>
      <c r="I178" t="s">
        <v>96</v>
      </c>
      <c r="J178" t="s">
        <v>214</v>
      </c>
      <c r="K178" t="s">
        <v>485</v>
      </c>
      <c r="L178" s="2">
        <v>4</v>
      </c>
      <c r="M178" s="11">
        <v>24282</v>
      </c>
      <c r="N178" s="6">
        <v>10</v>
      </c>
      <c r="O178" s="4">
        <f>Table2[[#This Row],[Discount]]/100</f>
        <v>0.1</v>
      </c>
      <c r="P178" s="4" t="str">
        <f>IF(Table2[[#This Row],[Discount%]]=0,"No Discount",
IF(Table2[[#This Row],[Discount%]]&lt;=0.1,"Medium Discount",
IF(Table2[[#This Row],[Discount%]]&lt;=0.2,"High Discount")))</f>
        <v>Medium Discount</v>
      </c>
      <c r="Q178" s="9">
        <f>(Table2[Unit_Price]*Table2[Quantity])*(Table2[Discount]/100)</f>
        <v>9712.8000000000011</v>
      </c>
      <c r="R178" s="10">
        <v>87415.2</v>
      </c>
      <c r="S178" s="10">
        <v>6313.56</v>
      </c>
      <c r="T178" s="4">
        <f>Table2[Profit]/Table2[Sales]</f>
        <v>7.2224967740164195E-2</v>
      </c>
      <c r="U178" t="s">
        <v>20</v>
      </c>
    </row>
    <row r="179" spans="1:21" x14ac:dyDescent="0.35">
      <c r="A179">
        <v>10193</v>
      </c>
      <c r="B179" s="1">
        <v>45209</v>
      </c>
      <c r="C179" s="2">
        <f>YEAR(Table2[Order Date])</f>
        <v>2023</v>
      </c>
      <c r="D179" s="2" t="str">
        <f>TEXT(Table2[Order Date],"mmm")</f>
        <v>Oct</v>
      </c>
      <c r="E179" t="s">
        <v>486</v>
      </c>
      <c r="F179" t="s">
        <v>15</v>
      </c>
      <c r="G179" t="s">
        <v>147</v>
      </c>
      <c r="H179" t="str">
        <f>VLOOKUP(Table2[[#This Row],[City]], Table46[], 2, FALSE)</f>
        <v>Kerala</v>
      </c>
      <c r="I179" t="s">
        <v>17</v>
      </c>
      <c r="J179" t="s">
        <v>18</v>
      </c>
      <c r="K179" t="s">
        <v>487</v>
      </c>
      <c r="L179" s="2">
        <v>1</v>
      </c>
      <c r="M179" s="11">
        <v>57488</v>
      </c>
      <c r="N179" s="6">
        <v>20</v>
      </c>
      <c r="O179" s="4">
        <f>Table2[[#This Row],[Discount]]/100</f>
        <v>0.2</v>
      </c>
      <c r="P179" s="4" t="str">
        <f>IF(Table2[[#This Row],[Discount%]]=0,"No Discount",
IF(Table2[[#This Row],[Discount%]]&lt;=0.1,"Medium Discount",
IF(Table2[[#This Row],[Discount%]]&lt;=0.2,"High Discount")))</f>
        <v>High Discount</v>
      </c>
      <c r="Q179" s="9">
        <f>(Table2[Unit_Price]*Table2[Quantity])*(Table2[Discount]/100)</f>
        <v>11497.6</v>
      </c>
      <c r="R179" s="10">
        <v>45990.400000000001</v>
      </c>
      <c r="S179" s="10">
        <v>10796.45</v>
      </c>
      <c r="T179" s="4">
        <f>Table2[Profit]/Table2[Sales]</f>
        <v>0.23475442701085444</v>
      </c>
      <c r="U179" t="s">
        <v>20</v>
      </c>
    </row>
    <row r="180" spans="1:21" x14ac:dyDescent="0.35">
      <c r="A180">
        <v>10194</v>
      </c>
      <c r="B180" s="1">
        <v>45520</v>
      </c>
      <c r="C180" s="2">
        <f>YEAR(Table2[Order Date])</f>
        <v>2024</v>
      </c>
      <c r="D180" s="2" t="str">
        <f>TEXT(Table2[Order Date],"mmm")</f>
        <v>Aug</v>
      </c>
      <c r="E180" t="s">
        <v>488</v>
      </c>
      <c r="F180" t="s">
        <v>40</v>
      </c>
      <c r="G180" t="s">
        <v>110</v>
      </c>
      <c r="H180" t="str">
        <f>VLOOKUP(Table2[[#This Row],[City]], Table46[], 2, FALSE)</f>
        <v>Gujarat</v>
      </c>
      <c r="I180" t="s">
        <v>30</v>
      </c>
      <c r="J180" t="s">
        <v>104</v>
      </c>
      <c r="K180" t="s">
        <v>489</v>
      </c>
      <c r="L180" s="2">
        <v>1</v>
      </c>
      <c r="M180" s="11">
        <v>68404</v>
      </c>
      <c r="N180" s="6">
        <v>5</v>
      </c>
      <c r="O180" s="4">
        <f>Table2[[#This Row],[Discount]]/100</f>
        <v>0.05</v>
      </c>
      <c r="P180" s="4" t="str">
        <f>IF(Table2[[#This Row],[Discount%]]=0,"No Discount",
IF(Table2[[#This Row],[Discount%]]&lt;=0.1,"Medium Discount",
IF(Table2[[#This Row],[Discount%]]&lt;=0.2,"High Discount")))</f>
        <v>Medium Discount</v>
      </c>
      <c r="Q180" s="9">
        <f>(Table2[Unit_Price]*Table2[Quantity])*(Table2[Discount]/100)</f>
        <v>3420.2000000000003</v>
      </c>
      <c r="R180" s="10">
        <v>64983.8</v>
      </c>
      <c r="S180" s="10">
        <v>10469.59</v>
      </c>
      <c r="T180" s="4">
        <f>Table2[Profit]/Table2[Sales]</f>
        <v>0.16111076914554087</v>
      </c>
      <c r="U180" t="s">
        <v>83</v>
      </c>
    </row>
    <row r="181" spans="1:21" x14ac:dyDescent="0.35">
      <c r="A181">
        <v>10195</v>
      </c>
      <c r="B181" s="1">
        <v>45659</v>
      </c>
      <c r="C181" s="2">
        <f>YEAR(Table2[Order Date])</f>
        <v>2025</v>
      </c>
      <c r="D181" s="2" t="str">
        <f>TEXT(Table2[Order Date],"mmm")</f>
        <v>Jan</v>
      </c>
      <c r="E181" t="s">
        <v>490</v>
      </c>
      <c r="F181" t="s">
        <v>22</v>
      </c>
      <c r="G181" t="s">
        <v>23</v>
      </c>
      <c r="H181" t="str">
        <f>VLOOKUP(Table2[[#This Row],[City]], Table46[], 2, FALSE)</f>
        <v>Delhi</v>
      </c>
      <c r="I181" t="s">
        <v>46</v>
      </c>
      <c r="J181" t="s">
        <v>141</v>
      </c>
      <c r="K181" t="s">
        <v>491</v>
      </c>
      <c r="L181" s="2">
        <v>4</v>
      </c>
      <c r="M181" s="11">
        <v>27157</v>
      </c>
      <c r="N181" s="6">
        <v>15</v>
      </c>
      <c r="O181" s="4">
        <f>Table2[[#This Row],[Discount]]/100</f>
        <v>0.15</v>
      </c>
      <c r="P181" s="4" t="str">
        <f>IF(Table2[[#This Row],[Discount%]]=0,"No Discount",
IF(Table2[[#This Row],[Discount%]]&lt;=0.1,"Medium Discount",
IF(Table2[[#This Row],[Discount%]]&lt;=0.2,"High Discount")))</f>
        <v>High Discount</v>
      </c>
      <c r="Q181" s="9">
        <f>(Table2[Unit_Price]*Table2[Quantity])*(Table2[Discount]/100)</f>
        <v>16294.199999999999</v>
      </c>
      <c r="R181" s="10">
        <v>92333.8</v>
      </c>
      <c r="S181" s="10">
        <v>8406.91</v>
      </c>
      <c r="T181" s="4">
        <f>Table2[Profit]/Table2[Sales]</f>
        <v>9.1049106611013508E-2</v>
      </c>
      <c r="U181" t="s">
        <v>72</v>
      </c>
    </row>
    <row r="182" spans="1:21" x14ac:dyDescent="0.35">
      <c r="A182">
        <v>10196</v>
      </c>
      <c r="B182" s="1">
        <v>45528</v>
      </c>
      <c r="C182" s="2">
        <f>YEAR(Table2[Order Date])</f>
        <v>2024</v>
      </c>
      <c r="D182" s="2" t="str">
        <f>TEXT(Table2[Order Date],"mmm")</f>
        <v>Aug</v>
      </c>
      <c r="E182" t="s">
        <v>492</v>
      </c>
      <c r="F182" t="s">
        <v>40</v>
      </c>
      <c r="G182" t="s">
        <v>103</v>
      </c>
      <c r="H182" t="str">
        <f>VLOOKUP(Table2[[#This Row],[City]], Table46[], 2, FALSE)</f>
        <v>Gujarat</v>
      </c>
      <c r="I182" t="s">
        <v>96</v>
      </c>
      <c r="J182" t="s">
        <v>156</v>
      </c>
      <c r="K182" t="s">
        <v>493</v>
      </c>
      <c r="L182" s="2">
        <v>1</v>
      </c>
      <c r="M182" s="11">
        <v>13561</v>
      </c>
      <c r="N182" s="6">
        <v>0</v>
      </c>
      <c r="O182" s="4">
        <f>Table2[[#This Row],[Discount]]/100</f>
        <v>0</v>
      </c>
      <c r="P182" s="4" t="str">
        <f>IF(Table2[[#This Row],[Discount%]]=0,"No Discount",
IF(Table2[[#This Row],[Discount%]]&lt;=0.1,"Medium Discount",
IF(Table2[[#This Row],[Discount%]]&lt;=0.2,"High Discount")))</f>
        <v>No Discount</v>
      </c>
      <c r="Q182" s="9">
        <f>(Table2[Unit_Price]*Table2[Quantity])*(Table2[Discount]/100)</f>
        <v>0</v>
      </c>
      <c r="R182" s="10">
        <v>13561</v>
      </c>
      <c r="S182" s="10">
        <v>1296.8599999999999</v>
      </c>
      <c r="T182" s="4">
        <f>Table2[Profit]/Table2[Sales]</f>
        <v>9.5631590590664395E-2</v>
      </c>
      <c r="U182" t="s">
        <v>20</v>
      </c>
    </row>
    <row r="183" spans="1:21" x14ac:dyDescent="0.35">
      <c r="A183">
        <v>10197</v>
      </c>
      <c r="B183" s="1">
        <v>45399</v>
      </c>
      <c r="C183" s="2">
        <f>YEAR(Table2[Order Date])</f>
        <v>2024</v>
      </c>
      <c r="D183" s="2" t="str">
        <f>TEXT(Table2[Order Date],"mmm")</f>
        <v>Apr</v>
      </c>
      <c r="E183" t="s">
        <v>494</v>
      </c>
      <c r="F183" t="s">
        <v>40</v>
      </c>
      <c r="G183" t="s">
        <v>50</v>
      </c>
      <c r="H183" t="str">
        <f>VLOOKUP(Table2[[#This Row],[City]], Table46[], 2, FALSE)</f>
        <v>Maharashtra</v>
      </c>
      <c r="I183" t="s">
        <v>46</v>
      </c>
      <c r="J183" t="s">
        <v>126</v>
      </c>
      <c r="K183" t="s">
        <v>495</v>
      </c>
      <c r="L183" s="2">
        <v>4</v>
      </c>
      <c r="M183" s="11">
        <v>72077</v>
      </c>
      <c r="N183" s="6">
        <v>10</v>
      </c>
      <c r="O183" s="4">
        <f>Table2[[#This Row],[Discount]]/100</f>
        <v>0.1</v>
      </c>
      <c r="P183" s="4" t="str">
        <f>IF(Table2[[#This Row],[Discount%]]=0,"No Discount",
IF(Table2[[#This Row],[Discount%]]&lt;=0.1,"Medium Discount",
IF(Table2[[#This Row],[Discount%]]&lt;=0.2,"High Discount")))</f>
        <v>Medium Discount</v>
      </c>
      <c r="Q183" s="9">
        <f>(Table2[Unit_Price]*Table2[Quantity])*(Table2[Discount]/100)</f>
        <v>28830.800000000003</v>
      </c>
      <c r="R183" s="10">
        <v>259477.2</v>
      </c>
      <c r="S183" s="10">
        <v>34177.07</v>
      </c>
      <c r="T183" s="4">
        <f>Table2[Profit]/Table2[Sales]</f>
        <v>0.13171511793714438</v>
      </c>
      <c r="U183" t="s">
        <v>20</v>
      </c>
    </row>
    <row r="184" spans="1:21" x14ac:dyDescent="0.35">
      <c r="A184">
        <v>10198</v>
      </c>
      <c r="B184" s="1">
        <v>45313</v>
      </c>
      <c r="C184" s="2">
        <f>YEAR(Table2[Order Date])</f>
        <v>2024</v>
      </c>
      <c r="D184" s="2" t="str">
        <f>TEXT(Table2[Order Date],"mmm")</f>
        <v>Jan</v>
      </c>
      <c r="E184" t="s">
        <v>496</v>
      </c>
      <c r="F184" t="s">
        <v>40</v>
      </c>
      <c r="G184" t="s">
        <v>103</v>
      </c>
      <c r="H184" t="str">
        <f>VLOOKUP(Table2[[#This Row],[City]], Table46[], 2, FALSE)</f>
        <v>Gujarat</v>
      </c>
      <c r="I184" t="s">
        <v>42</v>
      </c>
      <c r="J184" t="s">
        <v>51</v>
      </c>
      <c r="K184" t="s">
        <v>497</v>
      </c>
      <c r="L184" s="2">
        <v>3</v>
      </c>
      <c r="M184" s="11">
        <v>40130</v>
      </c>
      <c r="N184" s="6">
        <v>5</v>
      </c>
      <c r="O184" s="4">
        <f>Table2[[#This Row],[Discount]]/100</f>
        <v>0.05</v>
      </c>
      <c r="P184" s="4" t="str">
        <f>IF(Table2[[#This Row],[Discount%]]=0,"No Discount",
IF(Table2[[#This Row],[Discount%]]&lt;=0.1,"Medium Discount",
IF(Table2[[#This Row],[Discount%]]&lt;=0.2,"High Discount")))</f>
        <v>Medium Discount</v>
      </c>
      <c r="Q184" s="9">
        <f>(Table2[Unit_Price]*Table2[Quantity])*(Table2[Discount]/100)</f>
        <v>6019.5</v>
      </c>
      <c r="R184" s="10">
        <v>114370.5</v>
      </c>
      <c r="S184" s="10">
        <v>17660.939999999999</v>
      </c>
      <c r="T184" s="4">
        <f>Table2[Profit]/Table2[Sales]</f>
        <v>0.1544186656524191</v>
      </c>
      <c r="U184" t="s">
        <v>72</v>
      </c>
    </row>
    <row r="185" spans="1:21" x14ac:dyDescent="0.35">
      <c r="A185">
        <v>10199</v>
      </c>
      <c r="B185" s="1">
        <v>45463</v>
      </c>
      <c r="C185" s="2">
        <f>YEAR(Table2[Order Date])</f>
        <v>2024</v>
      </c>
      <c r="D185" s="2" t="str">
        <f>TEXT(Table2[Order Date],"mmm")</f>
        <v>Jun</v>
      </c>
      <c r="E185" t="s">
        <v>498</v>
      </c>
      <c r="F185" t="s">
        <v>40</v>
      </c>
      <c r="G185" t="s">
        <v>110</v>
      </c>
      <c r="H185" t="str">
        <f>VLOOKUP(Table2[[#This Row],[City]], Table46[], 2, FALSE)</f>
        <v>Gujarat</v>
      </c>
      <c r="I185" t="s">
        <v>46</v>
      </c>
      <c r="J185" t="s">
        <v>141</v>
      </c>
      <c r="K185" t="s">
        <v>499</v>
      </c>
      <c r="L185" s="2">
        <v>2</v>
      </c>
      <c r="M185" s="11">
        <v>48439</v>
      </c>
      <c r="N185" s="6">
        <v>10</v>
      </c>
      <c r="O185" s="4">
        <f>Table2[[#This Row],[Discount]]/100</f>
        <v>0.1</v>
      </c>
      <c r="P185" s="4" t="str">
        <f>IF(Table2[[#This Row],[Discount%]]=0,"No Discount",
IF(Table2[[#This Row],[Discount%]]&lt;=0.1,"Medium Discount",
IF(Table2[[#This Row],[Discount%]]&lt;=0.2,"High Discount")))</f>
        <v>Medium Discount</v>
      </c>
      <c r="Q185" s="9">
        <f>(Table2[Unit_Price]*Table2[Quantity])*(Table2[Discount]/100)</f>
        <v>9687.8000000000011</v>
      </c>
      <c r="R185" s="10">
        <v>87190.2</v>
      </c>
      <c r="S185" s="10">
        <v>19167.89</v>
      </c>
      <c r="T185" s="4">
        <f>Table2[Profit]/Table2[Sales]</f>
        <v>0.21983995907796977</v>
      </c>
      <c r="U185" t="s">
        <v>72</v>
      </c>
    </row>
    <row r="186" spans="1:21" x14ac:dyDescent="0.35">
      <c r="A186">
        <v>10200</v>
      </c>
      <c r="B186" s="1">
        <v>45595</v>
      </c>
      <c r="C186" s="2">
        <f>YEAR(Table2[Order Date])</f>
        <v>2024</v>
      </c>
      <c r="D186" s="2" t="str">
        <f>TEXT(Table2[Order Date],"mmm")</f>
        <v>Oct</v>
      </c>
      <c r="E186" t="s">
        <v>500</v>
      </c>
      <c r="F186" t="s">
        <v>22</v>
      </c>
      <c r="G186" t="s">
        <v>23</v>
      </c>
      <c r="H186" t="str">
        <f>VLOOKUP(Table2[[#This Row],[City]], Table46[], 2, FALSE)</f>
        <v>Delhi</v>
      </c>
      <c r="I186" t="s">
        <v>69</v>
      </c>
      <c r="J186" t="s">
        <v>115</v>
      </c>
      <c r="K186" t="s">
        <v>501</v>
      </c>
      <c r="L186" s="2">
        <v>5</v>
      </c>
      <c r="M186" s="11">
        <v>50870</v>
      </c>
      <c r="N186" s="6">
        <v>20</v>
      </c>
      <c r="O186" s="4">
        <f>Table2[[#This Row],[Discount]]/100</f>
        <v>0.2</v>
      </c>
      <c r="P186" s="4" t="str">
        <f>IF(Table2[[#This Row],[Discount%]]=0,"No Discount",
IF(Table2[[#This Row],[Discount%]]&lt;=0.1,"Medium Discount",
IF(Table2[[#This Row],[Discount%]]&lt;=0.2,"High Discount")))</f>
        <v>High Discount</v>
      </c>
      <c r="Q186" s="9">
        <f>(Table2[Unit_Price]*Table2[Quantity])*(Table2[Discount]/100)</f>
        <v>50870</v>
      </c>
      <c r="R186" s="10">
        <v>203480</v>
      </c>
      <c r="S186" s="10">
        <v>18437.07</v>
      </c>
      <c r="T186" s="4">
        <f>Table2[Profit]/Table2[Sales]</f>
        <v>9.0608757617456265E-2</v>
      </c>
      <c r="U186" t="s">
        <v>83</v>
      </c>
    </row>
    <row r="187" spans="1:21" x14ac:dyDescent="0.35">
      <c r="A187">
        <v>10201</v>
      </c>
      <c r="B187" s="1">
        <v>45484</v>
      </c>
      <c r="C187" s="2">
        <f>YEAR(Table2[Order Date])</f>
        <v>2024</v>
      </c>
      <c r="D187" s="2" t="str">
        <f>TEXT(Table2[Order Date],"mmm")</f>
        <v>Jul</v>
      </c>
      <c r="E187" t="s">
        <v>502</v>
      </c>
      <c r="F187" t="s">
        <v>40</v>
      </c>
      <c r="G187" t="s">
        <v>62</v>
      </c>
      <c r="H187" t="str">
        <f>VLOOKUP(Table2[[#This Row],[City]], Table46[], 2, FALSE)</f>
        <v>Goa</v>
      </c>
      <c r="I187" t="s">
        <v>42</v>
      </c>
      <c r="J187" t="s">
        <v>446</v>
      </c>
      <c r="K187" t="s">
        <v>503</v>
      </c>
      <c r="L187" s="2">
        <v>1</v>
      </c>
      <c r="M187" s="11">
        <v>73982</v>
      </c>
      <c r="N187" s="6">
        <v>15</v>
      </c>
      <c r="O187" s="4">
        <f>Table2[[#This Row],[Discount]]/100</f>
        <v>0.15</v>
      </c>
      <c r="P187" s="4" t="str">
        <f>IF(Table2[[#This Row],[Discount%]]=0,"No Discount",
IF(Table2[[#This Row],[Discount%]]&lt;=0.1,"Medium Discount",
IF(Table2[[#This Row],[Discount%]]&lt;=0.2,"High Discount")))</f>
        <v>High Discount</v>
      </c>
      <c r="Q187" s="9">
        <f>(Table2[Unit_Price]*Table2[Quantity])*(Table2[Discount]/100)</f>
        <v>11097.3</v>
      </c>
      <c r="R187" s="10">
        <v>62884.7</v>
      </c>
      <c r="S187" s="10">
        <v>6713.01</v>
      </c>
      <c r="T187" s="4">
        <f>Table2[Profit]/Table2[Sales]</f>
        <v>0.10675108571719354</v>
      </c>
      <c r="U187" t="s">
        <v>20</v>
      </c>
    </row>
    <row r="188" spans="1:21" x14ac:dyDescent="0.35">
      <c r="A188">
        <v>10202</v>
      </c>
      <c r="B188" s="1">
        <v>45415</v>
      </c>
      <c r="C188" s="2">
        <f>YEAR(Table2[Order Date])</f>
        <v>2024</v>
      </c>
      <c r="D188" s="2" t="str">
        <f>TEXT(Table2[Order Date],"mmm")</f>
        <v>May</v>
      </c>
      <c r="E188" t="s">
        <v>504</v>
      </c>
      <c r="F188" t="s">
        <v>28</v>
      </c>
      <c r="G188" t="s">
        <v>85</v>
      </c>
      <c r="H188" t="str">
        <f>VLOOKUP(Table2[[#This Row],[City]], Table46[], 2, FALSE)</f>
        <v>Odisha</v>
      </c>
      <c r="I188" t="s">
        <v>129</v>
      </c>
      <c r="J188" t="s">
        <v>164</v>
      </c>
      <c r="K188" t="s">
        <v>505</v>
      </c>
      <c r="L188" s="2">
        <v>4</v>
      </c>
      <c r="M188" s="11">
        <v>27226</v>
      </c>
      <c r="N188" s="6">
        <v>20</v>
      </c>
      <c r="O188" s="4">
        <f>Table2[[#This Row],[Discount]]/100</f>
        <v>0.2</v>
      </c>
      <c r="P188" s="4" t="str">
        <f>IF(Table2[[#This Row],[Discount%]]=0,"No Discount",
IF(Table2[[#This Row],[Discount%]]&lt;=0.1,"Medium Discount",
IF(Table2[[#This Row],[Discount%]]&lt;=0.2,"High Discount")))</f>
        <v>High Discount</v>
      </c>
      <c r="Q188" s="9">
        <f>(Table2[Unit_Price]*Table2[Quantity])*(Table2[Discount]/100)</f>
        <v>21780.800000000003</v>
      </c>
      <c r="R188" s="10">
        <v>87123.199999999997</v>
      </c>
      <c r="S188" s="10">
        <v>7321.18</v>
      </c>
      <c r="T188" s="4">
        <f>Table2[Profit]/Table2[Sales]</f>
        <v>8.4032496510688323E-2</v>
      </c>
      <c r="U188" t="s">
        <v>20</v>
      </c>
    </row>
    <row r="189" spans="1:21" x14ac:dyDescent="0.35">
      <c r="A189">
        <v>10203</v>
      </c>
      <c r="B189" s="1">
        <v>45332</v>
      </c>
      <c r="C189" s="2">
        <f>YEAR(Table2[Order Date])</f>
        <v>2024</v>
      </c>
      <c r="D189" s="2" t="str">
        <f>TEXT(Table2[Order Date],"mmm")</f>
        <v>Feb</v>
      </c>
      <c r="E189" t="s">
        <v>506</v>
      </c>
      <c r="F189" t="s">
        <v>22</v>
      </c>
      <c r="G189" t="s">
        <v>58</v>
      </c>
      <c r="H189" t="str">
        <f>VLOOKUP(Table2[[#This Row],[City]], Table46[], 2, FALSE)</f>
        <v>Rajashtan</v>
      </c>
      <c r="I189" t="s">
        <v>129</v>
      </c>
      <c r="J189" t="s">
        <v>168</v>
      </c>
      <c r="K189" t="s">
        <v>507</v>
      </c>
      <c r="L189" s="2">
        <v>2</v>
      </c>
      <c r="M189" s="11">
        <v>39988</v>
      </c>
      <c r="N189" s="6">
        <v>5</v>
      </c>
      <c r="O189" s="4">
        <f>Table2[[#This Row],[Discount]]/100</f>
        <v>0.05</v>
      </c>
      <c r="P189" s="4" t="str">
        <f>IF(Table2[[#This Row],[Discount%]]=0,"No Discount",
IF(Table2[[#This Row],[Discount%]]&lt;=0.1,"Medium Discount",
IF(Table2[[#This Row],[Discount%]]&lt;=0.2,"High Discount")))</f>
        <v>Medium Discount</v>
      </c>
      <c r="Q189" s="9">
        <f>(Table2[Unit_Price]*Table2[Quantity])*(Table2[Discount]/100)</f>
        <v>3998.8</v>
      </c>
      <c r="R189" s="10">
        <v>75977.2</v>
      </c>
      <c r="S189" s="10">
        <v>11786.61</v>
      </c>
      <c r="T189" s="4">
        <f>Table2[Profit]/Table2[Sales]</f>
        <v>0.15513351373833204</v>
      </c>
      <c r="U189" t="s">
        <v>83</v>
      </c>
    </row>
    <row r="190" spans="1:21" x14ac:dyDescent="0.35">
      <c r="A190">
        <v>10204</v>
      </c>
      <c r="B190" s="1">
        <v>45906</v>
      </c>
      <c r="C190" s="2">
        <f>YEAR(Table2[Order Date])</f>
        <v>2025</v>
      </c>
      <c r="D190" s="2" t="str">
        <f>TEXT(Table2[Order Date],"mmm")</f>
        <v>Sep</v>
      </c>
      <c r="E190" t="s">
        <v>508</v>
      </c>
      <c r="F190" t="s">
        <v>40</v>
      </c>
      <c r="G190" t="s">
        <v>110</v>
      </c>
      <c r="H190" t="str">
        <f>VLOOKUP(Table2[[#This Row],[City]], Table46[], 2, FALSE)</f>
        <v>Gujarat</v>
      </c>
      <c r="I190" t="s">
        <v>96</v>
      </c>
      <c r="J190" t="s">
        <v>97</v>
      </c>
      <c r="K190" t="s">
        <v>509</v>
      </c>
      <c r="L190" s="2">
        <v>4</v>
      </c>
      <c r="M190" s="11">
        <v>65084</v>
      </c>
      <c r="N190" s="6">
        <v>10</v>
      </c>
      <c r="O190" s="4">
        <f>Table2[[#This Row],[Discount]]/100</f>
        <v>0.1</v>
      </c>
      <c r="P190" s="4" t="str">
        <f>IF(Table2[[#This Row],[Discount%]]=0,"No Discount",
IF(Table2[[#This Row],[Discount%]]&lt;=0.1,"Medium Discount",
IF(Table2[[#This Row],[Discount%]]&lt;=0.2,"High Discount")))</f>
        <v>Medium Discount</v>
      </c>
      <c r="Q190" s="9">
        <f>(Table2[Unit_Price]*Table2[Quantity])*(Table2[Discount]/100)</f>
        <v>26033.600000000002</v>
      </c>
      <c r="R190" s="10">
        <v>234302.4</v>
      </c>
      <c r="S190" s="10">
        <v>21939.1</v>
      </c>
      <c r="T190" s="4">
        <f>Table2[Profit]/Table2[Sales]</f>
        <v>9.3635831301770694E-2</v>
      </c>
      <c r="U190" t="s">
        <v>38</v>
      </c>
    </row>
    <row r="191" spans="1:21" x14ac:dyDescent="0.35">
      <c r="A191">
        <v>10205</v>
      </c>
      <c r="B191" s="1">
        <v>45793</v>
      </c>
      <c r="C191" s="2">
        <f>YEAR(Table2[Order Date])</f>
        <v>2025</v>
      </c>
      <c r="D191" s="2" t="str">
        <f>TEXT(Table2[Order Date],"mmm")</f>
        <v>May</v>
      </c>
      <c r="E191" t="s">
        <v>510</v>
      </c>
      <c r="F191" t="s">
        <v>28</v>
      </c>
      <c r="G191" t="s">
        <v>144</v>
      </c>
      <c r="H191" t="str">
        <f>VLOOKUP(Table2[[#This Row],[City]], Table46[], 2, FALSE)</f>
        <v>Assam</v>
      </c>
      <c r="I191" t="s">
        <v>24</v>
      </c>
      <c r="J191" t="s">
        <v>25</v>
      </c>
      <c r="K191" t="s">
        <v>511</v>
      </c>
      <c r="L191" s="2">
        <v>2</v>
      </c>
      <c r="M191" s="11">
        <v>32591</v>
      </c>
      <c r="N191" s="6">
        <v>5</v>
      </c>
      <c r="O191" s="4">
        <f>Table2[[#This Row],[Discount]]/100</f>
        <v>0.05</v>
      </c>
      <c r="P191" s="4" t="str">
        <f>IF(Table2[[#This Row],[Discount%]]=0,"No Discount",
IF(Table2[[#This Row],[Discount%]]&lt;=0.1,"Medium Discount",
IF(Table2[[#This Row],[Discount%]]&lt;=0.2,"High Discount")))</f>
        <v>Medium Discount</v>
      </c>
      <c r="Q191" s="9">
        <f>(Table2[Unit_Price]*Table2[Quantity])*(Table2[Discount]/100)</f>
        <v>3259.1000000000004</v>
      </c>
      <c r="R191" s="10">
        <v>61922.9</v>
      </c>
      <c r="S191" s="10">
        <v>11144.15</v>
      </c>
      <c r="T191" s="4">
        <f>Table2[Profit]/Table2[Sales]</f>
        <v>0.17996815394627835</v>
      </c>
      <c r="U191" t="s">
        <v>38</v>
      </c>
    </row>
    <row r="192" spans="1:21" x14ac:dyDescent="0.35">
      <c r="A192">
        <v>10206</v>
      </c>
      <c r="B192" s="1">
        <v>45672</v>
      </c>
      <c r="C192" s="2">
        <f>YEAR(Table2[Order Date])</f>
        <v>2025</v>
      </c>
      <c r="D192" s="2" t="str">
        <f>TEXT(Table2[Order Date],"mmm")</f>
        <v>Jan</v>
      </c>
      <c r="E192" t="s">
        <v>512</v>
      </c>
      <c r="F192" t="s">
        <v>40</v>
      </c>
      <c r="G192" t="s">
        <v>50</v>
      </c>
      <c r="H192" t="str">
        <f>VLOOKUP(Table2[[#This Row],[City]], Table46[], 2, FALSE)</f>
        <v>Maharashtra</v>
      </c>
      <c r="I192" t="s">
        <v>42</v>
      </c>
      <c r="J192" t="s">
        <v>43</v>
      </c>
      <c r="K192" t="s">
        <v>513</v>
      </c>
      <c r="L192" s="2">
        <v>3</v>
      </c>
      <c r="M192" s="11">
        <v>19535</v>
      </c>
      <c r="N192" s="6">
        <v>10</v>
      </c>
      <c r="O192" s="4">
        <f>Table2[[#This Row],[Discount]]/100</f>
        <v>0.1</v>
      </c>
      <c r="P192" s="4" t="str">
        <f>IF(Table2[[#This Row],[Discount%]]=0,"No Discount",
IF(Table2[[#This Row],[Discount%]]&lt;=0.1,"Medium Discount",
IF(Table2[[#This Row],[Discount%]]&lt;=0.2,"High Discount")))</f>
        <v>Medium Discount</v>
      </c>
      <c r="Q192" s="9">
        <f>(Table2[Unit_Price]*Table2[Quantity])*(Table2[Discount]/100)</f>
        <v>5860.5</v>
      </c>
      <c r="R192" s="10">
        <v>52744.5</v>
      </c>
      <c r="S192" s="10">
        <v>5396.94</v>
      </c>
      <c r="T192" s="4">
        <f>Table2[Profit]/Table2[Sales]</f>
        <v>0.10232232744646361</v>
      </c>
      <c r="U192" t="s">
        <v>20</v>
      </c>
    </row>
    <row r="193" spans="1:21" x14ac:dyDescent="0.35">
      <c r="A193">
        <v>10207</v>
      </c>
      <c r="B193" s="1">
        <v>45425</v>
      </c>
      <c r="C193" s="2">
        <f>YEAR(Table2[Order Date])</f>
        <v>2024</v>
      </c>
      <c r="D193" s="2" t="str">
        <f>TEXT(Table2[Order Date],"mmm")</f>
        <v>May</v>
      </c>
      <c r="E193" t="s">
        <v>514</v>
      </c>
      <c r="F193" t="s">
        <v>40</v>
      </c>
      <c r="G193" t="s">
        <v>50</v>
      </c>
      <c r="H193" t="str">
        <f>VLOOKUP(Table2[[#This Row],[City]], Table46[], 2, FALSE)</f>
        <v>Maharashtra</v>
      </c>
      <c r="I193" t="s">
        <v>17</v>
      </c>
      <c r="J193" t="s">
        <v>18</v>
      </c>
      <c r="K193" t="s">
        <v>515</v>
      </c>
      <c r="L193" s="2">
        <v>4</v>
      </c>
      <c r="M193" s="11">
        <v>22065</v>
      </c>
      <c r="N193" s="6">
        <v>10</v>
      </c>
      <c r="O193" s="4">
        <f>Table2[[#This Row],[Discount]]/100</f>
        <v>0.1</v>
      </c>
      <c r="P193" s="4" t="str">
        <f>IF(Table2[[#This Row],[Discount%]]=0,"No Discount",
IF(Table2[[#This Row],[Discount%]]&lt;=0.1,"Medium Discount",
IF(Table2[[#This Row],[Discount%]]&lt;=0.2,"High Discount")))</f>
        <v>Medium Discount</v>
      </c>
      <c r="Q193" s="9">
        <f>(Table2[Unit_Price]*Table2[Quantity])*(Table2[Discount]/100)</f>
        <v>8826</v>
      </c>
      <c r="R193" s="10">
        <v>79434</v>
      </c>
      <c r="S193" s="10">
        <v>9292.82</v>
      </c>
      <c r="T193" s="4">
        <f>Table2[Profit]/Table2[Sales]</f>
        <v>0.1169879396731878</v>
      </c>
      <c r="U193" t="s">
        <v>20</v>
      </c>
    </row>
    <row r="194" spans="1:21" x14ac:dyDescent="0.35">
      <c r="A194">
        <v>10208</v>
      </c>
      <c r="B194" s="1">
        <v>45549</v>
      </c>
      <c r="C194" s="2">
        <f>YEAR(Table2[Order Date])</f>
        <v>2024</v>
      </c>
      <c r="D194" s="2" t="str">
        <f>TEXT(Table2[Order Date],"mmm")</f>
        <v>Sep</v>
      </c>
      <c r="E194" t="s">
        <v>516</v>
      </c>
      <c r="F194" t="s">
        <v>40</v>
      </c>
      <c r="G194" t="s">
        <v>50</v>
      </c>
      <c r="H194" t="str">
        <f>VLOOKUP(Table2[[#This Row],[City]], Table46[], 2, FALSE)</f>
        <v>Maharashtra</v>
      </c>
      <c r="I194" t="s">
        <v>69</v>
      </c>
      <c r="J194" t="s">
        <v>517</v>
      </c>
      <c r="K194" t="s">
        <v>518</v>
      </c>
      <c r="L194" s="2">
        <v>2</v>
      </c>
      <c r="M194" s="11">
        <v>48559</v>
      </c>
      <c r="N194" s="6">
        <v>5</v>
      </c>
      <c r="O194" s="4">
        <f>Table2[[#This Row],[Discount]]/100</f>
        <v>0.05</v>
      </c>
      <c r="P194" s="4" t="str">
        <f>IF(Table2[[#This Row],[Discount%]]=0,"No Discount",
IF(Table2[[#This Row],[Discount%]]&lt;=0.1,"Medium Discount",
IF(Table2[[#This Row],[Discount%]]&lt;=0.2,"High Discount")))</f>
        <v>Medium Discount</v>
      </c>
      <c r="Q194" s="9">
        <f>(Table2[Unit_Price]*Table2[Quantity])*(Table2[Discount]/100)</f>
        <v>4855.9000000000005</v>
      </c>
      <c r="R194" s="10">
        <v>92262.1</v>
      </c>
      <c r="S194" s="10">
        <v>6636.68</v>
      </c>
      <c r="T194" s="4">
        <f>Table2[Profit]/Table2[Sales]</f>
        <v>7.1932895522646895E-2</v>
      </c>
      <c r="U194" t="s">
        <v>38</v>
      </c>
    </row>
    <row r="195" spans="1:21" x14ac:dyDescent="0.35">
      <c r="A195">
        <v>10209</v>
      </c>
      <c r="B195" s="1">
        <v>45653</v>
      </c>
      <c r="C195" s="2">
        <f>YEAR(Table2[Order Date])</f>
        <v>2024</v>
      </c>
      <c r="D195" s="2" t="str">
        <f>TEXT(Table2[Order Date],"mmm")</f>
        <v>Dec</v>
      </c>
      <c r="E195" t="s">
        <v>519</v>
      </c>
      <c r="F195" t="s">
        <v>40</v>
      </c>
      <c r="G195" t="s">
        <v>50</v>
      </c>
      <c r="H195" t="str">
        <f>VLOOKUP(Table2[[#This Row],[City]], Table46[], 2, FALSE)</f>
        <v>Maharashtra</v>
      </c>
      <c r="I195" t="s">
        <v>96</v>
      </c>
      <c r="J195" t="s">
        <v>138</v>
      </c>
      <c r="K195" t="s">
        <v>520</v>
      </c>
      <c r="L195" s="2">
        <v>3</v>
      </c>
      <c r="M195" s="11">
        <v>47479</v>
      </c>
      <c r="N195" s="6">
        <v>0</v>
      </c>
      <c r="O195" s="4">
        <f>Table2[[#This Row],[Discount]]/100</f>
        <v>0</v>
      </c>
      <c r="P195" s="4" t="str">
        <f>IF(Table2[[#This Row],[Discount%]]=0,"No Discount",
IF(Table2[[#This Row],[Discount%]]&lt;=0.1,"Medium Discount",
IF(Table2[[#This Row],[Discount%]]&lt;=0.2,"High Discount")))</f>
        <v>No Discount</v>
      </c>
      <c r="Q195" s="9">
        <f>(Table2[Unit_Price]*Table2[Quantity])*(Table2[Discount]/100)</f>
        <v>0</v>
      </c>
      <c r="R195" s="10">
        <v>142437</v>
      </c>
      <c r="S195" s="10">
        <v>13234.4</v>
      </c>
      <c r="T195" s="4">
        <f>Table2[Profit]/Table2[Sales]</f>
        <v>9.2914060251198777E-2</v>
      </c>
      <c r="U195" t="s">
        <v>33</v>
      </c>
    </row>
    <row r="196" spans="1:21" x14ac:dyDescent="0.35">
      <c r="A196">
        <v>10210</v>
      </c>
      <c r="B196" s="1">
        <v>45284</v>
      </c>
      <c r="C196" s="2">
        <f>YEAR(Table2[Order Date])</f>
        <v>2023</v>
      </c>
      <c r="D196" s="2" t="str">
        <f>TEXT(Table2[Order Date],"mmm")</f>
        <v>Dec</v>
      </c>
      <c r="E196" t="s">
        <v>521</v>
      </c>
      <c r="F196" t="s">
        <v>28</v>
      </c>
      <c r="G196" t="s">
        <v>114</v>
      </c>
      <c r="H196" t="str">
        <f>VLOOKUP(Table2[[#This Row],[City]], Table46[], 2, FALSE)</f>
        <v>Jharkhand</v>
      </c>
      <c r="I196" t="s">
        <v>86</v>
      </c>
      <c r="J196" t="s">
        <v>118</v>
      </c>
      <c r="K196" t="s">
        <v>522</v>
      </c>
      <c r="L196" s="2">
        <v>3</v>
      </c>
      <c r="M196" s="11">
        <v>62485</v>
      </c>
      <c r="N196" s="6">
        <v>5</v>
      </c>
      <c r="O196" s="4">
        <f>Table2[[#This Row],[Discount]]/100</f>
        <v>0.05</v>
      </c>
      <c r="P196" s="4" t="str">
        <f>IF(Table2[[#This Row],[Discount%]]=0,"No Discount",
IF(Table2[[#This Row],[Discount%]]&lt;=0.1,"Medium Discount",
IF(Table2[[#This Row],[Discount%]]&lt;=0.2,"High Discount")))</f>
        <v>Medium Discount</v>
      </c>
      <c r="Q196" s="9">
        <f>(Table2[Unit_Price]*Table2[Quantity])*(Table2[Discount]/100)</f>
        <v>9372.75</v>
      </c>
      <c r="R196" s="10">
        <v>178082.25</v>
      </c>
      <c r="S196" s="10">
        <v>27415.31</v>
      </c>
      <c r="T196" s="4">
        <f>Table2[Profit]/Table2[Sales]</f>
        <v>0.1539474596710228</v>
      </c>
      <c r="U196" t="s">
        <v>72</v>
      </c>
    </row>
    <row r="197" spans="1:21" x14ac:dyDescent="0.35">
      <c r="A197">
        <v>10211</v>
      </c>
      <c r="B197" s="1">
        <v>45367</v>
      </c>
      <c r="C197" s="2">
        <f>YEAR(Table2[Order Date])</f>
        <v>2024</v>
      </c>
      <c r="D197" s="2" t="str">
        <f>TEXT(Table2[Order Date],"mmm")</f>
        <v>Mar</v>
      </c>
      <c r="E197" t="s">
        <v>523</v>
      </c>
      <c r="F197" t="s">
        <v>40</v>
      </c>
      <c r="G197" t="s">
        <v>50</v>
      </c>
      <c r="H197" t="str">
        <f>VLOOKUP(Table2[[#This Row],[City]], Table46[], 2, FALSE)</f>
        <v>Maharashtra</v>
      </c>
      <c r="I197" t="s">
        <v>24</v>
      </c>
      <c r="J197" t="s">
        <v>59</v>
      </c>
      <c r="K197" t="s">
        <v>524</v>
      </c>
      <c r="L197" s="2">
        <v>5</v>
      </c>
      <c r="M197" s="11">
        <v>18762</v>
      </c>
      <c r="N197" s="6">
        <v>5</v>
      </c>
      <c r="O197" s="4">
        <f>Table2[[#This Row],[Discount]]/100</f>
        <v>0.05</v>
      </c>
      <c r="P197" s="4" t="str">
        <f>IF(Table2[[#This Row],[Discount%]]=0,"No Discount",
IF(Table2[[#This Row],[Discount%]]&lt;=0.1,"Medium Discount",
IF(Table2[[#This Row],[Discount%]]&lt;=0.2,"High Discount")))</f>
        <v>Medium Discount</v>
      </c>
      <c r="Q197" s="9">
        <f>(Table2[Unit_Price]*Table2[Quantity])*(Table2[Discount]/100)</f>
        <v>4690.5</v>
      </c>
      <c r="R197" s="10">
        <v>89119.5</v>
      </c>
      <c r="S197" s="10">
        <v>6850.32</v>
      </c>
      <c r="T197" s="4">
        <f>Table2[Profit]/Table2[Sales]</f>
        <v>7.6866679009644348E-2</v>
      </c>
      <c r="U197" t="s">
        <v>33</v>
      </c>
    </row>
    <row r="198" spans="1:21" x14ac:dyDescent="0.35">
      <c r="A198">
        <v>10212</v>
      </c>
      <c r="B198" s="1">
        <v>45418</v>
      </c>
      <c r="C198" s="2">
        <f>YEAR(Table2[Order Date])</f>
        <v>2024</v>
      </c>
      <c r="D198" s="2" t="str">
        <f>TEXT(Table2[Order Date],"mmm")</f>
        <v>May</v>
      </c>
      <c r="E198" t="s">
        <v>525</v>
      </c>
      <c r="F198" t="s">
        <v>15</v>
      </c>
      <c r="G198" t="s">
        <v>16</v>
      </c>
      <c r="H198" t="str">
        <f>VLOOKUP(Table2[[#This Row],[City]], Table46[], 2, FALSE)</f>
        <v>Karnataka</v>
      </c>
      <c r="I198" t="s">
        <v>86</v>
      </c>
      <c r="J198" t="s">
        <v>118</v>
      </c>
      <c r="K198" t="s">
        <v>526</v>
      </c>
      <c r="L198" s="2">
        <v>5</v>
      </c>
      <c r="M198" s="11">
        <v>76126</v>
      </c>
      <c r="N198" s="6">
        <v>10</v>
      </c>
      <c r="O198" s="4">
        <f>Table2[[#This Row],[Discount]]/100</f>
        <v>0.1</v>
      </c>
      <c r="P198" s="4" t="str">
        <f>IF(Table2[[#This Row],[Discount%]]=0,"No Discount",
IF(Table2[[#This Row],[Discount%]]&lt;=0.1,"Medium Discount",
IF(Table2[[#This Row],[Discount%]]&lt;=0.2,"High Discount")))</f>
        <v>Medium Discount</v>
      </c>
      <c r="Q198" s="9">
        <f>(Table2[Unit_Price]*Table2[Quantity])*(Table2[Discount]/100)</f>
        <v>38063</v>
      </c>
      <c r="R198" s="10">
        <v>342567</v>
      </c>
      <c r="S198" s="10">
        <v>48726.33</v>
      </c>
      <c r="T198" s="4">
        <f>Table2[Profit]/Table2[Sales]</f>
        <v>0.14223883211167451</v>
      </c>
      <c r="U198" t="s">
        <v>83</v>
      </c>
    </row>
    <row r="199" spans="1:21" x14ac:dyDescent="0.35">
      <c r="A199">
        <v>10213</v>
      </c>
      <c r="B199" s="1">
        <v>45736</v>
      </c>
      <c r="C199" s="2">
        <f>YEAR(Table2[Order Date])</f>
        <v>2025</v>
      </c>
      <c r="D199" s="2" t="str">
        <f>TEXT(Table2[Order Date],"mmm")</f>
        <v>Mar</v>
      </c>
      <c r="E199" t="s">
        <v>527</v>
      </c>
      <c r="F199" t="s">
        <v>40</v>
      </c>
      <c r="G199" t="s">
        <v>110</v>
      </c>
      <c r="H199" t="str">
        <f>VLOOKUP(Table2[[#This Row],[City]], Table46[], 2, FALSE)</f>
        <v>Gujarat</v>
      </c>
      <c r="I199" t="s">
        <v>42</v>
      </c>
      <c r="J199" t="s">
        <v>79</v>
      </c>
      <c r="K199" t="s">
        <v>528</v>
      </c>
      <c r="L199" s="2">
        <v>2</v>
      </c>
      <c r="M199" s="11">
        <v>60550</v>
      </c>
      <c r="N199" s="6">
        <v>10</v>
      </c>
      <c r="O199" s="4">
        <f>Table2[[#This Row],[Discount]]/100</f>
        <v>0.1</v>
      </c>
      <c r="P199" s="4" t="str">
        <f>IF(Table2[[#This Row],[Discount%]]=0,"No Discount",
IF(Table2[[#This Row],[Discount%]]&lt;=0.1,"Medium Discount",
IF(Table2[[#This Row],[Discount%]]&lt;=0.2,"High Discount")))</f>
        <v>Medium Discount</v>
      </c>
      <c r="Q199" s="9">
        <f>(Table2[Unit_Price]*Table2[Quantity])*(Table2[Discount]/100)</f>
        <v>12110</v>
      </c>
      <c r="R199" s="10">
        <v>108990</v>
      </c>
      <c r="S199" s="10">
        <v>22383.22</v>
      </c>
      <c r="T199" s="4">
        <f>Table2[Profit]/Table2[Sales]</f>
        <v>0.20536948343884762</v>
      </c>
      <c r="U199" t="s">
        <v>20</v>
      </c>
    </row>
    <row r="200" spans="1:21" x14ac:dyDescent="0.35">
      <c r="A200">
        <v>10214</v>
      </c>
      <c r="B200" s="1">
        <v>45302</v>
      </c>
      <c r="C200" s="2">
        <f>YEAR(Table2[Order Date])</f>
        <v>2024</v>
      </c>
      <c r="D200" s="2" t="str">
        <f>TEXT(Table2[Order Date],"mmm")</f>
        <v>Jan</v>
      </c>
      <c r="E200" t="s">
        <v>529</v>
      </c>
      <c r="F200" t="s">
        <v>15</v>
      </c>
      <c r="G200" t="s">
        <v>93</v>
      </c>
      <c r="H200" t="str">
        <f>VLOOKUP(Table2[[#This Row],[City]], Table46[], 2, FALSE)</f>
        <v>Tamil Nadu</v>
      </c>
      <c r="I200" t="s">
        <v>24</v>
      </c>
      <c r="J200" t="s">
        <v>36</v>
      </c>
      <c r="K200" t="s">
        <v>530</v>
      </c>
      <c r="L200" s="2">
        <v>3</v>
      </c>
      <c r="M200" s="11">
        <v>42839</v>
      </c>
      <c r="N200" s="6">
        <v>5</v>
      </c>
      <c r="O200" s="4">
        <f>Table2[[#This Row],[Discount]]/100</f>
        <v>0.05</v>
      </c>
      <c r="P200" s="4" t="str">
        <f>IF(Table2[[#This Row],[Discount%]]=0,"No Discount",
IF(Table2[[#This Row],[Discount%]]&lt;=0.1,"Medium Discount",
IF(Table2[[#This Row],[Discount%]]&lt;=0.2,"High Discount")))</f>
        <v>Medium Discount</v>
      </c>
      <c r="Q200" s="9">
        <f>(Table2[Unit_Price]*Table2[Quantity])*(Table2[Discount]/100)</f>
        <v>6425.85</v>
      </c>
      <c r="R200" s="10">
        <v>122091.15</v>
      </c>
      <c r="S200" s="10">
        <v>30284.02</v>
      </c>
      <c r="T200" s="4">
        <f>Table2[Profit]/Table2[Sales]</f>
        <v>0.24804435047093915</v>
      </c>
      <c r="U200" t="s">
        <v>83</v>
      </c>
    </row>
    <row r="201" spans="1:21" x14ac:dyDescent="0.35">
      <c r="A201">
        <v>10215</v>
      </c>
      <c r="B201" s="1">
        <v>45354</v>
      </c>
      <c r="C201" s="2">
        <f>YEAR(Table2[Order Date])</f>
        <v>2024</v>
      </c>
      <c r="D201" s="2" t="str">
        <f>TEXT(Table2[Order Date],"mmm")</f>
        <v>Mar</v>
      </c>
      <c r="E201" t="s">
        <v>531</v>
      </c>
      <c r="F201" t="s">
        <v>15</v>
      </c>
      <c r="G201" t="s">
        <v>16</v>
      </c>
      <c r="H201" t="str">
        <f>VLOOKUP(Table2[[#This Row],[City]], Table46[], 2, FALSE)</f>
        <v>Karnataka</v>
      </c>
      <c r="I201" t="s">
        <v>46</v>
      </c>
      <c r="J201" t="s">
        <v>141</v>
      </c>
      <c r="K201" t="s">
        <v>532</v>
      </c>
      <c r="L201" s="2">
        <v>4</v>
      </c>
      <c r="M201" s="11">
        <v>21265</v>
      </c>
      <c r="N201" s="6">
        <v>0</v>
      </c>
      <c r="O201" s="4">
        <f>Table2[[#This Row],[Discount]]/100</f>
        <v>0</v>
      </c>
      <c r="P201" s="4" t="str">
        <f>IF(Table2[[#This Row],[Discount%]]=0,"No Discount",
IF(Table2[[#This Row],[Discount%]]&lt;=0.1,"Medium Discount",
IF(Table2[[#This Row],[Discount%]]&lt;=0.2,"High Discount")))</f>
        <v>No Discount</v>
      </c>
      <c r="Q201" s="9">
        <f>(Table2[Unit_Price]*Table2[Quantity])*(Table2[Discount]/100)</f>
        <v>0</v>
      </c>
      <c r="R201" s="10">
        <v>85060</v>
      </c>
      <c r="S201" s="10">
        <v>4989.4799999999996</v>
      </c>
      <c r="T201" s="4">
        <f>Table2[Profit]/Table2[Sales]</f>
        <v>5.8658358805549017E-2</v>
      </c>
      <c r="U201" t="s">
        <v>72</v>
      </c>
    </row>
    <row r="202" spans="1:21" x14ac:dyDescent="0.35">
      <c r="A202">
        <v>10216</v>
      </c>
      <c r="B202" s="1">
        <v>45855</v>
      </c>
      <c r="C202" s="2">
        <f>YEAR(Table2[Order Date])</f>
        <v>2025</v>
      </c>
      <c r="D202" s="2" t="str">
        <f>TEXT(Table2[Order Date],"mmm")</f>
        <v>Jul</v>
      </c>
      <c r="E202" t="s">
        <v>533</v>
      </c>
      <c r="F202" t="s">
        <v>15</v>
      </c>
      <c r="G202" t="s">
        <v>16</v>
      </c>
      <c r="H202" t="str">
        <f>VLOOKUP(Table2[[#This Row],[City]], Table46[], 2, FALSE)</f>
        <v>Karnataka</v>
      </c>
      <c r="I202" t="s">
        <v>46</v>
      </c>
      <c r="J202" t="s">
        <v>201</v>
      </c>
      <c r="K202" t="s">
        <v>534</v>
      </c>
      <c r="L202" s="2">
        <v>3</v>
      </c>
      <c r="M202" s="11">
        <v>50927</v>
      </c>
      <c r="N202" s="6">
        <v>15</v>
      </c>
      <c r="O202" s="4">
        <f>Table2[[#This Row],[Discount]]/100</f>
        <v>0.15</v>
      </c>
      <c r="P202" s="4" t="str">
        <f>IF(Table2[[#This Row],[Discount%]]=0,"No Discount",
IF(Table2[[#This Row],[Discount%]]&lt;=0.1,"Medium Discount",
IF(Table2[[#This Row],[Discount%]]&lt;=0.2,"High Discount")))</f>
        <v>High Discount</v>
      </c>
      <c r="Q202" s="9">
        <f>(Table2[Unit_Price]*Table2[Quantity])*(Table2[Discount]/100)</f>
        <v>22917.149999999998</v>
      </c>
      <c r="R202" s="10">
        <v>129863.85</v>
      </c>
      <c r="S202" s="10">
        <v>11599.47</v>
      </c>
      <c r="T202" s="4">
        <f>Table2[Profit]/Table2[Sales]</f>
        <v>8.9320238080112357E-2</v>
      </c>
      <c r="U202" t="s">
        <v>38</v>
      </c>
    </row>
    <row r="203" spans="1:21" x14ac:dyDescent="0.35">
      <c r="A203">
        <v>10217</v>
      </c>
      <c r="B203" s="1">
        <v>45724</v>
      </c>
      <c r="C203" s="2">
        <f>YEAR(Table2[Order Date])</f>
        <v>2025</v>
      </c>
      <c r="D203" s="2" t="str">
        <f>TEXT(Table2[Order Date],"mmm")</f>
        <v>Mar</v>
      </c>
      <c r="E203" t="s">
        <v>535</v>
      </c>
      <c r="F203" t="s">
        <v>28</v>
      </c>
      <c r="G203" t="s">
        <v>29</v>
      </c>
      <c r="H203" t="str">
        <f>VLOOKUP(Table2[[#This Row],[City]], Table46[], 2, FALSE)</f>
        <v>Bihar</v>
      </c>
      <c r="I203" t="s">
        <v>17</v>
      </c>
      <c r="J203" t="s">
        <v>291</v>
      </c>
      <c r="K203" t="s">
        <v>536</v>
      </c>
      <c r="L203" s="2">
        <v>4</v>
      </c>
      <c r="M203" s="11">
        <v>29195</v>
      </c>
      <c r="N203" s="6">
        <v>15</v>
      </c>
      <c r="O203" s="4">
        <f>Table2[[#This Row],[Discount]]/100</f>
        <v>0.15</v>
      </c>
      <c r="P203" s="4" t="str">
        <f>IF(Table2[[#This Row],[Discount%]]=0,"No Discount",
IF(Table2[[#This Row],[Discount%]]&lt;=0.1,"Medium Discount",
IF(Table2[[#This Row],[Discount%]]&lt;=0.2,"High Discount")))</f>
        <v>High Discount</v>
      </c>
      <c r="Q203" s="9">
        <f>(Table2[Unit_Price]*Table2[Quantity])*(Table2[Discount]/100)</f>
        <v>17517</v>
      </c>
      <c r="R203" s="10">
        <v>99263</v>
      </c>
      <c r="S203" s="10">
        <v>7993.99</v>
      </c>
      <c r="T203" s="4">
        <f>Table2[Profit]/Table2[Sales]</f>
        <v>8.0533431389339424E-2</v>
      </c>
      <c r="U203" t="s">
        <v>38</v>
      </c>
    </row>
    <row r="204" spans="1:21" x14ac:dyDescent="0.35">
      <c r="A204">
        <v>10218</v>
      </c>
      <c r="B204" s="1">
        <v>45627</v>
      </c>
      <c r="C204" s="2">
        <f>YEAR(Table2[Order Date])</f>
        <v>2024</v>
      </c>
      <c r="D204" s="2" t="str">
        <f>TEXT(Table2[Order Date],"mmm")</f>
        <v>Dec</v>
      </c>
      <c r="E204" t="s">
        <v>537</v>
      </c>
      <c r="F204" t="s">
        <v>22</v>
      </c>
      <c r="G204" t="s">
        <v>23</v>
      </c>
      <c r="H204" t="str">
        <f>VLOOKUP(Table2[[#This Row],[City]], Table46[], 2, FALSE)</f>
        <v>Delhi</v>
      </c>
      <c r="I204" t="s">
        <v>96</v>
      </c>
      <c r="J204" t="s">
        <v>183</v>
      </c>
      <c r="K204" t="s">
        <v>538</v>
      </c>
      <c r="L204" s="2">
        <v>5</v>
      </c>
      <c r="M204" s="11">
        <v>39970</v>
      </c>
      <c r="N204" s="6">
        <v>20</v>
      </c>
      <c r="O204" s="4">
        <f>Table2[[#This Row],[Discount]]/100</f>
        <v>0.2</v>
      </c>
      <c r="P204" s="4" t="str">
        <f>IF(Table2[[#This Row],[Discount%]]=0,"No Discount",
IF(Table2[[#This Row],[Discount%]]&lt;=0.1,"Medium Discount",
IF(Table2[[#This Row],[Discount%]]&lt;=0.2,"High Discount")))</f>
        <v>High Discount</v>
      </c>
      <c r="Q204" s="9">
        <f>(Table2[Unit_Price]*Table2[Quantity])*(Table2[Discount]/100)</f>
        <v>39970</v>
      </c>
      <c r="R204" s="10">
        <v>159880</v>
      </c>
      <c r="S204" s="10">
        <v>13769.85</v>
      </c>
      <c r="T204" s="4">
        <f>Table2[Profit]/Table2[Sales]</f>
        <v>8.6126157117838387E-2</v>
      </c>
      <c r="U204" t="s">
        <v>72</v>
      </c>
    </row>
    <row r="205" spans="1:21" x14ac:dyDescent="0.35">
      <c r="A205">
        <v>10219</v>
      </c>
      <c r="B205" s="1">
        <v>45723</v>
      </c>
      <c r="C205" s="2">
        <f>YEAR(Table2[Order Date])</f>
        <v>2025</v>
      </c>
      <c r="D205" s="2" t="str">
        <f>TEXT(Table2[Order Date],"mmm")</f>
        <v>Mar</v>
      </c>
      <c r="E205" t="s">
        <v>539</v>
      </c>
      <c r="F205" t="s">
        <v>22</v>
      </c>
      <c r="G205" t="s">
        <v>58</v>
      </c>
      <c r="H205" t="str">
        <f>VLOOKUP(Table2[[#This Row],[City]], Table46[], 2, FALSE)</f>
        <v>Rajashtan</v>
      </c>
      <c r="I205" t="s">
        <v>86</v>
      </c>
      <c r="J205" t="s">
        <v>118</v>
      </c>
      <c r="K205" t="s">
        <v>540</v>
      </c>
      <c r="L205" s="2">
        <v>4</v>
      </c>
      <c r="M205" s="11">
        <v>19169</v>
      </c>
      <c r="N205" s="6">
        <v>10</v>
      </c>
      <c r="O205" s="4">
        <f>Table2[[#This Row],[Discount]]/100</f>
        <v>0.1</v>
      </c>
      <c r="P205" s="4" t="str">
        <f>IF(Table2[[#This Row],[Discount%]]=0,"No Discount",
IF(Table2[[#This Row],[Discount%]]&lt;=0.1,"Medium Discount",
IF(Table2[[#This Row],[Discount%]]&lt;=0.2,"High Discount")))</f>
        <v>Medium Discount</v>
      </c>
      <c r="Q205" s="9">
        <f>(Table2[Unit_Price]*Table2[Quantity])*(Table2[Discount]/100)</f>
        <v>7667.6</v>
      </c>
      <c r="R205" s="10">
        <v>69008.399999999994</v>
      </c>
      <c r="S205" s="10">
        <v>15768.95</v>
      </c>
      <c r="T205" s="4">
        <f>Table2[Profit]/Table2[Sales]</f>
        <v>0.22850768891903017</v>
      </c>
      <c r="U205" t="s">
        <v>38</v>
      </c>
    </row>
    <row r="206" spans="1:21" x14ac:dyDescent="0.35">
      <c r="A206">
        <v>10220</v>
      </c>
      <c r="B206" s="1">
        <v>45618</v>
      </c>
      <c r="C206" s="2">
        <f>YEAR(Table2[Order Date])</f>
        <v>2024</v>
      </c>
      <c r="D206" s="2" t="str">
        <f>TEXT(Table2[Order Date],"mmm")</f>
        <v>Nov</v>
      </c>
      <c r="E206" t="s">
        <v>541</v>
      </c>
      <c r="F206" t="s">
        <v>15</v>
      </c>
      <c r="G206" t="s">
        <v>174</v>
      </c>
      <c r="H206" t="str">
        <f>VLOOKUP(Table2[[#This Row],[City]], Table46[], 2, FALSE)</f>
        <v>Tamil Nadu</v>
      </c>
      <c r="I206" t="s">
        <v>129</v>
      </c>
      <c r="J206" t="s">
        <v>130</v>
      </c>
      <c r="K206" t="s">
        <v>145</v>
      </c>
      <c r="L206" s="2">
        <v>3</v>
      </c>
      <c r="M206" s="11">
        <v>12676</v>
      </c>
      <c r="N206" s="6">
        <v>15</v>
      </c>
      <c r="O206" s="4">
        <f>Table2[[#This Row],[Discount]]/100</f>
        <v>0.15</v>
      </c>
      <c r="P206" s="4" t="str">
        <f>IF(Table2[[#This Row],[Discount%]]=0,"No Discount",
IF(Table2[[#This Row],[Discount%]]&lt;=0.1,"Medium Discount",
IF(Table2[[#This Row],[Discount%]]&lt;=0.2,"High Discount")))</f>
        <v>High Discount</v>
      </c>
      <c r="Q206" s="9">
        <f>(Table2[Unit_Price]*Table2[Quantity])*(Table2[Discount]/100)</f>
        <v>5704.2</v>
      </c>
      <c r="R206" s="10">
        <v>32323.8</v>
      </c>
      <c r="S206" s="10">
        <v>4419.76</v>
      </c>
      <c r="T206" s="4">
        <f>Table2[Profit]/Table2[Sales]</f>
        <v>0.1367339236104666</v>
      </c>
      <c r="U206" t="s">
        <v>38</v>
      </c>
    </row>
    <row r="207" spans="1:21" x14ac:dyDescent="0.35">
      <c r="A207">
        <v>10221</v>
      </c>
      <c r="B207" s="1">
        <v>45667</v>
      </c>
      <c r="C207" s="2">
        <f>YEAR(Table2[Order Date])</f>
        <v>2025</v>
      </c>
      <c r="D207" s="2" t="str">
        <f>TEXT(Table2[Order Date],"mmm")</f>
        <v>Jan</v>
      </c>
      <c r="E207" t="s">
        <v>542</v>
      </c>
      <c r="F207" t="s">
        <v>40</v>
      </c>
      <c r="G207" t="s">
        <v>41</v>
      </c>
      <c r="H207" t="str">
        <f>VLOOKUP(Table2[[#This Row],[City]], Table46[], 2, FALSE)</f>
        <v>Maharashtra</v>
      </c>
      <c r="I207" t="s">
        <v>69</v>
      </c>
      <c r="J207" t="s">
        <v>517</v>
      </c>
      <c r="K207" t="s">
        <v>543</v>
      </c>
      <c r="L207" s="2">
        <v>4</v>
      </c>
      <c r="M207" s="11">
        <v>16526</v>
      </c>
      <c r="N207" s="6">
        <v>15</v>
      </c>
      <c r="O207" s="4">
        <f>Table2[[#This Row],[Discount]]/100</f>
        <v>0.15</v>
      </c>
      <c r="P207" s="4" t="str">
        <f>IF(Table2[[#This Row],[Discount%]]=0,"No Discount",
IF(Table2[[#This Row],[Discount%]]&lt;=0.1,"Medium Discount",
IF(Table2[[#This Row],[Discount%]]&lt;=0.2,"High Discount")))</f>
        <v>High Discount</v>
      </c>
      <c r="Q207" s="9">
        <f>(Table2[Unit_Price]*Table2[Quantity])*(Table2[Discount]/100)</f>
        <v>9915.6</v>
      </c>
      <c r="R207" s="10">
        <v>56188.4</v>
      </c>
      <c r="S207" s="10">
        <v>9406.6</v>
      </c>
      <c r="T207" s="4">
        <f>Table2[Profit]/Table2[Sales]</f>
        <v>0.16741177894369658</v>
      </c>
      <c r="U207" t="s">
        <v>20</v>
      </c>
    </row>
    <row r="208" spans="1:21" x14ac:dyDescent="0.35">
      <c r="A208">
        <v>10222</v>
      </c>
      <c r="B208" s="1">
        <v>45354</v>
      </c>
      <c r="C208" s="2">
        <f>YEAR(Table2[Order Date])</f>
        <v>2024</v>
      </c>
      <c r="D208" s="2" t="str">
        <f>TEXT(Table2[Order Date],"mmm")</f>
        <v>Mar</v>
      </c>
      <c r="E208" t="s">
        <v>544</v>
      </c>
      <c r="F208" t="s">
        <v>15</v>
      </c>
      <c r="G208" t="s">
        <v>174</v>
      </c>
      <c r="H208" t="str">
        <f>VLOOKUP(Table2[[#This Row],[City]], Table46[], 2, FALSE)</f>
        <v>Tamil Nadu</v>
      </c>
      <c r="I208" t="s">
        <v>46</v>
      </c>
      <c r="J208" t="s">
        <v>47</v>
      </c>
      <c r="K208" t="s">
        <v>545</v>
      </c>
      <c r="L208" s="2">
        <v>4</v>
      </c>
      <c r="M208" s="11">
        <v>4135</v>
      </c>
      <c r="N208" s="6">
        <v>15</v>
      </c>
      <c r="O208" s="4">
        <f>Table2[[#This Row],[Discount]]/100</f>
        <v>0.15</v>
      </c>
      <c r="P208" s="4" t="str">
        <f>IF(Table2[[#This Row],[Discount%]]=0,"No Discount",
IF(Table2[[#This Row],[Discount%]]&lt;=0.1,"Medium Discount",
IF(Table2[[#This Row],[Discount%]]&lt;=0.2,"High Discount")))</f>
        <v>High Discount</v>
      </c>
      <c r="Q208" s="9">
        <f>(Table2[Unit_Price]*Table2[Quantity])*(Table2[Discount]/100)</f>
        <v>2481</v>
      </c>
      <c r="R208" s="10">
        <v>14059</v>
      </c>
      <c r="S208" s="10">
        <v>765.58</v>
      </c>
      <c r="T208" s="4">
        <f>Table2[Profit]/Table2[Sales]</f>
        <v>5.4454797638523365E-2</v>
      </c>
      <c r="U208" t="s">
        <v>20</v>
      </c>
    </row>
    <row r="209" spans="1:21" x14ac:dyDescent="0.35">
      <c r="A209">
        <v>10223</v>
      </c>
      <c r="B209" s="1">
        <v>45567</v>
      </c>
      <c r="C209" s="2">
        <f>YEAR(Table2[Order Date])</f>
        <v>2024</v>
      </c>
      <c r="D209" s="2" t="str">
        <f>TEXT(Table2[Order Date],"mmm")</f>
        <v>Oct</v>
      </c>
      <c r="E209" t="s">
        <v>546</v>
      </c>
      <c r="F209" t="s">
        <v>40</v>
      </c>
      <c r="G209" t="s">
        <v>103</v>
      </c>
      <c r="H209" t="str">
        <f>VLOOKUP(Table2[[#This Row],[City]], Table46[], 2, FALSE)</f>
        <v>Gujarat</v>
      </c>
      <c r="I209" t="s">
        <v>69</v>
      </c>
      <c r="J209" t="s">
        <v>151</v>
      </c>
      <c r="K209" t="s">
        <v>547</v>
      </c>
      <c r="L209" s="2">
        <v>2</v>
      </c>
      <c r="M209" s="11">
        <v>22859</v>
      </c>
      <c r="N209" s="6">
        <v>5</v>
      </c>
      <c r="O209" s="4">
        <f>Table2[[#This Row],[Discount]]/100</f>
        <v>0.05</v>
      </c>
      <c r="P209" s="4" t="str">
        <f>IF(Table2[[#This Row],[Discount%]]=0,"No Discount",
IF(Table2[[#This Row],[Discount%]]&lt;=0.1,"Medium Discount",
IF(Table2[[#This Row],[Discount%]]&lt;=0.2,"High Discount")))</f>
        <v>Medium Discount</v>
      </c>
      <c r="Q209" s="9">
        <f>(Table2[Unit_Price]*Table2[Quantity])*(Table2[Discount]/100)</f>
        <v>2285.9</v>
      </c>
      <c r="R209" s="10">
        <v>43432.1</v>
      </c>
      <c r="S209" s="10">
        <v>8765.2800000000007</v>
      </c>
      <c r="T209" s="4">
        <f>Table2[Profit]/Table2[Sales]</f>
        <v>0.2018157077369043</v>
      </c>
      <c r="U209" t="s">
        <v>33</v>
      </c>
    </row>
    <row r="210" spans="1:21" x14ac:dyDescent="0.35">
      <c r="A210">
        <v>10224</v>
      </c>
      <c r="B210" s="1">
        <v>45904</v>
      </c>
      <c r="C210" s="2">
        <f>YEAR(Table2[Order Date])</f>
        <v>2025</v>
      </c>
      <c r="D210" s="2" t="str">
        <f>TEXT(Table2[Order Date],"mmm")</f>
        <v>Sep</v>
      </c>
      <c r="E210" t="s">
        <v>548</v>
      </c>
      <c r="F210" t="s">
        <v>40</v>
      </c>
      <c r="G210" t="s">
        <v>41</v>
      </c>
      <c r="H210" t="str">
        <f>VLOOKUP(Table2[[#This Row],[City]], Table46[], 2, FALSE)</f>
        <v>Maharashtra</v>
      </c>
      <c r="I210" t="s">
        <v>17</v>
      </c>
      <c r="J210" t="s">
        <v>18</v>
      </c>
      <c r="K210" t="s">
        <v>549</v>
      </c>
      <c r="L210" s="2">
        <v>2</v>
      </c>
      <c r="M210" s="11">
        <v>77443</v>
      </c>
      <c r="N210" s="6">
        <v>15</v>
      </c>
      <c r="O210" s="4">
        <f>Table2[[#This Row],[Discount]]/100</f>
        <v>0.15</v>
      </c>
      <c r="P210" s="4" t="str">
        <f>IF(Table2[[#This Row],[Discount%]]=0,"No Discount",
IF(Table2[[#This Row],[Discount%]]&lt;=0.1,"Medium Discount",
IF(Table2[[#This Row],[Discount%]]&lt;=0.2,"High Discount")))</f>
        <v>High Discount</v>
      </c>
      <c r="Q210" s="9">
        <f>(Table2[Unit_Price]*Table2[Quantity])*(Table2[Discount]/100)</f>
        <v>23232.899999999998</v>
      </c>
      <c r="R210" s="10">
        <v>131653.1</v>
      </c>
      <c r="S210" s="10">
        <v>24358.19</v>
      </c>
      <c r="T210" s="4">
        <f>Table2[Profit]/Table2[Sales]</f>
        <v>0.18501797526985689</v>
      </c>
      <c r="U210" t="s">
        <v>72</v>
      </c>
    </row>
    <row r="211" spans="1:21" x14ac:dyDescent="0.35">
      <c r="A211">
        <v>10225</v>
      </c>
      <c r="B211" s="1">
        <v>45242</v>
      </c>
      <c r="C211" s="2">
        <f>YEAR(Table2[Order Date])</f>
        <v>2023</v>
      </c>
      <c r="D211" s="2" t="str">
        <f>TEXT(Table2[Order Date],"mmm")</f>
        <v>Nov</v>
      </c>
      <c r="E211" t="s">
        <v>550</v>
      </c>
      <c r="F211" t="s">
        <v>40</v>
      </c>
      <c r="G211" t="s">
        <v>41</v>
      </c>
      <c r="H211" t="str">
        <f>VLOOKUP(Table2[[#This Row],[City]], Table46[], 2, FALSE)</f>
        <v>Maharashtra</v>
      </c>
      <c r="I211" t="s">
        <v>30</v>
      </c>
      <c r="J211" t="s">
        <v>227</v>
      </c>
      <c r="K211" t="s">
        <v>551</v>
      </c>
      <c r="L211" s="2">
        <v>3</v>
      </c>
      <c r="M211" s="11">
        <v>70729</v>
      </c>
      <c r="N211" s="6">
        <v>0</v>
      </c>
      <c r="O211" s="4">
        <f>Table2[[#This Row],[Discount]]/100</f>
        <v>0</v>
      </c>
      <c r="P211" s="4" t="str">
        <f>IF(Table2[[#This Row],[Discount%]]=0,"No Discount",
IF(Table2[[#This Row],[Discount%]]&lt;=0.1,"Medium Discount",
IF(Table2[[#This Row],[Discount%]]&lt;=0.2,"High Discount")))</f>
        <v>No Discount</v>
      </c>
      <c r="Q211" s="9">
        <f>(Table2[Unit_Price]*Table2[Quantity])*(Table2[Discount]/100)</f>
        <v>0</v>
      </c>
      <c r="R211" s="10">
        <v>212187</v>
      </c>
      <c r="S211" s="10">
        <v>12130.56</v>
      </c>
      <c r="T211" s="4">
        <f>Table2[Profit]/Table2[Sales]</f>
        <v>5.7169195096777842E-2</v>
      </c>
      <c r="U211" t="s">
        <v>38</v>
      </c>
    </row>
    <row r="212" spans="1:21" x14ac:dyDescent="0.35">
      <c r="A212">
        <v>10226</v>
      </c>
      <c r="B212" s="1">
        <v>45426</v>
      </c>
      <c r="C212" s="2">
        <f>YEAR(Table2[Order Date])</f>
        <v>2024</v>
      </c>
      <c r="D212" s="2" t="str">
        <f>TEXT(Table2[Order Date],"mmm")</f>
        <v>May</v>
      </c>
      <c r="E212" t="s">
        <v>552</v>
      </c>
      <c r="F212" t="s">
        <v>40</v>
      </c>
      <c r="G212" t="s">
        <v>50</v>
      </c>
      <c r="H212" t="str">
        <f>VLOOKUP(Table2[[#This Row],[City]], Table46[], 2, FALSE)</f>
        <v>Maharashtra</v>
      </c>
      <c r="I212" t="s">
        <v>30</v>
      </c>
      <c r="J212" t="s">
        <v>227</v>
      </c>
      <c r="K212" t="s">
        <v>553</v>
      </c>
      <c r="L212" s="2">
        <v>5</v>
      </c>
      <c r="M212" s="11">
        <v>57741</v>
      </c>
      <c r="N212" s="6">
        <v>0</v>
      </c>
      <c r="O212" s="4">
        <f>Table2[[#This Row],[Discount]]/100</f>
        <v>0</v>
      </c>
      <c r="P212" s="4" t="str">
        <f>IF(Table2[[#This Row],[Discount%]]=0,"No Discount",
IF(Table2[[#This Row],[Discount%]]&lt;=0.1,"Medium Discount",
IF(Table2[[#This Row],[Discount%]]&lt;=0.2,"High Discount")))</f>
        <v>No Discount</v>
      </c>
      <c r="Q212" s="9">
        <f>(Table2[Unit_Price]*Table2[Quantity])*(Table2[Discount]/100)</f>
        <v>0</v>
      </c>
      <c r="R212" s="10">
        <v>288705</v>
      </c>
      <c r="S212" s="10">
        <v>70358.14</v>
      </c>
      <c r="T212" s="4">
        <f>Table2[Profit]/Table2[Sales]</f>
        <v>0.24370253372820005</v>
      </c>
      <c r="U212" t="s">
        <v>72</v>
      </c>
    </row>
    <row r="213" spans="1:21" x14ac:dyDescent="0.35">
      <c r="A213">
        <v>10227</v>
      </c>
      <c r="B213" s="1">
        <v>45491</v>
      </c>
      <c r="C213" s="2">
        <f>YEAR(Table2[Order Date])</f>
        <v>2024</v>
      </c>
      <c r="D213" s="2" t="str">
        <f>TEXT(Table2[Order Date],"mmm")</f>
        <v>Jul</v>
      </c>
      <c r="E213" t="s">
        <v>554</v>
      </c>
      <c r="F213" t="s">
        <v>22</v>
      </c>
      <c r="G213" t="s">
        <v>74</v>
      </c>
      <c r="H213" t="str">
        <f>VLOOKUP(Table2[[#This Row],[City]], Table46[], 2, FALSE)</f>
        <v>Chandigarh</v>
      </c>
      <c r="I213" t="s">
        <v>24</v>
      </c>
      <c r="J213" t="s">
        <v>25</v>
      </c>
      <c r="K213" t="s">
        <v>555</v>
      </c>
      <c r="L213" s="2">
        <v>5</v>
      </c>
      <c r="M213" s="11">
        <v>65635</v>
      </c>
      <c r="N213" s="6">
        <v>10</v>
      </c>
      <c r="O213" s="4">
        <f>Table2[[#This Row],[Discount]]/100</f>
        <v>0.1</v>
      </c>
      <c r="P213" s="4" t="str">
        <f>IF(Table2[[#This Row],[Discount%]]=0,"No Discount",
IF(Table2[[#This Row],[Discount%]]&lt;=0.1,"Medium Discount",
IF(Table2[[#This Row],[Discount%]]&lt;=0.2,"High Discount")))</f>
        <v>Medium Discount</v>
      </c>
      <c r="Q213" s="9">
        <f>(Table2[Unit_Price]*Table2[Quantity])*(Table2[Discount]/100)</f>
        <v>32817.5</v>
      </c>
      <c r="R213" s="10">
        <v>295357.5</v>
      </c>
      <c r="S213" s="10">
        <v>58308.1</v>
      </c>
      <c r="T213" s="4">
        <f>Table2[Profit]/Table2[Sales]</f>
        <v>0.19741533565255664</v>
      </c>
      <c r="U213" t="s">
        <v>83</v>
      </c>
    </row>
    <row r="214" spans="1:21" x14ac:dyDescent="0.35">
      <c r="A214">
        <v>10228</v>
      </c>
      <c r="B214" s="1">
        <v>45903</v>
      </c>
      <c r="C214" s="2">
        <f>YEAR(Table2[Order Date])</f>
        <v>2025</v>
      </c>
      <c r="D214" s="2" t="str">
        <f>TEXT(Table2[Order Date],"mmm")</f>
        <v>Sep</v>
      </c>
      <c r="E214" t="s">
        <v>556</v>
      </c>
      <c r="F214" t="s">
        <v>22</v>
      </c>
      <c r="G214" t="s">
        <v>58</v>
      </c>
      <c r="H214" t="str">
        <f>VLOOKUP(Table2[[#This Row],[City]], Table46[], 2, FALSE)</f>
        <v>Rajashtan</v>
      </c>
      <c r="I214" t="s">
        <v>24</v>
      </c>
      <c r="J214" t="s">
        <v>59</v>
      </c>
      <c r="K214" t="s">
        <v>557</v>
      </c>
      <c r="L214" s="2">
        <v>3</v>
      </c>
      <c r="M214" s="11">
        <v>17427</v>
      </c>
      <c r="N214" s="6">
        <v>10</v>
      </c>
      <c r="O214" s="4">
        <f>Table2[[#This Row],[Discount]]/100</f>
        <v>0.1</v>
      </c>
      <c r="P214" s="4" t="str">
        <f>IF(Table2[[#This Row],[Discount%]]=0,"No Discount",
IF(Table2[[#This Row],[Discount%]]&lt;=0.1,"Medium Discount",
IF(Table2[[#This Row],[Discount%]]&lt;=0.2,"High Discount")))</f>
        <v>Medium Discount</v>
      </c>
      <c r="Q214" s="9">
        <f>(Table2[Unit_Price]*Table2[Quantity])*(Table2[Discount]/100)</f>
        <v>5228.1000000000004</v>
      </c>
      <c r="R214" s="10">
        <v>47052.9</v>
      </c>
      <c r="S214" s="10">
        <v>10506.97</v>
      </c>
      <c r="T214" s="4">
        <f>Table2[Profit]/Table2[Sales]</f>
        <v>0.2233012205411356</v>
      </c>
      <c r="U214" t="s">
        <v>72</v>
      </c>
    </row>
    <row r="215" spans="1:21" x14ac:dyDescent="0.35">
      <c r="A215">
        <v>10229</v>
      </c>
      <c r="B215" s="1">
        <v>45416</v>
      </c>
      <c r="C215" s="2">
        <f>YEAR(Table2[Order Date])</f>
        <v>2024</v>
      </c>
      <c r="D215" s="2" t="str">
        <f>TEXT(Table2[Order Date],"mmm")</f>
        <v>May</v>
      </c>
      <c r="E215" t="s">
        <v>558</v>
      </c>
      <c r="F215" t="s">
        <v>15</v>
      </c>
      <c r="G215" t="s">
        <v>174</v>
      </c>
      <c r="H215" t="str">
        <f>VLOOKUP(Table2[[#This Row],[City]], Table46[], 2, FALSE)</f>
        <v>Tamil Nadu</v>
      </c>
      <c r="I215" t="s">
        <v>42</v>
      </c>
      <c r="J215" t="s">
        <v>51</v>
      </c>
      <c r="K215" t="s">
        <v>559</v>
      </c>
      <c r="L215" s="2">
        <v>5</v>
      </c>
      <c r="M215" s="11">
        <v>41707</v>
      </c>
      <c r="N215" s="6">
        <v>10</v>
      </c>
      <c r="O215" s="4">
        <f>Table2[[#This Row],[Discount]]/100</f>
        <v>0.1</v>
      </c>
      <c r="P215" s="4" t="str">
        <f>IF(Table2[[#This Row],[Discount%]]=0,"No Discount",
IF(Table2[[#This Row],[Discount%]]&lt;=0.1,"Medium Discount",
IF(Table2[[#This Row],[Discount%]]&lt;=0.2,"High Discount")))</f>
        <v>Medium Discount</v>
      </c>
      <c r="Q215" s="9">
        <f>(Table2[Unit_Price]*Table2[Quantity])*(Table2[Discount]/100)</f>
        <v>20853.5</v>
      </c>
      <c r="R215" s="10">
        <v>187681.5</v>
      </c>
      <c r="S215" s="10">
        <v>30495.34</v>
      </c>
      <c r="T215" s="4">
        <f>Table2[Profit]/Table2[Sales]</f>
        <v>0.16248452830992932</v>
      </c>
      <c r="U215" t="s">
        <v>72</v>
      </c>
    </row>
    <row r="216" spans="1:21" x14ac:dyDescent="0.35">
      <c r="A216">
        <v>10231</v>
      </c>
      <c r="B216" s="1">
        <v>45602</v>
      </c>
      <c r="C216" s="2">
        <f>YEAR(Table2[Order Date])</f>
        <v>2024</v>
      </c>
      <c r="D216" s="2" t="str">
        <f>TEXT(Table2[Order Date],"mmm")</f>
        <v>Nov</v>
      </c>
      <c r="E216" t="s">
        <v>562</v>
      </c>
      <c r="F216" t="s">
        <v>28</v>
      </c>
      <c r="G216" t="s">
        <v>114</v>
      </c>
      <c r="H216" t="str">
        <f>VLOOKUP(Table2[[#This Row],[City]], Table46[], 2, FALSE)</f>
        <v>Jharkhand</v>
      </c>
      <c r="I216" t="s">
        <v>96</v>
      </c>
      <c r="J216" t="s">
        <v>138</v>
      </c>
      <c r="K216" t="s">
        <v>563</v>
      </c>
      <c r="L216" s="2">
        <v>4</v>
      </c>
      <c r="M216" s="11">
        <v>28451</v>
      </c>
      <c r="N216" s="6">
        <v>20</v>
      </c>
      <c r="O216" s="4">
        <f>Table2[[#This Row],[Discount]]/100</f>
        <v>0.2</v>
      </c>
      <c r="P216" s="4" t="str">
        <f>IF(Table2[[#This Row],[Discount%]]=0,"No Discount",
IF(Table2[[#This Row],[Discount%]]&lt;=0.1,"Medium Discount",
IF(Table2[[#This Row],[Discount%]]&lt;=0.2,"High Discount")))</f>
        <v>High Discount</v>
      </c>
      <c r="Q216" s="9">
        <f>(Table2[Unit_Price]*Table2[Quantity])*(Table2[Discount]/100)</f>
        <v>22760.800000000003</v>
      </c>
      <c r="R216" s="10">
        <v>91043.199999999997</v>
      </c>
      <c r="S216" s="10">
        <v>17254.47</v>
      </c>
      <c r="T216" s="4">
        <f>Table2[Profit]/Table2[Sales]</f>
        <v>0.18951959069979968</v>
      </c>
      <c r="U216" t="s">
        <v>38</v>
      </c>
    </row>
    <row r="217" spans="1:21" x14ac:dyDescent="0.35">
      <c r="A217">
        <v>10232</v>
      </c>
      <c r="B217" s="1">
        <v>45338</v>
      </c>
      <c r="C217" s="2">
        <f>YEAR(Table2[Order Date])</f>
        <v>2024</v>
      </c>
      <c r="D217" s="2" t="str">
        <f>TEXT(Table2[Order Date],"mmm")</f>
        <v>Feb</v>
      </c>
      <c r="E217" t="s">
        <v>564</v>
      </c>
      <c r="F217" t="s">
        <v>22</v>
      </c>
      <c r="G217" t="s">
        <v>167</v>
      </c>
      <c r="H217" t="str">
        <f>VLOOKUP(Table2[[#This Row],[City]], Table46[], 2, FALSE)</f>
        <v>Punjab</v>
      </c>
      <c r="I217" t="s">
        <v>75</v>
      </c>
      <c r="J217" t="s">
        <v>204</v>
      </c>
      <c r="K217" t="s">
        <v>565</v>
      </c>
      <c r="L217" s="2">
        <v>1</v>
      </c>
      <c r="M217" s="11">
        <v>46500</v>
      </c>
      <c r="N217" s="6">
        <v>20</v>
      </c>
      <c r="O217" s="4">
        <f>Table2[[#This Row],[Discount]]/100</f>
        <v>0.2</v>
      </c>
      <c r="P217" s="4" t="str">
        <f>IF(Table2[[#This Row],[Discount%]]=0,"No Discount",
IF(Table2[[#This Row],[Discount%]]&lt;=0.1,"Medium Discount",
IF(Table2[[#This Row],[Discount%]]&lt;=0.2,"High Discount")))</f>
        <v>High Discount</v>
      </c>
      <c r="Q217" s="9">
        <f>(Table2[Unit_Price]*Table2[Quantity])*(Table2[Discount]/100)</f>
        <v>9300</v>
      </c>
      <c r="R217" s="10">
        <v>37200</v>
      </c>
      <c r="S217" s="10">
        <v>7575.46</v>
      </c>
      <c r="T217" s="4">
        <f>Table2[Profit]/Table2[Sales]</f>
        <v>0.20364139784946236</v>
      </c>
      <c r="U217" t="s">
        <v>38</v>
      </c>
    </row>
    <row r="218" spans="1:21" x14ac:dyDescent="0.35">
      <c r="A218">
        <v>10233</v>
      </c>
      <c r="B218" s="1">
        <v>45624</v>
      </c>
      <c r="C218" s="2">
        <f>YEAR(Table2[Order Date])</f>
        <v>2024</v>
      </c>
      <c r="D218" s="2" t="str">
        <f>TEXT(Table2[Order Date],"mmm")</f>
        <v>Nov</v>
      </c>
      <c r="E218" t="s">
        <v>566</v>
      </c>
      <c r="F218" t="s">
        <v>15</v>
      </c>
      <c r="G218" t="s">
        <v>174</v>
      </c>
      <c r="H218" t="str">
        <f>VLOOKUP(Table2[[#This Row],[City]], Table46[], 2, FALSE)</f>
        <v>Tamil Nadu</v>
      </c>
      <c r="I218" t="s">
        <v>75</v>
      </c>
      <c r="J218" t="s">
        <v>409</v>
      </c>
      <c r="K218" t="s">
        <v>567</v>
      </c>
      <c r="L218" s="2">
        <v>4</v>
      </c>
      <c r="M218" s="11">
        <v>73548</v>
      </c>
      <c r="N218" s="6">
        <v>20</v>
      </c>
      <c r="O218" s="4">
        <f>Table2[[#This Row],[Discount]]/100</f>
        <v>0.2</v>
      </c>
      <c r="P218" s="4" t="str">
        <f>IF(Table2[[#This Row],[Discount%]]=0,"No Discount",
IF(Table2[[#This Row],[Discount%]]&lt;=0.1,"Medium Discount",
IF(Table2[[#This Row],[Discount%]]&lt;=0.2,"High Discount")))</f>
        <v>High Discount</v>
      </c>
      <c r="Q218" s="9">
        <f>(Table2[Unit_Price]*Table2[Quantity])*(Table2[Discount]/100)</f>
        <v>58838.400000000001</v>
      </c>
      <c r="R218" s="10">
        <v>235353.60000000001</v>
      </c>
      <c r="S218" s="10">
        <v>32457.279999999999</v>
      </c>
      <c r="T218" s="4">
        <f>Table2[Profit]/Table2[Sales]</f>
        <v>0.13790857671180726</v>
      </c>
      <c r="U218" t="s">
        <v>38</v>
      </c>
    </row>
    <row r="219" spans="1:21" x14ac:dyDescent="0.35">
      <c r="A219">
        <v>10234</v>
      </c>
      <c r="B219" s="1">
        <v>45883</v>
      </c>
      <c r="C219" s="2">
        <f>YEAR(Table2[Order Date])</f>
        <v>2025</v>
      </c>
      <c r="D219" s="2" t="str">
        <f>TEXT(Table2[Order Date],"mmm")</f>
        <v>Aug</v>
      </c>
      <c r="E219" t="s">
        <v>568</v>
      </c>
      <c r="F219" t="s">
        <v>28</v>
      </c>
      <c r="G219" t="s">
        <v>85</v>
      </c>
      <c r="H219" t="str">
        <f>VLOOKUP(Table2[[#This Row],[City]], Table46[], 2, FALSE)</f>
        <v>Odisha</v>
      </c>
      <c r="I219" t="s">
        <v>75</v>
      </c>
      <c r="J219" t="s">
        <v>409</v>
      </c>
      <c r="K219" t="s">
        <v>569</v>
      </c>
      <c r="L219" s="2">
        <v>3</v>
      </c>
      <c r="M219" s="11">
        <v>51697</v>
      </c>
      <c r="N219" s="6">
        <v>5</v>
      </c>
      <c r="O219" s="4">
        <f>Table2[[#This Row],[Discount]]/100</f>
        <v>0.05</v>
      </c>
      <c r="P219" s="4" t="str">
        <f>IF(Table2[[#This Row],[Discount%]]=0,"No Discount",
IF(Table2[[#This Row],[Discount%]]&lt;=0.1,"Medium Discount",
IF(Table2[[#This Row],[Discount%]]&lt;=0.2,"High Discount")))</f>
        <v>Medium Discount</v>
      </c>
      <c r="Q219" s="9">
        <f>(Table2[Unit_Price]*Table2[Quantity])*(Table2[Discount]/100)</f>
        <v>7754.55</v>
      </c>
      <c r="R219" s="10">
        <v>147336.45000000001</v>
      </c>
      <c r="S219" s="10">
        <v>21418.07</v>
      </c>
      <c r="T219" s="4">
        <f>Table2[Profit]/Table2[Sales]</f>
        <v>0.14536844073547311</v>
      </c>
      <c r="U219" t="s">
        <v>83</v>
      </c>
    </row>
    <row r="220" spans="1:21" x14ac:dyDescent="0.35">
      <c r="A220">
        <v>10235</v>
      </c>
      <c r="B220" s="1">
        <v>45855</v>
      </c>
      <c r="C220" s="2">
        <f>YEAR(Table2[Order Date])</f>
        <v>2025</v>
      </c>
      <c r="D220" s="2" t="str">
        <f>TEXT(Table2[Order Date],"mmm")</f>
        <v>Jul</v>
      </c>
      <c r="E220" t="s">
        <v>570</v>
      </c>
      <c r="F220" t="s">
        <v>28</v>
      </c>
      <c r="G220" t="s">
        <v>144</v>
      </c>
      <c r="H220" t="str">
        <f>VLOOKUP(Table2[[#This Row],[City]], Table46[], 2, FALSE)</f>
        <v>Assam</v>
      </c>
      <c r="I220" t="s">
        <v>24</v>
      </c>
      <c r="J220" t="s">
        <v>133</v>
      </c>
      <c r="K220" t="s">
        <v>571</v>
      </c>
      <c r="L220" s="2">
        <v>1</v>
      </c>
      <c r="M220" s="11">
        <v>39944</v>
      </c>
      <c r="N220" s="6">
        <v>15</v>
      </c>
      <c r="O220" s="4">
        <f>Table2[[#This Row],[Discount]]/100</f>
        <v>0.15</v>
      </c>
      <c r="P220" s="4" t="str">
        <f>IF(Table2[[#This Row],[Discount%]]=0,"No Discount",
IF(Table2[[#This Row],[Discount%]]&lt;=0.1,"Medium Discount",
IF(Table2[[#This Row],[Discount%]]&lt;=0.2,"High Discount")))</f>
        <v>High Discount</v>
      </c>
      <c r="Q220" s="9">
        <f>(Table2[Unit_Price]*Table2[Quantity])*(Table2[Discount]/100)</f>
        <v>5991.5999999999995</v>
      </c>
      <c r="R220" s="10">
        <v>33952.400000000001</v>
      </c>
      <c r="S220" s="10">
        <v>7336.34</v>
      </c>
      <c r="T220" s="4">
        <f>Table2[Profit]/Table2[Sales]</f>
        <v>0.21607721398192764</v>
      </c>
      <c r="U220" t="s">
        <v>20</v>
      </c>
    </row>
    <row r="221" spans="1:21" x14ac:dyDescent="0.35">
      <c r="A221">
        <v>10236</v>
      </c>
      <c r="B221" s="1">
        <v>45692</v>
      </c>
      <c r="C221" s="2">
        <f>YEAR(Table2[Order Date])</f>
        <v>2025</v>
      </c>
      <c r="D221" s="2" t="str">
        <f>TEXT(Table2[Order Date],"mmm")</f>
        <v>Feb</v>
      </c>
      <c r="E221" t="s">
        <v>572</v>
      </c>
      <c r="F221" t="s">
        <v>40</v>
      </c>
      <c r="G221" t="s">
        <v>110</v>
      </c>
      <c r="H221" t="str">
        <f>VLOOKUP(Table2[[#This Row],[City]], Table46[], 2, FALSE)</f>
        <v>Gujarat</v>
      </c>
      <c r="I221" t="s">
        <v>69</v>
      </c>
      <c r="J221" t="s">
        <v>517</v>
      </c>
      <c r="K221" t="s">
        <v>573</v>
      </c>
      <c r="L221" s="2">
        <v>4</v>
      </c>
      <c r="M221" s="11">
        <v>18454</v>
      </c>
      <c r="N221" s="6">
        <v>20</v>
      </c>
      <c r="O221" s="4">
        <f>Table2[[#This Row],[Discount]]/100</f>
        <v>0.2</v>
      </c>
      <c r="P221" s="4" t="str">
        <f>IF(Table2[[#This Row],[Discount%]]=0,"No Discount",
IF(Table2[[#This Row],[Discount%]]&lt;=0.1,"Medium Discount",
IF(Table2[[#This Row],[Discount%]]&lt;=0.2,"High Discount")))</f>
        <v>High Discount</v>
      </c>
      <c r="Q221" s="9">
        <f>(Table2[Unit_Price]*Table2[Quantity])*(Table2[Discount]/100)</f>
        <v>14763.2</v>
      </c>
      <c r="R221" s="10">
        <v>59052.800000000003</v>
      </c>
      <c r="S221" s="10">
        <v>3756.64</v>
      </c>
      <c r="T221" s="4">
        <f>Table2[Profit]/Table2[Sales]</f>
        <v>6.361493443155955E-2</v>
      </c>
      <c r="U221" t="s">
        <v>20</v>
      </c>
    </row>
    <row r="222" spans="1:21" x14ac:dyDescent="0.35">
      <c r="A222">
        <v>10237</v>
      </c>
      <c r="B222" s="1">
        <v>45640</v>
      </c>
      <c r="C222" s="2">
        <f>YEAR(Table2[Order Date])</f>
        <v>2024</v>
      </c>
      <c r="D222" s="2" t="str">
        <f>TEXT(Table2[Order Date],"mmm")</f>
        <v>Dec</v>
      </c>
      <c r="E222" t="s">
        <v>574</v>
      </c>
      <c r="F222" t="s">
        <v>15</v>
      </c>
      <c r="G222" t="s">
        <v>68</v>
      </c>
      <c r="H222" t="str">
        <f>VLOOKUP(Table2[[#This Row],[City]], Table46[], 2, FALSE)</f>
        <v>Telangana</v>
      </c>
      <c r="I222" t="s">
        <v>86</v>
      </c>
      <c r="J222" t="s">
        <v>118</v>
      </c>
      <c r="K222" t="s">
        <v>575</v>
      </c>
      <c r="L222" s="2">
        <v>2</v>
      </c>
      <c r="M222" s="11">
        <v>30222</v>
      </c>
      <c r="N222" s="6">
        <v>0</v>
      </c>
      <c r="O222" s="4">
        <f>Table2[[#This Row],[Discount]]/100</f>
        <v>0</v>
      </c>
      <c r="P222" s="4" t="str">
        <f>IF(Table2[[#This Row],[Discount%]]=0,"No Discount",
IF(Table2[[#This Row],[Discount%]]&lt;=0.1,"Medium Discount",
IF(Table2[[#This Row],[Discount%]]&lt;=0.2,"High Discount")))</f>
        <v>No Discount</v>
      </c>
      <c r="Q222" s="9">
        <f>(Table2[Unit_Price]*Table2[Quantity])*(Table2[Discount]/100)</f>
        <v>0</v>
      </c>
      <c r="R222" s="10">
        <v>60444</v>
      </c>
      <c r="S222" s="10">
        <v>5067.8999999999996</v>
      </c>
      <c r="T222" s="4">
        <f>Table2[Profit]/Table2[Sales]</f>
        <v>8.3844550327575929E-2</v>
      </c>
      <c r="U222" t="s">
        <v>72</v>
      </c>
    </row>
    <row r="223" spans="1:21" x14ac:dyDescent="0.35">
      <c r="A223">
        <v>10239</v>
      </c>
      <c r="B223" s="1">
        <v>45853</v>
      </c>
      <c r="C223" s="2">
        <f>YEAR(Table2[Order Date])</f>
        <v>2025</v>
      </c>
      <c r="D223" s="2" t="str">
        <f>TEXT(Table2[Order Date],"mmm")</f>
        <v>Jul</v>
      </c>
      <c r="E223" t="s">
        <v>578</v>
      </c>
      <c r="F223" t="s">
        <v>28</v>
      </c>
      <c r="G223" t="s">
        <v>144</v>
      </c>
      <c r="H223" t="str">
        <f>VLOOKUP(Table2[[#This Row],[City]], Table46[], 2, FALSE)</f>
        <v>Assam</v>
      </c>
      <c r="I223" t="s">
        <v>86</v>
      </c>
      <c r="J223" t="s">
        <v>118</v>
      </c>
      <c r="K223" t="s">
        <v>579</v>
      </c>
      <c r="L223" s="2">
        <v>5</v>
      </c>
      <c r="M223" s="11">
        <v>57335</v>
      </c>
      <c r="N223" s="6">
        <v>20</v>
      </c>
      <c r="O223" s="4">
        <f>Table2[[#This Row],[Discount]]/100</f>
        <v>0.2</v>
      </c>
      <c r="P223" s="4" t="str">
        <f>IF(Table2[[#This Row],[Discount%]]=0,"No Discount",
IF(Table2[[#This Row],[Discount%]]&lt;=0.1,"Medium Discount",
IF(Table2[[#This Row],[Discount%]]&lt;=0.2,"High Discount")))</f>
        <v>High Discount</v>
      </c>
      <c r="Q223" s="9">
        <f>(Table2[Unit_Price]*Table2[Quantity])*(Table2[Discount]/100)</f>
        <v>57335</v>
      </c>
      <c r="R223" s="10">
        <v>229340</v>
      </c>
      <c r="S223" s="10">
        <v>28515.03</v>
      </c>
      <c r="T223" s="4">
        <f>Table2[Profit]/Table2[Sales]</f>
        <v>0.12433517920990668</v>
      </c>
      <c r="U223" t="s">
        <v>72</v>
      </c>
    </row>
    <row r="224" spans="1:21" x14ac:dyDescent="0.35">
      <c r="A224">
        <v>10240</v>
      </c>
      <c r="B224" s="1">
        <v>45591</v>
      </c>
      <c r="C224" s="2">
        <f>YEAR(Table2[Order Date])</f>
        <v>2024</v>
      </c>
      <c r="D224" s="2" t="str">
        <f>TEXT(Table2[Order Date],"mmm")</f>
        <v>Oct</v>
      </c>
      <c r="E224" t="s">
        <v>580</v>
      </c>
      <c r="F224" t="s">
        <v>15</v>
      </c>
      <c r="G224" t="s">
        <v>147</v>
      </c>
      <c r="H224" t="str">
        <f>VLOOKUP(Table2[[#This Row],[City]], Table46[], 2, FALSE)</f>
        <v>Kerala</v>
      </c>
      <c r="I224" t="s">
        <v>42</v>
      </c>
      <c r="J224" t="s">
        <v>79</v>
      </c>
      <c r="K224" t="s">
        <v>581</v>
      </c>
      <c r="L224" s="2">
        <v>4</v>
      </c>
      <c r="M224" s="11">
        <v>9093</v>
      </c>
      <c r="N224" s="6">
        <v>10</v>
      </c>
      <c r="O224" s="4">
        <f>Table2[[#This Row],[Discount]]/100</f>
        <v>0.1</v>
      </c>
      <c r="P224" s="4" t="str">
        <f>IF(Table2[[#This Row],[Discount%]]=0,"No Discount",
IF(Table2[[#This Row],[Discount%]]&lt;=0.1,"Medium Discount",
IF(Table2[[#This Row],[Discount%]]&lt;=0.2,"High Discount")))</f>
        <v>Medium Discount</v>
      </c>
      <c r="Q224" s="9">
        <f>(Table2[Unit_Price]*Table2[Quantity])*(Table2[Discount]/100)</f>
        <v>3637.2000000000003</v>
      </c>
      <c r="R224" s="10">
        <v>32734.799999999999</v>
      </c>
      <c r="S224" s="10">
        <v>4322.0200000000004</v>
      </c>
      <c r="T224" s="4">
        <f>Table2[Profit]/Table2[Sales]</f>
        <v>0.13203135501056981</v>
      </c>
      <c r="U224" t="s">
        <v>83</v>
      </c>
    </row>
    <row r="225" spans="1:21" x14ac:dyDescent="0.35">
      <c r="A225">
        <v>10241</v>
      </c>
      <c r="B225" s="1">
        <v>45229</v>
      </c>
      <c r="C225" s="2">
        <f>YEAR(Table2[Order Date])</f>
        <v>2023</v>
      </c>
      <c r="D225" s="2" t="str">
        <f>TEXT(Table2[Order Date],"mmm")</f>
        <v>Oct</v>
      </c>
      <c r="E225" t="s">
        <v>582</v>
      </c>
      <c r="F225" t="s">
        <v>28</v>
      </c>
      <c r="G225" t="s">
        <v>85</v>
      </c>
      <c r="H225" t="str">
        <f>VLOOKUP(Table2[[#This Row],[City]], Table46[], 2, FALSE)</f>
        <v>Odisha</v>
      </c>
      <c r="I225" t="s">
        <v>30</v>
      </c>
      <c r="J225" t="s">
        <v>31</v>
      </c>
      <c r="K225" t="s">
        <v>583</v>
      </c>
      <c r="L225" s="2">
        <v>2</v>
      </c>
      <c r="M225" s="11">
        <v>34565</v>
      </c>
      <c r="N225" s="6">
        <v>15</v>
      </c>
      <c r="O225" s="4">
        <f>Table2[[#This Row],[Discount]]/100</f>
        <v>0.15</v>
      </c>
      <c r="P225" s="4" t="str">
        <f>IF(Table2[[#This Row],[Discount%]]=0,"No Discount",
IF(Table2[[#This Row],[Discount%]]&lt;=0.1,"Medium Discount",
IF(Table2[[#This Row],[Discount%]]&lt;=0.2,"High Discount")))</f>
        <v>High Discount</v>
      </c>
      <c r="Q225" s="9">
        <f>(Table2[Unit_Price]*Table2[Quantity])*(Table2[Discount]/100)</f>
        <v>10369.5</v>
      </c>
      <c r="R225" s="10">
        <v>58760.5</v>
      </c>
      <c r="S225" s="10">
        <v>13789.31</v>
      </c>
      <c r="T225" s="4">
        <f>Table2[Profit]/Table2[Sales]</f>
        <v>0.23466971860348362</v>
      </c>
      <c r="U225" t="s">
        <v>33</v>
      </c>
    </row>
    <row r="226" spans="1:21" x14ac:dyDescent="0.35">
      <c r="A226">
        <v>10243</v>
      </c>
      <c r="B226" s="1">
        <v>45701</v>
      </c>
      <c r="C226" s="2">
        <f>YEAR(Table2[Order Date])</f>
        <v>2025</v>
      </c>
      <c r="D226" s="2" t="str">
        <f>TEXT(Table2[Order Date],"mmm")</f>
        <v>Feb</v>
      </c>
      <c r="E226" t="s">
        <v>586</v>
      </c>
      <c r="F226" t="s">
        <v>28</v>
      </c>
      <c r="G226" t="s">
        <v>35</v>
      </c>
      <c r="H226" t="str">
        <f>VLOOKUP(Table2[[#This Row],[City]], Table46[], 2, FALSE)</f>
        <v>West Bengal</v>
      </c>
      <c r="I226" t="s">
        <v>86</v>
      </c>
      <c r="J226" t="s">
        <v>171</v>
      </c>
      <c r="K226" t="s">
        <v>587</v>
      </c>
      <c r="L226" s="2">
        <v>2</v>
      </c>
      <c r="M226" s="11">
        <v>53365</v>
      </c>
      <c r="N226" s="6">
        <v>20</v>
      </c>
      <c r="O226" s="4">
        <f>Table2[[#This Row],[Discount]]/100</f>
        <v>0.2</v>
      </c>
      <c r="P226" s="4" t="str">
        <f>IF(Table2[[#This Row],[Discount%]]=0,"No Discount",
IF(Table2[[#This Row],[Discount%]]&lt;=0.1,"Medium Discount",
IF(Table2[[#This Row],[Discount%]]&lt;=0.2,"High Discount")))</f>
        <v>High Discount</v>
      </c>
      <c r="Q226" s="9">
        <f>(Table2[Unit_Price]*Table2[Quantity])*(Table2[Discount]/100)</f>
        <v>21346</v>
      </c>
      <c r="R226" s="10">
        <v>85384</v>
      </c>
      <c r="S226" s="10">
        <v>15861.81</v>
      </c>
      <c r="T226" s="4">
        <f>Table2[Profit]/Table2[Sales]</f>
        <v>0.18577028483088165</v>
      </c>
      <c r="U226" t="s">
        <v>20</v>
      </c>
    </row>
    <row r="227" spans="1:21" x14ac:dyDescent="0.35">
      <c r="A227">
        <v>10244</v>
      </c>
      <c r="B227" s="1">
        <v>45554</v>
      </c>
      <c r="C227" s="2">
        <f>YEAR(Table2[Order Date])</f>
        <v>2024</v>
      </c>
      <c r="D227" s="2" t="str">
        <f>TEXT(Table2[Order Date],"mmm")</f>
        <v>Sep</v>
      </c>
      <c r="E227" t="s">
        <v>588</v>
      </c>
      <c r="F227" t="s">
        <v>15</v>
      </c>
      <c r="G227" t="s">
        <v>174</v>
      </c>
      <c r="H227" t="str">
        <f>VLOOKUP(Table2[[#This Row],[City]], Table46[], 2, FALSE)</f>
        <v>Tamil Nadu</v>
      </c>
      <c r="I227" t="s">
        <v>96</v>
      </c>
      <c r="J227" t="s">
        <v>183</v>
      </c>
      <c r="K227" t="s">
        <v>589</v>
      </c>
      <c r="L227" s="2">
        <v>4</v>
      </c>
      <c r="M227" s="11">
        <v>15498</v>
      </c>
      <c r="N227" s="6">
        <v>0</v>
      </c>
      <c r="O227" s="4">
        <f>Table2[[#This Row],[Discount]]/100</f>
        <v>0</v>
      </c>
      <c r="P227" s="4" t="str">
        <f>IF(Table2[[#This Row],[Discount%]]=0,"No Discount",
IF(Table2[[#This Row],[Discount%]]&lt;=0.1,"Medium Discount",
IF(Table2[[#This Row],[Discount%]]&lt;=0.2,"High Discount")))</f>
        <v>No Discount</v>
      </c>
      <c r="Q227" s="9">
        <f>(Table2[Unit_Price]*Table2[Quantity])*(Table2[Discount]/100)</f>
        <v>0</v>
      </c>
      <c r="R227" s="10">
        <v>61992</v>
      </c>
      <c r="S227" s="10">
        <v>5890.9</v>
      </c>
      <c r="T227" s="4">
        <f>Table2[Profit]/Table2[Sales]</f>
        <v>9.5026777648728869E-2</v>
      </c>
      <c r="U227" t="s">
        <v>33</v>
      </c>
    </row>
    <row r="228" spans="1:21" x14ac:dyDescent="0.35">
      <c r="A228">
        <v>10245</v>
      </c>
      <c r="B228" s="1">
        <v>45229</v>
      </c>
      <c r="C228" s="2">
        <f>YEAR(Table2[Order Date])</f>
        <v>2023</v>
      </c>
      <c r="D228" s="2" t="str">
        <f>TEXT(Table2[Order Date],"mmm")</f>
        <v>Oct</v>
      </c>
      <c r="E228" t="s">
        <v>590</v>
      </c>
      <c r="F228" t="s">
        <v>40</v>
      </c>
      <c r="G228" t="s">
        <v>62</v>
      </c>
      <c r="H228" t="str">
        <f>VLOOKUP(Table2[[#This Row],[City]], Table46[], 2, FALSE)</f>
        <v>Goa</v>
      </c>
      <c r="I228" t="s">
        <v>30</v>
      </c>
      <c r="J228" t="s">
        <v>227</v>
      </c>
      <c r="K228" t="s">
        <v>591</v>
      </c>
      <c r="L228" s="2">
        <v>1</v>
      </c>
      <c r="M228" s="11">
        <v>3128</v>
      </c>
      <c r="N228" s="6">
        <v>15</v>
      </c>
      <c r="O228" s="4">
        <f>Table2[[#This Row],[Discount]]/100</f>
        <v>0.15</v>
      </c>
      <c r="P228" s="4" t="str">
        <f>IF(Table2[[#This Row],[Discount%]]=0,"No Discount",
IF(Table2[[#This Row],[Discount%]]&lt;=0.1,"Medium Discount",
IF(Table2[[#This Row],[Discount%]]&lt;=0.2,"High Discount")))</f>
        <v>High Discount</v>
      </c>
      <c r="Q228" s="9">
        <f>(Table2[Unit_Price]*Table2[Quantity])*(Table2[Discount]/100)</f>
        <v>469.2</v>
      </c>
      <c r="R228" s="10">
        <v>2658.8</v>
      </c>
      <c r="S228" s="10">
        <v>362.44</v>
      </c>
      <c r="T228" s="4">
        <f>Table2[Profit]/Table2[Sales]</f>
        <v>0.13631713554987213</v>
      </c>
      <c r="U228" t="s">
        <v>38</v>
      </c>
    </row>
    <row r="229" spans="1:21" x14ac:dyDescent="0.35">
      <c r="A229">
        <v>10246</v>
      </c>
      <c r="B229" s="1">
        <v>45382</v>
      </c>
      <c r="C229" s="2">
        <f>YEAR(Table2[Order Date])</f>
        <v>2024</v>
      </c>
      <c r="D229" s="2" t="str">
        <f>TEXT(Table2[Order Date],"mmm")</f>
        <v>Mar</v>
      </c>
      <c r="E229" t="s">
        <v>592</v>
      </c>
      <c r="F229" t="s">
        <v>15</v>
      </c>
      <c r="G229" t="s">
        <v>16</v>
      </c>
      <c r="H229" t="str">
        <f>VLOOKUP(Table2[[#This Row],[City]], Table46[], 2, FALSE)</f>
        <v>Karnataka</v>
      </c>
      <c r="I229" t="s">
        <v>42</v>
      </c>
      <c r="J229" t="s">
        <v>446</v>
      </c>
      <c r="K229" t="s">
        <v>593</v>
      </c>
      <c r="L229" s="2">
        <v>5</v>
      </c>
      <c r="M229" s="11">
        <v>23664</v>
      </c>
      <c r="N229" s="6">
        <v>15</v>
      </c>
      <c r="O229" s="4">
        <f>Table2[[#This Row],[Discount]]/100</f>
        <v>0.15</v>
      </c>
      <c r="P229" s="4" t="str">
        <f>IF(Table2[[#This Row],[Discount%]]=0,"No Discount",
IF(Table2[[#This Row],[Discount%]]&lt;=0.1,"Medium Discount",
IF(Table2[[#This Row],[Discount%]]&lt;=0.2,"High Discount")))</f>
        <v>High Discount</v>
      </c>
      <c r="Q229" s="9">
        <f>(Table2[Unit_Price]*Table2[Quantity])*(Table2[Discount]/100)</f>
        <v>17748</v>
      </c>
      <c r="R229" s="10">
        <v>100572</v>
      </c>
      <c r="S229" s="10">
        <v>22121.16</v>
      </c>
      <c r="T229" s="4">
        <f>Table2[Profit]/Table2[Sales]</f>
        <v>0.21995346617348766</v>
      </c>
      <c r="U229" t="s">
        <v>83</v>
      </c>
    </row>
    <row r="230" spans="1:21" x14ac:dyDescent="0.35">
      <c r="A230">
        <v>10247</v>
      </c>
      <c r="B230" s="1">
        <v>45712</v>
      </c>
      <c r="C230" s="2">
        <f>YEAR(Table2[Order Date])</f>
        <v>2025</v>
      </c>
      <c r="D230" s="2" t="str">
        <f>TEXT(Table2[Order Date],"mmm")</f>
        <v>Feb</v>
      </c>
      <c r="E230" t="s">
        <v>594</v>
      </c>
      <c r="F230" t="s">
        <v>15</v>
      </c>
      <c r="G230" t="s">
        <v>147</v>
      </c>
      <c r="H230" t="str">
        <f>VLOOKUP(Table2[[#This Row],[City]], Table46[], 2, FALSE)</f>
        <v>Kerala</v>
      </c>
      <c r="I230" t="s">
        <v>24</v>
      </c>
      <c r="J230" t="s">
        <v>59</v>
      </c>
      <c r="K230" t="s">
        <v>595</v>
      </c>
      <c r="L230" s="2">
        <v>2</v>
      </c>
      <c r="M230" s="11">
        <v>28416</v>
      </c>
      <c r="N230" s="6">
        <v>10</v>
      </c>
      <c r="O230" s="4">
        <f>Table2[[#This Row],[Discount]]/100</f>
        <v>0.1</v>
      </c>
      <c r="P230" s="4" t="str">
        <f>IF(Table2[[#This Row],[Discount%]]=0,"No Discount",
IF(Table2[[#This Row],[Discount%]]&lt;=0.1,"Medium Discount",
IF(Table2[[#This Row],[Discount%]]&lt;=0.2,"High Discount")))</f>
        <v>Medium Discount</v>
      </c>
      <c r="Q230" s="9">
        <f>(Table2[Unit_Price]*Table2[Quantity])*(Table2[Discount]/100)</f>
        <v>5683.2000000000007</v>
      </c>
      <c r="R230" s="10">
        <v>51148.800000000003</v>
      </c>
      <c r="S230" s="10">
        <v>5324.04</v>
      </c>
      <c r="T230" s="4">
        <f>Table2[Profit]/Table2[Sales]</f>
        <v>0.10408924549549549</v>
      </c>
      <c r="U230" t="s">
        <v>72</v>
      </c>
    </row>
    <row r="231" spans="1:21" x14ac:dyDescent="0.35">
      <c r="A231">
        <v>10250</v>
      </c>
      <c r="B231" s="1">
        <v>45217</v>
      </c>
      <c r="C231" s="2">
        <f>YEAR(Table2[Order Date])</f>
        <v>2023</v>
      </c>
      <c r="D231" s="2" t="str">
        <f>TEXT(Table2[Order Date],"mmm")</f>
        <v>Oct</v>
      </c>
      <c r="E231" t="s">
        <v>600</v>
      </c>
      <c r="F231" t="s">
        <v>28</v>
      </c>
      <c r="G231" t="s">
        <v>35</v>
      </c>
      <c r="H231" t="str">
        <f>VLOOKUP(Table2[[#This Row],[City]], Table46[], 2, FALSE)</f>
        <v>West Bengal</v>
      </c>
      <c r="I231" t="s">
        <v>46</v>
      </c>
      <c r="J231" t="s">
        <v>126</v>
      </c>
      <c r="K231" t="s">
        <v>601</v>
      </c>
      <c r="L231" s="2">
        <v>2</v>
      </c>
      <c r="M231" s="11">
        <v>50258</v>
      </c>
      <c r="N231" s="6">
        <v>15</v>
      </c>
      <c r="O231" s="4">
        <f>Table2[[#This Row],[Discount]]/100</f>
        <v>0.15</v>
      </c>
      <c r="P231" s="4" t="str">
        <f>IF(Table2[[#This Row],[Discount%]]=0,"No Discount",
IF(Table2[[#This Row],[Discount%]]&lt;=0.1,"Medium Discount",
IF(Table2[[#This Row],[Discount%]]&lt;=0.2,"High Discount")))</f>
        <v>High Discount</v>
      </c>
      <c r="Q231" s="9">
        <f>(Table2[Unit_Price]*Table2[Quantity])*(Table2[Discount]/100)</f>
        <v>15077.4</v>
      </c>
      <c r="R231" s="10">
        <v>85438.6</v>
      </c>
      <c r="S231" s="10">
        <v>10418.459999999999</v>
      </c>
      <c r="T231" s="4">
        <f>Table2[Profit]/Table2[Sales]</f>
        <v>0.12194090258969598</v>
      </c>
      <c r="U231" t="s">
        <v>38</v>
      </c>
    </row>
    <row r="232" spans="1:21" x14ac:dyDescent="0.35">
      <c r="A232">
        <v>10251</v>
      </c>
      <c r="B232" s="1">
        <v>45559</v>
      </c>
      <c r="C232" s="2">
        <f>YEAR(Table2[Order Date])</f>
        <v>2024</v>
      </c>
      <c r="D232" s="2" t="str">
        <f>TEXT(Table2[Order Date],"mmm")</f>
        <v>Sep</v>
      </c>
      <c r="E232" t="s">
        <v>602</v>
      </c>
      <c r="F232" t="s">
        <v>40</v>
      </c>
      <c r="G232" t="s">
        <v>41</v>
      </c>
      <c r="H232" t="str">
        <f>VLOOKUP(Table2[[#This Row],[City]], Table46[], 2, FALSE)</f>
        <v>Maharashtra</v>
      </c>
      <c r="I232" t="s">
        <v>75</v>
      </c>
      <c r="J232" t="s">
        <v>409</v>
      </c>
      <c r="K232" t="s">
        <v>603</v>
      </c>
      <c r="L232" s="2">
        <v>2</v>
      </c>
      <c r="M232" s="11">
        <v>60360</v>
      </c>
      <c r="N232" s="6">
        <v>5</v>
      </c>
      <c r="O232" s="4">
        <f>Table2[[#This Row],[Discount]]/100</f>
        <v>0.05</v>
      </c>
      <c r="P232" s="4" t="str">
        <f>IF(Table2[[#This Row],[Discount%]]=0,"No Discount",
IF(Table2[[#This Row],[Discount%]]&lt;=0.1,"Medium Discount",
IF(Table2[[#This Row],[Discount%]]&lt;=0.2,"High Discount")))</f>
        <v>Medium Discount</v>
      </c>
      <c r="Q232" s="9">
        <f>(Table2[Unit_Price]*Table2[Quantity])*(Table2[Discount]/100)</f>
        <v>6036</v>
      </c>
      <c r="R232" s="10">
        <v>114684</v>
      </c>
      <c r="S232" s="10">
        <v>11743.67</v>
      </c>
      <c r="T232" s="4">
        <f>Table2[Profit]/Table2[Sales]</f>
        <v>0.1024002476369851</v>
      </c>
      <c r="U232" t="s">
        <v>33</v>
      </c>
    </row>
    <row r="233" spans="1:21" x14ac:dyDescent="0.35">
      <c r="A233">
        <v>10252</v>
      </c>
      <c r="B233" s="1">
        <v>45353</v>
      </c>
      <c r="C233" s="2">
        <f>YEAR(Table2[Order Date])</f>
        <v>2024</v>
      </c>
      <c r="D233" s="2" t="str">
        <f>TEXT(Table2[Order Date],"mmm")</f>
        <v>Mar</v>
      </c>
      <c r="E233" t="s">
        <v>604</v>
      </c>
      <c r="F233" t="s">
        <v>22</v>
      </c>
      <c r="G233" t="s">
        <v>54</v>
      </c>
      <c r="H233" t="str">
        <f>VLOOKUP(Table2[[#This Row],[City]], Table46[], 2, FALSE)</f>
        <v>Uttar Pradesh</v>
      </c>
      <c r="I233" t="s">
        <v>129</v>
      </c>
      <c r="J233" t="s">
        <v>168</v>
      </c>
      <c r="K233" t="s">
        <v>605</v>
      </c>
      <c r="L233" s="2">
        <v>2</v>
      </c>
      <c r="M233" s="11">
        <v>63148</v>
      </c>
      <c r="N233" s="6">
        <v>5</v>
      </c>
      <c r="O233" s="4">
        <f>Table2[[#This Row],[Discount]]/100</f>
        <v>0.05</v>
      </c>
      <c r="P233" s="4" t="str">
        <f>IF(Table2[[#This Row],[Discount%]]=0,"No Discount",
IF(Table2[[#This Row],[Discount%]]&lt;=0.1,"Medium Discount",
IF(Table2[[#This Row],[Discount%]]&lt;=0.2,"High Discount")))</f>
        <v>Medium Discount</v>
      </c>
      <c r="Q233" s="9">
        <f>(Table2[Unit_Price]*Table2[Quantity])*(Table2[Discount]/100)</f>
        <v>6314.8</v>
      </c>
      <c r="R233" s="10">
        <v>119981.2</v>
      </c>
      <c r="S233" s="10">
        <v>23234.02</v>
      </c>
      <c r="T233" s="4">
        <f>Table2[Profit]/Table2[Sales]</f>
        <v>0.19364717139018447</v>
      </c>
      <c r="U233" t="s">
        <v>83</v>
      </c>
    </row>
    <row r="234" spans="1:21" x14ac:dyDescent="0.35">
      <c r="A234">
        <v>10253</v>
      </c>
      <c r="B234" s="1">
        <v>45433</v>
      </c>
      <c r="C234" s="2">
        <f>YEAR(Table2[Order Date])</f>
        <v>2024</v>
      </c>
      <c r="D234" s="2" t="str">
        <f>TEXT(Table2[Order Date],"mmm")</f>
        <v>May</v>
      </c>
      <c r="E234" t="s">
        <v>606</v>
      </c>
      <c r="F234" t="s">
        <v>15</v>
      </c>
      <c r="G234" t="s">
        <v>68</v>
      </c>
      <c r="H234" t="str">
        <f>VLOOKUP(Table2[[#This Row],[City]], Table46[], 2, FALSE)</f>
        <v>Telangana</v>
      </c>
      <c r="I234" t="s">
        <v>42</v>
      </c>
      <c r="J234" t="s">
        <v>446</v>
      </c>
      <c r="K234" t="s">
        <v>607</v>
      </c>
      <c r="L234" s="2">
        <v>5</v>
      </c>
      <c r="M234" s="11">
        <v>57913</v>
      </c>
      <c r="N234" s="6">
        <v>0</v>
      </c>
      <c r="O234" s="4">
        <f>Table2[[#This Row],[Discount]]/100</f>
        <v>0</v>
      </c>
      <c r="P234" s="4" t="str">
        <f>IF(Table2[[#This Row],[Discount%]]=0,"No Discount",
IF(Table2[[#This Row],[Discount%]]&lt;=0.1,"Medium Discount",
IF(Table2[[#This Row],[Discount%]]&lt;=0.2,"High Discount")))</f>
        <v>No Discount</v>
      </c>
      <c r="Q234" s="9">
        <f>(Table2[Unit_Price]*Table2[Quantity])*(Table2[Discount]/100)</f>
        <v>0</v>
      </c>
      <c r="R234" s="10">
        <v>289565</v>
      </c>
      <c r="S234" s="10">
        <v>61458.27</v>
      </c>
      <c r="T234" s="4">
        <f>Table2[Profit]/Table2[Sales]</f>
        <v>0.21224343411669228</v>
      </c>
      <c r="U234" t="s">
        <v>83</v>
      </c>
    </row>
    <row r="235" spans="1:21" x14ac:dyDescent="0.35">
      <c r="A235">
        <v>10254</v>
      </c>
      <c r="B235" s="1">
        <v>45673</v>
      </c>
      <c r="C235" s="2">
        <f>YEAR(Table2[Order Date])</f>
        <v>2025</v>
      </c>
      <c r="D235" s="2" t="str">
        <f>TEXT(Table2[Order Date],"mmm")</f>
        <v>Jan</v>
      </c>
      <c r="E235" t="s">
        <v>608</v>
      </c>
      <c r="F235" t="s">
        <v>40</v>
      </c>
      <c r="G235" t="s">
        <v>62</v>
      </c>
      <c r="H235" t="str">
        <f>VLOOKUP(Table2[[#This Row],[City]], Table46[], 2, FALSE)</f>
        <v>Goa</v>
      </c>
      <c r="I235" t="s">
        <v>42</v>
      </c>
      <c r="J235" t="s">
        <v>79</v>
      </c>
      <c r="K235" t="s">
        <v>609</v>
      </c>
      <c r="L235" s="2">
        <v>2</v>
      </c>
      <c r="M235" s="11">
        <v>58276</v>
      </c>
      <c r="N235" s="6">
        <v>10</v>
      </c>
      <c r="O235" s="4">
        <f>Table2[[#This Row],[Discount]]/100</f>
        <v>0.1</v>
      </c>
      <c r="P235" s="4" t="str">
        <f>IF(Table2[[#This Row],[Discount%]]=0,"No Discount",
IF(Table2[[#This Row],[Discount%]]&lt;=0.1,"Medium Discount",
IF(Table2[[#This Row],[Discount%]]&lt;=0.2,"High Discount")))</f>
        <v>Medium Discount</v>
      </c>
      <c r="Q235" s="9">
        <f>(Table2[Unit_Price]*Table2[Quantity])*(Table2[Discount]/100)</f>
        <v>11655.2</v>
      </c>
      <c r="R235" s="10">
        <v>104896.8</v>
      </c>
      <c r="S235" s="10">
        <v>17061.36</v>
      </c>
      <c r="T235" s="4">
        <f>Table2[Profit]/Table2[Sales]</f>
        <v>0.16264900359210197</v>
      </c>
      <c r="U235" t="s">
        <v>83</v>
      </c>
    </row>
    <row r="236" spans="1:21" x14ac:dyDescent="0.35">
      <c r="A236">
        <v>10255</v>
      </c>
      <c r="B236" s="1">
        <v>45237</v>
      </c>
      <c r="C236" s="2">
        <f>YEAR(Table2[Order Date])</f>
        <v>2023</v>
      </c>
      <c r="D236" s="2" t="str">
        <f>TEXT(Table2[Order Date],"mmm")</f>
        <v>Nov</v>
      </c>
      <c r="E236" t="s">
        <v>610</v>
      </c>
      <c r="F236" t="s">
        <v>28</v>
      </c>
      <c r="G236" t="s">
        <v>114</v>
      </c>
      <c r="H236" t="str">
        <f>VLOOKUP(Table2[[#This Row],[City]], Table46[], 2, FALSE)</f>
        <v>Jharkhand</v>
      </c>
      <c r="I236" t="s">
        <v>75</v>
      </c>
      <c r="J236" t="s">
        <v>240</v>
      </c>
      <c r="K236" t="s">
        <v>611</v>
      </c>
      <c r="L236" s="2">
        <v>5</v>
      </c>
      <c r="M236" s="11">
        <v>6472</v>
      </c>
      <c r="N236" s="6">
        <v>10</v>
      </c>
      <c r="O236" s="4">
        <f>Table2[[#This Row],[Discount]]/100</f>
        <v>0.1</v>
      </c>
      <c r="P236" s="4" t="str">
        <f>IF(Table2[[#This Row],[Discount%]]=0,"No Discount",
IF(Table2[[#This Row],[Discount%]]&lt;=0.1,"Medium Discount",
IF(Table2[[#This Row],[Discount%]]&lt;=0.2,"High Discount")))</f>
        <v>Medium Discount</v>
      </c>
      <c r="Q236" s="9">
        <f>(Table2[Unit_Price]*Table2[Quantity])*(Table2[Discount]/100)</f>
        <v>3236</v>
      </c>
      <c r="R236" s="10">
        <v>29124</v>
      </c>
      <c r="S236" s="10">
        <v>7277.61</v>
      </c>
      <c r="T236" s="4">
        <f>Table2[Profit]/Table2[Sales]</f>
        <v>0.24988360115368766</v>
      </c>
      <c r="U236" t="s">
        <v>20</v>
      </c>
    </row>
    <row r="237" spans="1:21" x14ac:dyDescent="0.35">
      <c r="A237">
        <v>10256</v>
      </c>
      <c r="B237" s="1">
        <v>45669</v>
      </c>
      <c r="C237" s="2">
        <f>YEAR(Table2[Order Date])</f>
        <v>2025</v>
      </c>
      <c r="D237" s="2" t="str">
        <f>TEXT(Table2[Order Date],"mmm")</f>
        <v>Jan</v>
      </c>
      <c r="E237" t="s">
        <v>612</v>
      </c>
      <c r="F237" t="s">
        <v>22</v>
      </c>
      <c r="G237" t="s">
        <v>167</v>
      </c>
      <c r="H237" t="str">
        <f>VLOOKUP(Table2[[#This Row],[City]], Table46[], 2, FALSE)</f>
        <v>Punjab</v>
      </c>
      <c r="I237" t="s">
        <v>86</v>
      </c>
      <c r="J237" t="s">
        <v>118</v>
      </c>
      <c r="K237" t="s">
        <v>613</v>
      </c>
      <c r="L237" s="2">
        <v>3</v>
      </c>
      <c r="M237" s="11">
        <v>3517</v>
      </c>
      <c r="N237" s="6">
        <v>5</v>
      </c>
      <c r="O237" s="4">
        <f>Table2[[#This Row],[Discount]]/100</f>
        <v>0.05</v>
      </c>
      <c r="P237" s="4" t="str">
        <f>IF(Table2[[#This Row],[Discount%]]=0,"No Discount",
IF(Table2[[#This Row],[Discount%]]&lt;=0.1,"Medium Discount",
IF(Table2[[#This Row],[Discount%]]&lt;=0.2,"High Discount")))</f>
        <v>Medium Discount</v>
      </c>
      <c r="Q237" s="9">
        <f>(Table2[Unit_Price]*Table2[Quantity])*(Table2[Discount]/100)</f>
        <v>527.55000000000007</v>
      </c>
      <c r="R237" s="10">
        <v>10023.450000000001</v>
      </c>
      <c r="S237" s="10">
        <v>1456.11</v>
      </c>
      <c r="T237" s="4">
        <f>Table2[Profit]/Table2[Sales]</f>
        <v>0.14527034105023717</v>
      </c>
      <c r="U237" t="s">
        <v>38</v>
      </c>
    </row>
    <row r="238" spans="1:21" x14ac:dyDescent="0.35">
      <c r="A238">
        <v>10257</v>
      </c>
      <c r="B238" s="1">
        <v>45379</v>
      </c>
      <c r="C238" s="2">
        <f>YEAR(Table2[Order Date])</f>
        <v>2024</v>
      </c>
      <c r="D238" s="2" t="str">
        <f>TEXT(Table2[Order Date],"mmm")</f>
        <v>Mar</v>
      </c>
      <c r="E238" t="s">
        <v>614</v>
      </c>
      <c r="F238" t="s">
        <v>40</v>
      </c>
      <c r="G238" t="s">
        <v>41</v>
      </c>
      <c r="H238" t="str">
        <f>VLOOKUP(Table2[[#This Row],[City]], Table46[], 2, FALSE)</f>
        <v>Maharashtra</v>
      </c>
      <c r="I238" t="s">
        <v>24</v>
      </c>
      <c r="J238" t="s">
        <v>59</v>
      </c>
      <c r="K238" t="s">
        <v>287</v>
      </c>
      <c r="L238" s="2">
        <v>3</v>
      </c>
      <c r="M238" s="11">
        <v>7479</v>
      </c>
      <c r="N238" s="6">
        <v>20</v>
      </c>
      <c r="O238" s="4">
        <f>Table2[[#This Row],[Discount]]/100</f>
        <v>0.2</v>
      </c>
      <c r="P238" s="4" t="str">
        <f>IF(Table2[[#This Row],[Discount%]]=0,"No Discount",
IF(Table2[[#This Row],[Discount%]]&lt;=0.1,"Medium Discount",
IF(Table2[[#This Row],[Discount%]]&lt;=0.2,"High Discount")))</f>
        <v>High Discount</v>
      </c>
      <c r="Q238" s="9">
        <f>(Table2[Unit_Price]*Table2[Quantity])*(Table2[Discount]/100)</f>
        <v>4487.4000000000005</v>
      </c>
      <c r="R238" s="10">
        <v>17949.599999999999</v>
      </c>
      <c r="S238" s="10">
        <v>2704.4</v>
      </c>
      <c r="T238" s="4">
        <f>Table2[Profit]/Table2[Sales]</f>
        <v>0.15066631011276019</v>
      </c>
      <c r="U238" t="s">
        <v>72</v>
      </c>
    </row>
    <row r="239" spans="1:21" x14ac:dyDescent="0.35">
      <c r="A239">
        <v>10258</v>
      </c>
      <c r="B239" s="1">
        <v>45586</v>
      </c>
      <c r="C239" s="2">
        <f>YEAR(Table2[Order Date])</f>
        <v>2024</v>
      </c>
      <c r="D239" s="2" t="str">
        <f>TEXT(Table2[Order Date],"mmm")</f>
        <v>Oct</v>
      </c>
      <c r="E239" t="s">
        <v>615</v>
      </c>
      <c r="F239" t="s">
        <v>22</v>
      </c>
      <c r="G239" t="s">
        <v>58</v>
      </c>
      <c r="H239" t="str">
        <f>VLOOKUP(Table2[[#This Row],[City]], Table46[], 2, FALSE)</f>
        <v>Rajashtan</v>
      </c>
      <c r="I239" t="s">
        <v>75</v>
      </c>
      <c r="J239" t="s">
        <v>76</v>
      </c>
      <c r="K239" t="s">
        <v>616</v>
      </c>
      <c r="L239" s="2">
        <v>5</v>
      </c>
      <c r="M239" s="11">
        <v>72191</v>
      </c>
      <c r="N239" s="6">
        <v>10</v>
      </c>
      <c r="O239" s="4">
        <f>Table2[[#This Row],[Discount]]/100</f>
        <v>0.1</v>
      </c>
      <c r="P239" s="4" t="str">
        <f>IF(Table2[[#This Row],[Discount%]]=0,"No Discount",
IF(Table2[[#This Row],[Discount%]]&lt;=0.1,"Medium Discount",
IF(Table2[[#This Row],[Discount%]]&lt;=0.2,"High Discount")))</f>
        <v>Medium Discount</v>
      </c>
      <c r="Q239" s="9">
        <f>(Table2[Unit_Price]*Table2[Quantity])*(Table2[Discount]/100)</f>
        <v>36095.5</v>
      </c>
      <c r="R239" s="10">
        <v>324859.5</v>
      </c>
      <c r="S239" s="10">
        <v>53183.45</v>
      </c>
      <c r="T239" s="4">
        <f>Table2[Profit]/Table2[Sales]</f>
        <v>0.16371215864088937</v>
      </c>
      <c r="U239" t="s">
        <v>33</v>
      </c>
    </row>
    <row r="240" spans="1:21" x14ac:dyDescent="0.35">
      <c r="A240">
        <v>10260</v>
      </c>
      <c r="B240" s="1">
        <v>45446</v>
      </c>
      <c r="C240" s="2">
        <f>YEAR(Table2[Order Date])</f>
        <v>2024</v>
      </c>
      <c r="D240" s="2" t="str">
        <f>TEXT(Table2[Order Date],"mmm")</f>
        <v>Jun</v>
      </c>
      <c r="E240" t="s">
        <v>619</v>
      </c>
      <c r="F240" t="s">
        <v>15</v>
      </c>
      <c r="G240" t="s">
        <v>16</v>
      </c>
      <c r="H240" t="str">
        <f>VLOOKUP(Table2[[#This Row],[City]], Table46[], 2, FALSE)</f>
        <v>Karnataka</v>
      </c>
      <c r="I240" t="s">
        <v>42</v>
      </c>
      <c r="J240" t="s">
        <v>79</v>
      </c>
      <c r="K240" t="s">
        <v>620</v>
      </c>
      <c r="L240" s="2">
        <v>1</v>
      </c>
      <c r="M240" s="11">
        <v>59828</v>
      </c>
      <c r="N240" s="6">
        <v>5</v>
      </c>
      <c r="O240" s="4">
        <f>Table2[[#This Row],[Discount]]/100</f>
        <v>0.05</v>
      </c>
      <c r="P240" s="4" t="str">
        <f>IF(Table2[[#This Row],[Discount%]]=0,"No Discount",
IF(Table2[[#This Row],[Discount%]]&lt;=0.1,"Medium Discount",
IF(Table2[[#This Row],[Discount%]]&lt;=0.2,"High Discount")))</f>
        <v>Medium Discount</v>
      </c>
      <c r="Q240" s="9">
        <f>(Table2[Unit_Price]*Table2[Quantity])*(Table2[Discount]/100)</f>
        <v>2991.4</v>
      </c>
      <c r="R240" s="10">
        <v>56836.6</v>
      </c>
      <c r="S240" s="10">
        <v>8325.15</v>
      </c>
      <c r="T240" s="4">
        <f>Table2[Profit]/Table2[Sales]</f>
        <v>0.14647515861258414</v>
      </c>
      <c r="U240" t="s">
        <v>72</v>
      </c>
    </row>
    <row r="241" spans="1:21" x14ac:dyDescent="0.35">
      <c r="A241">
        <v>10262</v>
      </c>
      <c r="B241" s="1">
        <v>45590</v>
      </c>
      <c r="C241" s="2">
        <f>YEAR(Table2[Order Date])</f>
        <v>2024</v>
      </c>
      <c r="D241" s="2" t="str">
        <f>TEXT(Table2[Order Date],"mmm")</f>
        <v>Oct</v>
      </c>
      <c r="E241" t="s">
        <v>623</v>
      </c>
      <c r="F241" t="s">
        <v>28</v>
      </c>
      <c r="G241" t="s">
        <v>29</v>
      </c>
      <c r="H241" t="str">
        <f>VLOOKUP(Table2[[#This Row],[City]], Table46[], 2, FALSE)</f>
        <v>Bihar</v>
      </c>
      <c r="I241" t="s">
        <v>96</v>
      </c>
      <c r="J241" t="s">
        <v>156</v>
      </c>
      <c r="K241" t="s">
        <v>624</v>
      </c>
      <c r="L241" s="2">
        <v>3</v>
      </c>
      <c r="M241" s="11">
        <v>24823</v>
      </c>
      <c r="N241" s="6">
        <v>10</v>
      </c>
      <c r="O241" s="4">
        <f>Table2[[#This Row],[Discount]]/100</f>
        <v>0.1</v>
      </c>
      <c r="P241" s="4" t="str">
        <f>IF(Table2[[#This Row],[Discount%]]=0,"No Discount",
IF(Table2[[#This Row],[Discount%]]&lt;=0.1,"Medium Discount",
IF(Table2[[#This Row],[Discount%]]&lt;=0.2,"High Discount")))</f>
        <v>Medium Discount</v>
      </c>
      <c r="Q241" s="9">
        <f>(Table2[Unit_Price]*Table2[Quantity])*(Table2[Discount]/100)</f>
        <v>7446.9000000000005</v>
      </c>
      <c r="R241" s="10">
        <v>67022.100000000006</v>
      </c>
      <c r="S241" s="10">
        <v>14626.79</v>
      </c>
      <c r="T241" s="4">
        <f>Table2[Profit]/Table2[Sales]</f>
        <v>0.21823831243724084</v>
      </c>
      <c r="U241" t="s">
        <v>83</v>
      </c>
    </row>
    <row r="242" spans="1:21" x14ac:dyDescent="0.35">
      <c r="A242">
        <v>10263</v>
      </c>
      <c r="B242" s="1">
        <v>45252</v>
      </c>
      <c r="C242" s="2">
        <f>YEAR(Table2[Order Date])</f>
        <v>2023</v>
      </c>
      <c r="D242" s="2" t="str">
        <f>TEXT(Table2[Order Date],"mmm")</f>
        <v>Nov</v>
      </c>
      <c r="E242" t="s">
        <v>625</v>
      </c>
      <c r="F242" t="s">
        <v>22</v>
      </c>
      <c r="G242" t="s">
        <v>58</v>
      </c>
      <c r="H242" t="str">
        <f>VLOOKUP(Table2[[#This Row],[City]], Table46[], 2, FALSE)</f>
        <v>Rajashtan</v>
      </c>
      <c r="I242" t="s">
        <v>129</v>
      </c>
      <c r="J242" t="s">
        <v>148</v>
      </c>
      <c r="K242" t="s">
        <v>626</v>
      </c>
      <c r="L242" s="2">
        <v>3</v>
      </c>
      <c r="M242" s="11">
        <v>50511</v>
      </c>
      <c r="N242" s="6">
        <v>10</v>
      </c>
      <c r="O242" s="4">
        <f>Table2[[#This Row],[Discount]]/100</f>
        <v>0.1</v>
      </c>
      <c r="P242" s="4" t="str">
        <f>IF(Table2[[#This Row],[Discount%]]=0,"No Discount",
IF(Table2[[#This Row],[Discount%]]&lt;=0.1,"Medium Discount",
IF(Table2[[#This Row],[Discount%]]&lt;=0.2,"High Discount")))</f>
        <v>Medium Discount</v>
      </c>
      <c r="Q242" s="9">
        <f>(Table2[Unit_Price]*Table2[Quantity])*(Table2[Discount]/100)</f>
        <v>15153.300000000001</v>
      </c>
      <c r="R242" s="10">
        <v>136379.70000000001</v>
      </c>
      <c r="S242" s="10">
        <v>20913.919999999998</v>
      </c>
      <c r="T242" s="4">
        <f>Table2[Profit]/Table2[Sales]</f>
        <v>0.1533506819563322</v>
      </c>
      <c r="U242" t="s">
        <v>83</v>
      </c>
    </row>
    <row r="243" spans="1:21" x14ac:dyDescent="0.35">
      <c r="A243">
        <v>10264</v>
      </c>
      <c r="B243" s="1">
        <v>45327</v>
      </c>
      <c r="C243" s="2">
        <f>YEAR(Table2[Order Date])</f>
        <v>2024</v>
      </c>
      <c r="D243" s="2" t="str">
        <f>TEXT(Table2[Order Date],"mmm")</f>
        <v>Feb</v>
      </c>
      <c r="E243" t="s">
        <v>627</v>
      </c>
      <c r="F243" t="s">
        <v>15</v>
      </c>
      <c r="G243" t="s">
        <v>174</v>
      </c>
      <c r="H243" t="str">
        <f>VLOOKUP(Table2[[#This Row],[City]], Table46[], 2, FALSE)</f>
        <v>Tamil Nadu</v>
      </c>
      <c r="I243" t="s">
        <v>30</v>
      </c>
      <c r="J243" t="s">
        <v>31</v>
      </c>
      <c r="K243" t="s">
        <v>628</v>
      </c>
      <c r="L243" s="2">
        <v>4</v>
      </c>
      <c r="M243" s="11">
        <v>39061</v>
      </c>
      <c r="N243" s="6">
        <v>20</v>
      </c>
      <c r="O243" s="4">
        <f>Table2[[#This Row],[Discount]]/100</f>
        <v>0.2</v>
      </c>
      <c r="P243" s="4" t="str">
        <f>IF(Table2[[#This Row],[Discount%]]=0,"No Discount",
IF(Table2[[#This Row],[Discount%]]&lt;=0.1,"Medium Discount",
IF(Table2[[#This Row],[Discount%]]&lt;=0.2,"High Discount")))</f>
        <v>High Discount</v>
      </c>
      <c r="Q243" s="9">
        <f>(Table2[Unit_Price]*Table2[Quantity])*(Table2[Discount]/100)</f>
        <v>31248.800000000003</v>
      </c>
      <c r="R243" s="10">
        <v>124995.2</v>
      </c>
      <c r="S243" s="10">
        <v>30886.7</v>
      </c>
      <c r="T243" s="4">
        <f>Table2[Profit]/Table2[Sales]</f>
        <v>0.24710308875860834</v>
      </c>
      <c r="U243" t="s">
        <v>33</v>
      </c>
    </row>
    <row r="244" spans="1:21" x14ac:dyDescent="0.35">
      <c r="A244">
        <v>10265</v>
      </c>
      <c r="B244" s="1">
        <v>45358</v>
      </c>
      <c r="C244" s="2">
        <f>YEAR(Table2[Order Date])</f>
        <v>2024</v>
      </c>
      <c r="D244" s="2" t="str">
        <f>TEXT(Table2[Order Date],"mmm")</f>
        <v>Mar</v>
      </c>
      <c r="E244" t="s">
        <v>629</v>
      </c>
      <c r="F244" t="s">
        <v>28</v>
      </c>
      <c r="G244" t="s">
        <v>35</v>
      </c>
      <c r="H244" t="str">
        <f>VLOOKUP(Table2[[#This Row],[City]], Table46[], 2, FALSE)</f>
        <v>West Bengal</v>
      </c>
      <c r="I244" t="s">
        <v>30</v>
      </c>
      <c r="J244" t="s">
        <v>65</v>
      </c>
      <c r="K244" t="s">
        <v>630</v>
      </c>
      <c r="L244" s="2">
        <v>5</v>
      </c>
      <c r="M244" s="11">
        <v>30115</v>
      </c>
      <c r="N244" s="6">
        <v>10</v>
      </c>
      <c r="O244" s="4">
        <f>Table2[[#This Row],[Discount]]/100</f>
        <v>0.1</v>
      </c>
      <c r="P244" s="4" t="str">
        <f>IF(Table2[[#This Row],[Discount%]]=0,"No Discount",
IF(Table2[[#This Row],[Discount%]]&lt;=0.1,"Medium Discount",
IF(Table2[[#This Row],[Discount%]]&lt;=0.2,"High Discount")))</f>
        <v>Medium Discount</v>
      </c>
      <c r="Q244" s="9">
        <f>(Table2[Unit_Price]*Table2[Quantity])*(Table2[Discount]/100)</f>
        <v>15057.5</v>
      </c>
      <c r="R244" s="10">
        <v>135517.5</v>
      </c>
      <c r="S244" s="10">
        <v>8531.85</v>
      </c>
      <c r="T244" s="4">
        <f>Table2[Profit]/Table2[Sales]</f>
        <v>6.295755160772594E-2</v>
      </c>
      <c r="U244" t="s">
        <v>38</v>
      </c>
    </row>
    <row r="245" spans="1:21" x14ac:dyDescent="0.35">
      <c r="A245">
        <v>10266</v>
      </c>
      <c r="B245" s="1">
        <v>45591</v>
      </c>
      <c r="C245" s="2">
        <f>YEAR(Table2[Order Date])</f>
        <v>2024</v>
      </c>
      <c r="D245" s="2" t="str">
        <f>TEXT(Table2[Order Date],"mmm")</f>
        <v>Oct</v>
      </c>
      <c r="E245" t="s">
        <v>631</v>
      </c>
      <c r="F245" t="s">
        <v>28</v>
      </c>
      <c r="G245" t="s">
        <v>144</v>
      </c>
      <c r="H245" t="str">
        <f>VLOOKUP(Table2[[#This Row],[City]], Table46[], 2, FALSE)</f>
        <v>Assam</v>
      </c>
      <c r="I245" t="s">
        <v>17</v>
      </c>
      <c r="J245" t="s">
        <v>291</v>
      </c>
      <c r="K245" t="s">
        <v>632</v>
      </c>
      <c r="L245" s="2">
        <v>1</v>
      </c>
      <c r="M245" s="11">
        <v>43894</v>
      </c>
      <c r="N245" s="6">
        <v>20</v>
      </c>
      <c r="O245" s="4">
        <f>Table2[[#This Row],[Discount]]/100</f>
        <v>0.2</v>
      </c>
      <c r="P245" s="4" t="str">
        <f>IF(Table2[[#This Row],[Discount%]]=0,"No Discount",
IF(Table2[[#This Row],[Discount%]]&lt;=0.1,"Medium Discount",
IF(Table2[[#This Row],[Discount%]]&lt;=0.2,"High Discount")))</f>
        <v>High Discount</v>
      </c>
      <c r="Q245" s="9">
        <f>(Table2[Unit_Price]*Table2[Quantity])*(Table2[Discount]/100)</f>
        <v>8778.8000000000011</v>
      </c>
      <c r="R245" s="10">
        <v>35115.199999999997</v>
      </c>
      <c r="S245" s="10">
        <v>4820.4799999999996</v>
      </c>
      <c r="T245" s="4">
        <f>Table2[Profit]/Table2[Sales]</f>
        <v>0.1372761653073313</v>
      </c>
      <c r="U245" t="s">
        <v>38</v>
      </c>
    </row>
    <row r="246" spans="1:21" x14ac:dyDescent="0.35">
      <c r="A246">
        <v>10267</v>
      </c>
      <c r="B246" s="1">
        <v>45693</v>
      </c>
      <c r="C246" s="2">
        <f>YEAR(Table2[Order Date])</f>
        <v>2025</v>
      </c>
      <c r="D246" s="2" t="str">
        <f>TEXT(Table2[Order Date],"mmm")</f>
        <v>Feb</v>
      </c>
      <c r="E246" t="s">
        <v>633</v>
      </c>
      <c r="F246" t="s">
        <v>28</v>
      </c>
      <c r="G246" t="s">
        <v>85</v>
      </c>
      <c r="H246" t="str">
        <f>VLOOKUP(Table2[[#This Row],[City]], Table46[], 2, FALSE)</f>
        <v>Odisha</v>
      </c>
      <c r="I246" t="s">
        <v>129</v>
      </c>
      <c r="J246" t="s">
        <v>130</v>
      </c>
      <c r="K246" t="s">
        <v>634</v>
      </c>
      <c r="L246" s="2">
        <v>3</v>
      </c>
      <c r="M246" s="11">
        <v>33800</v>
      </c>
      <c r="N246" s="6">
        <v>5</v>
      </c>
      <c r="O246" s="4">
        <f>Table2[[#This Row],[Discount]]/100</f>
        <v>0.05</v>
      </c>
      <c r="P246" s="4" t="str">
        <f>IF(Table2[[#This Row],[Discount%]]=0,"No Discount",
IF(Table2[[#This Row],[Discount%]]&lt;=0.1,"Medium Discount",
IF(Table2[[#This Row],[Discount%]]&lt;=0.2,"High Discount")))</f>
        <v>Medium Discount</v>
      </c>
      <c r="Q246" s="9">
        <f>(Table2[Unit_Price]*Table2[Quantity])*(Table2[Discount]/100)</f>
        <v>5070</v>
      </c>
      <c r="R246" s="10">
        <v>96330</v>
      </c>
      <c r="S246" s="10">
        <v>11891.6</v>
      </c>
      <c r="T246" s="4">
        <f>Table2[Profit]/Table2[Sales]</f>
        <v>0.12344648603757916</v>
      </c>
      <c r="U246" t="s">
        <v>72</v>
      </c>
    </row>
    <row r="247" spans="1:21" x14ac:dyDescent="0.35">
      <c r="A247">
        <v>10268</v>
      </c>
      <c r="B247" s="1">
        <v>45743</v>
      </c>
      <c r="C247" s="2">
        <f>YEAR(Table2[Order Date])</f>
        <v>2025</v>
      </c>
      <c r="D247" s="2" t="str">
        <f>TEXT(Table2[Order Date],"mmm")</f>
        <v>Mar</v>
      </c>
      <c r="E247" t="s">
        <v>635</v>
      </c>
      <c r="F247" t="s">
        <v>22</v>
      </c>
      <c r="G247" t="s">
        <v>74</v>
      </c>
      <c r="H247" t="str">
        <f>VLOOKUP(Table2[[#This Row],[City]], Table46[], 2, FALSE)</f>
        <v>Chandigarh</v>
      </c>
      <c r="I247" t="s">
        <v>30</v>
      </c>
      <c r="J247" t="s">
        <v>322</v>
      </c>
      <c r="K247" t="s">
        <v>636</v>
      </c>
      <c r="L247" s="2">
        <v>2</v>
      </c>
      <c r="M247" s="11">
        <v>9711</v>
      </c>
      <c r="N247" s="6">
        <v>10</v>
      </c>
      <c r="O247" s="4">
        <f>Table2[[#This Row],[Discount]]/100</f>
        <v>0.1</v>
      </c>
      <c r="P247" s="4" t="str">
        <f>IF(Table2[[#This Row],[Discount%]]=0,"No Discount",
IF(Table2[[#This Row],[Discount%]]&lt;=0.1,"Medium Discount",
IF(Table2[[#This Row],[Discount%]]&lt;=0.2,"High Discount")))</f>
        <v>Medium Discount</v>
      </c>
      <c r="Q247" s="9">
        <f>(Table2[Unit_Price]*Table2[Quantity])*(Table2[Discount]/100)</f>
        <v>1942.2</v>
      </c>
      <c r="R247" s="10">
        <v>17479.8</v>
      </c>
      <c r="S247" s="10">
        <v>2640.87</v>
      </c>
      <c r="T247" s="4">
        <f>Table2[Profit]/Table2[Sales]</f>
        <v>0.15108124806919987</v>
      </c>
      <c r="U247" t="s">
        <v>33</v>
      </c>
    </row>
    <row r="248" spans="1:21" x14ac:dyDescent="0.35">
      <c r="A248">
        <v>10269</v>
      </c>
      <c r="B248" s="1">
        <v>45708</v>
      </c>
      <c r="C248" s="2">
        <f>YEAR(Table2[Order Date])</f>
        <v>2025</v>
      </c>
      <c r="D248" s="2" t="str">
        <f>TEXT(Table2[Order Date],"mmm")</f>
        <v>Feb</v>
      </c>
      <c r="E248" t="s">
        <v>637</v>
      </c>
      <c r="F248" t="s">
        <v>15</v>
      </c>
      <c r="G248" t="s">
        <v>93</v>
      </c>
      <c r="H248" t="str">
        <f>VLOOKUP(Table2[[#This Row],[City]], Table46[], 2, FALSE)</f>
        <v>Tamil Nadu</v>
      </c>
      <c r="I248" t="s">
        <v>129</v>
      </c>
      <c r="J248" t="s">
        <v>168</v>
      </c>
      <c r="K248" t="s">
        <v>638</v>
      </c>
      <c r="L248" s="2">
        <v>5</v>
      </c>
      <c r="M248" s="11">
        <v>57388</v>
      </c>
      <c r="N248" s="6">
        <v>20</v>
      </c>
      <c r="O248" s="4">
        <f>Table2[[#This Row],[Discount]]/100</f>
        <v>0.2</v>
      </c>
      <c r="P248" s="4" t="str">
        <f>IF(Table2[[#This Row],[Discount%]]=0,"No Discount",
IF(Table2[[#This Row],[Discount%]]&lt;=0.1,"Medium Discount",
IF(Table2[[#This Row],[Discount%]]&lt;=0.2,"High Discount")))</f>
        <v>High Discount</v>
      </c>
      <c r="Q248" s="9">
        <f>(Table2[Unit_Price]*Table2[Quantity])*(Table2[Discount]/100)</f>
        <v>57388</v>
      </c>
      <c r="R248" s="10">
        <v>229552</v>
      </c>
      <c r="S248" s="10">
        <v>51151.3</v>
      </c>
      <c r="T248" s="4">
        <f>Table2[Profit]/Table2[Sales]</f>
        <v>0.22283099254199484</v>
      </c>
      <c r="U248" t="s">
        <v>38</v>
      </c>
    </row>
    <row r="249" spans="1:21" x14ac:dyDescent="0.35">
      <c r="A249">
        <v>10270</v>
      </c>
      <c r="B249" s="1">
        <v>45452</v>
      </c>
      <c r="C249" s="2">
        <f>YEAR(Table2[Order Date])</f>
        <v>2024</v>
      </c>
      <c r="D249" s="2" t="str">
        <f>TEXT(Table2[Order Date],"mmm")</f>
        <v>Jun</v>
      </c>
      <c r="E249" t="s">
        <v>639</v>
      </c>
      <c r="F249" t="s">
        <v>15</v>
      </c>
      <c r="G249" t="s">
        <v>147</v>
      </c>
      <c r="H249" t="str">
        <f>VLOOKUP(Table2[[#This Row],[City]], Table46[], 2, FALSE)</f>
        <v>Kerala</v>
      </c>
      <c r="I249" t="s">
        <v>96</v>
      </c>
      <c r="J249" t="s">
        <v>156</v>
      </c>
      <c r="K249" t="s">
        <v>640</v>
      </c>
      <c r="L249" s="2">
        <v>4</v>
      </c>
      <c r="M249" s="11">
        <v>27669</v>
      </c>
      <c r="N249" s="6">
        <v>20</v>
      </c>
      <c r="O249" s="4">
        <f>Table2[[#This Row],[Discount]]/100</f>
        <v>0.2</v>
      </c>
      <c r="P249" s="4" t="str">
        <f>IF(Table2[[#This Row],[Discount%]]=0,"No Discount",
IF(Table2[[#This Row],[Discount%]]&lt;=0.1,"Medium Discount",
IF(Table2[[#This Row],[Discount%]]&lt;=0.2,"High Discount")))</f>
        <v>High Discount</v>
      </c>
      <c r="Q249" s="9">
        <f>(Table2[Unit_Price]*Table2[Quantity])*(Table2[Discount]/100)</f>
        <v>22135.200000000001</v>
      </c>
      <c r="R249" s="10">
        <v>88540.800000000003</v>
      </c>
      <c r="S249" s="10">
        <v>16698.919999999998</v>
      </c>
      <c r="T249" s="4">
        <f>Table2[Profit]/Table2[Sales]</f>
        <v>0.18860141313383205</v>
      </c>
      <c r="U249" t="s">
        <v>72</v>
      </c>
    </row>
    <row r="250" spans="1:21" x14ac:dyDescent="0.35">
      <c r="A250">
        <v>10271</v>
      </c>
      <c r="B250" s="1">
        <v>45564</v>
      </c>
      <c r="C250" s="2">
        <f>YEAR(Table2[Order Date])</f>
        <v>2024</v>
      </c>
      <c r="D250" s="2" t="str">
        <f>TEXT(Table2[Order Date],"mmm")</f>
        <v>Sep</v>
      </c>
      <c r="E250" t="s">
        <v>641</v>
      </c>
      <c r="F250" t="s">
        <v>28</v>
      </c>
      <c r="G250" t="s">
        <v>114</v>
      </c>
      <c r="H250" t="str">
        <f>VLOOKUP(Table2[[#This Row],[City]], Table46[], 2, FALSE)</f>
        <v>Jharkhand</v>
      </c>
      <c r="I250" t="s">
        <v>86</v>
      </c>
      <c r="J250" t="s">
        <v>87</v>
      </c>
      <c r="K250" t="s">
        <v>642</v>
      </c>
      <c r="L250" s="2">
        <v>2</v>
      </c>
      <c r="M250" s="11">
        <v>63300</v>
      </c>
      <c r="N250" s="6">
        <v>0</v>
      </c>
      <c r="O250" s="4">
        <f>Table2[[#This Row],[Discount]]/100</f>
        <v>0</v>
      </c>
      <c r="P250" s="4" t="str">
        <f>IF(Table2[[#This Row],[Discount%]]=0,"No Discount",
IF(Table2[[#This Row],[Discount%]]&lt;=0.1,"Medium Discount",
IF(Table2[[#This Row],[Discount%]]&lt;=0.2,"High Discount")))</f>
        <v>No Discount</v>
      </c>
      <c r="Q250" s="9">
        <f>(Table2[Unit_Price]*Table2[Quantity])*(Table2[Discount]/100)</f>
        <v>0</v>
      </c>
      <c r="R250" s="10">
        <v>126600</v>
      </c>
      <c r="S250" s="10">
        <v>16591.78</v>
      </c>
      <c r="T250" s="4">
        <f>Table2[Profit]/Table2[Sales]</f>
        <v>0.13105671406003158</v>
      </c>
      <c r="U250" t="s">
        <v>20</v>
      </c>
    </row>
    <row r="251" spans="1:21" x14ac:dyDescent="0.35">
      <c r="A251">
        <v>10272</v>
      </c>
      <c r="B251" s="1">
        <v>45902</v>
      </c>
      <c r="C251" s="2">
        <f>YEAR(Table2[Order Date])</f>
        <v>2025</v>
      </c>
      <c r="D251" s="2" t="str">
        <f>TEXT(Table2[Order Date],"mmm")</f>
        <v>Sep</v>
      </c>
      <c r="E251" t="s">
        <v>643</v>
      </c>
      <c r="F251" t="s">
        <v>28</v>
      </c>
      <c r="G251" t="s">
        <v>85</v>
      </c>
      <c r="H251" t="str">
        <f>VLOOKUP(Table2[[#This Row],[City]], Table46[], 2, FALSE)</f>
        <v>Odisha</v>
      </c>
      <c r="I251" t="s">
        <v>75</v>
      </c>
      <c r="J251" t="s">
        <v>204</v>
      </c>
      <c r="K251" t="s">
        <v>644</v>
      </c>
      <c r="L251" s="2">
        <v>4</v>
      </c>
      <c r="M251" s="11">
        <v>32197</v>
      </c>
      <c r="N251" s="6">
        <v>10</v>
      </c>
      <c r="O251" s="4">
        <f>Table2[[#This Row],[Discount]]/100</f>
        <v>0.1</v>
      </c>
      <c r="P251" s="4" t="str">
        <f>IF(Table2[[#This Row],[Discount%]]=0,"No Discount",
IF(Table2[[#This Row],[Discount%]]&lt;=0.1,"Medium Discount",
IF(Table2[[#This Row],[Discount%]]&lt;=0.2,"High Discount")))</f>
        <v>Medium Discount</v>
      </c>
      <c r="Q251" s="9">
        <f>(Table2[Unit_Price]*Table2[Quantity])*(Table2[Discount]/100)</f>
        <v>12878.800000000001</v>
      </c>
      <c r="R251" s="10">
        <v>115909.2</v>
      </c>
      <c r="S251" s="10">
        <v>27119.3</v>
      </c>
      <c r="T251" s="4">
        <f>Table2[Profit]/Table2[Sales]</f>
        <v>0.23397021116529146</v>
      </c>
      <c r="U251" t="s">
        <v>33</v>
      </c>
    </row>
    <row r="252" spans="1:21" x14ac:dyDescent="0.35">
      <c r="A252">
        <v>10273</v>
      </c>
      <c r="B252" s="1">
        <v>45531</v>
      </c>
      <c r="C252" s="2">
        <f>YEAR(Table2[Order Date])</f>
        <v>2024</v>
      </c>
      <c r="D252" s="2" t="str">
        <f>TEXT(Table2[Order Date],"mmm")</f>
        <v>Aug</v>
      </c>
      <c r="E252" t="s">
        <v>645</v>
      </c>
      <c r="F252" t="s">
        <v>28</v>
      </c>
      <c r="G252" t="s">
        <v>85</v>
      </c>
      <c r="H252" t="str">
        <f>VLOOKUP(Table2[[#This Row],[City]], Table46[], 2, FALSE)</f>
        <v>Odisha</v>
      </c>
      <c r="I252" t="s">
        <v>129</v>
      </c>
      <c r="J252" t="s">
        <v>130</v>
      </c>
      <c r="K252" t="s">
        <v>646</v>
      </c>
      <c r="L252" s="2">
        <v>4</v>
      </c>
      <c r="M252" s="11">
        <v>25239</v>
      </c>
      <c r="N252" s="6">
        <v>15</v>
      </c>
      <c r="O252" s="4">
        <f>Table2[[#This Row],[Discount]]/100</f>
        <v>0.15</v>
      </c>
      <c r="P252" s="4" t="str">
        <f>IF(Table2[[#This Row],[Discount%]]=0,"No Discount",
IF(Table2[[#This Row],[Discount%]]&lt;=0.1,"Medium Discount",
IF(Table2[[#This Row],[Discount%]]&lt;=0.2,"High Discount")))</f>
        <v>High Discount</v>
      </c>
      <c r="Q252" s="9">
        <f>(Table2[Unit_Price]*Table2[Quantity])*(Table2[Discount]/100)</f>
        <v>15143.4</v>
      </c>
      <c r="R252" s="10">
        <v>85812.6</v>
      </c>
      <c r="S252" s="10">
        <v>9112.69</v>
      </c>
      <c r="T252" s="4">
        <f>Table2[Profit]/Table2[Sales]</f>
        <v>0.1061929133950026</v>
      </c>
      <c r="U252" t="s">
        <v>20</v>
      </c>
    </row>
    <row r="253" spans="1:21" x14ac:dyDescent="0.35">
      <c r="A253">
        <v>10274</v>
      </c>
      <c r="B253" s="1">
        <v>45338</v>
      </c>
      <c r="C253" s="2">
        <f>YEAR(Table2[Order Date])</f>
        <v>2024</v>
      </c>
      <c r="D253" s="2" t="str">
        <f>TEXT(Table2[Order Date],"mmm")</f>
        <v>Feb</v>
      </c>
      <c r="E253" t="s">
        <v>647</v>
      </c>
      <c r="F253" t="s">
        <v>15</v>
      </c>
      <c r="G253" t="s">
        <v>147</v>
      </c>
      <c r="H253" t="str">
        <f>VLOOKUP(Table2[[#This Row],[City]], Table46[], 2, FALSE)</f>
        <v>Kerala</v>
      </c>
      <c r="I253" t="s">
        <v>46</v>
      </c>
      <c r="J253" t="s">
        <v>209</v>
      </c>
      <c r="K253" t="s">
        <v>648</v>
      </c>
      <c r="L253" s="2">
        <v>4</v>
      </c>
      <c r="M253" s="11">
        <v>47304</v>
      </c>
      <c r="N253" s="6">
        <v>15</v>
      </c>
      <c r="O253" s="4">
        <f>Table2[[#This Row],[Discount]]/100</f>
        <v>0.15</v>
      </c>
      <c r="P253" s="4" t="str">
        <f>IF(Table2[[#This Row],[Discount%]]=0,"No Discount",
IF(Table2[[#This Row],[Discount%]]&lt;=0.1,"Medium Discount",
IF(Table2[[#This Row],[Discount%]]&lt;=0.2,"High Discount")))</f>
        <v>High Discount</v>
      </c>
      <c r="Q253" s="9">
        <f>(Table2[Unit_Price]*Table2[Quantity])*(Table2[Discount]/100)</f>
        <v>28382.399999999998</v>
      </c>
      <c r="R253" s="10">
        <v>160833.60000000001</v>
      </c>
      <c r="S253" s="10">
        <v>35806.379999999997</v>
      </c>
      <c r="T253" s="4">
        <f>Table2[Profit]/Table2[Sales]</f>
        <v>0.22262997284149577</v>
      </c>
      <c r="U253" t="s">
        <v>33</v>
      </c>
    </row>
    <row r="254" spans="1:21" x14ac:dyDescent="0.35">
      <c r="A254">
        <v>10275</v>
      </c>
      <c r="B254" s="1">
        <v>45763</v>
      </c>
      <c r="C254" s="2">
        <f>YEAR(Table2[Order Date])</f>
        <v>2025</v>
      </c>
      <c r="D254" s="2" t="str">
        <f>TEXT(Table2[Order Date],"mmm")</f>
        <v>Apr</v>
      </c>
      <c r="E254" t="s">
        <v>649</v>
      </c>
      <c r="F254" t="s">
        <v>28</v>
      </c>
      <c r="G254" t="s">
        <v>35</v>
      </c>
      <c r="H254" t="str">
        <f>VLOOKUP(Table2[[#This Row],[City]], Table46[], 2, FALSE)</f>
        <v>West Bengal</v>
      </c>
      <c r="I254" t="s">
        <v>96</v>
      </c>
      <c r="J254" t="s">
        <v>214</v>
      </c>
      <c r="K254" t="s">
        <v>650</v>
      </c>
      <c r="L254" s="2">
        <v>2</v>
      </c>
      <c r="M254" s="11">
        <v>19112</v>
      </c>
      <c r="N254" s="6">
        <v>10</v>
      </c>
      <c r="O254" s="4">
        <f>Table2[[#This Row],[Discount]]/100</f>
        <v>0.1</v>
      </c>
      <c r="P254" s="4" t="str">
        <f>IF(Table2[[#This Row],[Discount%]]=0,"No Discount",
IF(Table2[[#This Row],[Discount%]]&lt;=0.1,"Medium Discount",
IF(Table2[[#This Row],[Discount%]]&lt;=0.2,"High Discount")))</f>
        <v>Medium Discount</v>
      </c>
      <c r="Q254" s="9">
        <f>(Table2[Unit_Price]*Table2[Quantity])*(Table2[Discount]/100)</f>
        <v>3822.4</v>
      </c>
      <c r="R254" s="10">
        <v>34401.599999999999</v>
      </c>
      <c r="S254" s="10">
        <v>6928.02</v>
      </c>
      <c r="T254" s="4">
        <f>Table2[Profit]/Table2[Sales]</f>
        <v>0.20138656341565511</v>
      </c>
      <c r="U254" t="s">
        <v>20</v>
      </c>
    </row>
    <row r="255" spans="1:21" x14ac:dyDescent="0.35">
      <c r="A255">
        <v>10276</v>
      </c>
      <c r="B255" s="1">
        <v>45396</v>
      </c>
      <c r="C255" s="2">
        <f>YEAR(Table2[Order Date])</f>
        <v>2024</v>
      </c>
      <c r="D255" s="2" t="str">
        <f>TEXT(Table2[Order Date],"mmm")</f>
        <v>Apr</v>
      </c>
      <c r="E255" t="s">
        <v>651</v>
      </c>
      <c r="F255" t="s">
        <v>15</v>
      </c>
      <c r="G255" t="s">
        <v>174</v>
      </c>
      <c r="H255" t="str">
        <f>VLOOKUP(Table2[[#This Row],[City]], Table46[], 2, FALSE)</f>
        <v>Tamil Nadu</v>
      </c>
      <c r="I255" t="s">
        <v>86</v>
      </c>
      <c r="J255" t="s">
        <v>296</v>
      </c>
      <c r="K255" t="s">
        <v>652</v>
      </c>
      <c r="L255" s="2">
        <v>5</v>
      </c>
      <c r="M255" s="11">
        <v>890</v>
      </c>
      <c r="N255" s="6">
        <v>20</v>
      </c>
      <c r="O255" s="4">
        <f>Table2[[#This Row],[Discount]]/100</f>
        <v>0.2</v>
      </c>
      <c r="P255" s="4" t="str">
        <f>IF(Table2[[#This Row],[Discount%]]=0,"No Discount",
IF(Table2[[#This Row],[Discount%]]&lt;=0.1,"Medium Discount",
IF(Table2[[#This Row],[Discount%]]&lt;=0.2,"High Discount")))</f>
        <v>High Discount</v>
      </c>
      <c r="Q255" s="9">
        <f>(Table2[Unit_Price]*Table2[Quantity])*(Table2[Discount]/100)</f>
        <v>890</v>
      </c>
      <c r="R255" s="10">
        <v>3560</v>
      </c>
      <c r="S255" s="10">
        <v>448.45</v>
      </c>
      <c r="T255" s="4">
        <f>Table2[Profit]/Table2[Sales]</f>
        <v>0.12596910112359549</v>
      </c>
      <c r="U255" t="s">
        <v>38</v>
      </c>
    </row>
    <row r="256" spans="1:21" x14ac:dyDescent="0.35">
      <c r="A256">
        <v>10277</v>
      </c>
      <c r="B256" s="1">
        <v>45392</v>
      </c>
      <c r="C256" s="2">
        <f>YEAR(Table2[Order Date])</f>
        <v>2024</v>
      </c>
      <c r="D256" s="2" t="str">
        <f>TEXT(Table2[Order Date],"mmm")</f>
        <v>Apr</v>
      </c>
      <c r="E256" t="s">
        <v>653</v>
      </c>
      <c r="F256" t="s">
        <v>22</v>
      </c>
      <c r="G256" t="s">
        <v>54</v>
      </c>
      <c r="H256" t="str">
        <f>VLOOKUP(Table2[[#This Row],[City]], Table46[], 2, FALSE)</f>
        <v>Uttar Pradesh</v>
      </c>
      <c r="I256" t="s">
        <v>69</v>
      </c>
      <c r="J256" t="s">
        <v>123</v>
      </c>
      <c r="K256" t="s">
        <v>654</v>
      </c>
      <c r="L256" s="2">
        <v>4</v>
      </c>
      <c r="M256" s="11">
        <v>62321</v>
      </c>
      <c r="N256" s="6">
        <v>5</v>
      </c>
      <c r="O256" s="4">
        <f>Table2[[#This Row],[Discount]]/100</f>
        <v>0.05</v>
      </c>
      <c r="P256" s="4" t="str">
        <f>IF(Table2[[#This Row],[Discount%]]=0,"No Discount",
IF(Table2[[#This Row],[Discount%]]&lt;=0.1,"Medium Discount",
IF(Table2[[#This Row],[Discount%]]&lt;=0.2,"High Discount")))</f>
        <v>Medium Discount</v>
      </c>
      <c r="Q256" s="9">
        <f>(Table2[Unit_Price]*Table2[Quantity])*(Table2[Discount]/100)</f>
        <v>12464.2</v>
      </c>
      <c r="R256" s="10">
        <v>236819.8</v>
      </c>
      <c r="S256" s="10">
        <v>40372.400000000001</v>
      </c>
      <c r="T256" s="4">
        <f>Table2[Profit]/Table2[Sales]</f>
        <v>0.17047729961768401</v>
      </c>
      <c r="U256" t="s">
        <v>83</v>
      </c>
    </row>
    <row r="257" spans="1:21" x14ac:dyDescent="0.35">
      <c r="A257">
        <v>10278</v>
      </c>
      <c r="B257" s="1">
        <v>45769</v>
      </c>
      <c r="C257" s="2">
        <f>YEAR(Table2[Order Date])</f>
        <v>2025</v>
      </c>
      <c r="D257" s="2" t="str">
        <f>TEXT(Table2[Order Date],"mmm")</f>
        <v>Apr</v>
      </c>
      <c r="E257" t="s">
        <v>655</v>
      </c>
      <c r="F257" t="s">
        <v>40</v>
      </c>
      <c r="G257" t="s">
        <v>110</v>
      </c>
      <c r="H257" t="str">
        <f>VLOOKUP(Table2[[#This Row],[City]], Table46[], 2, FALSE)</f>
        <v>Gujarat</v>
      </c>
      <c r="I257" t="s">
        <v>42</v>
      </c>
      <c r="J257" t="s">
        <v>79</v>
      </c>
      <c r="K257" t="s">
        <v>656</v>
      </c>
      <c r="L257" s="2">
        <v>5</v>
      </c>
      <c r="M257" s="11">
        <v>31545</v>
      </c>
      <c r="N257" s="6">
        <v>5</v>
      </c>
      <c r="O257" s="4">
        <f>Table2[[#This Row],[Discount]]/100</f>
        <v>0.05</v>
      </c>
      <c r="P257" s="4" t="str">
        <f>IF(Table2[[#This Row],[Discount%]]=0,"No Discount",
IF(Table2[[#This Row],[Discount%]]&lt;=0.1,"Medium Discount",
IF(Table2[[#This Row],[Discount%]]&lt;=0.2,"High Discount")))</f>
        <v>Medium Discount</v>
      </c>
      <c r="Q257" s="9">
        <f>(Table2[Unit_Price]*Table2[Quantity])*(Table2[Discount]/100)</f>
        <v>7886.25</v>
      </c>
      <c r="R257" s="10">
        <v>149838.75</v>
      </c>
      <c r="S257" s="10">
        <v>36850.089999999997</v>
      </c>
      <c r="T257" s="4">
        <f>Table2[Profit]/Table2[Sales]</f>
        <v>0.24593164318308847</v>
      </c>
      <c r="U257" t="s">
        <v>33</v>
      </c>
    </row>
    <row r="258" spans="1:21" x14ac:dyDescent="0.35">
      <c r="A258">
        <v>10279</v>
      </c>
      <c r="B258" s="1">
        <v>45562</v>
      </c>
      <c r="C258" s="2">
        <f>YEAR(Table2[Order Date])</f>
        <v>2024</v>
      </c>
      <c r="D258" s="2" t="str">
        <f>TEXT(Table2[Order Date],"mmm")</f>
        <v>Sep</v>
      </c>
      <c r="E258" t="s">
        <v>657</v>
      </c>
      <c r="F258" t="s">
        <v>15</v>
      </c>
      <c r="G258" t="s">
        <v>147</v>
      </c>
      <c r="H258" t="str">
        <f>VLOOKUP(Table2[[#This Row],[City]], Table46[], 2, FALSE)</f>
        <v>Kerala</v>
      </c>
      <c r="I258" t="s">
        <v>69</v>
      </c>
      <c r="J258" t="s">
        <v>151</v>
      </c>
      <c r="K258" t="s">
        <v>658</v>
      </c>
      <c r="L258" s="2">
        <v>1</v>
      </c>
      <c r="M258" s="11">
        <v>77022</v>
      </c>
      <c r="N258" s="6">
        <v>5</v>
      </c>
      <c r="O258" s="4">
        <f>Table2[[#This Row],[Discount]]/100</f>
        <v>0.05</v>
      </c>
      <c r="P258" s="4" t="str">
        <f>IF(Table2[[#This Row],[Discount%]]=0,"No Discount",
IF(Table2[[#This Row],[Discount%]]&lt;=0.1,"Medium Discount",
IF(Table2[[#This Row],[Discount%]]&lt;=0.2,"High Discount")))</f>
        <v>Medium Discount</v>
      </c>
      <c r="Q258" s="9">
        <f>(Table2[Unit_Price]*Table2[Quantity])*(Table2[Discount]/100)</f>
        <v>3851.1000000000004</v>
      </c>
      <c r="R258" s="10">
        <v>73170.899999999994</v>
      </c>
      <c r="S258" s="10">
        <v>10033.02</v>
      </c>
      <c r="T258" s="4">
        <f>Table2[Profit]/Table2[Sales]</f>
        <v>0.13711762462946336</v>
      </c>
      <c r="U258" t="s">
        <v>83</v>
      </c>
    </row>
    <row r="259" spans="1:21" x14ac:dyDescent="0.35">
      <c r="A259">
        <v>10281</v>
      </c>
      <c r="B259" s="1">
        <v>45886</v>
      </c>
      <c r="C259" s="2">
        <f>YEAR(Table2[Order Date])</f>
        <v>2025</v>
      </c>
      <c r="D259" s="2" t="str">
        <f>TEXT(Table2[Order Date],"mmm")</f>
        <v>Aug</v>
      </c>
      <c r="E259" t="s">
        <v>661</v>
      </c>
      <c r="F259" t="s">
        <v>28</v>
      </c>
      <c r="G259" t="s">
        <v>29</v>
      </c>
      <c r="H259" t="str">
        <f>VLOOKUP(Table2[[#This Row],[City]], Table46[], 2, FALSE)</f>
        <v>Bihar</v>
      </c>
      <c r="I259" t="s">
        <v>96</v>
      </c>
      <c r="J259" t="s">
        <v>97</v>
      </c>
      <c r="K259" t="s">
        <v>662</v>
      </c>
      <c r="L259" s="2">
        <v>3</v>
      </c>
      <c r="M259" s="11">
        <v>77903</v>
      </c>
      <c r="N259" s="6">
        <v>15</v>
      </c>
      <c r="O259" s="4">
        <f>Table2[[#This Row],[Discount]]/100</f>
        <v>0.15</v>
      </c>
      <c r="P259" s="4" t="str">
        <f>IF(Table2[[#This Row],[Discount%]]=0,"No Discount",
IF(Table2[[#This Row],[Discount%]]&lt;=0.1,"Medium Discount",
IF(Table2[[#This Row],[Discount%]]&lt;=0.2,"High Discount")))</f>
        <v>High Discount</v>
      </c>
      <c r="Q259" s="9">
        <f>(Table2[Unit_Price]*Table2[Quantity])*(Table2[Discount]/100)</f>
        <v>35056.35</v>
      </c>
      <c r="R259" s="10">
        <v>198652.65</v>
      </c>
      <c r="S259" s="10">
        <v>24667.96</v>
      </c>
      <c r="T259" s="4">
        <f>Table2[Profit]/Table2[Sales]</f>
        <v>0.12417634499212571</v>
      </c>
      <c r="U259" t="s">
        <v>38</v>
      </c>
    </row>
    <row r="260" spans="1:21" x14ac:dyDescent="0.35">
      <c r="A260">
        <v>10282</v>
      </c>
      <c r="B260" s="1">
        <v>45529</v>
      </c>
      <c r="C260" s="2">
        <f>YEAR(Table2[Order Date])</f>
        <v>2024</v>
      </c>
      <c r="D260" s="2" t="str">
        <f>TEXT(Table2[Order Date],"mmm")</f>
        <v>Aug</v>
      </c>
      <c r="E260" t="s">
        <v>663</v>
      </c>
      <c r="F260" t="s">
        <v>28</v>
      </c>
      <c r="G260" t="s">
        <v>114</v>
      </c>
      <c r="H260" t="str">
        <f>VLOOKUP(Table2[[#This Row],[City]], Table46[], 2, FALSE)</f>
        <v>Jharkhand</v>
      </c>
      <c r="I260" t="s">
        <v>96</v>
      </c>
      <c r="J260" t="s">
        <v>214</v>
      </c>
      <c r="K260" t="s">
        <v>664</v>
      </c>
      <c r="L260" s="2">
        <v>4</v>
      </c>
      <c r="M260" s="11">
        <v>43141</v>
      </c>
      <c r="N260" s="6">
        <v>10</v>
      </c>
      <c r="O260" s="4">
        <f>Table2[[#This Row],[Discount]]/100</f>
        <v>0.1</v>
      </c>
      <c r="P260" s="4" t="str">
        <f>IF(Table2[[#This Row],[Discount%]]=0,"No Discount",
IF(Table2[[#This Row],[Discount%]]&lt;=0.1,"Medium Discount",
IF(Table2[[#This Row],[Discount%]]&lt;=0.2,"High Discount")))</f>
        <v>Medium Discount</v>
      </c>
      <c r="Q260" s="9">
        <f>(Table2[Unit_Price]*Table2[Quantity])*(Table2[Discount]/100)</f>
        <v>17256.400000000001</v>
      </c>
      <c r="R260" s="10">
        <v>155307.6</v>
      </c>
      <c r="S260" s="10">
        <v>29994.41</v>
      </c>
      <c r="T260" s="4">
        <f>Table2[Profit]/Table2[Sales]</f>
        <v>0.19312905485629808</v>
      </c>
      <c r="U260" t="s">
        <v>83</v>
      </c>
    </row>
    <row r="261" spans="1:21" x14ac:dyDescent="0.35">
      <c r="A261">
        <v>10283</v>
      </c>
      <c r="B261" s="1">
        <v>45838</v>
      </c>
      <c r="C261" s="2">
        <f>YEAR(Table2[Order Date])</f>
        <v>2025</v>
      </c>
      <c r="D261" s="2" t="str">
        <f>TEXT(Table2[Order Date],"mmm")</f>
        <v>Jun</v>
      </c>
      <c r="E261" t="s">
        <v>665</v>
      </c>
      <c r="F261" t="s">
        <v>28</v>
      </c>
      <c r="G261" t="s">
        <v>29</v>
      </c>
      <c r="H261" t="str">
        <f>VLOOKUP(Table2[[#This Row],[City]], Table46[], 2, FALSE)</f>
        <v>Bihar</v>
      </c>
      <c r="I261" t="s">
        <v>129</v>
      </c>
      <c r="J261" t="s">
        <v>164</v>
      </c>
      <c r="K261" t="s">
        <v>666</v>
      </c>
      <c r="L261" s="2">
        <v>2</v>
      </c>
      <c r="M261" s="11">
        <v>41901</v>
      </c>
      <c r="N261" s="6">
        <v>5</v>
      </c>
      <c r="O261" s="4">
        <f>Table2[[#This Row],[Discount]]/100</f>
        <v>0.05</v>
      </c>
      <c r="P261" s="4" t="str">
        <f>IF(Table2[[#This Row],[Discount%]]=0,"No Discount",
IF(Table2[[#This Row],[Discount%]]&lt;=0.1,"Medium Discount",
IF(Table2[[#This Row],[Discount%]]&lt;=0.2,"High Discount")))</f>
        <v>Medium Discount</v>
      </c>
      <c r="Q261" s="9">
        <f>(Table2[Unit_Price]*Table2[Quantity])*(Table2[Discount]/100)</f>
        <v>4190.1000000000004</v>
      </c>
      <c r="R261" s="10">
        <v>79611.899999999994</v>
      </c>
      <c r="S261" s="10">
        <v>8137.53</v>
      </c>
      <c r="T261" s="4">
        <f>Table2[Profit]/Table2[Sales]</f>
        <v>0.10221499549690437</v>
      </c>
      <c r="U261" t="s">
        <v>20</v>
      </c>
    </row>
    <row r="262" spans="1:21" x14ac:dyDescent="0.35">
      <c r="A262">
        <v>10284</v>
      </c>
      <c r="B262" s="1">
        <v>45787</v>
      </c>
      <c r="C262" s="2">
        <f>YEAR(Table2[Order Date])</f>
        <v>2025</v>
      </c>
      <c r="D262" s="2" t="str">
        <f>TEXT(Table2[Order Date],"mmm")</f>
        <v>May</v>
      </c>
      <c r="E262" t="s">
        <v>667</v>
      </c>
      <c r="F262" t="s">
        <v>15</v>
      </c>
      <c r="G262" t="s">
        <v>16</v>
      </c>
      <c r="H262" t="str">
        <f>VLOOKUP(Table2[[#This Row],[City]], Table46[], 2, FALSE)</f>
        <v>Karnataka</v>
      </c>
      <c r="I262" t="s">
        <v>69</v>
      </c>
      <c r="J262" t="s">
        <v>123</v>
      </c>
      <c r="K262" t="s">
        <v>668</v>
      </c>
      <c r="L262" s="2">
        <v>5</v>
      </c>
      <c r="M262" s="11">
        <v>74119</v>
      </c>
      <c r="N262" s="6">
        <v>10</v>
      </c>
      <c r="O262" s="4">
        <f>Table2[[#This Row],[Discount]]/100</f>
        <v>0.1</v>
      </c>
      <c r="P262" s="4" t="str">
        <f>IF(Table2[[#This Row],[Discount%]]=0,"No Discount",
IF(Table2[[#This Row],[Discount%]]&lt;=0.1,"Medium Discount",
IF(Table2[[#This Row],[Discount%]]&lt;=0.2,"High Discount")))</f>
        <v>Medium Discount</v>
      </c>
      <c r="Q262" s="9">
        <f>(Table2[Unit_Price]*Table2[Quantity])*(Table2[Discount]/100)</f>
        <v>37059.5</v>
      </c>
      <c r="R262" s="10">
        <v>333535.5</v>
      </c>
      <c r="S262" s="10">
        <v>29686.68</v>
      </c>
      <c r="T262" s="4">
        <f>Table2[Profit]/Table2[Sales]</f>
        <v>8.9006057825928575E-2</v>
      </c>
      <c r="U262" t="s">
        <v>33</v>
      </c>
    </row>
    <row r="263" spans="1:21" x14ac:dyDescent="0.35">
      <c r="A263">
        <v>10285</v>
      </c>
      <c r="B263" s="1">
        <v>45874</v>
      </c>
      <c r="C263" s="2">
        <f>YEAR(Table2[Order Date])</f>
        <v>2025</v>
      </c>
      <c r="D263" s="2" t="str">
        <f>TEXT(Table2[Order Date],"mmm")</f>
        <v>Aug</v>
      </c>
      <c r="E263" t="s">
        <v>669</v>
      </c>
      <c r="F263" t="s">
        <v>15</v>
      </c>
      <c r="G263" t="s">
        <v>68</v>
      </c>
      <c r="H263" t="str">
        <f>VLOOKUP(Table2[[#This Row],[City]], Table46[], 2, FALSE)</f>
        <v>Telangana</v>
      </c>
      <c r="I263" t="s">
        <v>46</v>
      </c>
      <c r="J263" t="s">
        <v>209</v>
      </c>
      <c r="K263" t="s">
        <v>670</v>
      </c>
      <c r="L263" s="2">
        <v>1</v>
      </c>
      <c r="M263" s="11">
        <v>45039</v>
      </c>
      <c r="N263" s="6">
        <v>0</v>
      </c>
      <c r="O263" s="4">
        <f>Table2[[#This Row],[Discount]]/100</f>
        <v>0</v>
      </c>
      <c r="P263" s="4" t="str">
        <f>IF(Table2[[#This Row],[Discount%]]=0,"No Discount",
IF(Table2[[#This Row],[Discount%]]&lt;=0.1,"Medium Discount",
IF(Table2[[#This Row],[Discount%]]&lt;=0.2,"High Discount")))</f>
        <v>No Discount</v>
      </c>
      <c r="Q263" s="9">
        <f>(Table2[Unit_Price]*Table2[Quantity])*(Table2[Discount]/100)</f>
        <v>0</v>
      </c>
      <c r="R263" s="10">
        <v>45039</v>
      </c>
      <c r="S263" s="10">
        <v>5713.33</v>
      </c>
      <c r="T263" s="4">
        <f>Table2[Profit]/Table2[Sales]</f>
        <v>0.12685294966584515</v>
      </c>
      <c r="U263" t="s">
        <v>72</v>
      </c>
    </row>
    <row r="264" spans="1:21" x14ac:dyDescent="0.35">
      <c r="A264">
        <v>10286</v>
      </c>
      <c r="B264" s="1">
        <v>45336</v>
      </c>
      <c r="C264" s="2">
        <f>YEAR(Table2[Order Date])</f>
        <v>2024</v>
      </c>
      <c r="D264" s="2" t="str">
        <f>TEXT(Table2[Order Date],"mmm")</f>
        <v>Feb</v>
      </c>
      <c r="E264" t="s">
        <v>671</v>
      </c>
      <c r="F264" t="s">
        <v>40</v>
      </c>
      <c r="G264" t="s">
        <v>50</v>
      </c>
      <c r="H264" t="str">
        <f>VLOOKUP(Table2[[#This Row],[City]], Table46[], 2, FALSE)</f>
        <v>Maharashtra</v>
      </c>
      <c r="I264" t="s">
        <v>30</v>
      </c>
      <c r="J264" t="s">
        <v>322</v>
      </c>
      <c r="K264" t="s">
        <v>672</v>
      </c>
      <c r="L264" s="2">
        <v>3</v>
      </c>
      <c r="M264" s="11">
        <v>23107</v>
      </c>
      <c r="N264" s="6">
        <v>10</v>
      </c>
      <c r="O264" s="4">
        <f>Table2[[#This Row],[Discount]]/100</f>
        <v>0.1</v>
      </c>
      <c r="P264" s="4" t="str">
        <f>IF(Table2[[#This Row],[Discount%]]=0,"No Discount",
IF(Table2[[#This Row],[Discount%]]&lt;=0.1,"Medium Discount",
IF(Table2[[#This Row],[Discount%]]&lt;=0.2,"High Discount")))</f>
        <v>Medium Discount</v>
      </c>
      <c r="Q264" s="9">
        <f>(Table2[Unit_Price]*Table2[Quantity])*(Table2[Discount]/100)</f>
        <v>6932.1</v>
      </c>
      <c r="R264" s="10">
        <v>62388.9</v>
      </c>
      <c r="S264" s="10">
        <v>14441.15</v>
      </c>
      <c r="T264" s="4">
        <f>Table2[Profit]/Table2[Sales]</f>
        <v>0.2314698608246018</v>
      </c>
      <c r="U264" t="s">
        <v>33</v>
      </c>
    </row>
    <row r="265" spans="1:21" x14ac:dyDescent="0.35">
      <c r="A265">
        <v>10287</v>
      </c>
      <c r="B265" s="1">
        <v>45861</v>
      </c>
      <c r="C265" s="2">
        <f>YEAR(Table2[Order Date])</f>
        <v>2025</v>
      </c>
      <c r="D265" s="2" t="str">
        <f>TEXT(Table2[Order Date],"mmm")</f>
        <v>Jul</v>
      </c>
      <c r="E265" t="s">
        <v>673</v>
      </c>
      <c r="F265" t="s">
        <v>22</v>
      </c>
      <c r="G265" t="s">
        <v>58</v>
      </c>
      <c r="H265" t="str">
        <f>VLOOKUP(Table2[[#This Row],[City]], Table46[], 2, FALSE)</f>
        <v>Rajashtan</v>
      </c>
      <c r="I265" t="s">
        <v>86</v>
      </c>
      <c r="J265" t="s">
        <v>296</v>
      </c>
      <c r="K265" t="s">
        <v>674</v>
      </c>
      <c r="L265" s="2">
        <v>1</v>
      </c>
      <c r="M265" s="11">
        <v>19031</v>
      </c>
      <c r="N265" s="6">
        <v>5</v>
      </c>
      <c r="O265" s="4">
        <f>Table2[[#This Row],[Discount]]/100</f>
        <v>0.05</v>
      </c>
      <c r="P265" s="4" t="str">
        <f>IF(Table2[[#This Row],[Discount%]]=0,"No Discount",
IF(Table2[[#This Row],[Discount%]]&lt;=0.1,"Medium Discount",
IF(Table2[[#This Row],[Discount%]]&lt;=0.2,"High Discount")))</f>
        <v>Medium Discount</v>
      </c>
      <c r="Q265" s="9">
        <f>(Table2[Unit_Price]*Table2[Quantity])*(Table2[Discount]/100)</f>
        <v>951.55000000000007</v>
      </c>
      <c r="R265" s="10">
        <v>18079.45</v>
      </c>
      <c r="S265" s="10">
        <v>3429.94</v>
      </c>
      <c r="T265" s="4">
        <f>Table2[Profit]/Table2[Sales]</f>
        <v>0.18971484198910918</v>
      </c>
      <c r="U265" t="s">
        <v>33</v>
      </c>
    </row>
    <row r="266" spans="1:21" x14ac:dyDescent="0.35">
      <c r="A266">
        <v>10288</v>
      </c>
      <c r="B266" s="1">
        <v>45725</v>
      </c>
      <c r="C266" s="2">
        <f>YEAR(Table2[Order Date])</f>
        <v>2025</v>
      </c>
      <c r="D266" s="2" t="str">
        <f>TEXT(Table2[Order Date],"mmm")</f>
        <v>Mar</v>
      </c>
      <c r="E266" t="s">
        <v>675</v>
      </c>
      <c r="F266" t="s">
        <v>28</v>
      </c>
      <c r="G266" t="s">
        <v>29</v>
      </c>
      <c r="H266" t="str">
        <f>VLOOKUP(Table2[[#This Row],[City]], Table46[], 2, FALSE)</f>
        <v>Bihar</v>
      </c>
      <c r="I266" t="s">
        <v>75</v>
      </c>
      <c r="J266" t="s">
        <v>76</v>
      </c>
      <c r="K266" t="s">
        <v>676</v>
      </c>
      <c r="L266" s="2">
        <v>5</v>
      </c>
      <c r="M266" s="11">
        <v>6383</v>
      </c>
      <c r="N266" s="6">
        <v>5</v>
      </c>
      <c r="O266" s="4">
        <f>Table2[[#This Row],[Discount]]/100</f>
        <v>0.05</v>
      </c>
      <c r="P266" s="4" t="str">
        <f>IF(Table2[[#This Row],[Discount%]]=0,"No Discount",
IF(Table2[[#This Row],[Discount%]]&lt;=0.1,"Medium Discount",
IF(Table2[[#This Row],[Discount%]]&lt;=0.2,"High Discount")))</f>
        <v>Medium Discount</v>
      </c>
      <c r="Q266" s="9">
        <f>(Table2[Unit_Price]*Table2[Quantity])*(Table2[Discount]/100)</f>
        <v>1595.75</v>
      </c>
      <c r="R266" s="10">
        <v>30319.25</v>
      </c>
      <c r="S266" s="10">
        <v>6663.92</v>
      </c>
      <c r="T266" s="4">
        <f>Table2[Profit]/Table2[Sales]</f>
        <v>0.21979171648375206</v>
      </c>
      <c r="U266" t="s">
        <v>83</v>
      </c>
    </row>
    <row r="267" spans="1:21" x14ac:dyDescent="0.35">
      <c r="A267">
        <v>10289</v>
      </c>
      <c r="B267" s="1">
        <v>45381</v>
      </c>
      <c r="C267" s="2">
        <f>YEAR(Table2[Order Date])</f>
        <v>2024</v>
      </c>
      <c r="D267" s="2" t="str">
        <f>TEXT(Table2[Order Date],"mmm")</f>
        <v>Mar</v>
      </c>
      <c r="E267" t="s">
        <v>677</v>
      </c>
      <c r="F267" t="s">
        <v>22</v>
      </c>
      <c r="G267" t="s">
        <v>58</v>
      </c>
      <c r="H267" t="str">
        <f>VLOOKUP(Table2[[#This Row],[City]], Table46[], 2, FALSE)</f>
        <v>Rajashtan</v>
      </c>
      <c r="I267" t="s">
        <v>86</v>
      </c>
      <c r="J267" t="s">
        <v>171</v>
      </c>
      <c r="K267" t="s">
        <v>678</v>
      </c>
      <c r="L267" s="2">
        <v>4</v>
      </c>
      <c r="M267" s="11">
        <v>19136</v>
      </c>
      <c r="N267" s="6">
        <v>10</v>
      </c>
      <c r="O267" s="4">
        <f>Table2[[#This Row],[Discount]]/100</f>
        <v>0.1</v>
      </c>
      <c r="P267" s="4" t="str">
        <f>IF(Table2[[#This Row],[Discount%]]=0,"No Discount",
IF(Table2[[#This Row],[Discount%]]&lt;=0.1,"Medium Discount",
IF(Table2[[#This Row],[Discount%]]&lt;=0.2,"High Discount")))</f>
        <v>Medium Discount</v>
      </c>
      <c r="Q267" s="9">
        <f>(Table2[Unit_Price]*Table2[Quantity])*(Table2[Discount]/100)</f>
        <v>7654.4000000000005</v>
      </c>
      <c r="R267" s="10">
        <v>68889.600000000006</v>
      </c>
      <c r="S267" s="10">
        <v>11105.93</v>
      </c>
      <c r="T267" s="4">
        <f>Table2[Profit]/Table2[Sales]</f>
        <v>0.16121344876439983</v>
      </c>
      <c r="U267" t="s">
        <v>20</v>
      </c>
    </row>
    <row r="268" spans="1:21" x14ac:dyDescent="0.35">
      <c r="A268">
        <v>10290</v>
      </c>
      <c r="B268" s="1">
        <v>45831</v>
      </c>
      <c r="C268" s="2">
        <f>YEAR(Table2[Order Date])</f>
        <v>2025</v>
      </c>
      <c r="D268" s="2" t="str">
        <f>TEXT(Table2[Order Date],"mmm")</f>
        <v>Jun</v>
      </c>
      <c r="E268" t="s">
        <v>679</v>
      </c>
      <c r="F268" t="s">
        <v>40</v>
      </c>
      <c r="G268" t="s">
        <v>103</v>
      </c>
      <c r="H268" t="str">
        <f>VLOOKUP(Table2[[#This Row],[City]], Table46[], 2, FALSE)</f>
        <v>Gujarat</v>
      </c>
      <c r="I268" t="s">
        <v>86</v>
      </c>
      <c r="J268" t="s">
        <v>171</v>
      </c>
      <c r="K268" t="s">
        <v>680</v>
      </c>
      <c r="L268" s="2">
        <v>1</v>
      </c>
      <c r="M268" s="11">
        <v>24046</v>
      </c>
      <c r="N268" s="6">
        <v>20</v>
      </c>
      <c r="O268" s="4">
        <f>Table2[[#This Row],[Discount]]/100</f>
        <v>0.2</v>
      </c>
      <c r="P268" s="4" t="str">
        <f>IF(Table2[[#This Row],[Discount%]]=0,"No Discount",
IF(Table2[[#This Row],[Discount%]]&lt;=0.1,"Medium Discount",
IF(Table2[[#This Row],[Discount%]]&lt;=0.2,"High Discount")))</f>
        <v>High Discount</v>
      </c>
      <c r="Q268" s="9">
        <f>(Table2[Unit_Price]*Table2[Quantity])*(Table2[Discount]/100)</f>
        <v>4809.2</v>
      </c>
      <c r="R268" s="10">
        <v>19236.8</v>
      </c>
      <c r="S268" s="10">
        <v>1484.91</v>
      </c>
      <c r="T268" s="4">
        <f>Table2[Profit]/Table2[Sales]</f>
        <v>7.7191112867004918E-2</v>
      </c>
      <c r="U268" t="s">
        <v>72</v>
      </c>
    </row>
    <row r="269" spans="1:21" x14ac:dyDescent="0.35">
      <c r="A269">
        <v>10291</v>
      </c>
      <c r="B269" s="1">
        <v>45767</v>
      </c>
      <c r="C269" s="2">
        <f>YEAR(Table2[Order Date])</f>
        <v>2025</v>
      </c>
      <c r="D269" s="2" t="str">
        <f>TEXT(Table2[Order Date],"mmm")</f>
        <v>Apr</v>
      </c>
      <c r="E269" t="s">
        <v>681</v>
      </c>
      <c r="F269" t="s">
        <v>15</v>
      </c>
      <c r="G269" t="s">
        <v>174</v>
      </c>
      <c r="H269" t="str">
        <f>VLOOKUP(Table2[[#This Row],[City]], Table46[], 2, FALSE)</f>
        <v>Tamil Nadu</v>
      </c>
      <c r="I269" t="s">
        <v>69</v>
      </c>
      <c r="J269" t="s">
        <v>517</v>
      </c>
      <c r="K269" t="s">
        <v>682</v>
      </c>
      <c r="L269" s="2">
        <v>5</v>
      </c>
      <c r="M269" s="11">
        <v>52962</v>
      </c>
      <c r="N269" s="6">
        <v>15</v>
      </c>
      <c r="O269" s="4">
        <f>Table2[[#This Row],[Discount]]/100</f>
        <v>0.15</v>
      </c>
      <c r="P269" s="4" t="str">
        <f>IF(Table2[[#This Row],[Discount%]]=0,"No Discount",
IF(Table2[[#This Row],[Discount%]]&lt;=0.1,"Medium Discount",
IF(Table2[[#This Row],[Discount%]]&lt;=0.2,"High Discount")))</f>
        <v>High Discount</v>
      </c>
      <c r="Q269" s="9">
        <f>(Table2[Unit_Price]*Table2[Quantity])*(Table2[Discount]/100)</f>
        <v>39721.5</v>
      </c>
      <c r="R269" s="10">
        <v>225088.5</v>
      </c>
      <c r="S269" s="10">
        <v>19501.98</v>
      </c>
      <c r="T269" s="4">
        <f>Table2[Profit]/Table2[Sales]</f>
        <v>8.6641387720829799E-2</v>
      </c>
      <c r="U269" t="s">
        <v>33</v>
      </c>
    </row>
    <row r="270" spans="1:21" x14ac:dyDescent="0.35">
      <c r="A270">
        <v>10292</v>
      </c>
      <c r="B270" s="1">
        <v>45489</v>
      </c>
      <c r="C270" s="2">
        <f>YEAR(Table2[Order Date])</f>
        <v>2024</v>
      </c>
      <c r="D270" s="2" t="str">
        <f>TEXT(Table2[Order Date],"mmm")</f>
        <v>Jul</v>
      </c>
      <c r="E270" t="s">
        <v>683</v>
      </c>
      <c r="F270" t="s">
        <v>15</v>
      </c>
      <c r="G270" t="s">
        <v>16</v>
      </c>
      <c r="H270" t="str">
        <f>VLOOKUP(Table2[[#This Row],[City]], Table46[], 2, FALSE)</f>
        <v>Karnataka</v>
      </c>
      <c r="I270" t="s">
        <v>46</v>
      </c>
      <c r="J270" t="s">
        <v>141</v>
      </c>
      <c r="K270" t="s">
        <v>499</v>
      </c>
      <c r="L270" s="2">
        <v>4</v>
      </c>
      <c r="M270" s="11">
        <v>697</v>
      </c>
      <c r="N270" s="6">
        <v>20</v>
      </c>
      <c r="O270" s="4">
        <f>Table2[[#This Row],[Discount]]/100</f>
        <v>0.2</v>
      </c>
      <c r="P270" s="4" t="str">
        <f>IF(Table2[[#This Row],[Discount%]]=0,"No Discount",
IF(Table2[[#This Row],[Discount%]]&lt;=0.1,"Medium Discount",
IF(Table2[[#This Row],[Discount%]]&lt;=0.2,"High Discount")))</f>
        <v>High Discount</v>
      </c>
      <c r="Q270" s="9">
        <f>(Table2[Unit_Price]*Table2[Quantity])*(Table2[Discount]/100)</f>
        <v>557.6</v>
      </c>
      <c r="R270" s="10">
        <v>2230.4</v>
      </c>
      <c r="S270" s="10">
        <v>407.92</v>
      </c>
      <c r="T270" s="4">
        <f>Table2[Profit]/Table2[Sales]</f>
        <v>0.1828909612625538</v>
      </c>
      <c r="U270" t="s">
        <v>33</v>
      </c>
    </row>
    <row r="271" spans="1:21" x14ac:dyDescent="0.35">
      <c r="A271">
        <v>10293</v>
      </c>
      <c r="B271" s="1">
        <v>45215</v>
      </c>
      <c r="C271" s="2">
        <f>YEAR(Table2[Order Date])</f>
        <v>2023</v>
      </c>
      <c r="D271" s="2" t="str">
        <f>TEXT(Table2[Order Date],"mmm")</f>
        <v>Oct</v>
      </c>
      <c r="E271" t="s">
        <v>684</v>
      </c>
      <c r="F271" t="s">
        <v>40</v>
      </c>
      <c r="G271" t="s">
        <v>62</v>
      </c>
      <c r="H271" t="str">
        <f>VLOOKUP(Table2[[#This Row],[City]], Table46[], 2, FALSE)</f>
        <v>Goa</v>
      </c>
      <c r="I271" t="s">
        <v>69</v>
      </c>
      <c r="J271" t="s">
        <v>123</v>
      </c>
      <c r="K271" t="s">
        <v>685</v>
      </c>
      <c r="L271" s="2">
        <v>4</v>
      </c>
      <c r="M271" s="11">
        <v>64428</v>
      </c>
      <c r="N271" s="6">
        <v>0</v>
      </c>
      <c r="O271" s="4">
        <f>Table2[[#This Row],[Discount]]/100</f>
        <v>0</v>
      </c>
      <c r="P271" s="4" t="str">
        <f>IF(Table2[[#This Row],[Discount%]]=0,"No Discount",
IF(Table2[[#This Row],[Discount%]]&lt;=0.1,"Medium Discount",
IF(Table2[[#This Row],[Discount%]]&lt;=0.2,"High Discount")))</f>
        <v>No Discount</v>
      </c>
      <c r="Q271" s="9">
        <f>(Table2[Unit_Price]*Table2[Quantity])*(Table2[Discount]/100)</f>
        <v>0</v>
      </c>
      <c r="R271" s="10">
        <v>257712</v>
      </c>
      <c r="S271" s="10">
        <v>26012.11</v>
      </c>
      <c r="T271" s="4">
        <f>Table2[Profit]/Table2[Sales]</f>
        <v>0.10093480319115912</v>
      </c>
      <c r="U271" t="s">
        <v>72</v>
      </c>
    </row>
    <row r="272" spans="1:21" x14ac:dyDescent="0.35">
      <c r="A272">
        <v>10294</v>
      </c>
      <c r="B272" s="1">
        <v>45787</v>
      </c>
      <c r="C272" s="2">
        <f>YEAR(Table2[Order Date])</f>
        <v>2025</v>
      </c>
      <c r="D272" s="2" t="str">
        <f>TEXT(Table2[Order Date],"mmm")</f>
        <v>May</v>
      </c>
      <c r="E272" t="s">
        <v>686</v>
      </c>
      <c r="F272" t="s">
        <v>15</v>
      </c>
      <c r="G272" t="s">
        <v>68</v>
      </c>
      <c r="H272" t="str">
        <f>VLOOKUP(Table2[[#This Row],[City]], Table46[], 2, FALSE)</f>
        <v>Telangana</v>
      </c>
      <c r="I272" t="s">
        <v>69</v>
      </c>
      <c r="J272" t="s">
        <v>517</v>
      </c>
      <c r="K272" t="s">
        <v>687</v>
      </c>
      <c r="L272" s="2">
        <v>1</v>
      </c>
      <c r="M272" s="11">
        <v>15196</v>
      </c>
      <c r="N272" s="6">
        <v>5</v>
      </c>
      <c r="O272" s="4">
        <f>Table2[[#This Row],[Discount]]/100</f>
        <v>0.05</v>
      </c>
      <c r="P272" s="4" t="str">
        <f>IF(Table2[[#This Row],[Discount%]]=0,"No Discount",
IF(Table2[[#This Row],[Discount%]]&lt;=0.1,"Medium Discount",
IF(Table2[[#This Row],[Discount%]]&lt;=0.2,"High Discount")))</f>
        <v>Medium Discount</v>
      </c>
      <c r="Q272" s="9">
        <f>(Table2[Unit_Price]*Table2[Quantity])*(Table2[Discount]/100)</f>
        <v>759.80000000000007</v>
      </c>
      <c r="R272" s="10">
        <v>14436.2</v>
      </c>
      <c r="S272" s="10">
        <v>906.84</v>
      </c>
      <c r="T272" s="4">
        <f>Table2[Profit]/Table2[Sales]</f>
        <v>6.2817084828417455E-2</v>
      </c>
      <c r="U272" t="s">
        <v>83</v>
      </c>
    </row>
    <row r="273" spans="1:21" x14ac:dyDescent="0.35">
      <c r="A273">
        <v>10295</v>
      </c>
      <c r="B273" s="1">
        <v>45235</v>
      </c>
      <c r="C273" s="2">
        <f>YEAR(Table2[Order Date])</f>
        <v>2023</v>
      </c>
      <c r="D273" s="2" t="str">
        <f>TEXT(Table2[Order Date],"mmm")</f>
        <v>Nov</v>
      </c>
      <c r="E273" t="s">
        <v>688</v>
      </c>
      <c r="F273" t="s">
        <v>22</v>
      </c>
      <c r="G273" t="s">
        <v>23</v>
      </c>
      <c r="H273" t="str">
        <f>VLOOKUP(Table2[[#This Row],[City]], Table46[], 2, FALSE)</f>
        <v>Delhi</v>
      </c>
      <c r="I273" t="s">
        <v>46</v>
      </c>
      <c r="J273" t="s">
        <v>47</v>
      </c>
      <c r="K273" t="s">
        <v>48</v>
      </c>
      <c r="L273" s="2">
        <v>2</v>
      </c>
      <c r="M273" s="11">
        <v>78645</v>
      </c>
      <c r="N273" s="6">
        <v>5</v>
      </c>
      <c r="O273" s="4">
        <f>Table2[[#This Row],[Discount]]/100</f>
        <v>0.05</v>
      </c>
      <c r="P273" s="4" t="str">
        <f>IF(Table2[[#This Row],[Discount%]]=0,"No Discount",
IF(Table2[[#This Row],[Discount%]]&lt;=0.1,"Medium Discount",
IF(Table2[[#This Row],[Discount%]]&lt;=0.2,"High Discount")))</f>
        <v>Medium Discount</v>
      </c>
      <c r="Q273" s="9">
        <f>(Table2[Unit_Price]*Table2[Quantity])*(Table2[Discount]/100)</f>
        <v>7864.5</v>
      </c>
      <c r="R273" s="10">
        <v>149425.5</v>
      </c>
      <c r="S273" s="10">
        <v>16809.48</v>
      </c>
      <c r="T273" s="4">
        <f>Table2[Profit]/Table2[Sales]</f>
        <v>0.11249405222000261</v>
      </c>
      <c r="U273" t="s">
        <v>20</v>
      </c>
    </row>
    <row r="274" spans="1:21" x14ac:dyDescent="0.35">
      <c r="A274">
        <v>10296</v>
      </c>
      <c r="B274" s="1">
        <v>45446</v>
      </c>
      <c r="C274" s="2">
        <f>YEAR(Table2[Order Date])</f>
        <v>2024</v>
      </c>
      <c r="D274" s="2" t="str">
        <f>TEXT(Table2[Order Date],"mmm")</f>
        <v>Jun</v>
      </c>
      <c r="E274" t="s">
        <v>689</v>
      </c>
      <c r="F274" t="s">
        <v>15</v>
      </c>
      <c r="G274" t="s">
        <v>16</v>
      </c>
      <c r="H274" t="str">
        <f>VLOOKUP(Table2[[#This Row],[City]], Table46[], 2, FALSE)</f>
        <v>Karnataka</v>
      </c>
      <c r="I274" t="s">
        <v>42</v>
      </c>
      <c r="J274" t="s">
        <v>51</v>
      </c>
      <c r="K274" t="s">
        <v>690</v>
      </c>
      <c r="L274" s="2">
        <v>4</v>
      </c>
      <c r="M274" s="11">
        <v>66392</v>
      </c>
      <c r="N274" s="6">
        <v>0</v>
      </c>
      <c r="O274" s="4">
        <f>Table2[[#This Row],[Discount]]/100</f>
        <v>0</v>
      </c>
      <c r="P274" s="4" t="str">
        <f>IF(Table2[[#This Row],[Discount%]]=0,"No Discount",
IF(Table2[[#This Row],[Discount%]]&lt;=0.1,"Medium Discount",
IF(Table2[[#This Row],[Discount%]]&lt;=0.2,"High Discount")))</f>
        <v>No Discount</v>
      </c>
      <c r="Q274" s="9">
        <f>(Table2[Unit_Price]*Table2[Quantity])*(Table2[Discount]/100)</f>
        <v>0</v>
      </c>
      <c r="R274" s="10">
        <v>265568</v>
      </c>
      <c r="S274" s="10">
        <v>59731.79</v>
      </c>
      <c r="T274" s="4">
        <f>Table2[Profit]/Table2[Sales]</f>
        <v>0.2249208865525967</v>
      </c>
      <c r="U274" t="s">
        <v>38</v>
      </c>
    </row>
    <row r="275" spans="1:21" x14ac:dyDescent="0.35">
      <c r="A275">
        <v>10297</v>
      </c>
      <c r="B275" s="1">
        <v>45452</v>
      </c>
      <c r="C275" s="2">
        <f>YEAR(Table2[Order Date])</f>
        <v>2024</v>
      </c>
      <c r="D275" s="2" t="str">
        <f>TEXT(Table2[Order Date],"mmm")</f>
        <v>Jun</v>
      </c>
      <c r="E275" t="s">
        <v>691</v>
      </c>
      <c r="F275" t="s">
        <v>28</v>
      </c>
      <c r="G275" t="s">
        <v>29</v>
      </c>
      <c r="H275" t="str">
        <f>VLOOKUP(Table2[[#This Row],[City]], Table46[], 2, FALSE)</f>
        <v>Bihar</v>
      </c>
      <c r="I275" t="s">
        <v>75</v>
      </c>
      <c r="J275" t="s">
        <v>307</v>
      </c>
      <c r="K275" t="s">
        <v>692</v>
      </c>
      <c r="L275" s="2">
        <v>3</v>
      </c>
      <c r="M275" s="11">
        <v>53780</v>
      </c>
      <c r="N275" s="6">
        <v>5</v>
      </c>
      <c r="O275" s="4">
        <f>Table2[[#This Row],[Discount]]/100</f>
        <v>0.05</v>
      </c>
      <c r="P275" s="4" t="str">
        <f>IF(Table2[[#This Row],[Discount%]]=0,"No Discount",
IF(Table2[[#This Row],[Discount%]]&lt;=0.1,"Medium Discount",
IF(Table2[[#This Row],[Discount%]]&lt;=0.2,"High Discount")))</f>
        <v>Medium Discount</v>
      </c>
      <c r="Q275" s="9">
        <f>(Table2[Unit_Price]*Table2[Quantity])*(Table2[Discount]/100)</f>
        <v>8067</v>
      </c>
      <c r="R275" s="10">
        <v>153273</v>
      </c>
      <c r="S275" s="10">
        <v>15727.77</v>
      </c>
      <c r="T275" s="4">
        <f>Table2[Profit]/Table2[Sales]</f>
        <v>0.1026127889452154</v>
      </c>
      <c r="U275" t="s">
        <v>72</v>
      </c>
    </row>
    <row r="276" spans="1:21" x14ac:dyDescent="0.35">
      <c r="A276">
        <v>10298</v>
      </c>
      <c r="B276" s="1">
        <v>45917</v>
      </c>
      <c r="C276" s="2">
        <f>YEAR(Table2[Order Date])</f>
        <v>2025</v>
      </c>
      <c r="D276" s="2" t="str">
        <f>TEXT(Table2[Order Date],"mmm")</f>
        <v>Sep</v>
      </c>
      <c r="E276" t="s">
        <v>693</v>
      </c>
      <c r="F276" t="s">
        <v>22</v>
      </c>
      <c r="G276" t="s">
        <v>54</v>
      </c>
      <c r="H276" t="str">
        <f>VLOOKUP(Table2[[#This Row],[City]], Table46[], 2, FALSE)</f>
        <v>Uttar Pradesh</v>
      </c>
      <c r="I276" t="s">
        <v>17</v>
      </c>
      <c r="J276" t="s">
        <v>291</v>
      </c>
      <c r="K276" t="s">
        <v>694</v>
      </c>
      <c r="L276" s="2">
        <v>5</v>
      </c>
      <c r="M276" s="11">
        <v>27298</v>
      </c>
      <c r="N276" s="6">
        <v>15</v>
      </c>
      <c r="O276" s="4">
        <f>Table2[[#This Row],[Discount]]/100</f>
        <v>0.15</v>
      </c>
      <c r="P276" s="4" t="str">
        <f>IF(Table2[[#This Row],[Discount%]]=0,"No Discount",
IF(Table2[[#This Row],[Discount%]]&lt;=0.1,"Medium Discount",
IF(Table2[[#This Row],[Discount%]]&lt;=0.2,"High Discount")))</f>
        <v>High Discount</v>
      </c>
      <c r="Q276" s="9">
        <f>(Table2[Unit_Price]*Table2[Quantity])*(Table2[Discount]/100)</f>
        <v>20473.5</v>
      </c>
      <c r="R276" s="10">
        <v>116016.5</v>
      </c>
      <c r="S276" s="10">
        <v>26646.97</v>
      </c>
      <c r="T276" s="4">
        <f>Table2[Profit]/Table2[Sales]</f>
        <v>0.22968258825253304</v>
      </c>
      <c r="U276" t="s">
        <v>33</v>
      </c>
    </row>
    <row r="277" spans="1:21" x14ac:dyDescent="0.35">
      <c r="A277">
        <v>10299</v>
      </c>
      <c r="B277" s="1">
        <v>45294</v>
      </c>
      <c r="C277" s="2">
        <f>YEAR(Table2[Order Date])</f>
        <v>2024</v>
      </c>
      <c r="D277" s="2" t="str">
        <f>TEXT(Table2[Order Date],"mmm")</f>
        <v>Jan</v>
      </c>
      <c r="E277" t="s">
        <v>695</v>
      </c>
      <c r="F277" t="s">
        <v>15</v>
      </c>
      <c r="G277" t="s">
        <v>147</v>
      </c>
      <c r="H277" t="str">
        <f>VLOOKUP(Table2[[#This Row],[City]], Table46[], 2, FALSE)</f>
        <v>Kerala</v>
      </c>
      <c r="I277" t="s">
        <v>17</v>
      </c>
      <c r="J277" t="s">
        <v>100</v>
      </c>
      <c r="K277" t="s">
        <v>696</v>
      </c>
      <c r="L277" s="2">
        <v>1</v>
      </c>
      <c r="M277" s="11">
        <v>72532</v>
      </c>
      <c r="N277" s="6">
        <v>5</v>
      </c>
      <c r="O277" s="4">
        <f>Table2[[#This Row],[Discount]]/100</f>
        <v>0.05</v>
      </c>
      <c r="P277" s="4" t="str">
        <f>IF(Table2[[#This Row],[Discount%]]=0,"No Discount",
IF(Table2[[#This Row],[Discount%]]&lt;=0.1,"Medium Discount",
IF(Table2[[#This Row],[Discount%]]&lt;=0.2,"High Discount")))</f>
        <v>Medium Discount</v>
      </c>
      <c r="Q277" s="9">
        <f>(Table2[Unit_Price]*Table2[Quantity])*(Table2[Discount]/100)</f>
        <v>3626.6000000000004</v>
      </c>
      <c r="R277" s="10">
        <v>68905.399999999994</v>
      </c>
      <c r="S277" s="10">
        <v>5338.34</v>
      </c>
      <c r="T277" s="4">
        <f>Table2[Profit]/Table2[Sales]</f>
        <v>7.7473463618236024E-2</v>
      </c>
      <c r="U277" t="s">
        <v>72</v>
      </c>
    </row>
    <row r="278" spans="1:21" x14ac:dyDescent="0.35">
      <c r="A278">
        <v>10300</v>
      </c>
      <c r="B278" s="1">
        <v>45549</v>
      </c>
      <c r="C278" s="2">
        <f>YEAR(Table2[Order Date])</f>
        <v>2024</v>
      </c>
      <c r="D278" s="2" t="str">
        <f>TEXT(Table2[Order Date],"mmm")</f>
        <v>Sep</v>
      </c>
      <c r="E278" t="s">
        <v>697</v>
      </c>
      <c r="F278" t="s">
        <v>22</v>
      </c>
      <c r="G278" t="s">
        <v>54</v>
      </c>
      <c r="H278" t="str">
        <f>VLOOKUP(Table2[[#This Row],[City]], Table46[], 2, FALSE)</f>
        <v>Uttar Pradesh</v>
      </c>
      <c r="I278" t="s">
        <v>86</v>
      </c>
      <c r="J278" t="s">
        <v>171</v>
      </c>
      <c r="K278" t="s">
        <v>698</v>
      </c>
      <c r="L278" s="2">
        <v>5</v>
      </c>
      <c r="M278" s="11">
        <v>32758</v>
      </c>
      <c r="N278" s="6">
        <v>5</v>
      </c>
      <c r="O278" s="4">
        <f>Table2[[#This Row],[Discount]]/100</f>
        <v>0.05</v>
      </c>
      <c r="P278" s="4" t="str">
        <f>IF(Table2[[#This Row],[Discount%]]=0,"No Discount",
IF(Table2[[#This Row],[Discount%]]&lt;=0.1,"Medium Discount",
IF(Table2[[#This Row],[Discount%]]&lt;=0.2,"High Discount")))</f>
        <v>Medium Discount</v>
      </c>
      <c r="Q278" s="9">
        <f>(Table2[Unit_Price]*Table2[Quantity])*(Table2[Discount]/100)</f>
        <v>8189.5</v>
      </c>
      <c r="R278" s="10">
        <v>155600.5</v>
      </c>
      <c r="S278" s="10">
        <v>33651.01</v>
      </c>
      <c r="T278" s="4">
        <f>Table2[Profit]/Table2[Sales]</f>
        <v>0.21626543616505089</v>
      </c>
      <c r="U278" t="s">
        <v>72</v>
      </c>
    </row>
    <row r="279" spans="1:21" x14ac:dyDescent="0.35">
      <c r="A279">
        <v>10301</v>
      </c>
      <c r="B279" s="1">
        <v>45533</v>
      </c>
      <c r="C279" s="2">
        <f>YEAR(Table2[Order Date])</f>
        <v>2024</v>
      </c>
      <c r="D279" s="2" t="str">
        <f>TEXT(Table2[Order Date],"mmm")</f>
        <v>Aug</v>
      </c>
      <c r="E279" t="s">
        <v>699</v>
      </c>
      <c r="F279" t="s">
        <v>40</v>
      </c>
      <c r="G279" t="s">
        <v>50</v>
      </c>
      <c r="H279" t="str">
        <f>VLOOKUP(Table2[[#This Row],[City]], Table46[], 2, FALSE)</f>
        <v>Maharashtra</v>
      </c>
      <c r="I279" t="s">
        <v>86</v>
      </c>
      <c r="J279" t="s">
        <v>118</v>
      </c>
      <c r="K279" t="s">
        <v>700</v>
      </c>
      <c r="L279" s="2">
        <v>1</v>
      </c>
      <c r="M279" s="11">
        <v>50673</v>
      </c>
      <c r="N279" s="6">
        <v>0</v>
      </c>
      <c r="O279" s="4">
        <f>Table2[[#This Row],[Discount]]/100</f>
        <v>0</v>
      </c>
      <c r="P279" s="4" t="str">
        <f>IF(Table2[[#This Row],[Discount%]]=0,"No Discount",
IF(Table2[[#This Row],[Discount%]]&lt;=0.1,"Medium Discount",
IF(Table2[[#This Row],[Discount%]]&lt;=0.2,"High Discount")))</f>
        <v>No Discount</v>
      </c>
      <c r="Q279" s="9">
        <f>(Table2[Unit_Price]*Table2[Quantity])*(Table2[Discount]/100)</f>
        <v>0</v>
      </c>
      <c r="R279" s="10">
        <v>50673</v>
      </c>
      <c r="S279" s="10">
        <v>6174.29</v>
      </c>
      <c r="T279" s="4">
        <f>Table2[Profit]/Table2[Sales]</f>
        <v>0.12184575612258994</v>
      </c>
      <c r="U279" t="s">
        <v>83</v>
      </c>
    </row>
    <row r="280" spans="1:21" x14ac:dyDescent="0.35">
      <c r="A280">
        <v>10302</v>
      </c>
      <c r="B280" s="1">
        <v>45748</v>
      </c>
      <c r="C280" s="2">
        <f>YEAR(Table2[Order Date])</f>
        <v>2025</v>
      </c>
      <c r="D280" s="2" t="str">
        <f>TEXT(Table2[Order Date],"mmm")</f>
        <v>Apr</v>
      </c>
      <c r="E280" t="s">
        <v>701</v>
      </c>
      <c r="F280" t="s">
        <v>28</v>
      </c>
      <c r="G280" t="s">
        <v>35</v>
      </c>
      <c r="H280" t="str">
        <f>VLOOKUP(Table2[[#This Row],[City]], Table46[], 2, FALSE)</f>
        <v>West Bengal</v>
      </c>
      <c r="I280" t="s">
        <v>69</v>
      </c>
      <c r="J280" t="s">
        <v>123</v>
      </c>
      <c r="K280" t="s">
        <v>702</v>
      </c>
      <c r="L280" s="2">
        <v>3</v>
      </c>
      <c r="M280" s="11">
        <v>51988</v>
      </c>
      <c r="N280" s="6">
        <v>5</v>
      </c>
      <c r="O280" s="4">
        <f>Table2[[#This Row],[Discount]]/100</f>
        <v>0.05</v>
      </c>
      <c r="P280" s="4" t="str">
        <f>IF(Table2[[#This Row],[Discount%]]=0,"No Discount",
IF(Table2[[#This Row],[Discount%]]&lt;=0.1,"Medium Discount",
IF(Table2[[#This Row],[Discount%]]&lt;=0.2,"High Discount")))</f>
        <v>Medium Discount</v>
      </c>
      <c r="Q280" s="9">
        <f>(Table2[Unit_Price]*Table2[Quantity])*(Table2[Discount]/100)</f>
        <v>7798.2000000000007</v>
      </c>
      <c r="R280" s="10">
        <v>148165.79999999999</v>
      </c>
      <c r="S280" s="10">
        <v>28610.94</v>
      </c>
      <c r="T280" s="4">
        <f>Table2[Profit]/Table2[Sales]</f>
        <v>0.19310083703526726</v>
      </c>
      <c r="U280" t="s">
        <v>38</v>
      </c>
    </row>
    <row r="281" spans="1:21" x14ac:dyDescent="0.35">
      <c r="A281">
        <v>10303</v>
      </c>
      <c r="B281" s="1">
        <v>45425</v>
      </c>
      <c r="C281" s="2">
        <f>YEAR(Table2[Order Date])</f>
        <v>2024</v>
      </c>
      <c r="D281" s="2" t="str">
        <f>TEXT(Table2[Order Date],"mmm")</f>
        <v>May</v>
      </c>
      <c r="E281" t="s">
        <v>703</v>
      </c>
      <c r="F281" t="s">
        <v>22</v>
      </c>
      <c r="G281" t="s">
        <v>74</v>
      </c>
      <c r="H281" t="str">
        <f>VLOOKUP(Table2[[#This Row],[City]], Table46[], 2, FALSE)</f>
        <v>Chandigarh</v>
      </c>
      <c r="I281" t="s">
        <v>46</v>
      </c>
      <c r="J281" t="s">
        <v>201</v>
      </c>
      <c r="K281" t="s">
        <v>704</v>
      </c>
      <c r="L281" s="2">
        <v>5</v>
      </c>
      <c r="M281" s="11">
        <v>50808</v>
      </c>
      <c r="N281" s="6">
        <v>20</v>
      </c>
      <c r="O281" s="4">
        <f>Table2[[#This Row],[Discount]]/100</f>
        <v>0.2</v>
      </c>
      <c r="P281" s="4" t="str">
        <f>IF(Table2[[#This Row],[Discount%]]=0,"No Discount",
IF(Table2[[#This Row],[Discount%]]&lt;=0.1,"Medium Discount",
IF(Table2[[#This Row],[Discount%]]&lt;=0.2,"High Discount")))</f>
        <v>High Discount</v>
      </c>
      <c r="Q281" s="9">
        <f>(Table2[Unit_Price]*Table2[Quantity])*(Table2[Discount]/100)</f>
        <v>50808</v>
      </c>
      <c r="R281" s="10">
        <v>203232</v>
      </c>
      <c r="S281" s="10">
        <v>18444.62</v>
      </c>
      <c r="T281" s="4">
        <f>Table2[Profit]/Table2[Sales]</f>
        <v>9.0756475358211297E-2</v>
      </c>
      <c r="U281" t="s">
        <v>20</v>
      </c>
    </row>
    <row r="282" spans="1:21" x14ac:dyDescent="0.35">
      <c r="A282">
        <v>10304</v>
      </c>
      <c r="B282" s="1">
        <v>45583</v>
      </c>
      <c r="C282" s="2">
        <f>YEAR(Table2[Order Date])</f>
        <v>2024</v>
      </c>
      <c r="D282" s="2" t="str">
        <f>TEXT(Table2[Order Date],"mmm")</f>
        <v>Oct</v>
      </c>
      <c r="E282" t="s">
        <v>705</v>
      </c>
      <c r="F282" t="s">
        <v>40</v>
      </c>
      <c r="G282" t="s">
        <v>41</v>
      </c>
      <c r="H282" t="str">
        <f>VLOOKUP(Table2[[#This Row],[City]], Table46[], 2, FALSE)</f>
        <v>Maharashtra</v>
      </c>
      <c r="I282" t="s">
        <v>96</v>
      </c>
      <c r="J282" t="s">
        <v>97</v>
      </c>
      <c r="K282" t="s">
        <v>706</v>
      </c>
      <c r="L282" s="2">
        <v>1</v>
      </c>
      <c r="M282" s="11">
        <v>60395</v>
      </c>
      <c r="N282" s="6">
        <v>10</v>
      </c>
      <c r="O282" s="4">
        <f>Table2[[#This Row],[Discount]]/100</f>
        <v>0.1</v>
      </c>
      <c r="P282" s="4" t="str">
        <f>IF(Table2[[#This Row],[Discount%]]=0,"No Discount",
IF(Table2[[#This Row],[Discount%]]&lt;=0.1,"Medium Discount",
IF(Table2[[#This Row],[Discount%]]&lt;=0.2,"High Discount")))</f>
        <v>Medium Discount</v>
      </c>
      <c r="Q282" s="9">
        <f>(Table2[Unit_Price]*Table2[Quantity])*(Table2[Discount]/100)</f>
        <v>6039.5</v>
      </c>
      <c r="R282" s="10">
        <v>54355.5</v>
      </c>
      <c r="S282" s="10">
        <v>8805.24</v>
      </c>
      <c r="T282" s="4">
        <f>Table2[Profit]/Table2[Sales]</f>
        <v>0.16199354251179732</v>
      </c>
      <c r="U282" t="s">
        <v>38</v>
      </c>
    </row>
    <row r="283" spans="1:21" x14ac:dyDescent="0.35">
      <c r="A283">
        <v>10305</v>
      </c>
      <c r="B283" s="1">
        <v>45900</v>
      </c>
      <c r="C283" s="2">
        <f>YEAR(Table2[Order Date])</f>
        <v>2025</v>
      </c>
      <c r="D283" s="2" t="str">
        <f>TEXT(Table2[Order Date],"mmm")</f>
        <v>Aug</v>
      </c>
      <c r="E283" t="s">
        <v>707</v>
      </c>
      <c r="F283" t="s">
        <v>15</v>
      </c>
      <c r="G283" t="s">
        <v>93</v>
      </c>
      <c r="H283" t="str">
        <f>VLOOKUP(Table2[[#This Row],[City]], Table46[], 2, FALSE)</f>
        <v>Tamil Nadu</v>
      </c>
      <c r="I283" t="s">
        <v>30</v>
      </c>
      <c r="J283" t="s">
        <v>65</v>
      </c>
      <c r="K283" t="s">
        <v>708</v>
      </c>
      <c r="L283" s="2">
        <v>4</v>
      </c>
      <c r="M283" s="11">
        <v>18577</v>
      </c>
      <c r="N283" s="6">
        <v>0</v>
      </c>
      <c r="O283" s="4">
        <f>Table2[[#This Row],[Discount]]/100</f>
        <v>0</v>
      </c>
      <c r="P283" s="4" t="str">
        <f>IF(Table2[[#This Row],[Discount%]]=0,"No Discount",
IF(Table2[[#This Row],[Discount%]]&lt;=0.1,"Medium Discount",
IF(Table2[[#This Row],[Discount%]]&lt;=0.2,"High Discount")))</f>
        <v>No Discount</v>
      </c>
      <c r="Q283" s="9">
        <f>(Table2[Unit_Price]*Table2[Quantity])*(Table2[Discount]/100)</f>
        <v>0</v>
      </c>
      <c r="R283" s="10">
        <v>74308</v>
      </c>
      <c r="S283" s="10">
        <v>9828.0400000000009</v>
      </c>
      <c r="T283" s="4">
        <f>Table2[Profit]/Table2[Sales]</f>
        <v>0.13226086020347744</v>
      </c>
      <c r="U283" t="s">
        <v>38</v>
      </c>
    </row>
    <row r="284" spans="1:21" x14ac:dyDescent="0.35">
      <c r="A284">
        <v>10306</v>
      </c>
      <c r="B284" s="1">
        <v>45377</v>
      </c>
      <c r="C284" s="2">
        <f>YEAR(Table2[Order Date])</f>
        <v>2024</v>
      </c>
      <c r="D284" s="2" t="str">
        <f>TEXT(Table2[Order Date],"mmm")</f>
        <v>Mar</v>
      </c>
      <c r="E284" t="s">
        <v>709</v>
      </c>
      <c r="F284" t="s">
        <v>22</v>
      </c>
      <c r="G284" t="s">
        <v>54</v>
      </c>
      <c r="H284" t="str">
        <f>VLOOKUP(Table2[[#This Row],[City]], Table46[], 2, FALSE)</f>
        <v>Uttar Pradesh</v>
      </c>
      <c r="I284" t="s">
        <v>129</v>
      </c>
      <c r="J284" t="s">
        <v>130</v>
      </c>
      <c r="K284" t="s">
        <v>710</v>
      </c>
      <c r="L284" s="2">
        <v>5</v>
      </c>
      <c r="M284" s="11">
        <v>42091</v>
      </c>
      <c r="N284" s="6">
        <v>15</v>
      </c>
      <c r="O284" s="4">
        <f>Table2[[#This Row],[Discount]]/100</f>
        <v>0.15</v>
      </c>
      <c r="P284" s="4" t="str">
        <f>IF(Table2[[#This Row],[Discount%]]=0,"No Discount",
IF(Table2[[#This Row],[Discount%]]&lt;=0.1,"Medium Discount",
IF(Table2[[#This Row],[Discount%]]&lt;=0.2,"High Discount")))</f>
        <v>High Discount</v>
      </c>
      <c r="Q284" s="9">
        <f>(Table2[Unit_Price]*Table2[Quantity])*(Table2[Discount]/100)</f>
        <v>31568.25</v>
      </c>
      <c r="R284" s="10">
        <v>178886.75</v>
      </c>
      <c r="S284" s="10">
        <v>33710.879999999997</v>
      </c>
      <c r="T284" s="4">
        <f>Table2[Profit]/Table2[Sales]</f>
        <v>0.18844816622807445</v>
      </c>
      <c r="U284" t="s">
        <v>72</v>
      </c>
    </row>
    <row r="285" spans="1:21" x14ac:dyDescent="0.35">
      <c r="A285">
        <v>10307</v>
      </c>
      <c r="B285" s="1">
        <v>45235</v>
      </c>
      <c r="C285" s="2">
        <f>YEAR(Table2[Order Date])</f>
        <v>2023</v>
      </c>
      <c r="D285" s="2" t="str">
        <f>TEXT(Table2[Order Date],"mmm")</f>
        <v>Nov</v>
      </c>
      <c r="E285" t="s">
        <v>711</v>
      </c>
      <c r="F285" t="s">
        <v>28</v>
      </c>
      <c r="G285" t="s">
        <v>144</v>
      </c>
      <c r="H285" t="str">
        <f>VLOOKUP(Table2[[#This Row],[City]], Table46[], 2, FALSE)</f>
        <v>Assam</v>
      </c>
      <c r="I285" t="s">
        <v>75</v>
      </c>
      <c r="J285" t="s">
        <v>76</v>
      </c>
      <c r="K285" t="s">
        <v>712</v>
      </c>
      <c r="L285" s="2">
        <v>2</v>
      </c>
      <c r="M285" s="11">
        <v>48342</v>
      </c>
      <c r="N285" s="6">
        <v>10</v>
      </c>
      <c r="O285" s="4">
        <f>Table2[[#This Row],[Discount]]/100</f>
        <v>0.1</v>
      </c>
      <c r="P285" s="4" t="str">
        <f>IF(Table2[[#This Row],[Discount%]]=0,"No Discount",
IF(Table2[[#This Row],[Discount%]]&lt;=0.1,"Medium Discount",
IF(Table2[[#This Row],[Discount%]]&lt;=0.2,"High Discount")))</f>
        <v>Medium Discount</v>
      </c>
      <c r="Q285" s="9">
        <f>(Table2[Unit_Price]*Table2[Quantity])*(Table2[Discount]/100)</f>
        <v>9668.4</v>
      </c>
      <c r="R285" s="10">
        <v>87015.6</v>
      </c>
      <c r="S285" s="10">
        <v>8010.29</v>
      </c>
      <c r="T285" s="4">
        <f>Table2[Profit]/Table2[Sales]</f>
        <v>9.2055792294714958E-2</v>
      </c>
      <c r="U285" t="s">
        <v>72</v>
      </c>
    </row>
    <row r="286" spans="1:21" x14ac:dyDescent="0.35">
      <c r="A286">
        <v>10308</v>
      </c>
      <c r="B286" s="1">
        <v>45439</v>
      </c>
      <c r="C286" s="2">
        <f>YEAR(Table2[Order Date])</f>
        <v>2024</v>
      </c>
      <c r="D286" s="2" t="str">
        <f>TEXT(Table2[Order Date],"mmm")</f>
        <v>May</v>
      </c>
      <c r="E286" t="s">
        <v>713</v>
      </c>
      <c r="F286" t="s">
        <v>22</v>
      </c>
      <c r="G286" t="s">
        <v>74</v>
      </c>
      <c r="H286" t="str">
        <f>VLOOKUP(Table2[[#This Row],[City]], Table46[], 2, FALSE)</f>
        <v>Chandigarh</v>
      </c>
      <c r="I286" t="s">
        <v>46</v>
      </c>
      <c r="J286" t="s">
        <v>141</v>
      </c>
      <c r="K286" t="s">
        <v>714</v>
      </c>
      <c r="L286" s="2">
        <v>5</v>
      </c>
      <c r="M286" s="11">
        <v>14484</v>
      </c>
      <c r="N286" s="6">
        <v>10</v>
      </c>
      <c r="O286" s="4">
        <f>Table2[[#This Row],[Discount]]/100</f>
        <v>0.1</v>
      </c>
      <c r="P286" s="4" t="str">
        <f>IF(Table2[[#This Row],[Discount%]]=0,"No Discount",
IF(Table2[[#This Row],[Discount%]]&lt;=0.1,"Medium Discount",
IF(Table2[[#This Row],[Discount%]]&lt;=0.2,"High Discount")))</f>
        <v>Medium Discount</v>
      </c>
      <c r="Q286" s="9">
        <f>(Table2[Unit_Price]*Table2[Quantity])*(Table2[Discount]/100)</f>
        <v>7242</v>
      </c>
      <c r="R286" s="10">
        <v>65178</v>
      </c>
      <c r="S286" s="10">
        <v>14017.38</v>
      </c>
      <c r="T286" s="4">
        <f>Table2[Profit]/Table2[Sales]</f>
        <v>0.21506305808708459</v>
      </c>
      <c r="U286" t="s">
        <v>38</v>
      </c>
    </row>
    <row r="287" spans="1:21" x14ac:dyDescent="0.35">
      <c r="A287">
        <v>10309</v>
      </c>
      <c r="B287" s="1">
        <v>45819</v>
      </c>
      <c r="C287" s="2">
        <f>YEAR(Table2[Order Date])</f>
        <v>2025</v>
      </c>
      <c r="D287" s="2" t="str">
        <f>TEXT(Table2[Order Date],"mmm")</f>
        <v>Jun</v>
      </c>
      <c r="E287" t="s">
        <v>715</v>
      </c>
      <c r="F287" t="s">
        <v>15</v>
      </c>
      <c r="G287" t="s">
        <v>93</v>
      </c>
      <c r="H287" t="str">
        <f>VLOOKUP(Table2[[#This Row],[City]], Table46[], 2, FALSE)</f>
        <v>Tamil Nadu</v>
      </c>
      <c r="I287" t="s">
        <v>69</v>
      </c>
      <c r="J287" t="s">
        <v>517</v>
      </c>
      <c r="K287" t="s">
        <v>716</v>
      </c>
      <c r="L287" s="2">
        <v>3</v>
      </c>
      <c r="M287" s="11">
        <v>75112</v>
      </c>
      <c r="N287" s="6">
        <v>0</v>
      </c>
      <c r="O287" s="4">
        <f>Table2[[#This Row],[Discount]]/100</f>
        <v>0</v>
      </c>
      <c r="P287" s="4" t="str">
        <f>IF(Table2[[#This Row],[Discount%]]=0,"No Discount",
IF(Table2[[#This Row],[Discount%]]&lt;=0.1,"Medium Discount",
IF(Table2[[#This Row],[Discount%]]&lt;=0.2,"High Discount")))</f>
        <v>No Discount</v>
      </c>
      <c r="Q287" s="9">
        <f>(Table2[Unit_Price]*Table2[Quantity])*(Table2[Discount]/100)</f>
        <v>0</v>
      </c>
      <c r="R287" s="10">
        <v>225336</v>
      </c>
      <c r="S287" s="10">
        <v>41756.57</v>
      </c>
      <c r="T287" s="4">
        <f>Table2[Profit]/Table2[Sales]</f>
        <v>0.18530802889906628</v>
      </c>
      <c r="U287" t="s">
        <v>38</v>
      </c>
    </row>
    <row r="288" spans="1:21" x14ac:dyDescent="0.35">
      <c r="A288">
        <v>10310</v>
      </c>
      <c r="B288" s="1">
        <v>45548</v>
      </c>
      <c r="C288" s="2">
        <f>YEAR(Table2[Order Date])</f>
        <v>2024</v>
      </c>
      <c r="D288" s="2" t="str">
        <f>TEXT(Table2[Order Date],"mmm")</f>
        <v>Sep</v>
      </c>
      <c r="E288" t="s">
        <v>717</v>
      </c>
      <c r="F288" t="s">
        <v>22</v>
      </c>
      <c r="G288" t="s">
        <v>23</v>
      </c>
      <c r="H288" t="str">
        <f>VLOOKUP(Table2[[#This Row],[City]], Table46[], 2, FALSE)</f>
        <v>Delhi</v>
      </c>
      <c r="I288" t="s">
        <v>46</v>
      </c>
      <c r="J288" t="s">
        <v>201</v>
      </c>
      <c r="K288" t="s">
        <v>718</v>
      </c>
      <c r="L288" s="2">
        <v>1</v>
      </c>
      <c r="M288" s="11">
        <v>61423</v>
      </c>
      <c r="N288" s="6">
        <v>5</v>
      </c>
      <c r="O288" s="4">
        <f>Table2[[#This Row],[Discount]]/100</f>
        <v>0.05</v>
      </c>
      <c r="P288" s="4" t="str">
        <f>IF(Table2[[#This Row],[Discount%]]=0,"No Discount",
IF(Table2[[#This Row],[Discount%]]&lt;=0.1,"Medium Discount",
IF(Table2[[#This Row],[Discount%]]&lt;=0.2,"High Discount")))</f>
        <v>Medium Discount</v>
      </c>
      <c r="Q288" s="9">
        <f>(Table2[Unit_Price]*Table2[Quantity])*(Table2[Discount]/100)</f>
        <v>3071.15</v>
      </c>
      <c r="R288" s="10">
        <v>58351.85</v>
      </c>
      <c r="S288" s="10">
        <v>7117.79</v>
      </c>
      <c r="T288" s="4">
        <f>Table2[Profit]/Table2[Sales]</f>
        <v>0.12198053703524396</v>
      </c>
      <c r="U288" t="s">
        <v>72</v>
      </c>
    </row>
    <row r="289" spans="1:21" x14ac:dyDescent="0.35">
      <c r="A289">
        <v>10311</v>
      </c>
      <c r="B289" s="1">
        <v>45490</v>
      </c>
      <c r="C289" s="2">
        <f>YEAR(Table2[Order Date])</f>
        <v>2024</v>
      </c>
      <c r="D289" s="2" t="str">
        <f>TEXT(Table2[Order Date],"mmm")</f>
        <v>Jul</v>
      </c>
      <c r="E289" t="s">
        <v>719</v>
      </c>
      <c r="F289" t="s">
        <v>15</v>
      </c>
      <c r="G289" t="s">
        <v>174</v>
      </c>
      <c r="H289" t="str">
        <f>VLOOKUP(Table2[[#This Row],[City]], Table46[], 2, FALSE)</f>
        <v>Tamil Nadu</v>
      </c>
      <c r="I289" t="s">
        <v>129</v>
      </c>
      <c r="J289" t="s">
        <v>164</v>
      </c>
      <c r="K289" t="s">
        <v>720</v>
      </c>
      <c r="L289" s="2">
        <v>5</v>
      </c>
      <c r="M289" s="11">
        <v>68955</v>
      </c>
      <c r="N289" s="6">
        <v>5</v>
      </c>
      <c r="O289" s="4">
        <f>Table2[[#This Row],[Discount]]/100</f>
        <v>0.05</v>
      </c>
      <c r="P289" s="4" t="str">
        <f>IF(Table2[[#This Row],[Discount%]]=0,"No Discount",
IF(Table2[[#This Row],[Discount%]]&lt;=0.1,"Medium Discount",
IF(Table2[[#This Row],[Discount%]]&lt;=0.2,"High Discount")))</f>
        <v>Medium Discount</v>
      </c>
      <c r="Q289" s="9">
        <f>(Table2[Unit_Price]*Table2[Quantity])*(Table2[Discount]/100)</f>
        <v>17238.75</v>
      </c>
      <c r="R289" s="10">
        <v>327536.25</v>
      </c>
      <c r="S289" s="10">
        <v>66432.740000000005</v>
      </c>
      <c r="T289" s="4">
        <f>Table2[Profit]/Table2[Sales]</f>
        <v>0.20282561090566312</v>
      </c>
      <c r="U289" t="s">
        <v>72</v>
      </c>
    </row>
    <row r="290" spans="1:21" x14ac:dyDescent="0.35">
      <c r="A290">
        <v>10312</v>
      </c>
      <c r="B290" s="1">
        <v>45760</v>
      </c>
      <c r="C290" s="2">
        <f>YEAR(Table2[Order Date])</f>
        <v>2025</v>
      </c>
      <c r="D290" s="2" t="str">
        <f>TEXT(Table2[Order Date],"mmm")</f>
        <v>Apr</v>
      </c>
      <c r="E290" t="s">
        <v>721</v>
      </c>
      <c r="F290" t="s">
        <v>28</v>
      </c>
      <c r="G290" t="s">
        <v>114</v>
      </c>
      <c r="H290" t="str">
        <f>VLOOKUP(Table2[[#This Row],[City]], Table46[], 2, FALSE)</f>
        <v>Jharkhand</v>
      </c>
      <c r="I290" t="s">
        <v>75</v>
      </c>
      <c r="J290" t="s">
        <v>76</v>
      </c>
      <c r="K290" t="s">
        <v>722</v>
      </c>
      <c r="L290" s="2">
        <v>2</v>
      </c>
      <c r="M290" s="11">
        <v>54662</v>
      </c>
      <c r="N290" s="6">
        <v>20</v>
      </c>
      <c r="O290" s="4">
        <f>Table2[[#This Row],[Discount]]/100</f>
        <v>0.2</v>
      </c>
      <c r="P290" s="4" t="str">
        <f>IF(Table2[[#This Row],[Discount%]]=0,"No Discount",
IF(Table2[[#This Row],[Discount%]]&lt;=0.1,"Medium Discount",
IF(Table2[[#This Row],[Discount%]]&lt;=0.2,"High Discount")))</f>
        <v>High Discount</v>
      </c>
      <c r="Q290" s="9">
        <f>(Table2[Unit_Price]*Table2[Quantity])*(Table2[Discount]/100)</f>
        <v>21864.800000000003</v>
      </c>
      <c r="R290" s="10">
        <v>87459.199999999997</v>
      </c>
      <c r="S290" s="10">
        <v>6642.63</v>
      </c>
      <c r="T290" s="4">
        <f>Table2[Profit]/Table2[Sales]</f>
        <v>7.5951186381764305E-2</v>
      </c>
      <c r="U290" t="s">
        <v>20</v>
      </c>
    </row>
    <row r="291" spans="1:21" x14ac:dyDescent="0.35">
      <c r="A291">
        <v>10313</v>
      </c>
      <c r="B291" s="1">
        <v>45266</v>
      </c>
      <c r="C291" s="2">
        <f>YEAR(Table2[Order Date])</f>
        <v>2023</v>
      </c>
      <c r="D291" s="2" t="str">
        <f>TEXT(Table2[Order Date],"mmm")</f>
        <v>Dec</v>
      </c>
      <c r="E291" t="s">
        <v>723</v>
      </c>
      <c r="F291" t="s">
        <v>28</v>
      </c>
      <c r="G291" t="s">
        <v>114</v>
      </c>
      <c r="H291" t="str">
        <f>VLOOKUP(Table2[[#This Row],[City]], Table46[], 2, FALSE)</f>
        <v>Jharkhand</v>
      </c>
      <c r="I291" t="s">
        <v>129</v>
      </c>
      <c r="J291" t="s">
        <v>159</v>
      </c>
      <c r="K291" t="s">
        <v>724</v>
      </c>
      <c r="L291" s="2">
        <v>1</v>
      </c>
      <c r="M291" s="11">
        <v>25673</v>
      </c>
      <c r="N291" s="6">
        <v>0</v>
      </c>
      <c r="O291" s="4">
        <f>Table2[[#This Row],[Discount]]/100</f>
        <v>0</v>
      </c>
      <c r="P291" s="4" t="str">
        <f>IF(Table2[[#This Row],[Discount%]]=0,"No Discount",
IF(Table2[[#This Row],[Discount%]]&lt;=0.1,"Medium Discount",
IF(Table2[[#This Row],[Discount%]]&lt;=0.2,"High Discount")))</f>
        <v>No Discount</v>
      </c>
      <c r="Q291" s="9">
        <f>(Table2[Unit_Price]*Table2[Quantity])*(Table2[Discount]/100)</f>
        <v>0</v>
      </c>
      <c r="R291" s="10">
        <v>25673</v>
      </c>
      <c r="S291" s="10">
        <v>5287.23</v>
      </c>
      <c r="T291" s="4">
        <f>Table2[Profit]/Table2[Sales]</f>
        <v>0.20594515638998168</v>
      </c>
      <c r="U291" t="s">
        <v>72</v>
      </c>
    </row>
    <row r="292" spans="1:21" x14ac:dyDescent="0.35">
      <c r="A292">
        <v>10315</v>
      </c>
      <c r="B292" s="1">
        <v>45437</v>
      </c>
      <c r="C292" s="2">
        <f>YEAR(Table2[Order Date])</f>
        <v>2024</v>
      </c>
      <c r="D292" s="2" t="str">
        <f>TEXT(Table2[Order Date],"mmm")</f>
        <v>May</v>
      </c>
      <c r="E292" t="s">
        <v>727</v>
      </c>
      <c r="F292" t="s">
        <v>22</v>
      </c>
      <c r="G292" t="s">
        <v>58</v>
      </c>
      <c r="H292" t="str">
        <f>VLOOKUP(Table2[[#This Row],[City]], Table46[], 2, FALSE)</f>
        <v>Rajashtan</v>
      </c>
      <c r="I292" t="s">
        <v>17</v>
      </c>
      <c r="J292" t="s">
        <v>111</v>
      </c>
      <c r="K292" t="s">
        <v>728</v>
      </c>
      <c r="L292" s="2">
        <v>5</v>
      </c>
      <c r="M292" s="11">
        <v>27101</v>
      </c>
      <c r="N292" s="6">
        <v>10</v>
      </c>
      <c r="O292" s="4">
        <f>Table2[[#This Row],[Discount]]/100</f>
        <v>0.1</v>
      </c>
      <c r="P292" s="4" t="str">
        <f>IF(Table2[[#This Row],[Discount%]]=0,"No Discount",
IF(Table2[[#This Row],[Discount%]]&lt;=0.1,"Medium Discount",
IF(Table2[[#This Row],[Discount%]]&lt;=0.2,"High Discount")))</f>
        <v>Medium Discount</v>
      </c>
      <c r="Q292" s="9">
        <f>(Table2[Unit_Price]*Table2[Quantity])*(Table2[Discount]/100)</f>
        <v>13550.5</v>
      </c>
      <c r="R292" s="10">
        <v>121954.5</v>
      </c>
      <c r="S292" s="10">
        <v>16875.23</v>
      </c>
      <c r="T292" s="4">
        <f>Table2[Profit]/Table2[Sales]</f>
        <v>0.13837316376189479</v>
      </c>
      <c r="U292" t="s">
        <v>38</v>
      </c>
    </row>
    <row r="293" spans="1:21" x14ac:dyDescent="0.35">
      <c r="A293">
        <v>10316</v>
      </c>
      <c r="B293" s="1">
        <v>45287</v>
      </c>
      <c r="C293" s="2">
        <f>YEAR(Table2[Order Date])</f>
        <v>2023</v>
      </c>
      <c r="D293" s="2" t="str">
        <f>TEXT(Table2[Order Date],"mmm")</f>
        <v>Dec</v>
      </c>
      <c r="E293" t="s">
        <v>729</v>
      </c>
      <c r="F293" t="s">
        <v>28</v>
      </c>
      <c r="G293" t="s">
        <v>35</v>
      </c>
      <c r="H293" t="str">
        <f>VLOOKUP(Table2[[#This Row],[City]], Table46[], 2, FALSE)</f>
        <v>West Bengal</v>
      </c>
      <c r="I293" t="s">
        <v>86</v>
      </c>
      <c r="J293" t="s">
        <v>118</v>
      </c>
      <c r="K293" t="s">
        <v>730</v>
      </c>
      <c r="L293" s="2">
        <v>4</v>
      </c>
      <c r="M293" s="11">
        <v>58124</v>
      </c>
      <c r="N293" s="6">
        <v>15</v>
      </c>
      <c r="O293" s="4">
        <f>Table2[[#This Row],[Discount]]/100</f>
        <v>0.15</v>
      </c>
      <c r="P293" s="4" t="str">
        <f>IF(Table2[[#This Row],[Discount%]]=0,"No Discount",
IF(Table2[[#This Row],[Discount%]]&lt;=0.1,"Medium Discount",
IF(Table2[[#This Row],[Discount%]]&lt;=0.2,"High Discount")))</f>
        <v>High Discount</v>
      </c>
      <c r="Q293" s="9">
        <f>(Table2[Unit_Price]*Table2[Quantity])*(Table2[Discount]/100)</f>
        <v>34874.400000000001</v>
      </c>
      <c r="R293" s="10">
        <v>197621.6</v>
      </c>
      <c r="S293" s="10">
        <v>24989.09</v>
      </c>
      <c r="T293" s="4">
        <f>Table2[Profit]/Table2[Sales]</f>
        <v>0.12644918369247085</v>
      </c>
      <c r="U293" t="s">
        <v>20</v>
      </c>
    </row>
    <row r="294" spans="1:21" x14ac:dyDescent="0.35">
      <c r="A294">
        <v>10317</v>
      </c>
      <c r="B294" s="1">
        <v>45423</v>
      </c>
      <c r="C294" s="2">
        <f>YEAR(Table2[Order Date])</f>
        <v>2024</v>
      </c>
      <c r="D294" s="2" t="str">
        <f>TEXT(Table2[Order Date],"mmm")</f>
        <v>May</v>
      </c>
      <c r="E294" t="s">
        <v>731</v>
      </c>
      <c r="F294" t="s">
        <v>15</v>
      </c>
      <c r="G294" t="s">
        <v>16</v>
      </c>
      <c r="H294" t="str">
        <f>VLOOKUP(Table2[[#This Row],[City]], Table46[], 2, FALSE)</f>
        <v>Karnataka</v>
      </c>
      <c r="I294" t="s">
        <v>129</v>
      </c>
      <c r="J294" t="s">
        <v>148</v>
      </c>
      <c r="K294" t="s">
        <v>732</v>
      </c>
      <c r="L294" s="2">
        <v>4</v>
      </c>
      <c r="M294" s="11">
        <v>76344</v>
      </c>
      <c r="N294" s="6">
        <v>10</v>
      </c>
      <c r="O294" s="4">
        <f>Table2[[#This Row],[Discount]]/100</f>
        <v>0.1</v>
      </c>
      <c r="P294" s="4" t="str">
        <f>IF(Table2[[#This Row],[Discount%]]=0,"No Discount",
IF(Table2[[#This Row],[Discount%]]&lt;=0.1,"Medium Discount",
IF(Table2[[#This Row],[Discount%]]&lt;=0.2,"High Discount")))</f>
        <v>Medium Discount</v>
      </c>
      <c r="Q294" s="9">
        <f>(Table2[Unit_Price]*Table2[Quantity])*(Table2[Discount]/100)</f>
        <v>30537.600000000002</v>
      </c>
      <c r="R294" s="10">
        <v>274838.40000000002</v>
      </c>
      <c r="S294" s="10">
        <v>62452.3</v>
      </c>
      <c r="T294" s="4">
        <f>Table2[Profit]/Table2[Sales]</f>
        <v>0.22723280298531792</v>
      </c>
      <c r="U294" t="s">
        <v>38</v>
      </c>
    </row>
    <row r="295" spans="1:21" x14ac:dyDescent="0.35">
      <c r="A295">
        <v>10318</v>
      </c>
      <c r="B295" s="1">
        <v>45809</v>
      </c>
      <c r="C295" s="2">
        <f>YEAR(Table2[Order Date])</f>
        <v>2025</v>
      </c>
      <c r="D295" s="2" t="str">
        <f>TEXT(Table2[Order Date],"mmm")</f>
        <v>Jun</v>
      </c>
      <c r="E295" t="s">
        <v>733</v>
      </c>
      <c r="F295" t="s">
        <v>40</v>
      </c>
      <c r="G295" t="s">
        <v>41</v>
      </c>
      <c r="H295" t="str">
        <f>VLOOKUP(Table2[[#This Row],[City]], Table46[], 2, FALSE)</f>
        <v>Maharashtra</v>
      </c>
      <c r="I295" t="s">
        <v>96</v>
      </c>
      <c r="J295" t="s">
        <v>138</v>
      </c>
      <c r="K295" t="s">
        <v>734</v>
      </c>
      <c r="L295" s="2">
        <v>3</v>
      </c>
      <c r="M295" s="11">
        <v>79811</v>
      </c>
      <c r="N295" s="6">
        <v>5</v>
      </c>
      <c r="O295" s="4">
        <f>Table2[[#This Row],[Discount]]/100</f>
        <v>0.05</v>
      </c>
      <c r="P295" s="4" t="str">
        <f>IF(Table2[[#This Row],[Discount%]]=0,"No Discount",
IF(Table2[[#This Row],[Discount%]]&lt;=0.1,"Medium Discount",
IF(Table2[[#This Row],[Discount%]]&lt;=0.2,"High Discount")))</f>
        <v>Medium Discount</v>
      </c>
      <c r="Q295" s="9">
        <f>(Table2[Unit_Price]*Table2[Quantity])*(Table2[Discount]/100)</f>
        <v>11971.650000000001</v>
      </c>
      <c r="R295" s="10">
        <v>227461.35</v>
      </c>
      <c r="S295" s="10">
        <v>38212.89</v>
      </c>
      <c r="T295" s="4">
        <f>Table2[Profit]/Table2[Sales]</f>
        <v>0.16799728833052296</v>
      </c>
      <c r="U295" t="s">
        <v>72</v>
      </c>
    </row>
    <row r="296" spans="1:21" x14ac:dyDescent="0.35">
      <c r="A296">
        <v>10319</v>
      </c>
      <c r="B296" s="1">
        <v>45592</v>
      </c>
      <c r="C296" s="2">
        <f>YEAR(Table2[Order Date])</f>
        <v>2024</v>
      </c>
      <c r="D296" s="2" t="str">
        <f>TEXT(Table2[Order Date],"mmm")</f>
        <v>Oct</v>
      </c>
      <c r="E296" t="s">
        <v>735</v>
      </c>
      <c r="F296" t="s">
        <v>40</v>
      </c>
      <c r="G296" t="s">
        <v>110</v>
      </c>
      <c r="H296" t="str">
        <f>VLOOKUP(Table2[[#This Row],[City]], Table46[], 2, FALSE)</f>
        <v>Gujarat</v>
      </c>
      <c r="I296" t="s">
        <v>24</v>
      </c>
      <c r="J296" t="s">
        <v>107</v>
      </c>
      <c r="K296" t="s">
        <v>736</v>
      </c>
      <c r="L296" s="2">
        <v>3</v>
      </c>
      <c r="M296" s="11">
        <v>47051</v>
      </c>
      <c r="N296" s="6">
        <v>10</v>
      </c>
      <c r="O296" s="4">
        <f>Table2[[#This Row],[Discount]]/100</f>
        <v>0.1</v>
      </c>
      <c r="P296" s="4" t="str">
        <f>IF(Table2[[#This Row],[Discount%]]=0,"No Discount",
IF(Table2[[#This Row],[Discount%]]&lt;=0.1,"Medium Discount",
IF(Table2[[#This Row],[Discount%]]&lt;=0.2,"High Discount")))</f>
        <v>Medium Discount</v>
      </c>
      <c r="Q296" s="9">
        <f>(Table2[Unit_Price]*Table2[Quantity])*(Table2[Discount]/100)</f>
        <v>14115.300000000001</v>
      </c>
      <c r="R296" s="10">
        <v>127037.7</v>
      </c>
      <c r="S296" s="10">
        <v>28041.84</v>
      </c>
      <c r="T296" s="4">
        <f>Table2[Profit]/Table2[Sales]</f>
        <v>0.22073636408719616</v>
      </c>
      <c r="U296" t="s">
        <v>33</v>
      </c>
    </row>
    <row r="297" spans="1:21" x14ac:dyDescent="0.35">
      <c r="A297">
        <v>10320</v>
      </c>
      <c r="B297" s="1">
        <v>45803</v>
      </c>
      <c r="C297" s="2">
        <f>YEAR(Table2[Order Date])</f>
        <v>2025</v>
      </c>
      <c r="D297" s="2" t="str">
        <f>TEXT(Table2[Order Date],"mmm")</f>
        <v>May</v>
      </c>
      <c r="E297" t="s">
        <v>737</v>
      </c>
      <c r="F297" t="s">
        <v>22</v>
      </c>
      <c r="G297" t="s">
        <v>23</v>
      </c>
      <c r="H297" t="str">
        <f>VLOOKUP(Table2[[#This Row],[City]], Table46[], 2, FALSE)</f>
        <v>Delhi</v>
      </c>
      <c r="I297" t="s">
        <v>24</v>
      </c>
      <c r="J297" t="s">
        <v>107</v>
      </c>
      <c r="K297" t="s">
        <v>738</v>
      </c>
      <c r="L297" s="2">
        <v>1</v>
      </c>
      <c r="M297" s="11">
        <v>79212</v>
      </c>
      <c r="N297" s="6">
        <v>0</v>
      </c>
      <c r="O297" s="4">
        <f>Table2[[#This Row],[Discount]]/100</f>
        <v>0</v>
      </c>
      <c r="P297" s="4" t="str">
        <f>IF(Table2[[#This Row],[Discount%]]=0,"No Discount",
IF(Table2[[#This Row],[Discount%]]&lt;=0.1,"Medium Discount",
IF(Table2[[#This Row],[Discount%]]&lt;=0.2,"High Discount")))</f>
        <v>No Discount</v>
      </c>
      <c r="Q297" s="9">
        <f>(Table2[Unit_Price]*Table2[Quantity])*(Table2[Discount]/100)</f>
        <v>0</v>
      </c>
      <c r="R297" s="10">
        <v>79212</v>
      </c>
      <c r="S297" s="10">
        <v>6199.67</v>
      </c>
      <c r="T297" s="4">
        <f>Table2[Profit]/Table2[Sales]</f>
        <v>7.8266803009645003E-2</v>
      </c>
      <c r="U297" t="s">
        <v>33</v>
      </c>
    </row>
    <row r="298" spans="1:21" x14ac:dyDescent="0.35">
      <c r="A298">
        <v>10321</v>
      </c>
      <c r="B298" s="1">
        <v>45313</v>
      </c>
      <c r="C298" s="2">
        <f>YEAR(Table2[Order Date])</f>
        <v>2024</v>
      </c>
      <c r="D298" s="2" t="str">
        <f>TEXT(Table2[Order Date],"mmm")</f>
        <v>Jan</v>
      </c>
      <c r="E298" t="s">
        <v>739</v>
      </c>
      <c r="F298" t="s">
        <v>22</v>
      </c>
      <c r="G298" t="s">
        <v>74</v>
      </c>
      <c r="H298" t="str">
        <f>VLOOKUP(Table2[[#This Row],[City]], Table46[], 2, FALSE)</f>
        <v>Chandigarh</v>
      </c>
      <c r="I298" t="s">
        <v>46</v>
      </c>
      <c r="J298" t="s">
        <v>47</v>
      </c>
      <c r="K298" t="s">
        <v>740</v>
      </c>
      <c r="L298" s="2">
        <v>3</v>
      </c>
      <c r="M298" s="11">
        <v>27980</v>
      </c>
      <c r="N298" s="6">
        <v>15</v>
      </c>
      <c r="O298" s="4">
        <f>Table2[[#This Row],[Discount]]/100</f>
        <v>0.15</v>
      </c>
      <c r="P298" s="4" t="str">
        <f>IF(Table2[[#This Row],[Discount%]]=0,"No Discount",
IF(Table2[[#This Row],[Discount%]]&lt;=0.1,"Medium Discount",
IF(Table2[[#This Row],[Discount%]]&lt;=0.2,"High Discount")))</f>
        <v>High Discount</v>
      </c>
      <c r="Q298" s="9">
        <f>(Table2[Unit_Price]*Table2[Quantity])*(Table2[Discount]/100)</f>
        <v>12591</v>
      </c>
      <c r="R298" s="10">
        <v>71349</v>
      </c>
      <c r="S298" s="10">
        <v>15172.76</v>
      </c>
      <c r="T298" s="4">
        <f>Table2[Profit]/Table2[Sales]</f>
        <v>0.21265553826963238</v>
      </c>
      <c r="U298" t="s">
        <v>20</v>
      </c>
    </row>
    <row r="299" spans="1:21" x14ac:dyDescent="0.35">
      <c r="A299">
        <v>10322</v>
      </c>
      <c r="B299" s="1">
        <v>45713</v>
      </c>
      <c r="C299" s="2">
        <f>YEAR(Table2[Order Date])</f>
        <v>2025</v>
      </c>
      <c r="D299" s="2" t="str">
        <f>TEXT(Table2[Order Date],"mmm")</f>
        <v>Feb</v>
      </c>
      <c r="E299" t="s">
        <v>741</v>
      </c>
      <c r="F299" t="s">
        <v>40</v>
      </c>
      <c r="G299" t="s">
        <v>62</v>
      </c>
      <c r="H299" t="str">
        <f>VLOOKUP(Table2[[#This Row],[City]], Table46[], 2, FALSE)</f>
        <v>Goa</v>
      </c>
      <c r="I299" t="s">
        <v>86</v>
      </c>
      <c r="J299" t="s">
        <v>296</v>
      </c>
      <c r="K299" t="s">
        <v>742</v>
      </c>
      <c r="L299" s="2">
        <v>2</v>
      </c>
      <c r="M299" s="11">
        <v>33835</v>
      </c>
      <c r="N299" s="6">
        <v>15</v>
      </c>
      <c r="O299" s="4">
        <f>Table2[[#This Row],[Discount]]/100</f>
        <v>0.15</v>
      </c>
      <c r="P299" s="4" t="str">
        <f>IF(Table2[[#This Row],[Discount%]]=0,"No Discount",
IF(Table2[[#This Row],[Discount%]]&lt;=0.1,"Medium Discount",
IF(Table2[[#This Row],[Discount%]]&lt;=0.2,"High Discount")))</f>
        <v>High Discount</v>
      </c>
      <c r="Q299" s="9">
        <f>(Table2[Unit_Price]*Table2[Quantity])*(Table2[Discount]/100)</f>
        <v>10150.5</v>
      </c>
      <c r="R299" s="10">
        <v>57519.5</v>
      </c>
      <c r="S299" s="10">
        <v>7514.18</v>
      </c>
      <c r="T299" s="4">
        <f>Table2[Profit]/Table2[Sales]</f>
        <v>0.13063708829179671</v>
      </c>
      <c r="U299" t="s">
        <v>38</v>
      </c>
    </row>
    <row r="300" spans="1:21" x14ac:dyDescent="0.35">
      <c r="A300">
        <v>10323</v>
      </c>
      <c r="B300" s="1">
        <v>45369</v>
      </c>
      <c r="C300" s="2">
        <f>YEAR(Table2[Order Date])</f>
        <v>2024</v>
      </c>
      <c r="D300" s="2" t="str">
        <f>TEXT(Table2[Order Date],"mmm")</f>
        <v>Mar</v>
      </c>
      <c r="E300" t="s">
        <v>743</v>
      </c>
      <c r="F300" t="s">
        <v>40</v>
      </c>
      <c r="G300" t="s">
        <v>41</v>
      </c>
      <c r="H300" t="str">
        <f>VLOOKUP(Table2[[#This Row],[City]], Table46[], 2, FALSE)</f>
        <v>Maharashtra</v>
      </c>
      <c r="I300" t="s">
        <v>30</v>
      </c>
      <c r="J300" t="s">
        <v>104</v>
      </c>
      <c r="K300" t="s">
        <v>744</v>
      </c>
      <c r="L300" s="2">
        <v>2</v>
      </c>
      <c r="M300" s="11">
        <v>55696</v>
      </c>
      <c r="N300" s="6">
        <v>15</v>
      </c>
      <c r="O300" s="4">
        <f>Table2[[#This Row],[Discount]]/100</f>
        <v>0.15</v>
      </c>
      <c r="P300" s="4" t="str">
        <f>IF(Table2[[#This Row],[Discount%]]=0,"No Discount",
IF(Table2[[#This Row],[Discount%]]&lt;=0.1,"Medium Discount",
IF(Table2[[#This Row],[Discount%]]&lt;=0.2,"High Discount")))</f>
        <v>High Discount</v>
      </c>
      <c r="Q300" s="9">
        <f>(Table2[Unit_Price]*Table2[Quantity])*(Table2[Discount]/100)</f>
        <v>16708.8</v>
      </c>
      <c r="R300" s="10">
        <v>94683.199999999997</v>
      </c>
      <c r="S300" s="10">
        <v>11283.19</v>
      </c>
      <c r="T300" s="4">
        <f>Table2[Profit]/Table2[Sales]</f>
        <v>0.11916781435354953</v>
      </c>
      <c r="U300" t="s">
        <v>83</v>
      </c>
    </row>
    <row r="301" spans="1:21" x14ac:dyDescent="0.35">
      <c r="A301">
        <v>10324</v>
      </c>
      <c r="B301" s="1">
        <v>45709</v>
      </c>
      <c r="C301" s="2">
        <f>YEAR(Table2[Order Date])</f>
        <v>2025</v>
      </c>
      <c r="D301" s="2" t="str">
        <f>TEXT(Table2[Order Date],"mmm")</f>
        <v>Feb</v>
      </c>
      <c r="E301" t="s">
        <v>745</v>
      </c>
      <c r="F301" t="s">
        <v>40</v>
      </c>
      <c r="G301" t="s">
        <v>50</v>
      </c>
      <c r="H301" t="str">
        <f>VLOOKUP(Table2[[#This Row],[City]], Table46[], 2, FALSE)</f>
        <v>Maharashtra</v>
      </c>
      <c r="I301" t="s">
        <v>86</v>
      </c>
      <c r="J301" t="s">
        <v>296</v>
      </c>
      <c r="K301" t="s">
        <v>746</v>
      </c>
      <c r="L301" s="2">
        <v>4</v>
      </c>
      <c r="M301" s="11">
        <v>67835</v>
      </c>
      <c r="N301" s="6">
        <v>0</v>
      </c>
      <c r="O301" s="4">
        <f>Table2[[#This Row],[Discount]]/100</f>
        <v>0</v>
      </c>
      <c r="P301" s="4" t="str">
        <f>IF(Table2[[#This Row],[Discount%]]=0,"No Discount",
IF(Table2[[#This Row],[Discount%]]&lt;=0.1,"Medium Discount",
IF(Table2[[#This Row],[Discount%]]&lt;=0.2,"High Discount")))</f>
        <v>No Discount</v>
      </c>
      <c r="Q301" s="9">
        <f>(Table2[Unit_Price]*Table2[Quantity])*(Table2[Discount]/100)</f>
        <v>0</v>
      </c>
      <c r="R301" s="10">
        <v>271340</v>
      </c>
      <c r="S301" s="10">
        <v>43514.49</v>
      </c>
      <c r="T301" s="4">
        <f>Table2[Profit]/Table2[Sales]</f>
        <v>0.16036887300066335</v>
      </c>
      <c r="U301" t="s">
        <v>38</v>
      </c>
    </row>
    <row r="302" spans="1:21" x14ac:dyDescent="0.35">
      <c r="A302">
        <v>10326</v>
      </c>
      <c r="B302" s="1">
        <v>45848</v>
      </c>
      <c r="C302" s="2">
        <f>YEAR(Table2[Order Date])</f>
        <v>2025</v>
      </c>
      <c r="D302" s="2" t="str">
        <f>TEXT(Table2[Order Date],"mmm")</f>
        <v>Jul</v>
      </c>
      <c r="E302" t="s">
        <v>749</v>
      </c>
      <c r="F302" t="s">
        <v>28</v>
      </c>
      <c r="G302" t="s">
        <v>35</v>
      </c>
      <c r="H302" t="str">
        <f>VLOOKUP(Table2[[#This Row],[City]], Table46[], 2, FALSE)</f>
        <v>West Bengal</v>
      </c>
      <c r="I302" t="s">
        <v>30</v>
      </c>
      <c r="J302" t="s">
        <v>227</v>
      </c>
      <c r="K302" t="s">
        <v>750</v>
      </c>
      <c r="L302" s="2">
        <v>4</v>
      </c>
      <c r="M302" s="11">
        <v>40507</v>
      </c>
      <c r="N302" s="6">
        <v>5</v>
      </c>
      <c r="O302" s="4">
        <f>Table2[[#This Row],[Discount]]/100</f>
        <v>0.05</v>
      </c>
      <c r="P302" s="4" t="str">
        <f>IF(Table2[[#This Row],[Discount%]]=0,"No Discount",
IF(Table2[[#This Row],[Discount%]]&lt;=0.1,"Medium Discount",
IF(Table2[[#This Row],[Discount%]]&lt;=0.2,"High Discount")))</f>
        <v>Medium Discount</v>
      </c>
      <c r="Q302" s="9">
        <f>(Table2[Unit_Price]*Table2[Quantity])*(Table2[Discount]/100)</f>
        <v>8101.4000000000005</v>
      </c>
      <c r="R302" s="10">
        <v>153926.6</v>
      </c>
      <c r="S302" s="10">
        <v>19586.78</v>
      </c>
      <c r="T302" s="4">
        <f>Table2[Profit]/Table2[Sales]</f>
        <v>0.12724753226537841</v>
      </c>
      <c r="U302" t="s">
        <v>83</v>
      </c>
    </row>
    <row r="303" spans="1:21" x14ac:dyDescent="0.35">
      <c r="A303">
        <v>10327</v>
      </c>
      <c r="B303" s="1">
        <v>45242</v>
      </c>
      <c r="C303" s="2">
        <f>YEAR(Table2[Order Date])</f>
        <v>2023</v>
      </c>
      <c r="D303" s="2" t="str">
        <f>TEXT(Table2[Order Date],"mmm")</f>
        <v>Nov</v>
      </c>
      <c r="E303" t="s">
        <v>751</v>
      </c>
      <c r="F303" t="s">
        <v>28</v>
      </c>
      <c r="G303" t="s">
        <v>29</v>
      </c>
      <c r="H303" t="str">
        <f>VLOOKUP(Table2[[#This Row],[City]], Table46[], 2, FALSE)</f>
        <v>Bihar</v>
      </c>
      <c r="I303" t="s">
        <v>30</v>
      </c>
      <c r="J303" t="s">
        <v>322</v>
      </c>
      <c r="K303" t="s">
        <v>752</v>
      </c>
      <c r="L303" s="2">
        <v>2</v>
      </c>
      <c r="M303" s="11">
        <v>5015</v>
      </c>
      <c r="N303" s="6">
        <v>0</v>
      </c>
      <c r="O303" s="4">
        <f>Table2[[#This Row],[Discount]]/100</f>
        <v>0</v>
      </c>
      <c r="P303" s="4" t="str">
        <f>IF(Table2[[#This Row],[Discount%]]=0,"No Discount",
IF(Table2[[#This Row],[Discount%]]&lt;=0.1,"Medium Discount",
IF(Table2[[#This Row],[Discount%]]&lt;=0.2,"High Discount")))</f>
        <v>No Discount</v>
      </c>
      <c r="Q303" s="9">
        <f>(Table2[Unit_Price]*Table2[Quantity])*(Table2[Discount]/100)</f>
        <v>0</v>
      </c>
      <c r="R303" s="10">
        <v>10030</v>
      </c>
      <c r="S303" s="10">
        <v>1721.21</v>
      </c>
      <c r="T303" s="4">
        <f>Table2[Profit]/Table2[Sales]</f>
        <v>0.17160618145563311</v>
      </c>
      <c r="U303" t="s">
        <v>72</v>
      </c>
    </row>
    <row r="304" spans="1:21" x14ac:dyDescent="0.35">
      <c r="A304">
        <v>10328</v>
      </c>
      <c r="B304" s="1">
        <v>45554</v>
      </c>
      <c r="C304" s="2">
        <f>YEAR(Table2[Order Date])</f>
        <v>2024</v>
      </c>
      <c r="D304" s="2" t="str">
        <f>TEXT(Table2[Order Date],"mmm")</f>
        <v>Sep</v>
      </c>
      <c r="E304" t="s">
        <v>753</v>
      </c>
      <c r="F304" t="s">
        <v>15</v>
      </c>
      <c r="G304" t="s">
        <v>68</v>
      </c>
      <c r="H304" t="str">
        <f>VLOOKUP(Table2[[#This Row],[City]], Table46[], 2, FALSE)</f>
        <v>Telangana</v>
      </c>
      <c r="I304" t="s">
        <v>42</v>
      </c>
      <c r="J304" t="s">
        <v>446</v>
      </c>
      <c r="K304" t="s">
        <v>754</v>
      </c>
      <c r="L304" s="2">
        <v>4</v>
      </c>
      <c r="M304" s="11">
        <v>58878</v>
      </c>
      <c r="N304" s="6">
        <v>20</v>
      </c>
      <c r="O304" s="4">
        <f>Table2[[#This Row],[Discount]]/100</f>
        <v>0.2</v>
      </c>
      <c r="P304" s="4" t="str">
        <f>IF(Table2[[#This Row],[Discount%]]=0,"No Discount",
IF(Table2[[#This Row],[Discount%]]&lt;=0.1,"Medium Discount",
IF(Table2[[#This Row],[Discount%]]&lt;=0.2,"High Discount")))</f>
        <v>High Discount</v>
      </c>
      <c r="Q304" s="9">
        <f>(Table2[Unit_Price]*Table2[Quantity])*(Table2[Discount]/100)</f>
        <v>47102.400000000001</v>
      </c>
      <c r="R304" s="10">
        <v>188409.60000000001</v>
      </c>
      <c r="S304" s="10">
        <v>41098.050000000003</v>
      </c>
      <c r="T304" s="4">
        <f>Table2[Profit]/Table2[Sales]</f>
        <v>0.21813140094772243</v>
      </c>
      <c r="U304" t="s">
        <v>33</v>
      </c>
    </row>
    <row r="305" spans="1:21" x14ac:dyDescent="0.35">
      <c r="A305">
        <v>10329</v>
      </c>
      <c r="B305" s="1">
        <v>45620</v>
      </c>
      <c r="C305" s="2">
        <f>YEAR(Table2[Order Date])</f>
        <v>2024</v>
      </c>
      <c r="D305" s="2" t="str">
        <f>TEXT(Table2[Order Date],"mmm")</f>
        <v>Nov</v>
      </c>
      <c r="E305" t="s">
        <v>755</v>
      </c>
      <c r="F305" t="s">
        <v>22</v>
      </c>
      <c r="G305" t="s">
        <v>74</v>
      </c>
      <c r="H305" t="str">
        <f>VLOOKUP(Table2[[#This Row],[City]], Table46[], 2, FALSE)</f>
        <v>Chandigarh</v>
      </c>
      <c r="I305" t="s">
        <v>42</v>
      </c>
      <c r="J305" t="s">
        <v>43</v>
      </c>
      <c r="K305" t="s">
        <v>756</v>
      </c>
      <c r="L305" s="2">
        <v>1</v>
      </c>
      <c r="M305" s="11">
        <v>5141</v>
      </c>
      <c r="N305" s="6">
        <v>0</v>
      </c>
      <c r="O305" s="4">
        <f>Table2[[#This Row],[Discount]]/100</f>
        <v>0</v>
      </c>
      <c r="P305" s="4" t="str">
        <f>IF(Table2[[#This Row],[Discount%]]=0,"No Discount",
IF(Table2[[#This Row],[Discount%]]&lt;=0.1,"Medium Discount",
IF(Table2[[#This Row],[Discount%]]&lt;=0.2,"High Discount")))</f>
        <v>No Discount</v>
      </c>
      <c r="Q305" s="9">
        <f>(Table2[Unit_Price]*Table2[Quantity])*(Table2[Discount]/100)</f>
        <v>0</v>
      </c>
      <c r="R305" s="10">
        <v>5141</v>
      </c>
      <c r="S305" s="10">
        <v>929.63</v>
      </c>
      <c r="T305" s="4">
        <f>Table2[Profit]/Table2[Sales]</f>
        <v>0.18082668741489982</v>
      </c>
      <c r="U305" t="s">
        <v>20</v>
      </c>
    </row>
    <row r="306" spans="1:21" x14ac:dyDescent="0.35">
      <c r="A306">
        <v>10330</v>
      </c>
      <c r="B306" s="1">
        <v>45581</v>
      </c>
      <c r="C306" s="2">
        <f>YEAR(Table2[Order Date])</f>
        <v>2024</v>
      </c>
      <c r="D306" s="2" t="str">
        <f>TEXT(Table2[Order Date],"mmm")</f>
        <v>Oct</v>
      </c>
      <c r="E306" t="s">
        <v>757</v>
      </c>
      <c r="F306" t="s">
        <v>15</v>
      </c>
      <c r="G306" t="s">
        <v>16</v>
      </c>
      <c r="H306" t="str">
        <f>VLOOKUP(Table2[[#This Row],[City]], Table46[], 2, FALSE)</f>
        <v>Karnataka</v>
      </c>
      <c r="I306" t="s">
        <v>96</v>
      </c>
      <c r="J306" t="s">
        <v>97</v>
      </c>
      <c r="K306" t="s">
        <v>758</v>
      </c>
      <c r="L306" s="2">
        <v>1</v>
      </c>
      <c r="M306" s="11">
        <v>7226</v>
      </c>
      <c r="N306" s="6">
        <v>10</v>
      </c>
      <c r="O306" s="4">
        <f>Table2[[#This Row],[Discount]]/100</f>
        <v>0.1</v>
      </c>
      <c r="P306" s="4" t="str">
        <f>IF(Table2[[#This Row],[Discount%]]=0,"No Discount",
IF(Table2[[#This Row],[Discount%]]&lt;=0.1,"Medium Discount",
IF(Table2[[#This Row],[Discount%]]&lt;=0.2,"High Discount")))</f>
        <v>Medium Discount</v>
      </c>
      <c r="Q306" s="9">
        <f>(Table2[Unit_Price]*Table2[Quantity])*(Table2[Discount]/100)</f>
        <v>722.6</v>
      </c>
      <c r="R306" s="10">
        <v>6503.4</v>
      </c>
      <c r="S306" s="10">
        <v>1113.73</v>
      </c>
      <c r="T306" s="4">
        <f>Table2[Profit]/Table2[Sales]</f>
        <v>0.17125349817018792</v>
      </c>
      <c r="U306" t="s">
        <v>33</v>
      </c>
    </row>
    <row r="307" spans="1:21" x14ac:dyDescent="0.35">
      <c r="A307">
        <v>10331</v>
      </c>
      <c r="B307" s="1">
        <v>45590</v>
      </c>
      <c r="C307" s="2">
        <f>YEAR(Table2[Order Date])</f>
        <v>2024</v>
      </c>
      <c r="D307" s="2" t="str">
        <f>TEXT(Table2[Order Date],"mmm")</f>
        <v>Oct</v>
      </c>
      <c r="E307" t="s">
        <v>759</v>
      </c>
      <c r="F307" t="s">
        <v>40</v>
      </c>
      <c r="G307" t="s">
        <v>110</v>
      </c>
      <c r="H307" t="str">
        <f>VLOOKUP(Table2[[#This Row],[City]], Table46[], 2, FALSE)</f>
        <v>Gujarat</v>
      </c>
      <c r="I307" t="s">
        <v>86</v>
      </c>
      <c r="J307" t="s">
        <v>87</v>
      </c>
      <c r="K307" t="s">
        <v>760</v>
      </c>
      <c r="L307" s="2">
        <v>5</v>
      </c>
      <c r="M307" s="11">
        <v>27669</v>
      </c>
      <c r="N307" s="6">
        <v>0</v>
      </c>
      <c r="O307" s="4">
        <f>Table2[[#This Row],[Discount]]/100</f>
        <v>0</v>
      </c>
      <c r="P307" s="4" t="str">
        <f>IF(Table2[[#This Row],[Discount%]]=0,"No Discount",
IF(Table2[[#This Row],[Discount%]]&lt;=0.1,"Medium Discount",
IF(Table2[[#This Row],[Discount%]]&lt;=0.2,"High Discount")))</f>
        <v>No Discount</v>
      </c>
      <c r="Q307" s="9">
        <f>(Table2[Unit_Price]*Table2[Quantity])*(Table2[Discount]/100)</f>
        <v>0</v>
      </c>
      <c r="R307" s="10">
        <v>138345</v>
      </c>
      <c r="S307" s="10">
        <v>18153.21</v>
      </c>
      <c r="T307" s="4">
        <f>Table2[Profit]/Table2[Sales]</f>
        <v>0.13121695760598504</v>
      </c>
      <c r="U307" t="s">
        <v>38</v>
      </c>
    </row>
    <row r="308" spans="1:21" x14ac:dyDescent="0.35">
      <c r="A308">
        <v>10333</v>
      </c>
      <c r="B308" s="1">
        <v>45374</v>
      </c>
      <c r="C308" s="2">
        <f>YEAR(Table2[Order Date])</f>
        <v>2024</v>
      </c>
      <c r="D308" s="2" t="str">
        <f>TEXT(Table2[Order Date],"mmm")</f>
        <v>Mar</v>
      </c>
      <c r="E308" t="s">
        <v>763</v>
      </c>
      <c r="F308" t="s">
        <v>22</v>
      </c>
      <c r="G308" t="s">
        <v>58</v>
      </c>
      <c r="H308" t="str">
        <f>VLOOKUP(Table2[[#This Row],[City]], Table46[], 2, FALSE)</f>
        <v>Rajashtan</v>
      </c>
      <c r="I308" t="s">
        <v>17</v>
      </c>
      <c r="J308" t="s">
        <v>291</v>
      </c>
      <c r="K308" t="s">
        <v>764</v>
      </c>
      <c r="L308" s="2">
        <v>5</v>
      </c>
      <c r="M308" s="11">
        <v>54056</v>
      </c>
      <c r="N308" s="6">
        <v>10</v>
      </c>
      <c r="O308" s="4">
        <f>Table2[[#This Row],[Discount]]/100</f>
        <v>0.1</v>
      </c>
      <c r="P308" s="4" t="str">
        <f>IF(Table2[[#This Row],[Discount%]]=0,"No Discount",
IF(Table2[[#This Row],[Discount%]]&lt;=0.1,"Medium Discount",
IF(Table2[[#This Row],[Discount%]]&lt;=0.2,"High Discount")))</f>
        <v>Medium Discount</v>
      </c>
      <c r="Q308" s="9">
        <f>(Table2[Unit_Price]*Table2[Quantity])*(Table2[Discount]/100)</f>
        <v>27028</v>
      </c>
      <c r="R308" s="10">
        <v>243252</v>
      </c>
      <c r="S308" s="10">
        <v>34303.11</v>
      </c>
      <c r="T308" s="4">
        <f>Table2[Profit]/Table2[Sales]</f>
        <v>0.14101881998914706</v>
      </c>
      <c r="U308" t="s">
        <v>83</v>
      </c>
    </row>
    <row r="309" spans="1:21" x14ac:dyDescent="0.35">
      <c r="A309">
        <v>10334</v>
      </c>
      <c r="B309" s="1">
        <v>45252</v>
      </c>
      <c r="C309" s="2">
        <f>YEAR(Table2[Order Date])</f>
        <v>2023</v>
      </c>
      <c r="D309" s="2" t="str">
        <f>TEXT(Table2[Order Date],"mmm")</f>
        <v>Nov</v>
      </c>
      <c r="E309" t="s">
        <v>765</v>
      </c>
      <c r="F309" t="s">
        <v>15</v>
      </c>
      <c r="G309" t="s">
        <v>68</v>
      </c>
      <c r="H309" t="str">
        <f>VLOOKUP(Table2[[#This Row],[City]], Table46[], 2, FALSE)</f>
        <v>Telangana</v>
      </c>
      <c r="I309" t="s">
        <v>69</v>
      </c>
      <c r="J309" t="s">
        <v>115</v>
      </c>
      <c r="K309" t="s">
        <v>766</v>
      </c>
      <c r="L309" s="2">
        <v>2</v>
      </c>
      <c r="M309" s="11">
        <v>21407</v>
      </c>
      <c r="N309" s="6">
        <v>15</v>
      </c>
      <c r="O309" s="4">
        <f>Table2[[#This Row],[Discount]]/100</f>
        <v>0.15</v>
      </c>
      <c r="P309" s="4" t="str">
        <f>IF(Table2[[#This Row],[Discount%]]=0,"No Discount",
IF(Table2[[#This Row],[Discount%]]&lt;=0.1,"Medium Discount",
IF(Table2[[#This Row],[Discount%]]&lt;=0.2,"High Discount")))</f>
        <v>High Discount</v>
      </c>
      <c r="Q309" s="9">
        <f>(Table2[Unit_Price]*Table2[Quantity])*(Table2[Discount]/100)</f>
        <v>6422.0999999999995</v>
      </c>
      <c r="R309" s="10">
        <v>36391.9</v>
      </c>
      <c r="S309" s="10">
        <v>6661.9</v>
      </c>
      <c r="T309" s="4">
        <f>Table2[Profit]/Table2[Sales]</f>
        <v>0.18305996664092833</v>
      </c>
      <c r="U309" t="s">
        <v>33</v>
      </c>
    </row>
    <row r="310" spans="1:21" x14ac:dyDescent="0.35">
      <c r="A310">
        <v>10335</v>
      </c>
      <c r="B310" s="1">
        <v>45809</v>
      </c>
      <c r="C310" s="2">
        <f>YEAR(Table2[Order Date])</f>
        <v>2025</v>
      </c>
      <c r="D310" s="2" t="str">
        <f>TEXT(Table2[Order Date],"mmm")</f>
        <v>Jun</v>
      </c>
      <c r="E310" t="s">
        <v>767</v>
      </c>
      <c r="F310" t="s">
        <v>40</v>
      </c>
      <c r="G310" t="s">
        <v>62</v>
      </c>
      <c r="H310" t="str">
        <f>VLOOKUP(Table2[[#This Row],[City]], Table46[], 2, FALSE)</f>
        <v>Goa</v>
      </c>
      <c r="I310" t="s">
        <v>46</v>
      </c>
      <c r="J310" t="s">
        <v>209</v>
      </c>
      <c r="K310" t="s">
        <v>768</v>
      </c>
      <c r="L310" s="2">
        <v>4</v>
      </c>
      <c r="M310" s="11">
        <v>26792</v>
      </c>
      <c r="N310" s="6">
        <v>0</v>
      </c>
      <c r="O310" s="4">
        <f>Table2[[#This Row],[Discount]]/100</f>
        <v>0</v>
      </c>
      <c r="P310" s="4" t="str">
        <f>IF(Table2[[#This Row],[Discount%]]=0,"No Discount",
IF(Table2[[#This Row],[Discount%]]&lt;=0.1,"Medium Discount",
IF(Table2[[#This Row],[Discount%]]&lt;=0.2,"High Discount")))</f>
        <v>No Discount</v>
      </c>
      <c r="Q310" s="9">
        <f>(Table2[Unit_Price]*Table2[Quantity])*(Table2[Discount]/100)</f>
        <v>0</v>
      </c>
      <c r="R310" s="10">
        <v>107168</v>
      </c>
      <c r="S310" s="10">
        <v>8763.99</v>
      </c>
      <c r="T310" s="4">
        <f>Table2[Profit]/Table2[Sales]</f>
        <v>8.1778049417736642E-2</v>
      </c>
      <c r="U310" t="s">
        <v>72</v>
      </c>
    </row>
    <row r="311" spans="1:21" x14ac:dyDescent="0.35">
      <c r="A311">
        <v>10336</v>
      </c>
      <c r="B311" s="1">
        <v>45895</v>
      </c>
      <c r="C311" s="2">
        <f>YEAR(Table2[Order Date])</f>
        <v>2025</v>
      </c>
      <c r="D311" s="2" t="str">
        <f>TEXT(Table2[Order Date],"mmm")</f>
        <v>Aug</v>
      </c>
      <c r="E311" t="s">
        <v>769</v>
      </c>
      <c r="F311" t="s">
        <v>15</v>
      </c>
      <c r="G311" t="s">
        <v>147</v>
      </c>
      <c r="H311" t="str">
        <f>VLOOKUP(Table2[[#This Row],[City]], Table46[], 2, FALSE)</f>
        <v>Kerala</v>
      </c>
      <c r="I311" t="s">
        <v>46</v>
      </c>
      <c r="J311" t="s">
        <v>141</v>
      </c>
      <c r="K311" t="s">
        <v>770</v>
      </c>
      <c r="L311" s="2">
        <v>1</v>
      </c>
      <c r="M311" s="11">
        <v>17266</v>
      </c>
      <c r="N311" s="6">
        <v>5</v>
      </c>
      <c r="O311" s="4">
        <f>Table2[[#This Row],[Discount]]/100</f>
        <v>0.05</v>
      </c>
      <c r="P311" s="4" t="str">
        <f>IF(Table2[[#This Row],[Discount%]]=0,"No Discount",
IF(Table2[[#This Row],[Discount%]]&lt;=0.1,"Medium Discount",
IF(Table2[[#This Row],[Discount%]]&lt;=0.2,"High Discount")))</f>
        <v>Medium Discount</v>
      </c>
      <c r="Q311" s="9">
        <f>(Table2[Unit_Price]*Table2[Quantity])*(Table2[Discount]/100)</f>
        <v>863.30000000000007</v>
      </c>
      <c r="R311" s="10">
        <v>16402.7</v>
      </c>
      <c r="S311" s="10">
        <v>1077.72</v>
      </c>
      <c r="T311" s="4">
        <f>Table2[Profit]/Table2[Sales]</f>
        <v>6.5703817054509311E-2</v>
      </c>
      <c r="U311" t="s">
        <v>20</v>
      </c>
    </row>
    <row r="312" spans="1:21" x14ac:dyDescent="0.35">
      <c r="A312">
        <v>10337</v>
      </c>
      <c r="B312" s="1">
        <v>45251</v>
      </c>
      <c r="C312" s="2">
        <f>YEAR(Table2[Order Date])</f>
        <v>2023</v>
      </c>
      <c r="D312" s="2" t="str">
        <f>TEXT(Table2[Order Date],"mmm")</f>
        <v>Nov</v>
      </c>
      <c r="E312" t="s">
        <v>771</v>
      </c>
      <c r="F312" t="s">
        <v>15</v>
      </c>
      <c r="G312" t="s">
        <v>16</v>
      </c>
      <c r="H312" t="str">
        <f>VLOOKUP(Table2[[#This Row],[City]], Table46[], 2, FALSE)</f>
        <v>Karnataka</v>
      </c>
      <c r="I312" t="s">
        <v>86</v>
      </c>
      <c r="J312" t="s">
        <v>296</v>
      </c>
      <c r="K312" t="s">
        <v>772</v>
      </c>
      <c r="L312" s="2">
        <v>4</v>
      </c>
      <c r="M312" s="11">
        <v>28866</v>
      </c>
      <c r="N312" s="6">
        <v>15</v>
      </c>
      <c r="O312" s="4">
        <f>Table2[[#This Row],[Discount]]/100</f>
        <v>0.15</v>
      </c>
      <c r="P312" s="4" t="str">
        <f>IF(Table2[[#This Row],[Discount%]]=0,"No Discount",
IF(Table2[[#This Row],[Discount%]]&lt;=0.1,"Medium Discount",
IF(Table2[[#This Row],[Discount%]]&lt;=0.2,"High Discount")))</f>
        <v>High Discount</v>
      </c>
      <c r="Q312" s="9">
        <f>(Table2[Unit_Price]*Table2[Quantity])*(Table2[Discount]/100)</f>
        <v>17319.599999999999</v>
      </c>
      <c r="R312" s="10">
        <v>98144.4</v>
      </c>
      <c r="S312" s="10">
        <v>12724.88</v>
      </c>
      <c r="T312" s="4">
        <f>Table2[Profit]/Table2[Sales]</f>
        <v>0.1296546720954023</v>
      </c>
      <c r="U312" t="s">
        <v>38</v>
      </c>
    </row>
    <row r="313" spans="1:21" x14ac:dyDescent="0.35">
      <c r="A313">
        <v>10338</v>
      </c>
      <c r="B313" s="1">
        <v>45492</v>
      </c>
      <c r="C313" s="2">
        <f>YEAR(Table2[Order Date])</f>
        <v>2024</v>
      </c>
      <c r="D313" s="2" t="str">
        <f>TEXT(Table2[Order Date],"mmm")</f>
        <v>Jul</v>
      </c>
      <c r="E313" t="s">
        <v>773</v>
      </c>
      <c r="F313" t="s">
        <v>28</v>
      </c>
      <c r="G313" t="s">
        <v>85</v>
      </c>
      <c r="H313" t="str">
        <f>VLOOKUP(Table2[[#This Row],[City]], Table46[], 2, FALSE)</f>
        <v>Odisha</v>
      </c>
      <c r="I313" t="s">
        <v>24</v>
      </c>
      <c r="J313" t="s">
        <v>133</v>
      </c>
      <c r="K313" t="s">
        <v>774</v>
      </c>
      <c r="L313" s="2">
        <v>2</v>
      </c>
      <c r="M313" s="11">
        <v>72768</v>
      </c>
      <c r="N313" s="6">
        <v>15</v>
      </c>
      <c r="O313" s="4">
        <f>Table2[[#This Row],[Discount]]/100</f>
        <v>0.15</v>
      </c>
      <c r="P313" s="4" t="str">
        <f>IF(Table2[[#This Row],[Discount%]]=0,"No Discount",
IF(Table2[[#This Row],[Discount%]]&lt;=0.1,"Medium Discount",
IF(Table2[[#This Row],[Discount%]]&lt;=0.2,"High Discount")))</f>
        <v>High Discount</v>
      </c>
      <c r="Q313" s="9">
        <f>(Table2[Unit_Price]*Table2[Quantity])*(Table2[Discount]/100)</f>
        <v>21830.399999999998</v>
      </c>
      <c r="R313" s="10">
        <v>123705.60000000001</v>
      </c>
      <c r="S313" s="10">
        <v>15183.16</v>
      </c>
      <c r="T313" s="4">
        <f>Table2[Profit]/Table2[Sales]</f>
        <v>0.1227362382947902</v>
      </c>
      <c r="U313" t="s">
        <v>33</v>
      </c>
    </row>
    <row r="314" spans="1:21" x14ac:dyDescent="0.35">
      <c r="A314">
        <v>10339</v>
      </c>
      <c r="B314" s="1">
        <v>45207</v>
      </c>
      <c r="C314" s="2">
        <f>YEAR(Table2[Order Date])</f>
        <v>2023</v>
      </c>
      <c r="D314" s="2" t="str">
        <f>TEXT(Table2[Order Date],"mmm")</f>
        <v>Oct</v>
      </c>
      <c r="E314" t="s">
        <v>775</v>
      </c>
      <c r="F314" t="s">
        <v>40</v>
      </c>
      <c r="G314" t="s">
        <v>110</v>
      </c>
      <c r="H314" t="str">
        <f>VLOOKUP(Table2[[#This Row],[City]], Table46[], 2, FALSE)</f>
        <v>Gujarat</v>
      </c>
      <c r="I314" t="s">
        <v>46</v>
      </c>
      <c r="J314" t="s">
        <v>47</v>
      </c>
      <c r="K314" t="s">
        <v>776</v>
      </c>
      <c r="L314" s="2">
        <v>5</v>
      </c>
      <c r="M314" s="11">
        <v>44620</v>
      </c>
      <c r="N314" s="6">
        <v>0</v>
      </c>
      <c r="O314" s="4">
        <f>Table2[[#This Row],[Discount]]/100</f>
        <v>0</v>
      </c>
      <c r="P314" s="4" t="str">
        <f>IF(Table2[[#This Row],[Discount%]]=0,"No Discount",
IF(Table2[[#This Row],[Discount%]]&lt;=0.1,"Medium Discount",
IF(Table2[[#This Row],[Discount%]]&lt;=0.2,"High Discount")))</f>
        <v>No Discount</v>
      </c>
      <c r="Q314" s="9">
        <f>(Table2[Unit_Price]*Table2[Quantity])*(Table2[Discount]/100)</f>
        <v>0</v>
      </c>
      <c r="R314" s="10">
        <v>223100</v>
      </c>
      <c r="S314" s="10">
        <v>17960.38</v>
      </c>
      <c r="T314" s="4">
        <f>Table2[Profit]/Table2[Sales]</f>
        <v>8.0503720304796064E-2</v>
      </c>
      <c r="U314" t="s">
        <v>72</v>
      </c>
    </row>
    <row r="315" spans="1:21" x14ac:dyDescent="0.35">
      <c r="A315">
        <v>10340</v>
      </c>
      <c r="B315" s="1">
        <v>45500</v>
      </c>
      <c r="C315" s="2">
        <f>YEAR(Table2[Order Date])</f>
        <v>2024</v>
      </c>
      <c r="D315" s="2" t="str">
        <f>TEXT(Table2[Order Date],"mmm")</f>
        <v>Jul</v>
      </c>
      <c r="E315" t="s">
        <v>777</v>
      </c>
      <c r="F315" t="s">
        <v>28</v>
      </c>
      <c r="G315" t="s">
        <v>144</v>
      </c>
      <c r="H315" t="str">
        <f>VLOOKUP(Table2[[#This Row],[City]], Table46[], 2, FALSE)</f>
        <v>Assam</v>
      </c>
      <c r="I315" t="s">
        <v>17</v>
      </c>
      <c r="J315" t="s">
        <v>111</v>
      </c>
      <c r="K315" t="s">
        <v>778</v>
      </c>
      <c r="L315" s="2">
        <v>4</v>
      </c>
      <c r="M315" s="11">
        <v>39237</v>
      </c>
      <c r="N315" s="6">
        <v>5</v>
      </c>
      <c r="O315" s="4">
        <f>Table2[[#This Row],[Discount]]/100</f>
        <v>0.05</v>
      </c>
      <c r="P315" s="4" t="str">
        <f>IF(Table2[[#This Row],[Discount%]]=0,"No Discount",
IF(Table2[[#This Row],[Discount%]]&lt;=0.1,"Medium Discount",
IF(Table2[[#This Row],[Discount%]]&lt;=0.2,"High Discount")))</f>
        <v>Medium Discount</v>
      </c>
      <c r="Q315" s="9">
        <f>(Table2[Unit_Price]*Table2[Quantity])*(Table2[Discount]/100)</f>
        <v>7847.4000000000005</v>
      </c>
      <c r="R315" s="10">
        <v>149100.6</v>
      </c>
      <c r="S315" s="10">
        <v>21260.28</v>
      </c>
      <c r="T315" s="4">
        <f>Table2[Profit]/Table2[Sales]</f>
        <v>0.14259017066329713</v>
      </c>
      <c r="U315" t="s">
        <v>33</v>
      </c>
    </row>
    <row r="316" spans="1:21" x14ac:dyDescent="0.35">
      <c r="A316">
        <v>10341</v>
      </c>
      <c r="B316" s="1">
        <v>45430</v>
      </c>
      <c r="C316" s="2">
        <f>YEAR(Table2[Order Date])</f>
        <v>2024</v>
      </c>
      <c r="D316" s="2" t="str">
        <f>TEXT(Table2[Order Date],"mmm")</f>
        <v>May</v>
      </c>
      <c r="E316" t="s">
        <v>779</v>
      </c>
      <c r="F316" t="s">
        <v>28</v>
      </c>
      <c r="G316" t="s">
        <v>35</v>
      </c>
      <c r="H316" t="str">
        <f>VLOOKUP(Table2[[#This Row],[City]], Table46[], 2, FALSE)</f>
        <v>West Bengal</v>
      </c>
      <c r="I316" t="s">
        <v>46</v>
      </c>
      <c r="J316" t="s">
        <v>47</v>
      </c>
      <c r="K316" t="s">
        <v>780</v>
      </c>
      <c r="L316" s="2">
        <v>5</v>
      </c>
      <c r="M316" s="11">
        <v>28761</v>
      </c>
      <c r="N316" s="6">
        <v>15</v>
      </c>
      <c r="O316" s="4">
        <f>Table2[[#This Row],[Discount]]/100</f>
        <v>0.15</v>
      </c>
      <c r="P316" s="4" t="str">
        <f>IF(Table2[[#This Row],[Discount%]]=0,"No Discount",
IF(Table2[[#This Row],[Discount%]]&lt;=0.1,"Medium Discount",
IF(Table2[[#This Row],[Discount%]]&lt;=0.2,"High Discount")))</f>
        <v>High Discount</v>
      </c>
      <c r="Q316" s="9">
        <f>(Table2[Unit_Price]*Table2[Quantity])*(Table2[Discount]/100)</f>
        <v>21570.75</v>
      </c>
      <c r="R316" s="10">
        <v>122234.25</v>
      </c>
      <c r="S316" s="10">
        <v>21318.01</v>
      </c>
      <c r="T316" s="4">
        <f>Table2[Profit]/Table2[Sales]</f>
        <v>0.17440291898547255</v>
      </c>
      <c r="U316" t="s">
        <v>33</v>
      </c>
    </row>
    <row r="317" spans="1:21" x14ac:dyDescent="0.35">
      <c r="A317">
        <v>10342</v>
      </c>
      <c r="B317" s="1">
        <v>45531</v>
      </c>
      <c r="C317" s="2">
        <f>YEAR(Table2[Order Date])</f>
        <v>2024</v>
      </c>
      <c r="D317" s="2" t="str">
        <f>TEXT(Table2[Order Date],"mmm")</f>
        <v>Aug</v>
      </c>
      <c r="E317" t="s">
        <v>781</v>
      </c>
      <c r="F317" t="s">
        <v>28</v>
      </c>
      <c r="G317" t="s">
        <v>85</v>
      </c>
      <c r="H317" t="str">
        <f>VLOOKUP(Table2[[#This Row],[City]], Table46[], 2, FALSE)</f>
        <v>Odisha</v>
      </c>
      <c r="I317" t="s">
        <v>96</v>
      </c>
      <c r="J317" t="s">
        <v>214</v>
      </c>
      <c r="K317" t="s">
        <v>782</v>
      </c>
      <c r="L317" s="2">
        <v>3</v>
      </c>
      <c r="M317" s="11">
        <v>28696</v>
      </c>
      <c r="N317" s="6">
        <v>20</v>
      </c>
      <c r="O317" s="4">
        <f>Table2[[#This Row],[Discount]]/100</f>
        <v>0.2</v>
      </c>
      <c r="P317" s="4" t="str">
        <f>IF(Table2[[#This Row],[Discount%]]=0,"No Discount",
IF(Table2[[#This Row],[Discount%]]&lt;=0.1,"Medium Discount",
IF(Table2[[#This Row],[Discount%]]&lt;=0.2,"High Discount")))</f>
        <v>High Discount</v>
      </c>
      <c r="Q317" s="9">
        <f>(Table2[Unit_Price]*Table2[Quantity])*(Table2[Discount]/100)</f>
        <v>17217.600000000002</v>
      </c>
      <c r="R317" s="10">
        <v>68870.399999999994</v>
      </c>
      <c r="S317" s="10">
        <v>11659.91</v>
      </c>
      <c r="T317" s="4">
        <f>Table2[Profit]/Table2[Sales]</f>
        <v>0.1693021965895363</v>
      </c>
      <c r="U317" t="s">
        <v>38</v>
      </c>
    </row>
    <row r="318" spans="1:21" x14ac:dyDescent="0.35">
      <c r="A318">
        <v>10343</v>
      </c>
      <c r="B318" s="1">
        <v>45215</v>
      </c>
      <c r="C318" s="2">
        <f>YEAR(Table2[Order Date])</f>
        <v>2023</v>
      </c>
      <c r="D318" s="2" t="str">
        <f>TEXT(Table2[Order Date],"mmm")</f>
        <v>Oct</v>
      </c>
      <c r="E318" t="s">
        <v>783</v>
      </c>
      <c r="F318" t="s">
        <v>28</v>
      </c>
      <c r="G318" t="s">
        <v>85</v>
      </c>
      <c r="H318" t="str">
        <f>VLOOKUP(Table2[[#This Row],[City]], Table46[], 2, FALSE)</f>
        <v>Odisha</v>
      </c>
      <c r="I318" t="s">
        <v>30</v>
      </c>
      <c r="J318" t="s">
        <v>227</v>
      </c>
      <c r="K318" t="s">
        <v>784</v>
      </c>
      <c r="L318" s="2">
        <v>3</v>
      </c>
      <c r="M318" s="11">
        <v>13698</v>
      </c>
      <c r="N318" s="6">
        <v>20</v>
      </c>
      <c r="O318" s="4">
        <f>Table2[[#This Row],[Discount]]/100</f>
        <v>0.2</v>
      </c>
      <c r="P318" s="4" t="str">
        <f>IF(Table2[[#This Row],[Discount%]]=0,"No Discount",
IF(Table2[[#This Row],[Discount%]]&lt;=0.1,"Medium Discount",
IF(Table2[[#This Row],[Discount%]]&lt;=0.2,"High Discount")))</f>
        <v>High Discount</v>
      </c>
      <c r="Q318" s="9">
        <f>(Table2[Unit_Price]*Table2[Quantity])*(Table2[Discount]/100)</f>
        <v>8218.8000000000011</v>
      </c>
      <c r="R318" s="10">
        <v>32875.199999999997</v>
      </c>
      <c r="S318" s="10">
        <v>5197.07</v>
      </c>
      <c r="T318" s="4">
        <f>Table2[Profit]/Table2[Sales]</f>
        <v>0.15808481773494915</v>
      </c>
      <c r="U318" t="s">
        <v>20</v>
      </c>
    </row>
    <row r="319" spans="1:21" x14ac:dyDescent="0.35">
      <c r="A319">
        <v>10344</v>
      </c>
      <c r="B319" s="1">
        <v>45584</v>
      </c>
      <c r="C319" s="2">
        <f>YEAR(Table2[Order Date])</f>
        <v>2024</v>
      </c>
      <c r="D319" s="2" t="str">
        <f>TEXT(Table2[Order Date],"mmm")</f>
        <v>Oct</v>
      </c>
      <c r="E319" t="s">
        <v>785</v>
      </c>
      <c r="F319" t="s">
        <v>40</v>
      </c>
      <c r="G319" t="s">
        <v>103</v>
      </c>
      <c r="H319" t="str">
        <f>VLOOKUP(Table2[[#This Row],[City]], Table46[], 2, FALSE)</f>
        <v>Gujarat</v>
      </c>
      <c r="I319" t="s">
        <v>30</v>
      </c>
      <c r="J319" t="s">
        <v>31</v>
      </c>
      <c r="K319" t="s">
        <v>786</v>
      </c>
      <c r="L319" s="2">
        <v>1</v>
      </c>
      <c r="M319" s="11">
        <v>67733</v>
      </c>
      <c r="N319" s="6">
        <v>5</v>
      </c>
      <c r="O319" s="4">
        <f>Table2[[#This Row],[Discount]]/100</f>
        <v>0.05</v>
      </c>
      <c r="P319" s="4" t="str">
        <f>IF(Table2[[#This Row],[Discount%]]=0,"No Discount",
IF(Table2[[#This Row],[Discount%]]&lt;=0.1,"Medium Discount",
IF(Table2[[#This Row],[Discount%]]&lt;=0.2,"High Discount")))</f>
        <v>Medium Discount</v>
      </c>
      <c r="Q319" s="9">
        <f>(Table2[Unit_Price]*Table2[Quantity])*(Table2[Discount]/100)</f>
        <v>3386.65</v>
      </c>
      <c r="R319" s="10">
        <v>64346.35</v>
      </c>
      <c r="S319" s="10">
        <v>11812.56</v>
      </c>
      <c r="T319" s="4">
        <f>Table2[Profit]/Table2[Sales]</f>
        <v>0.18357777869296393</v>
      </c>
      <c r="U319" t="s">
        <v>38</v>
      </c>
    </row>
    <row r="320" spans="1:21" x14ac:dyDescent="0.35">
      <c r="A320">
        <v>10345</v>
      </c>
      <c r="B320" s="1">
        <v>45890</v>
      </c>
      <c r="C320" s="2">
        <f>YEAR(Table2[Order Date])</f>
        <v>2025</v>
      </c>
      <c r="D320" s="2" t="str">
        <f>TEXT(Table2[Order Date],"mmm")</f>
        <v>Aug</v>
      </c>
      <c r="E320" t="s">
        <v>787</v>
      </c>
      <c r="F320" t="s">
        <v>15</v>
      </c>
      <c r="G320" t="s">
        <v>16</v>
      </c>
      <c r="H320" t="str">
        <f>VLOOKUP(Table2[[#This Row],[City]], Table46[], 2, FALSE)</f>
        <v>Karnataka</v>
      </c>
      <c r="I320" t="s">
        <v>96</v>
      </c>
      <c r="J320" t="s">
        <v>156</v>
      </c>
      <c r="K320" t="s">
        <v>788</v>
      </c>
      <c r="L320" s="2">
        <v>5</v>
      </c>
      <c r="M320" s="11">
        <v>22546</v>
      </c>
      <c r="N320" s="6">
        <v>5</v>
      </c>
      <c r="O320" s="4">
        <f>Table2[[#This Row],[Discount]]/100</f>
        <v>0.05</v>
      </c>
      <c r="P320" s="4" t="str">
        <f>IF(Table2[[#This Row],[Discount%]]=0,"No Discount",
IF(Table2[[#This Row],[Discount%]]&lt;=0.1,"Medium Discount",
IF(Table2[[#This Row],[Discount%]]&lt;=0.2,"High Discount")))</f>
        <v>Medium Discount</v>
      </c>
      <c r="Q320" s="9">
        <f>(Table2[Unit_Price]*Table2[Quantity])*(Table2[Discount]/100)</f>
        <v>5636.5</v>
      </c>
      <c r="R320" s="10">
        <v>107093.5</v>
      </c>
      <c r="S320" s="10">
        <v>24660.13</v>
      </c>
      <c r="T320" s="4">
        <f>Table2[Profit]/Table2[Sales]</f>
        <v>0.23026728979816702</v>
      </c>
      <c r="U320" t="s">
        <v>72</v>
      </c>
    </row>
    <row r="321" spans="1:21" x14ac:dyDescent="0.35">
      <c r="A321">
        <v>10346</v>
      </c>
      <c r="B321" s="1">
        <v>45690</v>
      </c>
      <c r="C321" s="2">
        <f>YEAR(Table2[Order Date])</f>
        <v>2025</v>
      </c>
      <c r="D321" s="2" t="str">
        <f>TEXT(Table2[Order Date],"mmm")</f>
        <v>Feb</v>
      </c>
      <c r="E321" t="s">
        <v>789</v>
      </c>
      <c r="F321" t="s">
        <v>40</v>
      </c>
      <c r="G321" t="s">
        <v>50</v>
      </c>
      <c r="H321" t="str">
        <f>VLOOKUP(Table2[[#This Row],[City]], Table46[], 2, FALSE)</f>
        <v>Maharashtra</v>
      </c>
      <c r="I321" t="s">
        <v>42</v>
      </c>
      <c r="J321" t="s">
        <v>43</v>
      </c>
      <c r="K321" t="s">
        <v>790</v>
      </c>
      <c r="L321" s="2">
        <v>3</v>
      </c>
      <c r="M321" s="11">
        <v>72254</v>
      </c>
      <c r="N321" s="6">
        <v>15</v>
      </c>
      <c r="O321" s="4">
        <f>Table2[[#This Row],[Discount]]/100</f>
        <v>0.15</v>
      </c>
      <c r="P321" s="4" t="str">
        <f>IF(Table2[[#This Row],[Discount%]]=0,"No Discount",
IF(Table2[[#This Row],[Discount%]]&lt;=0.1,"Medium Discount",
IF(Table2[[#This Row],[Discount%]]&lt;=0.2,"High Discount")))</f>
        <v>High Discount</v>
      </c>
      <c r="Q321" s="9">
        <f>(Table2[Unit_Price]*Table2[Quantity])*(Table2[Discount]/100)</f>
        <v>32514.3</v>
      </c>
      <c r="R321" s="10">
        <v>184247.7</v>
      </c>
      <c r="S321" s="10">
        <v>45928.61</v>
      </c>
      <c r="T321" s="4">
        <f>Table2[Profit]/Table2[Sales]</f>
        <v>0.24927643601521213</v>
      </c>
      <c r="U321" t="s">
        <v>83</v>
      </c>
    </row>
    <row r="322" spans="1:21" x14ac:dyDescent="0.35">
      <c r="A322">
        <v>10347</v>
      </c>
      <c r="B322" s="1">
        <v>45474</v>
      </c>
      <c r="C322" s="2">
        <f>YEAR(Table2[Order Date])</f>
        <v>2024</v>
      </c>
      <c r="D322" s="2" t="str">
        <f>TEXT(Table2[Order Date],"mmm")</f>
        <v>Jul</v>
      </c>
      <c r="E322" t="s">
        <v>791</v>
      </c>
      <c r="F322" t="s">
        <v>28</v>
      </c>
      <c r="G322" t="s">
        <v>35</v>
      </c>
      <c r="H322" t="str">
        <f>VLOOKUP(Table2[[#This Row],[City]], Table46[], 2, FALSE)</f>
        <v>West Bengal</v>
      </c>
      <c r="I322" t="s">
        <v>30</v>
      </c>
      <c r="J322" t="s">
        <v>227</v>
      </c>
      <c r="K322" t="s">
        <v>792</v>
      </c>
      <c r="L322" s="2">
        <v>1</v>
      </c>
      <c r="M322" s="11">
        <v>8062</v>
      </c>
      <c r="N322" s="6">
        <v>5</v>
      </c>
      <c r="O322" s="4">
        <f>Table2[[#This Row],[Discount]]/100</f>
        <v>0.05</v>
      </c>
      <c r="P322" s="4" t="str">
        <f>IF(Table2[[#This Row],[Discount%]]=0,"No Discount",
IF(Table2[[#This Row],[Discount%]]&lt;=0.1,"Medium Discount",
IF(Table2[[#This Row],[Discount%]]&lt;=0.2,"High Discount")))</f>
        <v>Medium Discount</v>
      </c>
      <c r="Q322" s="9">
        <f>(Table2[Unit_Price]*Table2[Quantity])*(Table2[Discount]/100)</f>
        <v>403.1</v>
      </c>
      <c r="R322" s="10">
        <v>7658.9</v>
      </c>
      <c r="S322" s="10">
        <v>1392.85</v>
      </c>
      <c r="T322" s="4">
        <f>Table2[Profit]/Table2[Sales]</f>
        <v>0.18186031936701091</v>
      </c>
      <c r="U322" t="s">
        <v>72</v>
      </c>
    </row>
    <row r="323" spans="1:21" x14ac:dyDescent="0.35">
      <c r="A323">
        <v>10348</v>
      </c>
      <c r="B323" s="1">
        <v>45603</v>
      </c>
      <c r="C323" s="2">
        <f>YEAR(Table2[Order Date])</f>
        <v>2024</v>
      </c>
      <c r="D323" s="2" t="str">
        <f>TEXT(Table2[Order Date],"mmm")</f>
        <v>Nov</v>
      </c>
      <c r="E323" t="s">
        <v>793</v>
      </c>
      <c r="F323" t="s">
        <v>15</v>
      </c>
      <c r="G323" t="s">
        <v>174</v>
      </c>
      <c r="H323" t="str">
        <f>VLOOKUP(Table2[[#This Row],[City]], Table46[], 2, FALSE)</f>
        <v>Tamil Nadu</v>
      </c>
      <c r="I323" t="s">
        <v>86</v>
      </c>
      <c r="J323" t="s">
        <v>171</v>
      </c>
      <c r="K323" t="s">
        <v>794</v>
      </c>
      <c r="L323" s="2">
        <v>1</v>
      </c>
      <c r="M323" s="11">
        <v>70715</v>
      </c>
      <c r="N323" s="6">
        <v>15</v>
      </c>
      <c r="O323" s="4">
        <f>Table2[[#This Row],[Discount]]/100</f>
        <v>0.15</v>
      </c>
      <c r="P323" s="4" t="str">
        <f>IF(Table2[[#This Row],[Discount%]]=0,"No Discount",
IF(Table2[[#This Row],[Discount%]]&lt;=0.1,"Medium Discount",
IF(Table2[[#This Row],[Discount%]]&lt;=0.2,"High Discount")))</f>
        <v>High Discount</v>
      </c>
      <c r="Q323" s="9">
        <f>(Table2[Unit_Price]*Table2[Quantity])*(Table2[Discount]/100)</f>
        <v>10607.25</v>
      </c>
      <c r="R323" s="10">
        <v>60107.75</v>
      </c>
      <c r="S323" s="10">
        <v>5835.25</v>
      </c>
      <c r="T323" s="4">
        <f>Table2[Profit]/Table2[Sales]</f>
        <v>9.7079827476490133E-2</v>
      </c>
      <c r="U323" t="s">
        <v>38</v>
      </c>
    </row>
    <row r="324" spans="1:21" x14ac:dyDescent="0.35">
      <c r="A324">
        <v>10349</v>
      </c>
      <c r="B324" s="1">
        <v>45834</v>
      </c>
      <c r="C324" s="2">
        <f>YEAR(Table2[Order Date])</f>
        <v>2025</v>
      </c>
      <c r="D324" s="2" t="str">
        <f>TEXT(Table2[Order Date],"mmm")</f>
        <v>Jun</v>
      </c>
      <c r="E324" t="s">
        <v>795</v>
      </c>
      <c r="F324" t="s">
        <v>28</v>
      </c>
      <c r="G324" t="s">
        <v>35</v>
      </c>
      <c r="H324" t="str">
        <f>VLOOKUP(Table2[[#This Row],[City]], Table46[], 2, FALSE)</f>
        <v>West Bengal</v>
      </c>
      <c r="I324" t="s">
        <v>75</v>
      </c>
      <c r="J324" t="s">
        <v>409</v>
      </c>
      <c r="K324" t="s">
        <v>796</v>
      </c>
      <c r="L324" s="2">
        <v>1</v>
      </c>
      <c r="M324" s="11">
        <v>25415</v>
      </c>
      <c r="N324" s="6">
        <v>10</v>
      </c>
      <c r="O324" s="4">
        <f>Table2[[#This Row],[Discount]]/100</f>
        <v>0.1</v>
      </c>
      <c r="P324" s="4" t="str">
        <f>IF(Table2[[#This Row],[Discount%]]=0,"No Discount",
IF(Table2[[#This Row],[Discount%]]&lt;=0.1,"Medium Discount",
IF(Table2[[#This Row],[Discount%]]&lt;=0.2,"High Discount")))</f>
        <v>Medium Discount</v>
      </c>
      <c r="Q324" s="9">
        <f>(Table2[Unit_Price]*Table2[Quantity])*(Table2[Discount]/100)</f>
        <v>2541.5</v>
      </c>
      <c r="R324" s="10">
        <v>22873.5</v>
      </c>
      <c r="S324" s="10">
        <v>5134.3</v>
      </c>
      <c r="T324" s="4">
        <f>Table2[Profit]/Table2[Sales]</f>
        <v>0.2244649922399283</v>
      </c>
      <c r="U324" t="s">
        <v>38</v>
      </c>
    </row>
    <row r="325" spans="1:21" x14ac:dyDescent="0.35">
      <c r="A325">
        <v>10350</v>
      </c>
      <c r="B325" s="1">
        <v>45811</v>
      </c>
      <c r="C325" s="2">
        <f>YEAR(Table2[Order Date])</f>
        <v>2025</v>
      </c>
      <c r="D325" s="2" t="str">
        <f>TEXT(Table2[Order Date],"mmm")</f>
        <v>Jun</v>
      </c>
      <c r="E325" t="s">
        <v>797</v>
      </c>
      <c r="F325" t="s">
        <v>28</v>
      </c>
      <c r="G325" t="s">
        <v>144</v>
      </c>
      <c r="H325" t="str">
        <f>VLOOKUP(Table2[[#This Row],[City]], Table46[], 2, FALSE)</f>
        <v>Assam</v>
      </c>
      <c r="I325" t="s">
        <v>75</v>
      </c>
      <c r="J325" t="s">
        <v>76</v>
      </c>
      <c r="K325" t="s">
        <v>798</v>
      </c>
      <c r="L325" s="2">
        <v>2</v>
      </c>
      <c r="M325" s="11">
        <v>20517</v>
      </c>
      <c r="N325" s="6">
        <v>20</v>
      </c>
      <c r="O325" s="4">
        <f>Table2[[#This Row],[Discount]]/100</f>
        <v>0.2</v>
      </c>
      <c r="P325" s="4" t="str">
        <f>IF(Table2[[#This Row],[Discount%]]=0,"No Discount",
IF(Table2[[#This Row],[Discount%]]&lt;=0.1,"Medium Discount",
IF(Table2[[#This Row],[Discount%]]&lt;=0.2,"High Discount")))</f>
        <v>High Discount</v>
      </c>
      <c r="Q325" s="9">
        <f>(Table2[Unit_Price]*Table2[Quantity])*(Table2[Discount]/100)</f>
        <v>8206.8000000000011</v>
      </c>
      <c r="R325" s="10">
        <v>32827.199999999997</v>
      </c>
      <c r="S325" s="10">
        <v>5810.64</v>
      </c>
      <c r="T325" s="4">
        <f>Table2[Profit]/Table2[Sales]</f>
        <v>0.17700687234975876</v>
      </c>
      <c r="U325" t="s">
        <v>33</v>
      </c>
    </row>
    <row r="326" spans="1:21" x14ac:dyDescent="0.35">
      <c r="A326">
        <v>10351</v>
      </c>
      <c r="B326" s="1">
        <v>45509</v>
      </c>
      <c r="C326" s="2">
        <f>YEAR(Table2[Order Date])</f>
        <v>2024</v>
      </c>
      <c r="D326" s="2" t="str">
        <f>TEXT(Table2[Order Date],"mmm")</f>
        <v>Aug</v>
      </c>
      <c r="E326" t="s">
        <v>799</v>
      </c>
      <c r="F326" t="s">
        <v>22</v>
      </c>
      <c r="G326" t="s">
        <v>167</v>
      </c>
      <c r="H326" t="str">
        <f>VLOOKUP(Table2[[#This Row],[City]], Table46[], 2, FALSE)</f>
        <v>Punjab</v>
      </c>
      <c r="I326" t="s">
        <v>96</v>
      </c>
      <c r="J326" t="s">
        <v>214</v>
      </c>
      <c r="K326" t="s">
        <v>800</v>
      </c>
      <c r="L326" s="2">
        <v>2</v>
      </c>
      <c r="M326" s="11">
        <v>69618</v>
      </c>
      <c r="N326" s="6">
        <v>0</v>
      </c>
      <c r="O326" s="4">
        <f>Table2[[#This Row],[Discount]]/100</f>
        <v>0</v>
      </c>
      <c r="P326" s="4" t="str">
        <f>IF(Table2[[#This Row],[Discount%]]=0,"No Discount",
IF(Table2[[#This Row],[Discount%]]&lt;=0.1,"Medium Discount",
IF(Table2[[#This Row],[Discount%]]&lt;=0.2,"High Discount")))</f>
        <v>No Discount</v>
      </c>
      <c r="Q326" s="9">
        <f>(Table2[Unit_Price]*Table2[Quantity])*(Table2[Discount]/100)</f>
        <v>0</v>
      </c>
      <c r="R326" s="10">
        <v>139236</v>
      </c>
      <c r="S326" s="10">
        <v>30309.19</v>
      </c>
      <c r="T326" s="4">
        <f>Table2[Profit]/Table2[Sales]</f>
        <v>0.21768213680370019</v>
      </c>
      <c r="U326" t="s">
        <v>72</v>
      </c>
    </row>
    <row r="327" spans="1:21" x14ac:dyDescent="0.35">
      <c r="A327">
        <v>10352</v>
      </c>
      <c r="B327" s="1">
        <v>45501</v>
      </c>
      <c r="C327" s="2">
        <f>YEAR(Table2[Order Date])</f>
        <v>2024</v>
      </c>
      <c r="D327" s="2" t="str">
        <f>TEXT(Table2[Order Date],"mmm")</f>
        <v>Jul</v>
      </c>
      <c r="E327" t="s">
        <v>801</v>
      </c>
      <c r="F327" t="s">
        <v>40</v>
      </c>
      <c r="G327" t="s">
        <v>50</v>
      </c>
      <c r="H327" t="str">
        <f>VLOOKUP(Table2[[#This Row],[City]], Table46[], 2, FALSE)</f>
        <v>Maharashtra</v>
      </c>
      <c r="I327" t="s">
        <v>75</v>
      </c>
      <c r="J327" t="s">
        <v>240</v>
      </c>
      <c r="K327" t="s">
        <v>802</v>
      </c>
      <c r="L327" s="2">
        <v>2</v>
      </c>
      <c r="M327" s="11">
        <v>33205</v>
      </c>
      <c r="N327" s="6">
        <v>20</v>
      </c>
      <c r="O327" s="4">
        <f>Table2[[#This Row],[Discount]]/100</f>
        <v>0.2</v>
      </c>
      <c r="P327" s="4" t="str">
        <f>IF(Table2[[#This Row],[Discount%]]=0,"No Discount",
IF(Table2[[#This Row],[Discount%]]&lt;=0.1,"Medium Discount",
IF(Table2[[#This Row],[Discount%]]&lt;=0.2,"High Discount")))</f>
        <v>High Discount</v>
      </c>
      <c r="Q327" s="9">
        <f>(Table2[Unit_Price]*Table2[Quantity])*(Table2[Discount]/100)</f>
        <v>13282</v>
      </c>
      <c r="R327" s="10">
        <v>53128</v>
      </c>
      <c r="S327" s="10">
        <v>12431.54</v>
      </c>
      <c r="T327" s="4">
        <f>Table2[Profit]/Table2[Sales]</f>
        <v>0.23399224514380365</v>
      </c>
      <c r="U327" t="s">
        <v>33</v>
      </c>
    </row>
    <row r="328" spans="1:21" x14ac:dyDescent="0.35">
      <c r="A328">
        <v>10353</v>
      </c>
      <c r="B328" s="1">
        <v>45542</v>
      </c>
      <c r="C328" s="2">
        <f>YEAR(Table2[Order Date])</f>
        <v>2024</v>
      </c>
      <c r="D328" s="2" t="str">
        <f>TEXT(Table2[Order Date],"mmm")</f>
        <v>Sep</v>
      </c>
      <c r="E328" t="s">
        <v>803</v>
      </c>
      <c r="F328" t="s">
        <v>15</v>
      </c>
      <c r="G328" t="s">
        <v>93</v>
      </c>
      <c r="H328" t="str">
        <f>VLOOKUP(Table2[[#This Row],[City]], Table46[], 2, FALSE)</f>
        <v>Tamil Nadu</v>
      </c>
      <c r="I328" t="s">
        <v>129</v>
      </c>
      <c r="J328" t="s">
        <v>164</v>
      </c>
      <c r="K328" t="s">
        <v>804</v>
      </c>
      <c r="L328" s="2">
        <v>4</v>
      </c>
      <c r="M328" s="11">
        <v>71919</v>
      </c>
      <c r="N328" s="6">
        <v>20</v>
      </c>
      <c r="O328" s="4">
        <f>Table2[[#This Row],[Discount]]/100</f>
        <v>0.2</v>
      </c>
      <c r="P328" s="4" t="str">
        <f>IF(Table2[[#This Row],[Discount%]]=0,"No Discount",
IF(Table2[[#This Row],[Discount%]]&lt;=0.1,"Medium Discount",
IF(Table2[[#This Row],[Discount%]]&lt;=0.2,"High Discount")))</f>
        <v>High Discount</v>
      </c>
      <c r="Q328" s="9">
        <f>(Table2[Unit_Price]*Table2[Quantity])*(Table2[Discount]/100)</f>
        <v>57535.200000000004</v>
      </c>
      <c r="R328" s="10">
        <v>230140.79999999999</v>
      </c>
      <c r="S328" s="10">
        <v>41478.589999999997</v>
      </c>
      <c r="T328" s="4">
        <f>Table2[Profit]/Table2[Sales]</f>
        <v>0.18023136271360835</v>
      </c>
      <c r="U328" t="s">
        <v>38</v>
      </c>
    </row>
    <row r="329" spans="1:21" x14ac:dyDescent="0.35">
      <c r="A329">
        <v>10354</v>
      </c>
      <c r="B329" s="1">
        <v>45313</v>
      </c>
      <c r="C329" s="2">
        <f>YEAR(Table2[Order Date])</f>
        <v>2024</v>
      </c>
      <c r="D329" s="2" t="str">
        <f>TEXT(Table2[Order Date],"mmm")</f>
        <v>Jan</v>
      </c>
      <c r="E329" t="s">
        <v>805</v>
      </c>
      <c r="F329" t="s">
        <v>40</v>
      </c>
      <c r="G329" t="s">
        <v>41</v>
      </c>
      <c r="H329" t="str">
        <f>VLOOKUP(Table2[[#This Row],[City]], Table46[], 2, FALSE)</f>
        <v>Maharashtra</v>
      </c>
      <c r="I329" t="s">
        <v>30</v>
      </c>
      <c r="J329" t="s">
        <v>322</v>
      </c>
      <c r="K329" t="s">
        <v>806</v>
      </c>
      <c r="L329" s="2">
        <v>1</v>
      </c>
      <c r="M329" s="11">
        <v>52774</v>
      </c>
      <c r="N329" s="6">
        <v>5</v>
      </c>
      <c r="O329" s="4">
        <f>Table2[[#This Row],[Discount]]/100</f>
        <v>0.05</v>
      </c>
      <c r="P329" s="4" t="str">
        <f>IF(Table2[[#This Row],[Discount%]]=0,"No Discount",
IF(Table2[[#This Row],[Discount%]]&lt;=0.1,"Medium Discount",
IF(Table2[[#This Row],[Discount%]]&lt;=0.2,"High Discount")))</f>
        <v>Medium Discount</v>
      </c>
      <c r="Q329" s="9">
        <f>(Table2[Unit_Price]*Table2[Quantity])*(Table2[Discount]/100)</f>
        <v>2638.7000000000003</v>
      </c>
      <c r="R329" s="10">
        <v>50135.3</v>
      </c>
      <c r="S329" s="10">
        <v>3969.6</v>
      </c>
      <c r="T329" s="4">
        <f>Table2[Profit]/Table2[Sales]</f>
        <v>7.9177745021970544E-2</v>
      </c>
      <c r="U329" t="s">
        <v>83</v>
      </c>
    </row>
    <row r="330" spans="1:21" x14ac:dyDescent="0.35">
      <c r="A330">
        <v>10355</v>
      </c>
      <c r="B330" s="1">
        <v>45858</v>
      </c>
      <c r="C330" s="2">
        <f>YEAR(Table2[Order Date])</f>
        <v>2025</v>
      </c>
      <c r="D330" s="2" t="str">
        <f>TEXT(Table2[Order Date],"mmm")</f>
        <v>Jul</v>
      </c>
      <c r="E330" t="s">
        <v>807</v>
      </c>
      <c r="F330" t="s">
        <v>22</v>
      </c>
      <c r="G330" t="s">
        <v>23</v>
      </c>
      <c r="H330" t="str">
        <f>VLOOKUP(Table2[[#This Row],[City]], Table46[], 2, FALSE)</f>
        <v>Delhi</v>
      </c>
      <c r="I330" t="s">
        <v>24</v>
      </c>
      <c r="J330" t="s">
        <v>36</v>
      </c>
      <c r="K330" t="s">
        <v>808</v>
      </c>
      <c r="L330" s="2">
        <v>4</v>
      </c>
      <c r="M330" s="11">
        <v>12610</v>
      </c>
      <c r="N330" s="6">
        <v>20</v>
      </c>
      <c r="O330" s="4">
        <f>Table2[[#This Row],[Discount]]/100</f>
        <v>0.2</v>
      </c>
      <c r="P330" s="4" t="str">
        <f>IF(Table2[[#This Row],[Discount%]]=0,"No Discount",
IF(Table2[[#This Row],[Discount%]]&lt;=0.1,"Medium Discount",
IF(Table2[[#This Row],[Discount%]]&lt;=0.2,"High Discount")))</f>
        <v>High Discount</v>
      </c>
      <c r="Q330" s="9">
        <f>(Table2[Unit_Price]*Table2[Quantity])*(Table2[Discount]/100)</f>
        <v>10088</v>
      </c>
      <c r="R330" s="10">
        <v>40352</v>
      </c>
      <c r="S330" s="10">
        <v>7659.18</v>
      </c>
      <c r="T330" s="4">
        <f>Table2[Profit]/Table2[Sales]</f>
        <v>0.18980917922283902</v>
      </c>
      <c r="U330" t="s">
        <v>83</v>
      </c>
    </row>
    <row r="331" spans="1:21" x14ac:dyDescent="0.35">
      <c r="A331">
        <v>10356</v>
      </c>
      <c r="B331" s="1">
        <v>45207</v>
      </c>
      <c r="C331" s="2">
        <f>YEAR(Table2[Order Date])</f>
        <v>2023</v>
      </c>
      <c r="D331" s="2" t="str">
        <f>TEXT(Table2[Order Date],"mmm")</f>
        <v>Oct</v>
      </c>
      <c r="E331" t="s">
        <v>809</v>
      </c>
      <c r="F331" t="s">
        <v>22</v>
      </c>
      <c r="G331" t="s">
        <v>167</v>
      </c>
      <c r="H331" t="str">
        <f>VLOOKUP(Table2[[#This Row],[City]], Table46[], 2, FALSE)</f>
        <v>Punjab</v>
      </c>
      <c r="I331" t="s">
        <v>75</v>
      </c>
      <c r="J331" t="s">
        <v>240</v>
      </c>
      <c r="K331" t="s">
        <v>810</v>
      </c>
      <c r="L331" s="2">
        <v>1</v>
      </c>
      <c r="M331" s="11">
        <v>34831</v>
      </c>
      <c r="N331" s="6">
        <v>10</v>
      </c>
      <c r="O331" s="4">
        <f>Table2[[#This Row],[Discount]]/100</f>
        <v>0.1</v>
      </c>
      <c r="P331" s="4" t="str">
        <f>IF(Table2[[#This Row],[Discount%]]=0,"No Discount",
IF(Table2[[#This Row],[Discount%]]&lt;=0.1,"Medium Discount",
IF(Table2[[#This Row],[Discount%]]&lt;=0.2,"High Discount")))</f>
        <v>Medium Discount</v>
      </c>
      <c r="Q331" s="9">
        <f>(Table2[Unit_Price]*Table2[Quantity])*(Table2[Discount]/100)</f>
        <v>3483.1000000000004</v>
      </c>
      <c r="R331" s="10">
        <v>31347.9</v>
      </c>
      <c r="S331" s="10">
        <v>4061.3</v>
      </c>
      <c r="T331" s="4">
        <f>Table2[Profit]/Table2[Sales]</f>
        <v>0.12955572781589836</v>
      </c>
      <c r="U331" t="s">
        <v>38</v>
      </c>
    </row>
    <row r="332" spans="1:21" x14ac:dyDescent="0.35">
      <c r="A332">
        <v>10357</v>
      </c>
      <c r="B332" s="1">
        <v>45683</v>
      </c>
      <c r="C332" s="2">
        <f>YEAR(Table2[Order Date])</f>
        <v>2025</v>
      </c>
      <c r="D332" s="2" t="str">
        <f>TEXT(Table2[Order Date],"mmm")</f>
        <v>Jan</v>
      </c>
      <c r="E332" t="s">
        <v>811</v>
      </c>
      <c r="F332" t="s">
        <v>15</v>
      </c>
      <c r="G332" t="s">
        <v>93</v>
      </c>
      <c r="H332" t="str">
        <f>VLOOKUP(Table2[[#This Row],[City]], Table46[], 2, FALSE)</f>
        <v>Tamil Nadu</v>
      </c>
      <c r="I332" t="s">
        <v>30</v>
      </c>
      <c r="J332" t="s">
        <v>65</v>
      </c>
      <c r="K332" t="s">
        <v>812</v>
      </c>
      <c r="L332" s="2">
        <v>4</v>
      </c>
      <c r="M332" s="11">
        <v>44710</v>
      </c>
      <c r="N332" s="6">
        <v>20</v>
      </c>
      <c r="O332" s="4">
        <f>Table2[[#This Row],[Discount]]/100</f>
        <v>0.2</v>
      </c>
      <c r="P332" s="4" t="str">
        <f>IF(Table2[[#This Row],[Discount%]]=0,"No Discount",
IF(Table2[[#This Row],[Discount%]]&lt;=0.1,"Medium Discount",
IF(Table2[[#This Row],[Discount%]]&lt;=0.2,"High Discount")))</f>
        <v>High Discount</v>
      </c>
      <c r="Q332" s="9">
        <f>(Table2[Unit_Price]*Table2[Quantity])*(Table2[Discount]/100)</f>
        <v>35768</v>
      </c>
      <c r="R332" s="10">
        <v>143072</v>
      </c>
      <c r="S332" s="10">
        <v>19431.3</v>
      </c>
      <c r="T332" s="4">
        <f>Table2[Profit]/Table2[Sales]</f>
        <v>0.13581483448892864</v>
      </c>
      <c r="U332" t="s">
        <v>72</v>
      </c>
    </row>
    <row r="333" spans="1:21" x14ac:dyDescent="0.35">
      <c r="A333">
        <v>10358</v>
      </c>
      <c r="B333" s="1">
        <v>45785</v>
      </c>
      <c r="C333" s="2">
        <f>YEAR(Table2[Order Date])</f>
        <v>2025</v>
      </c>
      <c r="D333" s="2" t="str">
        <f>TEXT(Table2[Order Date],"mmm")</f>
        <v>May</v>
      </c>
      <c r="E333" t="s">
        <v>813</v>
      </c>
      <c r="F333" t="s">
        <v>15</v>
      </c>
      <c r="G333" t="s">
        <v>16</v>
      </c>
      <c r="H333" t="str">
        <f>VLOOKUP(Table2[[#This Row],[City]], Table46[], 2, FALSE)</f>
        <v>Karnataka</v>
      </c>
      <c r="I333" t="s">
        <v>42</v>
      </c>
      <c r="J333" t="s">
        <v>188</v>
      </c>
      <c r="K333" t="s">
        <v>814</v>
      </c>
      <c r="L333" s="2">
        <v>3</v>
      </c>
      <c r="M333" s="11">
        <v>1260</v>
      </c>
      <c r="N333" s="6">
        <v>0</v>
      </c>
      <c r="O333" s="4">
        <f>Table2[[#This Row],[Discount]]/100</f>
        <v>0</v>
      </c>
      <c r="P333" s="4" t="str">
        <f>IF(Table2[[#This Row],[Discount%]]=0,"No Discount",
IF(Table2[[#This Row],[Discount%]]&lt;=0.1,"Medium Discount",
IF(Table2[[#This Row],[Discount%]]&lt;=0.2,"High Discount")))</f>
        <v>No Discount</v>
      </c>
      <c r="Q333" s="9">
        <f>(Table2[Unit_Price]*Table2[Quantity])*(Table2[Discount]/100)</f>
        <v>0</v>
      </c>
      <c r="R333" s="10">
        <v>3780</v>
      </c>
      <c r="S333" s="10">
        <v>362.71</v>
      </c>
      <c r="T333" s="4">
        <f>Table2[Profit]/Table2[Sales]</f>
        <v>9.5955026455026446E-2</v>
      </c>
      <c r="U333" t="s">
        <v>33</v>
      </c>
    </row>
    <row r="334" spans="1:21" x14ac:dyDescent="0.35">
      <c r="A334">
        <v>10359</v>
      </c>
      <c r="B334" s="1">
        <v>45305</v>
      </c>
      <c r="C334" s="2">
        <f>YEAR(Table2[Order Date])</f>
        <v>2024</v>
      </c>
      <c r="D334" s="2" t="str">
        <f>TEXT(Table2[Order Date],"mmm")</f>
        <v>Jan</v>
      </c>
      <c r="E334" t="s">
        <v>815</v>
      </c>
      <c r="F334" t="s">
        <v>28</v>
      </c>
      <c r="G334" t="s">
        <v>35</v>
      </c>
      <c r="H334" t="str">
        <f>VLOOKUP(Table2[[#This Row],[City]], Table46[], 2, FALSE)</f>
        <v>West Bengal</v>
      </c>
      <c r="I334" t="s">
        <v>30</v>
      </c>
      <c r="J334" t="s">
        <v>65</v>
      </c>
      <c r="K334" t="s">
        <v>816</v>
      </c>
      <c r="L334" s="2">
        <v>1</v>
      </c>
      <c r="M334" s="11">
        <v>17584</v>
      </c>
      <c r="N334" s="6">
        <v>10</v>
      </c>
      <c r="O334" s="4">
        <f>Table2[[#This Row],[Discount]]/100</f>
        <v>0.1</v>
      </c>
      <c r="P334" s="4" t="str">
        <f>IF(Table2[[#This Row],[Discount%]]=0,"No Discount",
IF(Table2[[#This Row],[Discount%]]&lt;=0.1,"Medium Discount",
IF(Table2[[#This Row],[Discount%]]&lt;=0.2,"High Discount")))</f>
        <v>Medium Discount</v>
      </c>
      <c r="Q334" s="9">
        <f>(Table2[Unit_Price]*Table2[Quantity])*(Table2[Discount]/100)</f>
        <v>1758.4</v>
      </c>
      <c r="R334" s="10">
        <v>15825.6</v>
      </c>
      <c r="S334" s="10">
        <v>3032.16</v>
      </c>
      <c r="T334" s="4">
        <f>Table2[Profit]/Table2[Sales]</f>
        <v>0.19159842280861389</v>
      </c>
      <c r="U334" t="s">
        <v>72</v>
      </c>
    </row>
    <row r="335" spans="1:21" x14ac:dyDescent="0.35">
      <c r="A335">
        <v>10360</v>
      </c>
      <c r="B335" s="1">
        <v>45501</v>
      </c>
      <c r="C335" s="2">
        <f>YEAR(Table2[Order Date])</f>
        <v>2024</v>
      </c>
      <c r="D335" s="2" t="str">
        <f>TEXT(Table2[Order Date],"mmm")</f>
        <v>Jul</v>
      </c>
      <c r="E335" t="s">
        <v>817</v>
      </c>
      <c r="F335" t="s">
        <v>28</v>
      </c>
      <c r="G335" t="s">
        <v>29</v>
      </c>
      <c r="H335" t="str">
        <f>VLOOKUP(Table2[[#This Row],[City]], Table46[], 2, FALSE)</f>
        <v>Bihar</v>
      </c>
      <c r="I335" t="s">
        <v>17</v>
      </c>
      <c r="J335" t="s">
        <v>55</v>
      </c>
      <c r="K335" t="s">
        <v>818</v>
      </c>
      <c r="L335" s="2">
        <v>3</v>
      </c>
      <c r="M335" s="11">
        <v>31082</v>
      </c>
      <c r="N335" s="6">
        <v>10</v>
      </c>
      <c r="O335" s="4">
        <f>Table2[[#This Row],[Discount]]/100</f>
        <v>0.1</v>
      </c>
      <c r="P335" s="4" t="str">
        <f>IF(Table2[[#This Row],[Discount%]]=0,"No Discount",
IF(Table2[[#This Row],[Discount%]]&lt;=0.1,"Medium Discount",
IF(Table2[[#This Row],[Discount%]]&lt;=0.2,"High Discount")))</f>
        <v>Medium Discount</v>
      </c>
      <c r="Q335" s="9">
        <f>(Table2[Unit_Price]*Table2[Quantity])*(Table2[Discount]/100)</f>
        <v>9324.6</v>
      </c>
      <c r="R335" s="10">
        <v>83921.4</v>
      </c>
      <c r="S335" s="10">
        <v>4318.57</v>
      </c>
      <c r="T335" s="4">
        <f>Table2[Profit]/Table2[Sales]</f>
        <v>5.145969919472268E-2</v>
      </c>
      <c r="U335" t="s">
        <v>20</v>
      </c>
    </row>
    <row r="336" spans="1:21" x14ac:dyDescent="0.35">
      <c r="A336">
        <v>10361</v>
      </c>
      <c r="B336" s="1">
        <v>45775</v>
      </c>
      <c r="C336" s="2">
        <f>YEAR(Table2[Order Date])</f>
        <v>2025</v>
      </c>
      <c r="D336" s="2" t="str">
        <f>TEXT(Table2[Order Date],"mmm")</f>
        <v>Apr</v>
      </c>
      <c r="E336" t="s">
        <v>819</v>
      </c>
      <c r="F336" t="s">
        <v>40</v>
      </c>
      <c r="G336" t="s">
        <v>103</v>
      </c>
      <c r="H336" t="str">
        <f>VLOOKUP(Table2[[#This Row],[City]], Table46[], 2, FALSE)</f>
        <v>Gujarat</v>
      </c>
      <c r="I336" t="s">
        <v>75</v>
      </c>
      <c r="J336" t="s">
        <v>307</v>
      </c>
      <c r="K336" t="s">
        <v>820</v>
      </c>
      <c r="L336" s="2">
        <v>2</v>
      </c>
      <c r="M336" s="11">
        <v>35165</v>
      </c>
      <c r="N336" s="6">
        <v>15</v>
      </c>
      <c r="O336" s="4">
        <f>Table2[[#This Row],[Discount]]/100</f>
        <v>0.15</v>
      </c>
      <c r="P336" s="4" t="str">
        <f>IF(Table2[[#This Row],[Discount%]]=0,"No Discount",
IF(Table2[[#This Row],[Discount%]]&lt;=0.1,"Medium Discount",
IF(Table2[[#This Row],[Discount%]]&lt;=0.2,"High Discount")))</f>
        <v>High Discount</v>
      </c>
      <c r="Q336" s="9">
        <f>(Table2[Unit_Price]*Table2[Quantity])*(Table2[Discount]/100)</f>
        <v>10549.5</v>
      </c>
      <c r="R336" s="10">
        <v>59780.5</v>
      </c>
      <c r="S336" s="10">
        <v>11479.28</v>
      </c>
      <c r="T336" s="4">
        <f>Table2[Profit]/Table2[Sales]</f>
        <v>0.19202382047657682</v>
      </c>
      <c r="U336" t="s">
        <v>20</v>
      </c>
    </row>
    <row r="337" spans="1:21" x14ac:dyDescent="0.35">
      <c r="A337">
        <v>10362</v>
      </c>
      <c r="B337" s="1">
        <v>45610</v>
      </c>
      <c r="C337" s="2">
        <f>YEAR(Table2[Order Date])</f>
        <v>2024</v>
      </c>
      <c r="D337" s="2" t="str">
        <f>TEXT(Table2[Order Date],"mmm")</f>
        <v>Nov</v>
      </c>
      <c r="E337" t="s">
        <v>821</v>
      </c>
      <c r="F337" t="s">
        <v>40</v>
      </c>
      <c r="G337" t="s">
        <v>50</v>
      </c>
      <c r="H337" t="str">
        <f>VLOOKUP(Table2[[#This Row],[City]], Table46[], 2, FALSE)</f>
        <v>Maharashtra</v>
      </c>
      <c r="I337" t="s">
        <v>42</v>
      </c>
      <c r="J337" t="s">
        <v>51</v>
      </c>
      <c r="K337" t="s">
        <v>822</v>
      </c>
      <c r="L337" s="2">
        <v>4</v>
      </c>
      <c r="M337" s="11">
        <v>67674</v>
      </c>
      <c r="N337" s="6">
        <v>5</v>
      </c>
      <c r="O337" s="4">
        <f>Table2[[#This Row],[Discount]]/100</f>
        <v>0.05</v>
      </c>
      <c r="P337" s="4" t="str">
        <f>IF(Table2[[#This Row],[Discount%]]=0,"No Discount",
IF(Table2[[#This Row],[Discount%]]&lt;=0.1,"Medium Discount",
IF(Table2[[#This Row],[Discount%]]&lt;=0.2,"High Discount")))</f>
        <v>Medium Discount</v>
      </c>
      <c r="Q337" s="9">
        <f>(Table2[Unit_Price]*Table2[Quantity])*(Table2[Discount]/100)</f>
        <v>13534.800000000001</v>
      </c>
      <c r="R337" s="10">
        <v>257161.2</v>
      </c>
      <c r="S337" s="10">
        <v>13974.84</v>
      </c>
      <c r="T337" s="4">
        <f>Table2[Profit]/Table2[Sales]</f>
        <v>5.4342723552386597E-2</v>
      </c>
      <c r="U337" t="s">
        <v>38</v>
      </c>
    </row>
    <row r="338" spans="1:21" x14ac:dyDescent="0.35">
      <c r="A338">
        <v>10363</v>
      </c>
      <c r="B338" s="1">
        <v>45585</v>
      </c>
      <c r="C338" s="2">
        <f>YEAR(Table2[Order Date])</f>
        <v>2024</v>
      </c>
      <c r="D338" s="2" t="str">
        <f>TEXT(Table2[Order Date],"mmm")</f>
        <v>Oct</v>
      </c>
      <c r="E338" t="s">
        <v>823</v>
      </c>
      <c r="F338" t="s">
        <v>40</v>
      </c>
      <c r="G338" t="s">
        <v>50</v>
      </c>
      <c r="H338" t="str">
        <f>VLOOKUP(Table2[[#This Row],[City]], Table46[], 2, FALSE)</f>
        <v>Maharashtra</v>
      </c>
      <c r="I338" t="s">
        <v>69</v>
      </c>
      <c r="J338" t="s">
        <v>115</v>
      </c>
      <c r="K338" t="s">
        <v>824</v>
      </c>
      <c r="L338" s="2">
        <v>4</v>
      </c>
      <c r="M338" s="11">
        <v>67151</v>
      </c>
      <c r="N338" s="6">
        <v>5</v>
      </c>
      <c r="O338" s="4">
        <f>Table2[[#This Row],[Discount]]/100</f>
        <v>0.05</v>
      </c>
      <c r="P338" s="4" t="str">
        <f>IF(Table2[[#This Row],[Discount%]]=0,"No Discount",
IF(Table2[[#This Row],[Discount%]]&lt;=0.1,"Medium Discount",
IF(Table2[[#This Row],[Discount%]]&lt;=0.2,"High Discount")))</f>
        <v>Medium Discount</v>
      </c>
      <c r="Q338" s="9">
        <f>(Table2[Unit_Price]*Table2[Quantity])*(Table2[Discount]/100)</f>
        <v>13430.2</v>
      </c>
      <c r="R338" s="10">
        <v>255173.8</v>
      </c>
      <c r="S338" s="10">
        <v>16707.86</v>
      </c>
      <c r="T338" s="4">
        <f>Table2[Profit]/Table2[Sales]</f>
        <v>6.5476392952568019E-2</v>
      </c>
      <c r="U338" t="s">
        <v>20</v>
      </c>
    </row>
    <row r="339" spans="1:21" x14ac:dyDescent="0.35">
      <c r="A339">
        <v>10364</v>
      </c>
      <c r="B339" s="1">
        <v>45249</v>
      </c>
      <c r="C339" s="2">
        <f>YEAR(Table2[Order Date])</f>
        <v>2023</v>
      </c>
      <c r="D339" s="2" t="str">
        <f>TEXT(Table2[Order Date],"mmm")</f>
        <v>Nov</v>
      </c>
      <c r="E339" t="s">
        <v>825</v>
      </c>
      <c r="F339" t="s">
        <v>15</v>
      </c>
      <c r="G339" t="s">
        <v>174</v>
      </c>
      <c r="H339" t="str">
        <f>VLOOKUP(Table2[[#This Row],[City]], Table46[], 2, FALSE)</f>
        <v>Tamil Nadu</v>
      </c>
      <c r="I339" t="s">
        <v>42</v>
      </c>
      <c r="J339" t="s">
        <v>79</v>
      </c>
      <c r="K339" t="s">
        <v>826</v>
      </c>
      <c r="L339" s="2">
        <v>1</v>
      </c>
      <c r="M339" s="11">
        <v>7087</v>
      </c>
      <c r="N339" s="6">
        <v>0</v>
      </c>
      <c r="O339" s="4">
        <f>Table2[[#This Row],[Discount]]/100</f>
        <v>0</v>
      </c>
      <c r="P339" s="4" t="str">
        <f>IF(Table2[[#This Row],[Discount%]]=0,"No Discount",
IF(Table2[[#This Row],[Discount%]]&lt;=0.1,"Medium Discount",
IF(Table2[[#This Row],[Discount%]]&lt;=0.2,"High Discount")))</f>
        <v>No Discount</v>
      </c>
      <c r="Q339" s="9">
        <f>(Table2[Unit_Price]*Table2[Quantity])*(Table2[Discount]/100)</f>
        <v>0</v>
      </c>
      <c r="R339" s="10">
        <v>7087</v>
      </c>
      <c r="S339" s="10">
        <v>604.61</v>
      </c>
      <c r="T339" s="4">
        <f>Table2[Profit]/Table2[Sales]</f>
        <v>8.5312544094821502E-2</v>
      </c>
      <c r="U339" t="s">
        <v>72</v>
      </c>
    </row>
    <row r="340" spans="1:21" x14ac:dyDescent="0.35">
      <c r="A340">
        <v>10365</v>
      </c>
      <c r="B340" s="1">
        <v>45791</v>
      </c>
      <c r="C340" s="2">
        <f>YEAR(Table2[Order Date])</f>
        <v>2025</v>
      </c>
      <c r="D340" s="2" t="str">
        <f>TEXT(Table2[Order Date],"mmm")</f>
        <v>May</v>
      </c>
      <c r="E340" t="s">
        <v>827</v>
      </c>
      <c r="F340" t="s">
        <v>22</v>
      </c>
      <c r="G340" t="s">
        <v>58</v>
      </c>
      <c r="H340" t="str">
        <f>VLOOKUP(Table2[[#This Row],[City]], Table46[], 2, FALSE)</f>
        <v>Rajashtan</v>
      </c>
      <c r="I340" t="s">
        <v>24</v>
      </c>
      <c r="J340" t="s">
        <v>107</v>
      </c>
      <c r="K340" t="s">
        <v>828</v>
      </c>
      <c r="L340" s="2">
        <v>3</v>
      </c>
      <c r="M340" s="11">
        <v>44103</v>
      </c>
      <c r="N340" s="6">
        <v>15</v>
      </c>
      <c r="O340" s="4">
        <f>Table2[[#This Row],[Discount]]/100</f>
        <v>0.15</v>
      </c>
      <c r="P340" s="4" t="str">
        <f>IF(Table2[[#This Row],[Discount%]]=0,"No Discount",
IF(Table2[[#This Row],[Discount%]]&lt;=0.1,"Medium Discount",
IF(Table2[[#This Row],[Discount%]]&lt;=0.2,"High Discount")))</f>
        <v>High Discount</v>
      </c>
      <c r="Q340" s="9">
        <f>(Table2[Unit_Price]*Table2[Quantity])*(Table2[Discount]/100)</f>
        <v>19846.349999999999</v>
      </c>
      <c r="R340" s="10">
        <v>112462.65</v>
      </c>
      <c r="S340" s="10">
        <v>21743.77</v>
      </c>
      <c r="T340" s="4">
        <f>Table2[Profit]/Table2[Sales]</f>
        <v>0.19334214514774462</v>
      </c>
      <c r="U340" t="s">
        <v>38</v>
      </c>
    </row>
    <row r="341" spans="1:21" x14ac:dyDescent="0.35">
      <c r="A341">
        <v>10366</v>
      </c>
      <c r="B341" s="1">
        <v>45933</v>
      </c>
      <c r="C341" s="2">
        <f>YEAR(Table2[Order Date])</f>
        <v>2025</v>
      </c>
      <c r="D341" s="2" t="str">
        <f>TEXT(Table2[Order Date],"mmm")</f>
        <v>Oct</v>
      </c>
      <c r="E341" t="s">
        <v>829</v>
      </c>
      <c r="F341" t="s">
        <v>40</v>
      </c>
      <c r="G341" t="s">
        <v>110</v>
      </c>
      <c r="H341" t="str">
        <f>VLOOKUP(Table2[[#This Row],[City]], Table46[], 2, FALSE)</f>
        <v>Gujarat</v>
      </c>
      <c r="I341" t="s">
        <v>129</v>
      </c>
      <c r="J341" t="s">
        <v>148</v>
      </c>
      <c r="K341" t="s">
        <v>830</v>
      </c>
      <c r="L341" s="2">
        <v>1</v>
      </c>
      <c r="M341" s="11">
        <v>54671</v>
      </c>
      <c r="N341" s="6">
        <v>0</v>
      </c>
      <c r="O341" s="4">
        <f>Table2[[#This Row],[Discount]]/100</f>
        <v>0</v>
      </c>
      <c r="P341" s="4" t="str">
        <f>IF(Table2[[#This Row],[Discount%]]=0,"No Discount",
IF(Table2[[#This Row],[Discount%]]&lt;=0.1,"Medium Discount",
IF(Table2[[#This Row],[Discount%]]&lt;=0.2,"High Discount")))</f>
        <v>No Discount</v>
      </c>
      <c r="Q341" s="9">
        <f>(Table2[Unit_Price]*Table2[Quantity])*(Table2[Discount]/100)</f>
        <v>0</v>
      </c>
      <c r="R341" s="10">
        <v>54671</v>
      </c>
      <c r="S341" s="10">
        <v>12774.27</v>
      </c>
      <c r="T341" s="4">
        <f>Table2[Profit]/Table2[Sales]</f>
        <v>0.23365714912842275</v>
      </c>
      <c r="U341" t="s">
        <v>38</v>
      </c>
    </row>
    <row r="342" spans="1:21" x14ac:dyDescent="0.35">
      <c r="A342">
        <v>10367</v>
      </c>
      <c r="B342" s="1">
        <v>45244</v>
      </c>
      <c r="C342" s="2">
        <f>YEAR(Table2[Order Date])</f>
        <v>2023</v>
      </c>
      <c r="D342" s="2" t="str">
        <f>TEXT(Table2[Order Date],"mmm")</f>
        <v>Nov</v>
      </c>
      <c r="E342" t="s">
        <v>831</v>
      </c>
      <c r="F342" t="s">
        <v>28</v>
      </c>
      <c r="G342" t="s">
        <v>29</v>
      </c>
      <c r="H342" t="str">
        <f>VLOOKUP(Table2[[#This Row],[City]], Table46[], 2, FALSE)</f>
        <v>Bihar</v>
      </c>
      <c r="I342" t="s">
        <v>129</v>
      </c>
      <c r="J342" t="s">
        <v>130</v>
      </c>
      <c r="K342" t="s">
        <v>832</v>
      </c>
      <c r="L342" s="2">
        <v>1</v>
      </c>
      <c r="M342" s="11">
        <v>28783</v>
      </c>
      <c r="N342" s="6">
        <v>5</v>
      </c>
      <c r="O342" s="4">
        <f>Table2[[#This Row],[Discount]]/100</f>
        <v>0.05</v>
      </c>
      <c r="P342" s="4" t="str">
        <f>IF(Table2[[#This Row],[Discount%]]=0,"No Discount",
IF(Table2[[#This Row],[Discount%]]&lt;=0.1,"Medium Discount",
IF(Table2[[#This Row],[Discount%]]&lt;=0.2,"High Discount")))</f>
        <v>Medium Discount</v>
      </c>
      <c r="Q342" s="9">
        <f>(Table2[Unit_Price]*Table2[Quantity])*(Table2[Discount]/100)</f>
        <v>1439.15</v>
      </c>
      <c r="R342" s="10">
        <v>27343.85</v>
      </c>
      <c r="S342" s="10">
        <v>6205</v>
      </c>
      <c r="T342" s="4">
        <f>Table2[Profit]/Table2[Sales]</f>
        <v>0.22692488438899425</v>
      </c>
      <c r="U342" t="s">
        <v>38</v>
      </c>
    </row>
    <row r="343" spans="1:21" x14ac:dyDescent="0.35">
      <c r="A343">
        <v>10368</v>
      </c>
      <c r="B343" s="1">
        <v>45663</v>
      </c>
      <c r="C343" s="2">
        <f>YEAR(Table2[Order Date])</f>
        <v>2025</v>
      </c>
      <c r="D343" s="2" t="str">
        <f>TEXT(Table2[Order Date],"mmm")</f>
        <v>Jan</v>
      </c>
      <c r="E343" t="s">
        <v>833</v>
      </c>
      <c r="F343" t="s">
        <v>22</v>
      </c>
      <c r="G343" t="s">
        <v>54</v>
      </c>
      <c r="H343" t="str">
        <f>VLOOKUP(Table2[[#This Row],[City]], Table46[], 2, FALSE)</f>
        <v>Uttar Pradesh</v>
      </c>
      <c r="I343" t="s">
        <v>75</v>
      </c>
      <c r="J343" t="s">
        <v>409</v>
      </c>
      <c r="K343" t="s">
        <v>834</v>
      </c>
      <c r="L343" s="2">
        <v>5</v>
      </c>
      <c r="M343" s="11">
        <v>26170</v>
      </c>
      <c r="N343" s="6">
        <v>15</v>
      </c>
      <c r="O343" s="4">
        <f>Table2[[#This Row],[Discount]]/100</f>
        <v>0.15</v>
      </c>
      <c r="P343" s="4" t="str">
        <f>IF(Table2[[#This Row],[Discount%]]=0,"No Discount",
IF(Table2[[#This Row],[Discount%]]&lt;=0.1,"Medium Discount",
IF(Table2[[#This Row],[Discount%]]&lt;=0.2,"High Discount")))</f>
        <v>High Discount</v>
      </c>
      <c r="Q343" s="9">
        <f>(Table2[Unit_Price]*Table2[Quantity])*(Table2[Discount]/100)</f>
        <v>19627.5</v>
      </c>
      <c r="R343" s="10">
        <v>111222.5</v>
      </c>
      <c r="S343" s="10">
        <v>9145.67</v>
      </c>
      <c r="T343" s="4">
        <f>Table2[Profit]/Table2[Sales]</f>
        <v>8.2228595832677748E-2</v>
      </c>
      <c r="U343" t="s">
        <v>38</v>
      </c>
    </row>
    <row r="344" spans="1:21" x14ac:dyDescent="0.35">
      <c r="A344">
        <v>10369</v>
      </c>
      <c r="B344" s="1">
        <v>45212</v>
      </c>
      <c r="C344" s="2">
        <f>YEAR(Table2[Order Date])</f>
        <v>2023</v>
      </c>
      <c r="D344" s="2" t="str">
        <f>TEXT(Table2[Order Date],"mmm")</f>
        <v>Oct</v>
      </c>
      <c r="E344" t="s">
        <v>835</v>
      </c>
      <c r="F344" t="s">
        <v>28</v>
      </c>
      <c r="G344" t="s">
        <v>29</v>
      </c>
      <c r="H344" t="str">
        <f>VLOOKUP(Table2[[#This Row],[City]], Table46[], 2, FALSE)</f>
        <v>Bihar</v>
      </c>
      <c r="I344" t="s">
        <v>75</v>
      </c>
      <c r="J344" t="s">
        <v>409</v>
      </c>
      <c r="K344" t="s">
        <v>836</v>
      </c>
      <c r="L344" s="2">
        <v>2</v>
      </c>
      <c r="M344" s="11">
        <v>20101</v>
      </c>
      <c r="N344" s="6">
        <v>15</v>
      </c>
      <c r="O344" s="4">
        <f>Table2[[#This Row],[Discount]]/100</f>
        <v>0.15</v>
      </c>
      <c r="P344" s="4" t="str">
        <f>IF(Table2[[#This Row],[Discount%]]=0,"No Discount",
IF(Table2[[#This Row],[Discount%]]&lt;=0.1,"Medium Discount",
IF(Table2[[#This Row],[Discount%]]&lt;=0.2,"High Discount")))</f>
        <v>High Discount</v>
      </c>
      <c r="Q344" s="9">
        <f>(Table2[Unit_Price]*Table2[Quantity])*(Table2[Discount]/100)</f>
        <v>6030.3</v>
      </c>
      <c r="R344" s="10">
        <v>34171.699999999997</v>
      </c>
      <c r="S344" s="10">
        <v>6720.07</v>
      </c>
      <c r="T344" s="4">
        <f>Table2[Profit]/Table2[Sales]</f>
        <v>0.19665600482270418</v>
      </c>
      <c r="U344" t="s">
        <v>20</v>
      </c>
    </row>
    <row r="345" spans="1:21" x14ac:dyDescent="0.35">
      <c r="A345">
        <v>10370</v>
      </c>
      <c r="B345" s="1">
        <v>45390</v>
      </c>
      <c r="C345" s="2">
        <f>YEAR(Table2[Order Date])</f>
        <v>2024</v>
      </c>
      <c r="D345" s="2" t="str">
        <f>TEXT(Table2[Order Date],"mmm")</f>
        <v>Apr</v>
      </c>
      <c r="E345" t="s">
        <v>837</v>
      </c>
      <c r="F345" t="s">
        <v>40</v>
      </c>
      <c r="G345" t="s">
        <v>110</v>
      </c>
      <c r="H345" t="str">
        <f>VLOOKUP(Table2[[#This Row],[City]], Table46[], 2, FALSE)</f>
        <v>Gujarat</v>
      </c>
      <c r="I345" t="s">
        <v>96</v>
      </c>
      <c r="J345" t="s">
        <v>97</v>
      </c>
      <c r="K345" t="s">
        <v>838</v>
      </c>
      <c r="L345" s="2">
        <v>5</v>
      </c>
      <c r="M345" s="11">
        <v>41691</v>
      </c>
      <c r="N345" s="6">
        <v>20</v>
      </c>
      <c r="O345" s="4">
        <f>Table2[[#This Row],[Discount]]/100</f>
        <v>0.2</v>
      </c>
      <c r="P345" s="4" t="str">
        <f>IF(Table2[[#This Row],[Discount%]]=0,"No Discount",
IF(Table2[[#This Row],[Discount%]]&lt;=0.1,"Medium Discount",
IF(Table2[[#This Row],[Discount%]]&lt;=0.2,"High Discount")))</f>
        <v>High Discount</v>
      </c>
      <c r="Q345" s="9">
        <f>(Table2[Unit_Price]*Table2[Quantity])*(Table2[Discount]/100)</f>
        <v>41691</v>
      </c>
      <c r="R345" s="10">
        <v>166764</v>
      </c>
      <c r="S345" s="10">
        <v>17579.02</v>
      </c>
      <c r="T345" s="4">
        <f>Table2[Profit]/Table2[Sales]</f>
        <v>0.10541255906550574</v>
      </c>
      <c r="U345" t="s">
        <v>83</v>
      </c>
    </row>
    <row r="346" spans="1:21" x14ac:dyDescent="0.35">
      <c r="A346">
        <v>10372</v>
      </c>
      <c r="B346" s="1">
        <v>45836</v>
      </c>
      <c r="C346" s="2">
        <f>YEAR(Table2[Order Date])</f>
        <v>2025</v>
      </c>
      <c r="D346" s="2" t="str">
        <f>TEXT(Table2[Order Date],"mmm")</f>
        <v>Jun</v>
      </c>
      <c r="E346" t="s">
        <v>841</v>
      </c>
      <c r="F346" t="s">
        <v>22</v>
      </c>
      <c r="G346" t="s">
        <v>54</v>
      </c>
      <c r="H346" t="str">
        <f>VLOOKUP(Table2[[#This Row],[City]], Table46[], 2, FALSE)</f>
        <v>Uttar Pradesh</v>
      </c>
      <c r="I346" t="s">
        <v>86</v>
      </c>
      <c r="J346" t="s">
        <v>87</v>
      </c>
      <c r="K346" t="s">
        <v>842</v>
      </c>
      <c r="L346" s="2">
        <v>1</v>
      </c>
      <c r="M346" s="11">
        <v>14010</v>
      </c>
      <c r="N346" s="6">
        <v>20</v>
      </c>
      <c r="O346" s="4">
        <f>Table2[[#This Row],[Discount]]/100</f>
        <v>0.2</v>
      </c>
      <c r="P346" s="4" t="str">
        <f>IF(Table2[[#This Row],[Discount%]]=0,"No Discount",
IF(Table2[[#This Row],[Discount%]]&lt;=0.1,"Medium Discount",
IF(Table2[[#This Row],[Discount%]]&lt;=0.2,"High Discount")))</f>
        <v>High Discount</v>
      </c>
      <c r="Q346" s="9">
        <f>(Table2[Unit_Price]*Table2[Quantity])*(Table2[Discount]/100)</f>
        <v>2802</v>
      </c>
      <c r="R346" s="10">
        <v>11208</v>
      </c>
      <c r="S346" s="10">
        <v>2672.37</v>
      </c>
      <c r="T346" s="4">
        <f>Table2[Profit]/Table2[Sales]</f>
        <v>0.23843415417558886</v>
      </c>
      <c r="U346" t="s">
        <v>38</v>
      </c>
    </row>
    <row r="347" spans="1:21" x14ac:dyDescent="0.35">
      <c r="A347">
        <v>10373</v>
      </c>
      <c r="B347" s="1">
        <v>45590</v>
      </c>
      <c r="C347" s="2">
        <f>YEAR(Table2[Order Date])</f>
        <v>2024</v>
      </c>
      <c r="D347" s="2" t="str">
        <f>TEXT(Table2[Order Date],"mmm")</f>
        <v>Oct</v>
      </c>
      <c r="E347" t="s">
        <v>843</v>
      </c>
      <c r="F347" t="s">
        <v>15</v>
      </c>
      <c r="G347" t="s">
        <v>93</v>
      </c>
      <c r="H347" t="str">
        <f>VLOOKUP(Table2[[#This Row],[City]], Table46[], 2, FALSE)</f>
        <v>Tamil Nadu</v>
      </c>
      <c r="I347" t="s">
        <v>42</v>
      </c>
      <c r="J347" t="s">
        <v>43</v>
      </c>
      <c r="K347" t="s">
        <v>275</v>
      </c>
      <c r="L347" s="2">
        <v>2</v>
      </c>
      <c r="M347" s="11">
        <v>78959</v>
      </c>
      <c r="N347" s="6">
        <v>10</v>
      </c>
      <c r="O347" s="4">
        <f>Table2[[#This Row],[Discount]]/100</f>
        <v>0.1</v>
      </c>
      <c r="P347" s="4" t="str">
        <f>IF(Table2[[#This Row],[Discount%]]=0,"No Discount",
IF(Table2[[#This Row],[Discount%]]&lt;=0.1,"Medium Discount",
IF(Table2[[#This Row],[Discount%]]&lt;=0.2,"High Discount")))</f>
        <v>Medium Discount</v>
      </c>
      <c r="Q347" s="9">
        <f>(Table2[Unit_Price]*Table2[Quantity])*(Table2[Discount]/100)</f>
        <v>15791.800000000001</v>
      </c>
      <c r="R347" s="10">
        <v>142126.20000000001</v>
      </c>
      <c r="S347" s="10">
        <v>11846.26</v>
      </c>
      <c r="T347" s="4">
        <f>Table2[Profit]/Table2[Sales]</f>
        <v>8.3350290094296467E-2</v>
      </c>
      <c r="U347" t="s">
        <v>20</v>
      </c>
    </row>
    <row r="348" spans="1:21" x14ac:dyDescent="0.35">
      <c r="A348">
        <v>10374</v>
      </c>
      <c r="B348" s="1">
        <v>45234</v>
      </c>
      <c r="C348" s="2">
        <f>YEAR(Table2[Order Date])</f>
        <v>2023</v>
      </c>
      <c r="D348" s="2" t="str">
        <f>TEXT(Table2[Order Date],"mmm")</f>
        <v>Nov</v>
      </c>
      <c r="E348" t="s">
        <v>844</v>
      </c>
      <c r="F348" t="s">
        <v>28</v>
      </c>
      <c r="G348" t="s">
        <v>114</v>
      </c>
      <c r="H348" t="str">
        <f>VLOOKUP(Table2[[#This Row],[City]], Table46[], 2, FALSE)</f>
        <v>Jharkhand</v>
      </c>
      <c r="I348" t="s">
        <v>46</v>
      </c>
      <c r="J348" t="s">
        <v>126</v>
      </c>
      <c r="K348" t="s">
        <v>845</v>
      </c>
      <c r="L348" s="2">
        <v>3</v>
      </c>
      <c r="M348" s="11">
        <v>59052</v>
      </c>
      <c r="N348" s="6">
        <v>5</v>
      </c>
      <c r="O348" s="4">
        <f>Table2[[#This Row],[Discount]]/100</f>
        <v>0.05</v>
      </c>
      <c r="P348" s="4" t="str">
        <f>IF(Table2[[#This Row],[Discount%]]=0,"No Discount",
IF(Table2[[#This Row],[Discount%]]&lt;=0.1,"Medium Discount",
IF(Table2[[#This Row],[Discount%]]&lt;=0.2,"High Discount")))</f>
        <v>Medium Discount</v>
      </c>
      <c r="Q348" s="9">
        <f>(Table2[Unit_Price]*Table2[Quantity])*(Table2[Discount]/100)</f>
        <v>8857.8000000000011</v>
      </c>
      <c r="R348" s="10">
        <v>168298.2</v>
      </c>
      <c r="S348" s="10">
        <v>12144.65</v>
      </c>
      <c r="T348" s="4">
        <f>Table2[Profit]/Table2[Sales]</f>
        <v>7.216149667673212E-2</v>
      </c>
      <c r="U348" t="s">
        <v>20</v>
      </c>
    </row>
    <row r="349" spans="1:21" x14ac:dyDescent="0.35">
      <c r="A349">
        <v>10375</v>
      </c>
      <c r="B349" s="1">
        <v>45216</v>
      </c>
      <c r="C349" s="2">
        <f>YEAR(Table2[Order Date])</f>
        <v>2023</v>
      </c>
      <c r="D349" s="2" t="str">
        <f>TEXT(Table2[Order Date],"mmm")</f>
        <v>Oct</v>
      </c>
      <c r="E349" t="s">
        <v>846</v>
      </c>
      <c r="F349" t="s">
        <v>40</v>
      </c>
      <c r="G349" t="s">
        <v>110</v>
      </c>
      <c r="H349" t="str">
        <f>VLOOKUP(Table2[[#This Row],[City]], Table46[], 2, FALSE)</f>
        <v>Gujarat</v>
      </c>
      <c r="I349" t="s">
        <v>24</v>
      </c>
      <c r="J349" t="s">
        <v>107</v>
      </c>
      <c r="K349" t="s">
        <v>847</v>
      </c>
      <c r="L349" s="2">
        <v>1</v>
      </c>
      <c r="M349" s="11">
        <v>24888</v>
      </c>
      <c r="N349" s="6">
        <v>20</v>
      </c>
      <c r="O349" s="4">
        <f>Table2[[#This Row],[Discount]]/100</f>
        <v>0.2</v>
      </c>
      <c r="P349" s="4" t="str">
        <f>IF(Table2[[#This Row],[Discount%]]=0,"No Discount",
IF(Table2[[#This Row],[Discount%]]&lt;=0.1,"Medium Discount",
IF(Table2[[#This Row],[Discount%]]&lt;=0.2,"High Discount")))</f>
        <v>High Discount</v>
      </c>
      <c r="Q349" s="9">
        <f>(Table2[Unit_Price]*Table2[Quantity])*(Table2[Discount]/100)</f>
        <v>4977.6000000000004</v>
      </c>
      <c r="R349" s="10">
        <v>19910.400000000001</v>
      </c>
      <c r="S349" s="10">
        <v>3164.1</v>
      </c>
      <c r="T349" s="4">
        <f>Table2[Profit]/Table2[Sales]</f>
        <v>0.15891694792671165</v>
      </c>
      <c r="U349" t="s">
        <v>72</v>
      </c>
    </row>
    <row r="350" spans="1:21" x14ac:dyDescent="0.35">
      <c r="A350">
        <v>10376</v>
      </c>
      <c r="B350" s="1">
        <v>45923</v>
      </c>
      <c r="C350" s="2">
        <f>YEAR(Table2[Order Date])</f>
        <v>2025</v>
      </c>
      <c r="D350" s="2" t="str">
        <f>TEXT(Table2[Order Date],"mmm")</f>
        <v>Sep</v>
      </c>
      <c r="E350" t="s">
        <v>848</v>
      </c>
      <c r="F350" t="s">
        <v>15</v>
      </c>
      <c r="G350" t="s">
        <v>16</v>
      </c>
      <c r="H350" t="str">
        <f>VLOOKUP(Table2[[#This Row],[City]], Table46[], 2, FALSE)</f>
        <v>Karnataka</v>
      </c>
      <c r="I350" t="s">
        <v>69</v>
      </c>
      <c r="J350" t="s">
        <v>70</v>
      </c>
      <c r="K350" t="s">
        <v>849</v>
      </c>
      <c r="L350" s="2">
        <v>3</v>
      </c>
      <c r="M350" s="11">
        <v>34836</v>
      </c>
      <c r="N350" s="6">
        <v>0</v>
      </c>
      <c r="O350" s="4">
        <f>Table2[[#This Row],[Discount]]/100</f>
        <v>0</v>
      </c>
      <c r="P350" s="4" t="str">
        <f>IF(Table2[[#This Row],[Discount%]]=0,"No Discount",
IF(Table2[[#This Row],[Discount%]]&lt;=0.1,"Medium Discount",
IF(Table2[[#This Row],[Discount%]]&lt;=0.2,"High Discount")))</f>
        <v>No Discount</v>
      </c>
      <c r="Q350" s="9">
        <f>(Table2[Unit_Price]*Table2[Quantity])*(Table2[Discount]/100)</f>
        <v>0</v>
      </c>
      <c r="R350" s="10">
        <v>104508</v>
      </c>
      <c r="S350" s="10">
        <v>10965.21</v>
      </c>
      <c r="T350" s="4">
        <f>Table2[Profit]/Table2[Sales]</f>
        <v>0.10492220691238947</v>
      </c>
      <c r="U350" t="s">
        <v>20</v>
      </c>
    </row>
    <row r="351" spans="1:21" x14ac:dyDescent="0.35">
      <c r="A351">
        <v>10377</v>
      </c>
      <c r="B351" s="1">
        <v>45568</v>
      </c>
      <c r="C351" s="2">
        <f>YEAR(Table2[Order Date])</f>
        <v>2024</v>
      </c>
      <c r="D351" s="2" t="str">
        <f>TEXT(Table2[Order Date],"mmm")</f>
        <v>Oct</v>
      </c>
      <c r="E351" t="s">
        <v>850</v>
      </c>
      <c r="F351" t="s">
        <v>15</v>
      </c>
      <c r="G351" t="s">
        <v>93</v>
      </c>
      <c r="H351" t="str">
        <f>VLOOKUP(Table2[[#This Row],[City]], Table46[], 2, FALSE)</f>
        <v>Tamil Nadu</v>
      </c>
      <c r="I351" t="s">
        <v>30</v>
      </c>
      <c r="J351" t="s">
        <v>31</v>
      </c>
      <c r="K351" t="s">
        <v>851</v>
      </c>
      <c r="L351" s="2">
        <v>3</v>
      </c>
      <c r="M351" s="11">
        <v>76943</v>
      </c>
      <c r="N351" s="6">
        <v>0</v>
      </c>
      <c r="O351" s="4">
        <f>Table2[[#This Row],[Discount]]/100</f>
        <v>0</v>
      </c>
      <c r="P351" s="4" t="str">
        <f>IF(Table2[[#This Row],[Discount%]]=0,"No Discount",
IF(Table2[[#This Row],[Discount%]]&lt;=0.1,"Medium Discount",
IF(Table2[[#This Row],[Discount%]]&lt;=0.2,"High Discount")))</f>
        <v>No Discount</v>
      </c>
      <c r="Q351" s="9">
        <f>(Table2[Unit_Price]*Table2[Quantity])*(Table2[Discount]/100)</f>
        <v>0</v>
      </c>
      <c r="R351" s="10">
        <v>230829</v>
      </c>
      <c r="S351" s="10">
        <v>19570.599999999999</v>
      </c>
      <c r="T351" s="4">
        <f>Table2[Profit]/Table2[Sales]</f>
        <v>8.4783974283993771E-2</v>
      </c>
      <c r="U351" t="s">
        <v>20</v>
      </c>
    </row>
    <row r="352" spans="1:21" x14ac:dyDescent="0.35">
      <c r="A352">
        <v>10378</v>
      </c>
      <c r="B352" s="1">
        <v>45466</v>
      </c>
      <c r="C352" s="2">
        <f>YEAR(Table2[Order Date])</f>
        <v>2024</v>
      </c>
      <c r="D352" s="2" t="str">
        <f>TEXT(Table2[Order Date],"mmm")</f>
        <v>Jun</v>
      </c>
      <c r="E352" t="s">
        <v>852</v>
      </c>
      <c r="F352" t="s">
        <v>28</v>
      </c>
      <c r="G352" t="s">
        <v>29</v>
      </c>
      <c r="H352" t="str">
        <f>VLOOKUP(Table2[[#This Row],[City]], Table46[], 2, FALSE)</f>
        <v>Bihar</v>
      </c>
      <c r="I352" t="s">
        <v>17</v>
      </c>
      <c r="J352" t="s">
        <v>100</v>
      </c>
      <c r="K352" t="s">
        <v>853</v>
      </c>
      <c r="L352" s="2">
        <v>4</v>
      </c>
      <c r="M352" s="11">
        <v>24517</v>
      </c>
      <c r="N352" s="6">
        <v>10</v>
      </c>
      <c r="O352" s="4">
        <f>Table2[[#This Row],[Discount]]/100</f>
        <v>0.1</v>
      </c>
      <c r="P352" s="4" t="str">
        <f>IF(Table2[[#This Row],[Discount%]]=0,"No Discount",
IF(Table2[[#This Row],[Discount%]]&lt;=0.1,"Medium Discount",
IF(Table2[[#This Row],[Discount%]]&lt;=0.2,"High Discount")))</f>
        <v>Medium Discount</v>
      </c>
      <c r="Q352" s="9">
        <f>(Table2[Unit_Price]*Table2[Quantity])*(Table2[Discount]/100)</f>
        <v>9806.8000000000011</v>
      </c>
      <c r="R352" s="10">
        <v>88261.2</v>
      </c>
      <c r="S352" s="10">
        <v>20015.419999999998</v>
      </c>
      <c r="T352" s="4">
        <f>Table2[Profit]/Table2[Sales]</f>
        <v>0.22677484557200672</v>
      </c>
      <c r="U352" t="s">
        <v>83</v>
      </c>
    </row>
    <row r="353" spans="1:21" x14ac:dyDescent="0.35">
      <c r="A353">
        <v>10379</v>
      </c>
      <c r="B353" s="1">
        <v>45687</v>
      </c>
      <c r="C353" s="2">
        <f>YEAR(Table2[Order Date])</f>
        <v>2025</v>
      </c>
      <c r="D353" s="2" t="str">
        <f>TEXT(Table2[Order Date],"mmm")</f>
        <v>Jan</v>
      </c>
      <c r="E353" t="s">
        <v>854</v>
      </c>
      <c r="F353" t="s">
        <v>40</v>
      </c>
      <c r="G353" t="s">
        <v>103</v>
      </c>
      <c r="H353" t="str">
        <f>VLOOKUP(Table2[[#This Row],[City]], Table46[], 2, FALSE)</f>
        <v>Gujarat</v>
      </c>
      <c r="I353" t="s">
        <v>96</v>
      </c>
      <c r="J353" t="s">
        <v>183</v>
      </c>
      <c r="K353" t="s">
        <v>855</v>
      </c>
      <c r="L353" s="2">
        <v>2</v>
      </c>
      <c r="M353" s="11">
        <v>10782</v>
      </c>
      <c r="N353" s="6">
        <v>5</v>
      </c>
      <c r="O353" s="4">
        <f>Table2[[#This Row],[Discount]]/100</f>
        <v>0.05</v>
      </c>
      <c r="P353" s="4" t="str">
        <f>IF(Table2[[#This Row],[Discount%]]=0,"No Discount",
IF(Table2[[#This Row],[Discount%]]&lt;=0.1,"Medium Discount",
IF(Table2[[#This Row],[Discount%]]&lt;=0.2,"High Discount")))</f>
        <v>Medium Discount</v>
      </c>
      <c r="Q353" s="9">
        <f>(Table2[Unit_Price]*Table2[Quantity])*(Table2[Discount]/100)</f>
        <v>1078.2</v>
      </c>
      <c r="R353" s="10">
        <v>20485.8</v>
      </c>
      <c r="S353" s="10">
        <v>2609.1799999999998</v>
      </c>
      <c r="T353" s="4">
        <f>Table2[Profit]/Table2[Sales]</f>
        <v>0.12736529693739077</v>
      </c>
      <c r="U353" t="s">
        <v>33</v>
      </c>
    </row>
    <row r="354" spans="1:21" x14ac:dyDescent="0.35">
      <c r="A354">
        <v>10380</v>
      </c>
      <c r="B354" s="1">
        <v>45897</v>
      </c>
      <c r="C354" s="2">
        <f>YEAR(Table2[Order Date])</f>
        <v>2025</v>
      </c>
      <c r="D354" s="2" t="str">
        <f>TEXT(Table2[Order Date],"mmm")</f>
        <v>Aug</v>
      </c>
      <c r="E354" t="s">
        <v>856</v>
      </c>
      <c r="F354" t="s">
        <v>22</v>
      </c>
      <c r="G354" t="s">
        <v>74</v>
      </c>
      <c r="H354" t="str">
        <f>VLOOKUP(Table2[[#This Row],[City]], Table46[], 2, FALSE)</f>
        <v>Chandigarh</v>
      </c>
      <c r="I354" t="s">
        <v>69</v>
      </c>
      <c r="J354" t="s">
        <v>517</v>
      </c>
      <c r="K354" t="s">
        <v>857</v>
      </c>
      <c r="L354" s="2">
        <v>2</v>
      </c>
      <c r="M354" s="11">
        <v>64665</v>
      </c>
      <c r="N354" s="6">
        <v>20</v>
      </c>
      <c r="O354" s="4">
        <f>Table2[[#This Row],[Discount]]/100</f>
        <v>0.2</v>
      </c>
      <c r="P354" s="4" t="str">
        <f>IF(Table2[[#This Row],[Discount%]]=0,"No Discount",
IF(Table2[[#This Row],[Discount%]]&lt;=0.1,"Medium Discount",
IF(Table2[[#This Row],[Discount%]]&lt;=0.2,"High Discount")))</f>
        <v>High Discount</v>
      </c>
      <c r="Q354" s="9">
        <f>(Table2[Unit_Price]*Table2[Quantity])*(Table2[Discount]/100)</f>
        <v>25866</v>
      </c>
      <c r="R354" s="10">
        <v>103464</v>
      </c>
      <c r="S354" s="10">
        <v>11392.29</v>
      </c>
      <c r="T354" s="4">
        <f>Table2[Profit]/Table2[Sales]</f>
        <v>0.11010873347251218</v>
      </c>
      <c r="U354" t="s">
        <v>33</v>
      </c>
    </row>
    <row r="355" spans="1:21" x14ac:dyDescent="0.35">
      <c r="A355">
        <v>10381</v>
      </c>
      <c r="B355" s="1">
        <v>45711</v>
      </c>
      <c r="C355" s="2">
        <f>YEAR(Table2[Order Date])</f>
        <v>2025</v>
      </c>
      <c r="D355" s="2" t="str">
        <f>TEXT(Table2[Order Date],"mmm")</f>
        <v>Feb</v>
      </c>
      <c r="E355" t="s">
        <v>858</v>
      </c>
      <c r="F355" t="s">
        <v>22</v>
      </c>
      <c r="G355" t="s">
        <v>58</v>
      </c>
      <c r="H355" t="str">
        <f>VLOOKUP(Table2[[#This Row],[City]], Table46[], 2, FALSE)</f>
        <v>Rajashtan</v>
      </c>
      <c r="I355" t="s">
        <v>46</v>
      </c>
      <c r="J355" t="s">
        <v>201</v>
      </c>
      <c r="K355" t="s">
        <v>859</v>
      </c>
      <c r="L355" s="2">
        <v>2</v>
      </c>
      <c r="M355" s="11">
        <v>22136</v>
      </c>
      <c r="N355" s="6">
        <v>5</v>
      </c>
      <c r="O355" s="4">
        <f>Table2[[#This Row],[Discount]]/100</f>
        <v>0.05</v>
      </c>
      <c r="P355" s="4" t="str">
        <f>IF(Table2[[#This Row],[Discount%]]=0,"No Discount",
IF(Table2[[#This Row],[Discount%]]&lt;=0.1,"Medium Discount",
IF(Table2[[#This Row],[Discount%]]&lt;=0.2,"High Discount")))</f>
        <v>Medium Discount</v>
      </c>
      <c r="Q355" s="9">
        <f>(Table2[Unit_Price]*Table2[Quantity])*(Table2[Discount]/100)</f>
        <v>2213.6</v>
      </c>
      <c r="R355" s="10">
        <v>42058.400000000001</v>
      </c>
      <c r="S355" s="10">
        <v>7357.3</v>
      </c>
      <c r="T355" s="4">
        <f>Table2[Profit]/Table2[Sales]</f>
        <v>0.17493057272744564</v>
      </c>
      <c r="U355" t="s">
        <v>83</v>
      </c>
    </row>
    <row r="356" spans="1:21" x14ac:dyDescent="0.35">
      <c r="A356">
        <v>10382</v>
      </c>
      <c r="B356" s="1">
        <v>45391</v>
      </c>
      <c r="C356" s="2">
        <f>YEAR(Table2[Order Date])</f>
        <v>2024</v>
      </c>
      <c r="D356" s="2" t="str">
        <f>TEXT(Table2[Order Date],"mmm")</f>
        <v>Apr</v>
      </c>
      <c r="E356" t="s">
        <v>860</v>
      </c>
      <c r="F356" t="s">
        <v>22</v>
      </c>
      <c r="G356" t="s">
        <v>74</v>
      </c>
      <c r="H356" t="str">
        <f>VLOOKUP(Table2[[#This Row],[City]], Table46[], 2, FALSE)</f>
        <v>Chandigarh</v>
      </c>
      <c r="I356" t="s">
        <v>46</v>
      </c>
      <c r="J356" t="s">
        <v>201</v>
      </c>
      <c r="K356" t="s">
        <v>861</v>
      </c>
      <c r="L356" s="2">
        <v>1</v>
      </c>
      <c r="M356" s="11">
        <v>68628</v>
      </c>
      <c r="N356" s="6">
        <v>5</v>
      </c>
      <c r="O356" s="4">
        <f>Table2[[#This Row],[Discount]]/100</f>
        <v>0.05</v>
      </c>
      <c r="P356" s="4" t="str">
        <f>IF(Table2[[#This Row],[Discount%]]=0,"No Discount",
IF(Table2[[#This Row],[Discount%]]&lt;=0.1,"Medium Discount",
IF(Table2[[#This Row],[Discount%]]&lt;=0.2,"High Discount")))</f>
        <v>Medium Discount</v>
      </c>
      <c r="Q356" s="9">
        <f>(Table2[Unit_Price]*Table2[Quantity])*(Table2[Discount]/100)</f>
        <v>3431.4</v>
      </c>
      <c r="R356" s="10">
        <v>65196.6</v>
      </c>
      <c r="S356" s="10">
        <v>7225.16</v>
      </c>
      <c r="T356" s="4">
        <f>Table2[Profit]/Table2[Sales]</f>
        <v>0.11082111643858729</v>
      </c>
      <c r="U356" t="s">
        <v>33</v>
      </c>
    </row>
    <row r="357" spans="1:21" x14ac:dyDescent="0.35">
      <c r="A357">
        <v>10383</v>
      </c>
      <c r="B357" s="1">
        <v>45881</v>
      </c>
      <c r="C357" s="2">
        <f>YEAR(Table2[Order Date])</f>
        <v>2025</v>
      </c>
      <c r="D357" s="2" t="str">
        <f>TEXT(Table2[Order Date],"mmm")</f>
        <v>Aug</v>
      </c>
      <c r="E357" t="s">
        <v>862</v>
      </c>
      <c r="F357" t="s">
        <v>28</v>
      </c>
      <c r="G357" t="s">
        <v>114</v>
      </c>
      <c r="H357" t="str">
        <f>VLOOKUP(Table2[[#This Row],[City]], Table46[], 2, FALSE)</f>
        <v>Jharkhand</v>
      </c>
      <c r="I357" t="s">
        <v>46</v>
      </c>
      <c r="J357" t="s">
        <v>141</v>
      </c>
      <c r="K357" t="s">
        <v>863</v>
      </c>
      <c r="L357" s="2">
        <v>5</v>
      </c>
      <c r="M357" s="11">
        <v>46409</v>
      </c>
      <c r="N357" s="6">
        <v>5</v>
      </c>
      <c r="O357" s="4">
        <f>Table2[[#This Row],[Discount]]/100</f>
        <v>0.05</v>
      </c>
      <c r="P357" s="4" t="str">
        <f>IF(Table2[[#This Row],[Discount%]]=0,"No Discount",
IF(Table2[[#This Row],[Discount%]]&lt;=0.1,"Medium Discount",
IF(Table2[[#This Row],[Discount%]]&lt;=0.2,"High Discount")))</f>
        <v>Medium Discount</v>
      </c>
      <c r="Q357" s="9">
        <f>(Table2[Unit_Price]*Table2[Quantity])*(Table2[Discount]/100)</f>
        <v>11602.25</v>
      </c>
      <c r="R357" s="10">
        <v>220442.75</v>
      </c>
      <c r="S357" s="10">
        <v>50160.42</v>
      </c>
      <c r="T357" s="4">
        <f>Table2[Profit]/Table2[Sales]</f>
        <v>0.22754397683752356</v>
      </c>
      <c r="U357" t="s">
        <v>72</v>
      </c>
    </row>
    <row r="358" spans="1:21" x14ac:dyDescent="0.35">
      <c r="A358">
        <v>10384</v>
      </c>
      <c r="B358" s="1">
        <v>45473</v>
      </c>
      <c r="C358" s="2">
        <f>YEAR(Table2[Order Date])</f>
        <v>2024</v>
      </c>
      <c r="D358" s="2" t="str">
        <f>TEXT(Table2[Order Date],"mmm")</f>
        <v>Jun</v>
      </c>
      <c r="E358" t="s">
        <v>864</v>
      </c>
      <c r="F358" t="s">
        <v>22</v>
      </c>
      <c r="G358" t="s">
        <v>74</v>
      </c>
      <c r="H358" t="str">
        <f>VLOOKUP(Table2[[#This Row],[City]], Table46[], 2, FALSE)</f>
        <v>Chandigarh</v>
      </c>
      <c r="I358" t="s">
        <v>46</v>
      </c>
      <c r="J358" t="s">
        <v>201</v>
      </c>
      <c r="K358" t="s">
        <v>865</v>
      </c>
      <c r="L358" s="2">
        <v>4</v>
      </c>
      <c r="M358" s="11">
        <v>34390</v>
      </c>
      <c r="N358" s="6">
        <v>0</v>
      </c>
      <c r="O358" s="4">
        <f>Table2[[#This Row],[Discount]]/100</f>
        <v>0</v>
      </c>
      <c r="P358" s="4" t="str">
        <f>IF(Table2[[#This Row],[Discount%]]=0,"No Discount",
IF(Table2[[#This Row],[Discount%]]&lt;=0.1,"Medium Discount",
IF(Table2[[#This Row],[Discount%]]&lt;=0.2,"High Discount")))</f>
        <v>No Discount</v>
      </c>
      <c r="Q358" s="9">
        <f>(Table2[Unit_Price]*Table2[Quantity])*(Table2[Discount]/100)</f>
        <v>0</v>
      </c>
      <c r="R358" s="10">
        <v>137560</v>
      </c>
      <c r="S358" s="10">
        <v>18865.740000000002</v>
      </c>
      <c r="T358" s="4">
        <f>Table2[Profit]/Table2[Sales]</f>
        <v>0.13714553649316663</v>
      </c>
      <c r="U358" t="s">
        <v>72</v>
      </c>
    </row>
    <row r="359" spans="1:21" x14ac:dyDescent="0.35">
      <c r="A359">
        <v>10386</v>
      </c>
      <c r="B359" s="1">
        <v>45619</v>
      </c>
      <c r="C359" s="2">
        <f>YEAR(Table2[Order Date])</f>
        <v>2024</v>
      </c>
      <c r="D359" s="2" t="str">
        <f>TEXT(Table2[Order Date],"mmm")</f>
        <v>Nov</v>
      </c>
      <c r="E359" t="s">
        <v>868</v>
      </c>
      <c r="F359" t="s">
        <v>15</v>
      </c>
      <c r="G359" t="s">
        <v>174</v>
      </c>
      <c r="H359" t="str">
        <f>VLOOKUP(Table2[[#This Row],[City]], Table46[], 2, FALSE)</f>
        <v>Tamil Nadu</v>
      </c>
      <c r="I359" t="s">
        <v>129</v>
      </c>
      <c r="J359" t="s">
        <v>168</v>
      </c>
      <c r="K359" t="s">
        <v>869</v>
      </c>
      <c r="L359" s="2">
        <v>3</v>
      </c>
      <c r="M359" s="11">
        <v>18812</v>
      </c>
      <c r="N359" s="6">
        <v>20</v>
      </c>
      <c r="O359" s="4">
        <f>Table2[[#This Row],[Discount]]/100</f>
        <v>0.2</v>
      </c>
      <c r="P359" s="4" t="str">
        <f>IF(Table2[[#This Row],[Discount%]]=0,"No Discount",
IF(Table2[[#This Row],[Discount%]]&lt;=0.1,"Medium Discount",
IF(Table2[[#This Row],[Discount%]]&lt;=0.2,"High Discount")))</f>
        <v>High Discount</v>
      </c>
      <c r="Q359" s="9">
        <f>(Table2[Unit_Price]*Table2[Quantity])*(Table2[Discount]/100)</f>
        <v>11287.2</v>
      </c>
      <c r="R359" s="10">
        <v>45148.800000000003</v>
      </c>
      <c r="S359" s="10">
        <v>2803.69</v>
      </c>
      <c r="T359" s="4">
        <f>Table2[Profit]/Table2[Sales]</f>
        <v>6.2098881919342264E-2</v>
      </c>
      <c r="U359" t="s">
        <v>20</v>
      </c>
    </row>
    <row r="360" spans="1:21" x14ac:dyDescent="0.35">
      <c r="A360">
        <v>10387</v>
      </c>
      <c r="B360" s="1">
        <v>45722</v>
      </c>
      <c r="C360" s="2">
        <f>YEAR(Table2[Order Date])</f>
        <v>2025</v>
      </c>
      <c r="D360" s="2" t="str">
        <f>TEXT(Table2[Order Date],"mmm")</f>
        <v>Mar</v>
      </c>
      <c r="E360" t="s">
        <v>870</v>
      </c>
      <c r="F360" t="s">
        <v>40</v>
      </c>
      <c r="G360" t="s">
        <v>50</v>
      </c>
      <c r="H360" t="str">
        <f>VLOOKUP(Table2[[#This Row],[City]], Table46[], 2, FALSE)</f>
        <v>Maharashtra</v>
      </c>
      <c r="I360" t="s">
        <v>69</v>
      </c>
      <c r="J360" t="s">
        <v>151</v>
      </c>
      <c r="K360" t="s">
        <v>871</v>
      </c>
      <c r="L360" s="2">
        <v>3</v>
      </c>
      <c r="M360" s="11">
        <v>13633</v>
      </c>
      <c r="N360" s="6">
        <v>15</v>
      </c>
      <c r="O360" s="4">
        <f>Table2[[#This Row],[Discount]]/100</f>
        <v>0.15</v>
      </c>
      <c r="P360" s="4" t="str">
        <f>IF(Table2[[#This Row],[Discount%]]=0,"No Discount",
IF(Table2[[#This Row],[Discount%]]&lt;=0.1,"Medium Discount",
IF(Table2[[#This Row],[Discount%]]&lt;=0.2,"High Discount")))</f>
        <v>High Discount</v>
      </c>
      <c r="Q360" s="9">
        <f>(Table2[Unit_Price]*Table2[Quantity])*(Table2[Discount]/100)</f>
        <v>6134.8499999999995</v>
      </c>
      <c r="R360" s="10">
        <v>34764.15</v>
      </c>
      <c r="S360" s="10">
        <v>8080.86</v>
      </c>
      <c r="T360" s="4">
        <f>Table2[Profit]/Table2[Sales]</f>
        <v>0.23244808229167113</v>
      </c>
      <c r="U360" t="s">
        <v>38</v>
      </c>
    </row>
    <row r="361" spans="1:21" x14ac:dyDescent="0.35">
      <c r="A361">
        <v>10388</v>
      </c>
      <c r="B361" s="1">
        <v>45522</v>
      </c>
      <c r="C361" s="2">
        <f>YEAR(Table2[Order Date])</f>
        <v>2024</v>
      </c>
      <c r="D361" s="2" t="str">
        <f>TEXT(Table2[Order Date],"mmm")</f>
        <v>Aug</v>
      </c>
      <c r="E361" t="s">
        <v>872</v>
      </c>
      <c r="F361" t="s">
        <v>15</v>
      </c>
      <c r="G361" t="s">
        <v>147</v>
      </c>
      <c r="H361" t="str">
        <f>VLOOKUP(Table2[[#This Row],[City]], Table46[], 2, FALSE)</f>
        <v>Kerala</v>
      </c>
      <c r="I361" t="s">
        <v>42</v>
      </c>
      <c r="J361" t="s">
        <v>51</v>
      </c>
      <c r="K361" t="s">
        <v>873</v>
      </c>
      <c r="L361" s="2">
        <v>2</v>
      </c>
      <c r="M361" s="11">
        <v>29494</v>
      </c>
      <c r="N361" s="6">
        <v>10</v>
      </c>
      <c r="O361" s="4">
        <f>Table2[[#This Row],[Discount]]/100</f>
        <v>0.1</v>
      </c>
      <c r="P361" s="4" t="str">
        <f>IF(Table2[[#This Row],[Discount%]]=0,"No Discount",
IF(Table2[[#This Row],[Discount%]]&lt;=0.1,"Medium Discount",
IF(Table2[[#This Row],[Discount%]]&lt;=0.2,"High Discount")))</f>
        <v>Medium Discount</v>
      </c>
      <c r="Q361" s="9">
        <f>(Table2[Unit_Price]*Table2[Quantity])*(Table2[Discount]/100)</f>
        <v>5898.8</v>
      </c>
      <c r="R361" s="10">
        <v>53089.2</v>
      </c>
      <c r="S361" s="10">
        <v>10186.48</v>
      </c>
      <c r="T361" s="4">
        <f>Table2[Profit]/Table2[Sales]</f>
        <v>0.1918748069287162</v>
      </c>
      <c r="U361" t="s">
        <v>83</v>
      </c>
    </row>
    <row r="362" spans="1:21" x14ac:dyDescent="0.35">
      <c r="A362">
        <v>10389</v>
      </c>
      <c r="B362" s="1">
        <v>45454</v>
      </c>
      <c r="C362" s="2">
        <f>YEAR(Table2[Order Date])</f>
        <v>2024</v>
      </c>
      <c r="D362" s="2" t="str">
        <f>TEXT(Table2[Order Date],"mmm")</f>
        <v>Jun</v>
      </c>
      <c r="E362" t="s">
        <v>874</v>
      </c>
      <c r="F362" t="s">
        <v>22</v>
      </c>
      <c r="G362" t="s">
        <v>167</v>
      </c>
      <c r="H362" t="str">
        <f>VLOOKUP(Table2[[#This Row],[City]], Table46[], 2, FALSE)</f>
        <v>Punjab</v>
      </c>
      <c r="I362" t="s">
        <v>129</v>
      </c>
      <c r="J362" t="s">
        <v>164</v>
      </c>
      <c r="K362" t="s">
        <v>875</v>
      </c>
      <c r="L362" s="2">
        <v>1</v>
      </c>
      <c r="M362" s="11">
        <v>47491</v>
      </c>
      <c r="N362" s="6">
        <v>15</v>
      </c>
      <c r="O362" s="4">
        <f>Table2[[#This Row],[Discount]]/100</f>
        <v>0.15</v>
      </c>
      <c r="P362" s="4" t="str">
        <f>IF(Table2[[#This Row],[Discount%]]=0,"No Discount",
IF(Table2[[#This Row],[Discount%]]&lt;=0.1,"Medium Discount",
IF(Table2[[#This Row],[Discount%]]&lt;=0.2,"High Discount")))</f>
        <v>High Discount</v>
      </c>
      <c r="Q362" s="9">
        <f>(Table2[Unit_Price]*Table2[Quantity])*(Table2[Discount]/100)</f>
        <v>7123.65</v>
      </c>
      <c r="R362" s="10">
        <v>40367.35</v>
      </c>
      <c r="S362" s="10">
        <v>7957.7</v>
      </c>
      <c r="T362" s="4">
        <f>Table2[Profit]/Table2[Sales]</f>
        <v>0.19713208818512981</v>
      </c>
      <c r="U362" t="s">
        <v>20</v>
      </c>
    </row>
    <row r="363" spans="1:21" x14ac:dyDescent="0.35">
      <c r="A363">
        <v>10390</v>
      </c>
      <c r="B363" s="1">
        <v>45291</v>
      </c>
      <c r="C363" s="2">
        <f>YEAR(Table2[Order Date])</f>
        <v>2023</v>
      </c>
      <c r="D363" s="2" t="str">
        <f>TEXT(Table2[Order Date],"mmm")</f>
        <v>Dec</v>
      </c>
      <c r="E363" t="s">
        <v>876</v>
      </c>
      <c r="F363" t="s">
        <v>28</v>
      </c>
      <c r="G363" t="s">
        <v>85</v>
      </c>
      <c r="H363" t="str">
        <f>VLOOKUP(Table2[[#This Row],[City]], Table46[], 2, FALSE)</f>
        <v>Odisha</v>
      </c>
      <c r="I363" t="s">
        <v>75</v>
      </c>
      <c r="J363" t="s">
        <v>307</v>
      </c>
      <c r="K363" t="s">
        <v>877</v>
      </c>
      <c r="L363" s="2">
        <v>4</v>
      </c>
      <c r="M363" s="11">
        <v>28562</v>
      </c>
      <c r="N363" s="6">
        <v>15</v>
      </c>
      <c r="O363" s="4">
        <f>Table2[[#This Row],[Discount]]/100</f>
        <v>0.15</v>
      </c>
      <c r="P363" s="4" t="str">
        <f>IF(Table2[[#This Row],[Discount%]]=0,"No Discount",
IF(Table2[[#This Row],[Discount%]]&lt;=0.1,"Medium Discount",
IF(Table2[[#This Row],[Discount%]]&lt;=0.2,"High Discount")))</f>
        <v>High Discount</v>
      </c>
      <c r="Q363" s="9">
        <f>(Table2[Unit_Price]*Table2[Quantity])*(Table2[Discount]/100)</f>
        <v>17137.2</v>
      </c>
      <c r="R363" s="10">
        <v>97110.8</v>
      </c>
      <c r="S363" s="10">
        <v>14603.15</v>
      </c>
      <c r="T363" s="4">
        <f>Table2[Profit]/Table2[Sales]</f>
        <v>0.1503761682531706</v>
      </c>
      <c r="U363" t="s">
        <v>38</v>
      </c>
    </row>
    <row r="364" spans="1:21" x14ac:dyDescent="0.35">
      <c r="A364">
        <v>10391</v>
      </c>
      <c r="B364" s="1">
        <v>45655</v>
      </c>
      <c r="C364" s="2">
        <f>YEAR(Table2[Order Date])</f>
        <v>2024</v>
      </c>
      <c r="D364" s="2" t="str">
        <f>TEXT(Table2[Order Date],"mmm")</f>
        <v>Dec</v>
      </c>
      <c r="E364" t="s">
        <v>878</v>
      </c>
      <c r="F364" t="s">
        <v>28</v>
      </c>
      <c r="G364" t="s">
        <v>35</v>
      </c>
      <c r="H364" t="str">
        <f>VLOOKUP(Table2[[#This Row],[City]], Table46[], 2, FALSE)</f>
        <v>West Bengal</v>
      </c>
      <c r="I364" t="s">
        <v>46</v>
      </c>
      <c r="J364" t="s">
        <v>126</v>
      </c>
      <c r="K364" t="s">
        <v>879</v>
      </c>
      <c r="L364" s="2">
        <v>4</v>
      </c>
      <c r="M364" s="11">
        <v>45176</v>
      </c>
      <c r="N364" s="6">
        <v>15</v>
      </c>
      <c r="O364" s="4">
        <f>Table2[[#This Row],[Discount]]/100</f>
        <v>0.15</v>
      </c>
      <c r="P364" s="4" t="str">
        <f>IF(Table2[[#This Row],[Discount%]]=0,"No Discount",
IF(Table2[[#This Row],[Discount%]]&lt;=0.1,"Medium Discount",
IF(Table2[[#This Row],[Discount%]]&lt;=0.2,"High Discount")))</f>
        <v>High Discount</v>
      </c>
      <c r="Q364" s="9">
        <f>(Table2[Unit_Price]*Table2[Quantity])*(Table2[Discount]/100)</f>
        <v>27105.599999999999</v>
      </c>
      <c r="R364" s="10">
        <v>153598.39999999999</v>
      </c>
      <c r="S364" s="10">
        <v>34231.1</v>
      </c>
      <c r="T364" s="4">
        <f>Table2[Profit]/Table2[Sales]</f>
        <v>0.22286104542755653</v>
      </c>
      <c r="U364" t="s">
        <v>33</v>
      </c>
    </row>
    <row r="365" spans="1:21" x14ac:dyDescent="0.35">
      <c r="A365">
        <v>10392</v>
      </c>
      <c r="B365" s="1">
        <v>45659</v>
      </c>
      <c r="C365" s="2">
        <f>YEAR(Table2[Order Date])</f>
        <v>2025</v>
      </c>
      <c r="D365" s="2" t="str">
        <f>TEXT(Table2[Order Date],"mmm")</f>
        <v>Jan</v>
      </c>
      <c r="E365" t="s">
        <v>880</v>
      </c>
      <c r="F365" t="s">
        <v>15</v>
      </c>
      <c r="G365" t="s">
        <v>93</v>
      </c>
      <c r="H365" t="str">
        <f>VLOOKUP(Table2[[#This Row],[City]], Table46[], 2, FALSE)</f>
        <v>Tamil Nadu</v>
      </c>
      <c r="I365" t="s">
        <v>69</v>
      </c>
      <c r="J365" t="s">
        <v>123</v>
      </c>
      <c r="K365" t="s">
        <v>881</v>
      </c>
      <c r="L365" s="2">
        <v>1</v>
      </c>
      <c r="M365" s="11">
        <v>62507</v>
      </c>
      <c r="N365" s="6">
        <v>0</v>
      </c>
      <c r="O365" s="4">
        <f>Table2[[#This Row],[Discount]]/100</f>
        <v>0</v>
      </c>
      <c r="P365" s="4" t="str">
        <f>IF(Table2[[#This Row],[Discount%]]=0,"No Discount",
IF(Table2[[#This Row],[Discount%]]&lt;=0.1,"Medium Discount",
IF(Table2[[#This Row],[Discount%]]&lt;=0.2,"High Discount")))</f>
        <v>No Discount</v>
      </c>
      <c r="Q365" s="9">
        <f>(Table2[Unit_Price]*Table2[Quantity])*(Table2[Discount]/100)</f>
        <v>0</v>
      </c>
      <c r="R365" s="10">
        <v>62507</v>
      </c>
      <c r="S365" s="10">
        <v>15215.42</v>
      </c>
      <c r="T365" s="4">
        <f>Table2[Profit]/Table2[Sales]</f>
        <v>0.24341945702081366</v>
      </c>
      <c r="U365" t="s">
        <v>83</v>
      </c>
    </row>
    <row r="366" spans="1:21" x14ac:dyDescent="0.35">
      <c r="A366">
        <v>10393</v>
      </c>
      <c r="B366" s="1">
        <v>45524</v>
      </c>
      <c r="C366" s="2">
        <f>YEAR(Table2[Order Date])</f>
        <v>2024</v>
      </c>
      <c r="D366" s="2" t="str">
        <f>TEXT(Table2[Order Date],"mmm")</f>
        <v>Aug</v>
      </c>
      <c r="E366" t="s">
        <v>882</v>
      </c>
      <c r="F366" t="s">
        <v>28</v>
      </c>
      <c r="G366" t="s">
        <v>35</v>
      </c>
      <c r="H366" t="str">
        <f>VLOOKUP(Table2[[#This Row],[City]], Table46[], 2, FALSE)</f>
        <v>West Bengal</v>
      </c>
      <c r="I366" t="s">
        <v>96</v>
      </c>
      <c r="J366" t="s">
        <v>214</v>
      </c>
      <c r="K366" t="s">
        <v>883</v>
      </c>
      <c r="L366" s="2">
        <v>3</v>
      </c>
      <c r="M366" s="11">
        <v>54885</v>
      </c>
      <c r="N366" s="6">
        <v>15</v>
      </c>
      <c r="O366" s="4">
        <f>Table2[[#This Row],[Discount]]/100</f>
        <v>0.15</v>
      </c>
      <c r="P366" s="4" t="str">
        <f>IF(Table2[[#This Row],[Discount%]]=0,"No Discount",
IF(Table2[[#This Row],[Discount%]]&lt;=0.1,"Medium Discount",
IF(Table2[[#This Row],[Discount%]]&lt;=0.2,"High Discount")))</f>
        <v>High Discount</v>
      </c>
      <c r="Q366" s="9">
        <f>(Table2[Unit_Price]*Table2[Quantity])*(Table2[Discount]/100)</f>
        <v>24698.25</v>
      </c>
      <c r="R366" s="10">
        <v>139956.75</v>
      </c>
      <c r="S366" s="10">
        <v>25632.639999999999</v>
      </c>
      <c r="T366" s="4">
        <f>Table2[Profit]/Table2[Sales]</f>
        <v>0.18314686501365601</v>
      </c>
      <c r="U366" t="s">
        <v>33</v>
      </c>
    </row>
    <row r="367" spans="1:21" x14ac:dyDescent="0.35">
      <c r="A367">
        <v>10394</v>
      </c>
      <c r="B367" s="1">
        <v>45323</v>
      </c>
      <c r="C367" s="2">
        <f>YEAR(Table2[Order Date])</f>
        <v>2024</v>
      </c>
      <c r="D367" s="2" t="str">
        <f>TEXT(Table2[Order Date],"mmm")</f>
        <v>Feb</v>
      </c>
      <c r="E367" t="s">
        <v>884</v>
      </c>
      <c r="F367" t="s">
        <v>15</v>
      </c>
      <c r="G367" t="s">
        <v>68</v>
      </c>
      <c r="H367" t="str">
        <f>VLOOKUP(Table2[[#This Row],[City]], Table46[], 2, FALSE)</f>
        <v>Telangana</v>
      </c>
      <c r="I367" t="s">
        <v>69</v>
      </c>
      <c r="J367" t="s">
        <v>123</v>
      </c>
      <c r="K367" t="s">
        <v>885</v>
      </c>
      <c r="L367" s="2">
        <v>2</v>
      </c>
      <c r="M367" s="11">
        <v>48780</v>
      </c>
      <c r="N367" s="6">
        <v>5</v>
      </c>
      <c r="O367" s="4">
        <f>Table2[[#This Row],[Discount]]/100</f>
        <v>0.05</v>
      </c>
      <c r="P367" s="4" t="str">
        <f>IF(Table2[[#This Row],[Discount%]]=0,"No Discount",
IF(Table2[[#This Row],[Discount%]]&lt;=0.1,"Medium Discount",
IF(Table2[[#This Row],[Discount%]]&lt;=0.2,"High Discount")))</f>
        <v>Medium Discount</v>
      </c>
      <c r="Q367" s="9">
        <f>(Table2[Unit_Price]*Table2[Quantity])*(Table2[Discount]/100)</f>
        <v>4878</v>
      </c>
      <c r="R367" s="10">
        <v>92682</v>
      </c>
      <c r="S367" s="10">
        <v>7015.32</v>
      </c>
      <c r="T367" s="4">
        <f>Table2[Profit]/Table2[Sales]</f>
        <v>7.5692367449990292E-2</v>
      </c>
      <c r="U367" t="s">
        <v>72</v>
      </c>
    </row>
    <row r="368" spans="1:21" x14ac:dyDescent="0.35">
      <c r="A368">
        <v>10395</v>
      </c>
      <c r="B368" s="1">
        <v>45434</v>
      </c>
      <c r="C368" s="2">
        <f>YEAR(Table2[Order Date])</f>
        <v>2024</v>
      </c>
      <c r="D368" s="2" t="str">
        <f>TEXT(Table2[Order Date],"mmm")</f>
        <v>May</v>
      </c>
      <c r="E368" t="s">
        <v>886</v>
      </c>
      <c r="F368" t="s">
        <v>28</v>
      </c>
      <c r="G368" t="s">
        <v>85</v>
      </c>
      <c r="H368" t="str">
        <f>VLOOKUP(Table2[[#This Row],[City]], Table46[], 2, FALSE)</f>
        <v>Odisha</v>
      </c>
      <c r="I368" t="s">
        <v>24</v>
      </c>
      <c r="J368" t="s">
        <v>36</v>
      </c>
      <c r="K368" t="s">
        <v>887</v>
      </c>
      <c r="L368" s="2">
        <v>5</v>
      </c>
      <c r="M368" s="11">
        <v>78992</v>
      </c>
      <c r="N368" s="6">
        <v>20</v>
      </c>
      <c r="O368" s="4">
        <f>Table2[[#This Row],[Discount]]/100</f>
        <v>0.2</v>
      </c>
      <c r="P368" s="4" t="str">
        <f>IF(Table2[[#This Row],[Discount%]]=0,"No Discount",
IF(Table2[[#This Row],[Discount%]]&lt;=0.1,"Medium Discount",
IF(Table2[[#This Row],[Discount%]]&lt;=0.2,"High Discount")))</f>
        <v>High Discount</v>
      </c>
      <c r="Q368" s="9">
        <f>(Table2[Unit_Price]*Table2[Quantity])*(Table2[Discount]/100)</f>
        <v>78992</v>
      </c>
      <c r="R368" s="10">
        <v>315968</v>
      </c>
      <c r="S368" s="10">
        <v>58414.79</v>
      </c>
      <c r="T368" s="4">
        <f>Table2[Profit]/Table2[Sales]</f>
        <v>0.18487565196475592</v>
      </c>
      <c r="U368" t="s">
        <v>38</v>
      </c>
    </row>
    <row r="369" spans="1:21" x14ac:dyDescent="0.35">
      <c r="A369">
        <v>10396</v>
      </c>
      <c r="B369" s="1">
        <v>45545</v>
      </c>
      <c r="C369" s="2">
        <f>YEAR(Table2[Order Date])</f>
        <v>2024</v>
      </c>
      <c r="D369" s="2" t="str">
        <f>TEXT(Table2[Order Date],"mmm")</f>
        <v>Sep</v>
      </c>
      <c r="E369" t="s">
        <v>888</v>
      </c>
      <c r="F369" t="s">
        <v>15</v>
      </c>
      <c r="G369" t="s">
        <v>68</v>
      </c>
      <c r="H369" t="str">
        <f>VLOOKUP(Table2[[#This Row],[City]], Table46[], 2, FALSE)</f>
        <v>Telangana</v>
      </c>
      <c r="I369" t="s">
        <v>30</v>
      </c>
      <c r="J369" t="s">
        <v>31</v>
      </c>
      <c r="K369" t="s">
        <v>889</v>
      </c>
      <c r="L369" s="2">
        <v>2</v>
      </c>
      <c r="M369" s="11">
        <v>32994</v>
      </c>
      <c r="N369" s="6">
        <v>15</v>
      </c>
      <c r="O369" s="4">
        <f>Table2[[#This Row],[Discount]]/100</f>
        <v>0.15</v>
      </c>
      <c r="P369" s="4" t="str">
        <f>IF(Table2[[#This Row],[Discount%]]=0,"No Discount",
IF(Table2[[#This Row],[Discount%]]&lt;=0.1,"Medium Discount",
IF(Table2[[#This Row],[Discount%]]&lt;=0.2,"High Discount")))</f>
        <v>High Discount</v>
      </c>
      <c r="Q369" s="9">
        <f>(Table2[Unit_Price]*Table2[Quantity])*(Table2[Discount]/100)</f>
        <v>9898.1999999999989</v>
      </c>
      <c r="R369" s="10">
        <v>56089.8</v>
      </c>
      <c r="S369" s="10">
        <v>9486.42</v>
      </c>
      <c r="T369" s="4">
        <f>Table2[Profit]/Table2[Sales]</f>
        <v>0.16912914647582983</v>
      </c>
      <c r="U369" t="s">
        <v>20</v>
      </c>
    </row>
    <row r="370" spans="1:21" x14ac:dyDescent="0.35">
      <c r="A370">
        <v>10397</v>
      </c>
      <c r="B370" s="1">
        <v>45242</v>
      </c>
      <c r="C370" s="2">
        <f>YEAR(Table2[Order Date])</f>
        <v>2023</v>
      </c>
      <c r="D370" s="2" t="str">
        <f>TEXT(Table2[Order Date],"mmm")</f>
        <v>Nov</v>
      </c>
      <c r="E370" t="s">
        <v>890</v>
      </c>
      <c r="F370" t="s">
        <v>40</v>
      </c>
      <c r="G370" t="s">
        <v>110</v>
      </c>
      <c r="H370" t="str">
        <f>VLOOKUP(Table2[[#This Row],[City]], Table46[], 2, FALSE)</f>
        <v>Gujarat</v>
      </c>
      <c r="I370" t="s">
        <v>75</v>
      </c>
      <c r="J370" t="s">
        <v>76</v>
      </c>
      <c r="K370" t="s">
        <v>891</v>
      </c>
      <c r="L370" s="2">
        <v>2</v>
      </c>
      <c r="M370" s="11">
        <v>39486</v>
      </c>
      <c r="N370" s="6">
        <v>5</v>
      </c>
      <c r="O370" s="4">
        <f>Table2[[#This Row],[Discount]]/100</f>
        <v>0.05</v>
      </c>
      <c r="P370" s="4" t="str">
        <f>IF(Table2[[#This Row],[Discount%]]=0,"No Discount",
IF(Table2[[#This Row],[Discount%]]&lt;=0.1,"Medium Discount",
IF(Table2[[#This Row],[Discount%]]&lt;=0.2,"High Discount")))</f>
        <v>Medium Discount</v>
      </c>
      <c r="Q370" s="9">
        <f>(Table2[Unit_Price]*Table2[Quantity])*(Table2[Discount]/100)</f>
        <v>3948.6000000000004</v>
      </c>
      <c r="R370" s="10">
        <v>75023.399999999994</v>
      </c>
      <c r="S370" s="10">
        <v>7928.62</v>
      </c>
      <c r="T370" s="4">
        <f>Table2[Profit]/Table2[Sales]</f>
        <v>0.1056819605616381</v>
      </c>
      <c r="U370" t="s">
        <v>33</v>
      </c>
    </row>
    <row r="371" spans="1:21" x14ac:dyDescent="0.35">
      <c r="A371">
        <v>10398</v>
      </c>
      <c r="B371" s="1">
        <v>45791</v>
      </c>
      <c r="C371" s="2">
        <f>YEAR(Table2[Order Date])</f>
        <v>2025</v>
      </c>
      <c r="D371" s="2" t="str">
        <f>TEXT(Table2[Order Date],"mmm")</f>
        <v>May</v>
      </c>
      <c r="E371" t="s">
        <v>892</v>
      </c>
      <c r="F371" t="s">
        <v>28</v>
      </c>
      <c r="G371" t="s">
        <v>144</v>
      </c>
      <c r="H371" t="str">
        <f>VLOOKUP(Table2[[#This Row],[City]], Table46[], 2, FALSE)</f>
        <v>Assam</v>
      </c>
      <c r="I371" t="s">
        <v>86</v>
      </c>
      <c r="J371" t="s">
        <v>87</v>
      </c>
      <c r="K371" t="s">
        <v>893</v>
      </c>
      <c r="L371" s="2">
        <v>3</v>
      </c>
      <c r="M371" s="11">
        <v>78278</v>
      </c>
      <c r="N371" s="6">
        <v>15</v>
      </c>
      <c r="O371" s="4">
        <f>Table2[[#This Row],[Discount]]/100</f>
        <v>0.15</v>
      </c>
      <c r="P371" s="4" t="str">
        <f>IF(Table2[[#This Row],[Discount%]]=0,"No Discount",
IF(Table2[[#This Row],[Discount%]]&lt;=0.1,"Medium Discount",
IF(Table2[[#This Row],[Discount%]]&lt;=0.2,"High Discount")))</f>
        <v>High Discount</v>
      </c>
      <c r="Q371" s="9">
        <f>(Table2[Unit_Price]*Table2[Quantity])*(Table2[Discount]/100)</f>
        <v>35225.1</v>
      </c>
      <c r="R371" s="10">
        <v>199608.9</v>
      </c>
      <c r="S371" s="10">
        <v>41771.64</v>
      </c>
      <c r="T371" s="4">
        <f>Table2[Profit]/Table2[Sales]</f>
        <v>0.2092674224445904</v>
      </c>
      <c r="U371" t="s">
        <v>33</v>
      </c>
    </row>
    <row r="372" spans="1:21" x14ac:dyDescent="0.35">
      <c r="A372">
        <v>10399</v>
      </c>
      <c r="B372" s="1">
        <v>45722</v>
      </c>
      <c r="C372" s="2">
        <f>YEAR(Table2[Order Date])</f>
        <v>2025</v>
      </c>
      <c r="D372" s="2" t="str">
        <f>TEXT(Table2[Order Date],"mmm")</f>
        <v>Mar</v>
      </c>
      <c r="E372" t="s">
        <v>894</v>
      </c>
      <c r="F372" t="s">
        <v>15</v>
      </c>
      <c r="G372" t="s">
        <v>93</v>
      </c>
      <c r="H372" t="str">
        <f>VLOOKUP(Table2[[#This Row],[City]], Table46[], 2, FALSE)</f>
        <v>Tamil Nadu</v>
      </c>
      <c r="I372" t="s">
        <v>96</v>
      </c>
      <c r="J372" t="s">
        <v>214</v>
      </c>
      <c r="K372" t="s">
        <v>895</v>
      </c>
      <c r="L372" s="2">
        <v>1</v>
      </c>
      <c r="M372" s="11">
        <v>35049</v>
      </c>
      <c r="N372" s="6">
        <v>15</v>
      </c>
      <c r="O372" s="4">
        <f>Table2[[#This Row],[Discount]]/100</f>
        <v>0.15</v>
      </c>
      <c r="P372" s="4" t="str">
        <f>IF(Table2[[#This Row],[Discount%]]=0,"No Discount",
IF(Table2[[#This Row],[Discount%]]&lt;=0.1,"Medium Discount",
IF(Table2[[#This Row],[Discount%]]&lt;=0.2,"High Discount")))</f>
        <v>High Discount</v>
      </c>
      <c r="Q372" s="9">
        <f>(Table2[Unit_Price]*Table2[Quantity])*(Table2[Discount]/100)</f>
        <v>5257.3499999999995</v>
      </c>
      <c r="R372" s="10">
        <v>29791.65</v>
      </c>
      <c r="S372" s="10">
        <v>3805.26</v>
      </c>
      <c r="T372" s="4">
        <f>Table2[Profit]/Table2[Sales]</f>
        <v>0.12772907844983411</v>
      </c>
      <c r="U372" t="s">
        <v>38</v>
      </c>
    </row>
    <row r="373" spans="1:21" x14ac:dyDescent="0.35">
      <c r="A373">
        <v>10400</v>
      </c>
      <c r="B373" s="1">
        <v>45487</v>
      </c>
      <c r="C373" s="2">
        <f>YEAR(Table2[Order Date])</f>
        <v>2024</v>
      </c>
      <c r="D373" s="2" t="str">
        <f>TEXT(Table2[Order Date],"mmm")</f>
        <v>Jul</v>
      </c>
      <c r="E373" t="s">
        <v>896</v>
      </c>
      <c r="F373" t="s">
        <v>28</v>
      </c>
      <c r="G373" t="s">
        <v>35</v>
      </c>
      <c r="H373" t="str">
        <f>VLOOKUP(Table2[[#This Row],[City]], Table46[], 2, FALSE)</f>
        <v>West Bengal</v>
      </c>
      <c r="I373" t="s">
        <v>17</v>
      </c>
      <c r="J373" t="s">
        <v>18</v>
      </c>
      <c r="K373" t="s">
        <v>897</v>
      </c>
      <c r="L373" s="2">
        <v>2</v>
      </c>
      <c r="M373" s="11">
        <v>67709</v>
      </c>
      <c r="N373" s="6">
        <v>10</v>
      </c>
      <c r="O373" s="4">
        <f>Table2[[#This Row],[Discount]]/100</f>
        <v>0.1</v>
      </c>
      <c r="P373" s="4" t="str">
        <f>IF(Table2[[#This Row],[Discount%]]=0,"No Discount",
IF(Table2[[#This Row],[Discount%]]&lt;=0.1,"Medium Discount",
IF(Table2[[#This Row],[Discount%]]&lt;=0.2,"High Discount")))</f>
        <v>Medium Discount</v>
      </c>
      <c r="Q373" s="9">
        <f>(Table2[Unit_Price]*Table2[Quantity])*(Table2[Discount]/100)</f>
        <v>13541.800000000001</v>
      </c>
      <c r="R373" s="10">
        <v>121876.2</v>
      </c>
      <c r="S373" s="10">
        <v>25358.5</v>
      </c>
      <c r="T373" s="4">
        <f>Table2[Profit]/Table2[Sales]</f>
        <v>0.20806769492320898</v>
      </c>
      <c r="U373" t="s">
        <v>72</v>
      </c>
    </row>
    <row r="374" spans="1:21" x14ac:dyDescent="0.35">
      <c r="A374">
        <v>10402</v>
      </c>
      <c r="B374" s="1">
        <v>45457</v>
      </c>
      <c r="C374" s="2">
        <f>YEAR(Table2[Order Date])</f>
        <v>2024</v>
      </c>
      <c r="D374" s="2" t="str">
        <f>TEXT(Table2[Order Date],"mmm")</f>
        <v>Jun</v>
      </c>
      <c r="E374" t="s">
        <v>900</v>
      </c>
      <c r="F374" t="s">
        <v>15</v>
      </c>
      <c r="G374" t="s">
        <v>174</v>
      </c>
      <c r="H374" t="str">
        <f>VLOOKUP(Table2[[#This Row],[City]], Table46[], 2, FALSE)</f>
        <v>Tamil Nadu</v>
      </c>
      <c r="I374" t="s">
        <v>30</v>
      </c>
      <c r="J374" t="s">
        <v>65</v>
      </c>
      <c r="K374" t="s">
        <v>901</v>
      </c>
      <c r="L374" s="2">
        <v>1</v>
      </c>
      <c r="M374" s="11">
        <v>66151</v>
      </c>
      <c r="N374" s="6">
        <v>10</v>
      </c>
      <c r="O374" s="4">
        <f>Table2[[#This Row],[Discount]]/100</f>
        <v>0.1</v>
      </c>
      <c r="P374" s="4" t="str">
        <f>IF(Table2[[#This Row],[Discount%]]=0,"No Discount",
IF(Table2[[#This Row],[Discount%]]&lt;=0.1,"Medium Discount",
IF(Table2[[#This Row],[Discount%]]&lt;=0.2,"High Discount")))</f>
        <v>Medium Discount</v>
      </c>
      <c r="Q374" s="9">
        <f>(Table2[Unit_Price]*Table2[Quantity])*(Table2[Discount]/100)</f>
        <v>6615.1</v>
      </c>
      <c r="R374" s="10">
        <v>59535.9</v>
      </c>
      <c r="S374" s="10">
        <v>10175.19</v>
      </c>
      <c r="T374" s="4">
        <f>Table2[Profit]/Table2[Sales]</f>
        <v>0.17090847707013751</v>
      </c>
      <c r="U374" t="s">
        <v>20</v>
      </c>
    </row>
    <row r="375" spans="1:21" x14ac:dyDescent="0.35">
      <c r="A375">
        <v>10404</v>
      </c>
      <c r="B375" s="1">
        <v>45461</v>
      </c>
      <c r="C375" s="2">
        <f>YEAR(Table2[Order Date])</f>
        <v>2024</v>
      </c>
      <c r="D375" s="2" t="str">
        <f>TEXT(Table2[Order Date],"mmm")</f>
        <v>Jun</v>
      </c>
      <c r="E375" t="s">
        <v>904</v>
      </c>
      <c r="F375" t="s">
        <v>40</v>
      </c>
      <c r="G375" t="s">
        <v>62</v>
      </c>
      <c r="H375" t="str">
        <f>VLOOKUP(Table2[[#This Row],[City]], Table46[], 2, FALSE)</f>
        <v>Goa</v>
      </c>
      <c r="I375" t="s">
        <v>129</v>
      </c>
      <c r="J375" t="s">
        <v>164</v>
      </c>
      <c r="K375" t="s">
        <v>905</v>
      </c>
      <c r="L375" s="2">
        <v>3</v>
      </c>
      <c r="M375" s="11">
        <v>34017</v>
      </c>
      <c r="N375" s="6">
        <v>20</v>
      </c>
      <c r="O375" s="4">
        <f>Table2[[#This Row],[Discount]]/100</f>
        <v>0.2</v>
      </c>
      <c r="P375" s="4" t="str">
        <f>IF(Table2[[#This Row],[Discount%]]=0,"No Discount",
IF(Table2[[#This Row],[Discount%]]&lt;=0.1,"Medium Discount",
IF(Table2[[#This Row],[Discount%]]&lt;=0.2,"High Discount")))</f>
        <v>High Discount</v>
      </c>
      <c r="Q375" s="9">
        <f>(Table2[Unit_Price]*Table2[Quantity])*(Table2[Discount]/100)</f>
        <v>20410.2</v>
      </c>
      <c r="R375" s="10">
        <v>81640.800000000003</v>
      </c>
      <c r="S375" s="10">
        <v>7899.14</v>
      </c>
      <c r="T375" s="4">
        <f>Table2[Profit]/Table2[Sales]</f>
        <v>9.6754808870074774E-2</v>
      </c>
      <c r="U375" t="s">
        <v>33</v>
      </c>
    </row>
    <row r="376" spans="1:21" x14ac:dyDescent="0.35">
      <c r="A376">
        <v>10405</v>
      </c>
      <c r="B376" s="1">
        <v>45917</v>
      </c>
      <c r="C376" s="2">
        <f>YEAR(Table2[Order Date])</f>
        <v>2025</v>
      </c>
      <c r="D376" s="2" t="str">
        <f>TEXT(Table2[Order Date],"mmm")</f>
        <v>Sep</v>
      </c>
      <c r="E376" t="s">
        <v>906</v>
      </c>
      <c r="F376" t="s">
        <v>40</v>
      </c>
      <c r="G376" t="s">
        <v>110</v>
      </c>
      <c r="H376" t="str">
        <f>VLOOKUP(Table2[[#This Row],[City]], Table46[], 2, FALSE)</f>
        <v>Gujarat</v>
      </c>
      <c r="I376" t="s">
        <v>46</v>
      </c>
      <c r="J376" t="s">
        <v>141</v>
      </c>
      <c r="K376" t="s">
        <v>863</v>
      </c>
      <c r="L376" s="2">
        <v>2</v>
      </c>
      <c r="M376" s="11">
        <v>40744</v>
      </c>
      <c r="N376" s="6">
        <v>0</v>
      </c>
      <c r="O376" s="4">
        <f>Table2[[#This Row],[Discount]]/100</f>
        <v>0</v>
      </c>
      <c r="P376" s="4" t="str">
        <f>IF(Table2[[#This Row],[Discount%]]=0,"No Discount",
IF(Table2[[#This Row],[Discount%]]&lt;=0.1,"Medium Discount",
IF(Table2[[#This Row],[Discount%]]&lt;=0.2,"High Discount")))</f>
        <v>No Discount</v>
      </c>
      <c r="Q376" s="9">
        <f>(Table2[Unit_Price]*Table2[Quantity])*(Table2[Discount]/100)</f>
        <v>0</v>
      </c>
      <c r="R376" s="10">
        <v>81488</v>
      </c>
      <c r="S376" s="10">
        <v>17473.05</v>
      </c>
      <c r="T376" s="4">
        <f>Table2[Profit]/Table2[Sales]</f>
        <v>0.21442482328686432</v>
      </c>
      <c r="U376" t="s">
        <v>20</v>
      </c>
    </row>
    <row r="377" spans="1:21" x14ac:dyDescent="0.35">
      <c r="A377">
        <v>10406</v>
      </c>
      <c r="B377" s="1">
        <v>45319</v>
      </c>
      <c r="C377" s="2">
        <f>YEAR(Table2[Order Date])</f>
        <v>2024</v>
      </c>
      <c r="D377" s="2" t="str">
        <f>TEXT(Table2[Order Date],"mmm")</f>
        <v>Jan</v>
      </c>
      <c r="E377" t="s">
        <v>907</v>
      </c>
      <c r="F377" t="s">
        <v>28</v>
      </c>
      <c r="G377" t="s">
        <v>29</v>
      </c>
      <c r="H377" t="str">
        <f>VLOOKUP(Table2[[#This Row],[City]], Table46[], 2, FALSE)</f>
        <v>Bihar</v>
      </c>
      <c r="I377" t="s">
        <v>75</v>
      </c>
      <c r="J377" t="s">
        <v>307</v>
      </c>
      <c r="K377" t="s">
        <v>908</v>
      </c>
      <c r="L377" s="2">
        <v>2</v>
      </c>
      <c r="M377" s="11">
        <v>54055</v>
      </c>
      <c r="N377" s="6">
        <v>20</v>
      </c>
      <c r="O377" s="4">
        <f>Table2[[#This Row],[Discount]]/100</f>
        <v>0.2</v>
      </c>
      <c r="P377" s="4" t="str">
        <f>IF(Table2[[#This Row],[Discount%]]=0,"No Discount",
IF(Table2[[#This Row],[Discount%]]&lt;=0.1,"Medium Discount",
IF(Table2[[#This Row],[Discount%]]&lt;=0.2,"High Discount")))</f>
        <v>High Discount</v>
      </c>
      <c r="Q377" s="9">
        <f>(Table2[Unit_Price]*Table2[Quantity])*(Table2[Discount]/100)</f>
        <v>21622</v>
      </c>
      <c r="R377" s="10">
        <v>86488</v>
      </c>
      <c r="S377" s="10">
        <v>10828.96</v>
      </c>
      <c r="T377" s="4">
        <f>Table2[Profit]/Table2[Sales]</f>
        <v>0.12520765886596982</v>
      </c>
      <c r="U377" t="s">
        <v>38</v>
      </c>
    </row>
    <row r="378" spans="1:21" x14ac:dyDescent="0.35">
      <c r="A378">
        <v>10407</v>
      </c>
      <c r="B378" s="1">
        <v>45251</v>
      </c>
      <c r="C378" s="2">
        <f>YEAR(Table2[Order Date])</f>
        <v>2023</v>
      </c>
      <c r="D378" s="2" t="str">
        <f>TEXT(Table2[Order Date],"mmm")</f>
        <v>Nov</v>
      </c>
      <c r="E378" t="s">
        <v>909</v>
      </c>
      <c r="F378" t="s">
        <v>22</v>
      </c>
      <c r="G378" t="s">
        <v>74</v>
      </c>
      <c r="H378" t="str">
        <f>VLOOKUP(Table2[[#This Row],[City]], Table46[], 2, FALSE)</f>
        <v>Chandigarh</v>
      </c>
      <c r="I378" t="s">
        <v>30</v>
      </c>
      <c r="J378" t="s">
        <v>104</v>
      </c>
      <c r="K378" t="s">
        <v>910</v>
      </c>
      <c r="L378" s="2">
        <v>1</v>
      </c>
      <c r="M378" s="11">
        <v>31617</v>
      </c>
      <c r="N378" s="6">
        <v>15</v>
      </c>
      <c r="O378" s="4">
        <f>Table2[[#This Row],[Discount]]/100</f>
        <v>0.15</v>
      </c>
      <c r="P378" s="4" t="str">
        <f>IF(Table2[[#This Row],[Discount%]]=0,"No Discount",
IF(Table2[[#This Row],[Discount%]]&lt;=0.1,"Medium Discount",
IF(Table2[[#This Row],[Discount%]]&lt;=0.2,"High Discount")))</f>
        <v>High Discount</v>
      </c>
      <c r="Q378" s="9">
        <f>(Table2[Unit_Price]*Table2[Quantity])*(Table2[Discount]/100)</f>
        <v>4742.55</v>
      </c>
      <c r="R378" s="10">
        <v>26874.45</v>
      </c>
      <c r="S378" s="10">
        <v>1408.57</v>
      </c>
      <c r="T378" s="4">
        <f>Table2[Profit]/Table2[Sales]</f>
        <v>5.2412979614466525E-2</v>
      </c>
      <c r="U378" t="s">
        <v>20</v>
      </c>
    </row>
    <row r="379" spans="1:21" x14ac:dyDescent="0.35">
      <c r="A379">
        <v>10408</v>
      </c>
      <c r="B379" s="1">
        <v>45699</v>
      </c>
      <c r="C379" s="2">
        <f>YEAR(Table2[Order Date])</f>
        <v>2025</v>
      </c>
      <c r="D379" s="2" t="str">
        <f>TEXT(Table2[Order Date],"mmm")</f>
        <v>Feb</v>
      </c>
      <c r="E379" t="s">
        <v>911</v>
      </c>
      <c r="F379" t="s">
        <v>40</v>
      </c>
      <c r="G379" t="s">
        <v>41</v>
      </c>
      <c r="H379" t="str">
        <f>VLOOKUP(Table2[[#This Row],[City]], Table46[], 2, FALSE)</f>
        <v>Maharashtra</v>
      </c>
      <c r="I379" t="s">
        <v>30</v>
      </c>
      <c r="J379" t="s">
        <v>31</v>
      </c>
      <c r="K379" t="s">
        <v>912</v>
      </c>
      <c r="L379" s="2">
        <v>4</v>
      </c>
      <c r="M379" s="11">
        <v>27630</v>
      </c>
      <c r="N379" s="6">
        <v>5</v>
      </c>
      <c r="O379" s="4">
        <f>Table2[[#This Row],[Discount]]/100</f>
        <v>0.05</v>
      </c>
      <c r="P379" s="4" t="str">
        <f>IF(Table2[[#This Row],[Discount%]]=0,"No Discount",
IF(Table2[[#This Row],[Discount%]]&lt;=0.1,"Medium Discount",
IF(Table2[[#This Row],[Discount%]]&lt;=0.2,"High Discount")))</f>
        <v>Medium Discount</v>
      </c>
      <c r="Q379" s="9">
        <f>(Table2[Unit_Price]*Table2[Quantity])*(Table2[Discount]/100)</f>
        <v>5526</v>
      </c>
      <c r="R379" s="10">
        <v>104994</v>
      </c>
      <c r="S379" s="10">
        <v>21539.17</v>
      </c>
      <c r="T379" s="4">
        <f>Table2[Profit]/Table2[Sales]</f>
        <v>0.20514667504809797</v>
      </c>
      <c r="U379" t="s">
        <v>20</v>
      </c>
    </row>
    <row r="380" spans="1:21" x14ac:dyDescent="0.35">
      <c r="A380">
        <v>10410</v>
      </c>
      <c r="B380" s="1">
        <v>45782</v>
      </c>
      <c r="C380" s="2">
        <f>YEAR(Table2[Order Date])</f>
        <v>2025</v>
      </c>
      <c r="D380" s="2" t="str">
        <f>TEXT(Table2[Order Date],"mmm")</f>
        <v>May</v>
      </c>
      <c r="E380" t="s">
        <v>915</v>
      </c>
      <c r="F380" t="s">
        <v>28</v>
      </c>
      <c r="G380" t="s">
        <v>35</v>
      </c>
      <c r="H380" t="str">
        <f>VLOOKUP(Table2[[#This Row],[City]], Table46[], 2, FALSE)</f>
        <v>West Bengal</v>
      </c>
      <c r="I380" t="s">
        <v>42</v>
      </c>
      <c r="J380" t="s">
        <v>51</v>
      </c>
      <c r="K380" t="s">
        <v>916</v>
      </c>
      <c r="L380" s="2">
        <v>2</v>
      </c>
      <c r="M380" s="11">
        <v>74144</v>
      </c>
      <c r="N380" s="6">
        <v>5</v>
      </c>
      <c r="O380" s="4">
        <f>Table2[[#This Row],[Discount]]/100</f>
        <v>0.05</v>
      </c>
      <c r="P380" s="4" t="str">
        <f>IF(Table2[[#This Row],[Discount%]]=0,"No Discount",
IF(Table2[[#This Row],[Discount%]]&lt;=0.1,"Medium Discount",
IF(Table2[[#This Row],[Discount%]]&lt;=0.2,"High Discount")))</f>
        <v>Medium Discount</v>
      </c>
      <c r="Q380" s="9">
        <f>(Table2[Unit_Price]*Table2[Quantity])*(Table2[Discount]/100)</f>
        <v>7414.4000000000005</v>
      </c>
      <c r="R380" s="10">
        <v>140873.60000000001</v>
      </c>
      <c r="S380" s="10">
        <v>26268.05</v>
      </c>
      <c r="T380" s="4">
        <f>Table2[Profit]/Table2[Sales]</f>
        <v>0.18646538457170114</v>
      </c>
      <c r="U380" t="s">
        <v>83</v>
      </c>
    </row>
    <row r="381" spans="1:21" x14ac:dyDescent="0.35">
      <c r="A381">
        <v>10411</v>
      </c>
      <c r="B381" s="1">
        <v>45485</v>
      </c>
      <c r="C381" s="2">
        <f>YEAR(Table2[Order Date])</f>
        <v>2024</v>
      </c>
      <c r="D381" s="2" t="str">
        <f>TEXT(Table2[Order Date],"mmm")</f>
        <v>Jul</v>
      </c>
      <c r="E381" t="s">
        <v>917</v>
      </c>
      <c r="F381" t="s">
        <v>15</v>
      </c>
      <c r="G381" t="s">
        <v>147</v>
      </c>
      <c r="H381" t="str">
        <f>VLOOKUP(Table2[[#This Row],[City]], Table46[], 2, FALSE)</f>
        <v>Kerala</v>
      </c>
      <c r="I381" t="s">
        <v>129</v>
      </c>
      <c r="J381" t="s">
        <v>148</v>
      </c>
      <c r="K381" t="s">
        <v>918</v>
      </c>
      <c r="L381" s="2">
        <v>1</v>
      </c>
      <c r="M381" s="11">
        <v>12174</v>
      </c>
      <c r="N381" s="6">
        <v>5</v>
      </c>
      <c r="O381" s="4">
        <f>Table2[[#This Row],[Discount]]/100</f>
        <v>0.05</v>
      </c>
      <c r="P381" s="4" t="str">
        <f>IF(Table2[[#This Row],[Discount%]]=0,"No Discount",
IF(Table2[[#This Row],[Discount%]]&lt;=0.1,"Medium Discount",
IF(Table2[[#This Row],[Discount%]]&lt;=0.2,"High Discount")))</f>
        <v>Medium Discount</v>
      </c>
      <c r="Q381" s="9">
        <f>(Table2[Unit_Price]*Table2[Quantity])*(Table2[Discount]/100)</f>
        <v>608.70000000000005</v>
      </c>
      <c r="R381" s="10">
        <v>11565.3</v>
      </c>
      <c r="S381" s="10">
        <v>969.43</v>
      </c>
      <c r="T381" s="4">
        <f>Table2[Profit]/Table2[Sales]</f>
        <v>8.3822296006156344E-2</v>
      </c>
      <c r="U381" t="s">
        <v>33</v>
      </c>
    </row>
    <row r="382" spans="1:21" x14ac:dyDescent="0.35">
      <c r="A382">
        <v>10412</v>
      </c>
      <c r="B382" s="1">
        <v>45427</v>
      </c>
      <c r="C382" s="2">
        <f>YEAR(Table2[Order Date])</f>
        <v>2024</v>
      </c>
      <c r="D382" s="2" t="str">
        <f>TEXT(Table2[Order Date],"mmm")</f>
        <v>May</v>
      </c>
      <c r="E382" t="s">
        <v>919</v>
      </c>
      <c r="F382" t="s">
        <v>22</v>
      </c>
      <c r="G382" t="s">
        <v>167</v>
      </c>
      <c r="H382" t="str">
        <f>VLOOKUP(Table2[[#This Row],[City]], Table46[], 2, FALSE)</f>
        <v>Punjab</v>
      </c>
      <c r="I382" t="s">
        <v>42</v>
      </c>
      <c r="J382" t="s">
        <v>43</v>
      </c>
      <c r="K382" t="s">
        <v>920</v>
      </c>
      <c r="L382" s="2">
        <v>5</v>
      </c>
      <c r="M382" s="11">
        <v>55124</v>
      </c>
      <c r="N382" s="6">
        <v>5</v>
      </c>
      <c r="O382" s="4">
        <f>Table2[[#This Row],[Discount]]/100</f>
        <v>0.05</v>
      </c>
      <c r="P382" s="4" t="str">
        <f>IF(Table2[[#This Row],[Discount%]]=0,"No Discount",
IF(Table2[[#This Row],[Discount%]]&lt;=0.1,"Medium Discount",
IF(Table2[[#This Row],[Discount%]]&lt;=0.2,"High Discount")))</f>
        <v>Medium Discount</v>
      </c>
      <c r="Q382" s="9">
        <f>(Table2[Unit_Price]*Table2[Quantity])*(Table2[Discount]/100)</f>
        <v>13781</v>
      </c>
      <c r="R382" s="10">
        <v>261839</v>
      </c>
      <c r="S382" s="10">
        <v>41134.239999999998</v>
      </c>
      <c r="T382" s="4">
        <f>Table2[Profit]/Table2[Sales]</f>
        <v>0.15709745301502068</v>
      </c>
      <c r="U382" t="s">
        <v>38</v>
      </c>
    </row>
    <row r="383" spans="1:21" x14ac:dyDescent="0.35">
      <c r="A383">
        <v>10413</v>
      </c>
      <c r="B383" s="1">
        <v>45365</v>
      </c>
      <c r="C383" s="2">
        <f>YEAR(Table2[Order Date])</f>
        <v>2024</v>
      </c>
      <c r="D383" s="2" t="str">
        <f>TEXT(Table2[Order Date],"mmm")</f>
        <v>Mar</v>
      </c>
      <c r="E383" t="s">
        <v>921</v>
      </c>
      <c r="F383" t="s">
        <v>15</v>
      </c>
      <c r="G383" t="s">
        <v>93</v>
      </c>
      <c r="H383" t="str">
        <f>VLOOKUP(Table2[[#This Row],[City]], Table46[], 2, FALSE)</f>
        <v>Tamil Nadu</v>
      </c>
      <c r="I383" t="s">
        <v>30</v>
      </c>
      <c r="J383" t="s">
        <v>65</v>
      </c>
      <c r="K383" t="s">
        <v>922</v>
      </c>
      <c r="L383" s="2">
        <v>3</v>
      </c>
      <c r="M383" s="11">
        <v>68890</v>
      </c>
      <c r="N383" s="6">
        <v>20</v>
      </c>
      <c r="O383" s="4">
        <f>Table2[[#This Row],[Discount]]/100</f>
        <v>0.2</v>
      </c>
      <c r="P383" s="4" t="str">
        <f>IF(Table2[[#This Row],[Discount%]]=0,"No Discount",
IF(Table2[[#This Row],[Discount%]]&lt;=0.1,"Medium Discount",
IF(Table2[[#This Row],[Discount%]]&lt;=0.2,"High Discount")))</f>
        <v>High Discount</v>
      </c>
      <c r="Q383" s="9">
        <f>(Table2[Unit_Price]*Table2[Quantity])*(Table2[Discount]/100)</f>
        <v>41334</v>
      </c>
      <c r="R383" s="10">
        <v>165336</v>
      </c>
      <c r="S383" s="10">
        <v>28997.73</v>
      </c>
      <c r="T383" s="4">
        <f>Table2[Profit]/Table2[Sales]</f>
        <v>0.17538666715052983</v>
      </c>
      <c r="U383" t="s">
        <v>72</v>
      </c>
    </row>
    <row r="384" spans="1:21" x14ac:dyDescent="0.35">
      <c r="A384">
        <v>10414</v>
      </c>
      <c r="B384" s="1">
        <v>45358</v>
      </c>
      <c r="C384" s="2">
        <f>YEAR(Table2[Order Date])</f>
        <v>2024</v>
      </c>
      <c r="D384" s="2" t="str">
        <f>TEXT(Table2[Order Date],"mmm")</f>
        <v>Mar</v>
      </c>
      <c r="E384" t="s">
        <v>923</v>
      </c>
      <c r="F384" t="s">
        <v>15</v>
      </c>
      <c r="G384" t="s">
        <v>93</v>
      </c>
      <c r="H384" t="str">
        <f>VLOOKUP(Table2[[#This Row],[City]], Table46[], 2, FALSE)</f>
        <v>Tamil Nadu</v>
      </c>
      <c r="I384" t="s">
        <v>42</v>
      </c>
      <c r="J384" t="s">
        <v>43</v>
      </c>
      <c r="K384" t="s">
        <v>924</v>
      </c>
      <c r="L384" s="2">
        <v>2</v>
      </c>
      <c r="M384" s="11">
        <v>34522</v>
      </c>
      <c r="N384" s="6">
        <v>15</v>
      </c>
      <c r="O384" s="4">
        <f>Table2[[#This Row],[Discount]]/100</f>
        <v>0.15</v>
      </c>
      <c r="P384" s="4" t="str">
        <f>IF(Table2[[#This Row],[Discount%]]=0,"No Discount",
IF(Table2[[#This Row],[Discount%]]&lt;=0.1,"Medium Discount",
IF(Table2[[#This Row],[Discount%]]&lt;=0.2,"High Discount")))</f>
        <v>High Discount</v>
      </c>
      <c r="Q384" s="9">
        <f>(Table2[Unit_Price]*Table2[Quantity])*(Table2[Discount]/100)</f>
        <v>10356.6</v>
      </c>
      <c r="R384" s="10">
        <v>58687.4</v>
      </c>
      <c r="S384" s="10">
        <v>12643.62</v>
      </c>
      <c r="T384" s="4">
        <f>Table2[Profit]/Table2[Sales]</f>
        <v>0.2154401115060473</v>
      </c>
      <c r="U384" t="s">
        <v>38</v>
      </c>
    </row>
    <row r="385" spans="1:21" x14ac:dyDescent="0.35">
      <c r="A385">
        <v>10415</v>
      </c>
      <c r="B385" s="1">
        <v>45329</v>
      </c>
      <c r="C385" s="2">
        <f>YEAR(Table2[Order Date])</f>
        <v>2024</v>
      </c>
      <c r="D385" s="2" t="str">
        <f>TEXT(Table2[Order Date],"mmm")</f>
        <v>Feb</v>
      </c>
      <c r="E385" t="s">
        <v>925</v>
      </c>
      <c r="F385" t="s">
        <v>28</v>
      </c>
      <c r="G385" t="s">
        <v>85</v>
      </c>
      <c r="H385" t="str">
        <f>VLOOKUP(Table2[[#This Row],[City]], Table46[], 2, FALSE)</f>
        <v>Odisha</v>
      </c>
      <c r="I385" t="s">
        <v>24</v>
      </c>
      <c r="J385" t="s">
        <v>36</v>
      </c>
      <c r="K385" t="s">
        <v>926</v>
      </c>
      <c r="L385" s="2">
        <v>3</v>
      </c>
      <c r="M385" s="11">
        <v>15297</v>
      </c>
      <c r="N385" s="6">
        <v>10</v>
      </c>
      <c r="O385" s="4">
        <f>Table2[[#This Row],[Discount]]/100</f>
        <v>0.1</v>
      </c>
      <c r="P385" s="4" t="str">
        <f>IF(Table2[[#This Row],[Discount%]]=0,"No Discount",
IF(Table2[[#This Row],[Discount%]]&lt;=0.1,"Medium Discount",
IF(Table2[[#This Row],[Discount%]]&lt;=0.2,"High Discount")))</f>
        <v>Medium Discount</v>
      </c>
      <c r="Q385" s="9">
        <f>(Table2[Unit_Price]*Table2[Quantity])*(Table2[Discount]/100)</f>
        <v>4589.1000000000004</v>
      </c>
      <c r="R385" s="10">
        <v>41301.9</v>
      </c>
      <c r="S385" s="10">
        <v>5876.6</v>
      </c>
      <c r="T385" s="4">
        <f>Table2[Profit]/Table2[Sales]</f>
        <v>0.14228401114718695</v>
      </c>
      <c r="U385" t="s">
        <v>20</v>
      </c>
    </row>
    <row r="386" spans="1:21" x14ac:dyDescent="0.35">
      <c r="A386">
        <v>10416</v>
      </c>
      <c r="B386" s="1">
        <v>45932</v>
      </c>
      <c r="C386" s="2">
        <f>YEAR(Table2[Order Date])</f>
        <v>2025</v>
      </c>
      <c r="D386" s="2" t="str">
        <f>TEXT(Table2[Order Date],"mmm")</f>
        <v>Oct</v>
      </c>
      <c r="E386" t="s">
        <v>927</v>
      </c>
      <c r="F386" t="s">
        <v>22</v>
      </c>
      <c r="G386" t="s">
        <v>74</v>
      </c>
      <c r="H386" t="str">
        <f>VLOOKUP(Table2[[#This Row],[City]], Table46[], 2, FALSE)</f>
        <v>Chandigarh</v>
      </c>
      <c r="I386" t="s">
        <v>17</v>
      </c>
      <c r="J386" t="s">
        <v>55</v>
      </c>
      <c r="K386" t="s">
        <v>928</v>
      </c>
      <c r="L386" s="2">
        <v>1</v>
      </c>
      <c r="M386" s="11">
        <v>74394</v>
      </c>
      <c r="N386" s="6">
        <v>5</v>
      </c>
      <c r="O386" s="4">
        <f>Table2[[#This Row],[Discount]]/100</f>
        <v>0.05</v>
      </c>
      <c r="P386" s="4" t="str">
        <f>IF(Table2[[#This Row],[Discount%]]=0,"No Discount",
IF(Table2[[#This Row],[Discount%]]&lt;=0.1,"Medium Discount",
IF(Table2[[#This Row],[Discount%]]&lt;=0.2,"High Discount")))</f>
        <v>Medium Discount</v>
      </c>
      <c r="Q386" s="9">
        <f>(Table2[Unit_Price]*Table2[Quantity])*(Table2[Discount]/100)</f>
        <v>3719.7000000000003</v>
      </c>
      <c r="R386" s="10">
        <v>70674.3</v>
      </c>
      <c r="S386" s="10">
        <v>17235.759999999998</v>
      </c>
      <c r="T386" s="4">
        <f>Table2[Profit]/Table2[Sales]</f>
        <v>0.24387592095004829</v>
      </c>
      <c r="U386" t="s">
        <v>20</v>
      </c>
    </row>
    <row r="387" spans="1:21" x14ac:dyDescent="0.35">
      <c r="A387">
        <v>10417</v>
      </c>
      <c r="B387" s="1">
        <v>45423</v>
      </c>
      <c r="C387" s="2">
        <f>YEAR(Table2[Order Date])</f>
        <v>2024</v>
      </c>
      <c r="D387" s="2" t="str">
        <f>TEXT(Table2[Order Date],"mmm")</f>
        <v>May</v>
      </c>
      <c r="E387" t="s">
        <v>929</v>
      </c>
      <c r="F387" t="s">
        <v>22</v>
      </c>
      <c r="G387" t="s">
        <v>167</v>
      </c>
      <c r="H387" t="str">
        <f>VLOOKUP(Table2[[#This Row],[City]], Table46[], 2, FALSE)</f>
        <v>Punjab</v>
      </c>
      <c r="I387" t="s">
        <v>46</v>
      </c>
      <c r="J387" t="s">
        <v>209</v>
      </c>
      <c r="K387" t="s">
        <v>930</v>
      </c>
      <c r="L387" s="2">
        <v>3</v>
      </c>
      <c r="M387" s="11">
        <v>51264</v>
      </c>
      <c r="N387" s="6">
        <v>20</v>
      </c>
      <c r="O387" s="4">
        <f>Table2[[#This Row],[Discount]]/100</f>
        <v>0.2</v>
      </c>
      <c r="P387" s="4" t="str">
        <f>IF(Table2[[#This Row],[Discount%]]=0,"No Discount",
IF(Table2[[#This Row],[Discount%]]&lt;=0.1,"Medium Discount",
IF(Table2[[#This Row],[Discount%]]&lt;=0.2,"High Discount")))</f>
        <v>High Discount</v>
      </c>
      <c r="Q387" s="9">
        <f>(Table2[Unit_Price]*Table2[Quantity])*(Table2[Discount]/100)</f>
        <v>30758.400000000001</v>
      </c>
      <c r="R387" s="10">
        <v>123033.60000000001</v>
      </c>
      <c r="S387" s="10">
        <v>27145.18</v>
      </c>
      <c r="T387" s="4">
        <f>Table2[Profit]/Table2[Sales]</f>
        <v>0.22063225005201831</v>
      </c>
      <c r="U387" t="s">
        <v>38</v>
      </c>
    </row>
    <row r="388" spans="1:21" x14ac:dyDescent="0.35">
      <c r="A388">
        <v>10418</v>
      </c>
      <c r="B388" s="1">
        <v>45666</v>
      </c>
      <c r="C388" s="2">
        <f>YEAR(Table2[Order Date])</f>
        <v>2025</v>
      </c>
      <c r="D388" s="2" t="str">
        <f>TEXT(Table2[Order Date],"mmm")</f>
        <v>Jan</v>
      </c>
      <c r="E388" t="s">
        <v>931</v>
      </c>
      <c r="F388" t="s">
        <v>15</v>
      </c>
      <c r="G388" t="s">
        <v>16</v>
      </c>
      <c r="H388" t="str">
        <f>VLOOKUP(Table2[[#This Row],[City]], Table46[], 2, FALSE)</f>
        <v>Karnataka</v>
      </c>
      <c r="I388" t="s">
        <v>42</v>
      </c>
      <c r="J388" t="s">
        <v>446</v>
      </c>
      <c r="K388" t="s">
        <v>932</v>
      </c>
      <c r="L388" s="2">
        <v>5</v>
      </c>
      <c r="M388" s="11">
        <v>71207</v>
      </c>
      <c r="N388" s="6">
        <v>10</v>
      </c>
      <c r="O388" s="4">
        <f>Table2[[#This Row],[Discount]]/100</f>
        <v>0.1</v>
      </c>
      <c r="P388" s="4" t="str">
        <f>IF(Table2[[#This Row],[Discount%]]=0,"No Discount",
IF(Table2[[#This Row],[Discount%]]&lt;=0.1,"Medium Discount",
IF(Table2[[#This Row],[Discount%]]&lt;=0.2,"High Discount")))</f>
        <v>Medium Discount</v>
      </c>
      <c r="Q388" s="9">
        <f>(Table2[Unit_Price]*Table2[Quantity])*(Table2[Discount]/100)</f>
        <v>35603.5</v>
      </c>
      <c r="R388" s="10">
        <v>320431.5</v>
      </c>
      <c r="S388" s="10">
        <v>33894.31</v>
      </c>
      <c r="T388" s="4">
        <f>Table2[Profit]/Table2[Sales]</f>
        <v>0.10577708496199655</v>
      </c>
      <c r="U388" t="s">
        <v>20</v>
      </c>
    </row>
    <row r="389" spans="1:21" x14ac:dyDescent="0.35">
      <c r="A389">
        <v>10421</v>
      </c>
      <c r="B389" s="1">
        <v>45841</v>
      </c>
      <c r="C389" s="2">
        <f>YEAR(Table2[Order Date])</f>
        <v>2025</v>
      </c>
      <c r="D389" s="2" t="str">
        <f>TEXT(Table2[Order Date],"mmm")</f>
        <v>Jul</v>
      </c>
      <c r="E389" t="s">
        <v>937</v>
      </c>
      <c r="F389" t="s">
        <v>40</v>
      </c>
      <c r="G389" t="s">
        <v>110</v>
      </c>
      <c r="H389" t="str">
        <f>VLOOKUP(Table2[[#This Row],[City]], Table46[], 2, FALSE)</f>
        <v>Gujarat</v>
      </c>
      <c r="I389" t="s">
        <v>86</v>
      </c>
      <c r="J389" t="s">
        <v>296</v>
      </c>
      <c r="K389" t="s">
        <v>938</v>
      </c>
      <c r="L389" s="2">
        <v>1</v>
      </c>
      <c r="M389" s="11">
        <v>47539</v>
      </c>
      <c r="N389" s="6">
        <v>10</v>
      </c>
      <c r="O389" s="4">
        <f>Table2[[#This Row],[Discount]]/100</f>
        <v>0.1</v>
      </c>
      <c r="P389" s="4" t="str">
        <f>IF(Table2[[#This Row],[Discount%]]=0,"No Discount",
IF(Table2[[#This Row],[Discount%]]&lt;=0.1,"Medium Discount",
IF(Table2[[#This Row],[Discount%]]&lt;=0.2,"High Discount")))</f>
        <v>Medium Discount</v>
      </c>
      <c r="Q389" s="9">
        <f>(Table2[Unit_Price]*Table2[Quantity])*(Table2[Discount]/100)</f>
        <v>4753.9000000000005</v>
      </c>
      <c r="R389" s="10">
        <v>42785.1</v>
      </c>
      <c r="S389" s="10">
        <v>7439.24</v>
      </c>
      <c r="T389" s="4">
        <f>Table2[Profit]/Table2[Sales]</f>
        <v>0.173874549784855</v>
      </c>
      <c r="U389" t="s">
        <v>33</v>
      </c>
    </row>
    <row r="390" spans="1:21" x14ac:dyDescent="0.35">
      <c r="A390">
        <v>10422</v>
      </c>
      <c r="B390" s="1">
        <v>45599</v>
      </c>
      <c r="C390" s="2">
        <f>YEAR(Table2[Order Date])</f>
        <v>2024</v>
      </c>
      <c r="D390" s="2" t="str">
        <f>TEXT(Table2[Order Date],"mmm")</f>
        <v>Nov</v>
      </c>
      <c r="E390" t="s">
        <v>939</v>
      </c>
      <c r="F390" t="s">
        <v>15</v>
      </c>
      <c r="G390" t="s">
        <v>16</v>
      </c>
      <c r="H390" t="str">
        <f>VLOOKUP(Table2[[#This Row],[City]], Table46[], 2, FALSE)</f>
        <v>Karnataka</v>
      </c>
      <c r="I390" t="s">
        <v>96</v>
      </c>
      <c r="J390" t="s">
        <v>183</v>
      </c>
      <c r="K390" t="s">
        <v>940</v>
      </c>
      <c r="L390" s="2">
        <v>3</v>
      </c>
      <c r="M390" s="11">
        <v>78549</v>
      </c>
      <c r="N390" s="6">
        <v>5</v>
      </c>
      <c r="O390" s="4">
        <f>Table2[[#This Row],[Discount]]/100</f>
        <v>0.05</v>
      </c>
      <c r="P390" s="4" t="str">
        <f>IF(Table2[[#This Row],[Discount%]]=0,"No Discount",
IF(Table2[[#This Row],[Discount%]]&lt;=0.1,"Medium Discount",
IF(Table2[[#This Row],[Discount%]]&lt;=0.2,"High Discount")))</f>
        <v>Medium Discount</v>
      </c>
      <c r="Q390" s="9">
        <f>(Table2[Unit_Price]*Table2[Quantity])*(Table2[Discount]/100)</f>
        <v>11782.35</v>
      </c>
      <c r="R390" s="10">
        <v>223864.65</v>
      </c>
      <c r="S390" s="10">
        <v>42668.77</v>
      </c>
      <c r="T390" s="4">
        <f>Table2[Profit]/Table2[Sales]</f>
        <v>0.19060074915802919</v>
      </c>
      <c r="U390" t="s">
        <v>33</v>
      </c>
    </row>
    <row r="391" spans="1:21" x14ac:dyDescent="0.35">
      <c r="A391">
        <v>10423</v>
      </c>
      <c r="B391" s="1">
        <v>45300</v>
      </c>
      <c r="C391" s="2">
        <f>YEAR(Table2[Order Date])</f>
        <v>2024</v>
      </c>
      <c r="D391" s="2" t="str">
        <f>TEXT(Table2[Order Date],"mmm")</f>
        <v>Jan</v>
      </c>
      <c r="E391" t="s">
        <v>941</v>
      </c>
      <c r="F391" t="s">
        <v>15</v>
      </c>
      <c r="G391" t="s">
        <v>16</v>
      </c>
      <c r="H391" t="str">
        <f>VLOOKUP(Table2[[#This Row],[City]], Table46[], 2, FALSE)</f>
        <v>Karnataka</v>
      </c>
      <c r="I391" t="s">
        <v>75</v>
      </c>
      <c r="J391" t="s">
        <v>409</v>
      </c>
      <c r="K391" t="s">
        <v>942</v>
      </c>
      <c r="L391" s="2">
        <v>4</v>
      </c>
      <c r="M391" s="11">
        <v>34292</v>
      </c>
      <c r="N391" s="6">
        <v>0</v>
      </c>
      <c r="O391" s="4">
        <f>Table2[[#This Row],[Discount]]/100</f>
        <v>0</v>
      </c>
      <c r="P391" s="4" t="str">
        <f>IF(Table2[[#This Row],[Discount%]]=0,"No Discount",
IF(Table2[[#This Row],[Discount%]]&lt;=0.1,"Medium Discount",
IF(Table2[[#This Row],[Discount%]]&lt;=0.2,"High Discount")))</f>
        <v>No Discount</v>
      </c>
      <c r="Q391" s="9">
        <f>(Table2[Unit_Price]*Table2[Quantity])*(Table2[Discount]/100)</f>
        <v>0</v>
      </c>
      <c r="R391" s="10">
        <v>137168</v>
      </c>
      <c r="S391" s="10">
        <v>33083.870000000003</v>
      </c>
      <c r="T391" s="4">
        <f>Table2[Profit]/Table2[Sales]</f>
        <v>0.24119233348886041</v>
      </c>
      <c r="U391" t="s">
        <v>83</v>
      </c>
    </row>
    <row r="392" spans="1:21" x14ac:dyDescent="0.35">
      <c r="A392">
        <v>10424</v>
      </c>
      <c r="B392" s="1">
        <v>45414</v>
      </c>
      <c r="C392" s="2">
        <f>YEAR(Table2[Order Date])</f>
        <v>2024</v>
      </c>
      <c r="D392" s="2" t="str">
        <f>TEXT(Table2[Order Date],"mmm")</f>
        <v>May</v>
      </c>
      <c r="E392" t="s">
        <v>943</v>
      </c>
      <c r="F392" t="s">
        <v>28</v>
      </c>
      <c r="G392" t="s">
        <v>29</v>
      </c>
      <c r="H392" t="str">
        <f>VLOOKUP(Table2[[#This Row],[City]], Table46[], 2, FALSE)</f>
        <v>Bihar</v>
      </c>
      <c r="I392" t="s">
        <v>42</v>
      </c>
      <c r="J392" t="s">
        <v>51</v>
      </c>
      <c r="K392" t="s">
        <v>944</v>
      </c>
      <c r="L392" s="2">
        <v>2</v>
      </c>
      <c r="M392" s="11">
        <v>53535</v>
      </c>
      <c r="N392" s="6">
        <v>10</v>
      </c>
      <c r="O392" s="4">
        <f>Table2[[#This Row],[Discount]]/100</f>
        <v>0.1</v>
      </c>
      <c r="P392" s="4" t="str">
        <f>IF(Table2[[#This Row],[Discount%]]=0,"No Discount",
IF(Table2[[#This Row],[Discount%]]&lt;=0.1,"Medium Discount",
IF(Table2[[#This Row],[Discount%]]&lt;=0.2,"High Discount")))</f>
        <v>Medium Discount</v>
      </c>
      <c r="Q392" s="9">
        <f>(Table2[Unit_Price]*Table2[Quantity])*(Table2[Discount]/100)</f>
        <v>10707</v>
      </c>
      <c r="R392" s="10">
        <v>96363</v>
      </c>
      <c r="S392" s="10">
        <v>8393.35</v>
      </c>
      <c r="T392" s="4">
        <f>Table2[Profit]/Table2[Sales]</f>
        <v>8.7101377084565654E-2</v>
      </c>
      <c r="U392" t="s">
        <v>38</v>
      </c>
    </row>
    <row r="393" spans="1:21" x14ac:dyDescent="0.35">
      <c r="A393">
        <v>10425</v>
      </c>
      <c r="B393" s="1">
        <v>45827</v>
      </c>
      <c r="C393" s="2">
        <f>YEAR(Table2[Order Date])</f>
        <v>2025</v>
      </c>
      <c r="D393" s="2" t="str">
        <f>TEXT(Table2[Order Date],"mmm")</f>
        <v>Jun</v>
      </c>
      <c r="E393" t="s">
        <v>945</v>
      </c>
      <c r="F393" t="s">
        <v>40</v>
      </c>
      <c r="G393" t="s">
        <v>62</v>
      </c>
      <c r="H393" t="str">
        <f>VLOOKUP(Table2[[#This Row],[City]], Table46[], 2, FALSE)</f>
        <v>Goa</v>
      </c>
      <c r="I393" t="s">
        <v>96</v>
      </c>
      <c r="J393" t="s">
        <v>138</v>
      </c>
      <c r="K393" t="s">
        <v>946</v>
      </c>
      <c r="L393" s="2">
        <v>1</v>
      </c>
      <c r="M393" s="11">
        <v>38686</v>
      </c>
      <c r="N393" s="6">
        <v>15</v>
      </c>
      <c r="O393" s="4">
        <f>Table2[[#This Row],[Discount]]/100</f>
        <v>0.15</v>
      </c>
      <c r="P393" s="4" t="str">
        <f>IF(Table2[[#This Row],[Discount%]]=0,"No Discount",
IF(Table2[[#This Row],[Discount%]]&lt;=0.1,"Medium Discount",
IF(Table2[[#This Row],[Discount%]]&lt;=0.2,"High Discount")))</f>
        <v>High Discount</v>
      </c>
      <c r="Q393" s="9">
        <f>(Table2[Unit_Price]*Table2[Quantity])*(Table2[Discount]/100)</f>
        <v>5802.9</v>
      </c>
      <c r="R393" s="10">
        <v>32883.1</v>
      </c>
      <c r="S393" s="10">
        <v>6950.81</v>
      </c>
      <c r="T393" s="4">
        <f>Table2[Profit]/Table2[Sales]</f>
        <v>0.21137940157710194</v>
      </c>
      <c r="U393" t="s">
        <v>33</v>
      </c>
    </row>
    <row r="394" spans="1:21" x14ac:dyDescent="0.35">
      <c r="A394">
        <v>10426</v>
      </c>
      <c r="B394" s="1">
        <v>45608</v>
      </c>
      <c r="C394" s="2">
        <f>YEAR(Table2[Order Date])</f>
        <v>2024</v>
      </c>
      <c r="D394" s="2" t="str">
        <f>TEXT(Table2[Order Date],"mmm")</f>
        <v>Nov</v>
      </c>
      <c r="E394" t="s">
        <v>947</v>
      </c>
      <c r="F394" t="s">
        <v>28</v>
      </c>
      <c r="G394" t="s">
        <v>35</v>
      </c>
      <c r="H394" t="str">
        <f>VLOOKUP(Table2[[#This Row],[City]], Table46[], 2, FALSE)</f>
        <v>West Bengal</v>
      </c>
      <c r="I394" t="s">
        <v>129</v>
      </c>
      <c r="J394" t="s">
        <v>148</v>
      </c>
      <c r="K394" t="s">
        <v>948</v>
      </c>
      <c r="L394" s="2">
        <v>5</v>
      </c>
      <c r="M394" s="11">
        <v>50771</v>
      </c>
      <c r="N394" s="6">
        <v>5</v>
      </c>
      <c r="O394" s="4">
        <f>Table2[[#This Row],[Discount]]/100</f>
        <v>0.05</v>
      </c>
      <c r="P394" s="4" t="str">
        <f>IF(Table2[[#This Row],[Discount%]]=0,"No Discount",
IF(Table2[[#This Row],[Discount%]]&lt;=0.1,"Medium Discount",
IF(Table2[[#This Row],[Discount%]]&lt;=0.2,"High Discount")))</f>
        <v>Medium Discount</v>
      </c>
      <c r="Q394" s="9">
        <f>(Table2[Unit_Price]*Table2[Quantity])*(Table2[Discount]/100)</f>
        <v>12692.75</v>
      </c>
      <c r="R394" s="10">
        <v>241162.25</v>
      </c>
      <c r="S394" s="10">
        <v>41029.54</v>
      </c>
      <c r="T394" s="4">
        <f>Table2[Profit]/Table2[Sales]</f>
        <v>0.1701325145208257</v>
      </c>
      <c r="U394" t="s">
        <v>20</v>
      </c>
    </row>
    <row r="395" spans="1:21" x14ac:dyDescent="0.35">
      <c r="A395">
        <v>10427</v>
      </c>
      <c r="B395" s="1">
        <v>45521</v>
      </c>
      <c r="C395" s="2">
        <f>YEAR(Table2[Order Date])</f>
        <v>2024</v>
      </c>
      <c r="D395" s="2" t="str">
        <f>TEXT(Table2[Order Date],"mmm")</f>
        <v>Aug</v>
      </c>
      <c r="E395" t="s">
        <v>949</v>
      </c>
      <c r="F395" t="s">
        <v>40</v>
      </c>
      <c r="G395" t="s">
        <v>103</v>
      </c>
      <c r="H395" t="str">
        <f>VLOOKUP(Table2[[#This Row],[City]], Table46[], 2, FALSE)</f>
        <v>Gujarat</v>
      </c>
      <c r="I395" t="s">
        <v>96</v>
      </c>
      <c r="J395" t="s">
        <v>156</v>
      </c>
      <c r="K395" t="s">
        <v>950</v>
      </c>
      <c r="L395" s="2">
        <v>2</v>
      </c>
      <c r="M395" s="11">
        <v>11405</v>
      </c>
      <c r="N395" s="6">
        <v>5</v>
      </c>
      <c r="O395" s="4">
        <f>Table2[[#This Row],[Discount]]/100</f>
        <v>0.05</v>
      </c>
      <c r="P395" s="4" t="str">
        <f>IF(Table2[[#This Row],[Discount%]]=0,"No Discount",
IF(Table2[[#This Row],[Discount%]]&lt;=0.1,"Medium Discount",
IF(Table2[[#This Row],[Discount%]]&lt;=0.2,"High Discount")))</f>
        <v>Medium Discount</v>
      </c>
      <c r="Q395" s="9">
        <f>(Table2[Unit_Price]*Table2[Quantity])*(Table2[Discount]/100)</f>
        <v>1140.5</v>
      </c>
      <c r="R395" s="10">
        <v>21669.5</v>
      </c>
      <c r="S395" s="10">
        <v>2977.36</v>
      </c>
      <c r="T395" s="4">
        <f>Table2[Profit]/Table2[Sales]</f>
        <v>0.13739864786912481</v>
      </c>
      <c r="U395" t="s">
        <v>33</v>
      </c>
    </row>
    <row r="396" spans="1:21" x14ac:dyDescent="0.35">
      <c r="A396">
        <v>10428</v>
      </c>
      <c r="B396" s="1">
        <v>45581</v>
      </c>
      <c r="C396" s="2">
        <f>YEAR(Table2[Order Date])</f>
        <v>2024</v>
      </c>
      <c r="D396" s="2" t="str">
        <f>TEXT(Table2[Order Date],"mmm")</f>
        <v>Oct</v>
      </c>
      <c r="E396" t="s">
        <v>951</v>
      </c>
      <c r="F396" t="s">
        <v>28</v>
      </c>
      <c r="G396" t="s">
        <v>114</v>
      </c>
      <c r="H396" t="str">
        <f>VLOOKUP(Table2[[#This Row],[City]], Table46[], 2, FALSE)</f>
        <v>Jharkhand</v>
      </c>
      <c r="I396" t="s">
        <v>69</v>
      </c>
      <c r="J396" t="s">
        <v>123</v>
      </c>
      <c r="K396" t="s">
        <v>952</v>
      </c>
      <c r="L396" s="2">
        <v>2</v>
      </c>
      <c r="M396" s="11">
        <v>63889</v>
      </c>
      <c r="N396" s="6">
        <v>15</v>
      </c>
      <c r="O396" s="4">
        <f>Table2[[#This Row],[Discount]]/100</f>
        <v>0.15</v>
      </c>
      <c r="P396" s="4" t="str">
        <f>IF(Table2[[#This Row],[Discount%]]=0,"No Discount",
IF(Table2[[#This Row],[Discount%]]&lt;=0.1,"Medium Discount",
IF(Table2[[#This Row],[Discount%]]&lt;=0.2,"High Discount")))</f>
        <v>High Discount</v>
      </c>
      <c r="Q396" s="9">
        <f>(Table2[Unit_Price]*Table2[Quantity])*(Table2[Discount]/100)</f>
        <v>19166.7</v>
      </c>
      <c r="R396" s="10">
        <v>108611.3</v>
      </c>
      <c r="S396" s="10">
        <v>20674.53</v>
      </c>
      <c r="T396" s="4">
        <f>Table2[Profit]/Table2[Sales]</f>
        <v>0.19035339785086816</v>
      </c>
      <c r="U396" t="s">
        <v>38</v>
      </c>
    </row>
    <row r="397" spans="1:21" x14ac:dyDescent="0.35">
      <c r="A397">
        <v>10429</v>
      </c>
      <c r="B397" s="1">
        <v>45346</v>
      </c>
      <c r="C397" s="2">
        <f>YEAR(Table2[Order Date])</f>
        <v>2024</v>
      </c>
      <c r="D397" s="2" t="str">
        <f>TEXT(Table2[Order Date],"mmm")</f>
        <v>Feb</v>
      </c>
      <c r="E397" t="s">
        <v>953</v>
      </c>
      <c r="F397" t="s">
        <v>28</v>
      </c>
      <c r="G397" t="s">
        <v>29</v>
      </c>
      <c r="H397" t="str">
        <f>VLOOKUP(Table2[[#This Row],[City]], Table46[], 2, FALSE)</f>
        <v>Bihar</v>
      </c>
      <c r="I397" t="s">
        <v>24</v>
      </c>
      <c r="J397" t="s">
        <v>25</v>
      </c>
      <c r="K397" t="s">
        <v>954</v>
      </c>
      <c r="L397" s="2">
        <v>5</v>
      </c>
      <c r="M397" s="11">
        <v>22292</v>
      </c>
      <c r="N397" s="6">
        <v>10</v>
      </c>
      <c r="O397" s="4">
        <f>Table2[[#This Row],[Discount]]/100</f>
        <v>0.1</v>
      </c>
      <c r="P397" s="4" t="str">
        <f>IF(Table2[[#This Row],[Discount%]]=0,"No Discount",
IF(Table2[[#This Row],[Discount%]]&lt;=0.1,"Medium Discount",
IF(Table2[[#This Row],[Discount%]]&lt;=0.2,"High Discount")))</f>
        <v>Medium Discount</v>
      </c>
      <c r="Q397" s="9">
        <f>(Table2[Unit_Price]*Table2[Quantity])*(Table2[Discount]/100)</f>
        <v>11146</v>
      </c>
      <c r="R397" s="10">
        <v>100314</v>
      </c>
      <c r="S397" s="10">
        <v>9395.84</v>
      </c>
      <c r="T397" s="4">
        <f>Table2[Profit]/Table2[Sales]</f>
        <v>9.366429411647427E-2</v>
      </c>
      <c r="U397" t="s">
        <v>38</v>
      </c>
    </row>
    <row r="398" spans="1:21" x14ac:dyDescent="0.35">
      <c r="A398">
        <v>10430</v>
      </c>
      <c r="B398" s="1">
        <v>45872</v>
      </c>
      <c r="C398" s="2">
        <f>YEAR(Table2[Order Date])</f>
        <v>2025</v>
      </c>
      <c r="D398" s="2" t="str">
        <f>TEXT(Table2[Order Date],"mmm")</f>
        <v>Aug</v>
      </c>
      <c r="E398" t="s">
        <v>955</v>
      </c>
      <c r="F398" t="s">
        <v>40</v>
      </c>
      <c r="G398" t="s">
        <v>50</v>
      </c>
      <c r="H398" t="str">
        <f>VLOOKUP(Table2[[#This Row],[City]], Table46[], 2, FALSE)</f>
        <v>Maharashtra</v>
      </c>
      <c r="I398" t="s">
        <v>30</v>
      </c>
      <c r="J398" t="s">
        <v>227</v>
      </c>
      <c r="K398" t="s">
        <v>956</v>
      </c>
      <c r="L398" s="2">
        <v>2</v>
      </c>
      <c r="M398" s="11">
        <v>60140</v>
      </c>
      <c r="N398" s="6">
        <v>20</v>
      </c>
      <c r="O398" s="4">
        <f>Table2[[#This Row],[Discount]]/100</f>
        <v>0.2</v>
      </c>
      <c r="P398" s="4" t="str">
        <f>IF(Table2[[#This Row],[Discount%]]=0,"No Discount",
IF(Table2[[#This Row],[Discount%]]&lt;=0.1,"Medium Discount",
IF(Table2[[#This Row],[Discount%]]&lt;=0.2,"High Discount")))</f>
        <v>High Discount</v>
      </c>
      <c r="Q398" s="9">
        <f>(Table2[Unit_Price]*Table2[Quantity])*(Table2[Discount]/100)</f>
        <v>24056</v>
      </c>
      <c r="R398" s="10">
        <v>96224</v>
      </c>
      <c r="S398" s="10">
        <v>14747.44</v>
      </c>
      <c r="T398" s="4">
        <f>Table2[Profit]/Table2[Sales]</f>
        <v>0.15326155636847358</v>
      </c>
      <c r="U398" t="s">
        <v>33</v>
      </c>
    </row>
    <row r="399" spans="1:21" x14ac:dyDescent="0.35">
      <c r="A399">
        <v>10431</v>
      </c>
      <c r="B399" s="1">
        <v>45271</v>
      </c>
      <c r="C399" s="2">
        <f>YEAR(Table2[Order Date])</f>
        <v>2023</v>
      </c>
      <c r="D399" s="2" t="str">
        <f>TEXT(Table2[Order Date],"mmm")</f>
        <v>Dec</v>
      </c>
      <c r="E399" t="s">
        <v>957</v>
      </c>
      <c r="F399" t="s">
        <v>40</v>
      </c>
      <c r="G399" t="s">
        <v>103</v>
      </c>
      <c r="H399" t="str">
        <f>VLOOKUP(Table2[[#This Row],[City]], Table46[], 2, FALSE)</f>
        <v>Gujarat</v>
      </c>
      <c r="I399" t="s">
        <v>129</v>
      </c>
      <c r="J399" t="s">
        <v>148</v>
      </c>
      <c r="K399" t="s">
        <v>958</v>
      </c>
      <c r="L399" s="2">
        <v>2</v>
      </c>
      <c r="M399" s="11">
        <v>25502</v>
      </c>
      <c r="N399" s="6">
        <v>20</v>
      </c>
      <c r="O399" s="4">
        <f>Table2[[#This Row],[Discount]]/100</f>
        <v>0.2</v>
      </c>
      <c r="P399" s="4" t="str">
        <f>IF(Table2[[#This Row],[Discount%]]=0,"No Discount",
IF(Table2[[#This Row],[Discount%]]&lt;=0.1,"Medium Discount",
IF(Table2[[#This Row],[Discount%]]&lt;=0.2,"High Discount")))</f>
        <v>High Discount</v>
      </c>
      <c r="Q399" s="9">
        <f>(Table2[Unit_Price]*Table2[Quantity])*(Table2[Discount]/100)</f>
        <v>10200.800000000001</v>
      </c>
      <c r="R399" s="10">
        <v>40803.199999999997</v>
      </c>
      <c r="S399" s="10">
        <v>3958.24</v>
      </c>
      <c r="T399" s="4">
        <f>Table2[Profit]/Table2[Sales]</f>
        <v>9.7008077797819781E-2</v>
      </c>
      <c r="U399" t="s">
        <v>20</v>
      </c>
    </row>
    <row r="400" spans="1:21" x14ac:dyDescent="0.35">
      <c r="A400">
        <v>10432</v>
      </c>
      <c r="B400" s="1">
        <v>45398</v>
      </c>
      <c r="C400" s="2">
        <f>YEAR(Table2[Order Date])</f>
        <v>2024</v>
      </c>
      <c r="D400" s="2" t="str">
        <f>TEXT(Table2[Order Date],"mmm")</f>
        <v>Apr</v>
      </c>
      <c r="E400" t="s">
        <v>959</v>
      </c>
      <c r="F400" t="s">
        <v>28</v>
      </c>
      <c r="G400" t="s">
        <v>35</v>
      </c>
      <c r="H400" t="str">
        <f>VLOOKUP(Table2[[#This Row],[City]], Table46[], 2, FALSE)</f>
        <v>West Bengal</v>
      </c>
      <c r="I400" t="s">
        <v>24</v>
      </c>
      <c r="J400" t="s">
        <v>25</v>
      </c>
      <c r="K400" t="s">
        <v>960</v>
      </c>
      <c r="L400" s="2">
        <v>4</v>
      </c>
      <c r="M400" s="11">
        <v>42773</v>
      </c>
      <c r="N400" s="6">
        <v>20</v>
      </c>
      <c r="O400" s="4">
        <f>Table2[[#This Row],[Discount]]/100</f>
        <v>0.2</v>
      </c>
      <c r="P400" s="4" t="str">
        <f>IF(Table2[[#This Row],[Discount%]]=0,"No Discount",
IF(Table2[[#This Row],[Discount%]]&lt;=0.1,"Medium Discount",
IF(Table2[[#This Row],[Discount%]]&lt;=0.2,"High Discount")))</f>
        <v>High Discount</v>
      </c>
      <c r="Q400" s="9">
        <f>(Table2[Unit_Price]*Table2[Quantity])*(Table2[Discount]/100)</f>
        <v>34218.400000000001</v>
      </c>
      <c r="R400" s="10">
        <v>136873.60000000001</v>
      </c>
      <c r="S400" s="10">
        <v>20500.48</v>
      </c>
      <c r="T400" s="4">
        <f>Table2[Profit]/Table2[Sales]</f>
        <v>0.14977672830991512</v>
      </c>
      <c r="U400" t="s">
        <v>38</v>
      </c>
    </row>
    <row r="401" spans="1:21" x14ac:dyDescent="0.35">
      <c r="A401">
        <v>10433</v>
      </c>
      <c r="B401" s="1">
        <v>45775</v>
      </c>
      <c r="C401" s="2">
        <f>YEAR(Table2[Order Date])</f>
        <v>2025</v>
      </c>
      <c r="D401" s="2" t="str">
        <f>TEXT(Table2[Order Date],"mmm")</f>
        <v>Apr</v>
      </c>
      <c r="E401" t="s">
        <v>961</v>
      </c>
      <c r="F401" t="s">
        <v>28</v>
      </c>
      <c r="G401" t="s">
        <v>35</v>
      </c>
      <c r="H401" t="str">
        <f>VLOOKUP(Table2[[#This Row],[City]], Table46[], 2, FALSE)</f>
        <v>West Bengal</v>
      </c>
      <c r="I401" t="s">
        <v>96</v>
      </c>
      <c r="J401" t="s">
        <v>138</v>
      </c>
      <c r="K401" t="s">
        <v>962</v>
      </c>
      <c r="L401" s="2">
        <v>5</v>
      </c>
      <c r="M401" s="11">
        <v>21146</v>
      </c>
      <c r="N401" s="6">
        <v>10</v>
      </c>
      <c r="O401" s="4">
        <f>Table2[[#This Row],[Discount]]/100</f>
        <v>0.1</v>
      </c>
      <c r="P401" s="4" t="str">
        <f>IF(Table2[[#This Row],[Discount%]]=0,"No Discount",
IF(Table2[[#This Row],[Discount%]]&lt;=0.1,"Medium Discount",
IF(Table2[[#This Row],[Discount%]]&lt;=0.2,"High Discount")))</f>
        <v>Medium Discount</v>
      </c>
      <c r="Q401" s="9">
        <f>(Table2[Unit_Price]*Table2[Quantity])*(Table2[Discount]/100)</f>
        <v>10573</v>
      </c>
      <c r="R401" s="10">
        <v>95157</v>
      </c>
      <c r="S401" s="10">
        <v>20223.310000000001</v>
      </c>
      <c r="T401" s="4">
        <f>Table2[Profit]/Table2[Sales]</f>
        <v>0.21252572065113445</v>
      </c>
      <c r="U401" t="s">
        <v>83</v>
      </c>
    </row>
    <row r="402" spans="1:21" x14ac:dyDescent="0.35">
      <c r="A402">
        <v>10434</v>
      </c>
      <c r="B402" s="1">
        <v>45705</v>
      </c>
      <c r="C402" s="2">
        <f>YEAR(Table2[Order Date])</f>
        <v>2025</v>
      </c>
      <c r="D402" s="2" t="str">
        <f>TEXT(Table2[Order Date],"mmm")</f>
        <v>Feb</v>
      </c>
      <c r="E402" t="s">
        <v>963</v>
      </c>
      <c r="F402" t="s">
        <v>22</v>
      </c>
      <c r="G402" t="s">
        <v>167</v>
      </c>
      <c r="H402" t="str">
        <f>VLOOKUP(Table2[[#This Row],[City]], Table46[], 2, FALSE)</f>
        <v>Punjab</v>
      </c>
      <c r="I402" t="s">
        <v>96</v>
      </c>
      <c r="J402" t="s">
        <v>138</v>
      </c>
      <c r="K402" t="s">
        <v>964</v>
      </c>
      <c r="L402" s="2">
        <v>2</v>
      </c>
      <c r="M402" s="11">
        <v>79849</v>
      </c>
      <c r="N402" s="6">
        <v>0</v>
      </c>
      <c r="O402" s="4">
        <f>Table2[[#This Row],[Discount]]/100</f>
        <v>0</v>
      </c>
      <c r="P402" s="4" t="str">
        <f>IF(Table2[[#This Row],[Discount%]]=0,"No Discount",
IF(Table2[[#This Row],[Discount%]]&lt;=0.1,"Medium Discount",
IF(Table2[[#This Row],[Discount%]]&lt;=0.2,"High Discount")))</f>
        <v>No Discount</v>
      </c>
      <c r="Q402" s="9">
        <f>(Table2[Unit_Price]*Table2[Quantity])*(Table2[Discount]/100)</f>
        <v>0</v>
      </c>
      <c r="R402" s="10">
        <v>159698</v>
      </c>
      <c r="S402" s="10">
        <v>38482.39</v>
      </c>
      <c r="T402" s="4">
        <f>Table2[Profit]/Table2[Sales]</f>
        <v>0.24096976793698105</v>
      </c>
      <c r="U402" t="s">
        <v>33</v>
      </c>
    </row>
    <row r="403" spans="1:21" x14ac:dyDescent="0.35">
      <c r="A403">
        <v>10435</v>
      </c>
      <c r="B403" s="1">
        <v>45920</v>
      </c>
      <c r="C403" s="2">
        <f>YEAR(Table2[Order Date])</f>
        <v>2025</v>
      </c>
      <c r="D403" s="2" t="str">
        <f>TEXT(Table2[Order Date],"mmm")</f>
        <v>Sep</v>
      </c>
      <c r="E403" t="s">
        <v>965</v>
      </c>
      <c r="F403" t="s">
        <v>22</v>
      </c>
      <c r="G403" t="s">
        <v>54</v>
      </c>
      <c r="H403" t="str">
        <f>VLOOKUP(Table2[[#This Row],[City]], Table46[], 2, FALSE)</f>
        <v>Uttar Pradesh</v>
      </c>
      <c r="I403" t="s">
        <v>42</v>
      </c>
      <c r="J403" t="s">
        <v>79</v>
      </c>
      <c r="K403" t="s">
        <v>966</v>
      </c>
      <c r="L403" s="2">
        <v>3</v>
      </c>
      <c r="M403" s="11">
        <v>41591</v>
      </c>
      <c r="N403" s="6">
        <v>10</v>
      </c>
      <c r="O403" s="4">
        <f>Table2[[#This Row],[Discount]]/100</f>
        <v>0.1</v>
      </c>
      <c r="P403" s="4" t="str">
        <f>IF(Table2[[#This Row],[Discount%]]=0,"No Discount",
IF(Table2[[#This Row],[Discount%]]&lt;=0.1,"Medium Discount",
IF(Table2[[#This Row],[Discount%]]&lt;=0.2,"High Discount")))</f>
        <v>Medium Discount</v>
      </c>
      <c r="Q403" s="9">
        <f>(Table2[Unit_Price]*Table2[Quantity])*(Table2[Discount]/100)</f>
        <v>12477.300000000001</v>
      </c>
      <c r="R403" s="10">
        <v>112295.7</v>
      </c>
      <c r="S403" s="10">
        <v>26273.46</v>
      </c>
      <c r="T403" s="4">
        <f>Table2[Profit]/Table2[Sales]</f>
        <v>0.23396675028518457</v>
      </c>
      <c r="U403" t="s">
        <v>38</v>
      </c>
    </row>
    <row r="404" spans="1:21" x14ac:dyDescent="0.35">
      <c r="A404">
        <v>10436</v>
      </c>
      <c r="B404" s="1">
        <v>45490</v>
      </c>
      <c r="C404" s="2">
        <f>YEAR(Table2[Order Date])</f>
        <v>2024</v>
      </c>
      <c r="D404" s="2" t="str">
        <f>TEXT(Table2[Order Date],"mmm")</f>
        <v>Jul</v>
      </c>
      <c r="E404" t="s">
        <v>967</v>
      </c>
      <c r="F404" t="s">
        <v>22</v>
      </c>
      <c r="G404" t="s">
        <v>58</v>
      </c>
      <c r="H404" t="str">
        <f>VLOOKUP(Table2[[#This Row],[City]], Table46[], 2, FALSE)</f>
        <v>Rajashtan</v>
      </c>
      <c r="I404" t="s">
        <v>129</v>
      </c>
      <c r="J404" t="s">
        <v>159</v>
      </c>
      <c r="K404" t="s">
        <v>968</v>
      </c>
      <c r="L404" s="2">
        <v>1</v>
      </c>
      <c r="M404" s="11">
        <v>17173</v>
      </c>
      <c r="N404" s="6">
        <v>10</v>
      </c>
      <c r="O404" s="4">
        <f>Table2[[#This Row],[Discount]]/100</f>
        <v>0.1</v>
      </c>
      <c r="P404" s="4" t="str">
        <f>IF(Table2[[#This Row],[Discount%]]=0,"No Discount",
IF(Table2[[#This Row],[Discount%]]&lt;=0.1,"Medium Discount",
IF(Table2[[#This Row],[Discount%]]&lt;=0.2,"High Discount")))</f>
        <v>Medium Discount</v>
      </c>
      <c r="Q404" s="9">
        <f>(Table2[Unit_Price]*Table2[Quantity])*(Table2[Discount]/100)</f>
        <v>1717.3000000000002</v>
      </c>
      <c r="R404" s="10">
        <v>15455.7</v>
      </c>
      <c r="S404" s="10">
        <v>3606.43</v>
      </c>
      <c r="T404" s="4">
        <f>Table2[Profit]/Table2[Sales]</f>
        <v>0.2333398034382137</v>
      </c>
      <c r="U404" t="s">
        <v>83</v>
      </c>
    </row>
    <row r="405" spans="1:21" x14ac:dyDescent="0.35">
      <c r="A405">
        <v>10437</v>
      </c>
      <c r="B405" s="1">
        <v>45802</v>
      </c>
      <c r="C405" s="2">
        <f>YEAR(Table2[Order Date])</f>
        <v>2025</v>
      </c>
      <c r="D405" s="2" t="str">
        <f>TEXT(Table2[Order Date],"mmm")</f>
        <v>May</v>
      </c>
      <c r="E405" t="s">
        <v>969</v>
      </c>
      <c r="F405" t="s">
        <v>40</v>
      </c>
      <c r="G405" t="s">
        <v>50</v>
      </c>
      <c r="H405" t="str">
        <f>VLOOKUP(Table2[[#This Row],[City]], Table46[], 2, FALSE)</f>
        <v>Maharashtra</v>
      </c>
      <c r="I405" t="s">
        <v>24</v>
      </c>
      <c r="J405" t="s">
        <v>25</v>
      </c>
      <c r="K405" t="s">
        <v>970</v>
      </c>
      <c r="L405" s="2">
        <v>4</v>
      </c>
      <c r="M405" s="11">
        <v>8489</v>
      </c>
      <c r="N405" s="6">
        <v>10</v>
      </c>
      <c r="O405" s="4">
        <f>Table2[[#This Row],[Discount]]/100</f>
        <v>0.1</v>
      </c>
      <c r="P405" s="4" t="str">
        <f>IF(Table2[[#This Row],[Discount%]]=0,"No Discount",
IF(Table2[[#This Row],[Discount%]]&lt;=0.1,"Medium Discount",
IF(Table2[[#This Row],[Discount%]]&lt;=0.2,"High Discount")))</f>
        <v>Medium Discount</v>
      </c>
      <c r="Q405" s="9">
        <f>(Table2[Unit_Price]*Table2[Quantity])*(Table2[Discount]/100)</f>
        <v>3395.6000000000004</v>
      </c>
      <c r="R405" s="10">
        <v>30560.400000000001</v>
      </c>
      <c r="S405" s="10">
        <v>1975.66</v>
      </c>
      <c r="T405" s="4">
        <f>Table2[Profit]/Table2[Sales]</f>
        <v>6.4647714035156609E-2</v>
      </c>
      <c r="U405" t="s">
        <v>72</v>
      </c>
    </row>
    <row r="406" spans="1:21" x14ac:dyDescent="0.35">
      <c r="A406">
        <v>10438</v>
      </c>
      <c r="B406" s="1">
        <v>45462</v>
      </c>
      <c r="C406" s="2">
        <f>YEAR(Table2[Order Date])</f>
        <v>2024</v>
      </c>
      <c r="D406" s="2" t="str">
        <f>TEXT(Table2[Order Date],"mmm")</f>
        <v>Jun</v>
      </c>
      <c r="E406" t="s">
        <v>971</v>
      </c>
      <c r="F406" t="s">
        <v>15</v>
      </c>
      <c r="G406" t="s">
        <v>174</v>
      </c>
      <c r="H406" t="str">
        <f>VLOOKUP(Table2[[#This Row],[City]], Table46[], 2, FALSE)</f>
        <v>Tamil Nadu</v>
      </c>
      <c r="I406" t="s">
        <v>75</v>
      </c>
      <c r="J406" t="s">
        <v>76</v>
      </c>
      <c r="K406" t="s">
        <v>972</v>
      </c>
      <c r="L406" s="2">
        <v>4</v>
      </c>
      <c r="M406" s="11">
        <v>53664</v>
      </c>
      <c r="N406" s="6">
        <v>0</v>
      </c>
      <c r="O406" s="4">
        <f>Table2[[#This Row],[Discount]]/100</f>
        <v>0</v>
      </c>
      <c r="P406" s="4" t="str">
        <f>IF(Table2[[#This Row],[Discount%]]=0,"No Discount",
IF(Table2[[#This Row],[Discount%]]&lt;=0.1,"Medium Discount",
IF(Table2[[#This Row],[Discount%]]&lt;=0.2,"High Discount")))</f>
        <v>No Discount</v>
      </c>
      <c r="Q406" s="9">
        <f>(Table2[Unit_Price]*Table2[Quantity])*(Table2[Discount]/100)</f>
        <v>0</v>
      </c>
      <c r="R406" s="10">
        <v>214656</v>
      </c>
      <c r="S406" s="10">
        <v>51499.02</v>
      </c>
      <c r="T406" s="4">
        <f>Table2[Profit]/Table2[Sales]</f>
        <v>0.23991418828264757</v>
      </c>
      <c r="U406" t="s">
        <v>83</v>
      </c>
    </row>
    <row r="407" spans="1:21" x14ac:dyDescent="0.35">
      <c r="A407">
        <v>10439</v>
      </c>
      <c r="B407" s="1">
        <v>45579</v>
      </c>
      <c r="C407" s="2">
        <f>YEAR(Table2[Order Date])</f>
        <v>2024</v>
      </c>
      <c r="D407" s="2" t="str">
        <f>TEXT(Table2[Order Date],"mmm")</f>
        <v>Oct</v>
      </c>
      <c r="E407" t="s">
        <v>973</v>
      </c>
      <c r="F407" t="s">
        <v>15</v>
      </c>
      <c r="G407" t="s">
        <v>174</v>
      </c>
      <c r="H407" t="str">
        <f>VLOOKUP(Table2[[#This Row],[City]], Table46[], 2, FALSE)</f>
        <v>Tamil Nadu</v>
      </c>
      <c r="I407" t="s">
        <v>96</v>
      </c>
      <c r="J407" t="s">
        <v>183</v>
      </c>
      <c r="K407" t="s">
        <v>974</v>
      </c>
      <c r="L407" s="2">
        <v>1</v>
      </c>
      <c r="M407" s="11">
        <v>62470</v>
      </c>
      <c r="N407" s="6">
        <v>5</v>
      </c>
      <c r="O407" s="4">
        <f>Table2[[#This Row],[Discount]]/100</f>
        <v>0.05</v>
      </c>
      <c r="P407" s="4" t="str">
        <f>IF(Table2[[#This Row],[Discount%]]=0,"No Discount",
IF(Table2[[#This Row],[Discount%]]&lt;=0.1,"Medium Discount",
IF(Table2[[#This Row],[Discount%]]&lt;=0.2,"High Discount")))</f>
        <v>Medium Discount</v>
      </c>
      <c r="Q407" s="9">
        <f>(Table2[Unit_Price]*Table2[Quantity])*(Table2[Discount]/100)</f>
        <v>3123.5</v>
      </c>
      <c r="R407" s="10">
        <v>59346.5</v>
      </c>
      <c r="S407" s="10">
        <v>13481.71</v>
      </c>
      <c r="T407" s="4">
        <f>Table2[Profit]/Table2[Sales]</f>
        <v>0.22716942026909756</v>
      </c>
      <c r="U407" t="s">
        <v>33</v>
      </c>
    </row>
    <row r="408" spans="1:21" x14ac:dyDescent="0.35">
      <c r="A408">
        <v>10440</v>
      </c>
      <c r="B408" s="1">
        <v>45432</v>
      </c>
      <c r="C408" s="2">
        <f>YEAR(Table2[Order Date])</f>
        <v>2024</v>
      </c>
      <c r="D408" s="2" t="str">
        <f>TEXT(Table2[Order Date],"mmm")</f>
        <v>May</v>
      </c>
      <c r="E408" t="s">
        <v>975</v>
      </c>
      <c r="F408" t="s">
        <v>40</v>
      </c>
      <c r="G408" t="s">
        <v>41</v>
      </c>
      <c r="H408" t="str">
        <f>VLOOKUP(Table2[[#This Row],[City]], Table46[], 2, FALSE)</f>
        <v>Maharashtra</v>
      </c>
      <c r="I408" t="s">
        <v>96</v>
      </c>
      <c r="J408" t="s">
        <v>97</v>
      </c>
      <c r="K408" t="s">
        <v>976</v>
      </c>
      <c r="L408" s="2">
        <v>5</v>
      </c>
      <c r="M408" s="11">
        <v>18345</v>
      </c>
      <c r="N408" s="6">
        <v>20</v>
      </c>
      <c r="O408" s="4">
        <f>Table2[[#This Row],[Discount]]/100</f>
        <v>0.2</v>
      </c>
      <c r="P408" s="4" t="str">
        <f>IF(Table2[[#This Row],[Discount%]]=0,"No Discount",
IF(Table2[[#This Row],[Discount%]]&lt;=0.1,"Medium Discount",
IF(Table2[[#This Row],[Discount%]]&lt;=0.2,"High Discount")))</f>
        <v>High Discount</v>
      </c>
      <c r="Q408" s="9">
        <f>(Table2[Unit_Price]*Table2[Quantity])*(Table2[Discount]/100)</f>
        <v>18345</v>
      </c>
      <c r="R408" s="10">
        <v>73380</v>
      </c>
      <c r="S408" s="10">
        <v>13731.52</v>
      </c>
      <c r="T408" s="4">
        <f>Table2[Profit]/Table2[Sales]</f>
        <v>0.18712891796129735</v>
      </c>
      <c r="U408" t="s">
        <v>33</v>
      </c>
    </row>
    <row r="409" spans="1:21" x14ac:dyDescent="0.35">
      <c r="A409">
        <v>10441</v>
      </c>
      <c r="B409" s="1">
        <v>45526</v>
      </c>
      <c r="C409" s="2">
        <f>YEAR(Table2[Order Date])</f>
        <v>2024</v>
      </c>
      <c r="D409" s="2" t="str">
        <f>TEXT(Table2[Order Date],"mmm")</f>
        <v>Aug</v>
      </c>
      <c r="E409" t="s">
        <v>977</v>
      </c>
      <c r="F409" t="s">
        <v>28</v>
      </c>
      <c r="G409" t="s">
        <v>85</v>
      </c>
      <c r="H409" t="str">
        <f>VLOOKUP(Table2[[#This Row],[City]], Table46[], 2, FALSE)</f>
        <v>Odisha</v>
      </c>
      <c r="I409" t="s">
        <v>96</v>
      </c>
      <c r="J409" t="s">
        <v>214</v>
      </c>
      <c r="K409" t="s">
        <v>978</v>
      </c>
      <c r="L409" s="2">
        <v>1</v>
      </c>
      <c r="M409" s="11">
        <v>11787</v>
      </c>
      <c r="N409" s="6">
        <v>15</v>
      </c>
      <c r="O409" s="4">
        <f>Table2[[#This Row],[Discount]]/100</f>
        <v>0.15</v>
      </c>
      <c r="P409" s="4" t="str">
        <f>IF(Table2[[#This Row],[Discount%]]=0,"No Discount",
IF(Table2[[#This Row],[Discount%]]&lt;=0.1,"Medium Discount",
IF(Table2[[#This Row],[Discount%]]&lt;=0.2,"High Discount")))</f>
        <v>High Discount</v>
      </c>
      <c r="Q409" s="9">
        <f>(Table2[Unit_Price]*Table2[Quantity])*(Table2[Discount]/100)</f>
        <v>1768.05</v>
      </c>
      <c r="R409" s="10">
        <v>10018.950000000001</v>
      </c>
      <c r="S409" s="10">
        <v>2342.42</v>
      </c>
      <c r="T409" s="4">
        <f>Table2[Profit]/Table2[Sales]</f>
        <v>0.23379895098787795</v>
      </c>
      <c r="U409" t="s">
        <v>83</v>
      </c>
    </row>
    <row r="410" spans="1:21" x14ac:dyDescent="0.35">
      <c r="A410">
        <v>10442</v>
      </c>
      <c r="B410" s="1">
        <v>45210</v>
      </c>
      <c r="C410" s="2">
        <f>YEAR(Table2[Order Date])</f>
        <v>2023</v>
      </c>
      <c r="D410" s="2" t="str">
        <f>TEXT(Table2[Order Date],"mmm")</f>
        <v>Oct</v>
      </c>
      <c r="E410" t="s">
        <v>979</v>
      </c>
      <c r="F410" t="s">
        <v>15</v>
      </c>
      <c r="G410" t="s">
        <v>68</v>
      </c>
      <c r="H410" t="str">
        <f>VLOOKUP(Table2[[#This Row],[City]], Table46[], 2, FALSE)</f>
        <v>Telangana</v>
      </c>
      <c r="I410" t="s">
        <v>24</v>
      </c>
      <c r="J410" t="s">
        <v>59</v>
      </c>
      <c r="K410" t="s">
        <v>980</v>
      </c>
      <c r="L410" s="2">
        <v>2</v>
      </c>
      <c r="M410" s="11">
        <v>14992</v>
      </c>
      <c r="N410" s="6">
        <v>20</v>
      </c>
      <c r="O410" s="4">
        <f>Table2[[#This Row],[Discount]]/100</f>
        <v>0.2</v>
      </c>
      <c r="P410" s="4" t="str">
        <f>IF(Table2[[#This Row],[Discount%]]=0,"No Discount",
IF(Table2[[#This Row],[Discount%]]&lt;=0.1,"Medium Discount",
IF(Table2[[#This Row],[Discount%]]&lt;=0.2,"High Discount")))</f>
        <v>High Discount</v>
      </c>
      <c r="Q410" s="9">
        <f>(Table2[Unit_Price]*Table2[Quantity])*(Table2[Discount]/100)</f>
        <v>5996.8</v>
      </c>
      <c r="R410" s="10">
        <v>23987.200000000001</v>
      </c>
      <c r="S410" s="10">
        <v>3757.96</v>
      </c>
      <c r="T410" s="4">
        <f>Table2[Profit]/Table2[Sales]</f>
        <v>0.15666522145144077</v>
      </c>
      <c r="U410" t="s">
        <v>38</v>
      </c>
    </row>
    <row r="411" spans="1:21" x14ac:dyDescent="0.35">
      <c r="A411">
        <v>10443</v>
      </c>
      <c r="B411" s="1">
        <v>45766</v>
      </c>
      <c r="C411" s="2">
        <f>YEAR(Table2[Order Date])</f>
        <v>2025</v>
      </c>
      <c r="D411" s="2" t="str">
        <f>TEXT(Table2[Order Date],"mmm")</f>
        <v>Apr</v>
      </c>
      <c r="E411" t="s">
        <v>981</v>
      </c>
      <c r="F411" t="s">
        <v>40</v>
      </c>
      <c r="G411" t="s">
        <v>103</v>
      </c>
      <c r="H411" t="str">
        <f>VLOOKUP(Table2[[#This Row],[City]], Table46[], 2, FALSE)</f>
        <v>Gujarat</v>
      </c>
      <c r="I411" t="s">
        <v>46</v>
      </c>
      <c r="J411" t="s">
        <v>141</v>
      </c>
      <c r="K411" t="s">
        <v>982</v>
      </c>
      <c r="L411" s="2">
        <v>2</v>
      </c>
      <c r="M411" s="11">
        <v>52604</v>
      </c>
      <c r="N411" s="6">
        <v>20</v>
      </c>
      <c r="O411" s="4">
        <f>Table2[[#This Row],[Discount]]/100</f>
        <v>0.2</v>
      </c>
      <c r="P411" s="4" t="str">
        <f>IF(Table2[[#This Row],[Discount%]]=0,"No Discount",
IF(Table2[[#This Row],[Discount%]]&lt;=0.1,"Medium Discount",
IF(Table2[[#This Row],[Discount%]]&lt;=0.2,"High Discount")))</f>
        <v>High Discount</v>
      </c>
      <c r="Q411" s="9">
        <f>(Table2[Unit_Price]*Table2[Quantity])*(Table2[Discount]/100)</f>
        <v>21041.600000000002</v>
      </c>
      <c r="R411" s="10">
        <v>84166.399999999994</v>
      </c>
      <c r="S411" s="10">
        <v>15279.28</v>
      </c>
      <c r="T411" s="4">
        <f>Table2[Profit]/Table2[Sales]</f>
        <v>0.18153657516538668</v>
      </c>
      <c r="U411" t="s">
        <v>38</v>
      </c>
    </row>
    <row r="412" spans="1:21" x14ac:dyDescent="0.35">
      <c r="A412">
        <v>10444</v>
      </c>
      <c r="B412" s="1">
        <v>45332</v>
      </c>
      <c r="C412" s="2">
        <f>YEAR(Table2[Order Date])</f>
        <v>2024</v>
      </c>
      <c r="D412" s="2" t="str">
        <f>TEXT(Table2[Order Date],"mmm")</f>
        <v>Feb</v>
      </c>
      <c r="E412" t="s">
        <v>983</v>
      </c>
      <c r="F412" t="s">
        <v>22</v>
      </c>
      <c r="G412" t="s">
        <v>58</v>
      </c>
      <c r="H412" t="str">
        <f>VLOOKUP(Table2[[#This Row],[City]], Table46[], 2, FALSE)</f>
        <v>Rajashtan</v>
      </c>
      <c r="I412" t="s">
        <v>96</v>
      </c>
      <c r="J412" t="s">
        <v>183</v>
      </c>
      <c r="K412" t="s">
        <v>984</v>
      </c>
      <c r="L412" s="2">
        <v>4</v>
      </c>
      <c r="M412" s="11">
        <v>48951</v>
      </c>
      <c r="N412" s="6">
        <v>15</v>
      </c>
      <c r="O412" s="4">
        <f>Table2[[#This Row],[Discount]]/100</f>
        <v>0.15</v>
      </c>
      <c r="P412" s="4" t="str">
        <f>IF(Table2[[#This Row],[Discount%]]=0,"No Discount",
IF(Table2[[#This Row],[Discount%]]&lt;=0.1,"Medium Discount",
IF(Table2[[#This Row],[Discount%]]&lt;=0.2,"High Discount")))</f>
        <v>High Discount</v>
      </c>
      <c r="Q412" s="9">
        <f>(Table2[Unit_Price]*Table2[Quantity])*(Table2[Discount]/100)</f>
        <v>29370.6</v>
      </c>
      <c r="R412" s="10">
        <v>166433.4</v>
      </c>
      <c r="S412" s="10">
        <v>32499.26</v>
      </c>
      <c r="T412" s="4">
        <f>Table2[Profit]/Table2[Sales]</f>
        <v>0.19526885829406837</v>
      </c>
      <c r="U412" t="s">
        <v>38</v>
      </c>
    </row>
    <row r="413" spans="1:21" x14ac:dyDescent="0.35">
      <c r="A413">
        <v>10445</v>
      </c>
      <c r="B413" s="1">
        <v>45697</v>
      </c>
      <c r="C413" s="2">
        <f>YEAR(Table2[Order Date])</f>
        <v>2025</v>
      </c>
      <c r="D413" s="2" t="str">
        <f>TEXT(Table2[Order Date],"mmm")</f>
        <v>Feb</v>
      </c>
      <c r="E413" t="s">
        <v>985</v>
      </c>
      <c r="F413" t="s">
        <v>28</v>
      </c>
      <c r="G413" t="s">
        <v>144</v>
      </c>
      <c r="H413" t="str">
        <f>VLOOKUP(Table2[[#This Row],[City]], Table46[], 2, FALSE)</f>
        <v>Assam</v>
      </c>
      <c r="I413" t="s">
        <v>17</v>
      </c>
      <c r="J413" t="s">
        <v>18</v>
      </c>
      <c r="K413" t="s">
        <v>986</v>
      </c>
      <c r="L413" s="2">
        <v>1</v>
      </c>
      <c r="M413" s="11">
        <v>62525</v>
      </c>
      <c r="N413" s="6">
        <v>0</v>
      </c>
      <c r="O413" s="4">
        <f>Table2[[#This Row],[Discount]]/100</f>
        <v>0</v>
      </c>
      <c r="P413" s="4" t="str">
        <f>IF(Table2[[#This Row],[Discount%]]=0,"No Discount",
IF(Table2[[#This Row],[Discount%]]&lt;=0.1,"Medium Discount",
IF(Table2[[#This Row],[Discount%]]&lt;=0.2,"High Discount")))</f>
        <v>No Discount</v>
      </c>
      <c r="Q413" s="9">
        <f>(Table2[Unit_Price]*Table2[Quantity])*(Table2[Discount]/100)</f>
        <v>0</v>
      </c>
      <c r="R413" s="10">
        <v>62525</v>
      </c>
      <c r="S413" s="10">
        <v>11292.2</v>
      </c>
      <c r="T413" s="4">
        <f>Table2[Profit]/Table2[Sales]</f>
        <v>0.18060295881647342</v>
      </c>
      <c r="U413" t="s">
        <v>38</v>
      </c>
    </row>
    <row r="414" spans="1:21" x14ac:dyDescent="0.35">
      <c r="A414">
        <v>10446</v>
      </c>
      <c r="B414" s="1">
        <v>45762</v>
      </c>
      <c r="C414" s="2">
        <f>YEAR(Table2[Order Date])</f>
        <v>2025</v>
      </c>
      <c r="D414" s="2" t="str">
        <f>TEXT(Table2[Order Date],"mmm")</f>
        <v>Apr</v>
      </c>
      <c r="E414" t="s">
        <v>987</v>
      </c>
      <c r="F414" t="s">
        <v>40</v>
      </c>
      <c r="G414" t="s">
        <v>110</v>
      </c>
      <c r="H414" t="str">
        <f>VLOOKUP(Table2[[#This Row],[City]], Table46[], 2, FALSE)</f>
        <v>Gujarat</v>
      </c>
      <c r="I414" t="s">
        <v>129</v>
      </c>
      <c r="J414" t="s">
        <v>130</v>
      </c>
      <c r="K414" t="s">
        <v>988</v>
      </c>
      <c r="L414" s="2">
        <v>2</v>
      </c>
      <c r="M414" s="11">
        <v>72207</v>
      </c>
      <c r="N414" s="6">
        <v>5</v>
      </c>
      <c r="O414" s="4">
        <f>Table2[[#This Row],[Discount]]/100</f>
        <v>0.05</v>
      </c>
      <c r="P414" s="4" t="str">
        <f>IF(Table2[[#This Row],[Discount%]]=0,"No Discount",
IF(Table2[[#This Row],[Discount%]]&lt;=0.1,"Medium Discount",
IF(Table2[[#This Row],[Discount%]]&lt;=0.2,"High Discount")))</f>
        <v>Medium Discount</v>
      </c>
      <c r="Q414" s="9">
        <f>(Table2[Unit_Price]*Table2[Quantity])*(Table2[Discount]/100)</f>
        <v>7220.7000000000007</v>
      </c>
      <c r="R414" s="10">
        <v>137193.29999999999</v>
      </c>
      <c r="S414" s="10">
        <v>20208.54</v>
      </c>
      <c r="T414" s="4">
        <f>Table2[Profit]/Table2[Sales]</f>
        <v>0.14729975880746365</v>
      </c>
      <c r="U414" t="s">
        <v>72</v>
      </c>
    </row>
    <row r="415" spans="1:21" x14ac:dyDescent="0.35">
      <c r="A415">
        <v>10447</v>
      </c>
      <c r="B415" s="1">
        <v>45705</v>
      </c>
      <c r="C415" s="2">
        <f>YEAR(Table2[Order Date])</f>
        <v>2025</v>
      </c>
      <c r="D415" s="2" t="str">
        <f>TEXT(Table2[Order Date],"mmm")</f>
        <v>Feb</v>
      </c>
      <c r="E415" t="s">
        <v>989</v>
      </c>
      <c r="F415" t="s">
        <v>28</v>
      </c>
      <c r="G415" t="s">
        <v>114</v>
      </c>
      <c r="H415" t="str">
        <f>VLOOKUP(Table2[[#This Row],[City]], Table46[], 2, FALSE)</f>
        <v>Jharkhand</v>
      </c>
      <c r="I415" t="s">
        <v>46</v>
      </c>
      <c r="J415" t="s">
        <v>47</v>
      </c>
      <c r="K415" t="s">
        <v>990</v>
      </c>
      <c r="L415" s="2">
        <v>2</v>
      </c>
      <c r="M415" s="11">
        <v>6537</v>
      </c>
      <c r="N415" s="6">
        <v>5</v>
      </c>
      <c r="O415" s="4">
        <f>Table2[[#This Row],[Discount]]/100</f>
        <v>0.05</v>
      </c>
      <c r="P415" s="4" t="str">
        <f>IF(Table2[[#This Row],[Discount%]]=0,"No Discount",
IF(Table2[[#This Row],[Discount%]]&lt;=0.1,"Medium Discount",
IF(Table2[[#This Row],[Discount%]]&lt;=0.2,"High Discount")))</f>
        <v>Medium Discount</v>
      </c>
      <c r="Q415" s="9">
        <f>(Table2[Unit_Price]*Table2[Quantity])*(Table2[Discount]/100)</f>
        <v>653.70000000000005</v>
      </c>
      <c r="R415" s="10">
        <v>12420.3</v>
      </c>
      <c r="S415" s="10">
        <v>667.01</v>
      </c>
      <c r="T415" s="4">
        <f>Table2[Profit]/Table2[Sales]</f>
        <v>5.3703211677656744E-2</v>
      </c>
      <c r="U415" t="s">
        <v>20</v>
      </c>
    </row>
    <row r="416" spans="1:21" x14ac:dyDescent="0.35">
      <c r="A416">
        <v>10448</v>
      </c>
      <c r="B416" s="1">
        <v>45570</v>
      </c>
      <c r="C416" s="2">
        <f>YEAR(Table2[Order Date])</f>
        <v>2024</v>
      </c>
      <c r="D416" s="2" t="str">
        <f>TEXT(Table2[Order Date],"mmm")</f>
        <v>Oct</v>
      </c>
      <c r="E416" t="s">
        <v>991</v>
      </c>
      <c r="F416" t="s">
        <v>28</v>
      </c>
      <c r="G416" t="s">
        <v>35</v>
      </c>
      <c r="H416" t="str">
        <f>VLOOKUP(Table2[[#This Row],[City]], Table46[], 2, FALSE)</f>
        <v>West Bengal</v>
      </c>
      <c r="I416" t="s">
        <v>42</v>
      </c>
      <c r="J416" t="s">
        <v>79</v>
      </c>
      <c r="K416" t="s">
        <v>992</v>
      </c>
      <c r="L416" s="2">
        <v>4</v>
      </c>
      <c r="M416" s="11">
        <v>12606</v>
      </c>
      <c r="N416" s="6">
        <v>5</v>
      </c>
      <c r="O416" s="4">
        <f>Table2[[#This Row],[Discount]]/100</f>
        <v>0.05</v>
      </c>
      <c r="P416" s="4" t="str">
        <f>IF(Table2[[#This Row],[Discount%]]=0,"No Discount",
IF(Table2[[#This Row],[Discount%]]&lt;=0.1,"Medium Discount",
IF(Table2[[#This Row],[Discount%]]&lt;=0.2,"High Discount")))</f>
        <v>Medium Discount</v>
      </c>
      <c r="Q416" s="9">
        <f>(Table2[Unit_Price]*Table2[Quantity])*(Table2[Discount]/100)</f>
        <v>2521.2000000000003</v>
      </c>
      <c r="R416" s="10">
        <v>47902.8</v>
      </c>
      <c r="S416" s="10">
        <v>3219.93</v>
      </c>
      <c r="T416" s="4">
        <f>Table2[Profit]/Table2[Sales]</f>
        <v>6.7217991432651114E-2</v>
      </c>
      <c r="U416" t="s">
        <v>33</v>
      </c>
    </row>
    <row r="417" spans="1:21" x14ac:dyDescent="0.35">
      <c r="A417">
        <v>10449</v>
      </c>
      <c r="B417" s="1">
        <v>45886</v>
      </c>
      <c r="C417" s="2">
        <f>YEAR(Table2[Order Date])</f>
        <v>2025</v>
      </c>
      <c r="D417" s="2" t="str">
        <f>TEXT(Table2[Order Date],"mmm")</f>
        <v>Aug</v>
      </c>
      <c r="E417" t="s">
        <v>993</v>
      </c>
      <c r="F417" t="s">
        <v>15</v>
      </c>
      <c r="G417" t="s">
        <v>147</v>
      </c>
      <c r="H417" t="str">
        <f>VLOOKUP(Table2[[#This Row],[City]], Table46[], 2, FALSE)</f>
        <v>Kerala</v>
      </c>
      <c r="I417" t="s">
        <v>46</v>
      </c>
      <c r="J417" t="s">
        <v>141</v>
      </c>
      <c r="K417" t="s">
        <v>994</v>
      </c>
      <c r="L417" s="2">
        <v>5</v>
      </c>
      <c r="M417" s="11">
        <v>21916</v>
      </c>
      <c r="N417" s="6">
        <v>0</v>
      </c>
      <c r="O417" s="4">
        <f>Table2[[#This Row],[Discount]]/100</f>
        <v>0</v>
      </c>
      <c r="P417" s="4" t="str">
        <f>IF(Table2[[#This Row],[Discount%]]=0,"No Discount",
IF(Table2[[#This Row],[Discount%]]&lt;=0.1,"Medium Discount",
IF(Table2[[#This Row],[Discount%]]&lt;=0.2,"High Discount")))</f>
        <v>No Discount</v>
      </c>
      <c r="Q417" s="9">
        <f>(Table2[Unit_Price]*Table2[Quantity])*(Table2[Discount]/100)</f>
        <v>0</v>
      </c>
      <c r="R417" s="10">
        <v>109580</v>
      </c>
      <c r="S417" s="10">
        <v>6333.31</v>
      </c>
      <c r="T417" s="4">
        <f>Table2[Profit]/Table2[Sales]</f>
        <v>5.7796221938309918E-2</v>
      </c>
      <c r="U417" t="s">
        <v>38</v>
      </c>
    </row>
    <row r="418" spans="1:21" x14ac:dyDescent="0.35">
      <c r="A418">
        <v>10450</v>
      </c>
      <c r="B418" s="1">
        <v>45817</v>
      </c>
      <c r="C418" s="2">
        <f>YEAR(Table2[Order Date])</f>
        <v>2025</v>
      </c>
      <c r="D418" s="2" t="str">
        <f>TEXT(Table2[Order Date],"mmm")</f>
        <v>Jun</v>
      </c>
      <c r="E418" t="s">
        <v>995</v>
      </c>
      <c r="F418" t="s">
        <v>28</v>
      </c>
      <c r="G418" t="s">
        <v>29</v>
      </c>
      <c r="H418" t="str">
        <f>VLOOKUP(Table2[[#This Row],[City]], Table46[], 2, FALSE)</f>
        <v>Bihar</v>
      </c>
      <c r="I418" t="s">
        <v>129</v>
      </c>
      <c r="J418" t="s">
        <v>148</v>
      </c>
      <c r="K418" t="s">
        <v>996</v>
      </c>
      <c r="L418" s="2">
        <v>4</v>
      </c>
      <c r="M418" s="11">
        <v>33930</v>
      </c>
      <c r="N418" s="6">
        <v>5</v>
      </c>
      <c r="O418" s="4">
        <f>Table2[[#This Row],[Discount]]/100</f>
        <v>0.05</v>
      </c>
      <c r="P418" s="4" t="str">
        <f>IF(Table2[[#This Row],[Discount%]]=0,"No Discount",
IF(Table2[[#This Row],[Discount%]]&lt;=0.1,"Medium Discount",
IF(Table2[[#This Row],[Discount%]]&lt;=0.2,"High Discount")))</f>
        <v>Medium Discount</v>
      </c>
      <c r="Q418" s="9">
        <f>(Table2[Unit_Price]*Table2[Quantity])*(Table2[Discount]/100)</f>
        <v>6786</v>
      </c>
      <c r="R418" s="10">
        <v>128934</v>
      </c>
      <c r="S418" s="10">
        <v>25079.01</v>
      </c>
      <c r="T418" s="4">
        <f>Table2[Profit]/Table2[Sales]</f>
        <v>0.194510447205547</v>
      </c>
      <c r="U418" t="s">
        <v>33</v>
      </c>
    </row>
    <row r="419" spans="1:21" x14ac:dyDescent="0.35">
      <c r="A419">
        <v>10451</v>
      </c>
      <c r="B419" s="1">
        <v>45625</v>
      </c>
      <c r="C419" s="2">
        <f>YEAR(Table2[Order Date])</f>
        <v>2024</v>
      </c>
      <c r="D419" s="2" t="str">
        <f>TEXT(Table2[Order Date],"mmm")</f>
        <v>Nov</v>
      </c>
      <c r="E419" t="s">
        <v>997</v>
      </c>
      <c r="F419" t="s">
        <v>40</v>
      </c>
      <c r="G419" t="s">
        <v>103</v>
      </c>
      <c r="H419" t="str">
        <f>VLOOKUP(Table2[[#This Row],[City]], Table46[], 2, FALSE)</f>
        <v>Gujarat</v>
      </c>
      <c r="I419" t="s">
        <v>42</v>
      </c>
      <c r="J419" t="s">
        <v>188</v>
      </c>
      <c r="K419" t="s">
        <v>998</v>
      </c>
      <c r="L419" s="2">
        <v>4</v>
      </c>
      <c r="M419" s="11">
        <v>31978</v>
      </c>
      <c r="N419" s="6">
        <v>10</v>
      </c>
      <c r="O419" s="4">
        <f>Table2[[#This Row],[Discount]]/100</f>
        <v>0.1</v>
      </c>
      <c r="P419" s="4" t="str">
        <f>IF(Table2[[#This Row],[Discount%]]=0,"No Discount",
IF(Table2[[#This Row],[Discount%]]&lt;=0.1,"Medium Discount",
IF(Table2[[#This Row],[Discount%]]&lt;=0.2,"High Discount")))</f>
        <v>Medium Discount</v>
      </c>
      <c r="Q419" s="9">
        <f>(Table2[Unit_Price]*Table2[Quantity])*(Table2[Discount]/100)</f>
        <v>12791.2</v>
      </c>
      <c r="R419" s="10">
        <v>115120.8</v>
      </c>
      <c r="S419" s="10">
        <v>25070.07</v>
      </c>
      <c r="T419" s="4">
        <f>Table2[Profit]/Table2[Sales]</f>
        <v>0.21777185356599327</v>
      </c>
      <c r="U419" t="s">
        <v>33</v>
      </c>
    </row>
    <row r="420" spans="1:21" x14ac:dyDescent="0.35">
      <c r="A420">
        <v>10452</v>
      </c>
      <c r="B420" s="1">
        <v>45712</v>
      </c>
      <c r="C420" s="2">
        <f>YEAR(Table2[Order Date])</f>
        <v>2025</v>
      </c>
      <c r="D420" s="2" t="str">
        <f>TEXT(Table2[Order Date],"mmm")</f>
        <v>Feb</v>
      </c>
      <c r="E420" t="s">
        <v>999</v>
      </c>
      <c r="F420" t="s">
        <v>22</v>
      </c>
      <c r="G420" t="s">
        <v>23</v>
      </c>
      <c r="H420" t="str">
        <f>VLOOKUP(Table2[[#This Row],[City]], Table46[], 2, FALSE)</f>
        <v>Delhi</v>
      </c>
      <c r="I420" t="s">
        <v>96</v>
      </c>
      <c r="J420" t="s">
        <v>183</v>
      </c>
      <c r="K420" t="s">
        <v>1000</v>
      </c>
      <c r="L420" s="2">
        <v>4</v>
      </c>
      <c r="M420" s="11">
        <v>71504</v>
      </c>
      <c r="N420" s="6">
        <v>15</v>
      </c>
      <c r="O420" s="4">
        <f>Table2[[#This Row],[Discount]]/100</f>
        <v>0.15</v>
      </c>
      <c r="P420" s="4" t="str">
        <f>IF(Table2[[#This Row],[Discount%]]=0,"No Discount",
IF(Table2[[#This Row],[Discount%]]&lt;=0.1,"Medium Discount",
IF(Table2[[#This Row],[Discount%]]&lt;=0.2,"High Discount")))</f>
        <v>High Discount</v>
      </c>
      <c r="Q420" s="9">
        <f>(Table2[Unit_Price]*Table2[Quantity])*(Table2[Discount]/100)</f>
        <v>42902.400000000001</v>
      </c>
      <c r="R420" s="10">
        <v>243113.60000000001</v>
      </c>
      <c r="S420" s="10">
        <v>37085.57</v>
      </c>
      <c r="T420" s="4">
        <f>Table2[Profit]/Table2[Sales]</f>
        <v>0.15254420155844839</v>
      </c>
      <c r="U420" t="s">
        <v>72</v>
      </c>
    </row>
    <row r="421" spans="1:21" x14ac:dyDescent="0.35">
      <c r="A421">
        <v>10453</v>
      </c>
      <c r="B421" s="1">
        <v>45929</v>
      </c>
      <c r="C421" s="2">
        <f>YEAR(Table2[Order Date])</f>
        <v>2025</v>
      </c>
      <c r="D421" s="2" t="str">
        <f>TEXT(Table2[Order Date],"mmm")</f>
        <v>Sep</v>
      </c>
      <c r="E421" t="s">
        <v>1001</v>
      </c>
      <c r="F421" t="s">
        <v>15</v>
      </c>
      <c r="G421" t="s">
        <v>16</v>
      </c>
      <c r="H421" t="str">
        <f>VLOOKUP(Table2[[#This Row],[City]], Table46[], 2, FALSE)</f>
        <v>Karnataka</v>
      </c>
      <c r="I421" t="s">
        <v>17</v>
      </c>
      <c r="J421" t="s">
        <v>100</v>
      </c>
      <c r="K421" t="s">
        <v>1002</v>
      </c>
      <c r="L421" s="2">
        <v>3</v>
      </c>
      <c r="M421" s="11">
        <v>6748</v>
      </c>
      <c r="N421" s="6">
        <v>5</v>
      </c>
      <c r="O421" s="4">
        <f>Table2[[#This Row],[Discount]]/100</f>
        <v>0.05</v>
      </c>
      <c r="P421" s="4" t="str">
        <f>IF(Table2[[#This Row],[Discount%]]=0,"No Discount",
IF(Table2[[#This Row],[Discount%]]&lt;=0.1,"Medium Discount",
IF(Table2[[#This Row],[Discount%]]&lt;=0.2,"High Discount")))</f>
        <v>Medium Discount</v>
      </c>
      <c r="Q421" s="9">
        <f>(Table2[Unit_Price]*Table2[Quantity])*(Table2[Discount]/100)</f>
        <v>1012.2</v>
      </c>
      <c r="R421" s="10">
        <v>19231.8</v>
      </c>
      <c r="S421" s="10">
        <v>2133.85</v>
      </c>
      <c r="T421" s="4">
        <f>Table2[Profit]/Table2[Sales]</f>
        <v>0.11095425285204713</v>
      </c>
      <c r="U421" t="s">
        <v>83</v>
      </c>
    </row>
    <row r="422" spans="1:21" x14ac:dyDescent="0.35">
      <c r="A422">
        <v>10454</v>
      </c>
      <c r="B422" s="1">
        <v>45899</v>
      </c>
      <c r="C422" s="2">
        <f>YEAR(Table2[Order Date])</f>
        <v>2025</v>
      </c>
      <c r="D422" s="2" t="str">
        <f>TEXT(Table2[Order Date],"mmm")</f>
        <v>Aug</v>
      </c>
      <c r="E422" t="s">
        <v>1003</v>
      </c>
      <c r="F422" t="s">
        <v>28</v>
      </c>
      <c r="G422" t="s">
        <v>35</v>
      </c>
      <c r="H422" t="str">
        <f>VLOOKUP(Table2[[#This Row],[City]], Table46[], 2, FALSE)</f>
        <v>West Bengal</v>
      </c>
      <c r="I422" t="s">
        <v>46</v>
      </c>
      <c r="J422" t="s">
        <v>201</v>
      </c>
      <c r="K422" t="s">
        <v>1004</v>
      </c>
      <c r="L422" s="2">
        <v>1</v>
      </c>
      <c r="M422" s="11">
        <v>27172</v>
      </c>
      <c r="N422" s="6">
        <v>20</v>
      </c>
      <c r="O422" s="4">
        <f>Table2[[#This Row],[Discount]]/100</f>
        <v>0.2</v>
      </c>
      <c r="P422" s="4" t="str">
        <f>IF(Table2[[#This Row],[Discount%]]=0,"No Discount",
IF(Table2[[#This Row],[Discount%]]&lt;=0.1,"Medium Discount",
IF(Table2[[#This Row],[Discount%]]&lt;=0.2,"High Discount")))</f>
        <v>High Discount</v>
      </c>
      <c r="Q422" s="9">
        <f>(Table2[Unit_Price]*Table2[Quantity])*(Table2[Discount]/100)</f>
        <v>5434.4000000000005</v>
      </c>
      <c r="R422" s="10">
        <v>21737.599999999999</v>
      </c>
      <c r="S422" s="10">
        <v>4453.6000000000004</v>
      </c>
      <c r="T422" s="4">
        <f>Table2[Profit]/Table2[Sales]</f>
        <v>0.2048800235536582</v>
      </c>
      <c r="U422" t="s">
        <v>83</v>
      </c>
    </row>
    <row r="423" spans="1:21" x14ac:dyDescent="0.35">
      <c r="A423">
        <v>10455</v>
      </c>
      <c r="B423" s="1">
        <v>45479</v>
      </c>
      <c r="C423" s="2">
        <f>YEAR(Table2[Order Date])</f>
        <v>2024</v>
      </c>
      <c r="D423" s="2" t="str">
        <f>TEXT(Table2[Order Date],"mmm")</f>
        <v>Jul</v>
      </c>
      <c r="E423" t="s">
        <v>1005</v>
      </c>
      <c r="F423" t="s">
        <v>22</v>
      </c>
      <c r="G423" t="s">
        <v>54</v>
      </c>
      <c r="H423" t="str">
        <f>VLOOKUP(Table2[[#This Row],[City]], Table46[], 2, FALSE)</f>
        <v>Uttar Pradesh</v>
      </c>
      <c r="I423" t="s">
        <v>96</v>
      </c>
      <c r="J423" t="s">
        <v>156</v>
      </c>
      <c r="K423" t="s">
        <v>1006</v>
      </c>
      <c r="L423" s="2">
        <v>2</v>
      </c>
      <c r="M423" s="11">
        <v>9422</v>
      </c>
      <c r="N423" s="6">
        <v>20</v>
      </c>
      <c r="O423" s="4">
        <f>Table2[[#This Row],[Discount]]/100</f>
        <v>0.2</v>
      </c>
      <c r="P423" s="4" t="str">
        <f>IF(Table2[[#This Row],[Discount%]]=0,"No Discount",
IF(Table2[[#This Row],[Discount%]]&lt;=0.1,"Medium Discount",
IF(Table2[[#This Row],[Discount%]]&lt;=0.2,"High Discount")))</f>
        <v>High Discount</v>
      </c>
      <c r="Q423" s="9">
        <f>(Table2[Unit_Price]*Table2[Quantity])*(Table2[Discount]/100)</f>
        <v>3768.8</v>
      </c>
      <c r="R423" s="10">
        <v>15075.2</v>
      </c>
      <c r="S423" s="10">
        <v>2185.7199999999998</v>
      </c>
      <c r="T423" s="4">
        <f>Table2[Profit]/Table2[Sales]</f>
        <v>0.14498779452345573</v>
      </c>
      <c r="U423" t="s">
        <v>72</v>
      </c>
    </row>
    <row r="424" spans="1:21" x14ac:dyDescent="0.35">
      <c r="A424">
        <v>10456</v>
      </c>
      <c r="B424" s="1">
        <v>45414</v>
      </c>
      <c r="C424" s="2">
        <f>YEAR(Table2[Order Date])</f>
        <v>2024</v>
      </c>
      <c r="D424" s="2" t="str">
        <f>TEXT(Table2[Order Date],"mmm")</f>
        <v>May</v>
      </c>
      <c r="E424" t="s">
        <v>1007</v>
      </c>
      <c r="F424" t="s">
        <v>28</v>
      </c>
      <c r="G424" t="s">
        <v>114</v>
      </c>
      <c r="H424" t="str">
        <f>VLOOKUP(Table2[[#This Row],[City]], Table46[], 2, FALSE)</f>
        <v>Jharkhand</v>
      </c>
      <c r="I424" t="s">
        <v>42</v>
      </c>
      <c r="J424" t="s">
        <v>446</v>
      </c>
      <c r="K424" t="s">
        <v>1008</v>
      </c>
      <c r="L424" s="2">
        <v>3</v>
      </c>
      <c r="M424" s="11">
        <v>15194</v>
      </c>
      <c r="N424" s="6">
        <v>10</v>
      </c>
      <c r="O424" s="4">
        <f>Table2[[#This Row],[Discount]]/100</f>
        <v>0.1</v>
      </c>
      <c r="P424" s="4" t="str">
        <f>IF(Table2[[#This Row],[Discount%]]=0,"No Discount",
IF(Table2[[#This Row],[Discount%]]&lt;=0.1,"Medium Discount",
IF(Table2[[#This Row],[Discount%]]&lt;=0.2,"High Discount")))</f>
        <v>Medium Discount</v>
      </c>
      <c r="Q424" s="9">
        <f>(Table2[Unit_Price]*Table2[Quantity])*(Table2[Discount]/100)</f>
        <v>4558.2</v>
      </c>
      <c r="R424" s="10">
        <v>41023.800000000003</v>
      </c>
      <c r="S424" s="10">
        <v>3097.88</v>
      </c>
      <c r="T424" s="4">
        <f>Table2[Profit]/Table2[Sales]</f>
        <v>7.5514213700339797E-2</v>
      </c>
      <c r="U424" t="s">
        <v>38</v>
      </c>
    </row>
    <row r="425" spans="1:21" x14ac:dyDescent="0.35">
      <c r="A425">
        <v>10457</v>
      </c>
      <c r="B425" s="1">
        <v>45748</v>
      </c>
      <c r="C425" s="2">
        <f>YEAR(Table2[Order Date])</f>
        <v>2025</v>
      </c>
      <c r="D425" s="2" t="str">
        <f>TEXT(Table2[Order Date],"mmm")</f>
        <v>Apr</v>
      </c>
      <c r="E425" t="s">
        <v>1009</v>
      </c>
      <c r="F425" t="s">
        <v>28</v>
      </c>
      <c r="G425" t="s">
        <v>114</v>
      </c>
      <c r="H425" t="str">
        <f>VLOOKUP(Table2[[#This Row],[City]], Table46[], 2, FALSE)</f>
        <v>Jharkhand</v>
      </c>
      <c r="I425" t="s">
        <v>69</v>
      </c>
      <c r="J425" t="s">
        <v>70</v>
      </c>
      <c r="K425" t="s">
        <v>1010</v>
      </c>
      <c r="L425" s="2">
        <v>5</v>
      </c>
      <c r="M425" s="11">
        <v>27257</v>
      </c>
      <c r="N425" s="6">
        <v>5</v>
      </c>
      <c r="O425" s="4">
        <f>Table2[[#This Row],[Discount]]/100</f>
        <v>0.05</v>
      </c>
      <c r="P425" s="4" t="str">
        <f>IF(Table2[[#This Row],[Discount%]]=0,"No Discount",
IF(Table2[[#This Row],[Discount%]]&lt;=0.1,"Medium Discount",
IF(Table2[[#This Row],[Discount%]]&lt;=0.2,"High Discount")))</f>
        <v>Medium Discount</v>
      </c>
      <c r="Q425" s="9">
        <f>(Table2[Unit_Price]*Table2[Quantity])*(Table2[Discount]/100)</f>
        <v>6814.25</v>
      </c>
      <c r="R425" s="10">
        <v>129470.75</v>
      </c>
      <c r="S425" s="10">
        <v>24295.16</v>
      </c>
      <c r="T425" s="4">
        <f>Table2[Profit]/Table2[Sales]</f>
        <v>0.18764979734804965</v>
      </c>
      <c r="U425" t="s">
        <v>72</v>
      </c>
    </row>
    <row r="426" spans="1:21" x14ac:dyDescent="0.35">
      <c r="A426">
        <v>10458</v>
      </c>
      <c r="B426" s="1">
        <v>45568</v>
      </c>
      <c r="C426" s="2">
        <f>YEAR(Table2[Order Date])</f>
        <v>2024</v>
      </c>
      <c r="D426" s="2" t="str">
        <f>TEXT(Table2[Order Date],"mmm")</f>
        <v>Oct</v>
      </c>
      <c r="E426" t="s">
        <v>1011</v>
      </c>
      <c r="F426" t="s">
        <v>22</v>
      </c>
      <c r="G426" t="s">
        <v>58</v>
      </c>
      <c r="H426" t="str">
        <f>VLOOKUP(Table2[[#This Row],[City]], Table46[], 2, FALSE)</f>
        <v>Rajashtan</v>
      </c>
      <c r="I426" t="s">
        <v>86</v>
      </c>
      <c r="J426" t="s">
        <v>296</v>
      </c>
      <c r="K426" t="s">
        <v>1012</v>
      </c>
      <c r="L426" s="2">
        <v>4</v>
      </c>
      <c r="M426" s="11">
        <v>35540</v>
      </c>
      <c r="N426" s="6">
        <v>10</v>
      </c>
      <c r="O426" s="4">
        <f>Table2[[#This Row],[Discount]]/100</f>
        <v>0.1</v>
      </c>
      <c r="P426" s="4" t="str">
        <f>IF(Table2[[#This Row],[Discount%]]=0,"No Discount",
IF(Table2[[#This Row],[Discount%]]&lt;=0.1,"Medium Discount",
IF(Table2[[#This Row],[Discount%]]&lt;=0.2,"High Discount")))</f>
        <v>Medium Discount</v>
      </c>
      <c r="Q426" s="9">
        <f>(Table2[Unit_Price]*Table2[Quantity])*(Table2[Discount]/100)</f>
        <v>14216</v>
      </c>
      <c r="R426" s="10">
        <v>127944</v>
      </c>
      <c r="S426" s="10">
        <v>17284.96</v>
      </c>
      <c r="T426" s="4">
        <f>Table2[Profit]/Table2[Sales]</f>
        <v>0.13509785531169885</v>
      </c>
      <c r="U426" t="s">
        <v>72</v>
      </c>
    </row>
    <row r="427" spans="1:21" x14ac:dyDescent="0.35">
      <c r="A427">
        <v>10459</v>
      </c>
      <c r="B427" s="1">
        <v>45715</v>
      </c>
      <c r="C427" s="2">
        <f>YEAR(Table2[Order Date])</f>
        <v>2025</v>
      </c>
      <c r="D427" s="2" t="str">
        <f>TEXT(Table2[Order Date],"mmm")</f>
        <v>Feb</v>
      </c>
      <c r="E427" t="s">
        <v>1013</v>
      </c>
      <c r="F427" t="s">
        <v>40</v>
      </c>
      <c r="G427" t="s">
        <v>103</v>
      </c>
      <c r="H427" t="str">
        <f>VLOOKUP(Table2[[#This Row],[City]], Table46[], 2, FALSE)</f>
        <v>Gujarat</v>
      </c>
      <c r="I427" t="s">
        <v>129</v>
      </c>
      <c r="J427" t="s">
        <v>159</v>
      </c>
      <c r="K427" t="s">
        <v>1014</v>
      </c>
      <c r="L427" s="2">
        <v>2</v>
      </c>
      <c r="M427" s="11">
        <v>19081</v>
      </c>
      <c r="N427" s="6">
        <v>0</v>
      </c>
      <c r="O427" s="4">
        <f>Table2[[#This Row],[Discount]]/100</f>
        <v>0</v>
      </c>
      <c r="P427" s="4" t="str">
        <f>IF(Table2[[#This Row],[Discount%]]=0,"No Discount",
IF(Table2[[#This Row],[Discount%]]&lt;=0.1,"Medium Discount",
IF(Table2[[#This Row],[Discount%]]&lt;=0.2,"High Discount")))</f>
        <v>No Discount</v>
      </c>
      <c r="Q427" s="9">
        <f>(Table2[Unit_Price]*Table2[Quantity])*(Table2[Discount]/100)</f>
        <v>0</v>
      </c>
      <c r="R427" s="10">
        <v>38162</v>
      </c>
      <c r="S427" s="10">
        <v>5166.01</v>
      </c>
      <c r="T427" s="4">
        <f>Table2[Profit]/Table2[Sales]</f>
        <v>0.13537052565379173</v>
      </c>
      <c r="U427" t="s">
        <v>83</v>
      </c>
    </row>
    <row r="428" spans="1:21" x14ac:dyDescent="0.35">
      <c r="A428">
        <v>10460</v>
      </c>
      <c r="B428" s="1">
        <v>45674</v>
      </c>
      <c r="C428" s="2">
        <f>YEAR(Table2[Order Date])</f>
        <v>2025</v>
      </c>
      <c r="D428" s="2" t="str">
        <f>TEXT(Table2[Order Date],"mmm")</f>
        <v>Jan</v>
      </c>
      <c r="E428" t="s">
        <v>1015</v>
      </c>
      <c r="F428" t="s">
        <v>15</v>
      </c>
      <c r="G428" t="s">
        <v>68</v>
      </c>
      <c r="H428" t="str">
        <f>VLOOKUP(Table2[[#This Row],[City]], Table46[], 2, FALSE)</f>
        <v>Telangana</v>
      </c>
      <c r="I428" t="s">
        <v>42</v>
      </c>
      <c r="J428" t="s">
        <v>446</v>
      </c>
      <c r="K428" t="s">
        <v>1016</v>
      </c>
      <c r="L428" s="2">
        <v>5</v>
      </c>
      <c r="M428" s="11">
        <v>7721</v>
      </c>
      <c r="N428" s="6">
        <v>0</v>
      </c>
      <c r="O428" s="4">
        <f>Table2[[#This Row],[Discount]]/100</f>
        <v>0</v>
      </c>
      <c r="P428" s="4" t="str">
        <f>IF(Table2[[#This Row],[Discount%]]=0,"No Discount",
IF(Table2[[#This Row],[Discount%]]&lt;=0.1,"Medium Discount",
IF(Table2[[#This Row],[Discount%]]&lt;=0.2,"High Discount")))</f>
        <v>No Discount</v>
      </c>
      <c r="Q428" s="9">
        <f>(Table2[Unit_Price]*Table2[Quantity])*(Table2[Discount]/100)</f>
        <v>0</v>
      </c>
      <c r="R428" s="10">
        <v>38605</v>
      </c>
      <c r="S428" s="10">
        <v>2916.53</v>
      </c>
      <c r="T428" s="4">
        <f>Table2[Profit]/Table2[Sales]</f>
        <v>7.5547986012174592E-2</v>
      </c>
      <c r="U428" t="s">
        <v>38</v>
      </c>
    </row>
    <row r="429" spans="1:21" x14ac:dyDescent="0.35">
      <c r="A429">
        <v>10461</v>
      </c>
      <c r="B429" s="1">
        <v>45481</v>
      </c>
      <c r="C429" s="2">
        <f>YEAR(Table2[Order Date])</f>
        <v>2024</v>
      </c>
      <c r="D429" s="2" t="str">
        <f>TEXT(Table2[Order Date],"mmm")</f>
        <v>Jul</v>
      </c>
      <c r="E429" t="s">
        <v>1017</v>
      </c>
      <c r="F429" t="s">
        <v>28</v>
      </c>
      <c r="G429" t="s">
        <v>35</v>
      </c>
      <c r="H429" t="str">
        <f>VLOOKUP(Table2[[#This Row],[City]], Table46[], 2, FALSE)</f>
        <v>West Bengal</v>
      </c>
      <c r="I429" t="s">
        <v>129</v>
      </c>
      <c r="J429" t="s">
        <v>148</v>
      </c>
      <c r="K429" t="s">
        <v>1018</v>
      </c>
      <c r="L429" s="2">
        <v>3</v>
      </c>
      <c r="M429" s="11">
        <v>5314</v>
      </c>
      <c r="N429" s="6">
        <v>10</v>
      </c>
      <c r="O429" s="4">
        <f>Table2[[#This Row],[Discount]]/100</f>
        <v>0.1</v>
      </c>
      <c r="P429" s="4" t="str">
        <f>IF(Table2[[#This Row],[Discount%]]=0,"No Discount",
IF(Table2[[#This Row],[Discount%]]&lt;=0.1,"Medium Discount",
IF(Table2[[#This Row],[Discount%]]&lt;=0.2,"High Discount")))</f>
        <v>Medium Discount</v>
      </c>
      <c r="Q429" s="9">
        <f>(Table2[Unit_Price]*Table2[Quantity])*(Table2[Discount]/100)</f>
        <v>1594.2</v>
      </c>
      <c r="R429" s="10">
        <v>14347.8</v>
      </c>
      <c r="S429" s="10">
        <v>1830.28</v>
      </c>
      <c r="T429" s="4">
        <f>Table2[Profit]/Table2[Sales]</f>
        <v>0.12756520163369994</v>
      </c>
      <c r="U429" t="s">
        <v>33</v>
      </c>
    </row>
    <row r="430" spans="1:21" x14ac:dyDescent="0.35">
      <c r="A430">
        <v>10462</v>
      </c>
      <c r="B430" s="1">
        <v>45287</v>
      </c>
      <c r="C430" s="2">
        <f>YEAR(Table2[Order Date])</f>
        <v>2023</v>
      </c>
      <c r="D430" s="2" t="str">
        <f>TEXT(Table2[Order Date],"mmm")</f>
        <v>Dec</v>
      </c>
      <c r="E430" t="s">
        <v>1019</v>
      </c>
      <c r="F430" t="s">
        <v>15</v>
      </c>
      <c r="G430" t="s">
        <v>147</v>
      </c>
      <c r="H430" t="str">
        <f>VLOOKUP(Table2[[#This Row],[City]], Table46[], 2, FALSE)</f>
        <v>Kerala</v>
      </c>
      <c r="I430" t="s">
        <v>17</v>
      </c>
      <c r="J430" t="s">
        <v>100</v>
      </c>
      <c r="K430" t="s">
        <v>1020</v>
      </c>
      <c r="L430" s="2">
        <v>5</v>
      </c>
      <c r="M430" s="11">
        <v>33808</v>
      </c>
      <c r="N430" s="6">
        <v>15</v>
      </c>
      <c r="O430" s="4">
        <f>Table2[[#This Row],[Discount]]/100</f>
        <v>0.15</v>
      </c>
      <c r="P430" s="4" t="str">
        <f>IF(Table2[[#This Row],[Discount%]]=0,"No Discount",
IF(Table2[[#This Row],[Discount%]]&lt;=0.1,"Medium Discount",
IF(Table2[[#This Row],[Discount%]]&lt;=0.2,"High Discount")))</f>
        <v>High Discount</v>
      </c>
      <c r="Q430" s="9">
        <f>(Table2[Unit_Price]*Table2[Quantity])*(Table2[Discount]/100)</f>
        <v>25356</v>
      </c>
      <c r="R430" s="10">
        <v>143684</v>
      </c>
      <c r="S430" s="10">
        <v>23355.51</v>
      </c>
      <c r="T430" s="4">
        <f>Table2[Profit]/Table2[Sales]</f>
        <v>0.16254774365969765</v>
      </c>
      <c r="U430" t="s">
        <v>33</v>
      </c>
    </row>
    <row r="431" spans="1:21" x14ac:dyDescent="0.35">
      <c r="A431">
        <v>10463</v>
      </c>
      <c r="B431" s="1">
        <v>45756</v>
      </c>
      <c r="C431" s="2">
        <f>YEAR(Table2[Order Date])</f>
        <v>2025</v>
      </c>
      <c r="D431" s="2" t="str">
        <f>TEXT(Table2[Order Date],"mmm")</f>
        <v>Apr</v>
      </c>
      <c r="E431" t="s">
        <v>1021</v>
      </c>
      <c r="F431" t="s">
        <v>22</v>
      </c>
      <c r="G431" t="s">
        <v>58</v>
      </c>
      <c r="H431" t="str">
        <f>VLOOKUP(Table2[[#This Row],[City]], Table46[], 2, FALSE)</f>
        <v>Rajashtan</v>
      </c>
      <c r="I431" t="s">
        <v>86</v>
      </c>
      <c r="J431" t="s">
        <v>296</v>
      </c>
      <c r="K431" t="s">
        <v>772</v>
      </c>
      <c r="L431" s="2">
        <v>5</v>
      </c>
      <c r="M431" s="11">
        <v>18349</v>
      </c>
      <c r="N431" s="6">
        <v>10</v>
      </c>
      <c r="O431" s="4">
        <f>Table2[[#This Row],[Discount]]/100</f>
        <v>0.1</v>
      </c>
      <c r="P431" s="4" t="str">
        <f>IF(Table2[[#This Row],[Discount%]]=0,"No Discount",
IF(Table2[[#This Row],[Discount%]]&lt;=0.1,"Medium Discount",
IF(Table2[[#This Row],[Discount%]]&lt;=0.2,"High Discount")))</f>
        <v>Medium Discount</v>
      </c>
      <c r="Q431" s="9">
        <f>(Table2[Unit_Price]*Table2[Quantity])*(Table2[Discount]/100)</f>
        <v>9174.5</v>
      </c>
      <c r="R431" s="10">
        <v>82570.5</v>
      </c>
      <c r="S431" s="10">
        <v>15016.28</v>
      </c>
      <c r="T431" s="4">
        <f>Table2[Profit]/Table2[Sales]</f>
        <v>0.18186010742335337</v>
      </c>
      <c r="U431" t="s">
        <v>72</v>
      </c>
    </row>
    <row r="432" spans="1:21" x14ac:dyDescent="0.35">
      <c r="A432">
        <v>10464</v>
      </c>
      <c r="B432" s="1">
        <v>45347</v>
      </c>
      <c r="C432" s="2">
        <f>YEAR(Table2[Order Date])</f>
        <v>2024</v>
      </c>
      <c r="D432" s="2" t="str">
        <f>TEXT(Table2[Order Date],"mmm")</f>
        <v>Feb</v>
      </c>
      <c r="E432" t="s">
        <v>1022</v>
      </c>
      <c r="F432" t="s">
        <v>28</v>
      </c>
      <c r="G432" t="s">
        <v>114</v>
      </c>
      <c r="H432" t="str">
        <f>VLOOKUP(Table2[[#This Row],[City]], Table46[], 2, FALSE)</f>
        <v>Jharkhand</v>
      </c>
      <c r="I432" t="s">
        <v>42</v>
      </c>
      <c r="J432" t="s">
        <v>79</v>
      </c>
      <c r="K432" t="s">
        <v>1023</v>
      </c>
      <c r="L432" s="2">
        <v>3</v>
      </c>
      <c r="M432" s="11">
        <v>4938</v>
      </c>
      <c r="N432" s="6">
        <v>20</v>
      </c>
      <c r="O432" s="4">
        <f>Table2[[#This Row],[Discount]]/100</f>
        <v>0.2</v>
      </c>
      <c r="P432" s="4" t="str">
        <f>IF(Table2[[#This Row],[Discount%]]=0,"No Discount",
IF(Table2[[#This Row],[Discount%]]&lt;=0.1,"Medium Discount",
IF(Table2[[#This Row],[Discount%]]&lt;=0.2,"High Discount")))</f>
        <v>High Discount</v>
      </c>
      <c r="Q432" s="9">
        <f>(Table2[Unit_Price]*Table2[Quantity])*(Table2[Discount]/100)</f>
        <v>2962.8</v>
      </c>
      <c r="R432" s="10">
        <v>11851.2</v>
      </c>
      <c r="S432" s="10">
        <v>654.08000000000004</v>
      </c>
      <c r="T432" s="4">
        <f>Table2[Profit]/Table2[Sales]</f>
        <v>5.5191035506952882E-2</v>
      </c>
      <c r="U432" t="s">
        <v>38</v>
      </c>
    </row>
    <row r="433" spans="1:21" x14ac:dyDescent="0.35">
      <c r="A433">
        <v>10465</v>
      </c>
      <c r="B433" s="1">
        <v>45720</v>
      </c>
      <c r="C433" s="2">
        <f>YEAR(Table2[Order Date])</f>
        <v>2025</v>
      </c>
      <c r="D433" s="2" t="str">
        <f>TEXT(Table2[Order Date],"mmm")</f>
        <v>Mar</v>
      </c>
      <c r="E433" t="s">
        <v>1024</v>
      </c>
      <c r="F433" t="s">
        <v>22</v>
      </c>
      <c r="G433" t="s">
        <v>74</v>
      </c>
      <c r="H433" t="str">
        <f>VLOOKUP(Table2[[#This Row],[City]], Table46[], 2, FALSE)</f>
        <v>Chandigarh</v>
      </c>
      <c r="I433" t="s">
        <v>30</v>
      </c>
      <c r="J433" t="s">
        <v>65</v>
      </c>
      <c r="K433" t="s">
        <v>1025</v>
      </c>
      <c r="L433" s="2">
        <v>4</v>
      </c>
      <c r="M433" s="11">
        <v>22056</v>
      </c>
      <c r="N433" s="6">
        <v>20</v>
      </c>
      <c r="O433" s="4">
        <f>Table2[[#This Row],[Discount]]/100</f>
        <v>0.2</v>
      </c>
      <c r="P433" s="4" t="str">
        <f>IF(Table2[[#This Row],[Discount%]]=0,"No Discount",
IF(Table2[[#This Row],[Discount%]]&lt;=0.1,"Medium Discount",
IF(Table2[[#This Row],[Discount%]]&lt;=0.2,"High Discount")))</f>
        <v>High Discount</v>
      </c>
      <c r="Q433" s="9">
        <f>(Table2[Unit_Price]*Table2[Quantity])*(Table2[Discount]/100)</f>
        <v>17644.8</v>
      </c>
      <c r="R433" s="10">
        <v>70579.199999999997</v>
      </c>
      <c r="S433" s="10">
        <v>8812.3799999999992</v>
      </c>
      <c r="T433" s="4">
        <f>Table2[Profit]/Table2[Sales]</f>
        <v>0.12485803182807399</v>
      </c>
      <c r="U433" t="s">
        <v>20</v>
      </c>
    </row>
    <row r="434" spans="1:21" x14ac:dyDescent="0.35">
      <c r="A434">
        <v>10466</v>
      </c>
      <c r="B434" s="1">
        <v>45360</v>
      </c>
      <c r="C434" s="2">
        <f>YEAR(Table2[Order Date])</f>
        <v>2024</v>
      </c>
      <c r="D434" s="2" t="str">
        <f>TEXT(Table2[Order Date],"mmm")</f>
        <v>Mar</v>
      </c>
      <c r="E434" t="s">
        <v>1026</v>
      </c>
      <c r="F434" t="s">
        <v>15</v>
      </c>
      <c r="G434" t="s">
        <v>16</v>
      </c>
      <c r="H434" t="str">
        <f>VLOOKUP(Table2[[#This Row],[City]], Table46[], 2, FALSE)</f>
        <v>Karnataka</v>
      </c>
      <c r="I434" t="s">
        <v>42</v>
      </c>
      <c r="J434" t="s">
        <v>79</v>
      </c>
      <c r="K434" t="s">
        <v>1027</v>
      </c>
      <c r="L434" s="2">
        <v>2</v>
      </c>
      <c r="M434" s="11">
        <v>61626</v>
      </c>
      <c r="N434" s="6">
        <v>15</v>
      </c>
      <c r="O434" s="4">
        <f>Table2[[#This Row],[Discount]]/100</f>
        <v>0.15</v>
      </c>
      <c r="P434" s="4" t="str">
        <f>IF(Table2[[#This Row],[Discount%]]=0,"No Discount",
IF(Table2[[#This Row],[Discount%]]&lt;=0.1,"Medium Discount",
IF(Table2[[#This Row],[Discount%]]&lt;=0.2,"High Discount")))</f>
        <v>High Discount</v>
      </c>
      <c r="Q434" s="9">
        <f>(Table2[Unit_Price]*Table2[Quantity])*(Table2[Discount]/100)</f>
        <v>18487.8</v>
      </c>
      <c r="R434" s="10">
        <v>104764.2</v>
      </c>
      <c r="S434" s="10">
        <v>7899.96</v>
      </c>
      <c r="T434" s="4">
        <f>Table2[Profit]/Table2[Sales]</f>
        <v>7.5407056990842297E-2</v>
      </c>
      <c r="U434" t="s">
        <v>72</v>
      </c>
    </row>
    <row r="435" spans="1:21" x14ac:dyDescent="0.35">
      <c r="A435">
        <v>10467</v>
      </c>
      <c r="B435" s="1">
        <v>45322</v>
      </c>
      <c r="C435" s="2">
        <f>YEAR(Table2[Order Date])</f>
        <v>2024</v>
      </c>
      <c r="D435" s="2" t="str">
        <f>TEXT(Table2[Order Date],"mmm")</f>
        <v>Jan</v>
      </c>
      <c r="E435" t="s">
        <v>1028</v>
      </c>
      <c r="F435" t="s">
        <v>22</v>
      </c>
      <c r="G435" t="s">
        <v>58</v>
      </c>
      <c r="H435" t="str">
        <f>VLOOKUP(Table2[[#This Row],[City]], Table46[], 2, FALSE)</f>
        <v>Rajashtan</v>
      </c>
      <c r="I435" t="s">
        <v>24</v>
      </c>
      <c r="J435" t="s">
        <v>133</v>
      </c>
      <c r="K435" t="s">
        <v>1029</v>
      </c>
      <c r="L435" s="2">
        <v>4</v>
      </c>
      <c r="M435" s="11">
        <v>46513</v>
      </c>
      <c r="N435" s="6">
        <v>0</v>
      </c>
      <c r="O435" s="4">
        <f>Table2[[#This Row],[Discount]]/100</f>
        <v>0</v>
      </c>
      <c r="P435" s="4" t="str">
        <f>IF(Table2[[#This Row],[Discount%]]=0,"No Discount",
IF(Table2[[#This Row],[Discount%]]&lt;=0.1,"Medium Discount",
IF(Table2[[#This Row],[Discount%]]&lt;=0.2,"High Discount")))</f>
        <v>No Discount</v>
      </c>
      <c r="Q435" s="9">
        <f>(Table2[Unit_Price]*Table2[Quantity])*(Table2[Discount]/100)</f>
        <v>0</v>
      </c>
      <c r="R435" s="10">
        <v>186052</v>
      </c>
      <c r="S435" s="10">
        <v>21722.39</v>
      </c>
      <c r="T435" s="4">
        <f>Table2[Profit]/Table2[Sales]</f>
        <v>0.11675440199514114</v>
      </c>
      <c r="U435" t="s">
        <v>38</v>
      </c>
    </row>
    <row r="436" spans="1:21" x14ac:dyDescent="0.35">
      <c r="A436">
        <v>10468</v>
      </c>
      <c r="B436" s="1">
        <v>45373</v>
      </c>
      <c r="C436" s="2">
        <f>YEAR(Table2[Order Date])</f>
        <v>2024</v>
      </c>
      <c r="D436" s="2" t="str">
        <f>TEXT(Table2[Order Date],"mmm")</f>
        <v>Mar</v>
      </c>
      <c r="E436" t="s">
        <v>1030</v>
      </c>
      <c r="F436" t="s">
        <v>22</v>
      </c>
      <c r="G436" t="s">
        <v>74</v>
      </c>
      <c r="H436" t="str">
        <f>VLOOKUP(Table2[[#This Row],[City]], Table46[], 2, FALSE)</f>
        <v>Chandigarh</v>
      </c>
      <c r="I436" t="s">
        <v>86</v>
      </c>
      <c r="J436" t="s">
        <v>87</v>
      </c>
      <c r="K436" t="s">
        <v>1031</v>
      </c>
      <c r="L436" s="2">
        <v>3</v>
      </c>
      <c r="M436" s="11">
        <v>71994</v>
      </c>
      <c r="N436" s="6">
        <v>15</v>
      </c>
      <c r="O436" s="4">
        <f>Table2[[#This Row],[Discount]]/100</f>
        <v>0.15</v>
      </c>
      <c r="P436" s="4" t="str">
        <f>IF(Table2[[#This Row],[Discount%]]=0,"No Discount",
IF(Table2[[#This Row],[Discount%]]&lt;=0.1,"Medium Discount",
IF(Table2[[#This Row],[Discount%]]&lt;=0.2,"High Discount")))</f>
        <v>High Discount</v>
      </c>
      <c r="Q436" s="9">
        <f>(Table2[Unit_Price]*Table2[Quantity])*(Table2[Discount]/100)</f>
        <v>32397.3</v>
      </c>
      <c r="R436" s="10">
        <v>183584.7</v>
      </c>
      <c r="S436" s="10">
        <v>12294.89</v>
      </c>
      <c r="T436" s="4">
        <f>Table2[Profit]/Table2[Sales]</f>
        <v>6.6971212742674077E-2</v>
      </c>
      <c r="U436" t="s">
        <v>72</v>
      </c>
    </row>
    <row r="437" spans="1:21" x14ac:dyDescent="0.35">
      <c r="A437">
        <v>10469</v>
      </c>
      <c r="B437" s="1">
        <v>45796</v>
      </c>
      <c r="C437" s="2">
        <f>YEAR(Table2[Order Date])</f>
        <v>2025</v>
      </c>
      <c r="D437" s="2" t="str">
        <f>TEXT(Table2[Order Date],"mmm")</f>
        <v>May</v>
      </c>
      <c r="E437" t="s">
        <v>1032</v>
      </c>
      <c r="F437" t="s">
        <v>28</v>
      </c>
      <c r="G437" t="s">
        <v>114</v>
      </c>
      <c r="H437" t="str">
        <f>VLOOKUP(Table2[[#This Row],[City]], Table46[], 2, FALSE)</f>
        <v>Jharkhand</v>
      </c>
      <c r="I437" t="s">
        <v>86</v>
      </c>
      <c r="J437" t="s">
        <v>87</v>
      </c>
      <c r="K437" t="s">
        <v>1033</v>
      </c>
      <c r="L437" s="2">
        <v>1</v>
      </c>
      <c r="M437" s="11">
        <v>9724</v>
      </c>
      <c r="N437" s="6">
        <v>20</v>
      </c>
      <c r="O437" s="4">
        <f>Table2[[#This Row],[Discount]]/100</f>
        <v>0.2</v>
      </c>
      <c r="P437" s="4" t="str">
        <f>IF(Table2[[#This Row],[Discount%]]=0,"No Discount",
IF(Table2[[#This Row],[Discount%]]&lt;=0.1,"Medium Discount",
IF(Table2[[#This Row],[Discount%]]&lt;=0.2,"High Discount")))</f>
        <v>High Discount</v>
      </c>
      <c r="Q437" s="9">
        <f>(Table2[Unit_Price]*Table2[Quantity])*(Table2[Discount]/100)</f>
        <v>1944.8000000000002</v>
      </c>
      <c r="R437" s="10">
        <v>7779.2</v>
      </c>
      <c r="S437" s="10">
        <v>1282.53</v>
      </c>
      <c r="T437" s="4">
        <f>Table2[Profit]/Table2[Sales]</f>
        <v>0.16486656725627313</v>
      </c>
      <c r="U437" t="s">
        <v>83</v>
      </c>
    </row>
    <row r="438" spans="1:21" x14ac:dyDescent="0.35">
      <c r="A438">
        <v>10470</v>
      </c>
      <c r="B438" s="1">
        <v>45851</v>
      </c>
      <c r="C438" s="2">
        <f>YEAR(Table2[Order Date])</f>
        <v>2025</v>
      </c>
      <c r="D438" s="2" t="str">
        <f>TEXT(Table2[Order Date],"mmm")</f>
        <v>Jul</v>
      </c>
      <c r="E438" t="s">
        <v>1034</v>
      </c>
      <c r="F438" t="s">
        <v>22</v>
      </c>
      <c r="G438" t="s">
        <v>58</v>
      </c>
      <c r="H438" t="str">
        <f>VLOOKUP(Table2[[#This Row],[City]], Table46[], 2, FALSE)</f>
        <v>Rajashtan</v>
      </c>
      <c r="I438" t="s">
        <v>42</v>
      </c>
      <c r="J438" t="s">
        <v>446</v>
      </c>
      <c r="K438" t="s">
        <v>1035</v>
      </c>
      <c r="L438" s="2">
        <v>5</v>
      </c>
      <c r="M438" s="11">
        <v>35560</v>
      </c>
      <c r="N438" s="6">
        <v>20</v>
      </c>
      <c r="O438" s="4">
        <f>Table2[[#This Row],[Discount]]/100</f>
        <v>0.2</v>
      </c>
      <c r="P438" s="4" t="str">
        <f>IF(Table2[[#This Row],[Discount%]]=0,"No Discount",
IF(Table2[[#This Row],[Discount%]]&lt;=0.1,"Medium Discount",
IF(Table2[[#This Row],[Discount%]]&lt;=0.2,"High Discount")))</f>
        <v>High Discount</v>
      </c>
      <c r="Q438" s="9">
        <f>(Table2[Unit_Price]*Table2[Quantity])*(Table2[Discount]/100)</f>
        <v>35560</v>
      </c>
      <c r="R438" s="10">
        <v>142240</v>
      </c>
      <c r="S438" s="10">
        <v>33226.839999999997</v>
      </c>
      <c r="T438" s="4">
        <f>Table2[Profit]/Table2[Sales]</f>
        <v>0.23359701912260966</v>
      </c>
      <c r="U438" t="s">
        <v>38</v>
      </c>
    </row>
    <row r="439" spans="1:21" x14ac:dyDescent="0.35">
      <c r="A439">
        <v>10471</v>
      </c>
      <c r="B439" s="1">
        <v>45566</v>
      </c>
      <c r="C439" s="2">
        <f>YEAR(Table2[Order Date])</f>
        <v>2024</v>
      </c>
      <c r="D439" s="2" t="str">
        <f>TEXT(Table2[Order Date],"mmm")</f>
        <v>Oct</v>
      </c>
      <c r="E439" t="s">
        <v>1036</v>
      </c>
      <c r="F439" t="s">
        <v>28</v>
      </c>
      <c r="G439" t="s">
        <v>144</v>
      </c>
      <c r="H439" t="str">
        <f>VLOOKUP(Table2[[#This Row],[City]], Table46[], 2, FALSE)</f>
        <v>Assam</v>
      </c>
      <c r="I439" t="s">
        <v>46</v>
      </c>
      <c r="J439" t="s">
        <v>141</v>
      </c>
      <c r="K439" t="s">
        <v>1037</v>
      </c>
      <c r="L439" s="2">
        <v>5</v>
      </c>
      <c r="M439" s="11">
        <v>26114</v>
      </c>
      <c r="N439" s="6">
        <v>15</v>
      </c>
      <c r="O439" s="4">
        <f>Table2[[#This Row],[Discount]]/100</f>
        <v>0.15</v>
      </c>
      <c r="P439" s="4" t="str">
        <f>IF(Table2[[#This Row],[Discount%]]=0,"No Discount",
IF(Table2[[#This Row],[Discount%]]&lt;=0.1,"Medium Discount",
IF(Table2[[#This Row],[Discount%]]&lt;=0.2,"High Discount")))</f>
        <v>High Discount</v>
      </c>
      <c r="Q439" s="9">
        <f>(Table2[Unit_Price]*Table2[Quantity])*(Table2[Discount]/100)</f>
        <v>19585.5</v>
      </c>
      <c r="R439" s="10">
        <v>110984.5</v>
      </c>
      <c r="S439" s="10">
        <v>24940.13</v>
      </c>
      <c r="T439" s="4">
        <f>Table2[Profit]/Table2[Sales]</f>
        <v>0.22471723528961252</v>
      </c>
      <c r="U439" t="s">
        <v>33</v>
      </c>
    </row>
    <row r="440" spans="1:21" x14ac:dyDescent="0.35">
      <c r="A440">
        <v>10472</v>
      </c>
      <c r="B440" s="1">
        <v>45899</v>
      </c>
      <c r="C440" s="2">
        <f>YEAR(Table2[Order Date])</f>
        <v>2025</v>
      </c>
      <c r="D440" s="2" t="str">
        <f>TEXT(Table2[Order Date],"mmm")</f>
        <v>Aug</v>
      </c>
      <c r="E440" t="s">
        <v>1038</v>
      </c>
      <c r="F440" t="s">
        <v>28</v>
      </c>
      <c r="G440" t="s">
        <v>35</v>
      </c>
      <c r="H440" t="str">
        <f>VLOOKUP(Table2[[#This Row],[City]], Table46[], 2, FALSE)</f>
        <v>West Bengal</v>
      </c>
      <c r="I440" t="s">
        <v>96</v>
      </c>
      <c r="J440" t="s">
        <v>183</v>
      </c>
      <c r="K440" t="s">
        <v>1039</v>
      </c>
      <c r="L440" s="2">
        <v>5</v>
      </c>
      <c r="M440" s="11">
        <v>59190</v>
      </c>
      <c r="N440" s="6">
        <v>0</v>
      </c>
      <c r="O440" s="4">
        <f>Table2[[#This Row],[Discount]]/100</f>
        <v>0</v>
      </c>
      <c r="P440" s="4" t="str">
        <f>IF(Table2[[#This Row],[Discount%]]=0,"No Discount",
IF(Table2[[#This Row],[Discount%]]&lt;=0.1,"Medium Discount",
IF(Table2[[#This Row],[Discount%]]&lt;=0.2,"High Discount")))</f>
        <v>No Discount</v>
      </c>
      <c r="Q440" s="9">
        <f>(Table2[Unit_Price]*Table2[Quantity])*(Table2[Discount]/100)</f>
        <v>0</v>
      </c>
      <c r="R440" s="10">
        <v>295950</v>
      </c>
      <c r="S440" s="10">
        <v>41811.64</v>
      </c>
      <c r="T440" s="4">
        <f>Table2[Profit]/Table2[Sales]</f>
        <v>0.14127940530495015</v>
      </c>
      <c r="U440" t="s">
        <v>38</v>
      </c>
    </row>
    <row r="441" spans="1:21" x14ac:dyDescent="0.35">
      <c r="A441">
        <v>10473</v>
      </c>
      <c r="B441" s="1">
        <v>45622</v>
      </c>
      <c r="C441" s="2">
        <f>YEAR(Table2[Order Date])</f>
        <v>2024</v>
      </c>
      <c r="D441" s="2" t="str">
        <f>TEXT(Table2[Order Date],"mmm")</f>
        <v>Nov</v>
      </c>
      <c r="E441" t="s">
        <v>1040</v>
      </c>
      <c r="F441" t="s">
        <v>15</v>
      </c>
      <c r="G441" t="s">
        <v>16</v>
      </c>
      <c r="H441" t="str">
        <f>VLOOKUP(Table2[[#This Row],[City]], Table46[], 2, FALSE)</f>
        <v>Karnataka</v>
      </c>
      <c r="I441" t="s">
        <v>24</v>
      </c>
      <c r="J441" t="s">
        <v>133</v>
      </c>
      <c r="K441" t="s">
        <v>1041</v>
      </c>
      <c r="L441" s="2">
        <v>2</v>
      </c>
      <c r="M441" s="11">
        <v>21758</v>
      </c>
      <c r="N441" s="6">
        <v>0</v>
      </c>
      <c r="O441" s="4">
        <f>Table2[[#This Row],[Discount]]/100</f>
        <v>0</v>
      </c>
      <c r="P441" s="4" t="str">
        <f>IF(Table2[[#This Row],[Discount%]]=0,"No Discount",
IF(Table2[[#This Row],[Discount%]]&lt;=0.1,"Medium Discount",
IF(Table2[[#This Row],[Discount%]]&lt;=0.2,"High Discount")))</f>
        <v>No Discount</v>
      </c>
      <c r="Q441" s="9">
        <f>(Table2[Unit_Price]*Table2[Quantity])*(Table2[Discount]/100)</f>
        <v>0</v>
      </c>
      <c r="R441" s="10">
        <v>43516</v>
      </c>
      <c r="S441" s="10">
        <v>5432.05</v>
      </c>
      <c r="T441" s="4">
        <f>Table2[Profit]/Table2[Sales]</f>
        <v>0.12482879860281276</v>
      </c>
      <c r="U441" t="s">
        <v>20</v>
      </c>
    </row>
    <row r="442" spans="1:21" x14ac:dyDescent="0.35">
      <c r="A442">
        <v>10474</v>
      </c>
      <c r="B442" s="1">
        <v>45584</v>
      </c>
      <c r="C442" s="2">
        <f>YEAR(Table2[Order Date])</f>
        <v>2024</v>
      </c>
      <c r="D442" s="2" t="str">
        <f>TEXT(Table2[Order Date],"mmm")</f>
        <v>Oct</v>
      </c>
      <c r="E442" t="s">
        <v>1042</v>
      </c>
      <c r="F442" t="s">
        <v>28</v>
      </c>
      <c r="G442" t="s">
        <v>114</v>
      </c>
      <c r="H442" t="str">
        <f>VLOOKUP(Table2[[#This Row],[City]], Table46[], 2, FALSE)</f>
        <v>Jharkhand</v>
      </c>
      <c r="I442" t="s">
        <v>129</v>
      </c>
      <c r="J442" t="s">
        <v>164</v>
      </c>
      <c r="K442" t="s">
        <v>1043</v>
      </c>
      <c r="L442" s="2">
        <v>5</v>
      </c>
      <c r="M442" s="11">
        <v>11362</v>
      </c>
      <c r="N442" s="6">
        <v>5</v>
      </c>
      <c r="O442" s="4">
        <f>Table2[[#This Row],[Discount]]/100</f>
        <v>0.05</v>
      </c>
      <c r="P442" s="4" t="str">
        <f>IF(Table2[[#This Row],[Discount%]]=0,"No Discount",
IF(Table2[[#This Row],[Discount%]]&lt;=0.1,"Medium Discount",
IF(Table2[[#This Row],[Discount%]]&lt;=0.2,"High Discount")))</f>
        <v>Medium Discount</v>
      </c>
      <c r="Q442" s="9">
        <f>(Table2[Unit_Price]*Table2[Quantity])*(Table2[Discount]/100)</f>
        <v>2840.5</v>
      </c>
      <c r="R442" s="10">
        <v>53969.5</v>
      </c>
      <c r="S442" s="10">
        <v>6503.05</v>
      </c>
      <c r="T442" s="4">
        <f>Table2[Profit]/Table2[Sales]</f>
        <v>0.12049490916165613</v>
      </c>
      <c r="U442" t="s">
        <v>20</v>
      </c>
    </row>
    <row r="443" spans="1:21" x14ac:dyDescent="0.35">
      <c r="A443">
        <v>10475</v>
      </c>
      <c r="B443" s="1">
        <v>45461</v>
      </c>
      <c r="C443" s="2">
        <f>YEAR(Table2[Order Date])</f>
        <v>2024</v>
      </c>
      <c r="D443" s="2" t="str">
        <f>TEXT(Table2[Order Date],"mmm")</f>
        <v>Jun</v>
      </c>
      <c r="E443" t="s">
        <v>1044</v>
      </c>
      <c r="F443" t="s">
        <v>40</v>
      </c>
      <c r="G443" t="s">
        <v>110</v>
      </c>
      <c r="H443" t="str">
        <f>VLOOKUP(Table2[[#This Row],[City]], Table46[], 2, FALSE)</f>
        <v>Gujarat</v>
      </c>
      <c r="I443" t="s">
        <v>24</v>
      </c>
      <c r="J443" t="s">
        <v>36</v>
      </c>
      <c r="K443" t="s">
        <v>1045</v>
      </c>
      <c r="L443" s="2">
        <v>3</v>
      </c>
      <c r="M443" s="11">
        <v>4902</v>
      </c>
      <c r="N443" s="6">
        <v>5</v>
      </c>
      <c r="O443" s="4">
        <f>Table2[[#This Row],[Discount]]/100</f>
        <v>0.05</v>
      </c>
      <c r="P443" s="4" t="str">
        <f>IF(Table2[[#This Row],[Discount%]]=0,"No Discount",
IF(Table2[[#This Row],[Discount%]]&lt;=0.1,"Medium Discount",
IF(Table2[[#This Row],[Discount%]]&lt;=0.2,"High Discount")))</f>
        <v>Medium Discount</v>
      </c>
      <c r="Q443" s="9">
        <f>(Table2[Unit_Price]*Table2[Quantity])*(Table2[Discount]/100)</f>
        <v>735.30000000000007</v>
      </c>
      <c r="R443" s="10">
        <v>13970.7</v>
      </c>
      <c r="S443" s="10">
        <v>1271.72</v>
      </c>
      <c r="T443" s="4">
        <f>Table2[Profit]/Table2[Sales]</f>
        <v>9.1027650726162604E-2</v>
      </c>
      <c r="U443" t="s">
        <v>20</v>
      </c>
    </row>
    <row r="444" spans="1:21" x14ac:dyDescent="0.35">
      <c r="A444">
        <v>10476</v>
      </c>
      <c r="B444" s="1">
        <v>45713</v>
      </c>
      <c r="C444" s="2">
        <f>YEAR(Table2[Order Date])</f>
        <v>2025</v>
      </c>
      <c r="D444" s="2" t="str">
        <f>TEXT(Table2[Order Date],"mmm")</f>
        <v>Feb</v>
      </c>
      <c r="E444" t="s">
        <v>1046</v>
      </c>
      <c r="F444" t="s">
        <v>28</v>
      </c>
      <c r="G444" t="s">
        <v>29</v>
      </c>
      <c r="H444" t="str">
        <f>VLOOKUP(Table2[[#This Row],[City]], Table46[], 2, FALSE)</f>
        <v>Bihar</v>
      </c>
      <c r="I444" t="s">
        <v>75</v>
      </c>
      <c r="J444" t="s">
        <v>240</v>
      </c>
      <c r="K444" t="s">
        <v>1047</v>
      </c>
      <c r="L444" s="2">
        <v>5</v>
      </c>
      <c r="M444" s="11">
        <v>35330</v>
      </c>
      <c r="N444" s="6">
        <v>0</v>
      </c>
      <c r="O444" s="4">
        <f>Table2[[#This Row],[Discount]]/100</f>
        <v>0</v>
      </c>
      <c r="P444" s="4" t="str">
        <f>IF(Table2[[#This Row],[Discount%]]=0,"No Discount",
IF(Table2[[#This Row],[Discount%]]&lt;=0.1,"Medium Discount",
IF(Table2[[#This Row],[Discount%]]&lt;=0.2,"High Discount")))</f>
        <v>No Discount</v>
      </c>
      <c r="Q444" s="9">
        <f>(Table2[Unit_Price]*Table2[Quantity])*(Table2[Discount]/100)</f>
        <v>0</v>
      </c>
      <c r="R444" s="10">
        <v>176650</v>
      </c>
      <c r="S444" s="10">
        <v>21281.71</v>
      </c>
      <c r="T444" s="4">
        <f>Table2[Profit]/Table2[Sales]</f>
        <v>0.12047387489385791</v>
      </c>
      <c r="U444" t="s">
        <v>83</v>
      </c>
    </row>
    <row r="445" spans="1:21" x14ac:dyDescent="0.35">
      <c r="A445">
        <v>10477</v>
      </c>
      <c r="B445" s="1">
        <v>45523</v>
      </c>
      <c r="C445" s="2">
        <f>YEAR(Table2[Order Date])</f>
        <v>2024</v>
      </c>
      <c r="D445" s="2" t="str">
        <f>TEXT(Table2[Order Date],"mmm")</f>
        <v>Aug</v>
      </c>
      <c r="E445" t="s">
        <v>1048</v>
      </c>
      <c r="F445" t="s">
        <v>22</v>
      </c>
      <c r="G445" t="s">
        <v>58</v>
      </c>
      <c r="H445" t="str">
        <f>VLOOKUP(Table2[[#This Row],[City]], Table46[], 2, FALSE)</f>
        <v>Rajashtan</v>
      </c>
      <c r="I445" t="s">
        <v>30</v>
      </c>
      <c r="J445" t="s">
        <v>322</v>
      </c>
      <c r="K445" t="s">
        <v>1049</v>
      </c>
      <c r="L445" s="2">
        <v>1</v>
      </c>
      <c r="M445" s="11">
        <v>60344</v>
      </c>
      <c r="N445" s="6">
        <v>0</v>
      </c>
      <c r="O445" s="4">
        <f>Table2[[#This Row],[Discount]]/100</f>
        <v>0</v>
      </c>
      <c r="P445" s="4" t="str">
        <f>IF(Table2[[#This Row],[Discount%]]=0,"No Discount",
IF(Table2[[#This Row],[Discount%]]&lt;=0.1,"Medium Discount",
IF(Table2[[#This Row],[Discount%]]&lt;=0.2,"High Discount")))</f>
        <v>No Discount</v>
      </c>
      <c r="Q445" s="9">
        <f>(Table2[Unit_Price]*Table2[Quantity])*(Table2[Discount]/100)</f>
        <v>0</v>
      </c>
      <c r="R445" s="10">
        <v>60344</v>
      </c>
      <c r="S445" s="10">
        <v>3392.64</v>
      </c>
      <c r="T445" s="4">
        <f>Table2[Profit]/Table2[Sales]</f>
        <v>5.6221662468513851E-2</v>
      </c>
      <c r="U445" t="s">
        <v>83</v>
      </c>
    </row>
    <row r="446" spans="1:21" x14ac:dyDescent="0.35">
      <c r="A446">
        <v>10478</v>
      </c>
      <c r="B446" s="1">
        <v>45700</v>
      </c>
      <c r="C446" s="2">
        <f>YEAR(Table2[Order Date])</f>
        <v>2025</v>
      </c>
      <c r="D446" s="2" t="str">
        <f>TEXT(Table2[Order Date],"mmm")</f>
        <v>Feb</v>
      </c>
      <c r="E446" t="s">
        <v>1050</v>
      </c>
      <c r="F446" t="s">
        <v>15</v>
      </c>
      <c r="G446" t="s">
        <v>16</v>
      </c>
      <c r="H446" t="str">
        <f>VLOOKUP(Table2[[#This Row],[City]], Table46[], 2, FALSE)</f>
        <v>Karnataka</v>
      </c>
      <c r="I446" t="s">
        <v>69</v>
      </c>
      <c r="J446" t="s">
        <v>70</v>
      </c>
      <c r="K446" t="s">
        <v>1051</v>
      </c>
      <c r="L446" s="2">
        <v>5</v>
      </c>
      <c r="M446" s="11">
        <v>65116</v>
      </c>
      <c r="N446" s="6">
        <v>0</v>
      </c>
      <c r="O446" s="4">
        <f>Table2[[#This Row],[Discount]]/100</f>
        <v>0</v>
      </c>
      <c r="P446" s="4" t="str">
        <f>IF(Table2[[#This Row],[Discount%]]=0,"No Discount",
IF(Table2[[#This Row],[Discount%]]&lt;=0.1,"Medium Discount",
IF(Table2[[#This Row],[Discount%]]&lt;=0.2,"High Discount")))</f>
        <v>No Discount</v>
      </c>
      <c r="Q446" s="9">
        <f>(Table2[Unit_Price]*Table2[Quantity])*(Table2[Discount]/100)</f>
        <v>0</v>
      </c>
      <c r="R446" s="10">
        <v>325580</v>
      </c>
      <c r="S446" s="10">
        <v>68224.67</v>
      </c>
      <c r="T446" s="4">
        <f>Table2[Profit]/Table2[Sales]</f>
        <v>0.20954809877756619</v>
      </c>
      <c r="U446" t="s">
        <v>83</v>
      </c>
    </row>
    <row r="447" spans="1:21" x14ac:dyDescent="0.35">
      <c r="A447">
        <v>10479</v>
      </c>
      <c r="B447" s="1">
        <v>45432</v>
      </c>
      <c r="C447" s="2">
        <f>YEAR(Table2[Order Date])</f>
        <v>2024</v>
      </c>
      <c r="D447" s="2" t="str">
        <f>TEXT(Table2[Order Date],"mmm")</f>
        <v>May</v>
      </c>
      <c r="E447" t="s">
        <v>1052</v>
      </c>
      <c r="F447" t="s">
        <v>22</v>
      </c>
      <c r="G447" t="s">
        <v>23</v>
      </c>
      <c r="H447" t="str">
        <f>VLOOKUP(Table2[[#This Row],[City]], Table46[], 2, FALSE)</f>
        <v>Delhi</v>
      </c>
      <c r="I447" t="s">
        <v>17</v>
      </c>
      <c r="J447" t="s">
        <v>55</v>
      </c>
      <c r="K447" t="s">
        <v>1053</v>
      </c>
      <c r="L447" s="2">
        <v>1</v>
      </c>
      <c r="M447" s="11">
        <v>51511</v>
      </c>
      <c r="N447" s="6">
        <v>15</v>
      </c>
      <c r="O447" s="4">
        <f>Table2[[#This Row],[Discount]]/100</f>
        <v>0.15</v>
      </c>
      <c r="P447" s="4" t="str">
        <f>IF(Table2[[#This Row],[Discount%]]=0,"No Discount",
IF(Table2[[#This Row],[Discount%]]&lt;=0.1,"Medium Discount",
IF(Table2[[#This Row],[Discount%]]&lt;=0.2,"High Discount")))</f>
        <v>High Discount</v>
      </c>
      <c r="Q447" s="9">
        <f>(Table2[Unit_Price]*Table2[Quantity])*(Table2[Discount]/100)</f>
        <v>7726.65</v>
      </c>
      <c r="R447" s="10">
        <v>43784.35</v>
      </c>
      <c r="S447" s="10">
        <v>2675.16</v>
      </c>
      <c r="T447" s="4">
        <f>Table2[Profit]/Table2[Sales]</f>
        <v>6.1098543200938236E-2</v>
      </c>
      <c r="U447" t="s">
        <v>38</v>
      </c>
    </row>
    <row r="448" spans="1:21" x14ac:dyDescent="0.35">
      <c r="A448">
        <v>10480</v>
      </c>
      <c r="B448" s="1">
        <v>45518</v>
      </c>
      <c r="C448" s="2">
        <f>YEAR(Table2[Order Date])</f>
        <v>2024</v>
      </c>
      <c r="D448" s="2" t="str">
        <f>TEXT(Table2[Order Date],"mmm")</f>
        <v>Aug</v>
      </c>
      <c r="E448" t="s">
        <v>1054</v>
      </c>
      <c r="F448" t="s">
        <v>22</v>
      </c>
      <c r="G448" t="s">
        <v>167</v>
      </c>
      <c r="H448" t="str">
        <f>VLOOKUP(Table2[[#This Row],[City]], Table46[], 2, FALSE)</f>
        <v>Punjab</v>
      </c>
      <c r="I448" t="s">
        <v>42</v>
      </c>
      <c r="J448" t="s">
        <v>51</v>
      </c>
      <c r="K448" t="s">
        <v>1055</v>
      </c>
      <c r="L448" s="2">
        <v>5</v>
      </c>
      <c r="M448" s="11">
        <v>74352</v>
      </c>
      <c r="N448" s="6">
        <v>5</v>
      </c>
      <c r="O448" s="4">
        <f>Table2[[#This Row],[Discount]]/100</f>
        <v>0.05</v>
      </c>
      <c r="P448" s="4" t="str">
        <f>IF(Table2[[#This Row],[Discount%]]=0,"No Discount",
IF(Table2[[#This Row],[Discount%]]&lt;=0.1,"Medium Discount",
IF(Table2[[#This Row],[Discount%]]&lt;=0.2,"High Discount")))</f>
        <v>Medium Discount</v>
      </c>
      <c r="Q448" s="9">
        <f>(Table2[Unit_Price]*Table2[Quantity])*(Table2[Discount]/100)</f>
        <v>18588</v>
      </c>
      <c r="R448" s="10">
        <v>353172</v>
      </c>
      <c r="S448" s="10">
        <v>60835.67</v>
      </c>
      <c r="T448" s="4">
        <f>Table2[Profit]/Table2[Sales]</f>
        <v>0.17225507684640912</v>
      </c>
      <c r="U448" t="s">
        <v>83</v>
      </c>
    </row>
    <row r="449" spans="1:21" x14ac:dyDescent="0.35">
      <c r="A449">
        <v>10481</v>
      </c>
      <c r="B449" s="1">
        <v>45348</v>
      </c>
      <c r="C449" s="2">
        <f>YEAR(Table2[Order Date])</f>
        <v>2024</v>
      </c>
      <c r="D449" s="2" t="str">
        <f>TEXT(Table2[Order Date],"mmm")</f>
        <v>Feb</v>
      </c>
      <c r="E449" t="s">
        <v>1056</v>
      </c>
      <c r="F449" t="s">
        <v>22</v>
      </c>
      <c r="G449" t="s">
        <v>58</v>
      </c>
      <c r="H449" t="str">
        <f>VLOOKUP(Table2[[#This Row],[City]], Table46[], 2, FALSE)</f>
        <v>Rajashtan</v>
      </c>
      <c r="I449" t="s">
        <v>17</v>
      </c>
      <c r="J449" t="s">
        <v>18</v>
      </c>
      <c r="K449" t="s">
        <v>1057</v>
      </c>
      <c r="L449" s="2">
        <v>3</v>
      </c>
      <c r="M449" s="11">
        <v>34819</v>
      </c>
      <c r="N449" s="6">
        <v>15</v>
      </c>
      <c r="O449" s="4">
        <f>Table2[[#This Row],[Discount]]/100</f>
        <v>0.15</v>
      </c>
      <c r="P449" s="4" t="str">
        <f>IF(Table2[[#This Row],[Discount%]]=0,"No Discount",
IF(Table2[[#This Row],[Discount%]]&lt;=0.1,"Medium Discount",
IF(Table2[[#This Row],[Discount%]]&lt;=0.2,"High Discount")))</f>
        <v>High Discount</v>
      </c>
      <c r="Q449" s="9">
        <f>(Table2[Unit_Price]*Table2[Quantity])*(Table2[Discount]/100)</f>
        <v>15668.55</v>
      </c>
      <c r="R449" s="10">
        <v>88788.45</v>
      </c>
      <c r="S449" s="10">
        <v>13087.72</v>
      </c>
      <c r="T449" s="4">
        <f>Table2[Profit]/Table2[Sales]</f>
        <v>0.14740340663678664</v>
      </c>
      <c r="U449" t="s">
        <v>38</v>
      </c>
    </row>
    <row r="450" spans="1:21" x14ac:dyDescent="0.35">
      <c r="A450">
        <v>10482</v>
      </c>
      <c r="B450" s="1">
        <v>45420</v>
      </c>
      <c r="C450" s="2">
        <f>YEAR(Table2[Order Date])</f>
        <v>2024</v>
      </c>
      <c r="D450" s="2" t="str">
        <f>TEXT(Table2[Order Date],"mmm")</f>
        <v>May</v>
      </c>
      <c r="E450" t="s">
        <v>1058</v>
      </c>
      <c r="F450" t="s">
        <v>28</v>
      </c>
      <c r="G450" t="s">
        <v>114</v>
      </c>
      <c r="H450" t="str">
        <f>VLOOKUP(Table2[[#This Row],[City]], Table46[], 2, FALSE)</f>
        <v>Jharkhand</v>
      </c>
      <c r="I450" t="s">
        <v>46</v>
      </c>
      <c r="J450" t="s">
        <v>126</v>
      </c>
      <c r="K450" t="s">
        <v>391</v>
      </c>
      <c r="L450" s="2">
        <v>3</v>
      </c>
      <c r="M450" s="11">
        <v>50549</v>
      </c>
      <c r="N450" s="6">
        <v>0</v>
      </c>
      <c r="O450" s="4">
        <f>Table2[[#This Row],[Discount]]/100</f>
        <v>0</v>
      </c>
      <c r="P450" s="4" t="str">
        <f>IF(Table2[[#This Row],[Discount%]]=0,"No Discount",
IF(Table2[[#This Row],[Discount%]]&lt;=0.1,"Medium Discount",
IF(Table2[[#This Row],[Discount%]]&lt;=0.2,"High Discount")))</f>
        <v>No Discount</v>
      </c>
      <c r="Q450" s="9">
        <f>(Table2[Unit_Price]*Table2[Quantity])*(Table2[Discount]/100)</f>
        <v>0</v>
      </c>
      <c r="R450" s="10">
        <v>151647</v>
      </c>
      <c r="S450" s="10">
        <v>15286.16</v>
      </c>
      <c r="T450" s="4">
        <f>Table2[Profit]/Table2[Sales]</f>
        <v>0.1008009390228623</v>
      </c>
      <c r="U450" t="s">
        <v>38</v>
      </c>
    </row>
    <row r="451" spans="1:21" x14ac:dyDescent="0.35">
      <c r="A451">
        <v>10483</v>
      </c>
      <c r="B451" s="1">
        <v>45712</v>
      </c>
      <c r="C451" s="2">
        <f>YEAR(Table2[Order Date])</f>
        <v>2025</v>
      </c>
      <c r="D451" s="2" t="str">
        <f>TEXT(Table2[Order Date],"mmm")</f>
        <v>Feb</v>
      </c>
      <c r="E451" t="s">
        <v>1059</v>
      </c>
      <c r="F451" t="s">
        <v>22</v>
      </c>
      <c r="G451" t="s">
        <v>74</v>
      </c>
      <c r="H451" t="str">
        <f>VLOOKUP(Table2[[#This Row],[City]], Table46[], 2, FALSE)</f>
        <v>Chandigarh</v>
      </c>
      <c r="I451" t="s">
        <v>17</v>
      </c>
      <c r="J451" t="s">
        <v>111</v>
      </c>
      <c r="K451" t="s">
        <v>1060</v>
      </c>
      <c r="L451" s="2">
        <v>2</v>
      </c>
      <c r="M451" s="11">
        <v>47370</v>
      </c>
      <c r="N451" s="6">
        <v>15</v>
      </c>
      <c r="O451" s="4">
        <f>Table2[[#This Row],[Discount]]/100</f>
        <v>0.15</v>
      </c>
      <c r="P451" s="4" t="str">
        <f>IF(Table2[[#This Row],[Discount%]]=0,"No Discount",
IF(Table2[[#This Row],[Discount%]]&lt;=0.1,"Medium Discount",
IF(Table2[[#This Row],[Discount%]]&lt;=0.2,"High Discount")))</f>
        <v>High Discount</v>
      </c>
      <c r="Q451" s="9">
        <f>(Table2[Unit_Price]*Table2[Quantity])*(Table2[Discount]/100)</f>
        <v>14211</v>
      </c>
      <c r="R451" s="10">
        <v>80529</v>
      </c>
      <c r="S451" s="10">
        <v>6489.76</v>
      </c>
      <c r="T451" s="4">
        <f>Table2[Profit]/Table2[Sales]</f>
        <v>8.0589104546188339E-2</v>
      </c>
      <c r="U451" t="s">
        <v>72</v>
      </c>
    </row>
    <row r="452" spans="1:21" x14ac:dyDescent="0.35">
      <c r="A452">
        <v>10484</v>
      </c>
      <c r="B452" s="1">
        <v>45386</v>
      </c>
      <c r="C452" s="2">
        <f>YEAR(Table2[Order Date])</f>
        <v>2024</v>
      </c>
      <c r="D452" s="2" t="str">
        <f>TEXT(Table2[Order Date],"mmm")</f>
        <v>Apr</v>
      </c>
      <c r="E452" t="s">
        <v>1061</v>
      </c>
      <c r="F452" t="s">
        <v>40</v>
      </c>
      <c r="G452" t="s">
        <v>110</v>
      </c>
      <c r="H452" t="str">
        <f>VLOOKUP(Table2[[#This Row],[City]], Table46[], 2, FALSE)</f>
        <v>Gujarat</v>
      </c>
      <c r="I452" t="s">
        <v>46</v>
      </c>
      <c r="J452" t="s">
        <v>201</v>
      </c>
      <c r="K452" t="s">
        <v>1062</v>
      </c>
      <c r="L452" s="2">
        <v>4</v>
      </c>
      <c r="M452" s="11">
        <v>62566</v>
      </c>
      <c r="N452" s="6">
        <v>5</v>
      </c>
      <c r="O452" s="4">
        <f>Table2[[#This Row],[Discount]]/100</f>
        <v>0.05</v>
      </c>
      <c r="P452" s="4" t="str">
        <f>IF(Table2[[#This Row],[Discount%]]=0,"No Discount",
IF(Table2[[#This Row],[Discount%]]&lt;=0.1,"Medium Discount",
IF(Table2[[#This Row],[Discount%]]&lt;=0.2,"High Discount")))</f>
        <v>Medium Discount</v>
      </c>
      <c r="Q452" s="9">
        <f>(Table2[Unit_Price]*Table2[Quantity])*(Table2[Discount]/100)</f>
        <v>12513.2</v>
      </c>
      <c r="R452" s="10">
        <v>237750.8</v>
      </c>
      <c r="S452" s="10">
        <v>37337.17</v>
      </c>
      <c r="T452" s="4">
        <f>Table2[Profit]/Table2[Sales]</f>
        <v>0.15704329911823642</v>
      </c>
      <c r="U452" t="s">
        <v>72</v>
      </c>
    </row>
    <row r="453" spans="1:21" x14ac:dyDescent="0.35">
      <c r="A453">
        <v>10485</v>
      </c>
      <c r="B453" s="1">
        <v>45339</v>
      </c>
      <c r="C453" s="2">
        <f>YEAR(Table2[Order Date])</f>
        <v>2024</v>
      </c>
      <c r="D453" s="2" t="str">
        <f>TEXT(Table2[Order Date],"mmm")</f>
        <v>Feb</v>
      </c>
      <c r="E453" t="s">
        <v>1063</v>
      </c>
      <c r="F453" t="s">
        <v>15</v>
      </c>
      <c r="G453" t="s">
        <v>68</v>
      </c>
      <c r="H453" t="str">
        <f>VLOOKUP(Table2[[#This Row],[City]], Table46[], 2, FALSE)</f>
        <v>Telangana</v>
      </c>
      <c r="I453" t="s">
        <v>86</v>
      </c>
      <c r="J453" t="s">
        <v>296</v>
      </c>
      <c r="K453" t="s">
        <v>1064</v>
      </c>
      <c r="L453" s="2">
        <v>4</v>
      </c>
      <c r="M453" s="11">
        <v>27771</v>
      </c>
      <c r="N453" s="6">
        <v>10</v>
      </c>
      <c r="O453" s="4">
        <f>Table2[[#This Row],[Discount]]/100</f>
        <v>0.1</v>
      </c>
      <c r="P453" s="4" t="str">
        <f>IF(Table2[[#This Row],[Discount%]]=0,"No Discount",
IF(Table2[[#This Row],[Discount%]]&lt;=0.1,"Medium Discount",
IF(Table2[[#This Row],[Discount%]]&lt;=0.2,"High Discount")))</f>
        <v>Medium Discount</v>
      </c>
      <c r="Q453" s="9">
        <f>(Table2[Unit_Price]*Table2[Quantity])*(Table2[Discount]/100)</f>
        <v>11108.400000000001</v>
      </c>
      <c r="R453" s="10">
        <v>99975.6</v>
      </c>
      <c r="S453" s="10">
        <v>20888.919999999998</v>
      </c>
      <c r="T453" s="4">
        <f>Table2[Profit]/Table2[Sales]</f>
        <v>0.2089401814042626</v>
      </c>
      <c r="U453" t="s">
        <v>83</v>
      </c>
    </row>
    <row r="454" spans="1:21" x14ac:dyDescent="0.35">
      <c r="A454">
        <v>10486</v>
      </c>
      <c r="B454" s="1">
        <v>45840</v>
      </c>
      <c r="C454" s="2">
        <f>YEAR(Table2[Order Date])</f>
        <v>2025</v>
      </c>
      <c r="D454" s="2" t="str">
        <f>TEXT(Table2[Order Date],"mmm")</f>
        <v>Jul</v>
      </c>
      <c r="E454" t="s">
        <v>1065</v>
      </c>
      <c r="F454" t="s">
        <v>40</v>
      </c>
      <c r="G454" t="s">
        <v>103</v>
      </c>
      <c r="H454" t="str">
        <f>VLOOKUP(Table2[[#This Row],[City]], Table46[], 2, FALSE)</f>
        <v>Gujarat</v>
      </c>
      <c r="I454" t="s">
        <v>75</v>
      </c>
      <c r="J454" t="s">
        <v>76</v>
      </c>
      <c r="K454" t="s">
        <v>1066</v>
      </c>
      <c r="L454" s="2">
        <v>2</v>
      </c>
      <c r="M454" s="11">
        <v>20696</v>
      </c>
      <c r="N454" s="6">
        <v>15</v>
      </c>
      <c r="O454" s="4">
        <f>Table2[[#This Row],[Discount]]/100</f>
        <v>0.15</v>
      </c>
      <c r="P454" s="4" t="str">
        <f>IF(Table2[[#This Row],[Discount%]]=0,"No Discount",
IF(Table2[[#This Row],[Discount%]]&lt;=0.1,"Medium Discount",
IF(Table2[[#This Row],[Discount%]]&lt;=0.2,"High Discount")))</f>
        <v>High Discount</v>
      </c>
      <c r="Q454" s="9">
        <f>(Table2[Unit_Price]*Table2[Quantity])*(Table2[Discount]/100)</f>
        <v>6208.8</v>
      </c>
      <c r="R454" s="10">
        <v>35183.199999999997</v>
      </c>
      <c r="S454" s="10">
        <v>6698.47</v>
      </c>
      <c r="T454" s="4">
        <f>Table2[Profit]/Table2[Sales]</f>
        <v>0.19038831032993023</v>
      </c>
      <c r="U454" t="s">
        <v>38</v>
      </c>
    </row>
    <row r="455" spans="1:21" x14ac:dyDescent="0.35">
      <c r="A455">
        <v>10487</v>
      </c>
      <c r="B455" s="1">
        <v>45523</v>
      </c>
      <c r="C455" s="2">
        <f>YEAR(Table2[Order Date])</f>
        <v>2024</v>
      </c>
      <c r="D455" s="2" t="str">
        <f>TEXT(Table2[Order Date],"mmm")</f>
        <v>Aug</v>
      </c>
      <c r="E455" t="s">
        <v>1067</v>
      </c>
      <c r="F455" t="s">
        <v>22</v>
      </c>
      <c r="G455" t="s">
        <v>74</v>
      </c>
      <c r="H455" t="str">
        <f>VLOOKUP(Table2[[#This Row],[City]], Table46[], 2, FALSE)</f>
        <v>Chandigarh</v>
      </c>
      <c r="I455" t="s">
        <v>17</v>
      </c>
      <c r="J455" t="s">
        <v>18</v>
      </c>
      <c r="K455" t="s">
        <v>1068</v>
      </c>
      <c r="L455" s="2">
        <v>4</v>
      </c>
      <c r="M455" s="11">
        <v>16614</v>
      </c>
      <c r="N455" s="6">
        <v>10</v>
      </c>
      <c r="O455" s="4">
        <f>Table2[[#This Row],[Discount]]/100</f>
        <v>0.1</v>
      </c>
      <c r="P455" s="4" t="str">
        <f>IF(Table2[[#This Row],[Discount%]]=0,"No Discount",
IF(Table2[[#This Row],[Discount%]]&lt;=0.1,"Medium Discount",
IF(Table2[[#This Row],[Discount%]]&lt;=0.2,"High Discount")))</f>
        <v>Medium Discount</v>
      </c>
      <c r="Q455" s="9">
        <f>(Table2[Unit_Price]*Table2[Quantity])*(Table2[Discount]/100)</f>
        <v>6645.6</v>
      </c>
      <c r="R455" s="10">
        <v>59810.400000000001</v>
      </c>
      <c r="S455" s="10">
        <v>12464.49</v>
      </c>
      <c r="T455" s="4">
        <f>Table2[Profit]/Table2[Sales]</f>
        <v>0.20840004413948074</v>
      </c>
      <c r="U455" t="s">
        <v>83</v>
      </c>
    </row>
    <row r="456" spans="1:21" x14ac:dyDescent="0.35">
      <c r="A456">
        <v>10489</v>
      </c>
      <c r="B456" s="1">
        <v>45256</v>
      </c>
      <c r="C456" s="2">
        <f>YEAR(Table2[Order Date])</f>
        <v>2023</v>
      </c>
      <c r="D456" s="2" t="str">
        <f>TEXT(Table2[Order Date],"mmm")</f>
        <v>Nov</v>
      </c>
      <c r="E456" t="s">
        <v>1071</v>
      </c>
      <c r="F456" t="s">
        <v>28</v>
      </c>
      <c r="G456" t="s">
        <v>144</v>
      </c>
      <c r="H456" t="str">
        <f>VLOOKUP(Table2[[#This Row],[City]], Table46[], 2, FALSE)</f>
        <v>Assam</v>
      </c>
      <c r="I456" t="s">
        <v>46</v>
      </c>
      <c r="J456" t="s">
        <v>47</v>
      </c>
      <c r="K456" t="s">
        <v>1072</v>
      </c>
      <c r="L456" s="2">
        <v>5</v>
      </c>
      <c r="M456" s="11">
        <v>37036</v>
      </c>
      <c r="N456" s="6">
        <v>15</v>
      </c>
      <c r="O456" s="4">
        <f>Table2[[#This Row],[Discount]]/100</f>
        <v>0.15</v>
      </c>
      <c r="P456" s="4" t="str">
        <f>IF(Table2[[#This Row],[Discount%]]=0,"No Discount",
IF(Table2[[#This Row],[Discount%]]&lt;=0.1,"Medium Discount",
IF(Table2[[#This Row],[Discount%]]&lt;=0.2,"High Discount")))</f>
        <v>High Discount</v>
      </c>
      <c r="Q456" s="9">
        <f>(Table2[Unit_Price]*Table2[Quantity])*(Table2[Discount]/100)</f>
        <v>27777</v>
      </c>
      <c r="R456" s="10">
        <v>157403</v>
      </c>
      <c r="S456" s="10">
        <v>34631.43</v>
      </c>
      <c r="T456" s="4">
        <f>Table2[Profit]/Table2[Sales]</f>
        <v>0.22001759813980673</v>
      </c>
      <c r="U456" t="s">
        <v>72</v>
      </c>
    </row>
    <row r="457" spans="1:21" x14ac:dyDescent="0.35">
      <c r="A457">
        <v>10490</v>
      </c>
      <c r="B457" s="1">
        <v>45772</v>
      </c>
      <c r="C457" s="2">
        <f>YEAR(Table2[Order Date])</f>
        <v>2025</v>
      </c>
      <c r="D457" s="2" t="str">
        <f>TEXT(Table2[Order Date],"mmm")</f>
        <v>Apr</v>
      </c>
      <c r="E457" t="s">
        <v>1073</v>
      </c>
      <c r="F457" t="s">
        <v>40</v>
      </c>
      <c r="G457" t="s">
        <v>41</v>
      </c>
      <c r="H457" t="str">
        <f>VLOOKUP(Table2[[#This Row],[City]], Table46[], 2, FALSE)</f>
        <v>Maharashtra</v>
      </c>
      <c r="I457" t="s">
        <v>24</v>
      </c>
      <c r="J457" t="s">
        <v>36</v>
      </c>
      <c r="K457" t="s">
        <v>1074</v>
      </c>
      <c r="L457" s="2">
        <v>5</v>
      </c>
      <c r="M457" s="11">
        <v>12910</v>
      </c>
      <c r="N457" s="6">
        <v>20</v>
      </c>
      <c r="O457" s="4">
        <f>Table2[[#This Row],[Discount]]/100</f>
        <v>0.2</v>
      </c>
      <c r="P457" s="4" t="str">
        <f>IF(Table2[[#This Row],[Discount%]]=0,"No Discount",
IF(Table2[[#This Row],[Discount%]]&lt;=0.1,"Medium Discount",
IF(Table2[[#This Row],[Discount%]]&lt;=0.2,"High Discount")))</f>
        <v>High Discount</v>
      </c>
      <c r="Q457" s="9">
        <f>(Table2[Unit_Price]*Table2[Quantity])*(Table2[Discount]/100)</f>
        <v>12910</v>
      </c>
      <c r="R457" s="10">
        <v>51640</v>
      </c>
      <c r="S457" s="10">
        <v>10631.27</v>
      </c>
      <c r="T457" s="4">
        <f>Table2[Profit]/Table2[Sales]</f>
        <v>0.20587277304415183</v>
      </c>
      <c r="U457" t="s">
        <v>38</v>
      </c>
    </row>
    <row r="458" spans="1:21" x14ac:dyDescent="0.35">
      <c r="A458">
        <v>10491</v>
      </c>
      <c r="B458" s="1">
        <v>45215</v>
      </c>
      <c r="C458" s="2">
        <f>YEAR(Table2[Order Date])</f>
        <v>2023</v>
      </c>
      <c r="D458" s="2" t="str">
        <f>TEXT(Table2[Order Date],"mmm")</f>
        <v>Oct</v>
      </c>
      <c r="E458" t="s">
        <v>1075</v>
      </c>
      <c r="F458" t="s">
        <v>15</v>
      </c>
      <c r="G458" t="s">
        <v>93</v>
      </c>
      <c r="H458" t="str">
        <f>VLOOKUP(Table2[[#This Row],[City]], Table46[], 2, FALSE)</f>
        <v>Tamil Nadu</v>
      </c>
      <c r="I458" t="s">
        <v>86</v>
      </c>
      <c r="J458" t="s">
        <v>90</v>
      </c>
      <c r="K458" t="s">
        <v>1076</v>
      </c>
      <c r="L458" s="2">
        <v>2</v>
      </c>
      <c r="M458" s="11">
        <v>25197</v>
      </c>
      <c r="N458" s="6">
        <v>5</v>
      </c>
      <c r="O458" s="4">
        <f>Table2[[#This Row],[Discount]]/100</f>
        <v>0.05</v>
      </c>
      <c r="P458" s="4" t="str">
        <f>IF(Table2[[#This Row],[Discount%]]=0,"No Discount",
IF(Table2[[#This Row],[Discount%]]&lt;=0.1,"Medium Discount",
IF(Table2[[#This Row],[Discount%]]&lt;=0.2,"High Discount")))</f>
        <v>Medium Discount</v>
      </c>
      <c r="Q458" s="9">
        <f>(Table2[Unit_Price]*Table2[Quantity])*(Table2[Discount]/100)</f>
        <v>2519.7000000000003</v>
      </c>
      <c r="R458" s="10">
        <v>47874.3</v>
      </c>
      <c r="S458" s="10">
        <v>7675.19</v>
      </c>
      <c r="T458" s="4">
        <f>Table2[Profit]/Table2[Sales]</f>
        <v>0.16031962869430988</v>
      </c>
      <c r="U458" t="s">
        <v>72</v>
      </c>
    </row>
    <row r="459" spans="1:21" x14ac:dyDescent="0.35">
      <c r="A459">
        <v>10492</v>
      </c>
      <c r="B459" s="1">
        <v>45321</v>
      </c>
      <c r="C459" s="2">
        <f>YEAR(Table2[Order Date])</f>
        <v>2024</v>
      </c>
      <c r="D459" s="2" t="str">
        <f>TEXT(Table2[Order Date],"mmm")</f>
        <v>Jan</v>
      </c>
      <c r="E459" t="s">
        <v>1077</v>
      </c>
      <c r="F459" t="s">
        <v>28</v>
      </c>
      <c r="G459" t="s">
        <v>85</v>
      </c>
      <c r="H459" t="str">
        <f>VLOOKUP(Table2[[#This Row],[City]], Table46[], 2, FALSE)</f>
        <v>Odisha</v>
      </c>
      <c r="I459" t="s">
        <v>46</v>
      </c>
      <c r="J459" t="s">
        <v>126</v>
      </c>
      <c r="K459" t="s">
        <v>1078</v>
      </c>
      <c r="L459" s="2">
        <v>4</v>
      </c>
      <c r="M459" s="11">
        <v>13131</v>
      </c>
      <c r="N459" s="6">
        <v>5</v>
      </c>
      <c r="O459" s="4">
        <f>Table2[[#This Row],[Discount]]/100</f>
        <v>0.05</v>
      </c>
      <c r="P459" s="4" t="str">
        <f>IF(Table2[[#This Row],[Discount%]]=0,"No Discount",
IF(Table2[[#This Row],[Discount%]]&lt;=0.1,"Medium Discount",
IF(Table2[[#This Row],[Discount%]]&lt;=0.2,"High Discount")))</f>
        <v>Medium Discount</v>
      </c>
      <c r="Q459" s="9">
        <f>(Table2[Unit_Price]*Table2[Quantity])*(Table2[Discount]/100)</f>
        <v>2626.2000000000003</v>
      </c>
      <c r="R459" s="10">
        <v>49897.8</v>
      </c>
      <c r="S459" s="10">
        <v>11710.24</v>
      </c>
      <c r="T459" s="4">
        <f>Table2[Profit]/Table2[Sales]</f>
        <v>0.23468449510800074</v>
      </c>
      <c r="U459" t="s">
        <v>38</v>
      </c>
    </row>
    <row r="460" spans="1:21" x14ac:dyDescent="0.35">
      <c r="A460">
        <v>10493</v>
      </c>
      <c r="B460" s="1">
        <v>45649</v>
      </c>
      <c r="C460" s="2">
        <f>YEAR(Table2[Order Date])</f>
        <v>2024</v>
      </c>
      <c r="D460" s="2" t="str">
        <f>TEXT(Table2[Order Date],"mmm")</f>
        <v>Dec</v>
      </c>
      <c r="E460" t="s">
        <v>1079</v>
      </c>
      <c r="F460" t="s">
        <v>28</v>
      </c>
      <c r="G460" t="s">
        <v>114</v>
      </c>
      <c r="H460" t="str">
        <f>VLOOKUP(Table2[[#This Row],[City]], Table46[], 2, FALSE)</f>
        <v>Jharkhand</v>
      </c>
      <c r="I460" t="s">
        <v>86</v>
      </c>
      <c r="J460" t="s">
        <v>90</v>
      </c>
      <c r="K460" t="s">
        <v>1080</v>
      </c>
      <c r="L460" s="2">
        <v>3</v>
      </c>
      <c r="M460" s="11">
        <v>42650</v>
      </c>
      <c r="N460" s="6">
        <v>5</v>
      </c>
      <c r="O460" s="4">
        <f>Table2[[#This Row],[Discount]]/100</f>
        <v>0.05</v>
      </c>
      <c r="P460" s="4" t="str">
        <f>IF(Table2[[#This Row],[Discount%]]=0,"No Discount",
IF(Table2[[#This Row],[Discount%]]&lt;=0.1,"Medium Discount",
IF(Table2[[#This Row],[Discount%]]&lt;=0.2,"High Discount")))</f>
        <v>Medium Discount</v>
      </c>
      <c r="Q460" s="9">
        <f>(Table2[Unit_Price]*Table2[Quantity])*(Table2[Discount]/100)</f>
        <v>6397.5</v>
      </c>
      <c r="R460" s="10">
        <v>121552.5</v>
      </c>
      <c r="S460" s="10">
        <v>18972.93</v>
      </c>
      <c r="T460" s="4">
        <f>Table2[Profit]/Table2[Sales]</f>
        <v>0.15608835688282841</v>
      </c>
      <c r="U460" t="s">
        <v>83</v>
      </c>
    </row>
    <row r="461" spans="1:21" x14ac:dyDescent="0.35">
      <c r="A461">
        <v>10494</v>
      </c>
      <c r="B461" s="1">
        <v>45296</v>
      </c>
      <c r="C461" s="2">
        <f>YEAR(Table2[Order Date])</f>
        <v>2024</v>
      </c>
      <c r="D461" s="2" t="str">
        <f>TEXT(Table2[Order Date],"mmm")</f>
        <v>Jan</v>
      </c>
      <c r="E461" t="s">
        <v>1081</v>
      </c>
      <c r="F461" t="s">
        <v>40</v>
      </c>
      <c r="G461" t="s">
        <v>41</v>
      </c>
      <c r="H461" t="str">
        <f>VLOOKUP(Table2[[#This Row],[City]], Table46[], 2, FALSE)</f>
        <v>Maharashtra</v>
      </c>
      <c r="I461" t="s">
        <v>96</v>
      </c>
      <c r="J461" t="s">
        <v>156</v>
      </c>
      <c r="K461" t="s">
        <v>1082</v>
      </c>
      <c r="L461" s="2">
        <v>1</v>
      </c>
      <c r="M461" s="11">
        <v>9722</v>
      </c>
      <c r="N461" s="6">
        <v>0</v>
      </c>
      <c r="O461" s="4">
        <f>Table2[[#This Row],[Discount]]/100</f>
        <v>0</v>
      </c>
      <c r="P461" s="4" t="str">
        <f>IF(Table2[[#This Row],[Discount%]]=0,"No Discount",
IF(Table2[[#This Row],[Discount%]]&lt;=0.1,"Medium Discount",
IF(Table2[[#This Row],[Discount%]]&lt;=0.2,"High Discount")))</f>
        <v>No Discount</v>
      </c>
      <c r="Q461" s="9">
        <f>(Table2[Unit_Price]*Table2[Quantity])*(Table2[Discount]/100)</f>
        <v>0</v>
      </c>
      <c r="R461" s="10">
        <v>9722</v>
      </c>
      <c r="S461" s="10">
        <v>2292.4699999999998</v>
      </c>
      <c r="T461" s="4">
        <f>Table2[Profit]/Table2[Sales]</f>
        <v>0.23580230405266403</v>
      </c>
      <c r="U461" t="s">
        <v>38</v>
      </c>
    </row>
    <row r="462" spans="1:21" x14ac:dyDescent="0.35">
      <c r="A462">
        <v>10495</v>
      </c>
      <c r="B462" s="1">
        <v>45417</v>
      </c>
      <c r="C462" s="2">
        <f>YEAR(Table2[Order Date])</f>
        <v>2024</v>
      </c>
      <c r="D462" s="2" t="str">
        <f>TEXT(Table2[Order Date],"mmm")</f>
        <v>May</v>
      </c>
      <c r="E462" t="s">
        <v>1083</v>
      </c>
      <c r="F462" t="s">
        <v>40</v>
      </c>
      <c r="G462" t="s">
        <v>103</v>
      </c>
      <c r="H462" t="str">
        <f>VLOOKUP(Table2[[#This Row],[City]], Table46[], 2, FALSE)</f>
        <v>Gujarat</v>
      </c>
      <c r="I462" t="s">
        <v>129</v>
      </c>
      <c r="J462" t="s">
        <v>168</v>
      </c>
      <c r="K462" t="s">
        <v>1084</v>
      </c>
      <c r="L462" s="2">
        <v>3</v>
      </c>
      <c r="M462" s="11">
        <v>52458</v>
      </c>
      <c r="N462" s="6">
        <v>15</v>
      </c>
      <c r="O462" s="4">
        <f>Table2[[#This Row],[Discount]]/100</f>
        <v>0.15</v>
      </c>
      <c r="P462" s="4" t="str">
        <f>IF(Table2[[#This Row],[Discount%]]=0,"No Discount",
IF(Table2[[#This Row],[Discount%]]&lt;=0.1,"Medium Discount",
IF(Table2[[#This Row],[Discount%]]&lt;=0.2,"High Discount")))</f>
        <v>High Discount</v>
      </c>
      <c r="Q462" s="9">
        <f>(Table2[Unit_Price]*Table2[Quantity])*(Table2[Discount]/100)</f>
        <v>23606.1</v>
      </c>
      <c r="R462" s="10">
        <v>133767.9</v>
      </c>
      <c r="S462" s="10">
        <v>22537.56</v>
      </c>
      <c r="T462" s="4">
        <f>Table2[Profit]/Table2[Sales]</f>
        <v>0.16848257317338466</v>
      </c>
      <c r="U462" t="s">
        <v>38</v>
      </c>
    </row>
    <row r="463" spans="1:21" x14ac:dyDescent="0.35">
      <c r="A463">
        <v>10496</v>
      </c>
      <c r="B463" s="1">
        <v>45798</v>
      </c>
      <c r="C463" s="2">
        <f>YEAR(Table2[Order Date])</f>
        <v>2025</v>
      </c>
      <c r="D463" s="2" t="str">
        <f>TEXT(Table2[Order Date],"mmm")</f>
        <v>May</v>
      </c>
      <c r="E463" t="s">
        <v>1085</v>
      </c>
      <c r="F463" t="s">
        <v>15</v>
      </c>
      <c r="G463" t="s">
        <v>16</v>
      </c>
      <c r="H463" t="str">
        <f>VLOOKUP(Table2[[#This Row],[City]], Table46[], 2, FALSE)</f>
        <v>Karnataka</v>
      </c>
      <c r="I463" t="s">
        <v>46</v>
      </c>
      <c r="J463" t="s">
        <v>141</v>
      </c>
      <c r="K463" t="s">
        <v>1086</v>
      </c>
      <c r="L463" s="2">
        <v>3</v>
      </c>
      <c r="M463" s="11">
        <v>37296</v>
      </c>
      <c r="N463" s="6">
        <v>0</v>
      </c>
      <c r="O463" s="4">
        <f>Table2[[#This Row],[Discount]]/100</f>
        <v>0</v>
      </c>
      <c r="P463" s="4" t="str">
        <f>IF(Table2[[#This Row],[Discount%]]=0,"No Discount",
IF(Table2[[#This Row],[Discount%]]&lt;=0.1,"Medium Discount",
IF(Table2[[#This Row],[Discount%]]&lt;=0.2,"High Discount")))</f>
        <v>No Discount</v>
      </c>
      <c r="Q463" s="9">
        <f>(Table2[Unit_Price]*Table2[Quantity])*(Table2[Discount]/100)</f>
        <v>0</v>
      </c>
      <c r="R463" s="10">
        <v>111888</v>
      </c>
      <c r="S463" s="10">
        <v>14864.2</v>
      </c>
      <c r="T463" s="4">
        <f>Table2[Profit]/Table2[Sales]</f>
        <v>0.13284892034892035</v>
      </c>
      <c r="U463" t="s">
        <v>38</v>
      </c>
    </row>
    <row r="464" spans="1:21" x14ac:dyDescent="0.35">
      <c r="A464">
        <v>10497</v>
      </c>
      <c r="B464" s="1">
        <v>45480</v>
      </c>
      <c r="C464" s="2">
        <f>YEAR(Table2[Order Date])</f>
        <v>2024</v>
      </c>
      <c r="D464" s="2" t="str">
        <f>TEXT(Table2[Order Date],"mmm")</f>
        <v>Jul</v>
      </c>
      <c r="E464" t="s">
        <v>1087</v>
      </c>
      <c r="F464" t="s">
        <v>40</v>
      </c>
      <c r="G464" t="s">
        <v>41</v>
      </c>
      <c r="H464" t="str">
        <f>VLOOKUP(Table2[[#This Row],[City]], Table46[], 2, FALSE)</f>
        <v>Maharashtra</v>
      </c>
      <c r="I464" t="s">
        <v>69</v>
      </c>
      <c r="J464" t="s">
        <v>115</v>
      </c>
      <c r="K464" t="s">
        <v>1088</v>
      </c>
      <c r="L464" s="2">
        <v>1</v>
      </c>
      <c r="M464" s="11">
        <v>26200</v>
      </c>
      <c r="N464" s="6">
        <v>20</v>
      </c>
      <c r="O464" s="4">
        <f>Table2[[#This Row],[Discount]]/100</f>
        <v>0.2</v>
      </c>
      <c r="P464" s="4" t="str">
        <f>IF(Table2[[#This Row],[Discount%]]=0,"No Discount",
IF(Table2[[#This Row],[Discount%]]&lt;=0.1,"Medium Discount",
IF(Table2[[#This Row],[Discount%]]&lt;=0.2,"High Discount")))</f>
        <v>High Discount</v>
      </c>
      <c r="Q464" s="9">
        <f>(Table2[Unit_Price]*Table2[Quantity])*(Table2[Discount]/100)</f>
        <v>5240</v>
      </c>
      <c r="R464" s="10">
        <v>20960</v>
      </c>
      <c r="S464" s="10">
        <v>2875.86</v>
      </c>
      <c r="T464" s="4">
        <f>Table2[Profit]/Table2[Sales]</f>
        <v>0.13720706106870229</v>
      </c>
      <c r="U464" t="s">
        <v>33</v>
      </c>
    </row>
    <row r="465" spans="1:21" x14ac:dyDescent="0.35">
      <c r="A465">
        <v>10498</v>
      </c>
      <c r="B465" s="1">
        <v>45465</v>
      </c>
      <c r="C465" s="2">
        <f>YEAR(Table2[Order Date])</f>
        <v>2024</v>
      </c>
      <c r="D465" s="2" t="str">
        <f>TEXT(Table2[Order Date],"mmm")</f>
        <v>Jun</v>
      </c>
      <c r="E465" t="s">
        <v>1089</v>
      </c>
      <c r="F465" t="s">
        <v>28</v>
      </c>
      <c r="G465" t="s">
        <v>85</v>
      </c>
      <c r="H465" t="str">
        <f>VLOOKUP(Table2[[#This Row],[City]], Table46[], 2, FALSE)</f>
        <v>Odisha</v>
      </c>
      <c r="I465" t="s">
        <v>30</v>
      </c>
      <c r="J465" t="s">
        <v>104</v>
      </c>
      <c r="K465" t="s">
        <v>1090</v>
      </c>
      <c r="L465" s="2">
        <v>4</v>
      </c>
      <c r="M465" s="11">
        <v>63437</v>
      </c>
      <c r="N465" s="6">
        <v>0</v>
      </c>
      <c r="O465" s="4">
        <f>Table2[[#This Row],[Discount]]/100</f>
        <v>0</v>
      </c>
      <c r="P465" s="4" t="str">
        <f>IF(Table2[[#This Row],[Discount%]]=0,"No Discount",
IF(Table2[[#This Row],[Discount%]]&lt;=0.1,"Medium Discount",
IF(Table2[[#This Row],[Discount%]]&lt;=0.2,"High Discount")))</f>
        <v>No Discount</v>
      </c>
      <c r="Q465" s="9">
        <f>(Table2[Unit_Price]*Table2[Quantity])*(Table2[Discount]/100)</f>
        <v>0</v>
      </c>
      <c r="R465" s="10">
        <v>253748</v>
      </c>
      <c r="S465" s="10">
        <v>16868.36</v>
      </c>
      <c r="T465" s="4">
        <f>Table2[Profit]/Table2[Sales]</f>
        <v>6.6476819521730221E-2</v>
      </c>
      <c r="U465" t="s">
        <v>33</v>
      </c>
    </row>
    <row r="466" spans="1:21" x14ac:dyDescent="0.35">
      <c r="A466">
        <v>10499</v>
      </c>
      <c r="B466" s="1">
        <v>45337</v>
      </c>
      <c r="C466" s="2">
        <f>YEAR(Table2[Order Date])</f>
        <v>2024</v>
      </c>
      <c r="D466" s="2" t="str">
        <f>TEXT(Table2[Order Date],"mmm")</f>
        <v>Feb</v>
      </c>
      <c r="E466" t="s">
        <v>1091</v>
      </c>
      <c r="F466" t="s">
        <v>15</v>
      </c>
      <c r="G466" t="s">
        <v>174</v>
      </c>
      <c r="H466" t="str">
        <f>VLOOKUP(Table2[[#This Row],[City]], Table46[], 2, FALSE)</f>
        <v>Tamil Nadu</v>
      </c>
      <c r="I466" t="s">
        <v>96</v>
      </c>
      <c r="J466" t="s">
        <v>138</v>
      </c>
      <c r="K466" t="s">
        <v>1092</v>
      </c>
      <c r="L466" s="2">
        <v>1</v>
      </c>
      <c r="M466" s="11">
        <v>21457</v>
      </c>
      <c r="N466" s="6">
        <v>15</v>
      </c>
      <c r="O466" s="4">
        <f>Table2[[#This Row],[Discount]]/100</f>
        <v>0.15</v>
      </c>
      <c r="P466" s="4" t="str">
        <f>IF(Table2[[#This Row],[Discount%]]=0,"No Discount",
IF(Table2[[#This Row],[Discount%]]&lt;=0.1,"Medium Discount",
IF(Table2[[#This Row],[Discount%]]&lt;=0.2,"High Discount")))</f>
        <v>High Discount</v>
      </c>
      <c r="Q466" s="9">
        <f>(Table2[Unit_Price]*Table2[Quantity])*(Table2[Discount]/100)</f>
        <v>3218.5499999999997</v>
      </c>
      <c r="R466" s="10">
        <v>18238.45</v>
      </c>
      <c r="S466" s="10">
        <v>1272.49</v>
      </c>
      <c r="T466" s="4">
        <f>Table2[Profit]/Table2[Sales]</f>
        <v>6.9769635029292509E-2</v>
      </c>
      <c r="U466" t="s">
        <v>83</v>
      </c>
    </row>
    <row r="467" spans="1:21" x14ac:dyDescent="0.35">
      <c r="A467">
        <v>10500</v>
      </c>
      <c r="B467" s="1">
        <v>45576</v>
      </c>
      <c r="C467" s="2">
        <f>YEAR(Table2[Order Date])</f>
        <v>2024</v>
      </c>
      <c r="D467" s="2" t="str">
        <f>TEXT(Table2[Order Date],"mmm")</f>
        <v>Oct</v>
      </c>
      <c r="E467" t="s">
        <v>1093</v>
      </c>
      <c r="F467" t="s">
        <v>40</v>
      </c>
      <c r="G467" t="s">
        <v>110</v>
      </c>
      <c r="H467" t="str">
        <f>VLOOKUP(Table2[[#This Row],[City]], Table46[], 2, FALSE)</f>
        <v>Gujarat</v>
      </c>
      <c r="I467" t="s">
        <v>17</v>
      </c>
      <c r="J467" t="s">
        <v>18</v>
      </c>
      <c r="K467" t="s">
        <v>1094</v>
      </c>
      <c r="L467" s="2">
        <v>3</v>
      </c>
      <c r="M467" s="11">
        <v>43770</v>
      </c>
      <c r="N467" s="6">
        <v>15</v>
      </c>
      <c r="O467" s="4">
        <f>Table2[[#This Row],[Discount]]/100</f>
        <v>0.15</v>
      </c>
      <c r="P467" s="4" t="str">
        <f>IF(Table2[[#This Row],[Discount%]]=0,"No Discount",
IF(Table2[[#This Row],[Discount%]]&lt;=0.1,"Medium Discount",
IF(Table2[[#This Row],[Discount%]]&lt;=0.2,"High Discount")))</f>
        <v>High Discount</v>
      </c>
      <c r="Q467" s="9">
        <f>(Table2[Unit_Price]*Table2[Quantity])*(Table2[Discount]/100)</f>
        <v>19696.5</v>
      </c>
      <c r="R467" s="10">
        <v>111613.5</v>
      </c>
      <c r="S467" s="10">
        <v>18435.46</v>
      </c>
      <c r="T467" s="4">
        <f>Table2[Profit]/Table2[Sales]</f>
        <v>0.16517231338502958</v>
      </c>
      <c r="U467" t="s">
        <v>72</v>
      </c>
    </row>
    <row r="468" spans="1:21" x14ac:dyDescent="0.35">
      <c r="A468">
        <v>10501</v>
      </c>
      <c r="B468" s="1">
        <v>45533</v>
      </c>
      <c r="C468" s="2">
        <f>YEAR(Table2[Order Date])</f>
        <v>2024</v>
      </c>
      <c r="D468" s="2" t="str">
        <f>TEXT(Table2[Order Date],"mmm")</f>
        <v>Aug</v>
      </c>
      <c r="E468" t="s">
        <v>1095</v>
      </c>
      <c r="F468" t="s">
        <v>15</v>
      </c>
      <c r="G468" t="s">
        <v>93</v>
      </c>
      <c r="H468" t="str">
        <f>VLOOKUP(Table2[[#This Row],[City]], Table46[], 2, FALSE)</f>
        <v>Tamil Nadu</v>
      </c>
      <c r="I468" t="s">
        <v>129</v>
      </c>
      <c r="J468" t="s">
        <v>130</v>
      </c>
      <c r="K468" t="s">
        <v>1096</v>
      </c>
      <c r="L468" s="2">
        <v>1</v>
      </c>
      <c r="M468" s="11">
        <v>66334</v>
      </c>
      <c r="N468" s="6">
        <v>15</v>
      </c>
      <c r="O468" s="4">
        <f>Table2[[#This Row],[Discount]]/100</f>
        <v>0.15</v>
      </c>
      <c r="P468" s="4" t="str">
        <f>IF(Table2[[#This Row],[Discount%]]=0,"No Discount",
IF(Table2[[#This Row],[Discount%]]&lt;=0.1,"Medium Discount",
IF(Table2[[#This Row],[Discount%]]&lt;=0.2,"High Discount")))</f>
        <v>High Discount</v>
      </c>
      <c r="Q468" s="9">
        <f>(Table2[Unit_Price]*Table2[Quantity])*(Table2[Discount]/100)</f>
        <v>9950.1</v>
      </c>
      <c r="R468" s="10">
        <v>56383.9</v>
      </c>
      <c r="S468" s="10">
        <v>3173.68</v>
      </c>
      <c r="T468" s="4">
        <f>Table2[Profit]/Table2[Sales]</f>
        <v>5.6286989725790514E-2</v>
      </c>
      <c r="U468" t="s">
        <v>33</v>
      </c>
    </row>
    <row r="469" spans="1:21" x14ac:dyDescent="0.35">
      <c r="A469">
        <v>10502</v>
      </c>
      <c r="B469" s="1">
        <v>45311</v>
      </c>
      <c r="C469" s="2">
        <f>YEAR(Table2[Order Date])</f>
        <v>2024</v>
      </c>
      <c r="D469" s="2" t="str">
        <f>TEXT(Table2[Order Date],"mmm")</f>
        <v>Jan</v>
      </c>
      <c r="E469" t="s">
        <v>1097</v>
      </c>
      <c r="F469" t="s">
        <v>15</v>
      </c>
      <c r="G469" t="s">
        <v>147</v>
      </c>
      <c r="H469" t="str">
        <f>VLOOKUP(Table2[[#This Row],[City]], Table46[], 2, FALSE)</f>
        <v>Kerala</v>
      </c>
      <c r="I469" t="s">
        <v>42</v>
      </c>
      <c r="J469" t="s">
        <v>188</v>
      </c>
      <c r="K469" t="s">
        <v>1098</v>
      </c>
      <c r="L469" s="2">
        <v>2</v>
      </c>
      <c r="M469" s="11">
        <v>15293</v>
      </c>
      <c r="N469" s="6">
        <v>0</v>
      </c>
      <c r="O469" s="4">
        <f>Table2[[#This Row],[Discount]]/100</f>
        <v>0</v>
      </c>
      <c r="P469" s="4" t="str">
        <f>IF(Table2[[#This Row],[Discount%]]=0,"No Discount",
IF(Table2[[#This Row],[Discount%]]&lt;=0.1,"Medium Discount",
IF(Table2[[#This Row],[Discount%]]&lt;=0.2,"High Discount")))</f>
        <v>No Discount</v>
      </c>
      <c r="Q469" s="9">
        <f>(Table2[Unit_Price]*Table2[Quantity])*(Table2[Discount]/100)</f>
        <v>0</v>
      </c>
      <c r="R469" s="10">
        <v>30586</v>
      </c>
      <c r="S469" s="10">
        <v>6365.59</v>
      </c>
      <c r="T469" s="4">
        <f>Table2[Profit]/Table2[Sales]</f>
        <v>0.20812103576799842</v>
      </c>
      <c r="U469" t="s">
        <v>83</v>
      </c>
    </row>
    <row r="470" spans="1:21" x14ac:dyDescent="0.35">
      <c r="A470">
        <v>10503</v>
      </c>
      <c r="B470" s="1">
        <v>45229</v>
      </c>
      <c r="C470" s="2">
        <f>YEAR(Table2[Order Date])</f>
        <v>2023</v>
      </c>
      <c r="D470" s="2" t="str">
        <f>TEXT(Table2[Order Date],"mmm")</f>
        <v>Oct</v>
      </c>
      <c r="E470" t="s">
        <v>1099</v>
      </c>
      <c r="F470" t="s">
        <v>28</v>
      </c>
      <c r="G470" t="s">
        <v>35</v>
      </c>
      <c r="H470" t="str">
        <f>VLOOKUP(Table2[[#This Row],[City]], Table46[], 2, FALSE)</f>
        <v>West Bengal</v>
      </c>
      <c r="I470" t="s">
        <v>30</v>
      </c>
      <c r="J470" t="s">
        <v>65</v>
      </c>
      <c r="K470" t="s">
        <v>1100</v>
      </c>
      <c r="L470" s="2">
        <v>4</v>
      </c>
      <c r="M470" s="11">
        <v>8479</v>
      </c>
      <c r="N470" s="6">
        <v>5</v>
      </c>
      <c r="O470" s="4">
        <f>Table2[[#This Row],[Discount]]/100</f>
        <v>0.05</v>
      </c>
      <c r="P470" s="4" t="str">
        <f>IF(Table2[[#This Row],[Discount%]]=0,"No Discount",
IF(Table2[[#This Row],[Discount%]]&lt;=0.1,"Medium Discount",
IF(Table2[[#This Row],[Discount%]]&lt;=0.2,"High Discount")))</f>
        <v>Medium Discount</v>
      </c>
      <c r="Q470" s="9">
        <f>(Table2[Unit_Price]*Table2[Quantity])*(Table2[Discount]/100)</f>
        <v>1695.8000000000002</v>
      </c>
      <c r="R470" s="10">
        <v>32220.2</v>
      </c>
      <c r="S470" s="10">
        <v>5866.21</v>
      </c>
      <c r="T470" s="4">
        <f>Table2[Profit]/Table2[Sales]</f>
        <v>0.18206621932824749</v>
      </c>
      <c r="U470" t="s">
        <v>83</v>
      </c>
    </row>
    <row r="471" spans="1:21" x14ac:dyDescent="0.35">
      <c r="A471">
        <v>10504</v>
      </c>
      <c r="B471" s="1">
        <v>45406</v>
      </c>
      <c r="C471" s="2">
        <f>YEAR(Table2[Order Date])</f>
        <v>2024</v>
      </c>
      <c r="D471" s="2" t="str">
        <f>TEXT(Table2[Order Date],"mmm")</f>
        <v>Apr</v>
      </c>
      <c r="E471" t="s">
        <v>1101</v>
      </c>
      <c r="F471" t="s">
        <v>22</v>
      </c>
      <c r="G471" t="s">
        <v>167</v>
      </c>
      <c r="H471" t="str">
        <f>VLOOKUP(Table2[[#This Row],[City]], Table46[], 2, FALSE)</f>
        <v>Punjab</v>
      </c>
      <c r="I471" t="s">
        <v>30</v>
      </c>
      <c r="J471" t="s">
        <v>104</v>
      </c>
      <c r="K471" t="s">
        <v>1102</v>
      </c>
      <c r="L471" s="2">
        <v>1</v>
      </c>
      <c r="M471" s="11">
        <v>71520</v>
      </c>
      <c r="N471" s="6">
        <v>0</v>
      </c>
      <c r="O471" s="4">
        <f>Table2[[#This Row],[Discount]]/100</f>
        <v>0</v>
      </c>
      <c r="P471" s="4" t="str">
        <f>IF(Table2[[#This Row],[Discount%]]=0,"No Discount",
IF(Table2[[#This Row],[Discount%]]&lt;=0.1,"Medium Discount",
IF(Table2[[#This Row],[Discount%]]&lt;=0.2,"High Discount")))</f>
        <v>No Discount</v>
      </c>
      <c r="Q471" s="9">
        <f>(Table2[Unit_Price]*Table2[Quantity])*(Table2[Discount]/100)</f>
        <v>0</v>
      </c>
      <c r="R471" s="10">
        <v>71520</v>
      </c>
      <c r="S471" s="10">
        <v>9228.81</v>
      </c>
      <c r="T471" s="4">
        <f>Table2[Profit]/Table2[Sales]</f>
        <v>0.1290381711409396</v>
      </c>
      <c r="U471" t="s">
        <v>20</v>
      </c>
    </row>
    <row r="472" spans="1:21" x14ac:dyDescent="0.35">
      <c r="A472">
        <v>10505</v>
      </c>
      <c r="B472" s="1">
        <v>45484</v>
      </c>
      <c r="C472" s="2">
        <f>YEAR(Table2[Order Date])</f>
        <v>2024</v>
      </c>
      <c r="D472" s="2" t="str">
        <f>TEXT(Table2[Order Date],"mmm")</f>
        <v>Jul</v>
      </c>
      <c r="E472" t="s">
        <v>1103</v>
      </c>
      <c r="F472" t="s">
        <v>22</v>
      </c>
      <c r="G472" t="s">
        <v>23</v>
      </c>
      <c r="H472" t="str">
        <f>VLOOKUP(Table2[[#This Row],[City]], Table46[], 2, FALSE)</f>
        <v>Delhi</v>
      </c>
      <c r="I472" t="s">
        <v>42</v>
      </c>
      <c r="J472" t="s">
        <v>43</v>
      </c>
      <c r="K472" t="s">
        <v>1104</v>
      </c>
      <c r="L472" s="2">
        <v>4</v>
      </c>
      <c r="M472" s="11">
        <v>67045</v>
      </c>
      <c r="N472" s="6">
        <v>10</v>
      </c>
      <c r="O472" s="4">
        <f>Table2[[#This Row],[Discount]]/100</f>
        <v>0.1</v>
      </c>
      <c r="P472" s="4" t="str">
        <f>IF(Table2[[#This Row],[Discount%]]=0,"No Discount",
IF(Table2[[#This Row],[Discount%]]&lt;=0.1,"Medium Discount",
IF(Table2[[#This Row],[Discount%]]&lt;=0.2,"High Discount")))</f>
        <v>Medium Discount</v>
      </c>
      <c r="Q472" s="9">
        <f>(Table2[Unit_Price]*Table2[Quantity])*(Table2[Discount]/100)</f>
        <v>26818</v>
      </c>
      <c r="R472" s="10">
        <v>241362</v>
      </c>
      <c r="S472" s="10">
        <v>46924.56</v>
      </c>
      <c r="T472" s="4">
        <f>Table2[Profit]/Table2[Sales]</f>
        <v>0.19441569095383696</v>
      </c>
      <c r="U472" t="s">
        <v>72</v>
      </c>
    </row>
    <row r="473" spans="1:21" x14ac:dyDescent="0.35">
      <c r="A473">
        <v>10506</v>
      </c>
      <c r="B473" s="1">
        <v>45353</v>
      </c>
      <c r="C473" s="2">
        <f>YEAR(Table2[Order Date])</f>
        <v>2024</v>
      </c>
      <c r="D473" s="2" t="str">
        <f>TEXT(Table2[Order Date],"mmm")</f>
        <v>Mar</v>
      </c>
      <c r="E473" t="s">
        <v>1105</v>
      </c>
      <c r="F473" t="s">
        <v>28</v>
      </c>
      <c r="G473" t="s">
        <v>85</v>
      </c>
      <c r="H473" t="str">
        <f>VLOOKUP(Table2[[#This Row],[City]], Table46[], 2, FALSE)</f>
        <v>Odisha</v>
      </c>
      <c r="I473" t="s">
        <v>75</v>
      </c>
      <c r="J473" t="s">
        <v>409</v>
      </c>
      <c r="K473" t="s">
        <v>1106</v>
      </c>
      <c r="L473" s="2">
        <v>4</v>
      </c>
      <c r="M473" s="11">
        <v>5980</v>
      </c>
      <c r="N473" s="6">
        <v>10</v>
      </c>
      <c r="O473" s="4">
        <f>Table2[[#This Row],[Discount]]/100</f>
        <v>0.1</v>
      </c>
      <c r="P473" s="4" t="str">
        <f>IF(Table2[[#This Row],[Discount%]]=0,"No Discount",
IF(Table2[[#This Row],[Discount%]]&lt;=0.1,"Medium Discount",
IF(Table2[[#This Row],[Discount%]]&lt;=0.2,"High Discount")))</f>
        <v>Medium Discount</v>
      </c>
      <c r="Q473" s="9">
        <f>(Table2[Unit_Price]*Table2[Quantity])*(Table2[Discount]/100)</f>
        <v>2392</v>
      </c>
      <c r="R473" s="10">
        <v>21528</v>
      </c>
      <c r="S473" s="10">
        <v>1168.1600000000001</v>
      </c>
      <c r="T473" s="4">
        <f>Table2[Profit]/Table2[Sales]</f>
        <v>5.4262356001486441E-2</v>
      </c>
      <c r="U473" t="s">
        <v>83</v>
      </c>
    </row>
    <row r="474" spans="1:21" x14ac:dyDescent="0.35">
      <c r="A474">
        <v>10507</v>
      </c>
      <c r="B474" s="1">
        <v>45492</v>
      </c>
      <c r="C474" s="2">
        <f>YEAR(Table2[Order Date])</f>
        <v>2024</v>
      </c>
      <c r="D474" s="2" t="str">
        <f>TEXT(Table2[Order Date],"mmm")</f>
        <v>Jul</v>
      </c>
      <c r="E474" t="s">
        <v>1107</v>
      </c>
      <c r="F474" t="s">
        <v>22</v>
      </c>
      <c r="G474" t="s">
        <v>167</v>
      </c>
      <c r="H474" t="str">
        <f>VLOOKUP(Table2[[#This Row],[City]], Table46[], 2, FALSE)</f>
        <v>Punjab</v>
      </c>
      <c r="I474" t="s">
        <v>86</v>
      </c>
      <c r="J474" t="s">
        <v>296</v>
      </c>
      <c r="K474" t="s">
        <v>1108</v>
      </c>
      <c r="L474" s="2">
        <v>5</v>
      </c>
      <c r="M474" s="11">
        <v>55578</v>
      </c>
      <c r="N474" s="6">
        <v>10</v>
      </c>
      <c r="O474" s="4">
        <f>Table2[[#This Row],[Discount]]/100</f>
        <v>0.1</v>
      </c>
      <c r="P474" s="4" t="str">
        <f>IF(Table2[[#This Row],[Discount%]]=0,"No Discount",
IF(Table2[[#This Row],[Discount%]]&lt;=0.1,"Medium Discount",
IF(Table2[[#This Row],[Discount%]]&lt;=0.2,"High Discount")))</f>
        <v>Medium Discount</v>
      </c>
      <c r="Q474" s="9">
        <f>(Table2[Unit_Price]*Table2[Quantity])*(Table2[Discount]/100)</f>
        <v>27789</v>
      </c>
      <c r="R474" s="10">
        <v>250101</v>
      </c>
      <c r="S474" s="10">
        <v>15998.66</v>
      </c>
      <c r="T474" s="4">
        <f>Table2[Profit]/Table2[Sales]</f>
        <v>6.3968796606171108E-2</v>
      </c>
      <c r="U474" t="s">
        <v>72</v>
      </c>
    </row>
    <row r="475" spans="1:21" x14ac:dyDescent="0.35">
      <c r="A475">
        <v>10508</v>
      </c>
      <c r="B475" s="1">
        <v>45932</v>
      </c>
      <c r="C475" s="2">
        <f>YEAR(Table2[Order Date])</f>
        <v>2025</v>
      </c>
      <c r="D475" s="2" t="str">
        <f>TEXT(Table2[Order Date],"mmm")</f>
        <v>Oct</v>
      </c>
      <c r="E475" t="s">
        <v>1109</v>
      </c>
      <c r="F475" t="s">
        <v>28</v>
      </c>
      <c r="G475" t="s">
        <v>144</v>
      </c>
      <c r="H475" t="str">
        <f>VLOOKUP(Table2[[#This Row],[City]], Table46[], 2, FALSE)</f>
        <v>Assam</v>
      </c>
      <c r="I475" t="s">
        <v>17</v>
      </c>
      <c r="J475" t="s">
        <v>100</v>
      </c>
      <c r="K475" t="s">
        <v>1110</v>
      </c>
      <c r="L475" s="2">
        <v>4</v>
      </c>
      <c r="M475" s="11">
        <v>5207</v>
      </c>
      <c r="N475" s="6">
        <v>10</v>
      </c>
      <c r="O475" s="4">
        <f>Table2[[#This Row],[Discount]]/100</f>
        <v>0.1</v>
      </c>
      <c r="P475" s="4" t="str">
        <f>IF(Table2[[#This Row],[Discount%]]=0,"No Discount",
IF(Table2[[#This Row],[Discount%]]&lt;=0.1,"Medium Discount",
IF(Table2[[#This Row],[Discount%]]&lt;=0.2,"High Discount")))</f>
        <v>Medium Discount</v>
      </c>
      <c r="Q475" s="9">
        <f>(Table2[Unit_Price]*Table2[Quantity])*(Table2[Discount]/100)</f>
        <v>2082.8000000000002</v>
      </c>
      <c r="R475" s="10">
        <v>18745.2</v>
      </c>
      <c r="S475" s="10">
        <v>3954.92</v>
      </c>
      <c r="T475" s="4">
        <f>Table2[Profit]/Table2[Sales]</f>
        <v>0.21098307833472035</v>
      </c>
      <c r="U475" t="s">
        <v>83</v>
      </c>
    </row>
    <row r="476" spans="1:21" x14ac:dyDescent="0.35">
      <c r="A476">
        <v>10509</v>
      </c>
      <c r="B476" s="1">
        <v>45498</v>
      </c>
      <c r="C476" s="2">
        <f>YEAR(Table2[Order Date])</f>
        <v>2024</v>
      </c>
      <c r="D476" s="2" t="str">
        <f>TEXT(Table2[Order Date],"mmm")</f>
        <v>Jul</v>
      </c>
      <c r="E476" t="s">
        <v>1111</v>
      </c>
      <c r="F476" t="s">
        <v>22</v>
      </c>
      <c r="G476" t="s">
        <v>74</v>
      </c>
      <c r="H476" t="str">
        <f>VLOOKUP(Table2[[#This Row],[City]], Table46[], 2, FALSE)</f>
        <v>Chandigarh</v>
      </c>
      <c r="I476" t="s">
        <v>86</v>
      </c>
      <c r="J476" t="s">
        <v>171</v>
      </c>
      <c r="K476" t="s">
        <v>1112</v>
      </c>
      <c r="L476" s="2">
        <v>4</v>
      </c>
      <c r="M476" s="11">
        <v>18731</v>
      </c>
      <c r="N476" s="6">
        <v>0</v>
      </c>
      <c r="O476" s="4">
        <f>Table2[[#This Row],[Discount]]/100</f>
        <v>0</v>
      </c>
      <c r="P476" s="4" t="str">
        <f>IF(Table2[[#This Row],[Discount%]]=0,"No Discount",
IF(Table2[[#This Row],[Discount%]]&lt;=0.1,"Medium Discount",
IF(Table2[[#This Row],[Discount%]]&lt;=0.2,"High Discount")))</f>
        <v>No Discount</v>
      </c>
      <c r="Q476" s="9">
        <f>(Table2[Unit_Price]*Table2[Quantity])*(Table2[Discount]/100)</f>
        <v>0</v>
      </c>
      <c r="R476" s="10">
        <v>74924</v>
      </c>
      <c r="S476" s="10">
        <v>17324.150000000001</v>
      </c>
      <c r="T476" s="4">
        <f>Table2[Profit]/Table2[Sales]</f>
        <v>0.23122297261224709</v>
      </c>
      <c r="U476" t="s">
        <v>33</v>
      </c>
    </row>
    <row r="477" spans="1:21" x14ac:dyDescent="0.35">
      <c r="A477">
        <v>10510</v>
      </c>
      <c r="B477" s="1">
        <v>45277</v>
      </c>
      <c r="C477" s="2">
        <f>YEAR(Table2[Order Date])</f>
        <v>2023</v>
      </c>
      <c r="D477" s="2" t="str">
        <f>TEXT(Table2[Order Date],"mmm")</f>
        <v>Dec</v>
      </c>
      <c r="E477" t="s">
        <v>1113</v>
      </c>
      <c r="F477" t="s">
        <v>15</v>
      </c>
      <c r="G477" t="s">
        <v>68</v>
      </c>
      <c r="H477" t="str">
        <f>VLOOKUP(Table2[[#This Row],[City]], Table46[], 2, FALSE)</f>
        <v>Telangana</v>
      </c>
      <c r="I477" t="s">
        <v>75</v>
      </c>
      <c r="J477" t="s">
        <v>76</v>
      </c>
      <c r="K477" t="s">
        <v>1114</v>
      </c>
      <c r="L477" s="2">
        <v>2</v>
      </c>
      <c r="M477" s="11">
        <v>54308</v>
      </c>
      <c r="N477" s="6">
        <v>10</v>
      </c>
      <c r="O477" s="4">
        <f>Table2[[#This Row],[Discount]]/100</f>
        <v>0.1</v>
      </c>
      <c r="P477" s="4" t="str">
        <f>IF(Table2[[#This Row],[Discount%]]=0,"No Discount",
IF(Table2[[#This Row],[Discount%]]&lt;=0.1,"Medium Discount",
IF(Table2[[#This Row],[Discount%]]&lt;=0.2,"High Discount")))</f>
        <v>Medium Discount</v>
      </c>
      <c r="Q477" s="9">
        <f>(Table2[Unit_Price]*Table2[Quantity])*(Table2[Discount]/100)</f>
        <v>10861.6</v>
      </c>
      <c r="R477" s="10">
        <v>97754.4</v>
      </c>
      <c r="S477" s="10">
        <v>4988.07</v>
      </c>
      <c r="T477" s="4">
        <f>Table2[Profit]/Table2[Sales]</f>
        <v>5.1026552257494293E-2</v>
      </c>
      <c r="U477" t="s">
        <v>33</v>
      </c>
    </row>
    <row r="478" spans="1:21" x14ac:dyDescent="0.35">
      <c r="A478">
        <v>10511</v>
      </c>
      <c r="B478" s="1">
        <v>45789</v>
      </c>
      <c r="C478" s="2">
        <f>YEAR(Table2[Order Date])</f>
        <v>2025</v>
      </c>
      <c r="D478" s="2" t="str">
        <f>TEXT(Table2[Order Date],"mmm")</f>
        <v>May</v>
      </c>
      <c r="E478" t="s">
        <v>1115</v>
      </c>
      <c r="F478" t="s">
        <v>28</v>
      </c>
      <c r="G478" t="s">
        <v>144</v>
      </c>
      <c r="H478" t="str">
        <f>VLOOKUP(Table2[[#This Row],[City]], Table46[], 2, FALSE)</f>
        <v>Assam</v>
      </c>
      <c r="I478" t="s">
        <v>17</v>
      </c>
      <c r="J478" t="s">
        <v>18</v>
      </c>
      <c r="K478" t="s">
        <v>1116</v>
      </c>
      <c r="L478" s="2">
        <v>1</v>
      </c>
      <c r="M478" s="11">
        <v>12977</v>
      </c>
      <c r="N478" s="6">
        <v>20</v>
      </c>
      <c r="O478" s="4">
        <f>Table2[[#This Row],[Discount]]/100</f>
        <v>0.2</v>
      </c>
      <c r="P478" s="4" t="str">
        <f>IF(Table2[[#This Row],[Discount%]]=0,"No Discount",
IF(Table2[[#This Row],[Discount%]]&lt;=0.1,"Medium Discount",
IF(Table2[[#This Row],[Discount%]]&lt;=0.2,"High Discount")))</f>
        <v>High Discount</v>
      </c>
      <c r="Q478" s="9">
        <f>(Table2[Unit_Price]*Table2[Quantity])*(Table2[Discount]/100)</f>
        <v>2595.4</v>
      </c>
      <c r="R478" s="10">
        <v>10381.6</v>
      </c>
      <c r="S478" s="10">
        <v>1938.25</v>
      </c>
      <c r="T478" s="4">
        <f>Table2[Profit]/Table2[Sales]</f>
        <v>0.18670050859212453</v>
      </c>
      <c r="U478" t="s">
        <v>83</v>
      </c>
    </row>
    <row r="479" spans="1:21" x14ac:dyDescent="0.35">
      <c r="A479">
        <v>10512</v>
      </c>
      <c r="B479" s="1">
        <v>45537</v>
      </c>
      <c r="C479" s="2">
        <f>YEAR(Table2[Order Date])</f>
        <v>2024</v>
      </c>
      <c r="D479" s="2" t="str">
        <f>TEXT(Table2[Order Date],"mmm")</f>
        <v>Sep</v>
      </c>
      <c r="E479" t="s">
        <v>1117</v>
      </c>
      <c r="F479" t="s">
        <v>40</v>
      </c>
      <c r="G479" t="s">
        <v>103</v>
      </c>
      <c r="H479" t="str">
        <f>VLOOKUP(Table2[[#This Row],[City]], Table46[], 2, FALSE)</f>
        <v>Gujarat</v>
      </c>
      <c r="I479" t="s">
        <v>69</v>
      </c>
      <c r="J479" t="s">
        <v>151</v>
      </c>
      <c r="K479" t="s">
        <v>1118</v>
      </c>
      <c r="L479" s="2">
        <v>2</v>
      </c>
      <c r="M479" s="11">
        <v>44567</v>
      </c>
      <c r="N479" s="6">
        <v>5</v>
      </c>
      <c r="O479" s="4">
        <f>Table2[[#This Row],[Discount]]/100</f>
        <v>0.05</v>
      </c>
      <c r="P479" s="4" t="str">
        <f>IF(Table2[[#This Row],[Discount%]]=0,"No Discount",
IF(Table2[[#This Row],[Discount%]]&lt;=0.1,"Medium Discount",
IF(Table2[[#This Row],[Discount%]]&lt;=0.2,"High Discount")))</f>
        <v>Medium Discount</v>
      </c>
      <c r="Q479" s="9">
        <f>(Table2[Unit_Price]*Table2[Quantity])*(Table2[Discount]/100)</f>
        <v>4456.7</v>
      </c>
      <c r="R479" s="10">
        <v>84677.3</v>
      </c>
      <c r="S479" s="10">
        <v>19553.669999999998</v>
      </c>
      <c r="T479" s="4">
        <f>Table2[Profit]/Table2[Sales]</f>
        <v>0.23091985691560782</v>
      </c>
      <c r="U479" t="s">
        <v>72</v>
      </c>
    </row>
    <row r="480" spans="1:21" x14ac:dyDescent="0.35">
      <c r="A480">
        <v>10513</v>
      </c>
      <c r="B480" s="1">
        <v>45668</v>
      </c>
      <c r="C480" s="2">
        <f>YEAR(Table2[Order Date])</f>
        <v>2025</v>
      </c>
      <c r="D480" s="2" t="str">
        <f>TEXT(Table2[Order Date],"mmm")</f>
        <v>Jan</v>
      </c>
      <c r="E480" t="s">
        <v>1119</v>
      </c>
      <c r="F480" t="s">
        <v>22</v>
      </c>
      <c r="G480" t="s">
        <v>23</v>
      </c>
      <c r="H480" t="str">
        <f>VLOOKUP(Table2[[#This Row],[City]], Table46[], 2, FALSE)</f>
        <v>Delhi</v>
      </c>
      <c r="I480" t="s">
        <v>129</v>
      </c>
      <c r="J480" t="s">
        <v>130</v>
      </c>
      <c r="K480" t="s">
        <v>1120</v>
      </c>
      <c r="L480" s="2">
        <v>3</v>
      </c>
      <c r="M480" s="11">
        <v>65153</v>
      </c>
      <c r="N480" s="6">
        <v>20</v>
      </c>
      <c r="O480" s="4">
        <f>Table2[[#This Row],[Discount]]/100</f>
        <v>0.2</v>
      </c>
      <c r="P480" s="4" t="str">
        <f>IF(Table2[[#This Row],[Discount%]]=0,"No Discount",
IF(Table2[[#This Row],[Discount%]]&lt;=0.1,"Medium Discount",
IF(Table2[[#This Row],[Discount%]]&lt;=0.2,"High Discount")))</f>
        <v>High Discount</v>
      </c>
      <c r="Q480" s="9">
        <f>(Table2[Unit_Price]*Table2[Quantity])*(Table2[Discount]/100)</f>
        <v>39091.800000000003</v>
      </c>
      <c r="R480" s="10">
        <v>156367.20000000001</v>
      </c>
      <c r="S480" s="10">
        <v>11129.02</v>
      </c>
      <c r="T480" s="4">
        <f>Table2[Profit]/Table2[Sales]</f>
        <v>7.1172343048925862E-2</v>
      </c>
      <c r="U480" t="s">
        <v>20</v>
      </c>
    </row>
    <row r="481" spans="1:21" x14ac:dyDescent="0.35">
      <c r="A481">
        <v>10514</v>
      </c>
      <c r="B481" s="1">
        <v>45219</v>
      </c>
      <c r="C481" s="2">
        <f>YEAR(Table2[Order Date])</f>
        <v>2023</v>
      </c>
      <c r="D481" s="2" t="str">
        <f>TEXT(Table2[Order Date],"mmm")</f>
        <v>Oct</v>
      </c>
      <c r="E481" t="s">
        <v>1121</v>
      </c>
      <c r="F481" t="s">
        <v>15</v>
      </c>
      <c r="G481" t="s">
        <v>16</v>
      </c>
      <c r="H481" t="str">
        <f>VLOOKUP(Table2[[#This Row],[City]], Table46[], 2, FALSE)</f>
        <v>Karnataka</v>
      </c>
      <c r="I481" t="s">
        <v>69</v>
      </c>
      <c r="J481" t="s">
        <v>115</v>
      </c>
      <c r="K481" t="s">
        <v>1122</v>
      </c>
      <c r="L481" s="2">
        <v>3</v>
      </c>
      <c r="M481" s="11">
        <v>45532</v>
      </c>
      <c r="N481" s="6">
        <v>0</v>
      </c>
      <c r="O481" s="4">
        <f>Table2[[#This Row],[Discount]]/100</f>
        <v>0</v>
      </c>
      <c r="P481" s="4" t="str">
        <f>IF(Table2[[#This Row],[Discount%]]=0,"No Discount",
IF(Table2[[#This Row],[Discount%]]&lt;=0.1,"Medium Discount",
IF(Table2[[#This Row],[Discount%]]&lt;=0.2,"High Discount")))</f>
        <v>No Discount</v>
      </c>
      <c r="Q481" s="9">
        <f>(Table2[Unit_Price]*Table2[Quantity])*(Table2[Discount]/100)</f>
        <v>0</v>
      </c>
      <c r="R481" s="10">
        <v>136596</v>
      </c>
      <c r="S481" s="10">
        <v>17650.23</v>
      </c>
      <c r="T481" s="4">
        <f>Table2[Profit]/Table2[Sales]</f>
        <v>0.12921483791619082</v>
      </c>
      <c r="U481" t="s">
        <v>33</v>
      </c>
    </row>
    <row r="482" spans="1:21" x14ac:dyDescent="0.35">
      <c r="A482">
        <v>10515</v>
      </c>
      <c r="B482" s="1">
        <v>45346</v>
      </c>
      <c r="C482" s="2">
        <f>YEAR(Table2[Order Date])</f>
        <v>2024</v>
      </c>
      <c r="D482" s="2" t="str">
        <f>TEXT(Table2[Order Date],"mmm")</f>
        <v>Feb</v>
      </c>
      <c r="E482" t="s">
        <v>1123</v>
      </c>
      <c r="F482" t="s">
        <v>15</v>
      </c>
      <c r="G482" t="s">
        <v>174</v>
      </c>
      <c r="H482" t="str">
        <f>VLOOKUP(Table2[[#This Row],[City]], Table46[], 2, FALSE)</f>
        <v>Tamil Nadu</v>
      </c>
      <c r="I482" t="s">
        <v>69</v>
      </c>
      <c r="J482" t="s">
        <v>151</v>
      </c>
      <c r="K482" t="s">
        <v>1124</v>
      </c>
      <c r="L482" s="2">
        <v>4</v>
      </c>
      <c r="M482" s="11">
        <v>79338</v>
      </c>
      <c r="N482" s="6">
        <v>0</v>
      </c>
      <c r="O482" s="4">
        <f>Table2[[#This Row],[Discount]]/100</f>
        <v>0</v>
      </c>
      <c r="P482" s="4" t="str">
        <f>IF(Table2[[#This Row],[Discount%]]=0,"No Discount",
IF(Table2[[#This Row],[Discount%]]&lt;=0.1,"Medium Discount",
IF(Table2[[#This Row],[Discount%]]&lt;=0.2,"High Discount")))</f>
        <v>No Discount</v>
      </c>
      <c r="Q482" s="9">
        <f>(Table2[Unit_Price]*Table2[Quantity])*(Table2[Discount]/100)</f>
        <v>0</v>
      </c>
      <c r="R482" s="10">
        <v>317352</v>
      </c>
      <c r="S482" s="10">
        <v>24679.03</v>
      </c>
      <c r="T482" s="4">
        <f>Table2[Profit]/Table2[Sales]</f>
        <v>7.7765478081121275E-2</v>
      </c>
      <c r="U482" t="s">
        <v>83</v>
      </c>
    </row>
    <row r="483" spans="1:21" x14ac:dyDescent="0.35">
      <c r="A483">
        <v>10516</v>
      </c>
      <c r="B483" s="1">
        <v>45243</v>
      </c>
      <c r="C483" s="2">
        <f>YEAR(Table2[Order Date])</f>
        <v>2023</v>
      </c>
      <c r="D483" s="2" t="str">
        <f>TEXT(Table2[Order Date],"mmm")</f>
        <v>Nov</v>
      </c>
      <c r="E483" t="s">
        <v>1125</v>
      </c>
      <c r="F483" t="s">
        <v>40</v>
      </c>
      <c r="G483" t="s">
        <v>62</v>
      </c>
      <c r="H483" t="str">
        <f>VLOOKUP(Table2[[#This Row],[City]], Table46[], 2, FALSE)</f>
        <v>Goa</v>
      </c>
      <c r="I483" t="s">
        <v>75</v>
      </c>
      <c r="J483" t="s">
        <v>76</v>
      </c>
      <c r="K483" t="s">
        <v>1126</v>
      </c>
      <c r="L483" s="2">
        <v>1</v>
      </c>
      <c r="M483" s="11">
        <v>56926</v>
      </c>
      <c r="N483" s="6">
        <v>5</v>
      </c>
      <c r="O483" s="4">
        <f>Table2[[#This Row],[Discount]]/100</f>
        <v>0.05</v>
      </c>
      <c r="P483" s="4" t="str">
        <f>IF(Table2[[#This Row],[Discount%]]=0,"No Discount",
IF(Table2[[#This Row],[Discount%]]&lt;=0.1,"Medium Discount",
IF(Table2[[#This Row],[Discount%]]&lt;=0.2,"High Discount")))</f>
        <v>Medium Discount</v>
      </c>
      <c r="Q483" s="9">
        <f>(Table2[Unit_Price]*Table2[Quantity])*(Table2[Discount]/100)</f>
        <v>2846.3</v>
      </c>
      <c r="R483" s="10">
        <v>54079.7</v>
      </c>
      <c r="S483" s="10">
        <v>12005.1</v>
      </c>
      <c r="T483" s="4">
        <f>Table2[Profit]/Table2[Sales]</f>
        <v>0.22198902730599468</v>
      </c>
      <c r="U483" t="s">
        <v>83</v>
      </c>
    </row>
    <row r="484" spans="1:21" x14ac:dyDescent="0.35">
      <c r="A484">
        <v>10517</v>
      </c>
      <c r="B484" s="1">
        <v>45771</v>
      </c>
      <c r="C484" s="2">
        <f>YEAR(Table2[Order Date])</f>
        <v>2025</v>
      </c>
      <c r="D484" s="2" t="str">
        <f>TEXT(Table2[Order Date],"mmm")</f>
        <v>Apr</v>
      </c>
      <c r="E484" t="s">
        <v>1127</v>
      </c>
      <c r="F484" t="s">
        <v>15</v>
      </c>
      <c r="G484" t="s">
        <v>93</v>
      </c>
      <c r="H484" t="str">
        <f>VLOOKUP(Table2[[#This Row],[City]], Table46[], 2, FALSE)</f>
        <v>Tamil Nadu</v>
      </c>
      <c r="I484" t="s">
        <v>86</v>
      </c>
      <c r="J484" t="s">
        <v>90</v>
      </c>
      <c r="K484" t="s">
        <v>1128</v>
      </c>
      <c r="L484" s="2">
        <v>5</v>
      </c>
      <c r="M484" s="11">
        <v>10963</v>
      </c>
      <c r="N484" s="6">
        <v>0</v>
      </c>
      <c r="O484" s="4">
        <f>Table2[[#This Row],[Discount]]/100</f>
        <v>0</v>
      </c>
      <c r="P484" s="4" t="str">
        <f>IF(Table2[[#This Row],[Discount%]]=0,"No Discount",
IF(Table2[[#This Row],[Discount%]]&lt;=0.1,"Medium Discount",
IF(Table2[[#This Row],[Discount%]]&lt;=0.2,"High Discount")))</f>
        <v>No Discount</v>
      </c>
      <c r="Q484" s="9">
        <f>(Table2[Unit_Price]*Table2[Quantity])*(Table2[Discount]/100)</f>
        <v>0</v>
      </c>
      <c r="R484" s="10">
        <v>54815</v>
      </c>
      <c r="S484" s="10">
        <v>8558.02</v>
      </c>
      <c r="T484" s="4">
        <f>Table2[Profit]/Table2[Sales]</f>
        <v>0.1561255130894828</v>
      </c>
      <c r="U484" t="s">
        <v>20</v>
      </c>
    </row>
    <row r="485" spans="1:21" x14ac:dyDescent="0.35">
      <c r="A485">
        <v>10518</v>
      </c>
      <c r="B485" s="1">
        <v>45711</v>
      </c>
      <c r="C485" s="2">
        <f>YEAR(Table2[Order Date])</f>
        <v>2025</v>
      </c>
      <c r="D485" s="2" t="str">
        <f>TEXT(Table2[Order Date],"mmm")</f>
        <v>Feb</v>
      </c>
      <c r="E485" t="s">
        <v>1129</v>
      </c>
      <c r="F485" t="s">
        <v>40</v>
      </c>
      <c r="G485" t="s">
        <v>41</v>
      </c>
      <c r="H485" t="str">
        <f>VLOOKUP(Table2[[#This Row],[City]], Table46[], 2, FALSE)</f>
        <v>Maharashtra</v>
      </c>
      <c r="I485" t="s">
        <v>46</v>
      </c>
      <c r="J485" t="s">
        <v>126</v>
      </c>
      <c r="K485" t="s">
        <v>1130</v>
      </c>
      <c r="L485" s="2">
        <v>1</v>
      </c>
      <c r="M485" s="11">
        <v>45870</v>
      </c>
      <c r="N485" s="6">
        <v>15</v>
      </c>
      <c r="O485" s="4">
        <f>Table2[[#This Row],[Discount]]/100</f>
        <v>0.15</v>
      </c>
      <c r="P485" s="4" t="str">
        <f>IF(Table2[[#This Row],[Discount%]]=0,"No Discount",
IF(Table2[[#This Row],[Discount%]]&lt;=0.1,"Medium Discount",
IF(Table2[[#This Row],[Discount%]]&lt;=0.2,"High Discount")))</f>
        <v>High Discount</v>
      </c>
      <c r="Q485" s="9">
        <f>(Table2[Unit_Price]*Table2[Quantity])*(Table2[Discount]/100)</f>
        <v>6880.5</v>
      </c>
      <c r="R485" s="10">
        <v>38989.5</v>
      </c>
      <c r="S485" s="10">
        <v>5105.08</v>
      </c>
      <c r="T485" s="4">
        <f>Table2[Profit]/Table2[Sales]</f>
        <v>0.13093473883994408</v>
      </c>
      <c r="U485" t="s">
        <v>72</v>
      </c>
    </row>
    <row r="486" spans="1:21" x14ac:dyDescent="0.35">
      <c r="A486">
        <v>10519</v>
      </c>
      <c r="B486" s="1">
        <v>45469</v>
      </c>
      <c r="C486" s="2">
        <f>YEAR(Table2[Order Date])</f>
        <v>2024</v>
      </c>
      <c r="D486" s="2" t="str">
        <f>TEXT(Table2[Order Date],"mmm")</f>
        <v>Jun</v>
      </c>
      <c r="E486" t="s">
        <v>1131</v>
      </c>
      <c r="F486" t="s">
        <v>40</v>
      </c>
      <c r="G486" t="s">
        <v>41</v>
      </c>
      <c r="H486" t="str">
        <f>VLOOKUP(Table2[[#This Row],[City]], Table46[], 2, FALSE)</f>
        <v>Maharashtra</v>
      </c>
      <c r="I486" t="s">
        <v>24</v>
      </c>
      <c r="J486" t="s">
        <v>59</v>
      </c>
      <c r="K486" t="s">
        <v>1132</v>
      </c>
      <c r="L486" s="2">
        <v>4</v>
      </c>
      <c r="M486" s="11">
        <v>26461</v>
      </c>
      <c r="N486" s="6">
        <v>20</v>
      </c>
      <c r="O486" s="4">
        <f>Table2[[#This Row],[Discount]]/100</f>
        <v>0.2</v>
      </c>
      <c r="P486" s="4" t="str">
        <f>IF(Table2[[#This Row],[Discount%]]=0,"No Discount",
IF(Table2[[#This Row],[Discount%]]&lt;=0.1,"Medium Discount",
IF(Table2[[#This Row],[Discount%]]&lt;=0.2,"High Discount")))</f>
        <v>High Discount</v>
      </c>
      <c r="Q486" s="9">
        <f>(Table2[Unit_Price]*Table2[Quantity])*(Table2[Discount]/100)</f>
        <v>21168.800000000003</v>
      </c>
      <c r="R486" s="10">
        <v>84675.199999999997</v>
      </c>
      <c r="S486" s="10">
        <v>13612.85</v>
      </c>
      <c r="T486" s="4">
        <f>Table2[Profit]/Table2[Sales]</f>
        <v>0.16076548977740826</v>
      </c>
      <c r="U486" t="s">
        <v>38</v>
      </c>
    </row>
    <row r="487" spans="1:21" x14ac:dyDescent="0.35">
      <c r="A487">
        <v>10520</v>
      </c>
      <c r="B487" s="1">
        <v>45531</v>
      </c>
      <c r="C487" s="2">
        <f>YEAR(Table2[Order Date])</f>
        <v>2024</v>
      </c>
      <c r="D487" s="2" t="str">
        <f>TEXT(Table2[Order Date],"mmm")</f>
        <v>Aug</v>
      </c>
      <c r="E487" t="s">
        <v>1133</v>
      </c>
      <c r="F487" t="s">
        <v>22</v>
      </c>
      <c r="G487" t="s">
        <v>23</v>
      </c>
      <c r="H487" t="str">
        <f>VLOOKUP(Table2[[#This Row],[City]], Table46[], 2, FALSE)</f>
        <v>Delhi</v>
      </c>
      <c r="I487" t="s">
        <v>75</v>
      </c>
      <c r="J487" t="s">
        <v>409</v>
      </c>
      <c r="K487" t="s">
        <v>1134</v>
      </c>
      <c r="L487" s="2">
        <v>2</v>
      </c>
      <c r="M487" s="11">
        <v>32782</v>
      </c>
      <c r="N487" s="6">
        <v>10</v>
      </c>
      <c r="O487" s="4">
        <f>Table2[[#This Row],[Discount]]/100</f>
        <v>0.1</v>
      </c>
      <c r="P487" s="4" t="str">
        <f>IF(Table2[[#This Row],[Discount%]]=0,"No Discount",
IF(Table2[[#This Row],[Discount%]]&lt;=0.1,"Medium Discount",
IF(Table2[[#This Row],[Discount%]]&lt;=0.2,"High Discount")))</f>
        <v>Medium Discount</v>
      </c>
      <c r="Q487" s="9">
        <f>(Table2[Unit_Price]*Table2[Quantity])*(Table2[Discount]/100)</f>
        <v>6556.4000000000005</v>
      </c>
      <c r="R487" s="10">
        <v>59007.6</v>
      </c>
      <c r="S487" s="10">
        <v>4037.99</v>
      </c>
      <c r="T487" s="4">
        <f>Table2[Profit]/Table2[Sales]</f>
        <v>6.8431693544560357E-2</v>
      </c>
      <c r="U487" t="s">
        <v>20</v>
      </c>
    </row>
    <row r="488" spans="1:21" x14ac:dyDescent="0.35">
      <c r="A488">
        <v>10521</v>
      </c>
      <c r="B488" s="1">
        <v>45498</v>
      </c>
      <c r="C488" s="2">
        <f>YEAR(Table2[Order Date])</f>
        <v>2024</v>
      </c>
      <c r="D488" s="2" t="str">
        <f>TEXT(Table2[Order Date],"mmm")</f>
        <v>Jul</v>
      </c>
      <c r="E488" t="s">
        <v>1135</v>
      </c>
      <c r="F488" t="s">
        <v>22</v>
      </c>
      <c r="G488" t="s">
        <v>74</v>
      </c>
      <c r="H488" t="str">
        <f>VLOOKUP(Table2[[#This Row],[City]], Table46[], 2, FALSE)</f>
        <v>Chandigarh</v>
      </c>
      <c r="I488" t="s">
        <v>24</v>
      </c>
      <c r="J488" t="s">
        <v>107</v>
      </c>
      <c r="K488" t="s">
        <v>1136</v>
      </c>
      <c r="L488" s="2">
        <v>5</v>
      </c>
      <c r="M488" s="11">
        <v>20811</v>
      </c>
      <c r="N488" s="6">
        <v>20</v>
      </c>
      <c r="O488" s="4">
        <f>Table2[[#This Row],[Discount]]/100</f>
        <v>0.2</v>
      </c>
      <c r="P488" s="4" t="str">
        <f>IF(Table2[[#This Row],[Discount%]]=0,"No Discount",
IF(Table2[[#This Row],[Discount%]]&lt;=0.1,"Medium Discount",
IF(Table2[[#This Row],[Discount%]]&lt;=0.2,"High Discount")))</f>
        <v>High Discount</v>
      </c>
      <c r="Q488" s="9">
        <f>(Table2[Unit_Price]*Table2[Quantity])*(Table2[Discount]/100)</f>
        <v>20811</v>
      </c>
      <c r="R488" s="10">
        <v>83244</v>
      </c>
      <c r="S488" s="10">
        <v>8272.34</v>
      </c>
      <c r="T488" s="4">
        <f>Table2[Profit]/Table2[Sales]</f>
        <v>9.9374609581471346E-2</v>
      </c>
      <c r="U488" t="s">
        <v>20</v>
      </c>
    </row>
    <row r="489" spans="1:21" x14ac:dyDescent="0.35">
      <c r="A489">
        <v>10522</v>
      </c>
      <c r="B489" s="1">
        <v>45879</v>
      </c>
      <c r="C489" s="2">
        <f>YEAR(Table2[Order Date])</f>
        <v>2025</v>
      </c>
      <c r="D489" s="2" t="str">
        <f>TEXT(Table2[Order Date],"mmm")</f>
        <v>Aug</v>
      </c>
      <c r="E489" t="s">
        <v>1137</v>
      </c>
      <c r="F489" t="s">
        <v>40</v>
      </c>
      <c r="G489" t="s">
        <v>41</v>
      </c>
      <c r="H489" t="str">
        <f>VLOOKUP(Table2[[#This Row],[City]], Table46[], 2, FALSE)</f>
        <v>Maharashtra</v>
      </c>
      <c r="I489" t="s">
        <v>24</v>
      </c>
      <c r="J489" t="s">
        <v>25</v>
      </c>
      <c r="K489" t="s">
        <v>1138</v>
      </c>
      <c r="L489" s="2">
        <v>4</v>
      </c>
      <c r="M489" s="11">
        <v>53463</v>
      </c>
      <c r="N489" s="6">
        <v>5</v>
      </c>
      <c r="O489" s="4">
        <f>Table2[[#This Row],[Discount]]/100</f>
        <v>0.05</v>
      </c>
      <c r="P489" s="4" t="str">
        <f>IF(Table2[[#This Row],[Discount%]]=0,"No Discount",
IF(Table2[[#This Row],[Discount%]]&lt;=0.1,"Medium Discount",
IF(Table2[[#This Row],[Discount%]]&lt;=0.2,"High Discount")))</f>
        <v>Medium Discount</v>
      </c>
      <c r="Q489" s="9">
        <f>(Table2[Unit_Price]*Table2[Quantity])*(Table2[Discount]/100)</f>
        <v>10692.6</v>
      </c>
      <c r="R489" s="10">
        <v>203159.4</v>
      </c>
      <c r="S489" s="10">
        <v>27827.34</v>
      </c>
      <c r="T489" s="4">
        <f>Table2[Profit]/Table2[Sales]</f>
        <v>0.136972938490663</v>
      </c>
      <c r="U489" t="s">
        <v>20</v>
      </c>
    </row>
    <row r="490" spans="1:21" x14ac:dyDescent="0.35">
      <c r="A490">
        <v>10523</v>
      </c>
      <c r="B490" s="1">
        <v>45405</v>
      </c>
      <c r="C490" s="2">
        <f>YEAR(Table2[Order Date])</f>
        <v>2024</v>
      </c>
      <c r="D490" s="2" t="str">
        <f>TEXT(Table2[Order Date],"mmm")</f>
        <v>Apr</v>
      </c>
      <c r="E490" t="s">
        <v>1139</v>
      </c>
      <c r="F490" t="s">
        <v>22</v>
      </c>
      <c r="G490" t="s">
        <v>58</v>
      </c>
      <c r="H490" t="str">
        <f>VLOOKUP(Table2[[#This Row],[City]], Table46[], 2, FALSE)</f>
        <v>Rajashtan</v>
      </c>
      <c r="I490" t="s">
        <v>42</v>
      </c>
      <c r="J490" t="s">
        <v>43</v>
      </c>
      <c r="K490" t="s">
        <v>1140</v>
      </c>
      <c r="L490" s="2">
        <v>5</v>
      </c>
      <c r="M490" s="11">
        <v>40998</v>
      </c>
      <c r="N490" s="6">
        <v>10</v>
      </c>
      <c r="O490" s="4">
        <f>Table2[[#This Row],[Discount]]/100</f>
        <v>0.1</v>
      </c>
      <c r="P490" s="4" t="str">
        <f>IF(Table2[[#This Row],[Discount%]]=0,"No Discount",
IF(Table2[[#This Row],[Discount%]]&lt;=0.1,"Medium Discount",
IF(Table2[[#This Row],[Discount%]]&lt;=0.2,"High Discount")))</f>
        <v>Medium Discount</v>
      </c>
      <c r="Q490" s="9">
        <f>(Table2[Unit_Price]*Table2[Quantity])*(Table2[Discount]/100)</f>
        <v>20499</v>
      </c>
      <c r="R490" s="10">
        <v>184491</v>
      </c>
      <c r="S490" s="10">
        <v>32778.89</v>
      </c>
      <c r="T490" s="4">
        <f>Table2[Profit]/Table2[Sales]</f>
        <v>0.17767202736176832</v>
      </c>
      <c r="U490" t="s">
        <v>83</v>
      </c>
    </row>
    <row r="491" spans="1:21" x14ac:dyDescent="0.35">
      <c r="A491">
        <v>10524</v>
      </c>
      <c r="B491" s="1">
        <v>45549</v>
      </c>
      <c r="C491" s="2">
        <f>YEAR(Table2[Order Date])</f>
        <v>2024</v>
      </c>
      <c r="D491" s="2" t="str">
        <f>TEXT(Table2[Order Date],"mmm")</f>
        <v>Sep</v>
      </c>
      <c r="E491" t="s">
        <v>1141</v>
      </c>
      <c r="F491" t="s">
        <v>40</v>
      </c>
      <c r="G491" t="s">
        <v>110</v>
      </c>
      <c r="H491" t="str">
        <f>VLOOKUP(Table2[[#This Row],[City]], Table46[], 2, FALSE)</f>
        <v>Gujarat</v>
      </c>
      <c r="I491" t="s">
        <v>17</v>
      </c>
      <c r="J491" t="s">
        <v>18</v>
      </c>
      <c r="K491" t="s">
        <v>1142</v>
      </c>
      <c r="L491" s="2">
        <v>3</v>
      </c>
      <c r="M491" s="11">
        <v>67236</v>
      </c>
      <c r="N491" s="6">
        <v>0</v>
      </c>
      <c r="O491" s="4">
        <f>Table2[[#This Row],[Discount]]/100</f>
        <v>0</v>
      </c>
      <c r="P491" s="4" t="str">
        <f>IF(Table2[[#This Row],[Discount%]]=0,"No Discount",
IF(Table2[[#This Row],[Discount%]]&lt;=0.1,"Medium Discount",
IF(Table2[[#This Row],[Discount%]]&lt;=0.2,"High Discount")))</f>
        <v>No Discount</v>
      </c>
      <c r="Q491" s="9">
        <f>(Table2[Unit_Price]*Table2[Quantity])*(Table2[Discount]/100)</f>
        <v>0</v>
      </c>
      <c r="R491" s="10">
        <v>201708</v>
      </c>
      <c r="S491" s="10">
        <v>45297.599999999999</v>
      </c>
      <c r="T491" s="4">
        <f>Table2[Profit]/Table2[Sales]</f>
        <v>0.22457017074186447</v>
      </c>
      <c r="U491" t="s">
        <v>33</v>
      </c>
    </row>
    <row r="492" spans="1:21" x14ac:dyDescent="0.35">
      <c r="A492">
        <v>10525</v>
      </c>
      <c r="B492" s="1">
        <v>45337</v>
      </c>
      <c r="C492" s="2">
        <f>YEAR(Table2[Order Date])</f>
        <v>2024</v>
      </c>
      <c r="D492" s="2" t="str">
        <f>TEXT(Table2[Order Date],"mmm")</f>
        <v>Feb</v>
      </c>
      <c r="E492" t="s">
        <v>1143</v>
      </c>
      <c r="F492" t="s">
        <v>22</v>
      </c>
      <c r="G492" t="s">
        <v>58</v>
      </c>
      <c r="H492" t="str">
        <f>VLOOKUP(Table2[[#This Row],[City]], Table46[], 2, FALSE)</f>
        <v>Rajashtan</v>
      </c>
      <c r="I492" t="s">
        <v>42</v>
      </c>
      <c r="J492" t="s">
        <v>43</v>
      </c>
      <c r="K492" t="s">
        <v>1144</v>
      </c>
      <c r="L492" s="2">
        <v>2</v>
      </c>
      <c r="M492" s="11">
        <v>74055</v>
      </c>
      <c r="N492" s="6">
        <v>15</v>
      </c>
      <c r="O492" s="4">
        <f>Table2[[#This Row],[Discount]]/100</f>
        <v>0.15</v>
      </c>
      <c r="P492" s="4" t="str">
        <f>IF(Table2[[#This Row],[Discount%]]=0,"No Discount",
IF(Table2[[#This Row],[Discount%]]&lt;=0.1,"Medium Discount",
IF(Table2[[#This Row],[Discount%]]&lt;=0.2,"High Discount")))</f>
        <v>High Discount</v>
      </c>
      <c r="Q492" s="9">
        <f>(Table2[Unit_Price]*Table2[Quantity])*(Table2[Discount]/100)</f>
        <v>22216.5</v>
      </c>
      <c r="R492" s="10">
        <v>125893.5</v>
      </c>
      <c r="S492" s="10">
        <v>12613.24</v>
      </c>
      <c r="T492" s="4">
        <f>Table2[Profit]/Table2[Sales]</f>
        <v>0.10018976357000163</v>
      </c>
      <c r="U492" t="s">
        <v>33</v>
      </c>
    </row>
    <row r="493" spans="1:21" x14ac:dyDescent="0.35">
      <c r="A493">
        <v>10526</v>
      </c>
      <c r="B493" s="1">
        <v>45373</v>
      </c>
      <c r="C493" s="2">
        <f>YEAR(Table2[Order Date])</f>
        <v>2024</v>
      </c>
      <c r="D493" s="2" t="str">
        <f>TEXT(Table2[Order Date],"mmm")</f>
        <v>Mar</v>
      </c>
      <c r="E493" t="s">
        <v>1145</v>
      </c>
      <c r="F493" t="s">
        <v>22</v>
      </c>
      <c r="G493" t="s">
        <v>58</v>
      </c>
      <c r="H493" t="str">
        <f>VLOOKUP(Table2[[#This Row],[City]], Table46[], 2, FALSE)</f>
        <v>Rajashtan</v>
      </c>
      <c r="I493" t="s">
        <v>96</v>
      </c>
      <c r="J493" t="s">
        <v>214</v>
      </c>
      <c r="K493" t="s">
        <v>1146</v>
      </c>
      <c r="L493" s="2">
        <v>4</v>
      </c>
      <c r="M493" s="11">
        <v>41803</v>
      </c>
      <c r="N493" s="6">
        <v>15</v>
      </c>
      <c r="O493" s="4">
        <f>Table2[[#This Row],[Discount]]/100</f>
        <v>0.15</v>
      </c>
      <c r="P493" s="4" t="str">
        <f>IF(Table2[[#This Row],[Discount%]]=0,"No Discount",
IF(Table2[[#This Row],[Discount%]]&lt;=0.1,"Medium Discount",
IF(Table2[[#This Row],[Discount%]]&lt;=0.2,"High Discount")))</f>
        <v>High Discount</v>
      </c>
      <c r="Q493" s="9">
        <f>(Table2[Unit_Price]*Table2[Quantity])*(Table2[Discount]/100)</f>
        <v>25081.8</v>
      </c>
      <c r="R493" s="10">
        <v>142130.20000000001</v>
      </c>
      <c r="S493" s="10">
        <v>8563.2900000000009</v>
      </c>
      <c r="T493" s="4">
        <f>Table2[Profit]/Table2[Sales]</f>
        <v>6.0249616196979952E-2</v>
      </c>
      <c r="U493" t="s">
        <v>83</v>
      </c>
    </row>
    <row r="494" spans="1:21" x14ac:dyDescent="0.35">
      <c r="A494">
        <v>10527</v>
      </c>
      <c r="B494" s="1">
        <v>45726</v>
      </c>
      <c r="C494" s="2">
        <f>YEAR(Table2[Order Date])</f>
        <v>2025</v>
      </c>
      <c r="D494" s="2" t="str">
        <f>TEXT(Table2[Order Date],"mmm")</f>
        <v>Mar</v>
      </c>
      <c r="E494" t="s">
        <v>1147</v>
      </c>
      <c r="F494" t="s">
        <v>22</v>
      </c>
      <c r="G494" t="s">
        <v>23</v>
      </c>
      <c r="H494" t="str">
        <f>VLOOKUP(Table2[[#This Row],[City]], Table46[], 2, FALSE)</f>
        <v>Delhi</v>
      </c>
      <c r="I494" t="s">
        <v>30</v>
      </c>
      <c r="J494" t="s">
        <v>104</v>
      </c>
      <c r="K494" t="s">
        <v>1148</v>
      </c>
      <c r="L494" s="2">
        <v>2</v>
      </c>
      <c r="M494" s="11">
        <v>59562</v>
      </c>
      <c r="N494" s="6">
        <v>0</v>
      </c>
      <c r="O494" s="4">
        <f>Table2[[#This Row],[Discount]]/100</f>
        <v>0</v>
      </c>
      <c r="P494" s="4" t="str">
        <f>IF(Table2[[#This Row],[Discount%]]=0,"No Discount",
IF(Table2[[#This Row],[Discount%]]&lt;=0.1,"Medium Discount",
IF(Table2[[#This Row],[Discount%]]&lt;=0.2,"High Discount")))</f>
        <v>No Discount</v>
      </c>
      <c r="Q494" s="9">
        <f>(Table2[Unit_Price]*Table2[Quantity])*(Table2[Discount]/100)</f>
        <v>0</v>
      </c>
      <c r="R494" s="10">
        <v>119124</v>
      </c>
      <c r="S494" s="10">
        <v>11694.87</v>
      </c>
      <c r="T494" s="4">
        <f>Table2[Profit]/Table2[Sales]</f>
        <v>9.8173919613176189E-2</v>
      </c>
      <c r="U494" t="s">
        <v>20</v>
      </c>
    </row>
    <row r="495" spans="1:21" x14ac:dyDescent="0.35">
      <c r="A495">
        <v>10528</v>
      </c>
      <c r="B495" s="1">
        <v>45212</v>
      </c>
      <c r="C495" s="2">
        <f>YEAR(Table2[Order Date])</f>
        <v>2023</v>
      </c>
      <c r="D495" s="2" t="str">
        <f>TEXT(Table2[Order Date],"mmm")</f>
        <v>Oct</v>
      </c>
      <c r="E495" t="s">
        <v>1149</v>
      </c>
      <c r="F495" t="s">
        <v>15</v>
      </c>
      <c r="G495" t="s">
        <v>93</v>
      </c>
      <c r="H495" t="str">
        <f>VLOOKUP(Table2[[#This Row],[City]], Table46[], 2, FALSE)</f>
        <v>Tamil Nadu</v>
      </c>
      <c r="I495" t="s">
        <v>129</v>
      </c>
      <c r="J495" t="s">
        <v>148</v>
      </c>
      <c r="K495" t="s">
        <v>1150</v>
      </c>
      <c r="L495" s="2">
        <v>2</v>
      </c>
      <c r="M495" s="11">
        <v>17386</v>
      </c>
      <c r="N495" s="6">
        <v>20</v>
      </c>
      <c r="O495" s="4">
        <f>Table2[[#This Row],[Discount]]/100</f>
        <v>0.2</v>
      </c>
      <c r="P495" s="4" t="str">
        <f>IF(Table2[[#This Row],[Discount%]]=0,"No Discount",
IF(Table2[[#This Row],[Discount%]]&lt;=0.1,"Medium Discount",
IF(Table2[[#This Row],[Discount%]]&lt;=0.2,"High Discount")))</f>
        <v>High Discount</v>
      </c>
      <c r="Q495" s="9">
        <f>(Table2[Unit_Price]*Table2[Quantity])*(Table2[Discount]/100)</f>
        <v>6954.4000000000005</v>
      </c>
      <c r="R495" s="10">
        <v>27817.599999999999</v>
      </c>
      <c r="S495" s="10">
        <v>6886.36</v>
      </c>
      <c r="T495" s="4">
        <f>Table2[Profit]/Table2[Sales]</f>
        <v>0.24755406649027953</v>
      </c>
      <c r="U495" t="s">
        <v>33</v>
      </c>
    </row>
    <row r="496" spans="1:21" x14ac:dyDescent="0.35">
      <c r="A496">
        <v>10529</v>
      </c>
      <c r="B496" s="1">
        <v>45242</v>
      </c>
      <c r="C496" s="2">
        <f>YEAR(Table2[Order Date])</f>
        <v>2023</v>
      </c>
      <c r="D496" s="2" t="str">
        <f>TEXT(Table2[Order Date],"mmm")</f>
        <v>Nov</v>
      </c>
      <c r="E496" t="s">
        <v>1151</v>
      </c>
      <c r="F496" t="s">
        <v>40</v>
      </c>
      <c r="G496" t="s">
        <v>103</v>
      </c>
      <c r="H496" t="str">
        <f>VLOOKUP(Table2[[#This Row],[City]], Table46[], 2, FALSE)</f>
        <v>Gujarat</v>
      </c>
      <c r="I496" t="s">
        <v>30</v>
      </c>
      <c r="J496" t="s">
        <v>227</v>
      </c>
      <c r="K496" t="s">
        <v>1152</v>
      </c>
      <c r="L496" s="2">
        <v>5</v>
      </c>
      <c r="M496" s="11">
        <v>49633</v>
      </c>
      <c r="N496" s="6">
        <v>5</v>
      </c>
      <c r="O496" s="4">
        <f>Table2[[#This Row],[Discount]]/100</f>
        <v>0.05</v>
      </c>
      <c r="P496" s="4" t="str">
        <f>IF(Table2[[#This Row],[Discount%]]=0,"No Discount",
IF(Table2[[#This Row],[Discount%]]&lt;=0.1,"Medium Discount",
IF(Table2[[#This Row],[Discount%]]&lt;=0.2,"High Discount")))</f>
        <v>Medium Discount</v>
      </c>
      <c r="Q496" s="9">
        <f>(Table2[Unit_Price]*Table2[Quantity])*(Table2[Discount]/100)</f>
        <v>12408.25</v>
      </c>
      <c r="R496" s="10">
        <v>235756.75</v>
      </c>
      <c r="S496" s="10">
        <v>32490.83</v>
      </c>
      <c r="T496" s="4">
        <f>Table2[Profit]/Table2[Sales]</f>
        <v>0.1378150572571093</v>
      </c>
      <c r="U496" t="s">
        <v>72</v>
      </c>
    </row>
    <row r="497" spans="1:21" x14ac:dyDescent="0.35">
      <c r="A497">
        <v>10530</v>
      </c>
      <c r="B497" s="1">
        <v>45749</v>
      </c>
      <c r="C497" s="2">
        <f>YEAR(Table2[Order Date])</f>
        <v>2025</v>
      </c>
      <c r="D497" s="2" t="str">
        <f>TEXT(Table2[Order Date],"mmm")</f>
        <v>Apr</v>
      </c>
      <c r="E497" t="s">
        <v>1153</v>
      </c>
      <c r="F497" t="s">
        <v>22</v>
      </c>
      <c r="G497" t="s">
        <v>74</v>
      </c>
      <c r="H497" t="str">
        <f>VLOOKUP(Table2[[#This Row],[City]], Table46[], 2, FALSE)</f>
        <v>Chandigarh</v>
      </c>
      <c r="I497" t="s">
        <v>30</v>
      </c>
      <c r="J497" t="s">
        <v>65</v>
      </c>
      <c r="K497" t="s">
        <v>1154</v>
      </c>
      <c r="L497" s="2">
        <v>1</v>
      </c>
      <c r="M497" s="11">
        <v>55908</v>
      </c>
      <c r="N497" s="6">
        <v>20</v>
      </c>
      <c r="O497" s="4">
        <f>Table2[[#This Row],[Discount]]/100</f>
        <v>0.2</v>
      </c>
      <c r="P497" s="4" t="str">
        <f>IF(Table2[[#This Row],[Discount%]]=0,"No Discount",
IF(Table2[[#This Row],[Discount%]]&lt;=0.1,"Medium Discount",
IF(Table2[[#This Row],[Discount%]]&lt;=0.2,"High Discount")))</f>
        <v>High Discount</v>
      </c>
      <c r="Q497" s="9">
        <f>(Table2[Unit_Price]*Table2[Quantity])*(Table2[Discount]/100)</f>
        <v>11181.6</v>
      </c>
      <c r="R497" s="10">
        <v>44726.400000000001</v>
      </c>
      <c r="S497" s="10">
        <v>9396.33</v>
      </c>
      <c r="T497" s="4">
        <f>Table2[Profit]/Table2[Sales]</f>
        <v>0.21008464799313156</v>
      </c>
      <c r="U497" t="s">
        <v>20</v>
      </c>
    </row>
    <row r="498" spans="1:21" x14ac:dyDescent="0.35">
      <c r="A498">
        <v>10531</v>
      </c>
      <c r="B498" s="1">
        <v>45523</v>
      </c>
      <c r="C498" s="2">
        <f>YEAR(Table2[Order Date])</f>
        <v>2024</v>
      </c>
      <c r="D498" s="2" t="str">
        <f>TEXT(Table2[Order Date],"mmm")</f>
        <v>Aug</v>
      </c>
      <c r="E498" t="s">
        <v>1155</v>
      </c>
      <c r="F498" t="s">
        <v>28</v>
      </c>
      <c r="G498" t="s">
        <v>85</v>
      </c>
      <c r="H498" t="str">
        <f>VLOOKUP(Table2[[#This Row],[City]], Table46[], 2, FALSE)</f>
        <v>Odisha</v>
      </c>
      <c r="I498" t="s">
        <v>30</v>
      </c>
      <c r="J498" t="s">
        <v>65</v>
      </c>
      <c r="K498" t="s">
        <v>1156</v>
      </c>
      <c r="L498" s="2">
        <v>5</v>
      </c>
      <c r="M498" s="11">
        <v>24980</v>
      </c>
      <c r="N498" s="6">
        <v>15</v>
      </c>
      <c r="O498" s="4">
        <f>Table2[[#This Row],[Discount]]/100</f>
        <v>0.15</v>
      </c>
      <c r="P498" s="4" t="str">
        <f>IF(Table2[[#This Row],[Discount%]]=0,"No Discount",
IF(Table2[[#This Row],[Discount%]]&lt;=0.1,"Medium Discount",
IF(Table2[[#This Row],[Discount%]]&lt;=0.2,"High Discount")))</f>
        <v>High Discount</v>
      </c>
      <c r="Q498" s="9">
        <f>(Table2[Unit_Price]*Table2[Quantity])*(Table2[Discount]/100)</f>
        <v>18735</v>
      </c>
      <c r="R498" s="10">
        <v>106165</v>
      </c>
      <c r="S498" s="10">
        <v>19708.64</v>
      </c>
      <c r="T498" s="4">
        <f>Table2[Profit]/Table2[Sales]</f>
        <v>0.18564159562944474</v>
      </c>
      <c r="U498" t="s">
        <v>83</v>
      </c>
    </row>
    <row r="499" spans="1:21" x14ac:dyDescent="0.35">
      <c r="A499">
        <v>10532</v>
      </c>
      <c r="B499" s="1">
        <v>45680</v>
      </c>
      <c r="C499" s="2">
        <f>YEAR(Table2[Order Date])</f>
        <v>2025</v>
      </c>
      <c r="D499" s="2" t="str">
        <f>TEXT(Table2[Order Date],"mmm")</f>
        <v>Jan</v>
      </c>
      <c r="E499" t="s">
        <v>1157</v>
      </c>
      <c r="F499" t="s">
        <v>28</v>
      </c>
      <c r="G499" t="s">
        <v>85</v>
      </c>
      <c r="H499" t="str">
        <f>VLOOKUP(Table2[[#This Row],[City]], Table46[], 2, FALSE)</f>
        <v>Odisha</v>
      </c>
      <c r="I499" t="s">
        <v>42</v>
      </c>
      <c r="J499" t="s">
        <v>188</v>
      </c>
      <c r="K499" t="s">
        <v>1158</v>
      </c>
      <c r="L499" s="2">
        <v>2</v>
      </c>
      <c r="M499" s="11">
        <v>38692</v>
      </c>
      <c r="N499" s="6">
        <v>10</v>
      </c>
      <c r="O499" s="4">
        <f>Table2[[#This Row],[Discount]]/100</f>
        <v>0.1</v>
      </c>
      <c r="P499" s="4" t="str">
        <f>IF(Table2[[#This Row],[Discount%]]=0,"No Discount",
IF(Table2[[#This Row],[Discount%]]&lt;=0.1,"Medium Discount",
IF(Table2[[#This Row],[Discount%]]&lt;=0.2,"High Discount")))</f>
        <v>Medium Discount</v>
      </c>
      <c r="Q499" s="9">
        <f>(Table2[Unit_Price]*Table2[Quantity])*(Table2[Discount]/100)</f>
        <v>7738.4000000000005</v>
      </c>
      <c r="R499" s="10">
        <v>69645.600000000006</v>
      </c>
      <c r="S499" s="10">
        <v>12769.57</v>
      </c>
      <c r="T499" s="4">
        <f>Table2[Profit]/Table2[Sales]</f>
        <v>0.18335070700805217</v>
      </c>
      <c r="U499" t="s">
        <v>20</v>
      </c>
    </row>
    <row r="500" spans="1:21" x14ac:dyDescent="0.35">
      <c r="A500">
        <v>10533</v>
      </c>
      <c r="B500" s="1">
        <v>45637</v>
      </c>
      <c r="C500" s="2">
        <f>YEAR(Table2[Order Date])</f>
        <v>2024</v>
      </c>
      <c r="D500" s="2" t="str">
        <f>TEXT(Table2[Order Date],"mmm")</f>
        <v>Dec</v>
      </c>
      <c r="E500" t="s">
        <v>1159</v>
      </c>
      <c r="F500" t="s">
        <v>28</v>
      </c>
      <c r="G500" t="s">
        <v>29</v>
      </c>
      <c r="H500" t="str">
        <f>VLOOKUP(Table2[[#This Row],[City]], Table46[], 2, FALSE)</f>
        <v>Bihar</v>
      </c>
      <c r="I500" t="s">
        <v>17</v>
      </c>
      <c r="J500" t="s">
        <v>55</v>
      </c>
      <c r="K500" t="s">
        <v>1053</v>
      </c>
      <c r="L500" s="2">
        <v>1</v>
      </c>
      <c r="M500" s="11">
        <v>58312</v>
      </c>
      <c r="N500" s="6">
        <v>0</v>
      </c>
      <c r="O500" s="4">
        <f>Table2[[#This Row],[Discount]]/100</f>
        <v>0</v>
      </c>
      <c r="P500" s="4" t="str">
        <f>IF(Table2[[#This Row],[Discount%]]=0,"No Discount",
IF(Table2[[#This Row],[Discount%]]&lt;=0.1,"Medium Discount",
IF(Table2[[#This Row],[Discount%]]&lt;=0.2,"High Discount")))</f>
        <v>No Discount</v>
      </c>
      <c r="Q500" s="9">
        <f>(Table2[Unit_Price]*Table2[Quantity])*(Table2[Discount]/100)</f>
        <v>0</v>
      </c>
      <c r="R500" s="10">
        <v>58312</v>
      </c>
      <c r="S500" s="10">
        <v>11072.97</v>
      </c>
      <c r="T500" s="4">
        <f>Table2[Profit]/Table2[Sales]</f>
        <v>0.18989178899711895</v>
      </c>
      <c r="U500" t="s">
        <v>33</v>
      </c>
    </row>
    <row r="501" spans="1:21" x14ac:dyDescent="0.35">
      <c r="A501">
        <v>10534</v>
      </c>
      <c r="B501" s="1">
        <v>45653</v>
      </c>
      <c r="C501" s="2">
        <f>YEAR(Table2[Order Date])</f>
        <v>2024</v>
      </c>
      <c r="D501" s="2" t="str">
        <f>TEXT(Table2[Order Date],"mmm")</f>
        <v>Dec</v>
      </c>
      <c r="E501" t="s">
        <v>1160</v>
      </c>
      <c r="F501" t="s">
        <v>40</v>
      </c>
      <c r="G501" t="s">
        <v>50</v>
      </c>
      <c r="H501" t="str">
        <f>VLOOKUP(Table2[[#This Row],[City]], Table46[], 2, FALSE)</f>
        <v>Maharashtra</v>
      </c>
      <c r="I501" t="s">
        <v>69</v>
      </c>
      <c r="J501" t="s">
        <v>151</v>
      </c>
      <c r="K501" t="s">
        <v>1161</v>
      </c>
      <c r="L501" s="2">
        <v>3</v>
      </c>
      <c r="M501" s="11">
        <v>3838</v>
      </c>
      <c r="N501" s="6">
        <v>15</v>
      </c>
      <c r="O501" s="4">
        <f>Table2[[#This Row],[Discount]]/100</f>
        <v>0.15</v>
      </c>
      <c r="P501" s="4" t="str">
        <f>IF(Table2[[#This Row],[Discount%]]=0,"No Discount",
IF(Table2[[#This Row],[Discount%]]&lt;=0.1,"Medium Discount",
IF(Table2[[#This Row],[Discount%]]&lt;=0.2,"High Discount")))</f>
        <v>High Discount</v>
      </c>
      <c r="Q501" s="9">
        <f>(Table2[Unit_Price]*Table2[Quantity])*(Table2[Discount]/100)</f>
        <v>1727.1</v>
      </c>
      <c r="R501" s="10">
        <v>9786.9</v>
      </c>
      <c r="S501" s="10">
        <v>2213.15</v>
      </c>
      <c r="T501" s="4">
        <f>Table2[Profit]/Table2[Sales]</f>
        <v>0.22613391370096764</v>
      </c>
      <c r="U501" t="s">
        <v>83</v>
      </c>
    </row>
    <row r="502" spans="1:21" x14ac:dyDescent="0.35">
      <c r="A502">
        <v>10535</v>
      </c>
      <c r="B502" s="1">
        <v>45372</v>
      </c>
      <c r="C502" s="2">
        <f>YEAR(Table2[Order Date])</f>
        <v>2024</v>
      </c>
      <c r="D502" s="2" t="str">
        <f>TEXT(Table2[Order Date],"mmm")</f>
        <v>Mar</v>
      </c>
      <c r="E502" t="s">
        <v>1162</v>
      </c>
      <c r="F502" t="s">
        <v>22</v>
      </c>
      <c r="G502" t="s">
        <v>167</v>
      </c>
      <c r="H502" t="str">
        <f>VLOOKUP(Table2[[#This Row],[City]], Table46[], 2, FALSE)</f>
        <v>Punjab</v>
      </c>
      <c r="I502" t="s">
        <v>42</v>
      </c>
      <c r="J502" t="s">
        <v>188</v>
      </c>
      <c r="K502" t="s">
        <v>1163</v>
      </c>
      <c r="L502" s="2">
        <v>5</v>
      </c>
      <c r="M502" s="11">
        <v>12918</v>
      </c>
      <c r="N502" s="6">
        <v>20</v>
      </c>
      <c r="O502" s="4">
        <f>Table2[[#This Row],[Discount]]/100</f>
        <v>0.2</v>
      </c>
      <c r="P502" s="4" t="str">
        <f>IF(Table2[[#This Row],[Discount%]]=0,"No Discount",
IF(Table2[[#This Row],[Discount%]]&lt;=0.1,"Medium Discount",
IF(Table2[[#This Row],[Discount%]]&lt;=0.2,"High Discount")))</f>
        <v>High Discount</v>
      </c>
      <c r="Q502" s="9">
        <f>(Table2[Unit_Price]*Table2[Quantity])*(Table2[Discount]/100)</f>
        <v>12918</v>
      </c>
      <c r="R502" s="10">
        <v>51672</v>
      </c>
      <c r="S502" s="10">
        <v>11810.45</v>
      </c>
      <c r="T502" s="4">
        <f>Table2[Profit]/Table2[Sales]</f>
        <v>0.22856576095370801</v>
      </c>
      <c r="U502" t="s">
        <v>72</v>
      </c>
    </row>
    <row r="503" spans="1:21" x14ac:dyDescent="0.35">
      <c r="A503">
        <v>10536</v>
      </c>
      <c r="B503" s="1">
        <v>45450</v>
      </c>
      <c r="C503" s="2">
        <f>YEAR(Table2[Order Date])</f>
        <v>2024</v>
      </c>
      <c r="D503" s="2" t="str">
        <f>TEXT(Table2[Order Date],"mmm")</f>
        <v>Jun</v>
      </c>
      <c r="E503" t="s">
        <v>1164</v>
      </c>
      <c r="F503" t="s">
        <v>28</v>
      </c>
      <c r="G503" t="s">
        <v>144</v>
      </c>
      <c r="H503" t="str">
        <f>VLOOKUP(Table2[[#This Row],[City]], Table46[], 2, FALSE)</f>
        <v>Assam</v>
      </c>
      <c r="I503" t="s">
        <v>46</v>
      </c>
      <c r="J503" t="s">
        <v>201</v>
      </c>
      <c r="K503" t="s">
        <v>1062</v>
      </c>
      <c r="L503" s="2">
        <v>2</v>
      </c>
      <c r="M503" s="11">
        <v>42366</v>
      </c>
      <c r="N503" s="6">
        <v>0</v>
      </c>
      <c r="O503" s="4">
        <f>Table2[[#This Row],[Discount]]/100</f>
        <v>0</v>
      </c>
      <c r="P503" s="4" t="str">
        <f>IF(Table2[[#This Row],[Discount%]]=0,"No Discount",
IF(Table2[[#This Row],[Discount%]]&lt;=0.1,"Medium Discount",
IF(Table2[[#This Row],[Discount%]]&lt;=0.2,"High Discount")))</f>
        <v>No Discount</v>
      </c>
      <c r="Q503" s="9">
        <f>(Table2[Unit_Price]*Table2[Quantity])*(Table2[Discount]/100)</f>
        <v>0</v>
      </c>
      <c r="R503" s="10">
        <v>84732</v>
      </c>
      <c r="S503" s="10">
        <v>5238.3900000000003</v>
      </c>
      <c r="T503" s="4">
        <f>Table2[Profit]/Table2[Sales]</f>
        <v>6.1823042062030875E-2</v>
      </c>
      <c r="U503" t="s">
        <v>38</v>
      </c>
    </row>
    <row r="504" spans="1:21" x14ac:dyDescent="0.35">
      <c r="A504">
        <v>10537</v>
      </c>
      <c r="B504" s="1">
        <v>45781</v>
      </c>
      <c r="C504" s="2">
        <f>YEAR(Table2[Order Date])</f>
        <v>2025</v>
      </c>
      <c r="D504" s="2" t="str">
        <f>TEXT(Table2[Order Date],"mmm")</f>
        <v>May</v>
      </c>
      <c r="E504" t="s">
        <v>1165</v>
      </c>
      <c r="F504" t="s">
        <v>15</v>
      </c>
      <c r="G504" t="s">
        <v>16</v>
      </c>
      <c r="H504" t="str">
        <f>VLOOKUP(Table2[[#This Row],[City]], Table46[], 2, FALSE)</f>
        <v>Karnataka</v>
      </c>
      <c r="I504" t="s">
        <v>24</v>
      </c>
      <c r="J504" t="s">
        <v>107</v>
      </c>
      <c r="K504" t="s">
        <v>1166</v>
      </c>
      <c r="L504" s="2">
        <v>3</v>
      </c>
      <c r="M504" s="11">
        <v>21031</v>
      </c>
      <c r="N504" s="6">
        <v>0</v>
      </c>
      <c r="O504" s="4">
        <f>Table2[[#This Row],[Discount]]/100</f>
        <v>0</v>
      </c>
      <c r="P504" s="4" t="str">
        <f>IF(Table2[[#This Row],[Discount%]]=0,"No Discount",
IF(Table2[[#This Row],[Discount%]]&lt;=0.1,"Medium Discount",
IF(Table2[[#This Row],[Discount%]]&lt;=0.2,"High Discount")))</f>
        <v>No Discount</v>
      </c>
      <c r="Q504" s="9">
        <f>(Table2[Unit_Price]*Table2[Quantity])*(Table2[Discount]/100)</f>
        <v>0</v>
      </c>
      <c r="R504" s="10">
        <v>63093</v>
      </c>
      <c r="S504" s="10">
        <v>8195.06</v>
      </c>
      <c r="T504" s="4">
        <f>Table2[Profit]/Table2[Sales]</f>
        <v>0.12988857717971883</v>
      </c>
      <c r="U504" t="s">
        <v>33</v>
      </c>
    </row>
    <row r="505" spans="1:21" x14ac:dyDescent="0.35">
      <c r="A505">
        <v>10538</v>
      </c>
      <c r="B505" s="1">
        <v>45210</v>
      </c>
      <c r="C505" s="2">
        <f>YEAR(Table2[Order Date])</f>
        <v>2023</v>
      </c>
      <c r="D505" s="2" t="str">
        <f>TEXT(Table2[Order Date],"mmm")</f>
        <v>Oct</v>
      </c>
      <c r="E505" t="s">
        <v>1167</v>
      </c>
      <c r="F505" t="s">
        <v>28</v>
      </c>
      <c r="G505" t="s">
        <v>85</v>
      </c>
      <c r="H505" t="str">
        <f>VLOOKUP(Table2[[#This Row],[City]], Table46[], 2, FALSE)</f>
        <v>Odisha</v>
      </c>
      <c r="I505" t="s">
        <v>129</v>
      </c>
      <c r="J505" t="s">
        <v>168</v>
      </c>
      <c r="K505" t="s">
        <v>1168</v>
      </c>
      <c r="L505" s="2">
        <v>2</v>
      </c>
      <c r="M505" s="11">
        <v>75125</v>
      </c>
      <c r="N505" s="6">
        <v>5</v>
      </c>
      <c r="O505" s="4">
        <f>Table2[[#This Row],[Discount]]/100</f>
        <v>0.05</v>
      </c>
      <c r="P505" s="4" t="str">
        <f>IF(Table2[[#This Row],[Discount%]]=0,"No Discount",
IF(Table2[[#This Row],[Discount%]]&lt;=0.1,"Medium Discount",
IF(Table2[[#This Row],[Discount%]]&lt;=0.2,"High Discount")))</f>
        <v>Medium Discount</v>
      </c>
      <c r="Q505" s="9">
        <f>(Table2[Unit_Price]*Table2[Quantity])*(Table2[Discount]/100)</f>
        <v>7512.5</v>
      </c>
      <c r="R505" s="10">
        <v>142737.5</v>
      </c>
      <c r="S505" s="10">
        <v>11387.13</v>
      </c>
      <c r="T505" s="4">
        <f>Table2[Profit]/Table2[Sales]</f>
        <v>7.9776723005517108E-2</v>
      </c>
      <c r="U505" t="s">
        <v>72</v>
      </c>
    </row>
    <row r="506" spans="1:21" x14ac:dyDescent="0.35">
      <c r="A506">
        <v>10539</v>
      </c>
      <c r="B506" s="1">
        <v>45230</v>
      </c>
      <c r="C506" s="2">
        <f>YEAR(Table2[Order Date])</f>
        <v>2023</v>
      </c>
      <c r="D506" s="2" t="str">
        <f>TEXT(Table2[Order Date],"mmm")</f>
        <v>Oct</v>
      </c>
      <c r="E506" t="s">
        <v>1169</v>
      </c>
      <c r="F506" t="s">
        <v>15</v>
      </c>
      <c r="G506" t="s">
        <v>93</v>
      </c>
      <c r="H506" t="str">
        <f>VLOOKUP(Table2[[#This Row],[City]], Table46[], 2, FALSE)</f>
        <v>Tamil Nadu</v>
      </c>
      <c r="I506" t="s">
        <v>46</v>
      </c>
      <c r="J506" t="s">
        <v>209</v>
      </c>
      <c r="K506" t="s">
        <v>1170</v>
      </c>
      <c r="L506" s="2">
        <v>4</v>
      </c>
      <c r="M506" s="11">
        <v>78412</v>
      </c>
      <c r="N506" s="6">
        <v>20</v>
      </c>
      <c r="O506" s="4">
        <f>Table2[[#This Row],[Discount]]/100</f>
        <v>0.2</v>
      </c>
      <c r="P506" s="4" t="str">
        <f>IF(Table2[[#This Row],[Discount%]]=0,"No Discount",
IF(Table2[[#This Row],[Discount%]]&lt;=0.1,"Medium Discount",
IF(Table2[[#This Row],[Discount%]]&lt;=0.2,"High Discount")))</f>
        <v>High Discount</v>
      </c>
      <c r="Q506" s="9">
        <f>(Table2[Unit_Price]*Table2[Quantity])*(Table2[Discount]/100)</f>
        <v>62729.600000000006</v>
      </c>
      <c r="R506" s="10">
        <v>250918.39999999999</v>
      </c>
      <c r="S506" s="10">
        <v>33576.83</v>
      </c>
      <c r="T506" s="4">
        <f>Table2[Profit]/Table2[Sales]</f>
        <v>0.13381573451767587</v>
      </c>
      <c r="U506" t="s">
        <v>38</v>
      </c>
    </row>
    <row r="507" spans="1:21" x14ac:dyDescent="0.35">
      <c r="A507">
        <v>10540</v>
      </c>
      <c r="B507" s="1">
        <v>45389</v>
      </c>
      <c r="C507" s="2">
        <f>YEAR(Table2[Order Date])</f>
        <v>2024</v>
      </c>
      <c r="D507" s="2" t="str">
        <f>TEXT(Table2[Order Date],"mmm")</f>
        <v>Apr</v>
      </c>
      <c r="E507" t="s">
        <v>1171</v>
      </c>
      <c r="F507" t="s">
        <v>15</v>
      </c>
      <c r="G507" t="s">
        <v>93</v>
      </c>
      <c r="H507" t="str">
        <f>VLOOKUP(Table2[[#This Row],[City]], Table46[], 2, FALSE)</f>
        <v>Tamil Nadu</v>
      </c>
      <c r="I507" t="s">
        <v>30</v>
      </c>
      <c r="J507" t="s">
        <v>31</v>
      </c>
      <c r="K507" t="s">
        <v>1172</v>
      </c>
      <c r="L507" s="2">
        <v>3</v>
      </c>
      <c r="M507" s="11">
        <v>43921</v>
      </c>
      <c r="N507" s="6">
        <v>10</v>
      </c>
      <c r="O507" s="4">
        <f>Table2[[#This Row],[Discount]]/100</f>
        <v>0.1</v>
      </c>
      <c r="P507" s="4" t="str">
        <f>IF(Table2[[#This Row],[Discount%]]=0,"No Discount",
IF(Table2[[#This Row],[Discount%]]&lt;=0.1,"Medium Discount",
IF(Table2[[#This Row],[Discount%]]&lt;=0.2,"High Discount")))</f>
        <v>Medium Discount</v>
      </c>
      <c r="Q507" s="9">
        <f>(Table2[Unit_Price]*Table2[Quantity])*(Table2[Discount]/100)</f>
        <v>13176.300000000001</v>
      </c>
      <c r="R507" s="10">
        <v>118586.7</v>
      </c>
      <c r="S507" s="10">
        <v>28062.77</v>
      </c>
      <c r="T507" s="4">
        <f>Table2[Profit]/Table2[Sales]</f>
        <v>0.23664348531496365</v>
      </c>
      <c r="U507" t="s">
        <v>20</v>
      </c>
    </row>
    <row r="508" spans="1:21" x14ac:dyDescent="0.35">
      <c r="A508">
        <v>10541</v>
      </c>
      <c r="B508" s="1">
        <v>45618</v>
      </c>
      <c r="C508" s="2">
        <f>YEAR(Table2[Order Date])</f>
        <v>2024</v>
      </c>
      <c r="D508" s="2" t="str">
        <f>TEXT(Table2[Order Date],"mmm")</f>
        <v>Nov</v>
      </c>
      <c r="E508" t="s">
        <v>1173</v>
      </c>
      <c r="F508" t="s">
        <v>22</v>
      </c>
      <c r="G508" t="s">
        <v>23</v>
      </c>
      <c r="H508" t="str">
        <f>VLOOKUP(Table2[[#This Row],[City]], Table46[], 2, FALSE)</f>
        <v>Delhi</v>
      </c>
      <c r="I508" t="s">
        <v>96</v>
      </c>
      <c r="J508" t="s">
        <v>214</v>
      </c>
      <c r="K508" t="s">
        <v>1174</v>
      </c>
      <c r="L508" s="2">
        <v>3</v>
      </c>
      <c r="M508" s="11">
        <v>59907</v>
      </c>
      <c r="N508" s="6">
        <v>0</v>
      </c>
      <c r="O508" s="4">
        <f>Table2[[#This Row],[Discount]]/100</f>
        <v>0</v>
      </c>
      <c r="P508" s="4" t="str">
        <f>IF(Table2[[#This Row],[Discount%]]=0,"No Discount",
IF(Table2[[#This Row],[Discount%]]&lt;=0.1,"Medium Discount",
IF(Table2[[#This Row],[Discount%]]&lt;=0.2,"High Discount")))</f>
        <v>No Discount</v>
      </c>
      <c r="Q508" s="9">
        <f>(Table2[Unit_Price]*Table2[Quantity])*(Table2[Discount]/100)</f>
        <v>0</v>
      </c>
      <c r="R508" s="10">
        <v>179721</v>
      </c>
      <c r="S508" s="10">
        <v>40380.730000000003</v>
      </c>
      <c r="T508" s="4">
        <f>Table2[Profit]/Table2[Sales]</f>
        <v>0.22468565164894477</v>
      </c>
      <c r="U508" t="s">
        <v>33</v>
      </c>
    </row>
    <row r="509" spans="1:21" x14ac:dyDescent="0.35">
      <c r="A509">
        <v>10542</v>
      </c>
      <c r="B509" s="1">
        <v>45867</v>
      </c>
      <c r="C509" s="2">
        <f>YEAR(Table2[Order Date])</f>
        <v>2025</v>
      </c>
      <c r="D509" s="2" t="str">
        <f>TEXT(Table2[Order Date],"mmm")</f>
        <v>Jul</v>
      </c>
      <c r="E509" t="s">
        <v>1175</v>
      </c>
      <c r="F509" t="s">
        <v>28</v>
      </c>
      <c r="G509" t="s">
        <v>35</v>
      </c>
      <c r="H509" t="str">
        <f>VLOOKUP(Table2[[#This Row],[City]], Table46[], 2, FALSE)</f>
        <v>West Bengal</v>
      </c>
      <c r="I509" t="s">
        <v>86</v>
      </c>
      <c r="J509" t="s">
        <v>90</v>
      </c>
      <c r="K509" t="s">
        <v>1176</v>
      </c>
      <c r="L509" s="2">
        <v>1</v>
      </c>
      <c r="M509" s="11">
        <v>60217</v>
      </c>
      <c r="N509" s="6">
        <v>0</v>
      </c>
      <c r="O509" s="4">
        <f>Table2[[#This Row],[Discount]]/100</f>
        <v>0</v>
      </c>
      <c r="P509" s="4" t="str">
        <f>IF(Table2[[#This Row],[Discount%]]=0,"No Discount",
IF(Table2[[#This Row],[Discount%]]&lt;=0.1,"Medium Discount",
IF(Table2[[#This Row],[Discount%]]&lt;=0.2,"High Discount")))</f>
        <v>No Discount</v>
      </c>
      <c r="Q509" s="9">
        <f>(Table2[Unit_Price]*Table2[Quantity])*(Table2[Discount]/100)</f>
        <v>0</v>
      </c>
      <c r="R509" s="10">
        <v>60217</v>
      </c>
      <c r="S509" s="10">
        <v>4724.8599999999997</v>
      </c>
      <c r="T509" s="4">
        <f>Table2[Profit]/Table2[Sales]</f>
        <v>7.846388893501835E-2</v>
      </c>
      <c r="U509" t="s">
        <v>33</v>
      </c>
    </row>
    <row r="510" spans="1:21" x14ac:dyDescent="0.35">
      <c r="A510">
        <v>10543</v>
      </c>
      <c r="B510" s="1">
        <v>45901</v>
      </c>
      <c r="C510" s="2">
        <f>YEAR(Table2[Order Date])</f>
        <v>2025</v>
      </c>
      <c r="D510" s="2" t="str">
        <f>TEXT(Table2[Order Date],"mmm")</f>
        <v>Sep</v>
      </c>
      <c r="E510" t="s">
        <v>1177</v>
      </c>
      <c r="F510" t="s">
        <v>28</v>
      </c>
      <c r="G510" t="s">
        <v>144</v>
      </c>
      <c r="H510" t="str">
        <f>VLOOKUP(Table2[[#This Row],[City]], Table46[], 2, FALSE)</f>
        <v>Assam</v>
      </c>
      <c r="I510" t="s">
        <v>46</v>
      </c>
      <c r="J510" t="s">
        <v>209</v>
      </c>
      <c r="K510" t="s">
        <v>1178</v>
      </c>
      <c r="L510" s="2">
        <v>1</v>
      </c>
      <c r="M510" s="11">
        <v>26901</v>
      </c>
      <c r="N510" s="6">
        <v>20</v>
      </c>
      <c r="O510" s="4">
        <f>Table2[[#This Row],[Discount]]/100</f>
        <v>0.2</v>
      </c>
      <c r="P510" s="4" t="str">
        <f>IF(Table2[[#This Row],[Discount%]]=0,"No Discount",
IF(Table2[[#This Row],[Discount%]]&lt;=0.1,"Medium Discount",
IF(Table2[[#This Row],[Discount%]]&lt;=0.2,"High Discount")))</f>
        <v>High Discount</v>
      </c>
      <c r="Q510" s="9">
        <f>(Table2[Unit_Price]*Table2[Quantity])*(Table2[Discount]/100)</f>
        <v>5380.2000000000007</v>
      </c>
      <c r="R510" s="10">
        <v>21520.799999999999</v>
      </c>
      <c r="S510" s="10">
        <v>1786.22</v>
      </c>
      <c r="T510" s="4">
        <f>Table2[Profit]/Table2[Sales]</f>
        <v>8.299970261328575E-2</v>
      </c>
      <c r="U510" t="s">
        <v>33</v>
      </c>
    </row>
    <row r="511" spans="1:21" x14ac:dyDescent="0.35">
      <c r="A511">
        <v>10544</v>
      </c>
      <c r="B511" s="1">
        <v>45623</v>
      </c>
      <c r="C511" s="2">
        <f>YEAR(Table2[Order Date])</f>
        <v>2024</v>
      </c>
      <c r="D511" s="2" t="str">
        <f>TEXT(Table2[Order Date],"mmm")</f>
        <v>Nov</v>
      </c>
      <c r="E511" t="s">
        <v>1179</v>
      </c>
      <c r="F511" t="s">
        <v>22</v>
      </c>
      <c r="G511" t="s">
        <v>23</v>
      </c>
      <c r="H511" t="str">
        <f>VLOOKUP(Table2[[#This Row],[City]], Table46[], 2, FALSE)</f>
        <v>Delhi</v>
      </c>
      <c r="I511" t="s">
        <v>30</v>
      </c>
      <c r="J511" t="s">
        <v>65</v>
      </c>
      <c r="K511" t="s">
        <v>1180</v>
      </c>
      <c r="L511" s="2">
        <v>1</v>
      </c>
      <c r="M511" s="11">
        <v>38082</v>
      </c>
      <c r="N511" s="6">
        <v>10</v>
      </c>
      <c r="O511" s="4">
        <f>Table2[[#This Row],[Discount]]/100</f>
        <v>0.1</v>
      </c>
      <c r="P511" s="4" t="str">
        <f>IF(Table2[[#This Row],[Discount%]]=0,"No Discount",
IF(Table2[[#This Row],[Discount%]]&lt;=0.1,"Medium Discount",
IF(Table2[[#This Row],[Discount%]]&lt;=0.2,"High Discount")))</f>
        <v>Medium Discount</v>
      </c>
      <c r="Q511" s="9">
        <f>(Table2[Unit_Price]*Table2[Quantity])*(Table2[Discount]/100)</f>
        <v>3808.2000000000003</v>
      </c>
      <c r="R511" s="10">
        <v>34273.800000000003</v>
      </c>
      <c r="S511" s="10">
        <v>2233.56</v>
      </c>
      <c r="T511" s="4">
        <f>Table2[Profit]/Table2[Sales]</f>
        <v>6.5168145930710922E-2</v>
      </c>
      <c r="U511" t="s">
        <v>72</v>
      </c>
    </row>
    <row r="512" spans="1:21" x14ac:dyDescent="0.35">
      <c r="A512">
        <v>10545</v>
      </c>
      <c r="B512" s="1">
        <v>45425</v>
      </c>
      <c r="C512" s="2">
        <f>YEAR(Table2[Order Date])</f>
        <v>2024</v>
      </c>
      <c r="D512" s="2" t="str">
        <f>TEXT(Table2[Order Date],"mmm")</f>
        <v>May</v>
      </c>
      <c r="E512" t="s">
        <v>1181</v>
      </c>
      <c r="F512" t="s">
        <v>15</v>
      </c>
      <c r="G512" t="s">
        <v>16</v>
      </c>
      <c r="H512" t="str">
        <f>VLOOKUP(Table2[[#This Row],[City]], Table46[], 2, FALSE)</f>
        <v>Karnataka</v>
      </c>
      <c r="I512" t="s">
        <v>69</v>
      </c>
      <c r="J512" t="s">
        <v>123</v>
      </c>
      <c r="K512" t="s">
        <v>1182</v>
      </c>
      <c r="L512" s="2">
        <v>3</v>
      </c>
      <c r="M512" s="11">
        <v>43323</v>
      </c>
      <c r="N512" s="6">
        <v>0</v>
      </c>
      <c r="O512" s="4">
        <f>Table2[[#This Row],[Discount]]/100</f>
        <v>0</v>
      </c>
      <c r="P512" s="4" t="str">
        <f>IF(Table2[[#This Row],[Discount%]]=0,"No Discount",
IF(Table2[[#This Row],[Discount%]]&lt;=0.1,"Medium Discount",
IF(Table2[[#This Row],[Discount%]]&lt;=0.2,"High Discount")))</f>
        <v>No Discount</v>
      </c>
      <c r="Q512" s="9">
        <f>(Table2[Unit_Price]*Table2[Quantity])*(Table2[Discount]/100)</f>
        <v>0</v>
      </c>
      <c r="R512" s="10">
        <v>129969</v>
      </c>
      <c r="S512" s="10">
        <v>13215.51</v>
      </c>
      <c r="T512" s="4">
        <f>Table2[Profit]/Table2[Sales]</f>
        <v>0.10168201648085312</v>
      </c>
      <c r="U512" t="s">
        <v>83</v>
      </c>
    </row>
    <row r="513" spans="1:21" x14ac:dyDescent="0.35">
      <c r="A513">
        <v>10546</v>
      </c>
      <c r="B513" s="1">
        <v>45355</v>
      </c>
      <c r="C513" s="2">
        <f>YEAR(Table2[Order Date])</f>
        <v>2024</v>
      </c>
      <c r="D513" s="2" t="str">
        <f>TEXT(Table2[Order Date],"mmm")</f>
        <v>Mar</v>
      </c>
      <c r="E513" t="s">
        <v>1183</v>
      </c>
      <c r="F513" t="s">
        <v>15</v>
      </c>
      <c r="G513" t="s">
        <v>93</v>
      </c>
      <c r="H513" t="str">
        <f>VLOOKUP(Table2[[#This Row],[City]], Table46[], 2, FALSE)</f>
        <v>Tamil Nadu</v>
      </c>
      <c r="I513" t="s">
        <v>30</v>
      </c>
      <c r="J513" t="s">
        <v>31</v>
      </c>
      <c r="K513" t="s">
        <v>1184</v>
      </c>
      <c r="L513" s="2">
        <v>5</v>
      </c>
      <c r="M513" s="11">
        <v>68608</v>
      </c>
      <c r="N513" s="6">
        <v>0</v>
      </c>
      <c r="O513" s="4">
        <f>Table2[[#This Row],[Discount]]/100</f>
        <v>0</v>
      </c>
      <c r="P513" s="4" t="str">
        <f>IF(Table2[[#This Row],[Discount%]]=0,"No Discount",
IF(Table2[[#This Row],[Discount%]]&lt;=0.1,"Medium Discount",
IF(Table2[[#This Row],[Discount%]]&lt;=0.2,"High Discount")))</f>
        <v>No Discount</v>
      </c>
      <c r="Q513" s="9">
        <f>(Table2[Unit_Price]*Table2[Quantity])*(Table2[Discount]/100)</f>
        <v>0</v>
      </c>
      <c r="R513" s="10">
        <v>343040</v>
      </c>
      <c r="S513" s="10">
        <v>77964.03</v>
      </c>
      <c r="T513" s="4">
        <f>Table2[Profit]/Table2[Sales]</f>
        <v>0.22727387476679103</v>
      </c>
      <c r="U513" t="s">
        <v>72</v>
      </c>
    </row>
    <row r="514" spans="1:21" x14ac:dyDescent="0.35">
      <c r="A514">
        <v>10547</v>
      </c>
      <c r="B514" s="1">
        <v>45540</v>
      </c>
      <c r="C514" s="2">
        <f>YEAR(Table2[Order Date])</f>
        <v>2024</v>
      </c>
      <c r="D514" s="2" t="str">
        <f>TEXT(Table2[Order Date],"mmm")</f>
        <v>Sep</v>
      </c>
      <c r="E514" t="s">
        <v>1185</v>
      </c>
      <c r="F514" t="s">
        <v>15</v>
      </c>
      <c r="G514" t="s">
        <v>93</v>
      </c>
      <c r="H514" t="str">
        <f>VLOOKUP(Table2[[#This Row],[City]], Table46[], 2, FALSE)</f>
        <v>Tamil Nadu</v>
      </c>
      <c r="I514" t="s">
        <v>17</v>
      </c>
      <c r="J514" t="s">
        <v>100</v>
      </c>
      <c r="K514" t="s">
        <v>1186</v>
      </c>
      <c r="L514" s="2">
        <v>1</v>
      </c>
      <c r="M514" s="11">
        <v>43488</v>
      </c>
      <c r="N514" s="6">
        <v>20</v>
      </c>
      <c r="O514" s="4">
        <f>Table2[[#This Row],[Discount]]/100</f>
        <v>0.2</v>
      </c>
      <c r="P514" s="4" t="str">
        <f>IF(Table2[[#This Row],[Discount%]]=0,"No Discount",
IF(Table2[[#This Row],[Discount%]]&lt;=0.1,"Medium Discount",
IF(Table2[[#This Row],[Discount%]]&lt;=0.2,"High Discount")))</f>
        <v>High Discount</v>
      </c>
      <c r="Q514" s="9">
        <f>(Table2[Unit_Price]*Table2[Quantity])*(Table2[Discount]/100)</f>
        <v>8697.6</v>
      </c>
      <c r="R514" s="10">
        <v>34790.400000000001</v>
      </c>
      <c r="S514" s="10">
        <v>7099.43</v>
      </c>
      <c r="T514" s="4">
        <f>Table2[Profit]/Table2[Sales]</f>
        <v>0.20406290240986019</v>
      </c>
      <c r="U514" t="s">
        <v>38</v>
      </c>
    </row>
    <row r="515" spans="1:21" x14ac:dyDescent="0.35">
      <c r="A515">
        <v>10548</v>
      </c>
      <c r="B515" s="1">
        <v>45675</v>
      </c>
      <c r="C515" s="2">
        <f>YEAR(Table2[Order Date])</f>
        <v>2025</v>
      </c>
      <c r="D515" s="2" t="str">
        <f>TEXT(Table2[Order Date],"mmm")</f>
        <v>Jan</v>
      </c>
      <c r="E515" t="s">
        <v>1187</v>
      </c>
      <c r="F515" t="s">
        <v>22</v>
      </c>
      <c r="G515" t="s">
        <v>54</v>
      </c>
      <c r="H515" t="str">
        <f>VLOOKUP(Table2[[#This Row],[City]], Table46[], 2, FALSE)</f>
        <v>Uttar Pradesh</v>
      </c>
      <c r="I515" t="s">
        <v>17</v>
      </c>
      <c r="J515" t="s">
        <v>291</v>
      </c>
      <c r="K515" t="s">
        <v>1188</v>
      </c>
      <c r="L515" s="2">
        <v>2</v>
      </c>
      <c r="M515" s="11">
        <v>48760</v>
      </c>
      <c r="N515" s="6">
        <v>15</v>
      </c>
      <c r="O515" s="4">
        <f>Table2[[#This Row],[Discount]]/100</f>
        <v>0.15</v>
      </c>
      <c r="P515" s="4" t="str">
        <f>IF(Table2[[#This Row],[Discount%]]=0,"No Discount",
IF(Table2[[#This Row],[Discount%]]&lt;=0.1,"Medium Discount",
IF(Table2[[#This Row],[Discount%]]&lt;=0.2,"High Discount")))</f>
        <v>High Discount</v>
      </c>
      <c r="Q515" s="9">
        <f>(Table2[Unit_Price]*Table2[Quantity])*(Table2[Discount]/100)</f>
        <v>14628</v>
      </c>
      <c r="R515" s="10">
        <v>82892</v>
      </c>
      <c r="S515" s="10">
        <v>14454.55</v>
      </c>
      <c r="T515" s="4">
        <f>Table2[Profit]/Table2[Sales]</f>
        <v>0.17437810645176854</v>
      </c>
      <c r="U515" t="s">
        <v>83</v>
      </c>
    </row>
    <row r="516" spans="1:21" x14ac:dyDescent="0.35">
      <c r="A516">
        <v>10549</v>
      </c>
      <c r="B516" s="1">
        <v>45674</v>
      </c>
      <c r="C516" s="2">
        <f>YEAR(Table2[Order Date])</f>
        <v>2025</v>
      </c>
      <c r="D516" s="2" t="str">
        <f>TEXT(Table2[Order Date],"mmm")</f>
        <v>Jan</v>
      </c>
      <c r="E516" t="s">
        <v>1189</v>
      </c>
      <c r="F516" t="s">
        <v>28</v>
      </c>
      <c r="G516" t="s">
        <v>85</v>
      </c>
      <c r="H516" t="str">
        <f>VLOOKUP(Table2[[#This Row],[City]], Table46[], 2, FALSE)</f>
        <v>Odisha</v>
      </c>
      <c r="I516" t="s">
        <v>96</v>
      </c>
      <c r="J516" t="s">
        <v>97</v>
      </c>
      <c r="K516" t="s">
        <v>1190</v>
      </c>
      <c r="L516" s="2">
        <v>3</v>
      </c>
      <c r="M516" s="11">
        <v>50155</v>
      </c>
      <c r="N516" s="6">
        <v>10</v>
      </c>
      <c r="O516" s="4">
        <f>Table2[[#This Row],[Discount]]/100</f>
        <v>0.1</v>
      </c>
      <c r="P516" s="4" t="str">
        <f>IF(Table2[[#This Row],[Discount%]]=0,"No Discount",
IF(Table2[[#This Row],[Discount%]]&lt;=0.1,"Medium Discount",
IF(Table2[[#This Row],[Discount%]]&lt;=0.2,"High Discount")))</f>
        <v>Medium Discount</v>
      </c>
      <c r="Q516" s="9">
        <f>(Table2[Unit_Price]*Table2[Quantity])*(Table2[Discount]/100)</f>
        <v>15046.5</v>
      </c>
      <c r="R516" s="10">
        <v>135418.5</v>
      </c>
      <c r="S516" s="10">
        <v>26701.56</v>
      </c>
      <c r="T516" s="4">
        <f>Table2[Profit]/Table2[Sales]</f>
        <v>0.19717808128136113</v>
      </c>
      <c r="U516" t="s">
        <v>33</v>
      </c>
    </row>
    <row r="517" spans="1:21" x14ac:dyDescent="0.35">
      <c r="A517">
        <v>10550</v>
      </c>
      <c r="B517" s="1">
        <v>45929</v>
      </c>
      <c r="C517" s="2">
        <f>YEAR(Table2[Order Date])</f>
        <v>2025</v>
      </c>
      <c r="D517" s="2" t="str">
        <f>TEXT(Table2[Order Date],"mmm")</f>
        <v>Sep</v>
      </c>
      <c r="E517" t="s">
        <v>1191</v>
      </c>
      <c r="F517" t="s">
        <v>40</v>
      </c>
      <c r="G517" t="s">
        <v>41</v>
      </c>
      <c r="H517" t="str">
        <f>VLOOKUP(Table2[[#This Row],[City]], Table46[], 2, FALSE)</f>
        <v>Maharashtra</v>
      </c>
      <c r="I517" t="s">
        <v>24</v>
      </c>
      <c r="J517" t="s">
        <v>36</v>
      </c>
      <c r="K517" t="s">
        <v>1192</v>
      </c>
      <c r="L517" s="2">
        <v>3</v>
      </c>
      <c r="M517" s="11">
        <v>52170</v>
      </c>
      <c r="N517" s="6">
        <v>20</v>
      </c>
      <c r="O517" s="4">
        <f>Table2[[#This Row],[Discount]]/100</f>
        <v>0.2</v>
      </c>
      <c r="P517" s="4" t="str">
        <f>IF(Table2[[#This Row],[Discount%]]=0,"No Discount",
IF(Table2[[#This Row],[Discount%]]&lt;=0.1,"Medium Discount",
IF(Table2[[#This Row],[Discount%]]&lt;=0.2,"High Discount")))</f>
        <v>High Discount</v>
      </c>
      <c r="Q517" s="9">
        <f>(Table2[Unit_Price]*Table2[Quantity])*(Table2[Discount]/100)</f>
        <v>31302</v>
      </c>
      <c r="R517" s="10">
        <v>125208</v>
      </c>
      <c r="S517" s="10">
        <v>7746.81</v>
      </c>
      <c r="T517" s="4">
        <f>Table2[Profit]/Table2[Sales]</f>
        <v>6.1871525781100251E-2</v>
      </c>
      <c r="U517" t="s">
        <v>33</v>
      </c>
    </row>
    <row r="518" spans="1:21" x14ac:dyDescent="0.35">
      <c r="A518">
        <v>10551</v>
      </c>
      <c r="B518" s="1">
        <v>45222</v>
      </c>
      <c r="C518" s="2">
        <f>YEAR(Table2[Order Date])</f>
        <v>2023</v>
      </c>
      <c r="D518" s="2" t="str">
        <f>TEXT(Table2[Order Date],"mmm")</f>
        <v>Oct</v>
      </c>
      <c r="E518" t="s">
        <v>1193</v>
      </c>
      <c r="F518" t="s">
        <v>28</v>
      </c>
      <c r="G518" t="s">
        <v>29</v>
      </c>
      <c r="H518" t="str">
        <f>VLOOKUP(Table2[[#This Row],[City]], Table46[], 2, FALSE)</f>
        <v>Bihar</v>
      </c>
      <c r="I518" t="s">
        <v>30</v>
      </c>
      <c r="J518" t="s">
        <v>31</v>
      </c>
      <c r="K518" t="s">
        <v>1194</v>
      </c>
      <c r="L518" s="2">
        <v>4</v>
      </c>
      <c r="M518" s="11">
        <v>75849</v>
      </c>
      <c r="N518" s="6">
        <v>15</v>
      </c>
      <c r="O518" s="4">
        <f>Table2[[#This Row],[Discount]]/100</f>
        <v>0.15</v>
      </c>
      <c r="P518" s="4" t="str">
        <f>IF(Table2[[#This Row],[Discount%]]=0,"No Discount",
IF(Table2[[#This Row],[Discount%]]&lt;=0.1,"Medium Discount",
IF(Table2[[#This Row],[Discount%]]&lt;=0.2,"High Discount")))</f>
        <v>High Discount</v>
      </c>
      <c r="Q518" s="9">
        <f>(Table2[Unit_Price]*Table2[Quantity])*(Table2[Discount]/100)</f>
        <v>45509.4</v>
      </c>
      <c r="R518" s="10">
        <v>257886.6</v>
      </c>
      <c r="S518" s="10">
        <v>55318.94</v>
      </c>
      <c r="T518" s="4">
        <f>Table2[Profit]/Table2[Sales]</f>
        <v>0.21450878021580028</v>
      </c>
      <c r="U518" t="s">
        <v>33</v>
      </c>
    </row>
    <row r="519" spans="1:21" x14ac:dyDescent="0.35">
      <c r="A519">
        <v>10552</v>
      </c>
      <c r="B519" s="1">
        <v>45870</v>
      </c>
      <c r="C519" s="2">
        <f>YEAR(Table2[Order Date])</f>
        <v>2025</v>
      </c>
      <c r="D519" s="2" t="str">
        <f>TEXT(Table2[Order Date],"mmm")</f>
        <v>Aug</v>
      </c>
      <c r="E519" t="s">
        <v>1195</v>
      </c>
      <c r="F519" t="s">
        <v>15</v>
      </c>
      <c r="G519" t="s">
        <v>16</v>
      </c>
      <c r="H519" t="str">
        <f>VLOOKUP(Table2[[#This Row],[City]], Table46[], 2, FALSE)</f>
        <v>Karnataka</v>
      </c>
      <c r="I519" t="s">
        <v>46</v>
      </c>
      <c r="J519" t="s">
        <v>126</v>
      </c>
      <c r="K519" t="s">
        <v>1196</v>
      </c>
      <c r="L519" s="2">
        <v>2</v>
      </c>
      <c r="M519" s="11">
        <v>31803</v>
      </c>
      <c r="N519" s="6">
        <v>20</v>
      </c>
      <c r="O519" s="4">
        <f>Table2[[#This Row],[Discount]]/100</f>
        <v>0.2</v>
      </c>
      <c r="P519" s="4" t="str">
        <f>IF(Table2[[#This Row],[Discount%]]=0,"No Discount",
IF(Table2[[#This Row],[Discount%]]&lt;=0.1,"Medium Discount",
IF(Table2[[#This Row],[Discount%]]&lt;=0.2,"High Discount")))</f>
        <v>High Discount</v>
      </c>
      <c r="Q519" s="9">
        <f>(Table2[Unit_Price]*Table2[Quantity])*(Table2[Discount]/100)</f>
        <v>12721.2</v>
      </c>
      <c r="R519" s="10">
        <v>50884.800000000003</v>
      </c>
      <c r="S519" s="10">
        <v>4667.3100000000004</v>
      </c>
      <c r="T519" s="4">
        <f>Table2[Profit]/Table2[Sales]</f>
        <v>9.1723068578435998E-2</v>
      </c>
      <c r="U519" t="s">
        <v>33</v>
      </c>
    </row>
    <row r="520" spans="1:21" x14ac:dyDescent="0.35">
      <c r="A520">
        <v>10553</v>
      </c>
      <c r="B520" s="1">
        <v>45700</v>
      </c>
      <c r="C520" s="2">
        <f>YEAR(Table2[Order Date])</f>
        <v>2025</v>
      </c>
      <c r="D520" s="2" t="str">
        <f>TEXT(Table2[Order Date],"mmm")</f>
        <v>Feb</v>
      </c>
      <c r="E520" t="s">
        <v>1197</v>
      </c>
      <c r="F520" t="s">
        <v>28</v>
      </c>
      <c r="G520" t="s">
        <v>85</v>
      </c>
      <c r="H520" t="str">
        <f>VLOOKUP(Table2[[#This Row],[City]], Table46[], 2, FALSE)</f>
        <v>Odisha</v>
      </c>
      <c r="I520" t="s">
        <v>86</v>
      </c>
      <c r="J520" t="s">
        <v>90</v>
      </c>
      <c r="K520" t="s">
        <v>1198</v>
      </c>
      <c r="L520" s="2">
        <v>4</v>
      </c>
      <c r="M520" s="11">
        <v>33238</v>
      </c>
      <c r="N520" s="6">
        <v>0</v>
      </c>
      <c r="O520" s="4">
        <f>Table2[[#This Row],[Discount]]/100</f>
        <v>0</v>
      </c>
      <c r="P520" s="4" t="str">
        <f>IF(Table2[[#This Row],[Discount%]]=0,"No Discount",
IF(Table2[[#This Row],[Discount%]]&lt;=0.1,"Medium Discount",
IF(Table2[[#This Row],[Discount%]]&lt;=0.2,"High Discount")))</f>
        <v>No Discount</v>
      </c>
      <c r="Q520" s="9">
        <f>(Table2[Unit_Price]*Table2[Quantity])*(Table2[Discount]/100)</f>
        <v>0</v>
      </c>
      <c r="R520" s="10">
        <v>132952</v>
      </c>
      <c r="S520" s="10">
        <v>10594.2</v>
      </c>
      <c r="T520" s="4">
        <f>Table2[Profit]/Table2[Sales]</f>
        <v>7.9684397376496782E-2</v>
      </c>
      <c r="U520" t="s">
        <v>83</v>
      </c>
    </row>
    <row r="521" spans="1:21" x14ac:dyDescent="0.35">
      <c r="A521">
        <v>10554</v>
      </c>
      <c r="B521" s="1">
        <v>45230</v>
      </c>
      <c r="C521" s="2">
        <f>YEAR(Table2[Order Date])</f>
        <v>2023</v>
      </c>
      <c r="D521" s="2" t="str">
        <f>TEXT(Table2[Order Date],"mmm")</f>
        <v>Oct</v>
      </c>
      <c r="E521" t="s">
        <v>1199</v>
      </c>
      <c r="F521" t="s">
        <v>22</v>
      </c>
      <c r="G521" t="s">
        <v>74</v>
      </c>
      <c r="H521" t="str">
        <f>VLOOKUP(Table2[[#This Row],[City]], Table46[], 2, FALSE)</f>
        <v>Chandigarh</v>
      </c>
      <c r="I521" t="s">
        <v>30</v>
      </c>
      <c r="J521" t="s">
        <v>31</v>
      </c>
      <c r="K521" t="s">
        <v>1200</v>
      </c>
      <c r="L521" s="2">
        <v>3</v>
      </c>
      <c r="M521" s="11">
        <v>931</v>
      </c>
      <c r="N521" s="6">
        <v>10</v>
      </c>
      <c r="O521" s="4">
        <f>Table2[[#This Row],[Discount]]/100</f>
        <v>0.1</v>
      </c>
      <c r="P521" s="4" t="str">
        <f>IF(Table2[[#This Row],[Discount%]]=0,"No Discount",
IF(Table2[[#This Row],[Discount%]]&lt;=0.1,"Medium Discount",
IF(Table2[[#This Row],[Discount%]]&lt;=0.2,"High Discount")))</f>
        <v>Medium Discount</v>
      </c>
      <c r="Q521" s="9">
        <f>(Table2[Unit_Price]*Table2[Quantity])*(Table2[Discount]/100)</f>
        <v>279.3</v>
      </c>
      <c r="R521" s="10">
        <v>2513.6999999999998</v>
      </c>
      <c r="S521" s="10">
        <v>535.45000000000005</v>
      </c>
      <c r="T521" s="4">
        <f>Table2[Profit]/Table2[Sales]</f>
        <v>0.2130126904562995</v>
      </c>
      <c r="U521" t="s">
        <v>33</v>
      </c>
    </row>
    <row r="522" spans="1:21" x14ac:dyDescent="0.35">
      <c r="A522">
        <v>10555</v>
      </c>
      <c r="B522" s="1">
        <v>45348</v>
      </c>
      <c r="C522" s="2">
        <f>YEAR(Table2[Order Date])</f>
        <v>2024</v>
      </c>
      <c r="D522" s="2" t="str">
        <f>TEXT(Table2[Order Date],"mmm")</f>
        <v>Feb</v>
      </c>
      <c r="E522" t="s">
        <v>1201</v>
      </c>
      <c r="F522" t="s">
        <v>15</v>
      </c>
      <c r="G522" t="s">
        <v>16</v>
      </c>
      <c r="H522" t="str">
        <f>VLOOKUP(Table2[[#This Row],[City]], Table46[], 2, FALSE)</f>
        <v>Karnataka</v>
      </c>
      <c r="I522" t="s">
        <v>129</v>
      </c>
      <c r="J522" t="s">
        <v>164</v>
      </c>
      <c r="K522" t="s">
        <v>1202</v>
      </c>
      <c r="L522" s="2">
        <v>3</v>
      </c>
      <c r="M522" s="11">
        <v>68870</v>
      </c>
      <c r="N522" s="6">
        <v>15</v>
      </c>
      <c r="O522" s="4">
        <f>Table2[[#This Row],[Discount]]/100</f>
        <v>0.15</v>
      </c>
      <c r="P522" s="4" t="str">
        <f>IF(Table2[[#This Row],[Discount%]]=0,"No Discount",
IF(Table2[[#This Row],[Discount%]]&lt;=0.1,"Medium Discount",
IF(Table2[[#This Row],[Discount%]]&lt;=0.2,"High Discount")))</f>
        <v>High Discount</v>
      </c>
      <c r="Q522" s="9">
        <f>(Table2[Unit_Price]*Table2[Quantity])*(Table2[Discount]/100)</f>
        <v>30991.5</v>
      </c>
      <c r="R522" s="10">
        <v>175618.5</v>
      </c>
      <c r="S522" s="10">
        <v>30596.53</v>
      </c>
      <c r="T522" s="4">
        <f>Table2[Profit]/Table2[Sales]</f>
        <v>0.17422156549566248</v>
      </c>
      <c r="U522" t="s">
        <v>83</v>
      </c>
    </row>
    <row r="523" spans="1:21" x14ac:dyDescent="0.35">
      <c r="A523">
        <v>10557</v>
      </c>
      <c r="B523" s="1">
        <v>45752</v>
      </c>
      <c r="C523" s="2">
        <f>YEAR(Table2[Order Date])</f>
        <v>2025</v>
      </c>
      <c r="D523" s="2" t="str">
        <f>TEXT(Table2[Order Date],"mmm")</f>
        <v>Apr</v>
      </c>
      <c r="E523" t="s">
        <v>1205</v>
      </c>
      <c r="F523" t="s">
        <v>28</v>
      </c>
      <c r="G523" t="s">
        <v>29</v>
      </c>
      <c r="H523" t="str">
        <f>VLOOKUP(Table2[[#This Row],[City]], Table46[], 2, FALSE)</f>
        <v>Bihar</v>
      </c>
      <c r="I523" t="s">
        <v>24</v>
      </c>
      <c r="J523" t="s">
        <v>25</v>
      </c>
      <c r="K523" t="s">
        <v>1206</v>
      </c>
      <c r="L523" s="2">
        <v>4</v>
      </c>
      <c r="M523" s="11">
        <v>50991</v>
      </c>
      <c r="N523" s="6">
        <v>0</v>
      </c>
      <c r="O523" s="4">
        <f>Table2[[#This Row],[Discount]]/100</f>
        <v>0</v>
      </c>
      <c r="P523" s="4" t="str">
        <f>IF(Table2[[#This Row],[Discount%]]=0,"No Discount",
IF(Table2[[#This Row],[Discount%]]&lt;=0.1,"Medium Discount",
IF(Table2[[#This Row],[Discount%]]&lt;=0.2,"High Discount")))</f>
        <v>No Discount</v>
      </c>
      <c r="Q523" s="9">
        <f>(Table2[Unit_Price]*Table2[Quantity])*(Table2[Discount]/100)</f>
        <v>0</v>
      </c>
      <c r="R523" s="10">
        <v>203964</v>
      </c>
      <c r="S523" s="10">
        <v>50850.65</v>
      </c>
      <c r="T523" s="4">
        <f>Table2[Profit]/Table2[Sales]</f>
        <v>0.24931188837245788</v>
      </c>
      <c r="U523" t="s">
        <v>38</v>
      </c>
    </row>
    <row r="524" spans="1:21" x14ac:dyDescent="0.35">
      <c r="A524">
        <v>10558</v>
      </c>
      <c r="B524" s="1">
        <v>45313</v>
      </c>
      <c r="C524" s="2">
        <f>YEAR(Table2[Order Date])</f>
        <v>2024</v>
      </c>
      <c r="D524" s="2" t="str">
        <f>TEXT(Table2[Order Date],"mmm")</f>
        <v>Jan</v>
      </c>
      <c r="E524" t="s">
        <v>1207</v>
      </c>
      <c r="F524" t="s">
        <v>15</v>
      </c>
      <c r="G524" t="s">
        <v>68</v>
      </c>
      <c r="H524" t="str">
        <f>VLOOKUP(Table2[[#This Row],[City]], Table46[], 2, FALSE)</f>
        <v>Telangana</v>
      </c>
      <c r="I524" t="s">
        <v>46</v>
      </c>
      <c r="J524" t="s">
        <v>47</v>
      </c>
      <c r="K524" t="s">
        <v>1208</v>
      </c>
      <c r="L524" s="2">
        <v>5</v>
      </c>
      <c r="M524" s="11">
        <v>33293</v>
      </c>
      <c r="N524" s="6">
        <v>20</v>
      </c>
      <c r="O524" s="4">
        <f>Table2[[#This Row],[Discount]]/100</f>
        <v>0.2</v>
      </c>
      <c r="P524" s="4" t="str">
        <f>IF(Table2[[#This Row],[Discount%]]=0,"No Discount",
IF(Table2[[#This Row],[Discount%]]&lt;=0.1,"Medium Discount",
IF(Table2[[#This Row],[Discount%]]&lt;=0.2,"High Discount")))</f>
        <v>High Discount</v>
      </c>
      <c r="Q524" s="9">
        <f>(Table2[Unit_Price]*Table2[Quantity])*(Table2[Discount]/100)</f>
        <v>33293</v>
      </c>
      <c r="R524" s="10">
        <v>133172</v>
      </c>
      <c r="S524" s="10">
        <v>19316.3</v>
      </c>
      <c r="T524" s="4">
        <f>Table2[Profit]/Table2[Sales]</f>
        <v>0.14504775778692217</v>
      </c>
      <c r="U524" t="s">
        <v>33</v>
      </c>
    </row>
    <row r="525" spans="1:21" x14ac:dyDescent="0.35">
      <c r="A525">
        <v>10559</v>
      </c>
      <c r="B525" s="1">
        <v>45330</v>
      </c>
      <c r="C525" s="2">
        <f>YEAR(Table2[Order Date])</f>
        <v>2024</v>
      </c>
      <c r="D525" s="2" t="str">
        <f>TEXT(Table2[Order Date],"mmm")</f>
        <v>Feb</v>
      </c>
      <c r="E525" t="s">
        <v>1209</v>
      </c>
      <c r="F525" t="s">
        <v>28</v>
      </c>
      <c r="G525" t="s">
        <v>35</v>
      </c>
      <c r="H525" t="str">
        <f>VLOOKUP(Table2[[#This Row],[City]], Table46[], 2, FALSE)</f>
        <v>West Bengal</v>
      </c>
      <c r="I525" t="s">
        <v>24</v>
      </c>
      <c r="J525" t="s">
        <v>25</v>
      </c>
      <c r="K525" t="s">
        <v>1210</v>
      </c>
      <c r="L525" s="2">
        <v>1</v>
      </c>
      <c r="M525" s="11">
        <v>24643</v>
      </c>
      <c r="N525" s="6">
        <v>20</v>
      </c>
      <c r="O525" s="4">
        <f>Table2[[#This Row],[Discount]]/100</f>
        <v>0.2</v>
      </c>
      <c r="P525" s="4" t="str">
        <f>IF(Table2[[#This Row],[Discount%]]=0,"No Discount",
IF(Table2[[#This Row],[Discount%]]&lt;=0.1,"Medium Discount",
IF(Table2[[#This Row],[Discount%]]&lt;=0.2,"High Discount")))</f>
        <v>High Discount</v>
      </c>
      <c r="Q525" s="9">
        <f>(Table2[Unit_Price]*Table2[Quantity])*(Table2[Discount]/100)</f>
        <v>4928.6000000000004</v>
      </c>
      <c r="R525" s="10">
        <v>19714.400000000001</v>
      </c>
      <c r="S525" s="10">
        <v>3850.45</v>
      </c>
      <c r="T525" s="4">
        <f>Table2[Profit]/Table2[Sales]</f>
        <v>0.19531154891855698</v>
      </c>
      <c r="U525" t="s">
        <v>72</v>
      </c>
    </row>
    <row r="526" spans="1:21" x14ac:dyDescent="0.35">
      <c r="A526">
        <v>10560</v>
      </c>
      <c r="B526" s="1">
        <v>45500</v>
      </c>
      <c r="C526" s="2">
        <f>YEAR(Table2[Order Date])</f>
        <v>2024</v>
      </c>
      <c r="D526" s="2" t="str">
        <f>TEXT(Table2[Order Date],"mmm")</f>
        <v>Jul</v>
      </c>
      <c r="E526" t="s">
        <v>1211</v>
      </c>
      <c r="F526" t="s">
        <v>15</v>
      </c>
      <c r="G526" t="s">
        <v>68</v>
      </c>
      <c r="H526" t="str">
        <f>VLOOKUP(Table2[[#This Row],[City]], Table46[], 2, FALSE)</f>
        <v>Telangana</v>
      </c>
      <c r="I526" t="s">
        <v>17</v>
      </c>
      <c r="J526" t="s">
        <v>291</v>
      </c>
      <c r="K526" t="s">
        <v>1188</v>
      </c>
      <c r="L526" s="2">
        <v>3</v>
      </c>
      <c r="M526" s="11">
        <v>15699</v>
      </c>
      <c r="N526" s="6">
        <v>0</v>
      </c>
      <c r="O526" s="4">
        <f>Table2[[#This Row],[Discount]]/100</f>
        <v>0</v>
      </c>
      <c r="P526" s="4" t="str">
        <f>IF(Table2[[#This Row],[Discount%]]=0,"No Discount",
IF(Table2[[#This Row],[Discount%]]&lt;=0.1,"Medium Discount",
IF(Table2[[#This Row],[Discount%]]&lt;=0.2,"High Discount")))</f>
        <v>No Discount</v>
      </c>
      <c r="Q526" s="9">
        <f>(Table2[Unit_Price]*Table2[Quantity])*(Table2[Discount]/100)</f>
        <v>0</v>
      </c>
      <c r="R526" s="10">
        <v>47097</v>
      </c>
      <c r="S526" s="10">
        <v>11281.88</v>
      </c>
      <c r="T526" s="4">
        <f>Table2[Profit]/Table2[Sales]</f>
        <v>0.23954561861689702</v>
      </c>
      <c r="U526" t="s">
        <v>33</v>
      </c>
    </row>
    <row r="527" spans="1:21" x14ac:dyDescent="0.35">
      <c r="A527">
        <v>10561</v>
      </c>
      <c r="B527" s="1">
        <v>45651</v>
      </c>
      <c r="C527" s="2">
        <f>YEAR(Table2[Order Date])</f>
        <v>2024</v>
      </c>
      <c r="D527" s="2" t="str">
        <f>TEXT(Table2[Order Date],"mmm")</f>
        <v>Dec</v>
      </c>
      <c r="E527" t="s">
        <v>1212</v>
      </c>
      <c r="F527" t="s">
        <v>15</v>
      </c>
      <c r="G527" t="s">
        <v>16</v>
      </c>
      <c r="H527" t="str">
        <f>VLOOKUP(Table2[[#This Row],[City]], Table46[], 2, FALSE)</f>
        <v>Karnataka</v>
      </c>
      <c r="I527" t="s">
        <v>46</v>
      </c>
      <c r="J527" t="s">
        <v>209</v>
      </c>
      <c r="K527" t="s">
        <v>1213</v>
      </c>
      <c r="L527" s="2">
        <v>4</v>
      </c>
      <c r="M527" s="11">
        <v>37952</v>
      </c>
      <c r="N527" s="6">
        <v>10</v>
      </c>
      <c r="O527" s="4">
        <f>Table2[[#This Row],[Discount]]/100</f>
        <v>0.1</v>
      </c>
      <c r="P527" s="4" t="str">
        <f>IF(Table2[[#This Row],[Discount%]]=0,"No Discount",
IF(Table2[[#This Row],[Discount%]]&lt;=0.1,"Medium Discount",
IF(Table2[[#This Row],[Discount%]]&lt;=0.2,"High Discount")))</f>
        <v>Medium Discount</v>
      </c>
      <c r="Q527" s="9">
        <f>(Table2[Unit_Price]*Table2[Quantity])*(Table2[Discount]/100)</f>
        <v>15180.800000000001</v>
      </c>
      <c r="R527" s="10">
        <v>136627.20000000001</v>
      </c>
      <c r="S527" s="10">
        <v>26816.31</v>
      </c>
      <c r="T527" s="4">
        <f>Table2[Profit]/Table2[Sales]</f>
        <v>0.19627358241989881</v>
      </c>
      <c r="U527" t="s">
        <v>38</v>
      </c>
    </row>
    <row r="528" spans="1:21" x14ac:dyDescent="0.35">
      <c r="A528">
        <v>10563</v>
      </c>
      <c r="B528" s="1">
        <v>45246</v>
      </c>
      <c r="C528" s="2">
        <f>YEAR(Table2[Order Date])</f>
        <v>2023</v>
      </c>
      <c r="D528" s="2" t="str">
        <f>TEXT(Table2[Order Date],"mmm")</f>
        <v>Nov</v>
      </c>
      <c r="E528" t="s">
        <v>1216</v>
      </c>
      <c r="F528" t="s">
        <v>40</v>
      </c>
      <c r="G528" t="s">
        <v>41</v>
      </c>
      <c r="H528" t="str">
        <f>VLOOKUP(Table2[[#This Row],[City]], Table46[], 2, FALSE)</f>
        <v>Maharashtra</v>
      </c>
      <c r="I528" t="s">
        <v>86</v>
      </c>
      <c r="J528" t="s">
        <v>171</v>
      </c>
      <c r="K528" t="s">
        <v>1217</v>
      </c>
      <c r="L528" s="2">
        <v>5</v>
      </c>
      <c r="M528" s="11">
        <v>24751</v>
      </c>
      <c r="N528" s="6">
        <v>10</v>
      </c>
      <c r="O528" s="4">
        <f>Table2[[#This Row],[Discount]]/100</f>
        <v>0.1</v>
      </c>
      <c r="P528" s="4" t="str">
        <f>IF(Table2[[#This Row],[Discount%]]=0,"No Discount",
IF(Table2[[#This Row],[Discount%]]&lt;=0.1,"Medium Discount",
IF(Table2[[#This Row],[Discount%]]&lt;=0.2,"High Discount")))</f>
        <v>Medium Discount</v>
      </c>
      <c r="Q528" s="9">
        <f>(Table2[Unit_Price]*Table2[Quantity])*(Table2[Discount]/100)</f>
        <v>12375.5</v>
      </c>
      <c r="R528" s="10">
        <v>111379.5</v>
      </c>
      <c r="S528" s="10">
        <v>16793.71</v>
      </c>
      <c r="T528" s="4">
        <f>Table2[Profit]/Table2[Sales]</f>
        <v>0.15077918288374431</v>
      </c>
      <c r="U528" t="s">
        <v>20</v>
      </c>
    </row>
    <row r="529" spans="1:21" x14ac:dyDescent="0.35">
      <c r="A529">
        <v>10564</v>
      </c>
      <c r="B529" s="1">
        <v>45250</v>
      </c>
      <c r="C529" s="2">
        <f>YEAR(Table2[Order Date])</f>
        <v>2023</v>
      </c>
      <c r="D529" s="2" t="str">
        <f>TEXT(Table2[Order Date],"mmm")</f>
        <v>Nov</v>
      </c>
      <c r="E529" t="s">
        <v>1218</v>
      </c>
      <c r="F529" t="s">
        <v>28</v>
      </c>
      <c r="G529" t="s">
        <v>35</v>
      </c>
      <c r="H529" t="str">
        <f>VLOOKUP(Table2[[#This Row],[City]], Table46[], 2, FALSE)</f>
        <v>West Bengal</v>
      </c>
      <c r="I529" t="s">
        <v>75</v>
      </c>
      <c r="J529" t="s">
        <v>76</v>
      </c>
      <c r="K529" t="s">
        <v>1219</v>
      </c>
      <c r="L529" s="2">
        <v>3</v>
      </c>
      <c r="M529" s="11">
        <v>44679</v>
      </c>
      <c r="N529" s="6">
        <v>0</v>
      </c>
      <c r="O529" s="4">
        <f>Table2[[#This Row],[Discount]]/100</f>
        <v>0</v>
      </c>
      <c r="P529" s="4" t="str">
        <f>IF(Table2[[#This Row],[Discount%]]=0,"No Discount",
IF(Table2[[#This Row],[Discount%]]&lt;=0.1,"Medium Discount",
IF(Table2[[#This Row],[Discount%]]&lt;=0.2,"High Discount")))</f>
        <v>No Discount</v>
      </c>
      <c r="Q529" s="9">
        <f>(Table2[Unit_Price]*Table2[Quantity])*(Table2[Discount]/100)</f>
        <v>0</v>
      </c>
      <c r="R529" s="10">
        <v>134037</v>
      </c>
      <c r="S529" s="10">
        <v>13699.19</v>
      </c>
      <c r="T529" s="4">
        <f>Table2[Profit]/Table2[Sales]</f>
        <v>0.10220454053731433</v>
      </c>
      <c r="U529" t="s">
        <v>83</v>
      </c>
    </row>
    <row r="530" spans="1:21" x14ac:dyDescent="0.35">
      <c r="A530">
        <v>10565</v>
      </c>
      <c r="B530" s="1">
        <v>45501</v>
      </c>
      <c r="C530" s="2">
        <f>YEAR(Table2[Order Date])</f>
        <v>2024</v>
      </c>
      <c r="D530" s="2" t="str">
        <f>TEXT(Table2[Order Date],"mmm")</f>
        <v>Jul</v>
      </c>
      <c r="E530" t="s">
        <v>1220</v>
      </c>
      <c r="F530" t="s">
        <v>15</v>
      </c>
      <c r="G530" t="s">
        <v>16</v>
      </c>
      <c r="H530" t="str">
        <f>VLOOKUP(Table2[[#This Row],[City]], Table46[], 2, FALSE)</f>
        <v>Karnataka</v>
      </c>
      <c r="I530" t="s">
        <v>75</v>
      </c>
      <c r="J530" t="s">
        <v>307</v>
      </c>
      <c r="K530" t="s">
        <v>1221</v>
      </c>
      <c r="L530" s="2">
        <v>5</v>
      </c>
      <c r="M530" s="11">
        <v>74779</v>
      </c>
      <c r="N530" s="6">
        <v>20</v>
      </c>
      <c r="O530" s="4">
        <f>Table2[[#This Row],[Discount]]/100</f>
        <v>0.2</v>
      </c>
      <c r="P530" s="4" t="str">
        <f>IF(Table2[[#This Row],[Discount%]]=0,"No Discount",
IF(Table2[[#This Row],[Discount%]]&lt;=0.1,"Medium Discount",
IF(Table2[[#This Row],[Discount%]]&lt;=0.2,"High Discount")))</f>
        <v>High Discount</v>
      </c>
      <c r="Q530" s="9">
        <f>(Table2[Unit_Price]*Table2[Quantity])*(Table2[Discount]/100)</f>
        <v>74779</v>
      </c>
      <c r="R530" s="10">
        <v>299116</v>
      </c>
      <c r="S530" s="10">
        <v>25440.68</v>
      </c>
      <c r="T530" s="4">
        <f>Table2[Profit]/Table2[Sales]</f>
        <v>8.5052889180117414E-2</v>
      </c>
      <c r="U530" t="s">
        <v>72</v>
      </c>
    </row>
    <row r="531" spans="1:21" x14ac:dyDescent="0.35">
      <c r="A531">
        <v>10566</v>
      </c>
      <c r="B531" s="1">
        <v>45294</v>
      </c>
      <c r="C531" s="2">
        <f>YEAR(Table2[Order Date])</f>
        <v>2024</v>
      </c>
      <c r="D531" s="2" t="str">
        <f>TEXT(Table2[Order Date],"mmm")</f>
        <v>Jan</v>
      </c>
      <c r="E531" t="s">
        <v>1222</v>
      </c>
      <c r="F531" t="s">
        <v>15</v>
      </c>
      <c r="G531" t="s">
        <v>68</v>
      </c>
      <c r="H531" t="str">
        <f>VLOOKUP(Table2[[#This Row],[City]], Table46[], 2, FALSE)</f>
        <v>Telangana</v>
      </c>
      <c r="I531" t="s">
        <v>75</v>
      </c>
      <c r="J531" t="s">
        <v>76</v>
      </c>
      <c r="K531" t="s">
        <v>1223</v>
      </c>
      <c r="L531" s="2">
        <v>4</v>
      </c>
      <c r="M531" s="11">
        <v>18763</v>
      </c>
      <c r="N531" s="6">
        <v>5</v>
      </c>
      <c r="O531" s="4">
        <f>Table2[[#This Row],[Discount]]/100</f>
        <v>0.05</v>
      </c>
      <c r="P531" s="4" t="str">
        <f>IF(Table2[[#This Row],[Discount%]]=0,"No Discount",
IF(Table2[[#This Row],[Discount%]]&lt;=0.1,"Medium Discount",
IF(Table2[[#This Row],[Discount%]]&lt;=0.2,"High Discount")))</f>
        <v>Medium Discount</v>
      </c>
      <c r="Q531" s="9">
        <f>(Table2[Unit_Price]*Table2[Quantity])*(Table2[Discount]/100)</f>
        <v>3752.6000000000004</v>
      </c>
      <c r="R531" s="10">
        <v>71299.399999999994</v>
      </c>
      <c r="S531" s="10">
        <v>10868.48</v>
      </c>
      <c r="T531" s="4">
        <f>Table2[Profit]/Table2[Sales]</f>
        <v>0.15243438233701828</v>
      </c>
      <c r="U531" t="s">
        <v>33</v>
      </c>
    </row>
    <row r="532" spans="1:21" x14ac:dyDescent="0.35">
      <c r="A532">
        <v>10567</v>
      </c>
      <c r="B532" s="1">
        <v>45695</v>
      </c>
      <c r="C532" s="2">
        <f>YEAR(Table2[Order Date])</f>
        <v>2025</v>
      </c>
      <c r="D532" s="2" t="str">
        <f>TEXT(Table2[Order Date],"mmm")</f>
        <v>Feb</v>
      </c>
      <c r="E532" t="s">
        <v>1224</v>
      </c>
      <c r="F532" t="s">
        <v>28</v>
      </c>
      <c r="G532" t="s">
        <v>85</v>
      </c>
      <c r="H532" t="str">
        <f>VLOOKUP(Table2[[#This Row],[City]], Table46[], 2, FALSE)</f>
        <v>Odisha</v>
      </c>
      <c r="I532" t="s">
        <v>17</v>
      </c>
      <c r="J532" t="s">
        <v>18</v>
      </c>
      <c r="K532" t="s">
        <v>1225</v>
      </c>
      <c r="L532" s="2">
        <v>2</v>
      </c>
      <c r="M532" s="11">
        <v>51862</v>
      </c>
      <c r="N532" s="6">
        <v>0</v>
      </c>
      <c r="O532" s="4">
        <f>Table2[[#This Row],[Discount]]/100</f>
        <v>0</v>
      </c>
      <c r="P532" s="4" t="str">
        <f>IF(Table2[[#This Row],[Discount%]]=0,"No Discount",
IF(Table2[[#This Row],[Discount%]]&lt;=0.1,"Medium Discount",
IF(Table2[[#This Row],[Discount%]]&lt;=0.2,"High Discount")))</f>
        <v>No Discount</v>
      </c>
      <c r="Q532" s="9">
        <f>(Table2[Unit_Price]*Table2[Quantity])*(Table2[Discount]/100)</f>
        <v>0</v>
      </c>
      <c r="R532" s="10">
        <v>103724</v>
      </c>
      <c r="S532" s="10">
        <v>23260.05</v>
      </c>
      <c r="T532" s="4">
        <f>Table2[Profit]/Table2[Sales]</f>
        <v>0.22424945046469477</v>
      </c>
      <c r="U532" t="s">
        <v>20</v>
      </c>
    </row>
    <row r="533" spans="1:21" x14ac:dyDescent="0.35">
      <c r="A533">
        <v>10568</v>
      </c>
      <c r="B533" s="1">
        <v>45604</v>
      </c>
      <c r="C533" s="2">
        <f>YEAR(Table2[Order Date])</f>
        <v>2024</v>
      </c>
      <c r="D533" s="2" t="str">
        <f>TEXT(Table2[Order Date],"mmm")</f>
        <v>Nov</v>
      </c>
      <c r="E533" t="s">
        <v>1226</v>
      </c>
      <c r="F533" t="s">
        <v>40</v>
      </c>
      <c r="G533" t="s">
        <v>103</v>
      </c>
      <c r="H533" t="str">
        <f>VLOOKUP(Table2[[#This Row],[City]], Table46[], 2, FALSE)</f>
        <v>Gujarat</v>
      </c>
      <c r="I533" t="s">
        <v>30</v>
      </c>
      <c r="J533" t="s">
        <v>65</v>
      </c>
      <c r="K533" t="s">
        <v>1227</v>
      </c>
      <c r="L533" s="2">
        <v>1</v>
      </c>
      <c r="M533" s="11">
        <v>51596</v>
      </c>
      <c r="N533" s="6">
        <v>5</v>
      </c>
      <c r="O533" s="4">
        <f>Table2[[#This Row],[Discount]]/100</f>
        <v>0.05</v>
      </c>
      <c r="P533" s="4" t="str">
        <f>IF(Table2[[#This Row],[Discount%]]=0,"No Discount",
IF(Table2[[#This Row],[Discount%]]&lt;=0.1,"Medium Discount",
IF(Table2[[#This Row],[Discount%]]&lt;=0.2,"High Discount")))</f>
        <v>Medium Discount</v>
      </c>
      <c r="Q533" s="9">
        <f>(Table2[Unit_Price]*Table2[Quantity])*(Table2[Discount]/100)</f>
        <v>2579.8000000000002</v>
      </c>
      <c r="R533" s="10">
        <v>49016.2</v>
      </c>
      <c r="S533" s="10">
        <v>10826.52</v>
      </c>
      <c r="T533" s="4">
        <f>Table2[Profit]/Table2[Sales]</f>
        <v>0.22087636332477836</v>
      </c>
      <c r="U533" t="s">
        <v>83</v>
      </c>
    </row>
    <row r="534" spans="1:21" x14ac:dyDescent="0.35">
      <c r="A534">
        <v>10570</v>
      </c>
      <c r="B534" s="1">
        <v>45327</v>
      </c>
      <c r="C534" s="2">
        <f>YEAR(Table2[Order Date])</f>
        <v>2024</v>
      </c>
      <c r="D534" s="2" t="str">
        <f>TEXT(Table2[Order Date],"mmm")</f>
        <v>Feb</v>
      </c>
      <c r="E534" t="s">
        <v>1229</v>
      </c>
      <c r="F534" t="s">
        <v>15</v>
      </c>
      <c r="G534" t="s">
        <v>93</v>
      </c>
      <c r="H534" t="str">
        <f>VLOOKUP(Table2[[#This Row],[City]], Table46[], 2, FALSE)</f>
        <v>Tamil Nadu</v>
      </c>
      <c r="I534" t="s">
        <v>96</v>
      </c>
      <c r="J534" t="s">
        <v>156</v>
      </c>
      <c r="K534" t="s">
        <v>1230</v>
      </c>
      <c r="L534" s="2">
        <v>5</v>
      </c>
      <c r="M534" s="11">
        <v>24211</v>
      </c>
      <c r="N534" s="6">
        <v>20</v>
      </c>
      <c r="O534" s="4">
        <f>Table2[[#This Row],[Discount]]/100</f>
        <v>0.2</v>
      </c>
      <c r="P534" s="4" t="str">
        <f>IF(Table2[[#This Row],[Discount%]]=0,"No Discount",
IF(Table2[[#This Row],[Discount%]]&lt;=0.1,"Medium Discount",
IF(Table2[[#This Row],[Discount%]]&lt;=0.2,"High Discount")))</f>
        <v>High Discount</v>
      </c>
      <c r="Q534" s="9">
        <f>(Table2[Unit_Price]*Table2[Quantity])*(Table2[Discount]/100)</f>
        <v>24211</v>
      </c>
      <c r="R534" s="10">
        <v>96844</v>
      </c>
      <c r="S534" s="10">
        <v>20978.59</v>
      </c>
      <c r="T534" s="4">
        <f>Table2[Profit]/Table2[Sales]</f>
        <v>0.21662250629878982</v>
      </c>
      <c r="U534" t="s">
        <v>33</v>
      </c>
    </row>
    <row r="535" spans="1:21" x14ac:dyDescent="0.35">
      <c r="A535">
        <v>10571</v>
      </c>
      <c r="B535" s="1">
        <v>45492</v>
      </c>
      <c r="C535" s="2">
        <f>YEAR(Table2[Order Date])</f>
        <v>2024</v>
      </c>
      <c r="D535" s="2" t="str">
        <f>TEXT(Table2[Order Date],"mmm")</f>
        <v>Jul</v>
      </c>
      <c r="E535" t="s">
        <v>1231</v>
      </c>
      <c r="F535" t="s">
        <v>15</v>
      </c>
      <c r="G535" t="s">
        <v>93</v>
      </c>
      <c r="H535" t="str">
        <f>VLOOKUP(Table2[[#This Row],[City]], Table46[], 2, FALSE)</f>
        <v>Tamil Nadu</v>
      </c>
      <c r="I535" t="s">
        <v>17</v>
      </c>
      <c r="J535" t="s">
        <v>18</v>
      </c>
      <c r="K535" t="s">
        <v>1232</v>
      </c>
      <c r="L535" s="2">
        <v>1</v>
      </c>
      <c r="M535" s="11">
        <v>48566</v>
      </c>
      <c r="N535" s="6">
        <v>15</v>
      </c>
      <c r="O535" s="4">
        <f>Table2[[#This Row],[Discount]]/100</f>
        <v>0.15</v>
      </c>
      <c r="P535" s="4" t="str">
        <f>IF(Table2[[#This Row],[Discount%]]=0,"No Discount",
IF(Table2[[#This Row],[Discount%]]&lt;=0.1,"Medium Discount",
IF(Table2[[#This Row],[Discount%]]&lt;=0.2,"High Discount")))</f>
        <v>High Discount</v>
      </c>
      <c r="Q535" s="9">
        <f>(Table2[Unit_Price]*Table2[Quantity])*(Table2[Discount]/100)</f>
        <v>7284.9</v>
      </c>
      <c r="R535" s="10">
        <v>41281.1</v>
      </c>
      <c r="S535" s="10">
        <v>5691.51</v>
      </c>
      <c r="T535" s="4">
        <f>Table2[Profit]/Table2[Sales]</f>
        <v>0.13787205282804965</v>
      </c>
      <c r="U535" t="s">
        <v>38</v>
      </c>
    </row>
    <row r="536" spans="1:21" x14ac:dyDescent="0.35">
      <c r="A536">
        <v>10572</v>
      </c>
      <c r="B536" s="1">
        <v>45804</v>
      </c>
      <c r="C536" s="2">
        <f>YEAR(Table2[Order Date])</f>
        <v>2025</v>
      </c>
      <c r="D536" s="2" t="str">
        <f>TEXT(Table2[Order Date],"mmm")</f>
        <v>May</v>
      </c>
      <c r="E536" t="s">
        <v>1233</v>
      </c>
      <c r="F536" t="s">
        <v>22</v>
      </c>
      <c r="G536" t="s">
        <v>54</v>
      </c>
      <c r="H536" t="str">
        <f>VLOOKUP(Table2[[#This Row],[City]], Table46[], 2, FALSE)</f>
        <v>Uttar Pradesh</v>
      </c>
      <c r="I536" t="s">
        <v>30</v>
      </c>
      <c r="J536" t="s">
        <v>227</v>
      </c>
      <c r="K536" t="s">
        <v>1234</v>
      </c>
      <c r="L536" s="2">
        <v>5</v>
      </c>
      <c r="M536" s="11">
        <v>2378</v>
      </c>
      <c r="N536" s="6">
        <v>15</v>
      </c>
      <c r="O536" s="4">
        <f>Table2[[#This Row],[Discount]]/100</f>
        <v>0.15</v>
      </c>
      <c r="P536" s="4" t="str">
        <f>IF(Table2[[#This Row],[Discount%]]=0,"No Discount",
IF(Table2[[#This Row],[Discount%]]&lt;=0.1,"Medium Discount",
IF(Table2[[#This Row],[Discount%]]&lt;=0.2,"High Discount")))</f>
        <v>High Discount</v>
      </c>
      <c r="Q536" s="9">
        <f>(Table2[Unit_Price]*Table2[Quantity])*(Table2[Discount]/100)</f>
        <v>1783.5</v>
      </c>
      <c r="R536" s="10">
        <v>10106.5</v>
      </c>
      <c r="S536" s="10">
        <v>2266.8200000000002</v>
      </c>
      <c r="T536" s="4">
        <f>Table2[Profit]/Table2[Sales]</f>
        <v>0.22429327660416565</v>
      </c>
      <c r="U536" t="s">
        <v>72</v>
      </c>
    </row>
    <row r="537" spans="1:21" x14ac:dyDescent="0.35">
      <c r="A537">
        <v>10573</v>
      </c>
      <c r="B537" s="1">
        <v>45213</v>
      </c>
      <c r="C537" s="2">
        <f>YEAR(Table2[Order Date])</f>
        <v>2023</v>
      </c>
      <c r="D537" s="2" t="str">
        <f>TEXT(Table2[Order Date],"mmm")</f>
        <v>Oct</v>
      </c>
      <c r="E537" t="s">
        <v>1235</v>
      </c>
      <c r="F537" t="s">
        <v>22</v>
      </c>
      <c r="G537" t="s">
        <v>23</v>
      </c>
      <c r="H537" t="str">
        <f>VLOOKUP(Table2[[#This Row],[City]], Table46[], 2, FALSE)</f>
        <v>Delhi</v>
      </c>
      <c r="I537" t="s">
        <v>17</v>
      </c>
      <c r="J537" t="s">
        <v>291</v>
      </c>
      <c r="K537" t="s">
        <v>1236</v>
      </c>
      <c r="L537" s="2">
        <v>3</v>
      </c>
      <c r="M537" s="11">
        <v>43593</v>
      </c>
      <c r="N537" s="6">
        <v>0</v>
      </c>
      <c r="O537" s="4">
        <f>Table2[[#This Row],[Discount]]/100</f>
        <v>0</v>
      </c>
      <c r="P537" s="4" t="str">
        <f>IF(Table2[[#This Row],[Discount%]]=0,"No Discount",
IF(Table2[[#This Row],[Discount%]]&lt;=0.1,"Medium Discount",
IF(Table2[[#This Row],[Discount%]]&lt;=0.2,"High Discount")))</f>
        <v>No Discount</v>
      </c>
      <c r="Q537" s="9">
        <f>(Table2[Unit_Price]*Table2[Quantity])*(Table2[Discount]/100)</f>
        <v>0</v>
      </c>
      <c r="R537" s="10">
        <v>130779</v>
      </c>
      <c r="S537" s="10">
        <v>24348.15</v>
      </c>
      <c r="T537" s="4">
        <f>Table2[Profit]/Table2[Sales]</f>
        <v>0.18617782671529834</v>
      </c>
      <c r="U537" t="s">
        <v>38</v>
      </c>
    </row>
    <row r="538" spans="1:21" x14ac:dyDescent="0.35">
      <c r="A538">
        <v>10574</v>
      </c>
      <c r="B538" s="1">
        <v>45474</v>
      </c>
      <c r="C538" s="2">
        <f>YEAR(Table2[Order Date])</f>
        <v>2024</v>
      </c>
      <c r="D538" s="2" t="str">
        <f>TEXT(Table2[Order Date],"mmm")</f>
        <v>Jul</v>
      </c>
      <c r="E538" t="s">
        <v>1237</v>
      </c>
      <c r="F538" t="s">
        <v>40</v>
      </c>
      <c r="G538" t="s">
        <v>41</v>
      </c>
      <c r="H538" t="str">
        <f>VLOOKUP(Table2[[#This Row],[City]], Table46[], 2, FALSE)</f>
        <v>Maharashtra</v>
      </c>
      <c r="I538" t="s">
        <v>30</v>
      </c>
      <c r="J538" t="s">
        <v>322</v>
      </c>
      <c r="K538" t="s">
        <v>1238</v>
      </c>
      <c r="L538" s="2">
        <v>5</v>
      </c>
      <c r="M538" s="11">
        <v>13873</v>
      </c>
      <c r="N538" s="6">
        <v>5</v>
      </c>
      <c r="O538" s="4">
        <f>Table2[[#This Row],[Discount]]/100</f>
        <v>0.05</v>
      </c>
      <c r="P538" s="4" t="str">
        <f>IF(Table2[[#This Row],[Discount%]]=0,"No Discount",
IF(Table2[[#This Row],[Discount%]]&lt;=0.1,"Medium Discount",
IF(Table2[[#This Row],[Discount%]]&lt;=0.2,"High Discount")))</f>
        <v>Medium Discount</v>
      </c>
      <c r="Q538" s="9">
        <f>(Table2[Unit_Price]*Table2[Quantity])*(Table2[Discount]/100)</f>
        <v>3468.25</v>
      </c>
      <c r="R538" s="10">
        <v>65896.75</v>
      </c>
      <c r="S538" s="10">
        <v>6173.95</v>
      </c>
      <c r="T538" s="4">
        <f>Table2[Profit]/Table2[Sales]</f>
        <v>9.3691267019997193E-2</v>
      </c>
      <c r="U538" t="s">
        <v>20</v>
      </c>
    </row>
    <row r="539" spans="1:21" x14ac:dyDescent="0.35">
      <c r="A539">
        <v>10575</v>
      </c>
      <c r="B539" s="1">
        <v>45706</v>
      </c>
      <c r="C539" s="2">
        <f>YEAR(Table2[Order Date])</f>
        <v>2025</v>
      </c>
      <c r="D539" s="2" t="str">
        <f>TEXT(Table2[Order Date],"mmm")</f>
        <v>Feb</v>
      </c>
      <c r="E539" t="s">
        <v>1239</v>
      </c>
      <c r="F539" t="s">
        <v>28</v>
      </c>
      <c r="G539" t="s">
        <v>29</v>
      </c>
      <c r="H539" t="str">
        <f>VLOOKUP(Table2[[#This Row],[City]], Table46[], 2, FALSE)</f>
        <v>Bihar</v>
      </c>
      <c r="I539" t="s">
        <v>129</v>
      </c>
      <c r="J539" t="s">
        <v>130</v>
      </c>
      <c r="K539" t="s">
        <v>1240</v>
      </c>
      <c r="L539" s="2">
        <v>3</v>
      </c>
      <c r="M539" s="11">
        <v>60446</v>
      </c>
      <c r="N539" s="6">
        <v>10</v>
      </c>
      <c r="O539" s="4">
        <f>Table2[[#This Row],[Discount]]/100</f>
        <v>0.1</v>
      </c>
      <c r="P539" s="4" t="str">
        <f>IF(Table2[[#This Row],[Discount%]]=0,"No Discount",
IF(Table2[[#This Row],[Discount%]]&lt;=0.1,"Medium Discount",
IF(Table2[[#This Row],[Discount%]]&lt;=0.2,"High Discount")))</f>
        <v>Medium Discount</v>
      </c>
      <c r="Q539" s="9">
        <f>(Table2[Unit_Price]*Table2[Quantity])*(Table2[Discount]/100)</f>
        <v>18133.8</v>
      </c>
      <c r="R539" s="10">
        <v>163204.20000000001</v>
      </c>
      <c r="S539" s="10">
        <v>26150.1</v>
      </c>
      <c r="T539" s="4">
        <f>Table2[Profit]/Table2[Sales]</f>
        <v>0.16022933233335904</v>
      </c>
      <c r="U539" t="s">
        <v>83</v>
      </c>
    </row>
    <row r="540" spans="1:21" x14ac:dyDescent="0.35">
      <c r="A540">
        <v>10576</v>
      </c>
      <c r="B540" s="1">
        <v>45865</v>
      </c>
      <c r="C540" s="2">
        <f>YEAR(Table2[Order Date])</f>
        <v>2025</v>
      </c>
      <c r="D540" s="2" t="str">
        <f>TEXT(Table2[Order Date],"mmm")</f>
        <v>Jul</v>
      </c>
      <c r="E540" t="s">
        <v>1241</v>
      </c>
      <c r="F540" t="s">
        <v>40</v>
      </c>
      <c r="G540" t="s">
        <v>50</v>
      </c>
      <c r="H540" t="str">
        <f>VLOOKUP(Table2[[#This Row],[City]], Table46[], 2, FALSE)</f>
        <v>Maharashtra</v>
      </c>
      <c r="I540" t="s">
        <v>30</v>
      </c>
      <c r="J540" t="s">
        <v>227</v>
      </c>
      <c r="K540" t="s">
        <v>1242</v>
      </c>
      <c r="L540" s="2">
        <v>2</v>
      </c>
      <c r="M540" s="11">
        <v>20211</v>
      </c>
      <c r="N540" s="6">
        <v>15</v>
      </c>
      <c r="O540" s="4">
        <f>Table2[[#This Row],[Discount]]/100</f>
        <v>0.15</v>
      </c>
      <c r="P540" s="4" t="str">
        <f>IF(Table2[[#This Row],[Discount%]]=0,"No Discount",
IF(Table2[[#This Row],[Discount%]]&lt;=0.1,"Medium Discount",
IF(Table2[[#This Row],[Discount%]]&lt;=0.2,"High Discount")))</f>
        <v>High Discount</v>
      </c>
      <c r="Q540" s="9">
        <f>(Table2[Unit_Price]*Table2[Quantity])*(Table2[Discount]/100)</f>
        <v>6063.3</v>
      </c>
      <c r="R540" s="10">
        <v>34358.699999999997</v>
      </c>
      <c r="S540" s="10">
        <v>4217.07</v>
      </c>
      <c r="T540" s="4">
        <f>Table2[Profit]/Table2[Sales]</f>
        <v>0.12273659946389125</v>
      </c>
      <c r="U540" t="s">
        <v>33</v>
      </c>
    </row>
    <row r="541" spans="1:21" x14ac:dyDescent="0.35">
      <c r="A541">
        <v>10577</v>
      </c>
      <c r="B541" s="1">
        <v>45263</v>
      </c>
      <c r="C541" s="2">
        <f>YEAR(Table2[Order Date])</f>
        <v>2023</v>
      </c>
      <c r="D541" s="2" t="str">
        <f>TEXT(Table2[Order Date],"mmm")</f>
        <v>Dec</v>
      </c>
      <c r="E541" t="s">
        <v>1243</v>
      </c>
      <c r="F541" t="s">
        <v>22</v>
      </c>
      <c r="G541" t="s">
        <v>74</v>
      </c>
      <c r="H541" t="str">
        <f>VLOOKUP(Table2[[#This Row],[City]], Table46[], 2, FALSE)</f>
        <v>Chandigarh</v>
      </c>
      <c r="I541" t="s">
        <v>46</v>
      </c>
      <c r="J541" t="s">
        <v>126</v>
      </c>
      <c r="K541" t="s">
        <v>1244</v>
      </c>
      <c r="L541" s="2">
        <v>2</v>
      </c>
      <c r="M541" s="11">
        <v>69027</v>
      </c>
      <c r="N541" s="6">
        <v>5</v>
      </c>
      <c r="O541" s="4">
        <f>Table2[[#This Row],[Discount]]/100</f>
        <v>0.05</v>
      </c>
      <c r="P541" s="4" t="str">
        <f>IF(Table2[[#This Row],[Discount%]]=0,"No Discount",
IF(Table2[[#This Row],[Discount%]]&lt;=0.1,"Medium Discount",
IF(Table2[[#This Row],[Discount%]]&lt;=0.2,"High Discount")))</f>
        <v>Medium Discount</v>
      </c>
      <c r="Q541" s="9">
        <f>(Table2[Unit_Price]*Table2[Quantity])*(Table2[Discount]/100)</f>
        <v>6902.7000000000007</v>
      </c>
      <c r="R541" s="10">
        <v>131151.29999999999</v>
      </c>
      <c r="S541" s="10">
        <v>8562.5300000000007</v>
      </c>
      <c r="T541" s="4">
        <f>Table2[Profit]/Table2[Sales]</f>
        <v>6.5287419949325715E-2</v>
      </c>
      <c r="U541" t="s">
        <v>20</v>
      </c>
    </row>
    <row r="542" spans="1:21" x14ac:dyDescent="0.35">
      <c r="A542">
        <v>10578</v>
      </c>
      <c r="B542" s="1">
        <v>45720</v>
      </c>
      <c r="C542" s="2">
        <f>YEAR(Table2[Order Date])</f>
        <v>2025</v>
      </c>
      <c r="D542" s="2" t="str">
        <f>TEXT(Table2[Order Date],"mmm")</f>
        <v>Mar</v>
      </c>
      <c r="E542" t="s">
        <v>1245</v>
      </c>
      <c r="F542" t="s">
        <v>28</v>
      </c>
      <c r="G542" t="s">
        <v>114</v>
      </c>
      <c r="H542" t="str">
        <f>VLOOKUP(Table2[[#This Row],[City]], Table46[], 2, FALSE)</f>
        <v>Jharkhand</v>
      </c>
      <c r="I542" t="s">
        <v>17</v>
      </c>
      <c r="J542" t="s">
        <v>55</v>
      </c>
      <c r="K542" t="s">
        <v>1246</v>
      </c>
      <c r="L542" s="2">
        <v>2</v>
      </c>
      <c r="M542" s="11">
        <v>43919</v>
      </c>
      <c r="N542" s="6">
        <v>15</v>
      </c>
      <c r="O542" s="4">
        <f>Table2[[#This Row],[Discount]]/100</f>
        <v>0.15</v>
      </c>
      <c r="P542" s="4" t="str">
        <f>IF(Table2[[#This Row],[Discount%]]=0,"No Discount",
IF(Table2[[#This Row],[Discount%]]&lt;=0.1,"Medium Discount",
IF(Table2[[#This Row],[Discount%]]&lt;=0.2,"High Discount")))</f>
        <v>High Discount</v>
      </c>
      <c r="Q542" s="9">
        <f>(Table2[Unit_Price]*Table2[Quantity])*(Table2[Discount]/100)</f>
        <v>13175.699999999999</v>
      </c>
      <c r="R542" s="10">
        <v>74662.3</v>
      </c>
      <c r="S542" s="10">
        <v>14278.04</v>
      </c>
      <c r="T542" s="4">
        <f>Table2[Profit]/Table2[Sales]</f>
        <v>0.19123493382871945</v>
      </c>
      <c r="U542" t="s">
        <v>20</v>
      </c>
    </row>
    <row r="543" spans="1:21" x14ac:dyDescent="0.35">
      <c r="A543">
        <v>10579</v>
      </c>
      <c r="B543" s="1">
        <v>45346</v>
      </c>
      <c r="C543" s="2">
        <f>YEAR(Table2[Order Date])</f>
        <v>2024</v>
      </c>
      <c r="D543" s="2" t="str">
        <f>TEXT(Table2[Order Date],"mmm")</f>
        <v>Feb</v>
      </c>
      <c r="E543" t="s">
        <v>1247</v>
      </c>
      <c r="F543" t="s">
        <v>40</v>
      </c>
      <c r="G543" t="s">
        <v>41</v>
      </c>
      <c r="H543" t="str">
        <f>VLOOKUP(Table2[[#This Row],[City]], Table46[], 2, FALSE)</f>
        <v>Maharashtra</v>
      </c>
      <c r="I543" t="s">
        <v>129</v>
      </c>
      <c r="J543" t="s">
        <v>148</v>
      </c>
      <c r="K543" t="s">
        <v>1248</v>
      </c>
      <c r="L543" s="2">
        <v>5</v>
      </c>
      <c r="M543" s="11">
        <v>41431</v>
      </c>
      <c r="N543" s="6">
        <v>20</v>
      </c>
      <c r="O543" s="4">
        <f>Table2[[#This Row],[Discount]]/100</f>
        <v>0.2</v>
      </c>
      <c r="P543" s="4" t="str">
        <f>IF(Table2[[#This Row],[Discount%]]=0,"No Discount",
IF(Table2[[#This Row],[Discount%]]&lt;=0.1,"Medium Discount",
IF(Table2[[#This Row],[Discount%]]&lt;=0.2,"High Discount")))</f>
        <v>High Discount</v>
      </c>
      <c r="Q543" s="9">
        <f>(Table2[Unit_Price]*Table2[Quantity])*(Table2[Discount]/100)</f>
        <v>41431</v>
      </c>
      <c r="R543" s="10">
        <v>165724</v>
      </c>
      <c r="S543" s="10">
        <v>23182.29</v>
      </c>
      <c r="T543" s="4">
        <f>Table2[Profit]/Table2[Sales]</f>
        <v>0.13988492915932516</v>
      </c>
      <c r="U543" t="s">
        <v>38</v>
      </c>
    </row>
    <row r="544" spans="1:21" x14ac:dyDescent="0.35">
      <c r="A544">
        <v>10580</v>
      </c>
      <c r="B544" s="1">
        <v>45669</v>
      </c>
      <c r="C544" s="2">
        <f>YEAR(Table2[Order Date])</f>
        <v>2025</v>
      </c>
      <c r="D544" s="2" t="str">
        <f>TEXT(Table2[Order Date],"mmm")</f>
        <v>Jan</v>
      </c>
      <c r="E544" t="s">
        <v>1249</v>
      </c>
      <c r="F544" t="s">
        <v>22</v>
      </c>
      <c r="G544" t="s">
        <v>54</v>
      </c>
      <c r="H544" t="str">
        <f>VLOOKUP(Table2[[#This Row],[City]], Table46[], 2, FALSE)</f>
        <v>Uttar Pradesh</v>
      </c>
      <c r="I544" t="s">
        <v>17</v>
      </c>
      <c r="J544" t="s">
        <v>100</v>
      </c>
      <c r="K544" t="s">
        <v>1250</v>
      </c>
      <c r="L544" s="2">
        <v>4</v>
      </c>
      <c r="M544" s="11">
        <v>78377</v>
      </c>
      <c r="N544" s="6">
        <v>0</v>
      </c>
      <c r="O544" s="4">
        <f>Table2[[#This Row],[Discount]]/100</f>
        <v>0</v>
      </c>
      <c r="P544" s="4" t="str">
        <f>IF(Table2[[#This Row],[Discount%]]=0,"No Discount",
IF(Table2[[#This Row],[Discount%]]&lt;=0.1,"Medium Discount",
IF(Table2[[#This Row],[Discount%]]&lt;=0.2,"High Discount")))</f>
        <v>No Discount</v>
      </c>
      <c r="Q544" s="9">
        <f>(Table2[Unit_Price]*Table2[Quantity])*(Table2[Discount]/100)</f>
        <v>0</v>
      </c>
      <c r="R544" s="10">
        <v>313508</v>
      </c>
      <c r="S544" s="10">
        <v>31018.89</v>
      </c>
      <c r="T544" s="4">
        <f>Table2[Profit]/Table2[Sales]</f>
        <v>9.8941302933258479E-2</v>
      </c>
      <c r="U544" t="s">
        <v>38</v>
      </c>
    </row>
    <row r="545" spans="1:21" x14ac:dyDescent="0.35">
      <c r="A545">
        <v>10581</v>
      </c>
      <c r="B545" s="1">
        <v>45469</v>
      </c>
      <c r="C545" s="2">
        <f>YEAR(Table2[Order Date])</f>
        <v>2024</v>
      </c>
      <c r="D545" s="2" t="str">
        <f>TEXT(Table2[Order Date],"mmm")</f>
        <v>Jun</v>
      </c>
      <c r="E545" t="s">
        <v>1251</v>
      </c>
      <c r="F545" t="s">
        <v>40</v>
      </c>
      <c r="G545" t="s">
        <v>50</v>
      </c>
      <c r="H545" t="str">
        <f>VLOOKUP(Table2[[#This Row],[City]], Table46[], 2, FALSE)</f>
        <v>Maharashtra</v>
      </c>
      <c r="I545" t="s">
        <v>75</v>
      </c>
      <c r="J545" t="s">
        <v>409</v>
      </c>
      <c r="K545" t="s">
        <v>1252</v>
      </c>
      <c r="L545" s="2">
        <v>3</v>
      </c>
      <c r="M545" s="11">
        <v>18772</v>
      </c>
      <c r="N545" s="6">
        <v>5</v>
      </c>
      <c r="O545" s="4">
        <f>Table2[[#This Row],[Discount]]/100</f>
        <v>0.05</v>
      </c>
      <c r="P545" s="4" t="str">
        <f>IF(Table2[[#This Row],[Discount%]]=0,"No Discount",
IF(Table2[[#This Row],[Discount%]]&lt;=0.1,"Medium Discount",
IF(Table2[[#This Row],[Discount%]]&lt;=0.2,"High Discount")))</f>
        <v>Medium Discount</v>
      </c>
      <c r="Q545" s="9">
        <f>(Table2[Unit_Price]*Table2[Quantity])*(Table2[Discount]/100)</f>
        <v>2815.8</v>
      </c>
      <c r="R545" s="10">
        <v>53500.2</v>
      </c>
      <c r="S545" s="10">
        <v>11704.02</v>
      </c>
      <c r="T545" s="4">
        <f>Table2[Profit]/Table2[Sales]</f>
        <v>0.21876591115547234</v>
      </c>
      <c r="U545" t="s">
        <v>83</v>
      </c>
    </row>
    <row r="546" spans="1:21" x14ac:dyDescent="0.35">
      <c r="A546">
        <v>10582</v>
      </c>
      <c r="B546" s="1">
        <v>45399</v>
      </c>
      <c r="C546" s="2">
        <f>YEAR(Table2[Order Date])</f>
        <v>2024</v>
      </c>
      <c r="D546" s="2" t="str">
        <f>TEXT(Table2[Order Date],"mmm")</f>
        <v>Apr</v>
      </c>
      <c r="E546" t="s">
        <v>1253</v>
      </c>
      <c r="F546" t="s">
        <v>28</v>
      </c>
      <c r="G546" t="s">
        <v>29</v>
      </c>
      <c r="H546" t="str">
        <f>VLOOKUP(Table2[[#This Row],[City]], Table46[], 2, FALSE)</f>
        <v>Bihar</v>
      </c>
      <c r="I546" t="s">
        <v>75</v>
      </c>
      <c r="J546" t="s">
        <v>240</v>
      </c>
      <c r="K546" t="s">
        <v>1254</v>
      </c>
      <c r="L546" s="2">
        <v>5</v>
      </c>
      <c r="M546" s="11">
        <v>68153</v>
      </c>
      <c r="N546" s="6">
        <v>0</v>
      </c>
      <c r="O546" s="4">
        <f>Table2[[#This Row],[Discount]]/100</f>
        <v>0</v>
      </c>
      <c r="P546" s="4" t="str">
        <f>IF(Table2[[#This Row],[Discount%]]=0,"No Discount",
IF(Table2[[#This Row],[Discount%]]&lt;=0.1,"Medium Discount",
IF(Table2[[#This Row],[Discount%]]&lt;=0.2,"High Discount")))</f>
        <v>No Discount</v>
      </c>
      <c r="Q546" s="9">
        <f>(Table2[Unit_Price]*Table2[Quantity])*(Table2[Discount]/100)</f>
        <v>0</v>
      </c>
      <c r="R546" s="10">
        <v>340765</v>
      </c>
      <c r="S546" s="10">
        <v>26430.68</v>
      </c>
      <c r="T546" s="4">
        <f>Table2[Profit]/Table2[Sales]</f>
        <v>7.7562777867445309E-2</v>
      </c>
      <c r="U546" t="s">
        <v>33</v>
      </c>
    </row>
    <row r="547" spans="1:21" x14ac:dyDescent="0.35">
      <c r="A547">
        <v>10583</v>
      </c>
      <c r="B547" s="1">
        <v>45219</v>
      </c>
      <c r="C547" s="2">
        <f>YEAR(Table2[Order Date])</f>
        <v>2023</v>
      </c>
      <c r="D547" s="2" t="str">
        <f>TEXT(Table2[Order Date],"mmm")</f>
        <v>Oct</v>
      </c>
      <c r="E547" t="s">
        <v>1255</v>
      </c>
      <c r="F547" t="s">
        <v>15</v>
      </c>
      <c r="G547" t="s">
        <v>68</v>
      </c>
      <c r="H547" t="str">
        <f>VLOOKUP(Table2[[#This Row],[City]], Table46[], 2, FALSE)</f>
        <v>Telangana</v>
      </c>
      <c r="I547" t="s">
        <v>86</v>
      </c>
      <c r="J547" t="s">
        <v>296</v>
      </c>
      <c r="K547" t="s">
        <v>1256</v>
      </c>
      <c r="L547" s="2">
        <v>5</v>
      </c>
      <c r="M547" s="11">
        <v>71988</v>
      </c>
      <c r="N547" s="6">
        <v>20</v>
      </c>
      <c r="O547" s="4">
        <f>Table2[[#This Row],[Discount]]/100</f>
        <v>0.2</v>
      </c>
      <c r="P547" s="4" t="str">
        <f>IF(Table2[[#This Row],[Discount%]]=0,"No Discount",
IF(Table2[[#This Row],[Discount%]]&lt;=0.1,"Medium Discount",
IF(Table2[[#This Row],[Discount%]]&lt;=0.2,"High Discount")))</f>
        <v>High Discount</v>
      </c>
      <c r="Q547" s="9">
        <f>(Table2[Unit_Price]*Table2[Quantity])*(Table2[Discount]/100)</f>
        <v>71988</v>
      </c>
      <c r="R547" s="10">
        <v>287952</v>
      </c>
      <c r="S547" s="10">
        <v>45956.11</v>
      </c>
      <c r="T547" s="4">
        <f>Table2[Profit]/Table2[Sales]</f>
        <v>0.15959642579318775</v>
      </c>
      <c r="U547" t="s">
        <v>72</v>
      </c>
    </row>
    <row r="548" spans="1:21" x14ac:dyDescent="0.35">
      <c r="A548">
        <v>10584</v>
      </c>
      <c r="B548" s="1">
        <v>45482</v>
      </c>
      <c r="C548" s="2">
        <f>YEAR(Table2[Order Date])</f>
        <v>2024</v>
      </c>
      <c r="D548" s="2" t="str">
        <f>TEXT(Table2[Order Date],"mmm")</f>
        <v>Jul</v>
      </c>
      <c r="E548" t="s">
        <v>1257</v>
      </c>
      <c r="F548" t="s">
        <v>28</v>
      </c>
      <c r="G548" t="s">
        <v>29</v>
      </c>
      <c r="H548" t="str">
        <f>VLOOKUP(Table2[[#This Row],[City]], Table46[], 2, FALSE)</f>
        <v>Bihar</v>
      </c>
      <c r="I548" t="s">
        <v>129</v>
      </c>
      <c r="J548" t="s">
        <v>148</v>
      </c>
      <c r="K548" t="s">
        <v>1258</v>
      </c>
      <c r="L548" s="2">
        <v>5</v>
      </c>
      <c r="M548" s="11">
        <v>50927</v>
      </c>
      <c r="N548" s="6">
        <v>0</v>
      </c>
      <c r="O548" s="4">
        <f>Table2[[#This Row],[Discount]]/100</f>
        <v>0</v>
      </c>
      <c r="P548" s="4" t="str">
        <f>IF(Table2[[#This Row],[Discount%]]=0,"No Discount",
IF(Table2[[#This Row],[Discount%]]&lt;=0.1,"Medium Discount",
IF(Table2[[#This Row],[Discount%]]&lt;=0.2,"High Discount")))</f>
        <v>No Discount</v>
      </c>
      <c r="Q548" s="9">
        <f>(Table2[Unit_Price]*Table2[Quantity])*(Table2[Discount]/100)</f>
        <v>0</v>
      </c>
      <c r="R548" s="10">
        <v>254635</v>
      </c>
      <c r="S548" s="10">
        <v>53139.54</v>
      </c>
      <c r="T548" s="4">
        <f>Table2[Profit]/Table2[Sales]</f>
        <v>0.20868906473972548</v>
      </c>
      <c r="U548" t="s">
        <v>33</v>
      </c>
    </row>
    <row r="549" spans="1:21" x14ac:dyDescent="0.35">
      <c r="A549">
        <v>10585</v>
      </c>
      <c r="B549" s="1">
        <v>45765</v>
      </c>
      <c r="C549" s="2">
        <f>YEAR(Table2[Order Date])</f>
        <v>2025</v>
      </c>
      <c r="D549" s="2" t="str">
        <f>TEXT(Table2[Order Date],"mmm")</f>
        <v>Apr</v>
      </c>
      <c r="E549" t="s">
        <v>1259</v>
      </c>
      <c r="F549" t="s">
        <v>22</v>
      </c>
      <c r="G549" t="s">
        <v>167</v>
      </c>
      <c r="H549" t="str">
        <f>VLOOKUP(Table2[[#This Row],[City]], Table46[], 2, FALSE)</f>
        <v>Punjab</v>
      </c>
      <c r="I549" t="s">
        <v>46</v>
      </c>
      <c r="J549" t="s">
        <v>209</v>
      </c>
      <c r="K549" t="s">
        <v>1260</v>
      </c>
      <c r="L549" s="2">
        <v>2</v>
      </c>
      <c r="M549" s="11">
        <v>6450</v>
      </c>
      <c r="N549" s="6">
        <v>15</v>
      </c>
      <c r="O549" s="4">
        <f>Table2[[#This Row],[Discount]]/100</f>
        <v>0.15</v>
      </c>
      <c r="P549" s="4" t="str">
        <f>IF(Table2[[#This Row],[Discount%]]=0,"No Discount",
IF(Table2[[#This Row],[Discount%]]&lt;=0.1,"Medium Discount",
IF(Table2[[#This Row],[Discount%]]&lt;=0.2,"High Discount")))</f>
        <v>High Discount</v>
      </c>
      <c r="Q549" s="9">
        <f>(Table2[Unit_Price]*Table2[Quantity])*(Table2[Discount]/100)</f>
        <v>1935</v>
      </c>
      <c r="R549" s="10">
        <v>10965</v>
      </c>
      <c r="S549" s="10">
        <v>1855.69</v>
      </c>
      <c r="T549" s="4">
        <f>Table2[Profit]/Table2[Sales]</f>
        <v>0.16923757409940721</v>
      </c>
      <c r="U549" t="s">
        <v>33</v>
      </c>
    </row>
    <row r="550" spans="1:21" x14ac:dyDescent="0.35">
      <c r="A550">
        <v>10586</v>
      </c>
      <c r="B550" s="1">
        <v>45763</v>
      </c>
      <c r="C550" s="2">
        <f>YEAR(Table2[Order Date])</f>
        <v>2025</v>
      </c>
      <c r="D550" s="2" t="str">
        <f>TEXT(Table2[Order Date],"mmm")</f>
        <v>Apr</v>
      </c>
      <c r="E550" t="s">
        <v>1261</v>
      </c>
      <c r="F550" t="s">
        <v>22</v>
      </c>
      <c r="G550" t="s">
        <v>167</v>
      </c>
      <c r="H550" t="str">
        <f>VLOOKUP(Table2[[#This Row],[City]], Table46[], 2, FALSE)</f>
        <v>Punjab</v>
      </c>
      <c r="I550" t="s">
        <v>96</v>
      </c>
      <c r="J550" t="s">
        <v>97</v>
      </c>
      <c r="K550" t="s">
        <v>976</v>
      </c>
      <c r="L550" s="2">
        <v>3</v>
      </c>
      <c r="M550" s="11">
        <v>28399</v>
      </c>
      <c r="N550" s="6">
        <v>10</v>
      </c>
      <c r="O550" s="4">
        <f>Table2[[#This Row],[Discount]]/100</f>
        <v>0.1</v>
      </c>
      <c r="P550" s="4" t="str">
        <f>IF(Table2[[#This Row],[Discount%]]=0,"No Discount",
IF(Table2[[#This Row],[Discount%]]&lt;=0.1,"Medium Discount",
IF(Table2[[#This Row],[Discount%]]&lt;=0.2,"High Discount")))</f>
        <v>Medium Discount</v>
      </c>
      <c r="Q550" s="9">
        <f>(Table2[Unit_Price]*Table2[Quantity])*(Table2[Discount]/100)</f>
        <v>8519.7000000000007</v>
      </c>
      <c r="R550" s="10">
        <v>76677.3</v>
      </c>
      <c r="S550" s="10">
        <v>15749.79</v>
      </c>
      <c r="T550" s="4">
        <f>Table2[Profit]/Table2[Sales]</f>
        <v>0.20540355489825543</v>
      </c>
      <c r="U550" t="s">
        <v>83</v>
      </c>
    </row>
    <row r="551" spans="1:21" x14ac:dyDescent="0.35">
      <c r="A551">
        <v>10587</v>
      </c>
      <c r="B551" s="1">
        <v>45451</v>
      </c>
      <c r="C551" s="2">
        <f>YEAR(Table2[Order Date])</f>
        <v>2024</v>
      </c>
      <c r="D551" s="2" t="str">
        <f>TEXT(Table2[Order Date],"mmm")</f>
        <v>Jun</v>
      </c>
      <c r="E551" t="s">
        <v>1262</v>
      </c>
      <c r="F551" t="s">
        <v>15</v>
      </c>
      <c r="G551" t="s">
        <v>174</v>
      </c>
      <c r="H551" t="str">
        <f>VLOOKUP(Table2[[#This Row],[City]], Table46[], 2, FALSE)</f>
        <v>Tamil Nadu</v>
      </c>
      <c r="I551" t="s">
        <v>17</v>
      </c>
      <c r="J551" t="s">
        <v>55</v>
      </c>
      <c r="K551" t="s">
        <v>1263</v>
      </c>
      <c r="L551" s="2">
        <v>4</v>
      </c>
      <c r="M551" s="11">
        <v>30828</v>
      </c>
      <c r="N551" s="6">
        <v>20</v>
      </c>
      <c r="O551" s="4">
        <f>Table2[[#This Row],[Discount]]/100</f>
        <v>0.2</v>
      </c>
      <c r="P551" s="4" t="str">
        <f>IF(Table2[[#This Row],[Discount%]]=0,"No Discount",
IF(Table2[[#This Row],[Discount%]]&lt;=0.1,"Medium Discount",
IF(Table2[[#This Row],[Discount%]]&lt;=0.2,"High Discount")))</f>
        <v>High Discount</v>
      </c>
      <c r="Q551" s="9">
        <f>(Table2[Unit_Price]*Table2[Quantity])*(Table2[Discount]/100)</f>
        <v>24662.400000000001</v>
      </c>
      <c r="R551" s="10">
        <v>98649.600000000006</v>
      </c>
      <c r="S551" s="10">
        <v>15472.82</v>
      </c>
      <c r="T551" s="4">
        <f>Table2[Profit]/Table2[Sales]</f>
        <v>0.15684625178409237</v>
      </c>
      <c r="U551" t="s">
        <v>38</v>
      </c>
    </row>
    <row r="552" spans="1:21" x14ac:dyDescent="0.35">
      <c r="A552">
        <v>10588</v>
      </c>
      <c r="B552" s="1">
        <v>45460</v>
      </c>
      <c r="C552" s="2">
        <f>YEAR(Table2[Order Date])</f>
        <v>2024</v>
      </c>
      <c r="D552" s="2" t="str">
        <f>TEXT(Table2[Order Date],"mmm")</f>
        <v>Jun</v>
      </c>
      <c r="E552" t="s">
        <v>1264</v>
      </c>
      <c r="F552" t="s">
        <v>22</v>
      </c>
      <c r="G552" t="s">
        <v>58</v>
      </c>
      <c r="H552" t="str">
        <f>VLOOKUP(Table2[[#This Row],[City]], Table46[], 2, FALSE)</f>
        <v>Rajashtan</v>
      </c>
      <c r="I552" t="s">
        <v>17</v>
      </c>
      <c r="J552" t="s">
        <v>100</v>
      </c>
      <c r="K552" t="s">
        <v>1265</v>
      </c>
      <c r="L552" s="2">
        <v>2</v>
      </c>
      <c r="M552" s="11">
        <v>50829</v>
      </c>
      <c r="N552" s="6">
        <v>5</v>
      </c>
      <c r="O552" s="4">
        <f>Table2[[#This Row],[Discount]]/100</f>
        <v>0.05</v>
      </c>
      <c r="P552" s="4" t="str">
        <f>IF(Table2[[#This Row],[Discount%]]=0,"No Discount",
IF(Table2[[#This Row],[Discount%]]&lt;=0.1,"Medium Discount",
IF(Table2[[#This Row],[Discount%]]&lt;=0.2,"High Discount")))</f>
        <v>Medium Discount</v>
      </c>
      <c r="Q552" s="9">
        <f>(Table2[Unit_Price]*Table2[Quantity])*(Table2[Discount]/100)</f>
        <v>5082.9000000000005</v>
      </c>
      <c r="R552" s="10">
        <v>96575.1</v>
      </c>
      <c r="S552" s="10">
        <v>6508.16</v>
      </c>
      <c r="T552" s="4">
        <f>Table2[Profit]/Table2[Sales]</f>
        <v>6.7389627347007666E-2</v>
      </c>
      <c r="U552" t="s">
        <v>83</v>
      </c>
    </row>
    <row r="553" spans="1:21" x14ac:dyDescent="0.35">
      <c r="A553">
        <v>10589</v>
      </c>
      <c r="B553" s="1">
        <v>45649</v>
      </c>
      <c r="C553" s="2">
        <f>YEAR(Table2[Order Date])</f>
        <v>2024</v>
      </c>
      <c r="D553" s="2" t="str">
        <f>TEXT(Table2[Order Date],"mmm")</f>
        <v>Dec</v>
      </c>
      <c r="E553" t="s">
        <v>1266</v>
      </c>
      <c r="F553" t="s">
        <v>15</v>
      </c>
      <c r="G553" t="s">
        <v>93</v>
      </c>
      <c r="H553" t="str">
        <f>VLOOKUP(Table2[[#This Row],[City]], Table46[], 2, FALSE)</f>
        <v>Tamil Nadu</v>
      </c>
      <c r="I553" t="s">
        <v>86</v>
      </c>
      <c r="J553" t="s">
        <v>171</v>
      </c>
      <c r="K553" t="s">
        <v>1267</v>
      </c>
      <c r="L553" s="2">
        <v>5</v>
      </c>
      <c r="M553" s="11">
        <v>74570</v>
      </c>
      <c r="N553" s="6">
        <v>10</v>
      </c>
      <c r="O553" s="4">
        <f>Table2[[#This Row],[Discount]]/100</f>
        <v>0.1</v>
      </c>
      <c r="P553" s="4" t="str">
        <f>IF(Table2[[#This Row],[Discount%]]=0,"No Discount",
IF(Table2[[#This Row],[Discount%]]&lt;=0.1,"Medium Discount",
IF(Table2[[#This Row],[Discount%]]&lt;=0.2,"High Discount")))</f>
        <v>Medium Discount</v>
      </c>
      <c r="Q553" s="9">
        <f>(Table2[Unit_Price]*Table2[Quantity])*(Table2[Discount]/100)</f>
        <v>37285</v>
      </c>
      <c r="R553" s="10">
        <v>335565</v>
      </c>
      <c r="S553" s="10">
        <v>56792.28</v>
      </c>
      <c r="T553" s="4">
        <f>Table2[Profit]/Table2[Sales]</f>
        <v>0.1692437530731751</v>
      </c>
      <c r="U553" t="s">
        <v>38</v>
      </c>
    </row>
    <row r="554" spans="1:21" x14ac:dyDescent="0.35">
      <c r="A554">
        <v>10590</v>
      </c>
      <c r="B554" s="1">
        <v>45313</v>
      </c>
      <c r="C554" s="2">
        <f>YEAR(Table2[Order Date])</f>
        <v>2024</v>
      </c>
      <c r="D554" s="2" t="str">
        <f>TEXT(Table2[Order Date],"mmm")</f>
        <v>Jan</v>
      </c>
      <c r="E554" t="s">
        <v>1268</v>
      </c>
      <c r="F554" t="s">
        <v>28</v>
      </c>
      <c r="G554" t="s">
        <v>29</v>
      </c>
      <c r="H554" t="str">
        <f>VLOOKUP(Table2[[#This Row],[City]], Table46[], 2, FALSE)</f>
        <v>Bihar</v>
      </c>
      <c r="I554" t="s">
        <v>17</v>
      </c>
      <c r="J554" t="s">
        <v>111</v>
      </c>
      <c r="K554" t="s">
        <v>778</v>
      </c>
      <c r="L554" s="2">
        <v>1</v>
      </c>
      <c r="M554" s="11">
        <v>54162</v>
      </c>
      <c r="N554" s="6">
        <v>15</v>
      </c>
      <c r="O554" s="4">
        <f>Table2[[#This Row],[Discount]]/100</f>
        <v>0.15</v>
      </c>
      <c r="P554" s="4" t="str">
        <f>IF(Table2[[#This Row],[Discount%]]=0,"No Discount",
IF(Table2[[#This Row],[Discount%]]&lt;=0.1,"Medium Discount",
IF(Table2[[#This Row],[Discount%]]&lt;=0.2,"High Discount")))</f>
        <v>High Discount</v>
      </c>
      <c r="Q554" s="9">
        <f>(Table2[Unit_Price]*Table2[Quantity])*(Table2[Discount]/100)</f>
        <v>8124.2999999999993</v>
      </c>
      <c r="R554" s="10">
        <v>46037.7</v>
      </c>
      <c r="S554" s="10">
        <v>7591.8</v>
      </c>
      <c r="T554" s="4">
        <f>Table2[Profit]/Table2[Sales]</f>
        <v>0.16490398086785396</v>
      </c>
      <c r="U554" t="s">
        <v>38</v>
      </c>
    </row>
    <row r="555" spans="1:21" x14ac:dyDescent="0.35">
      <c r="A555">
        <v>10591</v>
      </c>
      <c r="B555" s="1">
        <v>45297</v>
      </c>
      <c r="C555" s="2">
        <f>YEAR(Table2[Order Date])</f>
        <v>2024</v>
      </c>
      <c r="D555" s="2" t="str">
        <f>TEXT(Table2[Order Date],"mmm")</f>
        <v>Jan</v>
      </c>
      <c r="E555" t="s">
        <v>1269</v>
      </c>
      <c r="F555" t="s">
        <v>15</v>
      </c>
      <c r="G555" t="s">
        <v>68</v>
      </c>
      <c r="H555" t="str">
        <f>VLOOKUP(Table2[[#This Row],[City]], Table46[], 2, FALSE)</f>
        <v>Telangana</v>
      </c>
      <c r="I555" t="s">
        <v>42</v>
      </c>
      <c r="J555" t="s">
        <v>79</v>
      </c>
      <c r="K555" t="s">
        <v>1270</v>
      </c>
      <c r="L555" s="2">
        <v>3</v>
      </c>
      <c r="M555" s="11">
        <v>48740</v>
      </c>
      <c r="N555" s="6">
        <v>0</v>
      </c>
      <c r="O555" s="4">
        <f>Table2[[#This Row],[Discount]]/100</f>
        <v>0</v>
      </c>
      <c r="P555" s="4" t="str">
        <f>IF(Table2[[#This Row],[Discount%]]=0,"No Discount",
IF(Table2[[#This Row],[Discount%]]&lt;=0.1,"Medium Discount",
IF(Table2[[#This Row],[Discount%]]&lt;=0.2,"High Discount")))</f>
        <v>No Discount</v>
      </c>
      <c r="Q555" s="9">
        <f>(Table2[Unit_Price]*Table2[Quantity])*(Table2[Discount]/100)</f>
        <v>0</v>
      </c>
      <c r="R555" s="10">
        <v>146220</v>
      </c>
      <c r="S555" s="10">
        <v>26677.62</v>
      </c>
      <c r="T555" s="4">
        <f>Table2[Profit]/Table2[Sales]</f>
        <v>0.1824485022568732</v>
      </c>
      <c r="U555" t="s">
        <v>38</v>
      </c>
    </row>
    <row r="556" spans="1:21" x14ac:dyDescent="0.35">
      <c r="A556">
        <v>10592</v>
      </c>
      <c r="B556" s="1">
        <v>45340</v>
      </c>
      <c r="C556" s="2">
        <f>YEAR(Table2[Order Date])</f>
        <v>2024</v>
      </c>
      <c r="D556" s="2" t="str">
        <f>TEXT(Table2[Order Date],"mmm")</f>
        <v>Feb</v>
      </c>
      <c r="E556" t="s">
        <v>1271</v>
      </c>
      <c r="F556" t="s">
        <v>40</v>
      </c>
      <c r="G556" t="s">
        <v>62</v>
      </c>
      <c r="H556" t="str">
        <f>VLOOKUP(Table2[[#This Row],[City]], Table46[], 2, FALSE)</f>
        <v>Goa</v>
      </c>
      <c r="I556" t="s">
        <v>42</v>
      </c>
      <c r="J556" t="s">
        <v>51</v>
      </c>
      <c r="K556" t="s">
        <v>1272</v>
      </c>
      <c r="L556" s="2">
        <v>1</v>
      </c>
      <c r="M556" s="11">
        <v>14717</v>
      </c>
      <c r="N556" s="6">
        <v>15</v>
      </c>
      <c r="O556" s="4">
        <f>Table2[[#This Row],[Discount]]/100</f>
        <v>0.15</v>
      </c>
      <c r="P556" s="4" t="str">
        <f>IF(Table2[[#This Row],[Discount%]]=0,"No Discount",
IF(Table2[[#This Row],[Discount%]]&lt;=0.1,"Medium Discount",
IF(Table2[[#This Row],[Discount%]]&lt;=0.2,"High Discount")))</f>
        <v>High Discount</v>
      </c>
      <c r="Q556" s="9">
        <f>(Table2[Unit_Price]*Table2[Quantity])*(Table2[Discount]/100)</f>
        <v>2207.5499999999997</v>
      </c>
      <c r="R556" s="10">
        <v>12509.45</v>
      </c>
      <c r="S556" s="10">
        <v>2311.81</v>
      </c>
      <c r="T556" s="4">
        <f>Table2[Profit]/Table2[Sales]</f>
        <v>0.1848050873539604</v>
      </c>
      <c r="U556" t="s">
        <v>38</v>
      </c>
    </row>
    <row r="557" spans="1:21" x14ac:dyDescent="0.35">
      <c r="A557">
        <v>10593</v>
      </c>
      <c r="B557" s="1">
        <v>45440</v>
      </c>
      <c r="C557" s="2">
        <f>YEAR(Table2[Order Date])</f>
        <v>2024</v>
      </c>
      <c r="D557" s="2" t="str">
        <f>TEXT(Table2[Order Date],"mmm")</f>
        <v>May</v>
      </c>
      <c r="E557" t="s">
        <v>1273</v>
      </c>
      <c r="F557" t="s">
        <v>22</v>
      </c>
      <c r="G557" t="s">
        <v>23</v>
      </c>
      <c r="H557" t="str">
        <f>VLOOKUP(Table2[[#This Row],[City]], Table46[], 2, FALSE)</f>
        <v>Delhi</v>
      </c>
      <c r="I557" t="s">
        <v>86</v>
      </c>
      <c r="J557" t="s">
        <v>87</v>
      </c>
      <c r="K557" t="s">
        <v>1274</v>
      </c>
      <c r="L557" s="2">
        <v>3</v>
      </c>
      <c r="M557" s="11">
        <v>8775</v>
      </c>
      <c r="N557" s="6">
        <v>0</v>
      </c>
      <c r="O557" s="4">
        <f>Table2[[#This Row],[Discount]]/100</f>
        <v>0</v>
      </c>
      <c r="P557" s="4" t="str">
        <f>IF(Table2[[#This Row],[Discount%]]=0,"No Discount",
IF(Table2[[#This Row],[Discount%]]&lt;=0.1,"Medium Discount",
IF(Table2[[#This Row],[Discount%]]&lt;=0.2,"High Discount")))</f>
        <v>No Discount</v>
      </c>
      <c r="Q557" s="9">
        <f>(Table2[Unit_Price]*Table2[Quantity])*(Table2[Discount]/100)</f>
        <v>0</v>
      </c>
      <c r="R557" s="10">
        <v>26325</v>
      </c>
      <c r="S557" s="10">
        <v>5599.31</v>
      </c>
      <c r="T557" s="4">
        <f>Table2[Profit]/Table2[Sales]</f>
        <v>0.21269933523266857</v>
      </c>
      <c r="U557" t="s">
        <v>83</v>
      </c>
    </row>
    <row r="558" spans="1:21" x14ac:dyDescent="0.35">
      <c r="A558">
        <v>10594</v>
      </c>
      <c r="B558" s="1">
        <v>45635</v>
      </c>
      <c r="C558" s="2">
        <f>YEAR(Table2[Order Date])</f>
        <v>2024</v>
      </c>
      <c r="D558" s="2" t="str">
        <f>TEXT(Table2[Order Date],"mmm")</f>
        <v>Dec</v>
      </c>
      <c r="E558" t="s">
        <v>1275</v>
      </c>
      <c r="F558" t="s">
        <v>15</v>
      </c>
      <c r="G558" t="s">
        <v>147</v>
      </c>
      <c r="H558" t="str">
        <f>VLOOKUP(Table2[[#This Row],[City]], Table46[], 2, FALSE)</f>
        <v>Kerala</v>
      </c>
      <c r="I558" t="s">
        <v>129</v>
      </c>
      <c r="J558" t="s">
        <v>168</v>
      </c>
      <c r="K558" t="s">
        <v>869</v>
      </c>
      <c r="L558" s="2">
        <v>4</v>
      </c>
      <c r="M558" s="11">
        <v>6022</v>
      </c>
      <c r="N558" s="6">
        <v>5</v>
      </c>
      <c r="O558" s="4">
        <f>Table2[[#This Row],[Discount]]/100</f>
        <v>0.05</v>
      </c>
      <c r="P558" s="4" t="str">
        <f>IF(Table2[[#This Row],[Discount%]]=0,"No Discount",
IF(Table2[[#This Row],[Discount%]]&lt;=0.1,"Medium Discount",
IF(Table2[[#This Row],[Discount%]]&lt;=0.2,"High Discount")))</f>
        <v>Medium Discount</v>
      </c>
      <c r="Q558" s="9">
        <f>(Table2[Unit_Price]*Table2[Quantity])*(Table2[Discount]/100)</f>
        <v>1204.4000000000001</v>
      </c>
      <c r="R558" s="10">
        <v>22883.599999999999</v>
      </c>
      <c r="S558" s="10">
        <v>5031.0200000000004</v>
      </c>
      <c r="T558" s="4">
        <f>Table2[Profit]/Table2[Sales]</f>
        <v>0.21985264556276113</v>
      </c>
      <c r="U558" t="s">
        <v>33</v>
      </c>
    </row>
    <row r="559" spans="1:21" x14ac:dyDescent="0.35">
      <c r="A559">
        <v>10595</v>
      </c>
      <c r="B559" s="1">
        <v>45705</v>
      </c>
      <c r="C559" s="2">
        <f>YEAR(Table2[Order Date])</f>
        <v>2025</v>
      </c>
      <c r="D559" s="2" t="str">
        <f>TEXT(Table2[Order Date],"mmm")</f>
        <v>Feb</v>
      </c>
      <c r="E559" t="s">
        <v>1276</v>
      </c>
      <c r="F559" t="s">
        <v>28</v>
      </c>
      <c r="G559" t="s">
        <v>144</v>
      </c>
      <c r="H559" t="str">
        <f>VLOOKUP(Table2[[#This Row],[City]], Table46[], 2, FALSE)</f>
        <v>Assam</v>
      </c>
      <c r="I559" t="s">
        <v>75</v>
      </c>
      <c r="J559" t="s">
        <v>204</v>
      </c>
      <c r="K559" t="s">
        <v>1277</v>
      </c>
      <c r="L559" s="2">
        <v>3</v>
      </c>
      <c r="M559" s="11">
        <v>67998</v>
      </c>
      <c r="N559" s="6">
        <v>15</v>
      </c>
      <c r="O559" s="4">
        <f>Table2[[#This Row],[Discount]]/100</f>
        <v>0.15</v>
      </c>
      <c r="P559" s="4" t="str">
        <f>IF(Table2[[#This Row],[Discount%]]=0,"No Discount",
IF(Table2[[#This Row],[Discount%]]&lt;=0.1,"Medium Discount",
IF(Table2[[#This Row],[Discount%]]&lt;=0.2,"High Discount")))</f>
        <v>High Discount</v>
      </c>
      <c r="Q559" s="9">
        <f>(Table2[Unit_Price]*Table2[Quantity])*(Table2[Discount]/100)</f>
        <v>30599.1</v>
      </c>
      <c r="R559" s="10">
        <v>173394.9</v>
      </c>
      <c r="S559" s="10">
        <v>26088.47</v>
      </c>
      <c r="T559" s="4">
        <f>Table2[Profit]/Table2[Sales]</f>
        <v>0.15045696269036749</v>
      </c>
      <c r="U559" t="s">
        <v>72</v>
      </c>
    </row>
    <row r="560" spans="1:21" x14ac:dyDescent="0.35">
      <c r="A560">
        <v>10596</v>
      </c>
      <c r="B560" s="1">
        <v>45225</v>
      </c>
      <c r="C560" s="2">
        <f>YEAR(Table2[Order Date])</f>
        <v>2023</v>
      </c>
      <c r="D560" s="2" t="str">
        <f>TEXT(Table2[Order Date],"mmm")</f>
        <v>Oct</v>
      </c>
      <c r="E560" t="s">
        <v>1278</v>
      </c>
      <c r="F560" t="s">
        <v>15</v>
      </c>
      <c r="G560" t="s">
        <v>16</v>
      </c>
      <c r="H560" t="str">
        <f>VLOOKUP(Table2[[#This Row],[City]], Table46[], 2, FALSE)</f>
        <v>Karnataka</v>
      </c>
      <c r="I560" t="s">
        <v>17</v>
      </c>
      <c r="J560" t="s">
        <v>18</v>
      </c>
      <c r="K560" t="s">
        <v>1279</v>
      </c>
      <c r="L560" s="2">
        <v>1</v>
      </c>
      <c r="M560" s="11">
        <v>31356</v>
      </c>
      <c r="N560" s="6">
        <v>15</v>
      </c>
      <c r="O560" s="4">
        <f>Table2[[#This Row],[Discount]]/100</f>
        <v>0.15</v>
      </c>
      <c r="P560" s="4" t="str">
        <f>IF(Table2[[#This Row],[Discount%]]=0,"No Discount",
IF(Table2[[#This Row],[Discount%]]&lt;=0.1,"Medium Discount",
IF(Table2[[#This Row],[Discount%]]&lt;=0.2,"High Discount")))</f>
        <v>High Discount</v>
      </c>
      <c r="Q560" s="9">
        <f>(Table2[Unit_Price]*Table2[Quantity])*(Table2[Discount]/100)</f>
        <v>4703.3999999999996</v>
      </c>
      <c r="R560" s="10">
        <v>26652.6</v>
      </c>
      <c r="S560" s="10">
        <v>4348.45</v>
      </c>
      <c r="T560" s="4">
        <f>Table2[Profit]/Table2[Sales]</f>
        <v>0.16315293817488727</v>
      </c>
      <c r="U560" t="s">
        <v>38</v>
      </c>
    </row>
    <row r="561" spans="1:21" x14ac:dyDescent="0.35">
      <c r="A561">
        <v>10597</v>
      </c>
      <c r="B561" s="1">
        <v>45289</v>
      </c>
      <c r="C561" s="2">
        <f>YEAR(Table2[Order Date])</f>
        <v>2023</v>
      </c>
      <c r="D561" s="2" t="str">
        <f>TEXT(Table2[Order Date],"mmm")</f>
        <v>Dec</v>
      </c>
      <c r="E561" t="s">
        <v>1280</v>
      </c>
      <c r="F561" t="s">
        <v>22</v>
      </c>
      <c r="G561" t="s">
        <v>58</v>
      </c>
      <c r="H561" t="str">
        <f>VLOOKUP(Table2[[#This Row],[City]], Table46[], 2, FALSE)</f>
        <v>Rajashtan</v>
      </c>
      <c r="I561" t="s">
        <v>42</v>
      </c>
      <c r="J561" t="s">
        <v>446</v>
      </c>
      <c r="K561" t="s">
        <v>1281</v>
      </c>
      <c r="L561" s="2">
        <v>4</v>
      </c>
      <c r="M561" s="11">
        <v>24884</v>
      </c>
      <c r="N561" s="6">
        <v>5</v>
      </c>
      <c r="O561" s="4">
        <f>Table2[[#This Row],[Discount]]/100</f>
        <v>0.05</v>
      </c>
      <c r="P561" s="4" t="str">
        <f>IF(Table2[[#This Row],[Discount%]]=0,"No Discount",
IF(Table2[[#This Row],[Discount%]]&lt;=0.1,"Medium Discount",
IF(Table2[[#This Row],[Discount%]]&lt;=0.2,"High Discount")))</f>
        <v>Medium Discount</v>
      </c>
      <c r="Q561" s="9">
        <f>(Table2[Unit_Price]*Table2[Quantity])*(Table2[Discount]/100)</f>
        <v>4976.8</v>
      </c>
      <c r="R561" s="10">
        <v>94559.2</v>
      </c>
      <c r="S561" s="10">
        <v>8199.84</v>
      </c>
      <c r="T561" s="4">
        <f>Table2[Profit]/Table2[Sales]</f>
        <v>8.6716469682484629E-2</v>
      </c>
      <c r="U561" t="s">
        <v>72</v>
      </c>
    </row>
    <row r="562" spans="1:21" x14ac:dyDescent="0.35">
      <c r="A562">
        <v>10598</v>
      </c>
      <c r="B562" s="1">
        <v>45873</v>
      </c>
      <c r="C562" s="2">
        <f>YEAR(Table2[Order Date])</f>
        <v>2025</v>
      </c>
      <c r="D562" s="2" t="str">
        <f>TEXT(Table2[Order Date],"mmm")</f>
        <v>Aug</v>
      </c>
      <c r="E562" t="s">
        <v>1282</v>
      </c>
      <c r="F562" t="s">
        <v>28</v>
      </c>
      <c r="G562" t="s">
        <v>144</v>
      </c>
      <c r="H562" t="str">
        <f>VLOOKUP(Table2[[#This Row],[City]], Table46[], 2, FALSE)</f>
        <v>Assam</v>
      </c>
      <c r="I562" t="s">
        <v>46</v>
      </c>
      <c r="J562" t="s">
        <v>141</v>
      </c>
      <c r="K562" t="s">
        <v>1283</v>
      </c>
      <c r="L562" s="2">
        <v>5</v>
      </c>
      <c r="M562" s="11">
        <v>10789</v>
      </c>
      <c r="N562" s="6">
        <v>5</v>
      </c>
      <c r="O562" s="4">
        <f>Table2[[#This Row],[Discount]]/100</f>
        <v>0.05</v>
      </c>
      <c r="P562" s="4" t="str">
        <f>IF(Table2[[#This Row],[Discount%]]=0,"No Discount",
IF(Table2[[#This Row],[Discount%]]&lt;=0.1,"Medium Discount",
IF(Table2[[#This Row],[Discount%]]&lt;=0.2,"High Discount")))</f>
        <v>Medium Discount</v>
      </c>
      <c r="Q562" s="9">
        <f>(Table2[Unit_Price]*Table2[Quantity])*(Table2[Discount]/100)</f>
        <v>2697.25</v>
      </c>
      <c r="R562" s="10">
        <v>51247.75</v>
      </c>
      <c r="S562" s="10">
        <v>9805.98</v>
      </c>
      <c r="T562" s="4">
        <f>Table2[Profit]/Table2[Sales]</f>
        <v>0.19134459561639292</v>
      </c>
      <c r="U562" t="s">
        <v>20</v>
      </c>
    </row>
    <row r="563" spans="1:21" x14ac:dyDescent="0.35">
      <c r="A563">
        <v>10599</v>
      </c>
      <c r="B563" s="1">
        <v>45335</v>
      </c>
      <c r="C563" s="2">
        <f>YEAR(Table2[Order Date])</f>
        <v>2024</v>
      </c>
      <c r="D563" s="2" t="str">
        <f>TEXT(Table2[Order Date],"mmm")</f>
        <v>Feb</v>
      </c>
      <c r="E563" t="s">
        <v>1284</v>
      </c>
      <c r="F563" t="s">
        <v>22</v>
      </c>
      <c r="G563" t="s">
        <v>58</v>
      </c>
      <c r="H563" t="str">
        <f>VLOOKUP(Table2[[#This Row],[City]], Table46[], 2, FALSE)</f>
        <v>Rajashtan</v>
      </c>
      <c r="I563" t="s">
        <v>75</v>
      </c>
      <c r="J563" t="s">
        <v>307</v>
      </c>
      <c r="K563" t="s">
        <v>1285</v>
      </c>
      <c r="L563" s="2">
        <v>2</v>
      </c>
      <c r="M563" s="11">
        <v>53243</v>
      </c>
      <c r="N563" s="6">
        <v>5</v>
      </c>
      <c r="O563" s="4">
        <f>Table2[[#This Row],[Discount]]/100</f>
        <v>0.05</v>
      </c>
      <c r="P563" s="4" t="str">
        <f>IF(Table2[[#This Row],[Discount%]]=0,"No Discount",
IF(Table2[[#This Row],[Discount%]]&lt;=0.1,"Medium Discount",
IF(Table2[[#This Row],[Discount%]]&lt;=0.2,"High Discount")))</f>
        <v>Medium Discount</v>
      </c>
      <c r="Q563" s="9">
        <f>(Table2[Unit_Price]*Table2[Quantity])*(Table2[Discount]/100)</f>
        <v>5324.3</v>
      </c>
      <c r="R563" s="10">
        <v>101161.7</v>
      </c>
      <c r="S563" s="10">
        <v>8121.41</v>
      </c>
      <c r="T563" s="4">
        <f>Table2[Profit]/Table2[Sales]</f>
        <v>8.0281470161138055E-2</v>
      </c>
      <c r="U563" t="s">
        <v>20</v>
      </c>
    </row>
    <row r="564" spans="1:21" x14ac:dyDescent="0.35">
      <c r="A564">
        <v>10600</v>
      </c>
      <c r="B564" s="1">
        <v>45864</v>
      </c>
      <c r="C564" s="2">
        <f>YEAR(Table2[Order Date])</f>
        <v>2025</v>
      </c>
      <c r="D564" s="2" t="str">
        <f>TEXT(Table2[Order Date],"mmm")</f>
        <v>Jul</v>
      </c>
      <c r="E564" t="s">
        <v>1286</v>
      </c>
      <c r="F564" t="s">
        <v>22</v>
      </c>
      <c r="G564" t="s">
        <v>58</v>
      </c>
      <c r="H564" t="str">
        <f>VLOOKUP(Table2[[#This Row],[City]], Table46[], 2, FALSE)</f>
        <v>Rajashtan</v>
      </c>
      <c r="I564" t="s">
        <v>30</v>
      </c>
      <c r="J564" t="s">
        <v>65</v>
      </c>
      <c r="K564" t="s">
        <v>1287</v>
      </c>
      <c r="L564" s="2">
        <v>5</v>
      </c>
      <c r="M564" s="11">
        <v>57074</v>
      </c>
      <c r="N564" s="6">
        <v>15</v>
      </c>
      <c r="O564" s="4">
        <f>Table2[[#This Row],[Discount]]/100</f>
        <v>0.15</v>
      </c>
      <c r="P564" s="4" t="str">
        <f>IF(Table2[[#This Row],[Discount%]]=0,"No Discount",
IF(Table2[[#This Row],[Discount%]]&lt;=0.1,"Medium Discount",
IF(Table2[[#This Row],[Discount%]]&lt;=0.2,"High Discount")))</f>
        <v>High Discount</v>
      </c>
      <c r="Q564" s="9">
        <f>(Table2[Unit_Price]*Table2[Quantity])*(Table2[Discount]/100)</f>
        <v>42805.5</v>
      </c>
      <c r="R564" s="10">
        <v>242564.5</v>
      </c>
      <c r="S564" s="10">
        <v>17022.509999999998</v>
      </c>
      <c r="T564" s="4">
        <f>Table2[Profit]/Table2[Sales]</f>
        <v>7.0177251823741724E-2</v>
      </c>
      <c r="U564" t="s">
        <v>38</v>
      </c>
    </row>
    <row r="565" spans="1:21" x14ac:dyDescent="0.35">
      <c r="A565">
        <v>10601</v>
      </c>
      <c r="B565" s="1">
        <v>45925</v>
      </c>
      <c r="C565" s="2">
        <f>YEAR(Table2[Order Date])</f>
        <v>2025</v>
      </c>
      <c r="D565" s="2" t="str">
        <f>TEXT(Table2[Order Date],"mmm")</f>
        <v>Sep</v>
      </c>
      <c r="E565" t="s">
        <v>1288</v>
      </c>
      <c r="F565" t="s">
        <v>15</v>
      </c>
      <c r="G565" t="s">
        <v>16</v>
      </c>
      <c r="H565" t="str">
        <f>VLOOKUP(Table2[[#This Row],[City]], Table46[], 2, FALSE)</f>
        <v>Karnataka</v>
      </c>
      <c r="I565" t="s">
        <v>17</v>
      </c>
      <c r="J565" t="s">
        <v>18</v>
      </c>
      <c r="K565" t="s">
        <v>1289</v>
      </c>
      <c r="L565" s="2">
        <v>1</v>
      </c>
      <c r="M565" s="11">
        <v>16702</v>
      </c>
      <c r="N565" s="6">
        <v>20</v>
      </c>
      <c r="O565" s="4">
        <f>Table2[[#This Row],[Discount]]/100</f>
        <v>0.2</v>
      </c>
      <c r="P565" s="4" t="str">
        <f>IF(Table2[[#This Row],[Discount%]]=0,"No Discount",
IF(Table2[[#This Row],[Discount%]]&lt;=0.1,"Medium Discount",
IF(Table2[[#This Row],[Discount%]]&lt;=0.2,"High Discount")))</f>
        <v>High Discount</v>
      </c>
      <c r="Q565" s="9">
        <f>(Table2[Unit_Price]*Table2[Quantity])*(Table2[Discount]/100)</f>
        <v>3340.4</v>
      </c>
      <c r="R565" s="10">
        <v>13361.6</v>
      </c>
      <c r="S565" s="10">
        <v>2754.76</v>
      </c>
      <c r="T565" s="4">
        <f>Table2[Profit]/Table2[Sales]</f>
        <v>0.20616991977008742</v>
      </c>
      <c r="U565" t="s">
        <v>20</v>
      </c>
    </row>
    <row r="566" spans="1:21" x14ac:dyDescent="0.35">
      <c r="A566">
        <v>10602</v>
      </c>
      <c r="B566" s="1">
        <v>45662</v>
      </c>
      <c r="C566" s="2">
        <f>YEAR(Table2[Order Date])</f>
        <v>2025</v>
      </c>
      <c r="D566" s="2" t="str">
        <f>TEXT(Table2[Order Date],"mmm")</f>
        <v>Jan</v>
      </c>
      <c r="E566" t="s">
        <v>1290</v>
      </c>
      <c r="F566" t="s">
        <v>22</v>
      </c>
      <c r="G566" t="s">
        <v>167</v>
      </c>
      <c r="H566" t="str">
        <f>VLOOKUP(Table2[[#This Row],[City]], Table46[], 2, FALSE)</f>
        <v>Punjab</v>
      </c>
      <c r="I566" t="s">
        <v>46</v>
      </c>
      <c r="J566" t="s">
        <v>47</v>
      </c>
      <c r="K566" t="s">
        <v>48</v>
      </c>
      <c r="L566" s="2">
        <v>4</v>
      </c>
      <c r="M566" s="11">
        <v>30279</v>
      </c>
      <c r="N566" s="6">
        <v>20</v>
      </c>
      <c r="O566" s="4">
        <f>Table2[[#This Row],[Discount]]/100</f>
        <v>0.2</v>
      </c>
      <c r="P566" s="4" t="str">
        <f>IF(Table2[[#This Row],[Discount%]]=0,"No Discount",
IF(Table2[[#This Row],[Discount%]]&lt;=0.1,"Medium Discount",
IF(Table2[[#This Row],[Discount%]]&lt;=0.2,"High Discount")))</f>
        <v>High Discount</v>
      </c>
      <c r="Q566" s="9">
        <f>(Table2[Unit_Price]*Table2[Quantity])*(Table2[Discount]/100)</f>
        <v>24223.200000000001</v>
      </c>
      <c r="R566" s="10">
        <v>96892.800000000003</v>
      </c>
      <c r="S566" s="10">
        <v>14303.18</v>
      </c>
      <c r="T566" s="4">
        <f>Table2[Profit]/Table2[Sales]</f>
        <v>0.14761860530400608</v>
      </c>
      <c r="U566" t="s">
        <v>83</v>
      </c>
    </row>
    <row r="567" spans="1:21" x14ac:dyDescent="0.35">
      <c r="A567">
        <v>10603</v>
      </c>
      <c r="B567" s="1">
        <v>45929</v>
      </c>
      <c r="C567" s="2">
        <f>YEAR(Table2[Order Date])</f>
        <v>2025</v>
      </c>
      <c r="D567" s="2" t="str">
        <f>TEXT(Table2[Order Date],"mmm")</f>
        <v>Sep</v>
      </c>
      <c r="E567" t="s">
        <v>1291</v>
      </c>
      <c r="F567" t="s">
        <v>22</v>
      </c>
      <c r="G567" t="s">
        <v>54</v>
      </c>
      <c r="H567" t="str">
        <f>VLOOKUP(Table2[[#This Row],[City]], Table46[], 2, FALSE)</f>
        <v>Uttar Pradesh</v>
      </c>
      <c r="I567" t="s">
        <v>86</v>
      </c>
      <c r="J567" t="s">
        <v>171</v>
      </c>
      <c r="K567" t="s">
        <v>1292</v>
      </c>
      <c r="L567" s="2">
        <v>5</v>
      </c>
      <c r="M567" s="11">
        <v>18169</v>
      </c>
      <c r="N567" s="6">
        <v>5</v>
      </c>
      <c r="O567" s="4">
        <f>Table2[[#This Row],[Discount]]/100</f>
        <v>0.05</v>
      </c>
      <c r="P567" s="4" t="str">
        <f>IF(Table2[[#This Row],[Discount%]]=0,"No Discount",
IF(Table2[[#This Row],[Discount%]]&lt;=0.1,"Medium Discount",
IF(Table2[[#This Row],[Discount%]]&lt;=0.2,"High Discount")))</f>
        <v>Medium Discount</v>
      </c>
      <c r="Q567" s="9">
        <f>(Table2[Unit_Price]*Table2[Quantity])*(Table2[Discount]/100)</f>
        <v>4542.25</v>
      </c>
      <c r="R567" s="10">
        <v>86302.75</v>
      </c>
      <c r="S567" s="10">
        <v>16364.98</v>
      </c>
      <c r="T567" s="4">
        <f>Table2[Profit]/Table2[Sales]</f>
        <v>0.18962292626828228</v>
      </c>
      <c r="U567" t="s">
        <v>72</v>
      </c>
    </row>
    <row r="568" spans="1:21" x14ac:dyDescent="0.35">
      <c r="A568">
        <v>10604</v>
      </c>
      <c r="B568" s="1">
        <v>45712</v>
      </c>
      <c r="C568" s="2">
        <f>YEAR(Table2[Order Date])</f>
        <v>2025</v>
      </c>
      <c r="D568" s="2" t="str">
        <f>TEXT(Table2[Order Date],"mmm")</f>
        <v>Feb</v>
      </c>
      <c r="E568" t="s">
        <v>1293</v>
      </c>
      <c r="F568" t="s">
        <v>15</v>
      </c>
      <c r="G568" t="s">
        <v>147</v>
      </c>
      <c r="H568" t="str">
        <f>VLOOKUP(Table2[[#This Row],[City]], Table46[], 2, FALSE)</f>
        <v>Kerala</v>
      </c>
      <c r="I568" t="s">
        <v>96</v>
      </c>
      <c r="J568" t="s">
        <v>183</v>
      </c>
      <c r="K568" t="s">
        <v>1294</v>
      </c>
      <c r="L568" s="2">
        <v>1</v>
      </c>
      <c r="M568" s="11">
        <v>47332</v>
      </c>
      <c r="N568" s="6">
        <v>5</v>
      </c>
      <c r="O568" s="4">
        <f>Table2[[#This Row],[Discount]]/100</f>
        <v>0.05</v>
      </c>
      <c r="P568" s="4" t="str">
        <f>IF(Table2[[#This Row],[Discount%]]=0,"No Discount",
IF(Table2[[#This Row],[Discount%]]&lt;=0.1,"Medium Discount",
IF(Table2[[#This Row],[Discount%]]&lt;=0.2,"High Discount")))</f>
        <v>Medium Discount</v>
      </c>
      <c r="Q568" s="9">
        <f>(Table2[Unit_Price]*Table2[Quantity])*(Table2[Discount]/100)</f>
        <v>2366.6</v>
      </c>
      <c r="R568" s="10">
        <v>44965.4</v>
      </c>
      <c r="S568" s="10">
        <v>10363.14</v>
      </c>
      <c r="T568" s="4">
        <f>Table2[Profit]/Table2[Sales]</f>
        <v>0.23046920521111786</v>
      </c>
      <c r="U568" t="s">
        <v>33</v>
      </c>
    </row>
    <row r="569" spans="1:21" x14ac:dyDescent="0.35">
      <c r="A569">
        <v>10605</v>
      </c>
      <c r="B569" s="1">
        <v>45402</v>
      </c>
      <c r="C569" s="2">
        <f>YEAR(Table2[Order Date])</f>
        <v>2024</v>
      </c>
      <c r="D569" s="2" t="str">
        <f>TEXT(Table2[Order Date],"mmm")</f>
        <v>Apr</v>
      </c>
      <c r="E569" t="s">
        <v>1295</v>
      </c>
      <c r="F569" t="s">
        <v>40</v>
      </c>
      <c r="G569" t="s">
        <v>103</v>
      </c>
      <c r="H569" t="str">
        <f>VLOOKUP(Table2[[#This Row],[City]], Table46[], 2, FALSE)</f>
        <v>Gujarat</v>
      </c>
      <c r="I569" t="s">
        <v>17</v>
      </c>
      <c r="J569" t="s">
        <v>55</v>
      </c>
      <c r="K569" t="s">
        <v>1296</v>
      </c>
      <c r="L569" s="2">
        <v>1</v>
      </c>
      <c r="M569" s="11">
        <v>78056</v>
      </c>
      <c r="N569" s="6">
        <v>20</v>
      </c>
      <c r="O569" s="4">
        <f>Table2[[#This Row],[Discount]]/100</f>
        <v>0.2</v>
      </c>
      <c r="P569" s="4" t="str">
        <f>IF(Table2[[#This Row],[Discount%]]=0,"No Discount",
IF(Table2[[#This Row],[Discount%]]&lt;=0.1,"Medium Discount",
IF(Table2[[#This Row],[Discount%]]&lt;=0.2,"High Discount")))</f>
        <v>High Discount</v>
      </c>
      <c r="Q569" s="9">
        <f>(Table2[Unit_Price]*Table2[Quantity])*(Table2[Discount]/100)</f>
        <v>15611.2</v>
      </c>
      <c r="R569" s="10">
        <v>62444.800000000003</v>
      </c>
      <c r="S569" s="10">
        <v>7677.58</v>
      </c>
      <c r="T569" s="4">
        <f>Table2[Profit]/Table2[Sales]</f>
        <v>0.12294986932458747</v>
      </c>
      <c r="U569" t="s">
        <v>33</v>
      </c>
    </row>
    <row r="570" spans="1:21" x14ac:dyDescent="0.35">
      <c r="A570">
        <v>10606</v>
      </c>
      <c r="B570" s="1">
        <v>45745</v>
      </c>
      <c r="C570" s="2">
        <f>YEAR(Table2[Order Date])</f>
        <v>2025</v>
      </c>
      <c r="D570" s="2" t="str">
        <f>TEXT(Table2[Order Date],"mmm")</f>
        <v>Mar</v>
      </c>
      <c r="E570" t="s">
        <v>1297</v>
      </c>
      <c r="F570" t="s">
        <v>40</v>
      </c>
      <c r="G570" t="s">
        <v>62</v>
      </c>
      <c r="H570" t="str">
        <f>VLOOKUP(Table2[[#This Row],[City]], Table46[], 2, FALSE)</f>
        <v>Goa</v>
      </c>
      <c r="I570" t="s">
        <v>17</v>
      </c>
      <c r="J570" t="s">
        <v>18</v>
      </c>
      <c r="K570" t="s">
        <v>1298</v>
      </c>
      <c r="L570" s="2">
        <v>3</v>
      </c>
      <c r="M570" s="11">
        <v>9734</v>
      </c>
      <c r="N570" s="6">
        <v>15</v>
      </c>
      <c r="O570" s="4">
        <f>Table2[[#This Row],[Discount]]/100</f>
        <v>0.15</v>
      </c>
      <c r="P570" s="4" t="str">
        <f>IF(Table2[[#This Row],[Discount%]]=0,"No Discount",
IF(Table2[[#This Row],[Discount%]]&lt;=0.1,"Medium Discount",
IF(Table2[[#This Row],[Discount%]]&lt;=0.2,"High Discount")))</f>
        <v>High Discount</v>
      </c>
      <c r="Q570" s="9">
        <f>(Table2[Unit_Price]*Table2[Quantity])*(Table2[Discount]/100)</f>
        <v>4380.3</v>
      </c>
      <c r="R570" s="10">
        <v>24821.7</v>
      </c>
      <c r="S570" s="10">
        <v>3183.42</v>
      </c>
      <c r="T570" s="4">
        <f>Table2[Profit]/Table2[Sales]</f>
        <v>0.12825148962399835</v>
      </c>
      <c r="U570" t="s">
        <v>33</v>
      </c>
    </row>
    <row r="571" spans="1:21" x14ac:dyDescent="0.35">
      <c r="A571">
        <v>10607</v>
      </c>
      <c r="B571" s="1">
        <v>45282</v>
      </c>
      <c r="C571" s="2">
        <f>YEAR(Table2[Order Date])</f>
        <v>2023</v>
      </c>
      <c r="D571" s="2" t="str">
        <f>TEXT(Table2[Order Date],"mmm")</f>
        <v>Dec</v>
      </c>
      <c r="E571" t="s">
        <v>1299</v>
      </c>
      <c r="F571" t="s">
        <v>22</v>
      </c>
      <c r="G571" t="s">
        <v>23</v>
      </c>
      <c r="H571" t="str">
        <f>VLOOKUP(Table2[[#This Row],[City]], Table46[], 2, FALSE)</f>
        <v>Delhi</v>
      </c>
      <c r="I571" t="s">
        <v>129</v>
      </c>
      <c r="J571" t="s">
        <v>148</v>
      </c>
      <c r="K571" t="s">
        <v>1300</v>
      </c>
      <c r="L571" s="2">
        <v>5</v>
      </c>
      <c r="M571" s="11">
        <v>23521</v>
      </c>
      <c r="N571" s="6">
        <v>0</v>
      </c>
      <c r="O571" s="4">
        <f>Table2[[#This Row],[Discount]]/100</f>
        <v>0</v>
      </c>
      <c r="P571" s="4" t="str">
        <f>IF(Table2[[#This Row],[Discount%]]=0,"No Discount",
IF(Table2[[#This Row],[Discount%]]&lt;=0.1,"Medium Discount",
IF(Table2[[#This Row],[Discount%]]&lt;=0.2,"High Discount")))</f>
        <v>No Discount</v>
      </c>
      <c r="Q571" s="9">
        <f>(Table2[Unit_Price]*Table2[Quantity])*(Table2[Discount]/100)</f>
        <v>0</v>
      </c>
      <c r="R571" s="10">
        <v>117605</v>
      </c>
      <c r="S571" s="10">
        <v>22118.89</v>
      </c>
      <c r="T571" s="4">
        <f>Table2[Profit]/Table2[Sales]</f>
        <v>0.18807780281450617</v>
      </c>
      <c r="U571" t="s">
        <v>72</v>
      </c>
    </row>
    <row r="572" spans="1:21" x14ac:dyDescent="0.35">
      <c r="A572">
        <v>10608</v>
      </c>
      <c r="B572" s="1">
        <v>45459</v>
      </c>
      <c r="C572" s="2">
        <f>YEAR(Table2[Order Date])</f>
        <v>2024</v>
      </c>
      <c r="D572" s="2" t="str">
        <f>TEXT(Table2[Order Date],"mmm")</f>
        <v>Jun</v>
      </c>
      <c r="E572" t="s">
        <v>1301</v>
      </c>
      <c r="F572" t="s">
        <v>40</v>
      </c>
      <c r="G572" t="s">
        <v>41</v>
      </c>
      <c r="H572" t="str">
        <f>VLOOKUP(Table2[[#This Row],[City]], Table46[], 2, FALSE)</f>
        <v>Maharashtra</v>
      </c>
      <c r="I572" t="s">
        <v>42</v>
      </c>
      <c r="J572" t="s">
        <v>446</v>
      </c>
      <c r="K572" t="s">
        <v>1302</v>
      </c>
      <c r="L572" s="2">
        <v>3</v>
      </c>
      <c r="M572" s="11">
        <v>55690</v>
      </c>
      <c r="N572" s="6">
        <v>20</v>
      </c>
      <c r="O572" s="4">
        <f>Table2[[#This Row],[Discount]]/100</f>
        <v>0.2</v>
      </c>
      <c r="P572" s="4" t="str">
        <f>IF(Table2[[#This Row],[Discount%]]=0,"No Discount",
IF(Table2[[#This Row],[Discount%]]&lt;=0.1,"Medium Discount",
IF(Table2[[#This Row],[Discount%]]&lt;=0.2,"High Discount")))</f>
        <v>High Discount</v>
      </c>
      <c r="Q572" s="9">
        <f>(Table2[Unit_Price]*Table2[Quantity])*(Table2[Discount]/100)</f>
        <v>33414</v>
      </c>
      <c r="R572" s="10">
        <v>133656</v>
      </c>
      <c r="S572" s="10">
        <v>30876.49</v>
      </c>
      <c r="T572" s="4">
        <f>Table2[Profit]/Table2[Sales]</f>
        <v>0.23101461962051836</v>
      </c>
      <c r="U572" t="s">
        <v>20</v>
      </c>
    </row>
    <row r="573" spans="1:21" x14ac:dyDescent="0.35">
      <c r="A573">
        <v>10609</v>
      </c>
      <c r="B573" s="1">
        <v>45489</v>
      </c>
      <c r="C573" s="2">
        <f>YEAR(Table2[Order Date])</f>
        <v>2024</v>
      </c>
      <c r="D573" s="2" t="str">
        <f>TEXT(Table2[Order Date],"mmm")</f>
        <v>Jul</v>
      </c>
      <c r="E573" t="s">
        <v>1303</v>
      </c>
      <c r="F573" t="s">
        <v>40</v>
      </c>
      <c r="G573" t="s">
        <v>62</v>
      </c>
      <c r="H573" t="str">
        <f>VLOOKUP(Table2[[#This Row],[City]], Table46[], 2, FALSE)</f>
        <v>Goa</v>
      </c>
      <c r="I573" t="s">
        <v>86</v>
      </c>
      <c r="J573" t="s">
        <v>171</v>
      </c>
      <c r="K573" t="s">
        <v>1304</v>
      </c>
      <c r="L573" s="2">
        <v>2</v>
      </c>
      <c r="M573" s="11">
        <v>57107</v>
      </c>
      <c r="N573" s="6">
        <v>10</v>
      </c>
      <c r="O573" s="4">
        <f>Table2[[#This Row],[Discount]]/100</f>
        <v>0.1</v>
      </c>
      <c r="P573" s="4" t="str">
        <f>IF(Table2[[#This Row],[Discount%]]=0,"No Discount",
IF(Table2[[#This Row],[Discount%]]&lt;=0.1,"Medium Discount",
IF(Table2[[#This Row],[Discount%]]&lt;=0.2,"High Discount")))</f>
        <v>Medium Discount</v>
      </c>
      <c r="Q573" s="9">
        <f>(Table2[Unit_Price]*Table2[Quantity])*(Table2[Discount]/100)</f>
        <v>11421.400000000001</v>
      </c>
      <c r="R573" s="10">
        <v>102792.6</v>
      </c>
      <c r="S573" s="10">
        <v>9117.52</v>
      </c>
      <c r="T573" s="4">
        <f>Table2[Profit]/Table2[Sales]</f>
        <v>8.8698213684642674E-2</v>
      </c>
      <c r="U573" t="s">
        <v>38</v>
      </c>
    </row>
    <row r="574" spans="1:21" x14ac:dyDescent="0.35">
      <c r="A574">
        <v>10610</v>
      </c>
      <c r="B574" s="1">
        <v>45879</v>
      </c>
      <c r="C574" s="2">
        <f>YEAR(Table2[Order Date])</f>
        <v>2025</v>
      </c>
      <c r="D574" s="2" t="str">
        <f>TEXT(Table2[Order Date],"mmm")</f>
        <v>Aug</v>
      </c>
      <c r="E574" t="s">
        <v>1305</v>
      </c>
      <c r="F574" t="s">
        <v>22</v>
      </c>
      <c r="G574" t="s">
        <v>23</v>
      </c>
      <c r="H574" t="str">
        <f>VLOOKUP(Table2[[#This Row],[City]], Table46[], 2, FALSE)</f>
        <v>Delhi</v>
      </c>
      <c r="I574" t="s">
        <v>46</v>
      </c>
      <c r="J574" t="s">
        <v>209</v>
      </c>
      <c r="K574" t="s">
        <v>1306</v>
      </c>
      <c r="L574" s="2">
        <v>5</v>
      </c>
      <c r="M574" s="11">
        <v>47580</v>
      </c>
      <c r="N574" s="6">
        <v>10</v>
      </c>
      <c r="O574" s="4">
        <f>Table2[[#This Row],[Discount]]/100</f>
        <v>0.1</v>
      </c>
      <c r="P574" s="4" t="str">
        <f>IF(Table2[[#This Row],[Discount%]]=0,"No Discount",
IF(Table2[[#This Row],[Discount%]]&lt;=0.1,"Medium Discount",
IF(Table2[[#This Row],[Discount%]]&lt;=0.2,"High Discount")))</f>
        <v>Medium Discount</v>
      </c>
      <c r="Q574" s="9">
        <f>(Table2[Unit_Price]*Table2[Quantity])*(Table2[Discount]/100)</f>
        <v>23790</v>
      </c>
      <c r="R574" s="10">
        <v>214110</v>
      </c>
      <c r="S574" s="10">
        <v>52461.29</v>
      </c>
      <c r="T574" s="4">
        <f>Table2[Profit]/Table2[Sales]</f>
        <v>0.2450202699546962</v>
      </c>
      <c r="U574" t="s">
        <v>38</v>
      </c>
    </row>
    <row r="575" spans="1:21" x14ac:dyDescent="0.35">
      <c r="A575">
        <v>10611</v>
      </c>
      <c r="B575" s="1">
        <v>45478</v>
      </c>
      <c r="C575" s="2">
        <f>YEAR(Table2[Order Date])</f>
        <v>2024</v>
      </c>
      <c r="D575" s="2" t="str">
        <f>TEXT(Table2[Order Date],"mmm")</f>
        <v>Jul</v>
      </c>
      <c r="E575" t="s">
        <v>1307</v>
      </c>
      <c r="F575" t="s">
        <v>15</v>
      </c>
      <c r="G575" t="s">
        <v>16</v>
      </c>
      <c r="H575" t="str">
        <f>VLOOKUP(Table2[[#This Row],[City]], Table46[], 2, FALSE)</f>
        <v>Karnataka</v>
      </c>
      <c r="I575" t="s">
        <v>96</v>
      </c>
      <c r="J575" t="s">
        <v>183</v>
      </c>
      <c r="K575" t="s">
        <v>1308</v>
      </c>
      <c r="L575" s="2">
        <v>4</v>
      </c>
      <c r="M575" s="11">
        <v>24758</v>
      </c>
      <c r="N575" s="6">
        <v>10</v>
      </c>
      <c r="O575" s="4">
        <f>Table2[[#This Row],[Discount]]/100</f>
        <v>0.1</v>
      </c>
      <c r="P575" s="4" t="str">
        <f>IF(Table2[[#This Row],[Discount%]]=0,"No Discount",
IF(Table2[[#This Row],[Discount%]]&lt;=0.1,"Medium Discount",
IF(Table2[[#This Row],[Discount%]]&lt;=0.2,"High Discount")))</f>
        <v>Medium Discount</v>
      </c>
      <c r="Q575" s="9">
        <f>(Table2[Unit_Price]*Table2[Quantity])*(Table2[Discount]/100)</f>
        <v>9903.2000000000007</v>
      </c>
      <c r="R575" s="10">
        <v>89128.8</v>
      </c>
      <c r="S575" s="10">
        <v>17633.75</v>
      </c>
      <c r="T575" s="4">
        <f>Table2[Profit]/Table2[Sales]</f>
        <v>0.19784570195043577</v>
      </c>
      <c r="U575" t="s">
        <v>20</v>
      </c>
    </row>
    <row r="576" spans="1:21" x14ac:dyDescent="0.35">
      <c r="A576">
        <v>10612</v>
      </c>
      <c r="B576" s="1">
        <v>45399</v>
      </c>
      <c r="C576" s="2">
        <f>YEAR(Table2[Order Date])</f>
        <v>2024</v>
      </c>
      <c r="D576" s="2" t="str">
        <f>TEXT(Table2[Order Date],"mmm")</f>
        <v>Apr</v>
      </c>
      <c r="E576" t="s">
        <v>1309</v>
      </c>
      <c r="F576" t="s">
        <v>22</v>
      </c>
      <c r="G576" t="s">
        <v>167</v>
      </c>
      <c r="H576" t="str">
        <f>VLOOKUP(Table2[[#This Row],[City]], Table46[], 2, FALSE)</f>
        <v>Punjab</v>
      </c>
      <c r="I576" t="s">
        <v>24</v>
      </c>
      <c r="J576" t="s">
        <v>36</v>
      </c>
      <c r="K576" t="s">
        <v>1310</v>
      </c>
      <c r="L576" s="2">
        <v>5</v>
      </c>
      <c r="M576" s="11">
        <v>61341</v>
      </c>
      <c r="N576" s="6">
        <v>0</v>
      </c>
      <c r="O576" s="4">
        <f>Table2[[#This Row],[Discount]]/100</f>
        <v>0</v>
      </c>
      <c r="P576" s="4" t="str">
        <f>IF(Table2[[#This Row],[Discount%]]=0,"No Discount",
IF(Table2[[#This Row],[Discount%]]&lt;=0.1,"Medium Discount",
IF(Table2[[#This Row],[Discount%]]&lt;=0.2,"High Discount")))</f>
        <v>No Discount</v>
      </c>
      <c r="Q576" s="9">
        <f>(Table2[Unit_Price]*Table2[Quantity])*(Table2[Discount]/100)</f>
        <v>0</v>
      </c>
      <c r="R576" s="10">
        <v>306705</v>
      </c>
      <c r="S576" s="10">
        <v>54809.56</v>
      </c>
      <c r="T576" s="4">
        <f>Table2[Profit]/Table2[Sales]</f>
        <v>0.17870448802595326</v>
      </c>
      <c r="U576" t="s">
        <v>83</v>
      </c>
    </row>
    <row r="577" spans="1:21" x14ac:dyDescent="0.35">
      <c r="A577">
        <v>10613</v>
      </c>
      <c r="B577" s="1">
        <v>45313</v>
      </c>
      <c r="C577" s="2">
        <f>YEAR(Table2[Order Date])</f>
        <v>2024</v>
      </c>
      <c r="D577" s="2" t="str">
        <f>TEXT(Table2[Order Date],"mmm")</f>
        <v>Jan</v>
      </c>
      <c r="E577" t="s">
        <v>1311</v>
      </c>
      <c r="F577" t="s">
        <v>28</v>
      </c>
      <c r="G577" t="s">
        <v>144</v>
      </c>
      <c r="H577" t="str">
        <f>VLOOKUP(Table2[[#This Row],[City]], Table46[], 2, FALSE)</f>
        <v>Assam</v>
      </c>
      <c r="I577" t="s">
        <v>30</v>
      </c>
      <c r="J577" t="s">
        <v>31</v>
      </c>
      <c r="K577" t="s">
        <v>1312</v>
      </c>
      <c r="L577" s="2">
        <v>1</v>
      </c>
      <c r="M577" s="11">
        <v>48742</v>
      </c>
      <c r="N577" s="6">
        <v>20</v>
      </c>
      <c r="O577" s="4">
        <f>Table2[[#This Row],[Discount]]/100</f>
        <v>0.2</v>
      </c>
      <c r="P577" s="4" t="str">
        <f>IF(Table2[[#This Row],[Discount%]]=0,"No Discount",
IF(Table2[[#This Row],[Discount%]]&lt;=0.1,"Medium Discount",
IF(Table2[[#This Row],[Discount%]]&lt;=0.2,"High Discount")))</f>
        <v>High Discount</v>
      </c>
      <c r="Q577" s="9">
        <f>(Table2[Unit_Price]*Table2[Quantity])*(Table2[Discount]/100)</f>
        <v>9748.4</v>
      </c>
      <c r="R577" s="10">
        <v>38993.599999999999</v>
      </c>
      <c r="S577" s="10">
        <v>2500.7800000000002</v>
      </c>
      <c r="T577" s="4">
        <f>Table2[Profit]/Table2[Sales]</f>
        <v>6.4133088506831901E-2</v>
      </c>
      <c r="U577" t="s">
        <v>38</v>
      </c>
    </row>
    <row r="578" spans="1:21" x14ac:dyDescent="0.35">
      <c r="A578">
        <v>10614</v>
      </c>
      <c r="B578" s="1">
        <v>45339</v>
      </c>
      <c r="C578" s="2">
        <f>YEAR(Table2[Order Date])</f>
        <v>2024</v>
      </c>
      <c r="D578" s="2" t="str">
        <f>TEXT(Table2[Order Date],"mmm")</f>
        <v>Feb</v>
      </c>
      <c r="E578" t="s">
        <v>1313</v>
      </c>
      <c r="F578" t="s">
        <v>22</v>
      </c>
      <c r="G578" t="s">
        <v>74</v>
      </c>
      <c r="H578" t="str">
        <f>VLOOKUP(Table2[[#This Row],[City]], Table46[], 2, FALSE)</f>
        <v>Chandigarh</v>
      </c>
      <c r="I578" t="s">
        <v>30</v>
      </c>
      <c r="J578" t="s">
        <v>104</v>
      </c>
      <c r="K578" t="s">
        <v>1314</v>
      </c>
      <c r="L578" s="2">
        <v>1</v>
      </c>
      <c r="M578" s="11">
        <v>70950</v>
      </c>
      <c r="N578" s="6">
        <v>15</v>
      </c>
      <c r="O578" s="4">
        <f>Table2[[#This Row],[Discount]]/100</f>
        <v>0.15</v>
      </c>
      <c r="P578" s="4" t="str">
        <f>IF(Table2[[#This Row],[Discount%]]=0,"No Discount",
IF(Table2[[#This Row],[Discount%]]&lt;=0.1,"Medium Discount",
IF(Table2[[#This Row],[Discount%]]&lt;=0.2,"High Discount")))</f>
        <v>High Discount</v>
      </c>
      <c r="Q578" s="9">
        <f>(Table2[Unit_Price]*Table2[Quantity])*(Table2[Discount]/100)</f>
        <v>10642.5</v>
      </c>
      <c r="R578" s="10">
        <v>60307.5</v>
      </c>
      <c r="S578" s="10">
        <v>3766.9</v>
      </c>
      <c r="T578" s="4">
        <f>Table2[Profit]/Table2[Sales]</f>
        <v>6.2461551216681177E-2</v>
      </c>
      <c r="U578" t="s">
        <v>72</v>
      </c>
    </row>
    <row r="579" spans="1:21" x14ac:dyDescent="0.35">
      <c r="A579">
        <v>10615</v>
      </c>
      <c r="B579" s="1">
        <v>45898</v>
      </c>
      <c r="C579" s="2">
        <f>YEAR(Table2[Order Date])</f>
        <v>2025</v>
      </c>
      <c r="D579" s="2" t="str">
        <f>TEXT(Table2[Order Date],"mmm")</f>
        <v>Aug</v>
      </c>
      <c r="E579" t="s">
        <v>1315</v>
      </c>
      <c r="F579" t="s">
        <v>15</v>
      </c>
      <c r="G579" t="s">
        <v>147</v>
      </c>
      <c r="H579" t="str">
        <f>VLOOKUP(Table2[[#This Row],[City]], Table46[], 2, FALSE)</f>
        <v>Kerala</v>
      </c>
      <c r="I579" t="s">
        <v>30</v>
      </c>
      <c r="J579" t="s">
        <v>227</v>
      </c>
      <c r="K579" t="s">
        <v>1316</v>
      </c>
      <c r="L579" s="2">
        <v>2</v>
      </c>
      <c r="M579" s="11">
        <v>20177</v>
      </c>
      <c r="N579" s="6">
        <v>0</v>
      </c>
      <c r="O579" s="4">
        <f>Table2[[#This Row],[Discount]]/100</f>
        <v>0</v>
      </c>
      <c r="P579" s="4" t="str">
        <f>IF(Table2[[#This Row],[Discount%]]=0,"No Discount",
IF(Table2[[#This Row],[Discount%]]&lt;=0.1,"Medium Discount",
IF(Table2[[#This Row],[Discount%]]&lt;=0.2,"High Discount")))</f>
        <v>No Discount</v>
      </c>
      <c r="Q579" s="9">
        <f>(Table2[Unit_Price]*Table2[Quantity])*(Table2[Discount]/100)</f>
        <v>0</v>
      </c>
      <c r="R579" s="10">
        <v>40354</v>
      </c>
      <c r="S579" s="10">
        <v>7568.53</v>
      </c>
      <c r="T579" s="4">
        <f>Table2[Profit]/Table2[Sales]</f>
        <v>0.18755340238885859</v>
      </c>
      <c r="U579" t="s">
        <v>83</v>
      </c>
    </row>
    <row r="580" spans="1:21" x14ac:dyDescent="0.35">
      <c r="A580">
        <v>10616</v>
      </c>
      <c r="B580" s="1">
        <v>45721</v>
      </c>
      <c r="C580" s="2">
        <f>YEAR(Table2[Order Date])</f>
        <v>2025</v>
      </c>
      <c r="D580" s="2" t="str">
        <f>TEXT(Table2[Order Date],"mmm")</f>
        <v>Mar</v>
      </c>
      <c r="E580" t="s">
        <v>1317</v>
      </c>
      <c r="F580" t="s">
        <v>40</v>
      </c>
      <c r="G580" t="s">
        <v>62</v>
      </c>
      <c r="H580" t="str">
        <f>VLOOKUP(Table2[[#This Row],[City]], Table46[], 2, FALSE)</f>
        <v>Goa</v>
      </c>
      <c r="I580" t="s">
        <v>129</v>
      </c>
      <c r="J580" t="s">
        <v>159</v>
      </c>
      <c r="K580" t="s">
        <v>1318</v>
      </c>
      <c r="L580" s="2">
        <v>2</v>
      </c>
      <c r="M580" s="11">
        <v>43083</v>
      </c>
      <c r="N580" s="6">
        <v>10</v>
      </c>
      <c r="O580" s="4">
        <f>Table2[[#This Row],[Discount]]/100</f>
        <v>0.1</v>
      </c>
      <c r="P580" s="4" t="str">
        <f>IF(Table2[[#This Row],[Discount%]]=0,"No Discount",
IF(Table2[[#This Row],[Discount%]]&lt;=0.1,"Medium Discount",
IF(Table2[[#This Row],[Discount%]]&lt;=0.2,"High Discount")))</f>
        <v>Medium Discount</v>
      </c>
      <c r="Q580" s="9">
        <f>(Table2[Unit_Price]*Table2[Quantity])*(Table2[Discount]/100)</f>
        <v>8616.6</v>
      </c>
      <c r="R580" s="10">
        <v>77549.399999999994</v>
      </c>
      <c r="S580" s="10">
        <v>9064.67</v>
      </c>
      <c r="T580" s="4">
        <f>Table2[Profit]/Table2[Sales]</f>
        <v>0.11688897657493161</v>
      </c>
      <c r="U580" t="s">
        <v>72</v>
      </c>
    </row>
    <row r="581" spans="1:21" x14ac:dyDescent="0.35">
      <c r="A581">
        <v>10617</v>
      </c>
      <c r="B581" s="1">
        <v>45623</v>
      </c>
      <c r="C581" s="2">
        <f>YEAR(Table2[Order Date])</f>
        <v>2024</v>
      </c>
      <c r="D581" s="2" t="str">
        <f>TEXT(Table2[Order Date],"mmm")</f>
        <v>Nov</v>
      </c>
      <c r="E581" t="s">
        <v>1319</v>
      </c>
      <c r="F581" t="s">
        <v>28</v>
      </c>
      <c r="G581" t="s">
        <v>114</v>
      </c>
      <c r="H581" t="str">
        <f>VLOOKUP(Table2[[#This Row],[City]], Table46[], 2, FALSE)</f>
        <v>Jharkhand</v>
      </c>
      <c r="I581" t="s">
        <v>69</v>
      </c>
      <c r="J581" t="s">
        <v>151</v>
      </c>
      <c r="K581" t="s">
        <v>1320</v>
      </c>
      <c r="L581" s="2">
        <v>4</v>
      </c>
      <c r="M581" s="11">
        <v>42939</v>
      </c>
      <c r="N581" s="6">
        <v>15</v>
      </c>
      <c r="O581" s="4">
        <f>Table2[[#This Row],[Discount]]/100</f>
        <v>0.15</v>
      </c>
      <c r="P581" s="4" t="str">
        <f>IF(Table2[[#This Row],[Discount%]]=0,"No Discount",
IF(Table2[[#This Row],[Discount%]]&lt;=0.1,"Medium Discount",
IF(Table2[[#This Row],[Discount%]]&lt;=0.2,"High Discount")))</f>
        <v>High Discount</v>
      </c>
      <c r="Q581" s="9">
        <f>(Table2[Unit_Price]*Table2[Quantity])*(Table2[Discount]/100)</f>
        <v>25763.399999999998</v>
      </c>
      <c r="R581" s="10">
        <v>145992.6</v>
      </c>
      <c r="S581" s="10">
        <v>26081.05</v>
      </c>
      <c r="T581" s="4">
        <f>Table2[Profit]/Table2[Sales]</f>
        <v>0.17864638344683223</v>
      </c>
      <c r="U581" t="s">
        <v>33</v>
      </c>
    </row>
    <row r="582" spans="1:21" x14ac:dyDescent="0.35">
      <c r="A582">
        <v>10618</v>
      </c>
      <c r="B582" s="1">
        <v>45360</v>
      </c>
      <c r="C582" s="2">
        <f>YEAR(Table2[Order Date])</f>
        <v>2024</v>
      </c>
      <c r="D582" s="2" t="str">
        <f>TEXT(Table2[Order Date],"mmm")</f>
        <v>Mar</v>
      </c>
      <c r="E582" t="s">
        <v>1321</v>
      </c>
      <c r="F582" t="s">
        <v>40</v>
      </c>
      <c r="G582" t="s">
        <v>62</v>
      </c>
      <c r="H582" t="str">
        <f>VLOOKUP(Table2[[#This Row],[City]], Table46[], 2, FALSE)</f>
        <v>Goa</v>
      </c>
      <c r="I582" t="s">
        <v>69</v>
      </c>
      <c r="J582" t="s">
        <v>115</v>
      </c>
      <c r="K582" t="s">
        <v>1322</v>
      </c>
      <c r="L582" s="2">
        <v>5</v>
      </c>
      <c r="M582" s="11">
        <v>4438</v>
      </c>
      <c r="N582" s="6">
        <v>15</v>
      </c>
      <c r="O582" s="4">
        <f>Table2[[#This Row],[Discount]]/100</f>
        <v>0.15</v>
      </c>
      <c r="P582" s="4" t="str">
        <f>IF(Table2[[#This Row],[Discount%]]=0,"No Discount",
IF(Table2[[#This Row],[Discount%]]&lt;=0.1,"Medium Discount",
IF(Table2[[#This Row],[Discount%]]&lt;=0.2,"High Discount")))</f>
        <v>High Discount</v>
      </c>
      <c r="Q582" s="9">
        <f>(Table2[Unit_Price]*Table2[Quantity])*(Table2[Discount]/100)</f>
        <v>3328.5</v>
      </c>
      <c r="R582" s="10">
        <v>18861.5</v>
      </c>
      <c r="S582" s="10">
        <v>3782.64</v>
      </c>
      <c r="T582" s="4">
        <f>Table2[Profit]/Table2[Sales]</f>
        <v>0.20054820666436921</v>
      </c>
      <c r="U582" t="s">
        <v>72</v>
      </c>
    </row>
    <row r="583" spans="1:21" x14ac:dyDescent="0.35">
      <c r="A583">
        <v>10619</v>
      </c>
      <c r="B583" s="1">
        <v>45591</v>
      </c>
      <c r="C583" s="2">
        <f>YEAR(Table2[Order Date])</f>
        <v>2024</v>
      </c>
      <c r="D583" s="2" t="str">
        <f>TEXT(Table2[Order Date],"mmm")</f>
        <v>Oct</v>
      </c>
      <c r="E583" t="s">
        <v>1323</v>
      </c>
      <c r="F583" t="s">
        <v>22</v>
      </c>
      <c r="G583" t="s">
        <v>23</v>
      </c>
      <c r="H583" t="str">
        <f>VLOOKUP(Table2[[#This Row],[City]], Table46[], 2, FALSE)</f>
        <v>Delhi</v>
      </c>
      <c r="I583" t="s">
        <v>46</v>
      </c>
      <c r="J583" t="s">
        <v>201</v>
      </c>
      <c r="K583" t="s">
        <v>1324</v>
      </c>
      <c r="L583" s="2">
        <v>1</v>
      </c>
      <c r="M583" s="11">
        <v>9310</v>
      </c>
      <c r="N583" s="6">
        <v>5</v>
      </c>
      <c r="O583" s="4">
        <f>Table2[[#This Row],[Discount]]/100</f>
        <v>0.05</v>
      </c>
      <c r="P583" s="4" t="str">
        <f>IF(Table2[[#This Row],[Discount%]]=0,"No Discount",
IF(Table2[[#This Row],[Discount%]]&lt;=0.1,"Medium Discount",
IF(Table2[[#This Row],[Discount%]]&lt;=0.2,"High Discount")))</f>
        <v>Medium Discount</v>
      </c>
      <c r="Q583" s="9">
        <f>(Table2[Unit_Price]*Table2[Quantity])*(Table2[Discount]/100)</f>
        <v>465.5</v>
      </c>
      <c r="R583" s="10">
        <v>8844.5</v>
      </c>
      <c r="S583" s="10">
        <v>502.84</v>
      </c>
      <c r="T583" s="4">
        <f>Table2[Profit]/Table2[Sales]</f>
        <v>5.6853411724800719E-2</v>
      </c>
      <c r="U583" t="s">
        <v>33</v>
      </c>
    </row>
    <row r="584" spans="1:21" x14ac:dyDescent="0.35">
      <c r="A584">
        <v>10620</v>
      </c>
      <c r="B584" s="1">
        <v>45487</v>
      </c>
      <c r="C584" s="2">
        <f>YEAR(Table2[Order Date])</f>
        <v>2024</v>
      </c>
      <c r="D584" s="2" t="str">
        <f>TEXT(Table2[Order Date],"mmm")</f>
        <v>Jul</v>
      </c>
      <c r="E584" t="s">
        <v>1325</v>
      </c>
      <c r="F584" t="s">
        <v>28</v>
      </c>
      <c r="G584" t="s">
        <v>35</v>
      </c>
      <c r="H584" t="str">
        <f>VLOOKUP(Table2[[#This Row],[City]], Table46[], 2, FALSE)</f>
        <v>West Bengal</v>
      </c>
      <c r="I584" t="s">
        <v>30</v>
      </c>
      <c r="J584" t="s">
        <v>322</v>
      </c>
      <c r="K584" t="s">
        <v>1326</v>
      </c>
      <c r="L584" s="2">
        <v>2</v>
      </c>
      <c r="M584" s="11">
        <v>59992</v>
      </c>
      <c r="N584" s="6">
        <v>20</v>
      </c>
      <c r="O584" s="4">
        <f>Table2[[#This Row],[Discount]]/100</f>
        <v>0.2</v>
      </c>
      <c r="P584" s="4" t="str">
        <f>IF(Table2[[#This Row],[Discount%]]=0,"No Discount",
IF(Table2[[#This Row],[Discount%]]&lt;=0.1,"Medium Discount",
IF(Table2[[#This Row],[Discount%]]&lt;=0.2,"High Discount")))</f>
        <v>High Discount</v>
      </c>
      <c r="Q584" s="9">
        <f>(Table2[Unit_Price]*Table2[Quantity])*(Table2[Discount]/100)</f>
        <v>23996.800000000003</v>
      </c>
      <c r="R584" s="10">
        <v>95987.199999999997</v>
      </c>
      <c r="S584" s="10">
        <v>23975.87</v>
      </c>
      <c r="T584" s="4">
        <f>Table2[Profit]/Table2[Sales]</f>
        <v>0.24978195009334578</v>
      </c>
      <c r="U584" t="s">
        <v>38</v>
      </c>
    </row>
    <row r="585" spans="1:21" x14ac:dyDescent="0.35">
      <c r="A585">
        <v>10621</v>
      </c>
      <c r="B585" s="1">
        <v>45451</v>
      </c>
      <c r="C585" s="2">
        <f>YEAR(Table2[Order Date])</f>
        <v>2024</v>
      </c>
      <c r="D585" s="2" t="str">
        <f>TEXT(Table2[Order Date],"mmm")</f>
        <v>Jun</v>
      </c>
      <c r="E585" t="s">
        <v>1327</v>
      </c>
      <c r="F585" t="s">
        <v>15</v>
      </c>
      <c r="G585" t="s">
        <v>147</v>
      </c>
      <c r="H585" t="str">
        <f>VLOOKUP(Table2[[#This Row],[City]], Table46[], 2, FALSE)</f>
        <v>Kerala</v>
      </c>
      <c r="I585" t="s">
        <v>46</v>
      </c>
      <c r="J585" t="s">
        <v>201</v>
      </c>
      <c r="K585" t="s">
        <v>1328</v>
      </c>
      <c r="L585" s="2">
        <v>5</v>
      </c>
      <c r="M585" s="11">
        <v>3356</v>
      </c>
      <c r="N585" s="6">
        <v>15</v>
      </c>
      <c r="O585" s="4">
        <f>Table2[[#This Row],[Discount]]/100</f>
        <v>0.15</v>
      </c>
      <c r="P585" s="4" t="str">
        <f>IF(Table2[[#This Row],[Discount%]]=0,"No Discount",
IF(Table2[[#This Row],[Discount%]]&lt;=0.1,"Medium Discount",
IF(Table2[[#This Row],[Discount%]]&lt;=0.2,"High Discount")))</f>
        <v>High Discount</v>
      </c>
      <c r="Q585" s="9">
        <f>(Table2[Unit_Price]*Table2[Quantity])*(Table2[Discount]/100)</f>
        <v>2517</v>
      </c>
      <c r="R585" s="10">
        <v>14263</v>
      </c>
      <c r="S585" s="10">
        <v>2970.9</v>
      </c>
      <c r="T585" s="4">
        <f>Table2[Profit]/Table2[Sales]</f>
        <v>0.20829418775853609</v>
      </c>
      <c r="U585" t="s">
        <v>72</v>
      </c>
    </row>
    <row r="586" spans="1:21" x14ac:dyDescent="0.35">
      <c r="A586">
        <v>10622</v>
      </c>
      <c r="B586" s="1">
        <v>45507</v>
      </c>
      <c r="C586" s="2">
        <f>YEAR(Table2[Order Date])</f>
        <v>2024</v>
      </c>
      <c r="D586" s="2" t="str">
        <f>TEXT(Table2[Order Date],"mmm")</f>
        <v>Aug</v>
      </c>
      <c r="E586" t="s">
        <v>1329</v>
      </c>
      <c r="F586" t="s">
        <v>28</v>
      </c>
      <c r="G586" t="s">
        <v>144</v>
      </c>
      <c r="H586" t="str">
        <f>VLOOKUP(Table2[[#This Row],[City]], Table46[], 2, FALSE)</f>
        <v>Assam</v>
      </c>
      <c r="I586" t="s">
        <v>42</v>
      </c>
      <c r="J586" t="s">
        <v>79</v>
      </c>
      <c r="K586" t="s">
        <v>1330</v>
      </c>
      <c r="L586" s="2">
        <v>3</v>
      </c>
      <c r="M586" s="11">
        <v>61043</v>
      </c>
      <c r="N586" s="6">
        <v>5</v>
      </c>
      <c r="O586" s="4">
        <f>Table2[[#This Row],[Discount]]/100</f>
        <v>0.05</v>
      </c>
      <c r="P586" s="4" t="str">
        <f>IF(Table2[[#This Row],[Discount%]]=0,"No Discount",
IF(Table2[[#This Row],[Discount%]]&lt;=0.1,"Medium Discount",
IF(Table2[[#This Row],[Discount%]]&lt;=0.2,"High Discount")))</f>
        <v>Medium Discount</v>
      </c>
      <c r="Q586" s="9">
        <f>(Table2[Unit_Price]*Table2[Quantity])*(Table2[Discount]/100)</f>
        <v>9156.4500000000007</v>
      </c>
      <c r="R586" s="10">
        <v>173972.55</v>
      </c>
      <c r="S586" s="10">
        <v>38352.019999999997</v>
      </c>
      <c r="T586" s="4">
        <f>Table2[Profit]/Table2[Sales]</f>
        <v>0.22044868572657009</v>
      </c>
      <c r="U586" t="s">
        <v>72</v>
      </c>
    </row>
    <row r="587" spans="1:21" x14ac:dyDescent="0.35">
      <c r="A587">
        <v>10623</v>
      </c>
      <c r="B587" s="1">
        <v>45361</v>
      </c>
      <c r="C587" s="2">
        <f>YEAR(Table2[Order Date])</f>
        <v>2024</v>
      </c>
      <c r="D587" s="2" t="str">
        <f>TEXT(Table2[Order Date],"mmm")</f>
        <v>Mar</v>
      </c>
      <c r="E587" t="s">
        <v>1331</v>
      </c>
      <c r="F587" t="s">
        <v>15</v>
      </c>
      <c r="G587" t="s">
        <v>147</v>
      </c>
      <c r="H587" t="str">
        <f>VLOOKUP(Table2[[#This Row],[City]], Table46[], 2, FALSE)</f>
        <v>Kerala</v>
      </c>
      <c r="I587" t="s">
        <v>129</v>
      </c>
      <c r="J587" t="s">
        <v>159</v>
      </c>
      <c r="K587" t="s">
        <v>1332</v>
      </c>
      <c r="L587" s="2">
        <v>2</v>
      </c>
      <c r="M587" s="11">
        <v>52113</v>
      </c>
      <c r="N587" s="6">
        <v>5</v>
      </c>
      <c r="O587" s="4">
        <f>Table2[[#This Row],[Discount]]/100</f>
        <v>0.05</v>
      </c>
      <c r="P587" s="4" t="str">
        <f>IF(Table2[[#This Row],[Discount%]]=0,"No Discount",
IF(Table2[[#This Row],[Discount%]]&lt;=0.1,"Medium Discount",
IF(Table2[[#This Row],[Discount%]]&lt;=0.2,"High Discount")))</f>
        <v>Medium Discount</v>
      </c>
      <c r="Q587" s="9">
        <f>(Table2[Unit_Price]*Table2[Quantity])*(Table2[Discount]/100)</f>
        <v>5211.3</v>
      </c>
      <c r="R587" s="10">
        <v>99014.7</v>
      </c>
      <c r="S587" s="10">
        <v>8488.74</v>
      </c>
      <c r="T587" s="4">
        <f>Table2[Profit]/Table2[Sales]</f>
        <v>8.5732118564213186E-2</v>
      </c>
      <c r="U587" t="s">
        <v>72</v>
      </c>
    </row>
    <row r="588" spans="1:21" x14ac:dyDescent="0.35">
      <c r="A588">
        <v>10624</v>
      </c>
      <c r="B588" s="1">
        <v>45297</v>
      </c>
      <c r="C588" s="2">
        <f>YEAR(Table2[Order Date])</f>
        <v>2024</v>
      </c>
      <c r="D588" s="2" t="str">
        <f>TEXT(Table2[Order Date],"mmm")</f>
        <v>Jan</v>
      </c>
      <c r="E588" t="s">
        <v>1333</v>
      </c>
      <c r="F588" t="s">
        <v>22</v>
      </c>
      <c r="G588" t="s">
        <v>58</v>
      </c>
      <c r="H588" t="str">
        <f>VLOOKUP(Table2[[#This Row],[City]], Table46[], 2, FALSE)</f>
        <v>Rajashtan</v>
      </c>
      <c r="I588" t="s">
        <v>24</v>
      </c>
      <c r="J588" t="s">
        <v>59</v>
      </c>
      <c r="K588" t="s">
        <v>1334</v>
      </c>
      <c r="L588" s="2">
        <v>1</v>
      </c>
      <c r="M588" s="11">
        <v>39768</v>
      </c>
      <c r="N588" s="6">
        <v>0</v>
      </c>
      <c r="O588" s="4">
        <f>Table2[[#This Row],[Discount]]/100</f>
        <v>0</v>
      </c>
      <c r="P588" s="4" t="str">
        <f>IF(Table2[[#This Row],[Discount%]]=0,"No Discount",
IF(Table2[[#This Row],[Discount%]]&lt;=0.1,"Medium Discount",
IF(Table2[[#This Row],[Discount%]]&lt;=0.2,"High Discount")))</f>
        <v>No Discount</v>
      </c>
      <c r="Q588" s="9">
        <f>(Table2[Unit_Price]*Table2[Quantity])*(Table2[Discount]/100)</f>
        <v>0</v>
      </c>
      <c r="R588" s="10">
        <v>39768</v>
      </c>
      <c r="S588" s="10">
        <v>5767.62</v>
      </c>
      <c r="T588" s="4">
        <f>Table2[Profit]/Table2[Sales]</f>
        <v>0.14503168376584188</v>
      </c>
      <c r="U588" t="s">
        <v>33</v>
      </c>
    </row>
    <row r="589" spans="1:21" x14ac:dyDescent="0.35">
      <c r="A589">
        <v>10625</v>
      </c>
      <c r="B589" s="1">
        <v>45595</v>
      </c>
      <c r="C589" s="2">
        <f>YEAR(Table2[Order Date])</f>
        <v>2024</v>
      </c>
      <c r="D589" s="2" t="str">
        <f>TEXT(Table2[Order Date],"mmm")</f>
        <v>Oct</v>
      </c>
      <c r="E589" t="s">
        <v>1335</v>
      </c>
      <c r="F589" t="s">
        <v>40</v>
      </c>
      <c r="G589" t="s">
        <v>62</v>
      </c>
      <c r="H589" t="str">
        <f>VLOOKUP(Table2[[#This Row],[City]], Table46[], 2, FALSE)</f>
        <v>Goa</v>
      </c>
      <c r="I589" t="s">
        <v>86</v>
      </c>
      <c r="J589" t="s">
        <v>87</v>
      </c>
      <c r="K589" t="s">
        <v>1336</v>
      </c>
      <c r="L589" s="2">
        <v>5</v>
      </c>
      <c r="M589" s="11">
        <v>71640</v>
      </c>
      <c r="N589" s="6">
        <v>0</v>
      </c>
      <c r="O589" s="4">
        <f>Table2[[#This Row],[Discount]]/100</f>
        <v>0</v>
      </c>
      <c r="P589" s="4" t="str">
        <f>IF(Table2[[#This Row],[Discount%]]=0,"No Discount",
IF(Table2[[#This Row],[Discount%]]&lt;=0.1,"Medium Discount",
IF(Table2[[#This Row],[Discount%]]&lt;=0.2,"High Discount")))</f>
        <v>No Discount</v>
      </c>
      <c r="Q589" s="9">
        <f>(Table2[Unit_Price]*Table2[Quantity])*(Table2[Discount]/100)</f>
        <v>0</v>
      </c>
      <c r="R589" s="10">
        <v>358200</v>
      </c>
      <c r="S589" s="10">
        <v>58879.57</v>
      </c>
      <c r="T589" s="4">
        <f>Table2[Profit]/Table2[Sales]</f>
        <v>0.16437624232272474</v>
      </c>
      <c r="U589" t="s">
        <v>72</v>
      </c>
    </row>
    <row r="590" spans="1:21" x14ac:dyDescent="0.35">
      <c r="A590">
        <v>10627</v>
      </c>
      <c r="B590" s="1">
        <v>45600</v>
      </c>
      <c r="C590" s="2">
        <f>YEAR(Table2[Order Date])</f>
        <v>2024</v>
      </c>
      <c r="D590" s="2" t="str">
        <f>TEXT(Table2[Order Date],"mmm")</f>
        <v>Nov</v>
      </c>
      <c r="E590" t="s">
        <v>1339</v>
      </c>
      <c r="F590" t="s">
        <v>15</v>
      </c>
      <c r="G590" t="s">
        <v>68</v>
      </c>
      <c r="H590" t="str">
        <f>VLOOKUP(Table2[[#This Row],[City]], Table46[], 2, FALSE)</f>
        <v>Telangana</v>
      </c>
      <c r="I590" t="s">
        <v>46</v>
      </c>
      <c r="J590" t="s">
        <v>141</v>
      </c>
      <c r="K590" t="s">
        <v>1340</v>
      </c>
      <c r="L590" s="2">
        <v>5</v>
      </c>
      <c r="M590" s="11">
        <v>55331</v>
      </c>
      <c r="N590" s="6">
        <v>10</v>
      </c>
      <c r="O590" s="4">
        <f>Table2[[#This Row],[Discount]]/100</f>
        <v>0.1</v>
      </c>
      <c r="P590" s="4" t="str">
        <f>IF(Table2[[#This Row],[Discount%]]=0,"No Discount",
IF(Table2[[#This Row],[Discount%]]&lt;=0.1,"Medium Discount",
IF(Table2[[#This Row],[Discount%]]&lt;=0.2,"High Discount")))</f>
        <v>Medium Discount</v>
      </c>
      <c r="Q590" s="9">
        <f>(Table2[Unit_Price]*Table2[Quantity])*(Table2[Discount]/100)</f>
        <v>27665.5</v>
      </c>
      <c r="R590" s="10">
        <v>248989.5</v>
      </c>
      <c r="S590" s="10">
        <v>16310.2</v>
      </c>
      <c r="T590" s="4">
        <f>Table2[Profit]/Table2[Sales]</f>
        <v>6.5505573528200994E-2</v>
      </c>
      <c r="U590" t="s">
        <v>20</v>
      </c>
    </row>
    <row r="591" spans="1:21" x14ac:dyDescent="0.35">
      <c r="A591">
        <v>10628</v>
      </c>
      <c r="B591" s="1">
        <v>45476</v>
      </c>
      <c r="C591" s="2">
        <f>YEAR(Table2[Order Date])</f>
        <v>2024</v>
      </c>
      <c r="D591" s="2" t="str">
        <f>TEXT(Table2[Order Date],"mmm")</f>
        <v>Jul</v>
      </c>
      <c r="E591" t="s">
        <v>1341</v>
      </c>
      <c r="F591" t="s">
        <v>28</v>
      </c>
      <c r="G591" t="s">
        <v>144</v>
      </c>
      <c r="H591" t="str">
        <f>VLOOKUP(Table2[[#This Row],[City]], Table46[], 2, FALSE)</f>
        <v>Assam</v>
      </c>
      <c r="I591" t="s">
        <v>86</v>
      </c>
      <c r="J591" t="s">
        <v>296</v>
      </c>
      <c r="K591" t="s">
        <v>1342</v>
      </c>
      <c r="L591" s="2">
        <v>3</v>
      </c>
      <c r="M591" s="11">
        <v>64330</v>
      </c>
      <c r="N591" s="6">
        <v>20</v>
      </c>
      <c r="O591" s="4">
        <f>Table2[[#This Row],[Discount]]/100</f>
        <v>0.2</v>
      </c>
      <c r="P591" s="4" t="str">
        <f>IF(Table2[[#This Row],[Discount%]]=0,"No Discount",
IF(Table2[[#This Row],[Discount%]]&lt;=0.1,"Medium Discount",
IF(Table2[[#This Row],[Discount%]]&lt;=0.2,"High Discount")))</f>
        <v>High Discount</v>
      </c>
      <c r="Q591" s="9">
        <f>(Table2[Unit_Price]*Table2[Quantity])*(Table2[Discount]/100)</f>
        <v>38598</v>
      </c>
      <c r="R591" s="10">
        <v>154392</v>
      </c>
      <c r="S591" s="10">
        <v>12756.4</v>
      </c>
      <c r="T591" s="4">
        <f>Table2[Profit]/Table2[Sales]</f>
        <v>8.2623451992331204E-2</v>
      </c>
      <c r="U591" t="s">
        <v>33</v>
      </c>
    </row>
    <row r="592" spans="1:21" x14ac:dyDescent="0.35">
      <c r="A592">
        <v>10629</v>
      </c>
      <c r="B592" s="1">
        <v>45369</v>
      </c>
      <c r="C592" s="2">
        <f>YEAR(Table2[Order Date])</f>
        <v>2024</v>
      </c>
      <c r="D592" s="2" t="str">
        <f>TEXT(Table2[Order Date],"mmm")</f>
        <v>Mar</v>
      </c>
      <c r="E592" t="s">
        <v>1343</v>
      </c>
      <c r="F592" t="s">
        <v>22</v>
      </c>
      <c r="G592" t="s">
        <v>54</v>
      </c>
      <c r="H592" t="str">
        <f>VLOOKUP(Table2[[#This Row],[City]], Table46[], 2, FALSE)</f>
        <v>Uttar Pradesh</v>
      </c>
      <c r="I592" t="s">
        <v>46</v>
      </c>
      <c r="J592" t="s">
        <v>201</v>
      </c>
      <c r="K592" t="s">
        <v>1344</v>
      </c>
      <c r="L592" s="2">
        <v>1</v>
      </c>
      <c r="M592" s="11">
        <v>2233</v>
      </c>
      <c r="N592" s="6">
        <v>15</v>
      </c>
      <c r="O592" s="4">
        <f>Table2[[#This Row],[Discount]]/100</f>
        <v>0.15</v>
      </c>
      <c r="P592" s="4" t="str">
        <f>IF(Table2[[#This Row],[Discount%]]=0,"No Discount",
IF(Table2[[#This Row],[Discount%]]&lt;=0.1,"Medium Discount",
IF(Table2[[#This Row],[Discount%]]&lt;=0.2,"High Discount")))</f>
        <v>High Discount</v>
      </c>
      <c r="Q592" s="9">
        <f>(Table2[Unit_Price]*Table2[Quantity])*(Table2[Discount]/100)</f>
        <v>334.95</v>
      </c>
      <c r="R592" s="10">
        <v>1898.05</v>
      </c>
      <c r="S592" s="10">
        <v>439.4</v>
      </c>
      <c r="T592" s="4">
        <f>Table2[Profit]/Table2[Sales]</f>
        <v>0.23150075077052765</v>
      </c>
      <c r="U592" t="s">
        <v>38</v>
      </c>
    </row>
    <row r="593" spans="1:21" x14ac:dyDescent="0.35">
      <c r="A593">
        <v>10630</v>
      </c>
      <c r="B593" s="1">
        <v>45827</v>
      </c>
      <c r="C593" s="2">
        <f>YEAR(Table2[Order Date])</f>
        <v>2025</v>
      </c>
      <c r="D593" s="2" t="str">
        <f>TEXT(Table2[Order Date],"mmm")</f>
        <v>Jun</v>
      </c>
      <c r="E593" t="s">
        <v>1345</v>
      </c>
      <c r="F593" t="s">
        <v>15</v>
      </c>
      <c r="G593" t="s">
        <v>16</v>
      </c>
      <c r="H593" t="str">
        <f>VLOOKUP(Table2[[#This Row],[City]], Table46[], 2, FALSE)</f>
        <v>Karnataka</v>
      </c>
      <c r="I593" t="s">
        <v>17</v>
      </c>
      <c r="J593" t="s">
        <v>111</v>
      </c>
      <c r="K593" t="s">
        <v>1346</v>
      </c>
      <c r="L593" s="2">
        <v>2</v>
      </c>
      <c r="M593" s="11">
        <v>69355</v>
      </c>
      <c r="N593" s="6">
        <v>10</v>
      </c>
      <c r="O593" s="4">
        <f>Table2[[#This Row],[Discount]]/100</f>
        <v>0.1</v>
      </c>
      <c r="P593" s="4" t="str">
        <f>IF(Table2[[#This Row],[Discount%]]=0,"No Discount",
IF(Table2[[#This Row],[Discount%]]&lt;=0.1,"Medium Discount",
IF(Table2[[#This Row],[Discount%]]&lt;=0.2,"High Discount")))</f>
        <v>Medium Discount</v>
      </c>
      <c r="Q593" s="9">
        <f>(Table2[Unit_Price]*Table2[Quantity])*(Table2[Discount]/100)</f>
        <v>13871</v>
      </c>
      <c r="R593" s="10">
        <v>124839</v>
      </c>
      <c r="S593" s="10">
        <v>12058.92</v>
      </c>
      <c r="T593" s="4">
        <f>Table2[Profit]/Table2[Sales]</f>
        <v>9.6595775358661956E-2</v>
      </c>
      <c r="U593" t="s">
        <v>83</v>
      </c>
    </row>
    <row r="594" spans="1:21" x14ac:dyDescent="0.35">
      <c r="A594">
        <v>10631</v>
      </c>
      <c r="B594" s="1">
        <v>45572</v>
      </c>
      <c r="C594" s="2">
        <f>YEAR(Table2[Order Date])</f>
        <v>2024</v>
      </c>
      <c r="D594" s="2" t="str">
        <f>TEXT(Table2[Order Date],"mmm")</f>
        <v>Oct</v>
      </c>
      <c r="E594" t="s">
        <v>1347</v>
      </c>
      <c r="F594" t="s">
        <v>28</v>
      </c>
      <c r="G594" t="s">
        <v>29</v>
      </c>
      <c r="H594" t="str">
        <f>VLOOKUP(Table2[[#This Row],[City]], Table46[], 2, FALSE)</f>
        <v>Bihar</v>
      </c>
      <c r="I594" t="s">
        <v>69</v>
      </c>
      <c r="J594" t="s">
        <v>115</v>
      </c>
      <c r="K594" t="s">
        <v>1348</v>
      </c>
      <c r="L594" s="2">
        <v>1</v>
      </c>
      <c r="M594" s="11">
        <v>38873</v>
      </c>
      <c r="N594" s="6">
        <v>20</v>
      </c>
      <c r="O594" s="4">
        <f>Table2[[#This Row],[Discount]]/100</f>
        <v>0.2</v>
      </c>
      <c r="P594" s="4" t="str">
        <f>IF(Table2[[#This Row],[Discount%]]=0,"No Discount",
IF(Table2[[#This Row],[Discount%]]&lt;=0.1,"Medium Discount",
IF(Table2[[#This Row],[Discount%]]&lt;=0.2,"High Discount")))</f>
        <v>High Discount</v>
      </c>
      <c r="Q594" s="9">
        <f>(Table2[Unit_Price]*Table2[Quantity])*(Table2[Discount]/100)</f>
        <v>7774.6</v>
      </c>
      <c r="R594" s="10">
        <v>31098.400000000001</v>
      </c>
      <c r="S594" s="10">
        <v>2237.46</v>
      </c>
      <c r="T594" s="4">
        <f>Table2[Profit]/Table2[Sales]</f>
        <v>7.194775293905796E-2</v>
      </c>
      <c r="U594" t="s">
        <v>33</v>
      </c>
    </row>
    <row r="595" spans="1:21" x14ac:dyDescent="0.35">
      <c r="A595">
        <v>10632</v>
      </c>
      <c r="B595" s="1">
        <v>45217</v>
      </c>
      <c r="C595" s="2">
        <f>YEAR(Table2[Order Date])</f>
        <v>2023</v>
      </c>
      <c r="D595" s="2" t="str">
        <f>TEXT(Table2[Order Date],"mmm")</f>
        <v>Oct</v>
      </c>
      <c r="E595" t="s">
        <v>1349</v>
      </c>
      <c r="F595" t="s">
        <v>40</v>
      </c>
      <c r="G595" t="s">
        <v>62</v>
      </c>
      <c r="H595" t="str">
        <f>VLOOKUP(Table2[[#This Row],[City]], Table46[], 2, FALSE)</f>
        <v>Goa</v>
      </c>
      <c r="I595" t="s">
        <v>30</v>
      </c>
      <c r="J595" t="s">
        <v>322</v>
      </c>
      <c r="K595" t="s">
        <v>1350</v>
      </c>
      <c r="L595" s="2">
        <v>2</v>
      </c>
      <c r="M595" s="11">
        <v>54696</v>
      </c>
      <c r="N595" s="6">
        <v>20</v>
      </c>
      <c r="O595" s="4">
        <f>Table2[[#This Row],[Discount]]/100</f>
        <v>0.2</v>
      </c>
      <c r="P595" s="4" t="str">
        <f>IF(Table2[[#This Row],[Discount%]]=0,"No Discount",
IF(Table2[[#This Row],[Discount%]]&lt;=0.1,"Medium Discount",
IF(Table2[[#This Row],[Discount%]]&lt;=0.2,"High Discount")))</f>
        <v>High Discount</v>
      </c>
      <c r="Q595" s="9">
        <f>(Table2[Unit_Price]*Table2[Quantity])*(Table2[Discount]/100)</f>
        <v>21878.400000000001</v>
      </c>
      <c r="R595" s="10">
        <v>87513.600000000006</v>
      </c>
      <c r="S595" s="10">
        <v>18437.080000000002</v>
      </c>
      <c r="T595" s="4">
        <f>Table2[Profit]/Table2[Sales]</f>
        <v>0.210676740529472</v>
      </c>
      <c r="U595" t="s">
        <v>83</v>
      </c>
    </row>
    <row r="596" spans="1:21" x14ac:dyDescent="0.35">
      <c r="A596">
        <v>10633</v>
      </c>
      <c r="B596" s="1">
        <v>45238</v>
      </c>
      <c r="C596" s="2">
        <f>YEAR(Table2[Order Date])</f>
        <v>2023</v>
      </c>
      <c r="D596" s="2" t="str">
        <f>TEXT(Table2[Order Date],"mmm")</f>
        <v>Nov</v>
      </c>
      <c r="E596" t="s">
        <v>1351</v>
      </c>
      <c r="F596" t="s">
        <v>22</v>
      </c>
      <c r="G596" t="s">
        <v>74</v>
      </c>
      <c r="H596" t="str">
        <f>VLOOKUP(Table2[[#This Row],[City]], Table46[], 2, FALSE)</f>
        <v>Chandigarh</v>
      </c>
      <c r="I596" t="s">
        <v>96</v>
      </c>
      <c r="J596" t="s">
        <v>138</v>
      </c>
      <c r="K596" t="s">
        <v>1352</v>
      </c>
      <c r="L596" s="2">
        <v>4</v>
      </c>
      <c r="M596" s="11">
        <v>35062</v>
      </c>
      <c r="N596" s="6">
        <v>5</v>
      </c>
      <c r="O596" s="4">
        <f>Table2[[#This Row],[Discount]]/100</f>
        <v>0.05</v>
      </c>
      <c r="P596" s="4" t="str">
        <f>IF(Table2[[#This Row],[Discount%]]=0,"No Discount",
IF(Table2[[#This Row],[Discount%]]&lt;=0.1,"Medium Discount",
IF(Table2[[#This Row],[Discount%]]&lt;=0.2,"High Discount")))</f>
        <v>Medium Discount</v>
      </c>
      <c r="Q596" s="9">
        <f>(Table2[Unit_Price]*Table2[Quantity])*(Table2[Discount]/100)</f>
        <v>7012.4000000000005</v>
      </c>
      <c r="R596" s="10">
        <v>133235.6</v>
      </c>
      <c r="S596" s="10">
        <v>32120.29</v>
      </c>
      <c r="T596" s="4">
        <f>Table2[Profit]/Table2[Sales]</f>
        <v>0.24107888582330847</v>
      </c>
      <c r="U596" t="s">
        <v>38</v>
      </c>
    </row>
    <row r="597" spans="1:21" x14ac:dyDescent="0.35">
      <c r="A597">
        <v>10634</v>
      </c>
      <c r="B597" s="1">
        <v>45743</v>
      </c>
      <c r="C597" s="2">
        <f>YEAR(Table2[Order Date])</f>
        <v>2025</v>
      </c>
      <c r="D597" s="2" t="str">
        <f>TEXT(Table2[Order Date],"mmm")</f>
        <v>Mar</v>
      </c>
      <c r="E597" t="s">
        <v>1353</v>
      </c>
      <c r="F597" t="s">
        <v>40</v>
      </c>
      <c r="G597" t="s">
        <v>41</v>
      </c>
      <c r="H597" t="str">
        <f>VLOOKUP(Table2[[#This Row],[City]], Table46[], 2, FALSE)</f>
        <v>Maharashtra</v>
      </c>
      <c r="I597" t="s">
        <v>17</v>
      </c>
      <c r="J597" t="s">
        <v>100</v>
      </c>
      <c r="K597" t="s">
        <v>1354</v>
      </c>
      <c r="L597" s="2">
        <v>2</v>
      </c>
      <c r="M597" s="11">
        <v>3935</v>
      </c>
      <c r="N597" s="6">
        <v>0</v>
      </c>
      <c r="O597" s="4">
        <f>Table2[[#This Row],[Discount]]/100</f>
        <v>0</v>
      </c>
      <c r="P597" s="4" t="str">
        <f>IF(Table2[[#This Row],[Discount%]]=0,"No Discount",
IF(Table2[[#This Row],[Discount%]]&lt;=0.1,"Medium Discount",
IF(Table2[[#This Row],[Discount%]]&lt;=0.2,"High Discount")))</f>
        <v>No Discount</v>
      </c>
      <c r="Q597" s="9">
        <f>(Table2[Unit_Price]*Table2[Quantity])*(Table2[Discount]/100)</f>
        <v>0</v>
      </c>
      <c r="R597" s="10">
        <v>7870</v>
      </c>
      <c r="S597" s="10">
        <v>844.48</v>
      </c>
      <c r="T597" s="4">
        <f>Table2[Profit]/Table2[Sales]</f>
        <v>0.10730368487928844</v>
      </c>
      <c r="U597" t="s">
        <v>20</v>
      </c>
    </row>
    <row r="598" spans="1:21" x14ac:dyDescent="0.35">
      <c r="A598">
        <v>10635</v>
      </c>
      <c r="B598" s="1">
        <v>45365</v>
      </c>
      <c r="C598" s="2">
        <f>YEAR(Table2[Order Date])</f>
        <v>2024</v>
      </c>
      <c r="D598" s="2" t="str">
        <f>TEXT(Table2[Order Date],"mmm")</f>
        <v>Mar</v>
      </c>
      <c r="E598" t="s">
        <v>1355</v>
      </c>
      <c r="F598" t="s">
        <v>15</v>
      </c>
      <c r="G598" t="s">
        <v>147</v>
      </c>
      <c r="H598" t="str">
        <f>VLOOKUP(Table2[[#This Row],[City]], Table46[], 2, FALSE)</f>
        <v>Kerala</v>
      </c>
      <c r="I598" t="s">
        <v>17</v>
      </c>
      <c r="J598" t="s">
        <v>18</v>
      </c>
      <c r="K598" t="s">
        <v>1356</v>
      </c>
      <c r="L598" s="2">
        <v>5</v>
      </c>
      <c r="M598" s="11">
        <v>57996</v>
      </c>
      <c r="N598" s="6">
        <v>0</v>
      </c>
      <c r="O598" s="4">
        <f>Table2[[#This Row],[Discount]]/100</f>
        <v>0</v>
      </c>
      <c r="P598" s="4" t="str">
        <f>IF(Table2[[#This Row],[Discount%]]=0,"No Discount",
IF(Table2[[#This Row],[Discount%]]&lt;=0.1,"Medium Discount",
IF(Table2[[#This Row],[Discount%]]&lt;=0.2,"High Discount")))</f>
        <v>No Discount</v>
      </c>
      <c r="Q598" s="9">
        <f>(Table2[Unit_Price]*Table2[Quantity])*(Table2[Discount]/100)</f>
        <v>0</v>
      </c>
      <c r="R598" s="10">
        <v>289980</v>
      </c>
      <c r="S598" s="10">
        <v>60817.43</v>
      </c>
      <c r="T598" s="4">
        <f>Table2[Profit]/Table2[Sales]</f>
        <v>0.20972973998206773</v>
      </c>
      <c r="U598" t="s">
        <v>83</v>
      </c>
    </row>
    <row r="599" spans="1:21" x14ac:dyDescent="0.35">
      <c r="A599">
        <v>10636</v>
      </c>
      <c r="B599" s="1">
        <v>45785</v>
      </c>
      <c r="C599" s="2">
        <f>YEAR(Table2[Order Date])</f>
        <v>2025</v>
      </c>
      <c r="D599" s="2" t="str">
        <f>TEXT(Table2[Order Date],"mmm")</f>
        <v>May</v>
      </c>
      <c r="E599" t="s">
        <v>1357</v>
      </c>
      <c r="F599" t="s">
        <v>40</v>
      </c>
      <c r="G599" t="s">
        <v>50</v>
      </c>
      <c r="H599" t="str">
        <f>VLOOKUP(Table2[[#This Row],[City]], Table46[], 2, FALSE)</f>
        <v>Maharashtra</v>
      </c>
      <c r="I599" t="s">
        <v>129</v>
      </c>
      <c r="J599" t="s">
        <v>159</v>
      </c>
      <c r="K599" t="s">
        <v>1358</v>
      </c>
      <c r="L599" s="2">
        <v>1</v>
      </c>
      <c r="M599" s="11">
        <v>74462</v>
      </c>
      <c r="N599" s="6">
        <v>20</v>
      </c>
      <c r="O599" s="4">
        <f>Table2[[#This Row],[Discount]]/100</f>
        <v>0.2</v>
      </c>
      <c r="P599" s="4" t="str">
        <f>IF(Table2[[#This Row],[Discount%]]=0,"No Discount",
IF(Table2[[#This Row],[Discount%]]&lt;=0.1,"Medium Discount",
IF(Table2[[#This Row],[Discount%]]&lt;=0.2,"High Discount")))</f>
        <v>High Discount</v>
      </c>
      <c r="Q599" s="9">
        <f>(Table2[Unit_Price]*Table2[Quantity])*(Table2[Discount]/100)</f>
        <v>14892.400000000001</v>
      </c>
      <c r="R599" s="10">
        <v>59569.599999999999</v>
      </c>
      <c r="S599" s="10">
        <v>4505.47</v>
      </c>
      <c r="T599" s="4">
        <f>Table2[Profit]/Table2[Sales]</f>
        <v>7.5633712497649816E-2</v>
      </c>
      <c r="U599" t="s">
        <v>33</v>
      </c>
    </row>
    <row r="600" spans="1:21" x14ac:dyDescent="0.35">
      <c r="A600">
        <v>10637</v>
      </c>
      <c r="B600" s="1">
        <v>45315</v>
      </c>
      <c r="C600" s="2">
        <f>YEAR(Table2[Order Date])</f>
        <v>2024</v>
      </c>
      <c r="D600" s="2" t="str">
        <f>TEXT(Table2[Order Date],"mmm")</f>
        <v>Jan</v>
      </c>
      <c r="E600" t="s">
        <v>1359</v>
      </c>
      <c r="F600" t="s">
        <v>40</v>
      </c>
      <c r="G600" t="s">
        <v>110</v>
      </c>
      <c r="H600" t="str">
        <f>VLOOKUP(Table2[[#This Row],[City]], Table46[], 2, FALSE)</f>
        <v>Gujarat</v>
      </c>
      <c r="I600" t="s">
        <v>42</v>
      </c>
      <c r="J600" t="s">
        <v>188</v>
      </c>
      <c r="K600" t="s">
        <v>1360</v>
      </c>
      <c r="L600" s="2">
        <v>2</v>
      </c>
      <c r="M600" s="11">
        <v>32039</v>
      </c>
      <c r="N600" s="6">
        <v>20</v>
      </c>
      <c r="O600" s="4">
        <f>Table2[[#This Row],[Discount]]/100</f>
        <v>0.2</v>
      </c>
      <c r="P600" s="4" t="str">
        <f>IF(Table2[[#This Row],[Discount%]]=0,"No Discount",
IF(Table2[[#This Row],[Discount%]]&lt;=0.1,"Medium Discount",
IF(Table2[[#This Row],[Discount%]]&lt;=0.2,"High Discount")))</f>
        <v>High Discount</v>
      </c>
      <c r="Q600" s="9">
        <f>(Table2[Unit_Price]*Table2[Quantity])*(Table2[Discount]/100)</f>
        <v>12815.6</v>
      </c>
      <c r="R600" s="10">
        <v>51262.400000000001</v>
      </c>
      <c r="S600" s="10">
        <v>5086.3</v>
      </c>
      <c r="T600" s="4">
        <f>Table2[Profit]/Table2[Sales]</f>
        <v>9.9220871437935024E-2</v>
      </c>
      <c r="U600" t="s">
        <v>33</v>
      </c>
    </row>
    <row r="601" spans="1:21" x14ac:dyDescent="0.35">
      <c r="A601">
        <v>10638</v>
      </c>
      <c r="B601" s="1">
        <v>45894</v>
      </c>
      <c r="C601" s="2">
        <f>YEAR(Table2[Order Date])</f>
        <v>2025</v>
      </c>
      <c r="D601" s="2" t="str">
        <f>TEXT(Table2[Order Date],"mmm")</f>
        <v>Aug</v>
      </c>
      <c r="E601" t="s">
        <v>1361</v>
      </c>
      <c r="F601" t="s">
        <v>28</v>
      </c>
      <c r="G601" t="s">
        <v>114</v>
      </c>
      <c r="H601" t="str">
        <f>VLOOKUP(Table2[[#This Row],[City]], Table46[], 2, FALSE)</f>
        <v>Jharkhand</v>
      </c>
      <c r="I601" t="s">
        <v>42</v>
      </c>
      <c r="J601" t="s">
        <v>188</v>
      </c>
      <c r="K601" t="s">
        <v>1362</v>
      </c>
      <c r="L601" s="2">
        <v>1</v>
      </c>
      <c r="M601" s="11">
        <v>55302</v>
      </c>
      <c r="N601" s="6">
        <v>15</v>
      </c>
      <c r="O601" s="4">
        <f>Table2[[#This Row],[Discount]]/100</f>
        <v>0.15</v>
      </c>
      <c r="P601" s="4" t="str">
        <f>IF(Table2[[#This Row],[Discount%]]=0,"No Discount",
IF(Table2[[#This Row],[Discount%]]&lt;=0.1,"Medium Discount",
IF(Table2[[#This Row],[Discount%]]&lt;=0.2,"High Discount")))</f>
        <v>High Discount</v>
      </c>
      <c r="Q601" s="9">
        <f>(Table2[Unit_Price]*Table2[Quantity])*(Table2[Discount]/100)</f>
        <v>8295.2999999999993</v>
      </c>
      <c r="R601" s="10">
        <v>47006.7</v>
      </c>
      <c r="S601" s="10">
        <v>10277.790000000001</v>
      </c>
      <c r="T601" s="4">
        <f>Table2[Profit]/Table2[Sales]</f>
        <v>0.21864521440560605</v>
      </c>
      <c r="U601" t="s">
        <v>20</v>
      </c>
    </row>
    <row r="602" spans="1:21" x14ac:dyDescent="0.35">
      <c r="A602">
        <v>10639</v>
      </c>
      <c r="B602" s="1">
        <v>45585</v>
      </c>
      <c r="C602" s="2">
        <f>YEAR(Table2[Order Date])</f>
        <v>2024</v>
      </c>
      <c r="D602" s="2" t="str">
        <f>TEXT(Table2[Order Date],"mmm")</f>
        <v>Oct</v>
      </c>
      <c r="E602" t="s">
        <v>1363</v>
      </c>
      <c r="F602" t="s">
        <v>40</v>
      </c>
      <c r="G602" t="s">
        <v>103</v>
      </c>
      <c r="H602" t="str">
        <f>VLOOKUP(Table2[[#This Row],[City]], Table46[], 2, FALSE)</f>
        <v>Gujarat</v>
      </c>
      <c r="I602" t="s">
        <v>24</v>
      </c>
      <c r="J602" t="s">
        <v>59</v>
      </c>
      <c r="K602" t="s">
        <v>1364</v>
      </c>
      <c r="L602" s="2">
        <v>3</v>
      </c>
      <c r="M602" s="11">
        <v>60596</v>
      </c>
      <c r="N602" s="6">
        <v>15</v>
      </c>
      <c r="O602" s="4">
        <f>Table2[[#This Row],[Discount]]/100</f>
        <v>0.15</v>
      </c>
      <c r="P602" s="4" t="str">
        <f>IF(Table2[[#This Row],[Discount%]]=0,"No Discount",
IF(Table2[[#This Row],[Discount%]]&lt;=0.1,"Medium Discount",
IF(Table2[[#This Row],[Discount%]]&lt;=0.2,"High Discount")))</f>
        <v>High Discount</v>
      </c>
      <c r="Q602" s="9">
        <f>(Table2[Unit_Price]*Table2[Quantity])*(Table2[Discount]/100)</f>
        <v>27268.2</v>
      </c>
      <c r="R602" s="10">
        <v>154519.79999999999</v>
      </c>
      <c r="S602" s="10">
        <v>30780.09</v>
      </c>
      <c r="T602" s="4">
        <f>Table2[Profit]/Table2[Sales]</f>
        <v>0.19919835516225107</v>
      </c>
      <c r="U602" t="s">
        <v>33</v>
      </c>
    </row>
    <row r="603" spans="1:21" x14ac:dyDescent="0.35">
      <c r="A603">
        <v>10640</v>
      </c>
      <c r="B603" s="1">
        <v>45350</v>
      </c>
      <c r="C603" s="2">
        <f>YEAR(Table2[Order Date])</f>
        <v>2024</v>
      </c>
      <c r="D603" s="2" t="str">
        <f>TEXT(Table2[Order Date],"mmm")</f>
        <v>Feb</v>
      </c>
      <c r="E603" t="s">
        <v>1365</v>
      </c>
      <c r="F603" t="s">
        <v>40</v>
      </c>
      <c r="G603" t="s">
        <v>110</v>
      </c>
      <c r="H603" t="str">
        <f>VLOOKUP(Table2[[#This Row],[City]], Table46[], 2, FALSE)</f>
        <v>Gujarat</v>
      </c>
      <c r="I603" t="s">
        <v>129</v>
      </c>
      <c r="J603" t="s">
        <v>159</v>
      </c>
      <c r="K603" t="s">
        <v>1366</v>
      </c>
      <c r="L603" s="2">
        <v>3</v>
      </c>
      <c r="M603" s="11">
        <v>63987</v>
      </c>
      <c r="N603" s="6">
        <v>15</v>
      </c>
      <c r="O603" s="4">
        <f>Table2[[#This Row],[Discount]]/100</f>
        <v>0.15</v>
      </c>
      <c r="P603" s="4" t="str">
        <f>IF(Table2[[#This Row],[Discount%]]=0,"No Discount",
IF(Table2[[#This Row],[Discount%]]&lt;=0.1,"Medium Discount",
IF(Table2[[#This Row],[Discount%]]&lt;=0.2,"High Discount")))</f>
        <v>High Discount</v>
      </c>
      <c r="Q603" s="9">
        <f>(Table2[Unit_Price]*Table2[Quantity])*(Table2[Discount]/100)</f>
        <v>28794.149999999998</v>
      </c>
      <c r="R603" s="10">
        <v>163166.85</v>
      </c>
      <c r="S603" s="10">
        <v>34853.879999999997</v>
      </c>
      <c r="T603" s="4">
        <f>Table2[Profit]/Table2[Sales]</f>
        <v>0.21360883047015983</v>
      </c>
      <c r="U603" t="s">
        <v>72</v>
      </c>
    </row>
    <row r="604" spans="1:21" x14ac:dyDescent="0.35">
      <c r="A604">
        <v>10641</v>
      </c>
      <c r="B604" s="1">
        <v>45863</v>
      </c>
      <c r="C604" s="2">
        <f>YEAR(Table2[Order Date])</f>
        <v>2025</v>
      </c>
      <c r="D604" s="2" t="str">
        <f>TEXT(Table2[Order Date],"mmm")</f>
        <v>Jul</v>
      </c>
      <c r="E604" t="s">
        <v>1367</v>
      </c>
      <c r="F604" t="s">
        <v>28</v>
      </c>
      <c r="G604" t="s">
        <v>35</v>
      </c>
      <c r="H604" t="str">
        <f>VLOOKUP(Table2[[#This Row],[City]], Table46[], 2, FALSE)</f>
        <v>West Bengal</v>
      </c>
      <c r="I604" t="s">
        <v>17</v>
      </c>
      <c r="J604" t="s">
        <v>55</v>
      </c>
      <c r="K604" t="s">
        <v>1368</v>
      </c>
      <c r="L604" s="2">
        <v>2</v>
      </c>
      <c r="M604" s="11">
        <v>2216</v>
      </c>
      <c r="N604" s="6">
        <v>0</v>
      </c>
      <c r="O604" s="4">
        <f>Table2[[#This Row],[Discount]]/100</f>
        <v>0</v>
      </c>
      <c r="P604" s="4" t="str">
        <f>IF(Table2[[#This Row],[Discount%]]=0,"No Discount",
IF(Table2[[#This Row],[Discount%]]&lt;=0.1,"Medium Discount",
IF(Table2[[#This Row],[Discount%]]&lt;=0.2,"High Discount")))</f>
        <v>No Discount</v>
      </c>
      <c r="Q604" s="9">
        <f>(Table2[Unit_Price]*Table2[Quantity])*(Table2[Discount]/100)</f>
        <v>0</v>
      </c>
      <c r="R604" s="10">
        <v>4432</v>
      </c>
      <c r="S604" s="10">
        <v>1076.22</v>
      </c>
      <c r="T604" s="4">
        <f>Table2[Profit]/Table2[Sales]</f>
        <v>0.24282942238267149</v>
      </c>
      <c r="U604" t="s">
        <v>72</v>
      </c>
    </row>
    <row r="605" spans="1:21" x14ac:dyDescent="0.35">
      <c r="A605">
        <v>10642</v>
      </c>
      <c r="B605" s="1">
        <v>45439</v>
      </c>
      <c r="C605" s="2">
        <f>YEAR(Table2[Order Date])</f>
        <v>2024</v>
      </c>
      <c r="D605" s="2" t="str">
        <f>TEXT(Table2[Order Date],"mmm")</f>
        <v>May</v>
      </c>
      <c r="E605" t="s">
        <v>1369</v>
      </c>
      <c r="F605" t="s">
        <v>28</v>
      </c>
      <c r="G605" t="s">
        <v>144</v>
      </c>
      <c r="H605" t="str">
        <f>VLOOKUP(Table2[[#This Row],[City]], Table46[], 2, FALSE)</f>
        <v>Assam</v>
      </c>
      <c r="I605" t="s">
        <v>30</v>
      </c>
      <c r="J605" t="s">
        <v>31</v>
      </c>
      <c r="K605" t="s">
        <v>1370</v>
      </c>
      <c r="L605" s="2">
        <v>1</v>
      </c>
      <c r="M605" s="11">
        <v>62090</v>
      </c>
      <c r="N605" s="6">
        <v>5</v>
      </c>
      <c r="O605" s="4">
        <f>Table2[[#This Row],[Discount]]/100</f>
        <v>0.05</v>
      </c>
      <c r="P605" s="4" t="str">
        <f>IF(Table2[[#This Row],[Discount%]]=0,"No Discount",
IF(Table2[[#This Row],[Discount%]]&lt;=0.1,"Medium Discount",
IF(Table2[[#This Row],[Discount%]]&lt;=0.2,"High Discount")))</f>
        <v>Medium Discount</v>
      </c>
      <c r="Q605" s="9">
        <f>(Table2[Unit_Price]*Table2[Quantity])*(Table2[Discount]/100)</f>
        <v>3104.5</v>
      </c>
      <c r="R605" s="10">
        <v>58985.5</v>
      </c>
      <c r="S605" s="10">
        <v>7879.2</v>
      </c>
      <c r="T605" s="4">
        <f>Table2[Profit]/Table2[Sales]</f>
        <v>0.1335785913487213</v>
      </c>
      <c r="U605" t="s">
        <v>38</v>
      </c>
    </row>
    <row r="606" spans="1:21" x14ac:dyDescent="0.35">
      <c r="A606">
        <v>10643</v>
      </c>
      <c r="B606" s="1">
        <v>45236</v>
      </c>
      <c r="C606" s="2">
        <f>YEAR(Table2[Order Date])</f>
        <v>2023</v>
      </c>
      <c r="D606" s="2" t="str">
        <f>TEXT(Table2[Order Date],"mmm")</f>
        <v>Nov</v>
      </c>
      <c r="E606" t="s">
        <v>1371</v>
      </c>
      <c r="F606" t="s">
        <v>22</v>
      </c>
      <c r="G606" t="s">
        <v>74</v>
      </c>
      <c r="H606" t="str">
        <f>VLOOKUP(Table2[[#This Row],[City]], Table46[], 2, FALSE)</f>
        <v>Chandigarh</v>
      </c>
      <c r="I606" t="s">
        <v>129</v>
      </c>
      <c r="J606" t="s">
        <v>130</v>
      </c>
      <c r="K606" t="s">
        <v>1372</v>
      </c>
      <c r="L606" s="2">
        <v>1</v>
      </c>
      <c r="M606" s="11">
        <v>6142</v>
      </c>
      <c r="N606" s="6">
        <v>10</v>
      </c>
      <c r="O606" s="4">
        <f>Table2[[#This Row],[Discount]]/100</f>
        <v>0.1</v>
      </c>
      <c r="P606" s="4" t="str">
        <f>IF(Table2[[#This Row],[Discount%]]=0,"No Discount",
IF(Table2[[#This Row],[Discount%]]&lt;=0.1,"Medium Discount",
IF(Table2[[#This Row],[Discount%]]&lt;=0.2,"High Discount")))</f>
        <v>Medium Discount</v>
      </c>
      <c r="Q606" s="9">
        <f>(Table2[Unit_Price]*Table2[Quantity])*(Table2[Discount]/100)</f>
        <v>614.20000000000005</v>
      </c>
      <c r="R606" s="10">
        <v>5527.8</v>
      </c>
      <c r="S606" s="10">
        <v>923.99</v>
      </c>
      <c r="T606" s="4">
        <f>Table2[Profit]/Table2[Sales]</f>
        <v>0.16715329787618943</v>
      </c>
      <c r="U606" t="s">
        <v>33</v>
      </c>
    </row>
    <row r="607" spans="1:21" x14ac:dyDescent="0.35">
      <c r="A607">
        <v>10644</v>
      </c>
      <c r="B607" s="1">
        <v>45419</v>
      </c>
      <c r="C607" s="2">
        <f>YEAR(Table2[Order Date])</f>
        <v>2024</v>
      </c>
      <c r="D607" s="2" t="str">
        <f>TEXT(Table2[Order Date],"mmm")</f>
        <v>May</v>
      </c>
      <c r="E607" t="s">
        <v>1373</v>
      </c>
      <c r="F607" t="s">
        <v>22</v>
      </c>
      <c r="G607" t="s">
        <v>74</v>
      </c>
      <c r="H607" t="str">
        <f>VLOOKUP(Table2[[#This Row],[City]], Table46[], 2, FALSE)</f>
        <v>Chandigarh</v>
      </c>
      <c r="I607" t="s">
        <v>42</v>
      </c>
      <c r="J607" t="s">
        <v>51</v>
      </c>
      <c r="K607" t="s">
        <v>1374</v>
      </c>
      <c r="L607" s="2">
        <v>5</v>
      </c>
      <c r="M607" s="11">
        <v>73310</v>
      </c>
      <c r="N607" s="6">
        <v>5</v>
      </c>
      <c r="O607" s="4">
        <f>Table2[[#This Row],[Discount]]/100</f>
        <v>0.05</v>
      </c>
      <c r="P607" s="4" t="str">
        <f>IF(Table2[[#This Row],[Discount%]]=0,"No Discount",
IF(Table2[[#This Row],[Discount%]]&lt;=0.1,"Medium Discount",
IF(Table2[[#This Row],[Discount%]]&lt;=0.2,"High Discount")))</f>
        <v>Medium Discount</v>
      </c>
      <c r="Q607" s="9">
        <f>(Table2[Unit_Price]*Table2[Quantity])*(Table2[Discount]/100)</f>
        <v>18327.5</v>
      </c>
      <c r="R607" s="10">
        <v>348222.5</v>
      </c>
      <c r="S607" s="10">
        <v>24671.88</v>
      </c>
      <c r="T607" s="4">
        <f>Table2[Profit]/Table2[Sales]</f>
        <v>7.0850907106806721E-2</v>
      </c>
      <c r="U607" t="s">
        <v>33</v>
      </c>
    </row>
    <row r="608" spans="1:21" x14ac:dyDescent="0.35">
      <c r="A608">
        <v>10645</v>
      </c>
      <c r="B608" s="1">
        <v>45903</v>
      </c>
      <c r="C608" s="2">
        <f>YEAR(Table2[Order Date])</f>
        <v>2025</v>
      </c>
      <c r="D608" s="2" t="str">
        <f>TEXT(Table2[Order Date],"mmm")</f>
        <v>Sep</v>
      </c>
      <c r="E608" t="s">
        <v>1375</v>
      </c>
      <c r="F608" t="s">
        <v>15</v>
      </c>
      <c r="G608" t="s">
        <v>147</v>
      </c>
      <c r="H608" t="str">
        <f>VLOOKUP(Table2[[#This Row],[City]], Table46[], 2, FALSE)</f>
        <v>Kerala</v>
      </c>
      <c r="I608" t="s">
        <v>17</v>
      </c>
      <c r="J608" t="s">
        <v>111</v>
      </c>
      <c r="K608" t="s">
        <v>1376</v>
      </c>
      <c r="L608" s="2">
        <v>1</v>
      </c>
      <c r="M608" s="11">
        <v>29735</v>
      </c>
      <c r="N608" s="6">
        <v>10</v>
      </c>
      <c r="O608" s="4">
        <f>Table2[[#This Row],[Discount]]/100</f>
        <v>0.1</v>
      </c>
      <c r="P608" s="4" t="str">
        <f>IF(Table2[[#This Row],[Discount%]]=0,"No Discount",
IF(Table2[[#This Row],[Discount%]]&lt;=0.1,"Medium Discount",
IF(Table2[[#This Row],[Discount%]]&lt;=0.2,"High Discount")))</f>
        <v>Medium Discount</v>
      </c>
      <c r="Q608" s="9">
        <f>(Table2[Unit_Price]*Table2[Quantity])*(Table2[Discount]/100)</f>
        <v>2973.5</v>
      </c>
      <c r="R608" s="10">
        <v>26761.5</v>
      </c>
      <c r="S608" s="10">
        <v>4030.7</v>
      </c>
      <c r="T608" s="4">
        <f>Table2[Profit]/Table2[Sales]</f>
        <v>0.15061562319003044</v>
      </c>
      <c r="U608" t="s">
        <v>72</v>
      </c>
    </row>
    <row r="609" spans="1:21" x14ac:dyDescent="0.35">
      <c r="A609">
        <v>10646</v>
      </c>
      <c r="B609" s="1">
        <v>45718</v>
      </c>
      <c r="C609" s="2">
        <f>YEAR(Table2[Order Date])</f>
        <v>2025</v>
      </c>
      <c r="D609" s="2" t="str">
        <f>TEXT(Table2[Order Date],"mmm")</f>
        <v>Mar</v>
      </c>
      <c r="E609" t="s">
        <v>1377</v>
      </c>
      <c r="F609" t="s">
        <v>15</v>
      </c>
      <c r="G609" t="s">
        <v>174</v>
      </c>
      <c r="H609" t="str">
        <f>VLOOKUP(Table2[[#This Row],[City]], Table46[], 2, FALSE)</f>
        <v>Tamil Nadu</v>
      </c>
      <c r="I609" t="s">
        <v>42</v>
      </c>
      <c r="J609" t="s">
        <v>188</v>
      </c>
      <c r="K609" t="s">
        <v>1378</v>
      </c>
      <c r="L609" s="2">
        <v>1</v>
      </c>
      <c r="M609" s="11">
        <v>13768</v>
      </c>
      <c r="N609" s="6">
        <v>0</v>
      </c>
      <c r="O609" s="4">
        <f>Table2[[#This Row],[Discount]]/100</f>
        <v>0</v>
      </c>
      <c r="P609" s="4" t="str">
        <f>IF(Table2[[#This Row],[Discount%]]=0,"No Discount",
IF(Table2[[#This Row],[Discount%]]&lt;=0.1,"Medium Discount",
IF(Table2[[#This Row],[Discount%]]&lt;=0.2,"High Discount")))</f>
        <v>No Discount</v>
      </c>
      <c r="Q609" s="9">
        <f>(Table2[Unit_Price]*Table2[Quantity])*(Table2[Discount]/100)</f>
        <v>0</v>
      </c>
      <c r="R609" s="10">
        <v>13768</v>
      </c>
      <c r="S609" s="10">
        <v>1659.48</v>
      </c>
      <c r="T609" s="4">
        <f>Table2[Profit]/Table2[Sales]</f>
        <v>0.12053166763509587</v>
      </c>
      <c r="U609" t="s">
        <v>20</v>
      </c>
    </row>
    <row r="610" spans="1:21" x14ac:dyDescent="0.35">
      <c r="A610">
        <v>10647</v>
      </c>
      <c r="B610" s="1">
        <v>45629</v>
      </c>
      <c r="C610" s="2">
        <f>YEAR(Table2[Order Date])</f>
        <v>2024</v>
      </c>
      <c r="D610" s="2" t="str">
        <f>TEXT(Table2[Order Date],"mmm")</f>
        <v>Dec</v>
      </c>
      <c r="E610" t="s">
        <v>1379</v>
      </c>
      <c r="F610" t="s">
        <v>22</v>
      </c>
      <c r="G610" t="s">
        <v>58</v>
      </c>
      <c r="H610" t="str">
        <f>VLOOKUP(Table2[[#This Row],[City]], Table46[], 2, FALSE)</f>
        <v>Rajashtan</v>
      </c>
      <c r="I610" t="s">
        <v>129</v>
      </c>
      <c r="J610" t="s">
        <v>148</v>
      </c>
      <c r="K610" t="s">
        <v>1380</v>
      </c>
      <c r="L610" s="2">
        <v>5</v>
      </c>
      <c r="M610" s="11">
        <v>64144</v>
      </c>
      <c r="N610" s="6">
        <v>15</v>
      </c>
      <c r="O610" s="4">
        <f>Table2[[#This Row],[Discount]]/100</f>
        <v>0.15</v>
      </c>
      <c r="P610" s="4" t="str">
        <f>IF(Table2[[#This Row],[Discount%]]=0,"No Discount",
IF(Table2[[#This Row],[Discount%]]&lt;=0.1,"Medium Discount",
IF(Table2[[#This Row],[Discount%]]&lt;=0.2,"High Discount")))</f>
        <v>High Discount</v>
      </c>
      <c r="Q610" s="9">
        <f>(Table2[Unit_Price]*Table2[Quantity])*(Table2[Discount]/100)</f>
        <v>48108</v>
      </c>
      <c r="R610" s="10">
        <v>272612</v>
      </c>
      <c r="S610" s="10">
        <v>18472.82</v>
      </c>
      <c r="T610" s="4">
        <f>Table2[Profit]/Table2[Sales]</f>
        <v>6.77623142048039E-2</v>
      </c>
      <c r="U610" t="s">
        <v>83</v>
      </c>
    </row>
    <row r="611" spans="1:21" x14ac:dyDescent="0.35">
      <c r="A611">
        <v>10648</v>
      </c>
      <c r="B611" s="1">
        <v>45212</v>
      </c>
      <c r="C611" s="2">
        <f>YEAR(Table2[Order Date])</f>
        <v>2023</v>
      </c>
      <c r="D611" s="2" t="str">
        <f>TEXT(Table2[Order Date],"mmm")</f>
        <v>Oct</v>
      </c>
      <c r="E611" t="s">
        <v>1381</v>
      </c>
      <c r="F611" t="s">
        <v>22</v>
      </c>
      <c r="G611" t="s">
        <v>54</v>
      </c>
      <c r="H611" t="str">
        <f>VLOOKUP(Table2[[#This Row],[City]], Table46[], 2, FALSE)</f>
        <v>Uttar Pradesh</v>
      </c>
      <c r="I611" t="s">
        <v>17</v>
      </c>
      <c r="J611" t="s">
        <v>291</v>
      </c>
      <c r="K611" t="s">
        <v>1382</v>
      </c>
      <c r="L611" s="2">
        <v>5</v>
      </c>
      <c r="M611" s="11">
        <v>23990</v>
      </c>
      <c r="N611" s="6">
        <v>15</v>
      </c>
      <c r="O611" s="4">
        <f>Table2[[#This Row],[Discount]]/100</f>
        <v>0.15</v>
      </c>
      <c r="P611" s="4" t="str">
        <f>IF(Table2[[#This Row],[Discount%]]=0,"No Discount",
IF(Table2[[#This Row],[Discount%]]&lt;=0.1,"Medium Discount",
IF(Table2[[#This Row],[Discount%]]&lt;=0.2,"High Discount")))</f>
        <v>High Discount</v>
      </c>
      <c r="Q611" s="9">
        <f>(Table2[Unit_Price]*Table2[Quantity])*(Table2[Discount]/100)</f>
        <v>17992.5</v>
      </c>
      <c r="R611" s="10">
        <v>101957.5</v>
      </c>
      <c r="S611" s="10">
        <v>5116.45</v>
      </c>
      <c r="T611" s="4">
        <f>Table2[Profit]/Table2[Sales]</f>
        <v>5.0182183753034348E-2</v>
      </c>
      <c r="U611" t="s">
        <v>33</v>
      </c>
    </row>
    <row r="612" spans="1:21" x14ac:dyDescent="0.35">
      <c r="A612">
        <v>10649</v>
      </c>
      <c r="B612" s="1">
        <v>45594</v>
      </c>
      <c r="C612" s="2">
        <f>YEAR(Table2[Order Date])</f>
        <v>2024</v>
      </c>
      <c r="D612" s="2" t="str">
        <f>TEXT(Table2[Order Date],"mmm")</f>
        <v>Oct</v>
      </c>
      <c r="E612" t="s">
        <v>1383</v>
      </c>
      <c r="F612" t="s">
        <v>28</v>
      </c>
      <c r="G612" t="s">
        <v>29</v>
      </c>
      <c r="H612" t="str">
        <f>VLOOKUP(Table2[[#This Row],[City]], Table46[], 2, FALSE)</f>
        <v>Bihar</v>
      </c>
      <c r="I612" t="s">
        <v>24</v>
      </c>
      <c r="J612" t="s">
        <v>59</v>
      </c>
      <c r="K612" t="s">
        <v>1384</v>
      </c>
      <c r="L612" s="2">
        <v>4</v>
      </c>
      <c r="M612" s="11">
        <v>23799</v>
      </c>
      <c r="N612" s="6">
        <v>20</v>
      </c>
      <c r="O612" s="4">
        <f>Table2[[#This Row],[Discount]]/100</f>
        <v>0.2</v>
      </c>
      <c r="P612" s="4" t="str">
        <f>IF(Table2[[#This Row],[Discount%]]=0,"No Discount",
IF(Table2[[#This Row],[Discount%]]&lt;=0.1,"Medium Discount",
IF(Table2[[#This Row],[Discount%]]&lt;=0.2,"High Discount")))</f>
        <v>High Discount</v>
      </c>
      <c r="Q612" s="9">
        <f>(Table2[Unit_Price]*Table2[Quantity])*(Table2[Discount]/100)</f>
        <v>19039.2</v>
      </c>
      <c r="R612" s="10">
        <v>76156.800000000003</v>
      </c>
      <c r="S612" s="10">
        <v>9593.1200000000008</v>
      </c>
      <c r="T612" s="4">
        <f>Table2[Profit]/Table2[Sales]</f>
        <v>0.12596537669649985</v>
      </c>
      <c r="U612" t="s">
        <v>38</v>
      </c>
    </row>
    <row r="613" spans="1:21" x14ac:dyDescent="0.35">
      <c r="A613">
        <v>10650</v>
      </c>
      <c r="B613" s="1">
        <v>45416</v>
      </c>
      <c r="C613" s="2">
        <f>YEAR(Table2[Order Date])</f>
        <v>2024</v>
      </c>
      <c r="D613" s="2" t="str">
        <f>TEXT(Table2[Order Date],"mmm")</f>
        <v>May</v>
      </c>
      <c r="E613" t="s">
        <v>1385</v>
      </c>
      <c r="F613" t="s">
        <v>15</v>
      </c>
      <c r="G613" t="s">
        <v>68</v>
      </c>
      <c r="H613" t="str">
        <f>VLOOKUP(Table2[[#This Row],[City]], Table46[], 2, FALSE)</f>
        <v>Telangana</v>
      </c>
      <c r="I613" t="s">
        <v>17</v>
      </c>
      <c r="J613" t="s">
        <v>111</v>
      </c>
      <c r="K613" t="s">
        <v>1386</v>
      </c>
      <c r="L613" s="2">
        <v>3</v>
      </c>
      <c r="M613" s="11">
        <v>45036</v>
      </c>
      <c r="N613" s="6">
        <v>20</v>
      </c>
      <c r="O613" s="4">
        <f>Table2[[#This Row],[Discount]]/100</f>
        <v>0.2</v>
      </c>
      <c r="P613" s="4" t="str">
        <f>IF(Table2[[#This Row],[Discount%]]=0,"No Discount",
IF(Table2[[#This Row],[Discount%]]&lt;=0.1,"Medium Discount",
IF(Table2[[#This Row],[Discount%]]&lt;=0.2,"High Discount")))</f>
        <v>High Discount</v>
      </c>
      <c r="Q613" s="9">
        <f>(Table2[Unit_Price]*Table2[Quantity])*(Table2[Discount]/100)</f>
        <v>27021.600000000002</v>
      </c>
      <c r="R613" s="10">
        <v>108086.39999999999</v>
      </c>
      <c r="S613" s="10">
        <v>23167.57</v>
      </c>
      <c r="T613" s="4">
        <f>Table2[Profit]/Table2[Sales]</f>
        <v>0.21434306258696748</v>
      </c>
      <c r="U613" t="s">
        <v>72</v>
      </c>
    </row>
    <row r="614" spans="1:21" x14ac:dyDescent="0.35">
      <c r="A614">
        <v>10651</v>
      </c>
      <c r="B614" s="1">
        <v>45610</v>
      </c>
      <c r="C614" s="2">
        <f>YEAR(Table2[Order Date])</f>
        <v>2024</v>
      </c>
      <c r="D614" s="2" t="str">
        <f>TEXT(Table2[Order Date],"mmm")</f>
        <v>Nov</v>
      </c>
      <c r="E614" t="s">
        <v>1387</v>
      </c>
      <c r="F614" t="s">
        <v>40</v>
      </c>
      <c r="G614" t="s">
        <v>62</v>
      </c>
      <c r="H614" t="str">
        <f>VLOOKUP(Table2[[#This Row],[City]], Table46[], 2, FALSE)</f>
        <v>Goa</v>
      </c>
      <c r="I614" t="s">
        <v>24</v>
      </c>
      <c r="J614" t="s">
        <v>36</v>
      </c>
      <c r="K614" t="s">
        <v>1388</v>
      </c>
      <c r="L614" s="2">
        <v>2</v>
      </c>
      <c r="M614" s="11">
        <v>15732</v>
      </c>
      <c r="N614" s="6">
        <v>10</v>
      </c>
      <c r="O614" s="4">
        <f>Table2[[#This Row],[Discount]]/100</f>
        <v>0.1</v>
      </c>
      <c r="P614" s="4" t="str">
        <f>IF(Table2[[#This Row],[Discount%]]=0,"No Discount",
IF(Table2[[#This Row],[Discount%]]&lt;=0.1,"Medium Discount",
IF(Table2[[#This Row],[Discount%]]&lt;=0.2,"High Discount")))</f>
        <v>Medium Discount</v>
      </c>
      <c r="Q614" s="9">
        <f>(Table2[Unit_Price]*Table2[Quantity])*(Table2[Discount]/100)</f>
        <v>3146.4</v>
      </c>
      <c r="R614" s="10">
        <v>28317.599999999999</v>
      </c>
      <c r="S614" s="10">
        <v>6101.14</v>
      </c>
      <c r="T614" s="4">
        <f>Table2[Profit]/Table2[Sales]</f>
        <v>0.21545399327626638</v>
      </c>
      <c r="U614" t="s">
        <v>38</v>
      </c>
    </row>
    <row r="615" spans="1:21" x14ac:dyDescent="0.35">
      <c r="A615">
        <v>10652</v>
      </c>
      <c r="B615" s="1">
        <v>45535</v>
      </c>
      <c r="C615" s="2">
        <f>YEAR(Table2[Order Date])</f>
        <v>2024</v>
      </c>
      <c r="D615" s="2" t="str">
        <f>TEXT(Table2[Order Date],"mmm")</f>
        <v>Aug</v>
      </c>
      <c r="E615" t="s">
        <v>1389</v>
      </c>
      <c r="F615" t="s">
        <v>22</v>
      </c>
      <c r="G615" t="s">
        <v>23</v>
      </c>
      <c r="H615" t="str">
        <f>VLOOKUP(Table2[[#This Row],[City]], Table46[], 2, FALSE)</f>
        <v>Delhi</v>
      </c>
      <c r="I615" t="s">
        <v>129</v>
      </c>
      <c r="J615" t="s">
        <v>168</v>
      </c>
      <c r="K615" t="s">
        <v>1390</v>
      </c>
      <c r="L615" s="2">
        <v>4</v>
      </c>
      <c r="M615" s="11">
        <v>33639</v>
      </c>
      <c r="N615" s="6">
        <v>5</v>
      </c>
      <c r="O615" s="4">
        <f>Table2[[#This Row],[Discount]]/100</f>
        <v>0.05</v>
      </c>
      <c r="P615" s="4" t="str">
        <f>IF(Table2[[#This Row],[Discount%]]=0,"No Discount",
IF(Table2[[#This Row],[Discount%]]&lt;=0.1,"Medium Discount",
IF(Table2[[#This Row],[Discount%]]&lt;=0.2,"High Discount")))</f>
        <v>Medium Discount</v>
      </c>
      <c r="Q615" s="9">
        <f>(Table2[Unit_Price]*Table2[Quantity])*(Table2[Discount]/100)</f>
        <v>6727.8</v>
      </c>
      <c r="R615" s="10">
        <v>127828.2</v>
      </c>
      <c r="S615" s="10">
        <v>22607.99</v>
      </c>
      <c r="T615" s="4">
        <f>Table2[Profit]/Table2[Sales]</f>
        <v>0.17686230424898419</v>
      </c>
      <c r="U615" t="s">
        <v>33</v>
      </c>
    </row>
    <row r="616" spans="1:21" x14ac:dyDescent="0.35">
      <c r="A616">
        <v>10653</v>
      </c>
      <c r="B616" s="1">
        <v>45582</v>
      </c>
      <c r="C616" s="2">
        <f>YEAR(Table2[Order Date])</f>
        <v>2024</v>
      </c>
      <c r="D616" s="2" t="str">
        <f>TEXT(Table2[Order Date],"mmm")</f>
        <v>Oct</v>
      </c>
      <c r="E616" t="s">
        <v>1391</v>
      </c>
      <c r="F616" t="s">
        <v>28</v>
      </c>
      <c r="G616" t="s">
        <v>35</v>
      </c>
      <c r="H616" t="str">
        <f>VLOOKUP(Table2[[#This Row],[City]], Table46[], 2, FALSE)</f>
        <v>West Bengal</v>
      </c>
      <c r="I616" t="s">
        <v>30</v>
      </c>
      <c r="J616" t="s">
        <v>104</v>
      </c>
      <c r="K616" t="s">
        <v>1392</v>
      </c>
      <c r="L616" s="2">
        <v>1</v>
      </c>
      <c r="M616" s="11">
        <v>40338</v>
      </c>
      <c r="N616" s="6">
        <v>10</v>
      </c>
      <c r="O616" s="4">
        <f>Table2[[#This Row],[Discount]]/100</f>
        <v>0.1</v>
      </c>
      <c r="P616" s="4" t="str">
        <f>IF(Table2[[#This Row],[Discount%]]=0,"No Discount",
IF(Table2[[#This Row],[Discount%]]&lt;=0.1,"Medium Discount",
IF(Table2[[#This Row],[Discount%]]&lt;=0.2,"High Discount")))</f>
        <v>Medium Discount</v>
      </c>
      <c r="Q616" s="9">
        <f>(Table2[Unit_Price]*Table2[Quantity])*(Table2[Discount]/100)</f>
        <v>4033.8</v>
      </c>
      <c r="R616" s="10">
        <v>36304.199999999997</v>
      </c>
      <c r="S616" s="10">
        <v>5994.44</v>
      </c>
      <c r="T616" s="4">
        <f>Table2[Profit]/Table2[Sales]</f>
        <v>0.16511698370987379</v>
      </c>
      <c r="U616" t="s">
        <v>20</v>
      </c>
    </row>
    <row r="617" spans="1:21" x14ac:dyDescent="0.35">
      <c r="A617">
        <v>10654</v>
      </c>
      <c r="B617" s="1">
        <v>45529</v>
      </c>
      <c r="C617" s="2">
        <f>YEAR(Table2[Order Date])</f>
        <v>2024</v>
      </c>
      <c r="D617" s="2" t="str">
        <f>TEXT(Table2[Order Date],"mmm")</f>
        <v>Aug</v>
      </c>
      <c r="E617" t="s">
        <v>1393</v>
      </c>
      <c r="F617" t="s">
        <v>28</v>
      </c>
      <c r="G617" t="s">
        <v>29</v>
      </c>
      <c r="H617" t="str">
        <f>VLOOKUP(Table2[[#This Row],[City]], Table46[], 2, FALSE)</f>
        <v>Bihar</v>
      </c>
      <c r="I617" t="s">
        <v>96</v>
      </c>
      <c r="J617" t="s">
        <v>97</v>
      </c>
      <c r="K617" t="s">
        <v>976</v>
      </c>
      <c r="L617" s="2">
        <v>2</v>
      </c>
      <c r="M617" s="11">
        <v>8873</v>
      </c>
      <c r="N617" s="6">
        <v>5</v>
      </c>
      <c r="O617" s="4">
        <f>Table2[[#This Row],[Discount]]/100</f>
        <v>0.05</v>
      </c>
      <c r="P617" s="4" t="str">
        <f>IF(Table2[[#This Row],[Discount%]]=0,"No Discount",
IF(Table2[[#This Row],[Discount%]]&lt;=0.1,"Medium Discount",
IF(Table2[[#This Row],[Discount%]]&lt;=0.2,"High Discount")))</f>
        <v>Medium Discount</v>
      </c>
      <c r="Q617" s="9">
        <f>(Table2[Unit_Price]*Table2[Quantity])*(Table2[Discount]/100)</f>
        <v>887.30000000000007</v>
      </c>
      <c r="R617" s="10">
        <v>16858.7</v>
      </c>
      <c r="S617" s="10">
        <v>2506.08</v>
      </c>
      <c r="T617" s="4">
        <f>Table2[Profit]/Table2[Sales]</f>
        <v>0.14865203129541424</v>
      </c>
      <c r="U617" t="s">
        <v>83</v>
      </c>
    </row>
    <row r="618" spans="1:21" x14ac:dyDescent="0.35">
      <c r="A618">
        <v>10655</v>
      </c>
      <c r="B618" s="1">
        <v>45823</v>
      </c>
      <c r="C618" s="2">
        <f>YEAR(Table2[Order Date])</f>
        <v>2025</v>
      </c>
      <c r="D618" s="2" t="str">
        <f>TEXT(Table2[Order Date],"mmm")</f>
        <v>Jun</v>
      </c>
      <c r="E618" t="s">
        <v>1394</v>
      </c>
      <c r="F618" t="s">
        <v>28</v>
      </c>
      <c r="G618" t="s">
        <v>35</v>
      </c>
      <c r="H618" t="str">
        <f>VLOOKUP(Table2[[#This Row],[City]], Table46[], 2, FALSE)</f>
        <v>West Bengal</v>
      </c>
      <c r="I618" t="s">
        <v>96</v>
      </c>
      <c r="J618" t="s">
        <v>156</v>
      </c>
      <c r="K618" t="s">
        <v>1395</v>
      </c>
      <c r="L618" s="2">
        <v>4</v>
      </c>
      <c r="M618" s="11">
        <v>47066</v>
      </c>
      <c r="N618" s="6">
        <v>15</v>
      </c>
      <c r="O618" s="4">
        <f>Table2[[#This Row],[Discount]]/100</f>
        <v>0.15</v>
      </c>
      <c r="P618" s="4" t="str">
        <f>IF(Table2[[#This Row],[Discount%]]=0,"No Discount",
IF(Table2[[#This Row],[Discount%]]&lt;=0.1,"Medium Discount",
IF(Table2[[#This Row],[Discount%]]&lt;=0.2,"High Discount")))</f>
        <v>High Discount</v>
      </c>
      <c r="Q618" s="9">
        <f>(Table2[Unit_Price]*Table2[Quantity])*(Table2[Discount]/100)</f>
        <v>28239.599999999999</v>
      </c>
      <c r="R618" s="10">
        <v>160024.4</v>
      </c>
      <c r="S618" s="10">
        <v>25992.03</v>
      </c>
      <c r="T618" s="4">
        <f>Table2[Profit]/Table2[Sales]</f>
        <v>0.16242541762381238</v>
      </c>
      <c r="U618" t="s">
        <v>72</v>
      </c>
    </row>
    <row r="619" spans="1:21" x14ac:dyDescent="0.35">
      <c r="A619">
        <v>10656</v>
      </c>
      <c r="B619" s="1">
        <v>45841</v>
      </c>
      <c r="C619" s="2">
        <f>YEAR(Table2[Order Date])</f>
        <v>2025</v>
      </c>
      <c r="D619" s="2" t="str">
        <f>TEXT(Table2[Order Date],"mmm")</f>
        <v>Jul</v>
      </c>
      <c r="E619" t="s">
        <v>1396</v>
      </c>
      <c r="F619" t="s">
        <v>22</v>
      </c>
      <c r="G619" t="s">
        <v>58</v>
      </c>
      <c r="H619" t="str">
        <f>VLOOKUP(Table2[[#This Row],[City]], Table46[], 2, FALSE)</f>
        <v>Rajashtan</v>
      </c>
      <c r="I619" t="s">
        <v>86</v>
      </c>
      <c r="J619" t="s">
        <v>171</v>
      </c>
      <c r="K619" t="s">
        <v>1397</v>
      </c>
      <c r="L619" s="2">
        <v>5</v>
      </c>
      <c r="M619" s="11">
        <v>60803</v>
      </c>
      <c r="N619" s="6">
        <v>20</v>
      </c>
      <c r="O619" s="4">
        <f>Table2[[#This Row],[Discount]]/100</f>
        <v>0.2</v>
      </c>
      <c r="P619" s="4" t="str">
        <f>IF(Table2[[#This Row],[Discount%]]=0,"No Discount",
IF(Table2[[#This Row],[Discount%]]&lt;=0.1,"Medium Discount",
IF(Table2[[#This Row],[Discount%]]&lt;=0.2,"High Discount")))</f>
        <v>High Discount</v>
      </c>
      <c r="Q619" s="9">
        <f>(Table2[Unit_Price]*Table2[Quantity])*(Table2[Discount]/100)</f>
        <v>60803</v>
      </c>
      <c r="R619" s="10">
        <v>243212</v>
      </c>
      <c r="S619" s="10">
        <v>48161.52</v>
      </c>
      <c r="T619" s="4">
        <f>Table2[Profit]/Table2[Sales]</f>
        <v>0.19802279492788183</v>
      </c>
      <c r="U619" t="s">
        <v>33</v>
      </c>
    </row>
    <row r="620" spans="1:21" x14ac:dyDescent="0.35">
      <c r="A620">
        <v>10657</v>
      </c>
      <c r="B620" s="1">
        <v>45749</v>
      </c>
      <c r="C620" s="2">
        <f>YEAR(Table2[Order Date])</f>
        <v>2025</v>
      </c>
      <c r="D620" s="2" t="str">
        <f>TEXT(Table2[Order Date],"mmm")</f>
        <v>Apr</v>
      </c>
      <c r="E620" t="s">
        <v>1398</v>
      </c>
      <c r="F620" t="s">
        <v>22</v>
      </c>
      <c r="G620" t="s">
        <v>54</v>
      </c>
      <c r="H620" t="str">
        <f>VLOOKUP(Table2[[#This Row],[City]], Table46[], 2, FALSE)</f>
        <v>Uttar Pradesh</v>
      </c>
      <c r="I620" t="s">
        <v>46</v>
      </c>
      <c r="J620" t="s">
        <v>201</v>
      </c>
      <c r="K620" t="s">
        <v>1399</v>
      </c>
      <c r="L620" s="2">
        <v>5</v>
      </c>
      <c r="M620" s="11">
        <v>15239</v>
      </c>
      <c r="N620" s="6">
        <v>15</v>
      </c>
      <c r="O620" s="4">
        <f>Table2[[#This Row],[Discount]]/100</f>
        <v>0.15</v>
      </c>
      <c r="P620" s="4" t="str">
        <f>IF(Table2[[#This Row],[Discount%]]=0,"No Discount",
IF(Table2[[#This Row],[Discount%]]&lt;=0.1,"Medium Discount",
IF(Table2[[#This Row],[Discount%]]&lt;=0.2,"High Discount")))</f>
        <v>High Discount</v>
      </c>
      <c r="Q620" s="9">
        <f>(Table2[Unit_Price]*Table2[Quantity])*(Table2[Discount]/100)</f>
        <v>11429.25</v>
      </c>
      <c r="R620" s="10">
        <v>64765.75</v>
      </c>
      <c r="S620" s="10">
        <v>6005.61</v>
      </c>
      <c r="T620" s="4">
        <f>Table2[Profit]/Table2[Sales]</f>
        <v>9.2728178087955429E-2</v>
      </c>
      <c r="U620" t="s">
        <v>38</v>
      </c>
    </row>
    <row r="621" spans="1:21" x14ac:dyDescent="0.35">
      <c r="A621">
        <v>10658</v>
      </c>
      <c r="B621" s="1">
        <v>45608</v>
      </c>
      <c r="C621" s="2">
        <f>YEAR(Table2[Order Date])</f>
        <v>2024</v>
      </c>
      <c r="D621" s="2" t="str">
        <f>TEXT(Table2[Order Date],"mmm")</f>
        <v>Nov</v>
      </c>
      <c r="E621" t="s">
        <v>1400</v>
      </c>
      <c r="F621" t="s">
        <v>22</v>
      </c>
      <c r="G621" t="s">
        <v>54</v>
      </c>
      <c r="H621" t="str">
        <f>VLOOKUP(Table2[[#This Row],[City]], Table46[], 2, FALSE)</f>
        <v>Uttar Pradesh</v>
      </c>
      <c r="I621" t="s">
        <v>86</v>
      </c>
      <c r="J621" t="s">
        <v>296</v>
      </c>
      <c r="K621" t="s">
        <v>1401</v>
      </c>
      <c r="L621" s="2">
        <v>5</v>
      </c>
      <c r="M621" s="11">
        <v>23494</v>
      </c>
      <c r="N621" s="6">
        <v>15</v>
      </c>
      <c r="O621" s="4">
        <f>Table2[[#This Row],[Discount]]/100</f>
        <v>0.15</v>
      </c>
      <c r="P621" s="4" t="str">
        <f>IF(Table2[[#This Row],[Discount%]]=0,"No Discount",
IF(Table2[[#This Row],[Discount%]]&lt;=0.1,"Medium Discount",
IF(Table2[[#This Row],[Discount%]]&lt;=0.2,"High Discount")))</f>
        <v>High Discount</v>
      </c>
      <c r="Q621" s="9">
        <f>(Table2[Unit_Price]*Table2[Quantity])*(Table2[Discount]/100)</f>
        <v>17620.5</v>
      </c>
      <c r="R621" s="10">
        <v>99849.5</v>
      </c>
      <c r="S621" s="10">
        <v>11088.18</v>
      </c>
      <c r="T621" s="4">
        <f>Table2[Profit]/Table2[Sales]</f>
        <v>0.11104892863759959</v>
      </c>
      <c r="U621" t="s">
        <v>72</v>
      </c>
    </row>
    <row r="622" spans="1:21" x14ac:dyDescent="0.35">
      <c r="A622">
        <v>10659</v>
      </c>
      <c r="B622" s="1">
        <v>45880</v>
      </c>
      <c r="C622" s="2">
        <f>YEAR(Table2[Order Date])</f>
        <v>2025</v>
      </c>
      <c r="D622" s="2" t="str">
        <f>TEXT(Table2[Order Date],"mmm")</f>
        <v>Aug</v>
      </c>
      <c r="E622" t="s">
        <v>1402</v>
      </c>
      <c r="F622" t="s">
        <v>28</v>
      </c>
      <c r="G622" t="s">
        <v>144</v>
      </c>
      <c r="H622" t="str">
        <f>VLOOKUP(Table2[[#This Row],[City]], Table46[], 2, FALSE)</f>
        <v>Assam</v>
      </c>
      <c r="I622" t="s">
        <v>96</v>
      </c>
      <c r="J622" t="s">
        <v>156</v>
      </c>
      <c r="K622" t="s">
        <v>1403</v>
      </c>
      <c r="L622" s="2">
        <v>4</v>
      </c>
      <c r="M622" s="11">
        <v>54966</v>
      </c>
      <c r="N622" s="6">
        <v>20</v>
      </c>
      <c r="O622" s="4">
        <f>Table2[[#This Row],[Discount]]/100</f>
        <v>0.2</v>
      </c>
      <c r="P622" s="4" t="str">
        <f>IF(Table2[[#This Row],[Discount%]]=0,"No Discount",
IF(Table2[[#This Row],[Discount%]]&lt;=0.1,"Medium Discount",
IF(Table2[[#This Row],[Discount%]]&lt;=0.2,"High Discount")))</f>
        <v>High Discount</v>
      </c>
      <c r="Q622" s="9">
        <f>(Table2[Unit_Price]*Table2[Quantity])*(Table2[Discount]/100)</f>
        <v>43972.800000000003</v>
      </c>
      <c r="R622" s="10">
        <v>175891.20000000001</v>
      </c>
      <c r="S622" s="10">
        <v>34105.839999999997</v>
      </c>
      <c r="T622" s="4">
        <f>Table2[Profit]/Table2[Sales]</f>
        <v>0.19390304915766107</v>
      </c>
      <c r="U622" t="s">
        <v>38</v>
      </c>
    </row>
    <row r="623" spans="1:21" x14ac:dyDescent="0.35">
      <c r="A623">
        <v>10660</v>
      </c>
      <c r="B623" s="1">
        <v>45525</v>
      </c>
      <c r="C623" s="2">
        <f>YEAR(Table2[Order Date])</f>
        <v>2024</v>
      </c>
      <c r="D623" s="2" t="str">
        <f>TEXT(Table2[Order Date],"mmm")</f>
        <v>Aug</v>
      </c>
      <c r="E623" t="s">
        <v>1404</v>
      </c>
      <c r="F623" t="s">
        <v>22</v>
      </c>
      <c r="G623" t="s">
        <v>167</v>
      </c>
      <c r="H623" t="str">
        <f>VLOOKUP(Table2[[#This Row],[City]], Table46[], 2, FALSE)</f>
        <v>Punjab</v>
      </c>
      <c r="I623" t="s">
        <v>69</v>
      </c>
      <c r="J623" t="s">
        <v>123</v>
      </c>
      <c r="K623" t="s">
        <v>1405</v>
      </c>
      <c r="L623" s="2">
        <v>4</v>
      </c>
      <c r="M623" s="11">
        <v>53502</v>
      </c>
      <c r="N623" s="6">
        <v>10</v>
      </c>
      <c r="O623" s="4">
        <f>Table2[[#This Row],[Discount]]/100</f>
        <v>0.1</v>
      </c>
      <c r="P623" s="4" t="str">
        <f>IF(Table2[[#This Row],[Discount%]]=0,"No Discount",
IF(Table2[[#This Row],[Discount%]]&lt;=0.1,"Medium Discount",
IF(Table2[[#This Row],[Discount%]]&lt;=0.2,"High Discount")))</f>
        <v>Medium Discount</v>
      </c>
      <c r="Q623" s="9">
        <f>(Table2[Unit_Price]*Table2[Quantity])*(Table2[Discount]/100)</f>
        <v>21400.800000000003</v>
      </c>
      <c r="R623" s="10">
        <v>192607.2</v>
      </c>
      <c r="S623" s="10">
        <v>44323.62</v>
      </c>
      <c r="T623" s="4">
        <f>Table2[Profit]/Table2[Sales]</f>
        <v>0.23012441902483396</v>
      </c>
      <c r="U623" t="s">
        <v>38</v>
      </c>
    </row>
    <row r="624" spans="1:21" x14ac:dyDescent="0.35">
      <c r="A624">
        <v>10661</v>
      </c>
      <c r="B624" s="1">
        <v>45546</v>
      </c>
      <c r="C624" s="2">
        <f>YEAR(Table2[Order Date])</f>
        <v>2024</v>
      </c>
      <c r="D624" s="2" t="str">
        <f>TEXT(Table2[Order Date],"mmm")</f>
        <v>Sep</v>
      </c>
      <c r="E624" t="s">
        <v>1406</v>
      </c>
      <c r="F624" t="s">
        <v>15</v>
      </c>
      <c r="G624" t="s">
        <v>147</v>
      </c>
      <c r="H624" t="str">
        <f>VLOOKUP(Table2[[#This Row],[City]], Table46[], 2, FALSE)</f>
        <v>Kerala</v>
      </c>
      <c r="I624" t="s">
        <v>42</v>
      </c>
      <c r="J624" t="s">
        <v>51</v>
      </c>
      <c r="K624" t="s">
        <v>1407</v>
      </c>
      <c r="L624" s="2">
        <v>2</v>
      </c>
      <c r="M624" s="11">
        <v>50880</v>
      </c>
      <c r="N624" s="6">
        <v>15</v>
      </c>
      <c r="O624" s="4">
        <f>Table2[[#This Row],[Discount]]/100</f>
        <v>0.15</v>
      </c>
      <c r="P624" s="4" t="str">
        <f>IF(Table2[[#This Row],[Discount%]]=0,"No Discount",
IF(Table2[[#This Row],[Discount%]]&lt;=0.1,"Medium Discount",
IF(Table2[[#This Row],[Discount%]]&lt;=0.2,"High Discount")))</f>
        <v>High Discount</v>
      </c>
      <c r="Q624" s="9">
        <f>(Table2[Unit_Price]*Table2[Quantity])*(Table2[Discount]/100)</f>
        <v>15264</v>
      </c>
      <c r="R624" s="10">
        <v>86496</v>
      </c>
      <c r="S624" s="10">
        <v>11193.8</v>
      </c>
      <c r="T624" s="4">
        <f>Table2[Profit]/Table2[Sales]</f>
        <v>0.12941407695153531</v>
      </c>
      <c r="U624" t="s">
        <v>38</v>
      </c>
    </row>
    <row r="625" spans="1:21" x14ac:dyDescent="0.35">
      <c r="A625">
        <v>10662</v>
      </c>
      <c r="B625" s="1">
        <v>45485</v>
      </c>
      <c r="C625" s="2">
        <f>YEAR(Table2[Order Date])</f>
        <v>2024</v>
      </c>
      <c r="D625" s="2" t="str">
        <f>TEXT(Table2[Order Date],"mmm")</f>
        <v>Jul</v>
      </c>
      <c r="E625" t="s">
        <v>1408</v>
      </c>
      <c r="F625" t="s">
        <v>15</v>
      </c>
      <c r="G625" t="s">
        <v>93</v>
      </c>
      <c r="H625" t="str">
        <f>VLOOKUP(Table2[[#This Row],[City]], Table46[], 2, FALSE)</f>
        <v>Tamil Nadu</v>
      </c>
      <c r="I625" t="s">
        <v>17</v>
      </c>
      <c r="J625" t="s">
        <v>291</v>
      </c>
      <c r="K625" t="s">
        <v>1409</v>
      </c>
      <c r="L625" s="2">
        <v>3</v>
      </c>
      <c r="M625" s="11">
        <v>2983</v>
      </c>
      <c r="N625" s="6">
        <v>5</v>
      </c>
      <c r="O625" s="4">
        <f>Table2[[#This Row],[Discount]]/100</f>
        <v>0.05</v>
      </c>
      <c r="P625" s="4" t="str">
        <f>IF(Table2[[#This Row],[Discount%]]=0,"No Discount",
IF(Table2[[#This Row],[Discount%]]&lt;=0.1,"Medium Discount",
IF(Table2[[#This Row],[Discount%]]&lt;=0.2,"High Discount")))</f>
        <v>Medium Discount</v>
      </c>
      <c r="Q625" s="9">
        <f>(Table2[Unit_Price]*Table2[Quantity])*(Table2[Discount]/100)</f>
        <v>447.45000000000005</v>
      </c>
      <c r="R625" s="10">
        <v>8501.5499999999993</v>
      </c>
      <c r="S625" s="10">
        <v>1069.73</v>
      </c>
      <c r="T625" s="4">
        <f>Table2[Profit]/Table2[Sales]</f>
        <v>0.12582764319447631</v>
      </c>
      <c r="U625" t="s">
        <v>83</v>
      </c>
    </row>
    <row r="626" spans="1:21" x14ac:dyDescent="0.35">
      <c r="A626">
        <v>10663</v>
      </c>
      <c r="B626" s="1">
        <v>45814</v>
      </c>
      <c r="C626" s="2">
        <f>YEAR(Table2[Order Date])</f>
        <v>2025</v>
      </c>
      <c r="D626" s="2" t="str">
        <f>TEXT(Table2[Order Date],"mmm")</f>
        <v>Jun</v>
      </c>
      <c r="E626" t="s">
        <v>1410</v>
      </c>
      <c r="F626" t="s">
        <v>40</v>
      </c>
      <c r="G626" t="s">
        <v>50</v>
      </c>
      <c r="H626" t="str">
        <f>VLOOKUP(Table2[[#This Row],[City]], Table46[], 2, FALSE)</f>
        <v>Maharashtra</v>
      </c>
      <c r="I626" t="s">
        <v>75</v>
      </c>
      <c r="J626" t="s">
        <v>76</v>
      </c>
      <c r="K626" t="s">
        <v>1066</v>
      </c>
      <c r="L626" s="2">
        <v>1</v>
      </c>
      <c r="M626" s="11">
        <v>76363</v>
      </c>
      <c r="N626" s="6">
        <v>0</v>
      </c>
      <c r="O626" s="4">
        <f>Table2[[#This Row],[Discount]]/100</f>
        <v>0</v>
      </c>
      <c r="P626" s="4" t="str">
        <f>IF(Table2[[#This Row],[Discount%]]=0,"No Discount",
IF(Table2[[#This Row],[Discount%]]&lt;=0.1,"Medium Discount",
IF(Table2[[#This Row],[Discount%]]&lt;=0.2,"High Discount")))</f>
        <v>No Discount</v>
      </c>
      <c r="Q626" s="9">
        <f>(Table2[Unit_Price]*Table2[Quantity])*(Table2[Discount]/100)</f>
        <v>0</v>
      </c>
      <c r="R626" s="10">
        <v>76363</v>
      </c>
      <c r="S626" s="10">
        <v>18403.02</v>
      </c>
      <c r="T626" s="4">
        <f>Table2[Profit]/Table2[Sales]</f>
        <v>0.2409939368542357</v>
      </c>
      <c r="U626" t="s">
        <v>38</v>
      </c>
    </row>
    <row r="627" spans="1:21" x14ac:dyDescent="0.35">
      <c r="A627">
        <v>10664</v>
      </c>
      <c r="B627" s="1">
        <v>45453</v>
      </c>
      <c r="C627" s="2">
        <f>YEAR(Table2[Order Date])</f>
        <v>2024</v>
      </c>
      <c r="D627" s="2" t="str">
        <f>TEXT(Table2[Order Date],"mmm")</f>
        <v>Jun</v>
      </c>
      <c r="E627" t="s">
        <v>1411</v>
      </c>
      <c r="F627" t="s">
        <v>22</v>
      </c>
      <c r="G627" t="s">
        <v>58</v>
      </c>
      <c r="H627" t="str">
        <f>VLOOKUP(Table2[[#This Row],[City]], Table46[], 2, FALSE)</f>
        <v>Rajashtan</v>
      </c>
      <c r="I627" t="s">
        <v>42</v>
      </c>
      <c r="J627" t="s">
        <v>188</v>
      </c>
      <c r="K627" t="s">
        <v>1412</v>
      </c>
      <c r="L627" s="2">
        <v>4</v>
      </c>
      <c r="M627" s="11">
        <v>47929</v>
      </c>
      <c r="N627" s="6">
        <v>5</v>
      </c>
      <c r="O627" s="4">
        <f>Table2[[#This Row],[Discount]]/100</f>
        <v>0.05</v>
      </c>
      <c r="P627" s="4" t="str">
        <f>IF(Table2[[#This Row],[Discount%]]=0,"No Discount",
IF(Table2[[#This Row],[Discount%]]&lt;=0.1,"Medium Discount",
IF(Table2[[#This Row],[Discount%]]&lt;=0.2,"High Discount")))</f>
        <v>Medium Discount</v>
      </c>
      <c r="Q627" s="9">
        <f>(Table2[Unit_Price]*Table2[Quantity])*(Table2[Discount]/100)</f>
        <v>9585.8000000000011</v>
      </c>
      <c r="R627" s="10">
        <v>182130.2</v>
      </c>
      <c r="S627" s="10">
        <v>30387.53</v>
      </c>
      <c r="T627" s="4">
        <f>Table2[Profit]/Table2[Sales]</f>
        <v>0.16684509213738302</v>
      </c>
      <c r="U627" t="s">
        <v>72</v>
      </c>
    </row>
    <row r="628" spans="1:21" x14ac:dyDescent="0.35">
      <c r="A628">
        <v>10665</v>
      </c>
      <c r="B628" s="1">
        <v>45660</v>
      </c>
      <c r="C628" s="2">
        <f>YEAR(Table2[Order Date])</f>
        <v>2025</v>
      </c>
      <c r="D628" s="2" t="str">
        <f>TEXT(Table2[Order Date],"mmm")</f>
        <v>Jan</v>
      </c>
      <c r="E628" t="s">
        <v>1413</v>
      </c>
      <c r="F628" t="s">
        <v>28</v>
      </c>
      <c r="G628" t="s">
        <v>85</v>
      </c>
      <c r="H628" t="str">
        <f>VLOOKUP(Table2[[#This Row],[City]], Table46[], 2, FALSE)</f>
        <v>Odisha</v>
      </c>
      <c r="I628" t="s">
        <v>86</v>
      </c>
      <c r="J628" t="s">
        <v>87</v>
      </c>
      <c r="K628" t="s">
        <v>1414</v>
      </c>
      <c r="L628" s="2">
        <v>4</v>
      </c>
      <c r="M628" s="11">
        <v>54039</v>
      </c>
      <c r="N628" s="6">
        <v>5</v>
      </c>
      <c r="O628" s="4">
        <f>Table2[[#This Row],[Discount]]/100</f>
        <v>0.05</v>
      </c>
      <c r="P628" s="4" t="str">
        <f>IF(Table2[[#This Row],[Discount%]]=0,"No Discount",
IF(Table2[[#This Row],[Discount%]]&lt;=0.1,"Medium Discount",
IF(Table2[[#This Row],[Discount%]]&lt;=0.2,"High Discount")))</f>
        <v>Medium Discount</v>
      </c>
      <c r="Q628" s="9">
        <f>(Table2[Unit_Price]*Table2[Quantity])*(Table2[Discount]/100)</f>
        <v>10807.800000000001</v>
      </c>
      <c r="R628" s="10">
        <v>205348.2</v>
      </c>
      <c r="S628" s="10">
        <v>35865.22</v>
      </c>
      <c r="T628" s="4">
        <f>Table2[Profit]/Table2[Sales]</f>
        <v>0.17465563369924839</v>
      </c>
      <c r="U628" t="s">
        <v>20</v>
      </c>
    </row>
    <row r="629" spans="1:21" x14ac:dyDescent="0.35">
      <c r="A629">
        <v>10666</v>
      </c>
      <c r="B629" s="1">
        <v>45304</v>
      </c>
      <c r="C629" s="2">
        <f>YEAR(Table2[Order Date])</f>
        <v>2024</v>
      </c>
      <c r="D629" s="2" t="str">
        <f>TEXT(Table2[Order Date],"mmm")</f>
        <v>Jan</v>
      </c>
      <c r="E629" t="s">
        <v>1415</v>
      </c>
      <c r="F629" t="s">
        <v>22</v>
      </c>
      <c r="G629" t="s">
        <v>74</v>
      </c>
      <c r="H629" t="str">
        <f>VLOOKUP(Table2[[#This Row],[City]], Table46[], 2, FALSE)</f>
        <v>Chandigarh</v>
      </c>
      <c r="I629" t="s">
        <v>17</v>
      </c>
      <c r="J629" t="s">
        <v>291</v>
      </c>
      <c r="K629" t="s">
        <v>1416</v>
      </c>
      <c r="L629" s="2">
        <v>3</v>
      </c>
      <c r="M629" s="11">
        <v>10688</v>
      </c>
      <c r="N629" s="6">
        <v>10</v>
      </c>
      <c r="O629" s="4">
        <f>Table2[[#This Row],[Discount]]/100</f>
        <v>0.1</v>
      </c>
      <c r="P629" s="4" t="str">
        <f>IF(Table2[[#This Row],[Discount%]]=0,"No Discount",
IF(Table2[[#This Row],[Discount%]]&lt;=0.1,"Medium Discount",
IF(Table2[[#This Row],[Discount%]]&lt;=0.2,"High Discount")))</f>
        <v>Medium Discount</v>
      </c>
      <c r="Q629" s="9">
        <f>(Table2[Unit_Price]*Table2[Quantity])*(Table2[Discount]/100)</f>
        <v>3206.4</v>
      </c>
      <c r="R629" s="10">
        <v>28857.599999999999</v>
      </c>
      <c r="S629" s="10">
        <v>4466.6400000000003</v>
      </c>
      <c r="T629" s="4">
        <f>Table2[Profit]/Table2[Sales]</f>
        <v>0.1547821024617432</v>
      </c>
      <c r="U629" t="s">
        <v>38</v>
      </c>
    </row>
    <row r="630" spans="1:21" x14ac:dyDescent="0.35">
      <c r="A630">
        <v>10667</v>
      </c>
      <c r="B630" s="1">
        <v>45360</v>
      </c>
      <c r="C630" s="2">
        <f>YEAR(Table2[Order Date])</f>
        <v>2024</v>
      </c>
      <c r="D630" s="2" t="str">
        <f>TEXT(Table2[Order Date],"mmm")</f>
        <v>Mar</v>
      </c>
      <c r="E630" t="s">
        <v>1417</v>
      </c>
      <c r="F630" t="s">
        <v>28</v>
      </c>
      <c r="G630" t="s">
        <v>144</v>
      </c>
      <c r="H630" t="str">
        <f>VLOOKUP(Table2[[#This Row],[City]], Table46[], 2, FALSE)</f>
        <v>Assam</v>
      </c>
      <c r="I630" t="s">
        <v>17</v>
      </c>
      <c r="J630" t="s">
        <v>18</v>
      </c>
      <c r="K630" t="s">
        <v>1418</v>
      </c>
      <c r="L630" s="2">
        <v>2</v>
      </c>
      <c r="M630" s="11">
        <v>68843</v>
      </c>
      <c r="N630" s="6">
        <v>5</v>
      </c>
      <c r="O630" s="4">
        <f>Table2[[#This Row],[Discount]]/100</f>
        <v>0.05</v>
      </c>
      <c r="P630" s="4" t="str">
        <f>IF(Table2[[#This Row],[Discount%]]=0,"No Discount",
IF(Table2[[#This Row],[Discount%]]&lt;=0.1,"Medium Discount",
IF(Table2[[#This Row],[Discount%]]&lt;=0.2,"High Discount")))</f>
        <v>Medium Discount</v>
      </c>
      <c r="Q630" s="9">
        <f>(Table2[Unit_Price]*Table2[Quantity])*(Table2[Discount]/100)</f>
        <v>6884.3</v>
      </c>
      <c r="R630" s="10">
        <v>130801.7</v>
      </c>
      <c r="S630" s="10">
        <v>31514.33</v>
      </c>
      <c r="T630" s="4">
        <f>Table2[Profit]/Table2[Sales]</f>
        <v>0.24093211326764102</v>
      </c>
      <c r="U630" t="s">
        <v>72</v>
      </c>
    </row>
    <row r="631" spans="1:21" x14ac:dyDescent="0.35">
      <c r="A631">
        <v>10668</v>
      </c>
      <c r="B631" s="1">
        <v>45726</v>
      </c>
      <c r="C631" s="2">
        <f>YEAR(Table2[Order Date])</f>
        <v>2025</v>
      </c>
      <c r="D631" s="2" t="str">
        <f>TEXT(Table2[Order Date],"mmm")</f>
        <v>Mar</v>
      </c>
      <c r="E631" t="s">
        <v>1419</v>
      </c>
      <c r="F631" t="s">
        <v>28</v>
      </c>
      <c r="G631" t="s">
        <v>114</v>
      </c>
      <c r="H631" t="str">
        <f>VLOOKUP(Table2[[#This Row],[City]], Table46[], 2, FALSE)</f>
        <v>Jharkhand</v>
      </c>
      <c r="I631" t="s">
        <v>69</v>
      </c>
      <c r="J631" t="s">
        <v>123</v>
      </c>
      <c r="K631" t="s">
        <v>1420</v>
      </c>
      <c r="L631" s="2">
        <v>5</v>
      </c>
      <c r="M631" s="11">
        <v>35211</v>
      </c>
      <c r="N631" s="6">
        <v>10</v>
      </c>
      <c r="O631" s="4">
        <f>Table2[[#This Row],[Discount]]/100</f>
        <v>0.1</v>
      </c>
      <c r="P631" s="4" t="str">
        <f>IF(Table2[[#This Row],[Discount%]]=0,"No Discount",
IF(Table2[[#This Row],[Discount%]]&lt;=0.1,"Medium Discount",
IF(Table2[[#This Row],[Discount%]]&lt;=0.2,"High Discount")))</f>
        <v>Medium Discount</v>
      </c>
      <c r="Q631" s="9">
        <f>(Table2[Unit_Price]*Table2[Quantity])*(Table2[Discount]/100)</f>
        <v>17605.5</v>
      </c>
      <c r="R631" s="10">
        <v>158449.5</v>
      </c>
      <c r="S631" s="10">
        <v>14340.06</v>
      </c>
      <c r="T631" s="4">
        <f>Table2[Profit]/Table2[Sales]</f>
        <v>9.0502399818238613E-2</v>
      </c>
      <c r="U631" t="s">
        <v>38</v>
      </c>
    </row>
    <row r="632" spans="1:21" x14ac:dyDescent="0.35">
      <c r="A632">
        <v>10669</v>
      </c>
      <c r="B632" s="1">
        <v>45359</v>
      </c>
      <c r="C632" s="2">
        <f>YEAR(Table2[Order Date])</f>
        <v>2024</v>
      </c>
      <c r="D632" s="2" t="str">
        <f>TEXT(Table2[Order Date],"mmm")</f>
        <v>Mar</v>
      </c>
      <c r="E632" t="s">
        <v>1421</v>
      </c>
      <c r="F632" t="s">
        <v>22</v>
      </c>
      <c r="G632" t="s">
        <v>167</v>
      </c>
      <c r="H632" t="str">
        <f>VLOOKUP(Table2[[#This Row],[City]], Table46[], 2, FALSE)</f>
        <v>Punjab</v>
      </c>
      <c r="I632" t="s">
        <v>24</v>
      </c>
      <c r="J632" t="s">
        <v>25</v>
      </c>
      <c r="K632" t="s">
        <v>1422</v>
      </c>
      <c r="L632" s="2">
        <v>4</v>
      </c>
      <c r="M632" s="11">
        <v>62276</v>
      </c>
      <c r="N632" s="6">
        <v>5</v>
      </c>
      <c r="O632" s="4">
        <f>Table2[[#This Row],[Discount]]/100</f>
        <v>0.05</v>
      </c>
      <c r="P632" s="4" t="str">
        <f>IF(Table2[[#This Row],[Discount%]]=0,"No Discount",
IF(Table2[[#This Row],[Discount%]]&lt;=0.1,"Medium Discount",
IF(Table2[[#This Row],[Discount%]]&lt;=0.2,"High Discount")))</f>
        <v>Medium Discount</v>
      </c>
      <c r="Q632" s="9">
        <f>(Table2[Unit_Price]*Table2[Quantity])*(Table2[Discount]/100)</f>
        <v>12455.2</v>
      </c>
      <c r="R632" s="10">
        <v>236648.8</v>
      </c>
      <c r="S632" s="10">
        <v>13046.37</v>
      </c>
      <c r="T632" s="4">
        <f>Table2[Profit]/Table2[Sales]</f>
        <v>5.5129668944021694E-2</v>
      </c>
      <c r="U632" t="s">
        <v>33</v>
      </c>
    </row>
    <row r="633" spans="1:21" x14ac:dyDescent="0.35">
      <c r="A633">
        <v>10670</v>
      </c>
      <c r="B633" s="1">
        <v>45715</v>
      </c>
      <c r="C633" s="2">
        <f>YEAR(Table2[Order Date])</f>
        <v>2025</v>
      </c>
      <c r="D633" s="2" t="str">
        <f>TEXT(Table2[Order Date],"mmm")</f>
        <v>Feb</v>
      </c>
      <c r="E633" t="s">
        <v>1423</v>
      </c>
      <c r="F633" t="s">
        <v>22</v>
      </c>
      <c r="G633" t="s">
        <v>54</v>
      </c>
      <c r="H633" t="str">
        <f>VLOOKUP(Table2[[#This Row],[City]], Table46[], 2, FALSE)</f>
        <v>Uttar Pradesh</v>
      </c>
      <c r="I633" t="s">
        <v>86</v>
      </c>
      <c r="J633" t="s">
        <v>171</v>
      </c>
      <c r="K633" t="s">
        <v>1424</v>
      </c>
      <c r="L633" s="2">
        <v>3</v>
      </c>
      <c r="M633" s="11">
        <v>27587</v>
      </c>
      <c r="N633" s="6">
        <v>5</v>
      </c>
      <c r="O633" s="4">
        <f>Table2[[#This Row],[Discount]]/100</f>
        <v>0.05</v>
      </c>
      <c r="P633" s="4" t="str">
        <f>IF(Table2[[#This Row],[Discount%]]=0,"No Discount",
IF(Table2[[#This Row],[Discount%]]&lt;=0.1,"Medium Discount",
IF(Table2[[#This Row],[Discount%]]&lt;=0.2,"High Discount")))</f>
        <v>Medium Discount</v>
      </c>
      <c r="Q633" s="9">
        <f>(Table2[Unit_Price]*Table2[Quantity])*(Table2[Discount]/100)</f>
        <v>4138.05</v>
      </c>
      <c r="R633" s="10">
        <v>78622.95</v>
      </c>
      <c r="S633" s="10">
        <v>19128.29</v>
      </c>
      <c r="T633" s="4">
        <f>Table2[Profit]/Table2[Sales]</f>
        <v>0.24329143080996071</v>
      </c>
      <c r="U633" t="s">
        <v>33</v>
      </c>
    </row>
    <row r="634" spans="1:21" x14ac:dyDescent="0.35">
      <c r="A634">
        <v>10671</v>
      </c>
      <c r="B634" s="1">
        <v>45263</v>
      </c>
      <c r="C634" s="2">
        <f>YEAR(Table2[Order Date])</f>
        <v>2023</v>
      </c>
      <c r="D634" s="2" t="str">
        <f>TEXT(Table2[Order Date],"mmm")</f>
        <v>Dec</v>
      </c>
      <c r="E634" t="s">
        <v>1425</v>
      </c>
      <c r="F634" t="s">
        <v>40</v>
      </c>
      <c r="G634" t="s">
        <v>41</v>
      </c>
      <c r="H634" t="str">
        <f>VLOOKUP(Table2[[#This Row],[City]], Table46[], 2, FALSE)</f>
        <v>Maharashtra</v>
      </c>
      <c r="I634" t="s">
        <v>96</v>
      </c>
      <c r="J634" t="s">
        <v>97</v>
      </c>
      <c r="K634" t="s">
        <v>1426</v>
      </c>
      <c r="L634" s="2">
        <v>4</v>
      </c>
      <c r="M634" s="11">
        <v>12694</v>
      </c>
      <c r="N634" s="6">
        <v>5</v>
      </c>
      <c r="O634" s="4">
        <f>Table2[[#This Row],[Discount]]/100</f>
        <v>0.05</v>
      </c>
      <c r="P634" s="4" t="str">
        <f>IF(Table2[[#This Row],[Discount%]]=0,"No Discount",
IF(Table2[[#This Row],[Discount%]]&lt;=0.1,"Medium Discount",
IF(Table2[[#This Row],[Discount%]]&lt;=0.2,"High Discount")))</f>
        <v>Medium Discount</v>
      </c>
      <c r="Q634" s="9">
        <f>(Table2[Unit_Price]*Table2[Quantity])*(Table2[Discount]/100)</f>
        <v>2538.8000000000002</v>
      </c>
      <c r="R634" s="10">
        <v>48237.2</v>
      </c>
      <c r="S634" s="10">
        <v>7333.18</v>
      </c>
      <c r="T634" s="4">
        <f>Table2[Profit]/Table2[Sales]</f>
        <v>0.15202333468775137</v>
      </c>
      <c r="U634" t="s">
        <v>20</v>
      </c>
    </row>
    <row r="635" spans="1:21" x14ac:dyDescent="0.35">
      <c r="A635">
        <v>10672</v>
      </c>
      <c r="B635" s="1">
        <v>45710</v>
      </c>
      <c r="C635" s="2">
        <f>YEAR(Table2[Order Date])</f>
        <v>2025</v>
      </c>
      <c r="D635" s="2" t="str">
        <f>TEXT(Table2[Order Date],"mmm")</f>
        <v>Feb</v>
      </c>
      <c r="E635" t="s">
        <v>1427</v>
      </c>
      <c r="F635" t="s">
        <v>28</v>
      </c>
      <c r="G635" t="s">
        <v>144</v>
      </c>
      <c r="H635" t="str">
        <f>VLOOKUP(Table2[[#This Row],[City]], Table46[], 2, FALSE)</f>
        <v>Assam</v>
      </c>
      <c r="I635" t="s">
        <v>96</v>
      </c>
      <c r="J635" t="s">
        <v>156</v>
      </c>
      <c r="K635" t="s">
        <v>1428</v>
      </c>
      <c r="L635" s="2">
        <v>1</v>
      </c>
      <c r="M635" s="11">
        <v>35030</v>
      </c>
      <c r="N635" s="6">
        <v>15</v>
      </c>
      <c r="O635" s="4">
        <f>Table2[[#This Row],[Discount]]/100</f>
        <v>0.15</v>
      </c>
      <c r="P635" s="4" t="str">
        <f>IF(Table2[[#This Row],[Discount%]]=0,"No Discount",
IF(Table2[[#This Row],[Discount%]]&lt;=0.1,"Medium Discount",
IF(Table2[[#This Row],[Discount%]]&lt;=0.2,"High Discount")))</f>
        <v>High Discount</v>
      </c>
      <c r="Q635" s="9">
        <f>(Table2[Unit_Price]*Table2[Quantity])*(Table2[Discount]/100)</f>
        <v>5254.5</v>
      </c>
      <c r="R635" s="10">
        <v>29775.5</v>
      </c>
      <c r="S635" s="10">
        <v>3839.4</v>
      </c>
      <c r="T635" s="4">
        <f>Table2[Profit]/Table2[Sales]</f>
        <v>0.12894493795234338</v>
      </c>
      <c r="U635" t="s">
        <v>83</v>
      </c>
    </row>
    <row r="636" spans="1:21" x14ac:dyDescent="0.35">
      <c r="A636">
        <v>10673</v>
      </c>
      <c r="B636" s="1">
        <v>45446</v>
      </c>
      <c r="C636" s="2">
        <f>YEAR(Table2[Order Date])</f>
        <v>2024</v>
      </c>
      <c r="D636" s="2" t="str">
        <f>TEXT(Table2[Order Date],"mmm")</f>
        <v>Jun</v>
      </c>
      <c r="E636" t="s">
        <v>1429</v>
      </c>
      <c r="F636" t="s">
        <v>28</v>
      </c>
      <c r="G636" t="s">
        <v>29</v>
      </c>
      <c r="H636" t="str">
        <f>VLOOKUP(Table2[[#This Row],[City]], Table46[], 2, FALSE)</f>
        <v>Bihar</v>
      </c>
      <c r="I636" t="s">
        <v>17</v>
      </c>
      <c r="J636" t="s">
        <v>111</v>
      </c>
      <c r="K636" t="s">
        <v>1430</v>
      </c>
      <c r="L636" s="2">
        <v>5</v>
      </c>
      <c r="M636" s="11">
        <v>27224</v>
      </c>
      <c r="N636" s="6">
        <v>20</v>
      </c>
      <c r="O636" s="4">
        <f>Table2[[#This Row],[Discount]]/100</f>
        <v>0.2</v>
      </c>
      <c r="P636" s="4" t="str">
        <f>IF(Table2[[#This Row],[Discount%]]=0,"No Discount",
IF(Table2[[#This Row],[Discount%]]&lt;=0.1,"Medium Discount",
IF(Table2[[#This Row],[Discount%]]&lt;=0.2,"High Discount")))</f>
        <v>High Discount</v>
      </c>
      <c r="Q636" s="9">
        <f>(Table2[Unit_Price]*Table2[Quantity])*(Table2[Discount]/100)</f>
        <v>27224</v>
      </c>
      <c r="R636" s="10">
        <v>108896</v>
      </c>
      <c r="S636" s="10">
        <v>11664.45</v>
      </c>
      <c r="T636" s="4">
        <f>Table2[Profit]/Table2[Sales]</f>
        <v>0.10711550470173377</v>
      </c>
      <c r="U636" t="s">
        <v>20</v>
      </c>
    </row>
    <row r="637" spans="1:21" x14ac:dyDescent="0.35">
      <c r="A637">
        <v>10674</v>
      </c>
      <c r="B637" s="1">
        <v>45490</v>
      </c>
      <c r="C637" s="2">
        <f>YEAR(Table2[Order Date])</f>
        <v>2024</v>
      </c>
      <c r="D637" s="2" t="str">
        <f>TEXT(Table2[Order Date],"mmm")</f>
        <v>Jul</v>
      </c>
      <c r="E637" t="s">
        <v>1431</v>
      </c>
      <c r="F637" t="s">
        <v>15</v>
      </c>
      <c r="G637" t="s">
        <v>174</v>
      </c>
      <c r="H637" t="str">
        <f>VLOOKUP(Table2[[#This Row],[City]], Table46[], 2, FALSE)</f>
        <v>Tamil Nadu</v>
      </c>
      <c r="I637" t="s">
        <v>129</v>
      </c>
      <c r="J637" t="s">
        <v>164</v>
      </c>
      <c r="K637" t="s">
        <v>1432</v>
      </c>
      <c r="L637" s="2">
        <v>3</v>
      </c>
      <c r="M637" s="11">
        <v>46101</v>
      </c>
      <c r="N637" s="6">
        <v>5</v>
      </c>
      <c r="O637" s="4">
        <f>Table2[[#This Row],[Discount]]/100</f>
        <v>0.05</v>
      </c>
      <c r="P637" s="4" t="str">
        <f>IF(Table2[[#This Row],[Discount%]]=0,"No Discount",
IF(Table2[[#This Row],[Discount%]]&lt;=0.1,"Medium Discount",
IF(Table2[[#This Row],[Discount%]]&lt;=0.2,"High Discount")))</f>
        <v>Medium Discount</v>
      </c>
      <c r="Q637" s="9">
        <f>(Table2[Unit_Price]*Table2[Quantity])*(Table2[Discount]/100)</f>
        <v>6915.1500000000005</v>
      </c>
      <c r="R637" s="10">
        <v>131387.85</v>
      </c>
      <c r="S637" s="10">
        <v>30694.75</v>
      </c>
      <c r="T637" s="4">
        <f>Table2[Profit]/Table2[Sales]</f>
        <v>0.23361939479183197</v>
      </c>
      <c r="U637" t="s">
        <v>38</v>
      </c>
    </row>
    <row r="638" spans="1:21" x14ac:dyDescent="0.35">
      <c r="A638">
        <v>10675</v>
      </c>
      <c r="B638" s="1">
        <v>45687</v>
      </c>
      <c r="C638" s="2">
        <f>YEAR(Table2[Order Date])</f>
        <v>2025</v>
      </c>
      <c r="D638" s="2" t="str">
        <f>TEXT(Table2[Order Date],"mmm")</f>
        <v>Jan</v>
      </c>
      <c r="E638" t="s">
        <v>1433</v>
      </c>
      <c r="F638" t="s">
        <v>28</v>
      </c>
      <c r="G638" t="s">
        <v>29</v>
      </c>
      <c r="H638" t="str">
        <f>VLOOKUP(Table2[[#This Row],[City]], Table46[], 2, FALSE)</f>
        <v>Bihar</v>
      </c>
      <c r="I638" t="s">
        <v>46</v>
      </c>
      <c r="J638" t="s">
        <v>47</v>
      </c>
      <c r="K638" t="s">
        <v>1434</v>
      </c>
      <c r="L638" s="2">
        <v>5</v>
      </c>
      <c r="M638" s="11">
        <v>70838</v>
      </c>
      <c r="N638" s="6">
        <v>20</v>
      </c>
      <c r="O638" s="4">
        <f>Table2[[#This Row],[Discount]]/100</f>
        <v>0.2</v>
      </c>
      <c r="P638" s="4" t="str">
        <f>IF(Table2[[#This Row],[Discount%]]=0,"No Discount",
IF(Table2[[#This Row],[Discount%]]&lt;=0.1,"Medium Discount",
IF(Table2[[#This Row],[Discount%]]&lt;=0.2,"High Discount")))</f>
        <v>High Discount</v>
      </c>
      <c r="Q638" s="9">
        <f>(Table2[Unit_Price]*Table2[Quantity])*(Table2[Discount]/100)</f>
        <v>70838</v>
      </c>
      <c r="R638" s="10">
        <v>283352</v>
      </c>
      <c r="S638" s="10">
        <v>59929.82</v>
      </c>
      <c r="T638" s="4">
        <f>Table2[Profit]/Table2[Sales]</f>
        <v>0.21150307744430955</v>
      </c>
      <c r="U638" t="s">
        <v>38</v>
      </c>
    </row>
    <row r="639" spans="1:21" x14ac:dyDescent="0.35">
      <c r="A639">
        <v>10676</v>
      </c>
      <c r="B639" s="1">
        <v>45894</v>
      </c>
      <c r="C639" s="2">
        <f>YEAR(Table2[Order Date])</f>
        <v>2025</v>
      </c>
      <c r="D639" s="2" t="str">
        <f>TEXT(Table2[Order Date],"mmm")</f>
        <v>Aug</v>
      </c>
      <c r="E639" t="s">
        <v>1435</v>
      </c>
      <c r="F639" t="s">
        <v>15</v>
      </c>
      <c r="G639" t="s">
        <v>147</v>
      </c>
      <c r="H639" t="str">
        <f>VLOOKUP(Table2[[#This Row],[City]], Table46[], 2, FALSE)</f>
        <v>Kerala</v>
      </c>
      <c r="I639" t="s">
        <v>46</v>
      </c>
      <c r="J639" t="s">
        <v>126</v>
      </c>
      <c r="K639" t="s">
        <v>325</v>
      </c>
      <c r="L639" s="2">
        <v>2</v>
      </c>
      <c r="M639" s="11">
        <v>74289</v>
      </c>
      <c r="N639" s="6">
        <v>5</v>
      </c>
      <c r="O639" s="4">
        <f>Table2[[#This Row],[Discount]]/100</f>
        <v>0.05</v>
      </c>
      <c r="P639" s="4" t="str">
        <f>IF(Table2[[#This Row],[Discount%]]=0,"No Discount",
IF(Table2[[#This Row],[Discount%]]&lt;=0.1,"Medium Discount",
IF(Table2[[#This Row],[Discount%]]&lt;=0.2,"High Discount")))</f>
        <v>Medium Discount</v>
      </c>
      <c r="Q639" s="9">
        <f>(Table2[Unit_Price]*Table2[Quantity])*(Table2[Discount]/100)</f>
        <v>7428.9000000000005</v>
      </c>
      <c r="R639" s="10">
        <v>141149.1</v>
      </c>
      <c r="S639" s="10">
        <v>10114.549999999999</v>
      </c>
      <c r="T639" s="4">
        <f>Table2[Profit]/Table2[Sales]</f>
        <v>7.1658621982003415E-2</v>
      </c>
      <c r="U639" t="s">
        <v>83</v>
      </c>
    </row>
    <row r="640" spans="1:21" x14ac:dyDescent="0.35">
      <c r="A640">
        <v>10677</v>
      </c>
      <c r="B640" s="1">
        <v>45309</v>
      </c>
      <c r="C640" s="2">
        <f>YEAR(Table2[Order Date])</f>
        <v>2024</v>
      </c>
      <c r="D640" s="2" t="str">
        <f>TEXT(Table2[Order Date],"mmm")</f>
        <v>Jan</v>
      </c>
      <c r="E640" t="s">
        <v>1436</v>
      </c>
      <c r="F640" t="s">
        <v>40</v>
      </c>
      <c r="G640" t="s">
        <v>103</v>
      </c>
      <c r="H640" t="str">
        <f>VLOOKUP(Table2[[#This Row],[City]], Table46[], 2, FALSE)</f>
        <v>Gujarat</v>
      </c>
      <c r="I640" t="s">
        <v>17</v>
      </c>
      <c r="J640" t="s">
        <v>55</v>
      </c>
      <c r="K640" t="s">
        <v>1437</v>
      </c>
      <c r="L640" s="2">
        <v>1</v>
      </c>
      <c r="M640" s="11">
        <v>43058</v>
      </c>
      <c r="N640" s="6">
        <v>10</v>
      </c>
      <c r="O640" s="4">
        <f>Table2[[#This Row],[Discount]]/100</f>
        <v>0.1</v>
      </c>
      <c r="P640" s="4" t="str">
        <f>IF(Table2[[#This Row],[Discount%]]=0,"No Discount",
IF(Table2[[#This Row],[Discount%]]&lt;=0.1,"Medium Discount",
IF(Table2[[#This Row],[Discount%]]&lt;=0.2,"High Discount")))</f>
        <v>Medium Discount</v>
      </c>
      <c r="Q640" s="9">
        <f>(Table2[Unit_Price]*Table2[Quantity])*(Table2[Discount]/100)</f>
        <v>4305.8</v>
      </c>
      <c r="R640" s="10">
        <v>38752.199999999997</v>
      </c>
      <c r="S640" s="10">
        <v>3808.71</v>
      </c>
      <c r="T640" s="4">
        <f>Table2[Profit]/Table2[Sales]</f>
        <v>9.8283710344186925E-2</v>
      </c>
      <c r="U640" t="s">
        <v>33</v>
      </c>
    </row>
    <row r="641" spans="1:21" x14ac:dyDescent="0.35">
      <c r="A641">
        <v>10679</v>
      </c>
      <c r="B641" s="1">
        <v>45911</v>
      </c>
      <c r="C641" s="2">
        <f>YEAR(Table2[Order Date])</f>
        <v>2025</v>
      </c>
      <c r="D641" s="2" t="str">
        <f>TEXT(Table2[Order Date],"mmm")</f>
        <v>Sep</v>
      </c>
      <c r="E641" t="s">
        <v>1440</v>
      </c>
      <c r="F641" t="s">
        <v>28</v>
      </c>
      <c r="G641" t="s">
        <v>29</v>
      </c>
      <c r="H641" t="str">
        <f>VLOOKUP(Table2[[#This Row],[City]], Table46[], 2, FALSE)</f>
        <v>Bihar</v>
      </c>
      <c r="I641" t="s">
        <v>69</v>
      </c>
      <c r="J641" t="s">
        <v>517</v>
      </c>
      <c r="K641" t="s">
        <v>1441</v>
      </c>
      <c r="L641" s="2">
        <v>3</v>
      </c>
      <c r="M641" s="11">
        <v>21822</v>
      </c>
      <c r="N641" s="6">
        <v>5</v>
      </c>
      <c r="O641" s="4">
        <f>Table2[[#This Row],[Discount]]/100</f>
        <v>0.05</v>
      </c>
      <c r="P641" s="4" t="str">
        <f>IF(Table2[[#This Row],[Discount%]]=0,"No Discount",
IF(Table2[[#This Row],[Discount%]]&lt;=0.1,"Medium Discount",
IF(Table2[[#This Row],[Discount%]]&lt;=0.2,"High Discount")))</f>
        <v>Medium Discount</v>
      </c>
      <c r="Q641" s="9">
        <f>(Table2[Unit_Price]*Table2[Quantity])*(Table2[Discount]/100)</f>
        <v>3273.3</v>
      </c>
      <c r="R641" s="10">
        <v>62192.7</v>
      </c>
      <c r="S641" s="10">
        <v>4352.3599999999997</v>
      </c>
      <c r="T641" s="4">
        <f>Table2[Profit]/Table2[Sales]</f>
        <v>6.9981846744071249E-2</v>
      </c>
      <c r="U641" t="s">
        <v>33</v>
      </c>
    </row>
    <row r="642" spans="1:21" x14ac:dyDescent="0.35">
      <c r="A642">
        <v>10680</v>
      </c>
      <c r="B642" s="1">
        <v>45793</v>
      </c>
      <c r="C642" s="2">
        <f>YEAR(Table2[Order Date])</f>
        <v>2025</v>
      </c>
      <c r="D642" s="2" t="str">
        <f>TEXT(Table2[Order Date],"mmm")</f>
        <v>May</v>
      </c>
      <c r="E642" t="s">
        <v>1442</v>
      </c>
      <c r="F642" t="s">
        <v>22</v>
      </c>
      <c r="G642" t="s">
        <v>54</v>
      </c>
      <c r="H642" t="str">
        <f>VLOOKUP(Table2[[#This Row],[City]], Table46[], 2, FALSE)</f>
        <v>Uttar Pradesh</v>
      </c>
      <c r="I642" t="s">
        <v>46</v>
      </c>
      <c r="J642" t="s">
        <v>47</v>
      </c>
      <c r="K642" t="s">
        <v>1443</v>
      </c>
      <c r="L642" s="2">
        <v>2</v>
      </c>
      <c r="M642" s="11">
        <v>76866</v>
      </c>
      <c r="N642" s="6">
        <v>10</v>
      </c>
      <c r="O642" s="4">
        <f>Table2[[#This Row],[Discount]]/100</f>
        <v>0.1</v>
      </c>
      <c r="P642" s="4" t="str">
        <f>IF(Table2[[#This Row],[Discount%]]=0,"No Discount",
IF(Table2[[#This Row],[Discount%]]&lt;=0.1,"Medium Discount",
IF(Table2[[#This Row],[Discount%]]&lt;=0.2,"High Discount")))</f>
        <v>Medium Discount</v>
      </c>
      <c r="Q642" s="9">
        <f>(Table2[Unit_Price]*Table2[Quantity])*(Table2[Discount]/100)</f>
        <v>15373.2</v>
      </c>
      <c r="R642" s="10">
        <v>138358.79999999999</v>
      </c>
      <c r="S642" s="10">
        <v>30204</v>
      </c>
      <c r="T642" s="4">
        <f>Table2[Profit]/Table2[Sales]</f>
        <v>0.21830198006921137</v>
      </c>
      <c r="U642" t="s">
        <v>20</v>
      </c>
    </row>
    <row r="643" spans="1:21" x14ac:dyDescent="0.35">
      <c r="A643">
        <v>10682</v>
      </c>
      <c r="B643" s="1">
        <v>45667</v>
      </c>
      <c r="C643" s="2">
        <f>YEAR(Table2[Order Date])</f>
        <v>2025</v>
      </c>
      <c r="D643" s="2" t="str">
        <f>TEXT(Table2[Order Date],"mmm")</f>
        <v>Jan</v>
      </c>
      <c r="E643" t="s">
        <v>1446</v>
      </c>
      <c r="F643" t="s">
        <v>15</v>
      </c>
      <c r="G643" t="s">
        <v>93</v>
      </c>
      <c r="H643" t="str">
        <f>VLOOKUP(Table2[[#This Row],[City]], Table46[], 2, FALSE)</f>
        <v>Tamil Nadu</v>
      </c>
      <c r="I643" t="s">
        <v>46</v>
      </c>
      <c r="J643" t="s">
        <v>47</v>
      </c>
      <c r="K643" t="s">
        <v>1447</v>
      </c>
      <c r="L643" s="2">
        <v>1</v>
      </c>
      <c r="M643" s="11">
        <v>34958</v>
      </c>
      <c r="N643" s="6">
        <v>15</v>
      </c>
      <c r="O643" s="4">
        <f>Table2[[#This Row],[Discount]]/100</f>
        <v>0.15</v>
      </c>
      <c r="P643" s="4" t="str">
        <f>IF(Table2[[#This Row],[Discount%]]=0,"No Discount",
IF(Table2[[#This Row],[Discount%]]&lt;=0.1,"Medium Discount",
IF(Table2[[#This Row],[Discount%]]&lt;=0.2,"High Discount")))</f>
        <v>High Discount</v>
      </c>
      <c r="Q643" s="9">
        <f>(Table2[Unit_Price]*Table2[Quantity])*(Table2[Discount]/100)</f>
        <v>5243.7</v>
      </c>
      <c r="R643" s="10">
        <v>29714.3</v>
      </c>
      <c r="S643" s="10">
        <v>5847.67</v>
      </c>
      <c r="T643" s="4">
        <f>Table2[Profit]/Table2[Sales]</f>
        <v>0.19679649192476351</v>
      </c>
      <c r="U643" t="s">
        <v>33</v>
      </c>
    </row>
    <row r="644" spans="1:21" x14ac:dyDescent="0.35">
      <c r="A644">
        <v>10683</v>
      </c>
      <c r="B644" s="1">
        <v>45402</v>
      </c>
      <c r="C644" s="2">
        <f>YEAR(Table2[Order Date])</f>
        <v>2024</v>
      </c>
      <c r="D644" s="2" t="str">
        <f>TEXT(Table2[Order Date],"mmm")</f>
        <v>Apr</v>
      </c>
      <c r="E644" t="s">
        <v>1448</v>
      </c>
      <c r="F644" t="s">
        <v>28</v>
      </c>
      <c r="G644" t="s">
        <v>35</v>
      </c>
      <c r="H644" t="str">
        <f>VLOOKUP(Table2[[#This Row],[City]], Table46[], 2, FALSE)</f>
        <v>West Bengal</v>
      </c>
      <c r="I644" t="s">
        <v>86</v>
      </c>
      <c r="J644" t="s">
        <v>90</v>
      </c>
      <c r="K644" t="s">
        <v>1449</v>
      </c>
      <c r="L644" s="2">
        <v>2</v>
      </c>
      <c r="M644" s="11">
        <v>66419</v>
      </c>
      <c r="N644" s="6">
        <v>5</v>
      </c>
      <c r="O644" s="4">
        <f>Table2[[#This Row],[Discount]]/100</f>
        <v>0.05</v>
      </c>
      <c r="P644" s="4" t="str">
        <f>IF(Table2[[#This Row],[Discount%]]=0,"No Discount",
IF(Table2[[#This Row],[Discount%]]&lt;=0.1,"Medium Discount",
IF(Table2[[#This Row],[Discount%]]&lt;=0.2,"High Discount")))</f>
        <v>Medium Discount</v>
      </c>
      <c r="Q644" s="9">
        <f>(Table2[Unit_Price]*Table2[Quantity])*(Table2[Discount]/100)</f>
        <v>6641.9000000000005</v>
      </c>
      <c r="R644" s="10">
        <v>126196.1</v>
      </c>
      <c r="S644" s="10">
        <v>26301.68</v>
      </c>
      <c r="T644" s="4">
        <f>Table2[Profit]/Table2[Sales]</f>
        <v>0.20841911913284167</v>
      </c>
      <c r="U644" t="s">
        <v>72</v>
      </c>
    </row>
    <row r="645" spans="1:21" x14ac:dyDescent="0.35">
      <c r="A645">
        <v>10684</v>
      </c>
      <c r="B645" s="1">
        <v>45465</v>
      </c>
      <c r="C645" s="2">
        <f>YEAR(Table2[Order Date])</f>
        <v>2024</v>
      </c>
      <c r="D645" s="2" t="str">
        <f>TEXT(Table2[Order Date],"mmm")</f>
        <v>Jun</v>
      </c>
      <c r="E645" t="s">
        <v>1450</v>
      </c>
      <c r="F645" t="s">
        <v>28</v>
      </c>
      <c r="G645" t="s">
        <v>85</v>
      </c>
      <c r="H645" t="str">
        <f>VLOOKUP(Table2[[#This Row],[City]], Table46[], 2, FALSE)</f>
        <v>Odisha</v>
      </c>
      <c r="I645" t="s">
        <v>42</v>
      </c>
      <c r="J645" t="s">
        <v>79</v>
      </c>
      <c r="K645" t="s">
        <v>1451</v>
      </c>
      <c r="L645" s="2">
        <v>3</v>
      </c>
      <c r="M645" s="11">
        <v>12189</v>
      </c>
      <c r="N645" s="6">
        <v>20</v>
      </c>
      <c r="O645" s="4">
        <f>Table2[[#This Row],[Discount]]/100</f>
        <v>0.2</v>
      </c>
      <c r="P645" s="4" t="str">
        <f>IF(Table2[[#This Row],[Discount%]]=0,"No Discount",
IF(Table2[[#This Row],[Discount%]]&lt;=0.1,"Medium Discount",
IF(Table2[[#This Row],[Discount%]]&lt;=0.2,"High Discount")))</f>
        <v>High Discount</v>
      </c>
      <c r="Q645" s="9">
        <f>(Table2[Unit_Price]*Table2[Quantity])*(Table2[Discount]/100)</f>
        <v>7313.4000000000005</v>
      </c>
      <c r="R645" s="10">
        <v>29253.599999999999</v>
      </c>
      <c r="S645" s="10">
        <v>3541.45</v>
      </c>
      <c r="T645" s="4">
        <f>Table2[Profit]/Table2[Sales]</f>
        <v>0.12106031394426668</v>
      </c>
      <c r="U645" t="s">
        <v>33</v>
      </c>
    </row>
    <row r="646" spans="1:21" x14ac:dyDescent="0.35">
      <c r="A646">
        <v>10685</v>
      </c>
      <c r="B646" s="1">
        <v>45264</v>
      </c>
      <c r="C646" s="2">
        <f>YEAR(Table2[Order Date])</f>
        <v>2023</v>
      </c>
      <c r="D646" s="2" t="str">
        <f>TEXT(Table2[Order Date],"mmm")</f>
        <v>Dec</v>
      </c>
      <c r="E646" t="s">
        <v>1452</v>
      </c>
      <c r="F646" t="s">
        <v>40</v>
      </c>
      <c r="G646" t="s">
        <v>50</v>
      </c>
      <c r="H646" t="str">
        <f>VLOOKUP(Table2[[#This Row],[City]], Table46[], 2, FALSE)</f>
        <v>Maharashtra</v>
      </c>
      <c r="I646" t="s">
        <v>96</v>
      </c>
      <c r="J646" t="s">
        <v>214</v>
      </c>
      <c r="K646" t="s">
        <v>1453</v>
      </c>
      <c r="L646" s="2">
        <v>2</v>
      </c>
      <c r="M646" s="11">
        <v>16471</v>
      </c>
      <c r="N646" s="6">
        <v>5</v>
      </c>
      <c r="O646" s="4">
        <f>Table2[[#This Row],[Discount]]/100</f>
        <v>0.05</v>
      </c>
      <c r="P646" s="4" t="str">
        <f>IF(Table2[[#This Row],[Discount%]]=0,"No Discount",
IF(Table2[[#This Row],[Discount%]]&lt;=0.1,"Medium Discount",
IF(Table2[[#This Row],[Discount%]]&lt;=0.2,"High Discount")))</f>
        <v>Medium Discount</v>
      </c>
      <c r="Q646" s="9">
        <f>(Table2[Unit_Price]*Table2[Quantity])*(Table2[Discount]/100)</f>
        <v>1647.1000000000001</v>
      </c>
      <c r="R646" s="10">
        <v>31294.9</v>
      </c>
      <c r="S646" s="10">
        <v>3532.93</v>
      </c>
      <c r="T646" s="4">
        <f>Table2[Profit]/Table2[Sales]</f>
        <v>0.11289155741031286</v>
      </c>
      <c r="U646" t="s">
        <v>33</v>
      </c>
    </row>
    <row r="647" spans="1:21" x14ac:dyDescent="0.35">
      <c r="A647">
        <v>10686</v>
      </c>
      <c r="B647" s="1">
        <v>45696</v>
      </c>
      <c r="C647" s="2">
        <f>YEAR(Table2[Order Date])</f>
        <v>2025</v>
      </c>
      <c r="D647" s="2" t="str">
        <f>TEXT(Table2[Order Date],"mmm")</f>
        <v>Feb</v>
      </c>
      <c r="E647" t="s">
        <v>1454</v>
      </c>
      <c r="F647" t="s">
        <v>22</v>
      </c>
      <c r="G647" t="s">
        <v>54</v>
      </c>
      <c r="H647" t="str">
        <f>VLOOKUP(Table2[[#This Row],[City]], Table46[], 2, FALSE)</f>
        <v>Uttar Pradesh</v>
      </c>
      <c r="I647" t="s">
        <v>69</v>
      </c>
      <c r="J647" t="s">
        <v>517</v>
      </c>
      <c r="K647" t="s">
        <v>1455</v>
      </c>
      <c r="L647" s="2">
        <v>5</v>
      </c>
      <c r="M647" s="11">
        <v>63227</v>
      </c>
      <c r="N647" s="6">
        <v>20</v>
      </c>
      <c r="O647" s="4">
        <f>Table2[[#This Row],[Discount]]/100</f>
        <v>0.2</v>
      </c>
      <c r="P647" s="4" t="str">
        <f>IF(Table2[[#This Row],[Discount%]]=0,"No Discount",
IF(Table2[[#This Row],[Discount%]]&lt;=0.1,"Medium Discount",
IF(Table2[[#This Row],[Discount%]]&lt;=0.2,"High Discount")))</f>
        <v>High Discount</v>
      </c>
      <c r="Q647" s="9">
        <f>(Table2[Unit_Price]*Table2[Quantity])*(Table2[Discount]/100)</f>
        <v>63227</v>
      </c>
      <c r="R647" s="10">
        <v>252908</v>
      </c>
      <c r="S647" s="10">
        <v>19686.13</v>
      </c>
      <c r="T647" s="4">
        <f>Table2[Profit]/Table2[Sales]</f>
        <v>7.78390956395211E-2</v>
      </c>
      <c r="U647" t="s">
        <v>72</v>
      </c>
    </row>
    <row r="648" spans="1:21" x14ac:dyDescent="0.35">
      <c r="A648">
        <v>10687</v>
      </c>
      <c r="B648" s="1">
        <v>45716</v>
      </c>
      <c r="C648" s="2">
        <f>YEAR(Table2[Order Date])</f>
        <v>2025</v>
      </c>
      <c r="D648" s="2" t="str">
        <f>TEXT(Table2[Order Date],"mmm")</f>
        <v>Feb</v>
      </c>
      <c r="E648" t="s">
        <v>1456</v>
      </c>
      <c r="F648" t="s">
        <v>15</v>
      </c>
      <c r="G648" t="s">
        <v>93</v>
      </c>
      <c r="H648" t="str">
        <f>VLOOKUP(Table2[[#This Row],[City]], Table46[], 2, FALSE)</f>
        <v>Tamil Nadu</v>
      </c>
      <c r="I648" t="s">
        <v>129</v>
      </c>
      <c r="J648" t="s">
        <v>130</v>
      </c>
      <c r="K648" t="s">
        <v>1457</v>
      </c>
      <c r="L648" s="2">
        <v>5</v>
      </c>
      <c r="M648" s="11">
        <v>30855</v>
      </c>
      <c r="N648" s="6">
        <v>0</v>
      </c>
      <c r="O648" s="4">
        <f>Table2[[#This Row],[Discount]]/100</f>
        <v>0</v>
      </c>
      <c r="P648" s="4" t="str">
        <f>IF(Table2[[#This Row],[Discount%]]=0,"No Discount",
IF(Table2[[#This Row],[Discount%]]&lt;=0.1,"Medium Discount",
IF(Table2[[#This Row],[Discount%]]&lt;=0.2,"High Discount")))</f>
        <v>No Discount</v>
      </c>
      <c r="Q648" s="9">
        <f>(Table2[Unit_Price]*Table2[Quantity])*(Table2[Discount]/100)</f>
        <v>0</v>
      </c>
      <c r="R648" s="10">
        <v>154275</v>
      </c>
      <c r="S648" s="10">
        <v>38388.1</v>
      </c>
      <c r="T648" s="4">
        <f>Table2[Profit]/Table2[Sales]</f>
        <v>0.24882903905363798</v>
      </c>
      <c r="U648" t="s">
        <v>83</v>
      </c>
    </row>
    <row r="649" spans="1:21" x14ac:dyDescent="0.35">
      <c r="A649">
        <v>10688</v>
      </c>
      <c r="B649" s="1">
        <v>45544</v>
      </c>
      <c r="C649" s="2">
        <f>YEAR(Table2[Order Date])</f>
        <v>2024</v>
      </c>
      <c r="D649" s="2" t="str">
        <f>TEXT(Table2[Order Date],"mmm")</f>
        <v>Sep</v>
      </c>
      <c r="E649" t="s">
        <v>1458</v>
      </c>
      <c r="F649" t="s">
        <v>22</v>
      </c>
      <c r="G649" t="s">
        <v>58</v>
      </c>
      <c r="H649" t="str">
        <f>VLOOKUP(Table2[[#This Row],[City]], Table46[], 2, FALSE)</f>
        <v>Rajashtan</v>
      </c>
      <c r="I649" t="s">
        <v>42</v>
      </c>
      <c r="J649" t="s">
        <v>79</v>
      </c>
      <c r="K649" t="s">
        <v>1459</v>
      </c>
      <c r="L649" s="2">
        <v>4</v>
      </c>
      <c r="M649" s="11">
        <v>56628</v>
      </c>
      <c r="N649" s="6">
        <v>5</v>
      </c>
      <c r="O649" s="4">
        <f>Table2[[#This Row],[Discount]]/100</f>
        <v>0.05</v>
      </c>
      <c r="P649" s="4" t="str">
        <f>IF(Table2[[#This Row],[Discount%]]=0,"No Discount",
IF(Table2[[#This Row],[Discount%]]&lt;=0.1,"Medium Discount",
IF(Table2[[#This Row],[Discount%]]&lt;=0.2,"High Discount")))</f>
        <v>Medium Discount</v>
      </c>
      <c r="Q649" s="9">
        <f>(Table2[Unit_Price]*Table2[Quantity])*(Table2[Discount]/100)</f>
        <v>11325.6</v>
      </c>
      <c r="R649" s="10">
        <v>215186.4</v>
      </c>
      <c r="S649" s="10">
        <v>40621.43</v>
      </c>
      <c r="T649" s="4">
        <f>Table2[Profit]/Table2[Sales]</f>
        <v>0.1887732217277672</v>
      </c>
      <c r="U649" t="s">
        <v>33</v>
      </c>
    </row>
    <row r="650" spans="1:21" x14ac:dyDescent="0.35">
      <c r="A650">
        <v>10689</v>
      </c>
      <c r="B650" s="1">
        <v>45345</v>
      </c>
      <c r="C650" s="2">
        <f>YEAR(Table2[Order Date])</f>
        <v>2024</v>
      </c>
      <c r="D650" s="2" t="str">
        <f>TEXT(Table2[Order Date],"mmm")</f>
        <v>Feb</v>
      </c>
      <c r="E650" t="s">
        <v>1460</v>
      </c>
      <c r="F650" t="s">
        <v>28</v>
      </c>
      <c r="G650" t="s">
        <v>144</v>
      </c>
      <c r="H650" t="str">
        <f>VLOOKUP(Table2[[#This Row],[City]], Table46[], 2, FALSE)</f>
        <v>Assam</v>
      </c>
      <c r="I650" t="s">
        <v>96</v>
      </c>
      <c r="J650" t="s">
        <v>214</v>
      </c>
      <c r="K650" t="s">
        <v>1461</v>
      </c>
      <c r="L650" s="2">
        <v>3</v>
      </c>
      <c r="M650" s="11">
        <v>62910</v>
      </c>
      <c r="N650" s="6">
        <v>10</v>
      </c>
      <c r="O650" s="4">
        <f>Table2[[#This Row],[Discount]]/100</f>
        <v>0.1</v>
      </c>
      <c r="P650" s="4" t="str">
        <f>IF(Table2[[#This Row],[Discount%]]=0,"No Discount",
IF(Table2[[#This Row],[Discount%]]&lt;=0.1,"Medium Discount",
IF(Table2[[#This Row],[Discount%]]&lt;=0.2,"High Discount")))</f>
        <v>Medium Discount</v>
      </c>
      <c r="Q650" s="9">
        <f>(Table2[Unit_Price]*Table2[Quantity])*(Table2[Discount]/100)</f>
        <v>18873</v>
      </c>
      <c r="R650" s="10">
        <v>169857</v>
      </c>
      <c r="S650" s="10">
        <v>12285.11</v>
      </c>
      <c r="T650" s="4">
        <f>Table2[Profit]/Table2[Sales]</f>
        <v>7.2326192032121137E-2</v>
      </c>
      <c r="U650" t="s">
        <v>83</v>
      </c>
    </row>
    <row r="651" spans="1:21" x14ac:dyDescent="0.35">
      <c r="A651">
        <v>10690</v>
      </c>
      <c r="B651" s="1">
        <v>45556</v>
      </c>
      <c r="C651" s="2">
        <f>YEAR(Table2[Order Date])</f>
        <v>2024</v>
      </c>
      <c r="D651" s="2" t="str">
        <f>TEXT(Table2[Order Date],"mmm")</f>
        <v>Sep</v>
      </c>
      <c r="E651" t="s">
        <v>1462</v>
      </c>
      <c r="F651" t="s">
        <v>15</v>
      </c>
      <c r="G651" t="s">
        <v>147</v>
      </c>
      <c r="H651" t="str">
        <f>VLOOKUP(Table2[[#This Row],[City]], Table46[], 2, FALSE)</f>
        <v>Kerala</v>
      </c>
      <c r="I651" t="s">
        <v>30</v>
      </c>
      <c r="J651" t="s">
        <v>322</v>
      </c>
      <c r="K651" t="s">
        <v>1463</v>
      </c>
      <c r="L651" s="2">
        <v>5</v>
      </c>
      <c r="M651" s="11">
        <v>32237</v>
      </c>
      <c r="N651" s="6">
        <v>10</v>
      </c>
      <c r="O651" s="4">
        <f>Table2[[#This Row],[Discount]]/100</f>
        <v>0.1</v>
      </c>
      <c r="P651" s="4" t="str">
        <f>IF(Table2[[#This Row],[Discount%]]=0,"No Discount",
IF(Table2[[#This Row],[Discount%]]&lt;=0.1,"Medium Discount",
IF(Table2[[#This Row],[Discount%]]&lt;=0.2,"High Discount")))</f>
        <v>Medium Discount</v>
      </c>
      <c r="Q651" s="9">
        <f>(Table2[Unit_Price]*Table2[Quantity])*(Table2[Discount]/100)</f>
        <v>16118.5</v>
      </c>
      <c r="R651" s="10">
        <v>145066.5</v>
      </c>
      <c r="S651" s="10">
        <v>34640.69</v>
      </c>
      <c r="T651" s="4">
        <f>Table2[Profit]/Table2[Sales]</f>
        <v>0.23879179548689741</v>
      </c>
      <c r="U651" t="s">
        <v>33</v>
      </c>
    </row>
    <row r="652" spans="1:21" x14ac:dyDescent="0.35">
      <c r="A652">
        <v>10691</v>
      </c>
      <c r="B652" s="1">
        <v>45929</v>
      </c>
      <c r="C652" s="2">
        <f>YEAR(Table2[Order Date])</f>
        <v>2025</v>
      </c>
      <c r="D652" s="2" t="str">
        <f>TEXT(Table2[Order Date],"mmm")</f>
        <v>Sep</v>
      </c>
      <c r="E652" t="s">
        <v>1464</v>
      </c>
      <c r="F652" t="s">
        <v>28</v>
      </c>
      <c r="G652" t="s">
        <v>144</v>
      </c>
      <c r="H652" t="str">
        <f>VLOOKUP(Table2[[#This Row],[City]], Table46[], 2, FALSE)</f>
        <v>Assam</v>
      </c>
      <c r="I652" t="s">
        <v>46</v>
      </c>
      <c r="J652" t="s">
        <v>201</v>
      </c>
      <c r="K652" t="s">
        <v>1465</v>
      </c>
      <c r="L652" s="2">
        <v>2</v>
      </c>
      <c r="M652" s="11">
        <v>5427</v>
      </c>
      <c r="N652" s="6">
        <v>5</v>
      </c>
      <c r="O652" s="4">
        <f>Table2[[#This Row],[Discount]]/100</f>
        <v>0.05</v>
      </c>
      <c r="P652" s="4" t="str">
        <f>IF(Table2[[#This Row],[Discount%]]=0,"No Discount",
IF(Table2[[#This Row],[Discount%]]&lt;=0.1,"Medium Discount",
IF(Table2[[#This Row],[Discount%]]&lt;=0.2,"High Discount")))</f>
        <v>Medium Discount</v>
      </c>
      <c r="Q652" s="9">
        <f>(Table2[Unit_Price]*Table2[Quantity])*(Table2[Discount]/100)</f>
        <v>542.70000000000005</v>
      </c>
      <c r="R652" s="10">
        <v>10311.299999999999</v>
      </c>
      <c r="S652" s="10">
        <v>1231.23</v>
      </c>
      <c r="T652" s="4">
        <f>Table2[Profit]/Table2[Sales]</f>
        <v>0.11940589450408776</v>
      </c>
      <c r="U652" t="s">
        <v>20</v>
      </c>
    </row>
    <row r="653" spans="1:21" x14ac:dyDescent="0.35">
      <c r="A653">
        <v>10692</v>
      </c>
      <c r="B653" s="1">
        <v>45806</v>
      </c>
      <c r="C653" s="2">
        <f>YEAR(Table2[Order Date])</f>
        <v>2025</v>
      </c>
      <c r="D653" s="2" t="str">
        <f>TEXT(Table2[Order Date],"mmm")</f>
        <v>May</v>
      </c>
      <c r="E653" t="s">
        <v>1466</v>
      </c>
      <c r="F653" t="s">
        <v>15</v>
      </c>
      <c r="G653" t="s">
        <v>93</v>
      </c>
      <c r="H653" t="str">
        <f>VLOOKUP(Table2[[#This Row],[City]], Table46[], 2, FALSE)</f>
        <v>Tamil Nadu</v>
      </c>
      <c r="I653" t="s">
        <v>42</v>
      </c>
      <c r="J653" t="s">
        <v>446</v>
      </c>
      <c r="K653" t="s">
        <v>1467</v>
      </c>
      <c r="L653" s="2">
        <v>2</v>
      </c>
      <c r="M653" s="11">
        <v>31734</v>
      </c>
      <c r="N653" s="6">
        <v>0</v>
      </c>
      <c r="O653" s="4">
        <f>Table2[[#This Row],[Discount]]/100</f>
        <v>0</v>
      </c>
      <c r="P653" s="4" t="str">
        <f>IF(Table2[[#This Row],[Discount%]]=0,"No Discount",
IF(Table2[[#This Row],[Discount%]]&lt;=0.1,"Medium Discount",
IF(Table2[[#This Row],[Discount%]]&lt;=0.2,"High Discount")))</f>
        <v>No Discount</v>
      </c>
      <c r="Q653" s="9">
        <f>(Table2[Unit_Price]*Table2[Quantity])*(Table2[Discount]/100)</f>
        <v>0</v>
      </c>
      <c r="R653" s="10">
        <v>63468</v>
      </c>
      <c r="S653" s="10">
        <v>4890.1400000000003</v>
      </c>
      <c r="T653" s="4">
        <f>Table2[Profit]/Table2[Sales]</f>
        <v>7.7048906535576986E-2</v>
      </c>
      <c r="U653" t="s">
        <v>20</v>
      </c>
    </row>
    <row r="654" spans="1:21" x14ac:dyDescent="0.35">
      <c r="A654">
        <v>10693</v>
      </c>
      <c r="B654" s="1">
        <v>45541</v>
      </c>
      <c r="C654" s="2">
        <f>YEAR(Table2[Order Date])</f>
        <v>2024</v>
      </c>
      <c r="D654" s="2" t="str">
        <f>TEXT(Table2[Order Date],"mmm")</f>
        <v>Sep</v>
      </c>
      <c r="E654" t="s">
        <v>1468</v>
      </c>
      <c r="F654" t="s">
        <v>22</v>
      </c>
      <c r="G654" t="s">
        <v>54</v>
      </c>
      <c r="H654" t="str">
        <f>VLOOKUP(Table2[[#This Row],[City]], Table46[], 2, FALSE)</f>
        <v>Uttar Pradesh</v>
      </c>
      <c r="I654" t="s">
        <v>129</v>
      </c>
      <c r="J654" t="s">
        <v>159</v>
      </c>
      <c r="K654" t="s">
        <v>1469</v>
      </c>
      <c r="L654" s="2">
        <v>5</v>
      </c>
      <c r="M654" s="11">
        <v>45728</v>
      </c>
      <c r="N654" s="6">
        <v>10</v>
      </c>
      <c r="O654" s="4">
        <f>Table2[[#This Row],[Discount]]/100</f>
        <v>0.1</v>
      </c>
      <c r="P654" s="4" t="str">
        <f>IF(Table2[[#This Row],[Discount%]]=0,"No Discount",
IF(Table2[[#This Row],[Discount%]]&lt;=0.1,"Medium Discount",
IF(Table2[[#This Row],[Discount%]]&lt;=0.2,"High Discount")))</f>
        <v>Medium Discount</v>
      </c>
      <c r="Q654" s="9">
        <f>(Table2[Unit_Price]*Table2[Quantity])*(Table2[Discount]/100)</f>
        <v>22864</v>
      </c>
      <c r="R654" s="10">
        <v>205776</v>
      </c>
      <c r="S654" s="10">
        <v>38038.660000000003</v>
      </c>
      <c r="T654" s="4">
        <f>Table2[Profit]/Table2[Sales]</f>
        <v>0.18485469636886714</v>
      </c>
      <c r="U654" t="s">
        <v>33</v>
      </c>
    </row>
    <row r="655" spans="1:21" x14ac:dyDescent="0.35">
      <c r="A655">
        <v>10694</v>
      </c>
      <c r="B655" s="1">
        <v>45437</v>
      </c>
      <c r="C655" s="2">
        <f>YEAR(Table2[Order Date])</f>
        <v>2024</v>
      </c>
      <c r="D655" s="2" t="str">
        <f>TEXT(Table2[Order Date],"mmm")</f>
        <v>May</v>
      </c>
      <c r="E655" t="s">
        <v>1470</v>
      </c>
      <c r="F655" t="s">
        <v>15</v>
      </c>
      <c r="G655" t="s">
        <v>68</v>
      </c>
      <c r="H655" t="str">
        <f>VLOOKUP(Table2[[#This Row],[City]], Table46[], 2, FALSE)</f>
        <v>Telangana</v>
      </c>
      <c r="I655" t="s">
        <v>30</v>
      </c>
      <c r="J655" t="s">
        <v>31</v>
      </c>
      <c r="K655" t="s">
        <v>1471</v>
      </c>
      <c r="L655" s="2">
        <v>5</v>
      </c>
      <c r="M655" s="11">
        <v>22831</v>
      </c>
      <c r="N655" s="6">
        <v>20</v>
      </c>
      <c r="O655" s="4">
        <f>Table2[[#This Row],[Discount]]/100</f>
        <v>0.2</v>
      </c>
      <c r="P655" s="4" t="str">
        <f>IF(Table2[[#This Row],[Discount%]]=0,"No Discount",
IF(Table2[[#This Row],[Discount%]]&lt;=0.1,"Medium Discount",
IF(Table2[[#This Row],[Discount%]]&lt;=0.2,"High Discount")))</f>
        <v>High Discount</v>
      </c>
      <c r="Q655" s="9">
        <f>(Table2[Unit_Price]*Table2[Quantity])*(Table2[Discount]/100)</f>
        <v>22831</v>
      </c>
      <c r="R655" s="10">
        <v>91324</v>
      </c>
      <c r="S655" s="10">
        <v>9776.2199999999993</v>
      </c>
      <c r="T655" s="4">
        <f>Table2[Profit]/Table2[Sales]</f>
        <v>0.10704984450965792</v>
      </c>
      <c r="U655" t="s">
        <v>72</v>
      </c>
    </row>
    <row r="656" spans="1:21" x14ac:dyDescent="0.35">
      <c r="A656">
        <v>10695</v>
      </c>
      <c r="B656" s="1">
        <v>45760</v>
      </c>
      <c r="C656" s="2">
        <f>YEAR(Table2[Order Date])</f>
        <v>2025</v>
      </c>
      <c r="D656" s="2" t="str">
        <f>TEXT(Table2[Order Date],"mmm")</f>
        <v>Apr</v>
      </c>
      <c r="E656" t="s">
        <v>1472</v>
      </c>
      <c r="F656" t="s">
        <v>22</v>
      </c>
      <c r="G656" t="s">
        <v>23</v>
      </c>
      <c r="H656" t="str">
        <f>VLOOKUP(Table2[[#This Row],[City]], Table46[], 2, FALSE)</f>
        <v>Delhi</v>
      </c>
      <c r="I656" t="s">
        <v>30</v>
      </c>
      <c r="J656" t="s">
        <v>65</v>
      </c>
      <c r="K656" t="s">
        <v>1473</v>
      </c>
      <c r="L656" s="2">
        <v>2</v>
      </c>
      <c r="M656" s="11">
        <v>64629</v>
      </c>
      <c r="N656" s="6">
        <v>20</v>
      </c>
      <c r="O656" s="4">
        <f>Table2[[#This Row],[Discount]]/100</f>
        <v>0.2</v>
      </c>
      <c r="P656" s="4" t="str">
        <f>IF(Table2[[#This Row],[Discount%]]=0,"No Discount",
IF(Table2[[#This Row],[Discount%]]&lt;=0.1,"Medium Discount",
IF(Table2[[#This Row],[Discount%]]&lt;=0.2,"High Discount")))</f>
        <v>High Discount</v>
      </c>
      <c r="Q656" s="9">
        <f>(Table2[Unit_Price]*Table2[Quantity])*(Table2[Discount]/100)</f>
        <v>25851.600000000002</v>
      </c>
      <c r="R656" s="10">
        <v>103406.39999999999</v>
      </c>
      <c r="S656" s="10">
        <v>7841.37</v>
      </c>
      <c r="T656" s="4">
        <f>Table2[Profit]/Table2[Sales]</f>
        <v>7.5830606229401659E-2</v>
      </c>
      <c r="U656" t="s">
        <v>20</v>
      </c>
    </row>
    <row r="657" spans="1:21" x14ac:dyDescent="0.35">
      <c r="A657">
        <v>10696</v>
      </c>
      <c r="B657" s="1">
        <v>45260</v>
      </c>
      <c r="C657" s="2">
        <f>YEAR(Table2[Order Date])</f>
        <v>2023</v>
      </c>
      <c r="D657" s="2" t="str">
        <f>TEXT(Table2[Order Date],"mmm")</f>
        <v>Nov</v>
      </c>
      <c r="E657" t="s">
        <v>1474</v>
      </c>
      <c r="F657" t="s">
        <v>22</v>
      </c>
      <c r="G657" t="s">
        <v>167</v>
      </c>
      <c r="H657" t="str">
        <f>VLOOKUP(Table2[[#This Row],[City]], Table46[], 2, FALSE)</f>
        <v>Punjab</v>
      </c>
      <c r="I657" t="s">
        <v>17</v>
      </c>
      <c r="J657" t="s">
        <v>18</v>
      </c>
      <c r="K657" t="s">
        <v>1475</v>
      </c>
      <c r="L657" s="2">
        <v>2</v>
      </c>
      <c r="M657" s="11">
        <v>71911</v>
      </c>
      <c r="N657" s="6">
        <v>5</v>
      </c>
      <c r="O657" s="4">
        <f>Table2[[#This Row],[Discount]]/100</f>
        <v>0.05</v>
      </c>
      <c r="P657" s="4" t="str">
        <f>IF(Table2[[#This Row],[Discount%]]=0,"No Discount",
IF(Table2[[#This Row],[Discount%]]&lt;=0.1,"Medium Discount",
IF(Table2[[#This Row],[Discount%]]&lt;=0.2,"High Discount")))</f>
        <v>Medium Discount</v>
      </c>
      <c r="Q657" s="9">
        <f>(Table2[Unit_Price]*Table2[Quantity])*(Table2[Discount]/100)</f>
        <v>7191.1</v>
      </c>
      <c r="R657" s="10">
        <v>136630.9</v>
      </c>
      <c r="S657" s="10">
        <v>26339.48</v>
      </c>
      <c r="T657" s="4">
        <f>Table2[Profit]/Table2[Sales]</f>
        <v>0.19277835394482506</v>
      </c>
      <c r="U657" t="s">
        <v>20</v>
      </c>
    </row>
    <row r="658" spans="1:21" x14ac:dyDescent="0.35">
      <c r="A658">
        <v>10697</v>
      </c>
      <c r="B658" s="1">
        <v>45482</v>
      </c>
      <c r="C658" s="2">
        <f>YEAR(Table2[Order Date])</f>
        <v>2024</v>
      </c>
      <c r="D658" s="2" t="str">
        <f>TEXT(Table2[Order Date],"mmm")</f>
        <v>Jul</v>
      </c>
      <c r="E658" t="s">
        <v>1476</v>
      </c>
      <c r="F658" t="s">
        <v>28</v>
      </c>
      <c r="G658" t="s">
        <v>35</v>
      </c>
      <c r="H658" t="str">
        <f>VLOOKUP(Table2[[#This Row],[City]], Table46[], 2, FALSE)</f>
        <v>West Bengal</v>
      </c>
      <c r="I658" t="s">
        <v>24</v>
      </c>
      <c r="J658" t="s">
        <v>107</v>
      </c>
      <c r="K658" t="s">
        <v>1477</v>
      </c>
      <c r="L658" s="2">
        <v>1</v>
      </c>
      <c r="M658" s="11">
        <v>64669</v>
      </c>
      <c r="N658" s="6">
        <v>0</v>
      </c>
      <c r="O658" s="4">
        <f>Table2[[#This Row],[Discount]]/100</f>
        <v>0</v>
      </c>
      <c r="P658" s="4" t="str">
        <f>IF(Table2[[#This Row],[Discount%]]=0,"No Discount",
IF(Table2[[#This Row],[Discount%]]&lt;=0.1,"Medium Discount",
IF(Table2[[#This Row],[Discount%]]&lt;=0.2,"High Discount")))</f>
        <v>No Discount</v>
      </c>
      <c r="Q658" s="9">
        <f>(Table2[Unit_Price]*Table2[Quantity])*(Table2[Discount]/100)</f>
        <v>0</v>
      </c>
      <c r="R658" s="10">
        <v>64669</v>
      </c>
      <c r="S658" s="10">
        <v>5061.88</v>
      </c>
      <c r="T658" s="4">
        <f>Table2[Profit]/Table2[Sales]</f>
        <v>7.8273670537661016E-2</v>
      </c>
      <c r="U658" t="s">
        <v>72</v>
      </c>
    </row>
    <row r="659" spans="1:21" x14ac:dyDescent="0.35">
      <c r="A659">
        <v>10698</v>
      </c>
      <c r="B659" s="1">
        <v>45501</v>
      </c>
      <c r="C659" s="2">
        <f>YEAR(Table2[Order Date])</f>
        <v>2024</v>
      </c>
      <c r="D659" s="2" t="str">
        <f>TEXT(Table2[Order Date],"mmm")</f>
        <v>Jul</v>
      </c>
      <c r="E659" t="s">
        <v>1478</v>
      </c>
      <c r="F659" t="s">
        <v>28</v>
      </c>
      <c r="G659" t="s">
        <v>144</v>
      </c>
      <c r="H659" t="str">
        <f>VLOOKUP(Table2[[#This Row],[City]], Table46[], 2, FALSE)</f>
        <v>Assam</v>
      </c>
      <c r="I659" t="s">
        <v>17</v>
      </c>
      <c r="J659" t="s">
        <v>18</v>
      </c>
      <c r="K659" t="s">
        <v>1479</v>
      </c>
      <c r="L659" s="2">
        <v>4</v>
      </c>
      <c r="M659" s="11">
        <v>60046</v>
      </c>
      <c r="N659" s="6">
        <v>10</v>
      </c>
      <c r="O659" s="4">
        <f>Table2[[#This Row],[Discount]]/100</f>
        <v>0.1</v>
      </c>
      <c r="P659" s="4" t="str">
        <f>IF(Table2[[#This Row],[Discount%]]=0,"No Discount",
IF(Table2[[#This Row],[Discount%]]&lt;=0.1,"Medium Discount",
IF(Table2[[#This Row],[Discount%]]&lt;=0.2,"High Discount")))</f>
        <v>Medium Discount</v>
      </c>
      <c r="Q659" s="9">
        <f>(Table2[Unit_Price]*Table2[Quantity])*(Table2[Discount]/100)</f>
        <v>24018.400000000001</v>
      </c>
      <c r="R659" s="10">
        <v>216165.6</v>
      </c>
      <c r="S659" s="10">
        <v>27200.45</v>
      </c>
      <c r="T659" s="4">
        <f>Table2[Profit]/Table2[Sales]</f>
        <v>0.12583153841314251</v>
      </c>
      <c r="U659" t="s">
        <v>83</v>
      </c>
    </row>
    <row r="660" spans="1:21" x14ac:dyDescent="0.35">
      <c r="A660">
        <v>10699</v>
      </c>
      <c r="B660" s="1">
        <v>45669</v>
      </c>
      <c r="C660" s="2">
        <f>YEAR(Table2[Order Date])</f>
        <v>2025</v>
      </c>
      <c r="D660" s="2" t="str">
        <f>TEXT(Table2[Order Date],"mmm")</f>
        <v>Jan</v>
      </c>
      <c r="E660" t="s">
        <v>1480</v>
      </c>
      <c r="F660" t="s">
        <v>28</v>
      </c>
      <c r="G660" t="s">
        <v>144</v>
      </c>
      <c r="H660" t="str">
        <f>VLOOKUP(Table2[[#This Row],[City]], Table46[], 2, FALSE)</f>
        <v>Assam</v>
      </c>
      <c r="I660" t="s">
        <v>46</v>
      </c>
      <c r="J660" t="s">
        <v>209</v>
      </c>
      <c r="K660" t="s">
        <v>1481</v>
      </c>
      <c r="L660" s="2">
        <v>5</v>
      </c>
      <c r="M660" s="11">
        <v>13334</v>
      </c>
      <c r="N660" s="6">
        <v>0</v>
      </c>
      <c r="O660" s="4">
        <f>Table2[[#This Row],[Discount]]/100</f>
        <v>0</v>
      </c>
      <c r="P660" s="4" t="str">
        <f>IF(Table2[[#This Row],[Discount%]]=0,"No Discount",
IF(Table2[[#This Row],[Discount%]]&lt;=0.1,"Medium Discount",
IF(Table2[[#This Row],[Discount%]]&lt;=0.2,"High Discount")))</f>
        <v>No Discount</v>
      </c>
      <c r="Q660" s="9">
        <f>(Table2[Unit_Price]*Table2[Quantity])*(Table2[Discount]/100)</f>
        <v>0</v>
      </c>
      <c r="R660" s="10">
        <v>66670</v>
      </c>
      <c r="S660" s="10">
        <v>3371.66</v>
      </c>
      <c r="T660" s="4">
        <f>Table2[Profit]/Table2[Sales]</f>
        <v>5.0572371381430926E-2</v>
      </c>
      <c r="U660" t="s">
        <v>83</v>
      </c>
    </row>
    <row r="661" spans="1:21" x14ac:dyDescent="0.35">
      <c r="A661">
        <v>10700</v>
      </c>
      <c r="B661" s="1">
        <v>45641</v>
      </c>
      <c r="C661" s="2">
        <f>YEAR(Table2[Order Date])</f>
        <v>2024</v>
      </c>
      <c r="D661" s="2" t="str">
        <f>TEXT(Table2[Order Date],"mmm")</f>
        <v>Dec</v>
      </c>
      <c r="E661" t="s">
        <v>1482</v>
      </c>
      <c r="F661" t="s">
        <v>28</v>
      </c>
      <c r="G661" t="s">
        <v>35</v>
      </c>
      <c r="H661" t="str">
        <f>VLOOKUP(Table2[[#This Row],[City]], Table46[], 2, FALSE)</f>
        <v>West Bengal</v>
      </c>
      <c r="I661" t="s">
        <v>17</v>
      </c>
      <c r="J661" t="s">
        <v>291</v>
      </c>
      <c r="K661" t="s">
        <v>1483</v>
      </c>
      <c r="L661" s="2">
        <v>1</v>
      </c>
      <c r="M661" s="11">
        <v>22975</v>
      </c>
      <c r="N661" s="6">
        <v>0</v>
      </c>
      <c r="O661" s="4">
        <f>Table2[[#This Row],[Discount]]/100</f>
        <v>0</v>
      </c>
      <c r="P661" s="4" t="str">
        <f>IF(Table2[[#This Row],[Discount%]]=0,"No Discount",
IF(Table2[[#This Row],[Discount%]]&lt;=0.1,"Medium Discount",
IF(Table2[[#This Row],[Discount%]]&lt;=0.2,"High Discount")))</f>
        <v>No Discount</v>
      </c>
      <c r="Q661" s="9">
        <f>(Table2[Unit_Price]*Table2[Quantity])*(Table2[Discount]/100)</f>
        <v>0</v>
      </c>
      <c r="R661" s="10">
        <v>22975</v>
      </c>
      <c r="S661" s="10">
        <v>3383.11</v>
      </c>
      <c r="T661" s="4">
        <f>Table2[Profit]/Table2[Sales]</f>
        <v>0.14725179542981504</v>
      </c>
      <c r="U661" t="s">
        <v>38</v>
      </c>
    </row>
    <row r="662" spans="1:21" x14ac:dyDescent="0.35">
      <c r="A662">
        <v>10701</v>
      </c>
      <c r="B662" s="1">
        <v>45764</v>
      </c>
      <c r="C662" s="2">
        <f>YEAR(Table2[Order Date])</f>
        <v>2025</v>
      </c>
      <c r="D662" s="2" t="str">
        <f>TEXT(Table2[Order Date],"mmm")</f>
        <v>Apr</v>
      </c>
      <c r="E662" t="s">
        <v>1484</v>
      </c>
      <c r="F662" t="s">
        <v>28</v>
      </c>
      <c r="G662" t="s">
        <v>144</v>
      </c>
      <c r="H662" t="str">
        <f>VLOOKUP(Table2[[#This Row],[City]], Table46[], 2, FALSE)</f>
        <v>Assam</v>
      </c>
      <c r="I662" t="s">
        <v>75</v>
      </c>
      <c r="J662" t="s">
        <v>240</v>
      </c>
      <c r="K662" t="s">
        <v>1485</v>
      </c>
      <c r="L662" s="2">
        <v>3</v>
      </c>
      <c r="M662" s="11">
        <v>63216</v>
      </c>
      <c r="N662" s="6">
        <v>5</v>
      </c>
      <c r="O662" s="4">
        <f>Table2[[#This Row],[Discount]]/100</f>
        <v>0.05</v>
      </c>
      <c r="P662" s="4" t="str">
        <f>IF(Table2[[#This Row],[Discount%]]=0,"No Discount",
IF(Table2[[#This Row],[Discount%]]&lt;=0.1,"Medium Discount",
IF(Table2[[#This Row],[Discount%]]&lt;=0.2,"High Discount")))</f>
        <v>Medium Discount</v>
      </c>
      <c r="Q662" s="9">
        <f>(Table2[Unit_Price]*Table2[Quantity])*(Table2[Discount]/100)</f>
        <v>9482.4</v>
      </c>
      <c r="R662" s="10">
        <v>180165.6</v>
      </c>
      <c r="S662" s="10">
        <v>33139.42</v>
      </c>
      <c r="T662" s="4">
        <f>Table2[Profit]/Table2[Sales]</f>
        <v>0.18393866531679742</v>
      </c>
      <c r="U662" t="s">
        <v>33</v>
      </c>
    </row>
    <row r="663" spans="1:21" x14ac:dyDescent="0.35">
      <c r="A663">
        <v>10703</v>
      </c>
      <c r="B663" s="1">
        <v>45808</v>
      </c>
      <c r="C663" s="2">
        <f>YEAR(Table2[Order Date])</f>
        <v>2025</v>
      </c>
      <c r="D663" s="2" t="str">
        <f>TEXT(Table2[Order Date],"mmm")</f>
        <v>May</v>
      </c>
      <c r="E663" t="s">
        <v>1488</v>
      </c>
      <c r="F663" t="s">
        <v>40</v>
      </c>
      <c r="G663" t="s">
        <v>103</v>
      </c>
      <c r="H663" t="str">
        <f>VLOOKUP(Table2[[#This Row],[City]], Table46[], 2, FALSE)</f>
        <v>Gujarat</v>
      </c>
      <c r="I663" t="s">
        <v>17</v>
      </c>
      <c r="J663" t="s">
        <v>55</v>
      </c>
      <c r="K663" t="s">
        <v>1489</v>
      </c>
      <c r="L663" s="2">
        <v>2</v>
      </c>
      <c r="M663" s="11">
        <v>56170</v>
      </c>
      <c r="N663" s="6">
        <v>0</v>
      </c>
      <c r="O663" s="4">
        <f>Table2[[#This Row],[Discount]]/100</f>
        <v>0</v>
      </c>
      <c r="P663" s="4" t="str">
        <f>IF(Table2[[#This Row],[Discount%]]=0,"No Discount",
IF(Table2[[#This Row],[Discount%]]&lt;=0.1,"Medium Discount",
IF(Table2[[#This Row],[Discount%]]&lt;=0.2,"High Discount")))</f>
        <v>No Discount</v>
      </c>
      <c r="Q663" s="9">
        <f>(Table2[Unit_Price]*Table2[Quantity])*(Table2[Discount]/100)</f>
        <v>0</v>
      </c>
      <c r="R663" s="10">
        <v>112340</v>
      </c>
      <c r="S663" s="10">
        <v>18601.12</v>
      </c>
      <c r="T663" s="4">
        <f>Table2[Profit]/Table2[Sales]</f>
        <v>0.1655787787074951</v>
      </c>
      <c r="U663" t="s">
        <v>83</v>
      </c>
    </row>
    <row r="664" spans="1:21" x14ac:dyDescent="0.35">
      <c r="A664">
        <v>10704</v>
      </c>
      <c r="B664" s="1">
        <v>45627</v>
      </c>
      <c r="C664" s="2">
        <f>YEAR(Table2[Order Date])</f>
        <v>2024</v>
      </c>
      <c r="D664" s="2" t="str">
        <f>TEXT(Table2[Order Date],"mmm")</f>
        <v>Dec</v>
      </c>
      <c r="E664" t="s">
        <v>1490</v>
      </c>
      <c r="F664" t="s">
        <v>40</v>
      </c>
      <c r="G664" t="s">
        <v>103</v>
      </c>
      <c r="H664" t="str">
        <f>VLOOKUP(Table2[[#This Row],[City]], Table46[], 2, FALSE)</f>
        <v>Gujarat</v>
      </c>
      <c r="I664" t="s">
        <v>30</v>
      </c>
      <c r="J664" t="s">
        <v>227</v>
      </c>
      <c r="K664" t="s">
        <v>1491</v>
      </c>
      <c r="L664" s="2">
        <v>3</v>
      </c>
      <c r="M664" s="11">
        <v>45035</v>
      </c>
      <c r="N664" s="6">
        <v>15</v>
      </c>
      <c r="O664" s="4">
        <f>Table2[[#This Row],[Discount]]/100</f>
        <v>0.15</v>
      </c>
      <c r="P664" s="4" t="str">
        <f>IF(Table2[[#This Row],[Discount%]]=0,"No Discount",
IF(Table2[[#This Row],[Discount%]]&lt;=0.1,"Medium Discount",
IF(Table2[[#This Row],[Discount%]]&lt;=0.2,"High Discount")))</f>
        <v>High Discount</v>
      </c>
      <c r="Q664" s="9">
        <f>(Table2[Unit_Price]*Table2[Quantity])*(Table2[Discount]/100)</f>
        <v>20265.75</v>
      </c>
      <c r="R664" s="10">
        <v>114839.25</v>
      </c>
      <c r="S664" s="10">
        <v>12451.44</v>
      </c>
      <c r="T664" s="4">
        <f>Table2[Profit]/Table2[Sales]</f>
        <v>0.10842495052867378</v>
      </c>
      <c r="U664" t="s">
        <v>38</v>
      </c>
    </row>
    <row r="665" spans="1:21" x14ac:dyDescent="0.35">
      <c r="A665">
        <v>10705</v>
      </c>
      <c r="B665" s="1">
        <v>45805</v>
      </c>
      <c r="C665" s="2">
        <f>YEAR(Table2[Order Date])</f>
        <v>2025</v>
      </c>
      <c r="D665" s="2" t="str">
        <f>TEXT(Table2[Order Date],"mmm")</f>
        <v>May</v>
      </c>
      <c r="E665" t="s">
        <v>1492</v>
      </c>
      <c r="F665" t="s">
        <v>22</v>
      </c>
      <c r="G665" t="s">
        <v>54</v>
      </c>
      <c r="H665" t="str">
        <f>VLOOKUP(Table2[[#This Row],[City]], Table46[], 2, FALSE)</f>
        <v>Uttar Pradesh</v>
      </c>
      <c r="I665" t="s">
        <v>75</v>
      </c>
      <c r="J665" t="s">
        <v>204</v>
      </c>
      <c r="K665" t="s">
        <v>1493</v>
      </c>
      <c r="L665" s="2">
        <v>3</v>
      </c>
      <c r="M665" s="11">
        <v>7724</v>
      </c>
      <c r="N665" s="6">
        <v>10</v>
      </c>
      <c r="O665" s="4">
        <f>Table2[[#This Row],[Discount]]/100</f>
        <v>0.1</v>
      </c>
      <c r="P665" s="4" t="str">
        <f>IF(Table2[[#This Row],[Discount%]]=0,"No Discount",
IF(Table2[[#This Row],[Discount%]]&lt;=0.1,"Medium Discount",
IF(Table2[[#This Row],[Discount%]]&lt;=0.2,"High Discount")))</f>
        <v>Medium Discount</v>
      </c>
      <c r="Q665" s="9">
        <f>(Table2[Unit_Price]*Table2[Quantity])*(Table2[Discount]/100)</f>
        <v>2317.2000000000003</v>
      </c>
      <c r="R665" s="10">
        <v>20854.8</v>
      </c>
      <c r="S665" s="10">
        <v>3448.12</v>
      </c>
      <c r="T665" s="4">
        <f>Table2[Profit]/Table2[Sales]</f>
        <v>0.16533939428812552</v>
      </c>
      <c r="U665" t="s">
        <v>72</v>
      </c>
    </row>
    <row r="666" spans="1:21" x14ac:dyDescent="0.35">
      <c r="A666">
        <v>10706</v>
      </c>
      <c r="B666" s="1">
        <v>45276</v>
      </c>
      <c r="C666" s="2">
        <f>YEAR(Table2[Order Date])</f>
        <v>2023</v>
      </c>
      <c r="D666" s="2" t="str">
        <f>TEXT(Table2[Order Date],"mmm")</f>
        <v>Dec</v>
      </c>
      <c r="E666" t="s">
        <v>1494</v>
      </c>
      <c r="F666" t="s">
        <v>28</v>
      </c>
      <c r="G666" t="s">
        <v>114</v>
      </c>
      <c r="H666" t="str">
        <f>VLOOKUP(Table2[[#This Row],[City]], Table46[], 2, FALSE)</f>
        <v>Jharkhand</v>
      </c>
      <c r="I666" t="s">
        <v>17</v>
      </c>
      <c r="J666" t="s">
        <v>291</v>
      </c>
      <c r="K666" t="s">
        <v>1495</v>
      </c>
      <c r="L666" s="2">
        <v>5</v>
      </c>
      <c r="M666" s="11">
        <v>58809</v>
      </c>
      <c r="N666" s="6">
        <v>20</v>
      </c>
      <c r="O666" s="4">
        <f>Table2[[#This Row],[Discount]]/100</f>
        <v>0.2</v>
      </c>
      <c r="P666" s="4" t="str">
        <f>IF(Table2[[#This Row],[Discount%]]=0,"No Discount",
IF(Table2[[#This Row],[Discount%]]&lt;=0.1,"Medium Discount",
IF(Table2[[#This Row],[Discount%]]&lt;=0.2,"High Discount")))</f>
        <v>High Discount</v>
      </c>
      <c r="Q666" s="9">
        <f>(Table2[Unit_Price]*Table2[Quantity])*(Table2[Discount]/100)</f>
        <v>58809</v>
      </c>
      <c r="R666" s="10">
        <v>235236</v>
      </c>
      <c r="S666" s="10">
        <v>53954.65</v>
      </c>
      <c r="T666" s="4">
        <f>Table2[Profit]/Table2[Sales]</f>
        <v>0.22936391538710063</v>
      </c>
      <c r="U666" t="s">
        <v>72</v>
      </c>
    </row>
    <row r="667" spans="1:21" x14ac:dyDescent="0.35">
      <c r="A667">
        <v>10707</v>
      </c>
      <c r="B667" s="1">
        <v>45868</v>
      </c>
      <c r="C667" s="2">
        <f>YEAR(Table2[Order Date])</f>
        <v>2025</v>
      </c>
      <c r="D667" s="2" t="str">
        <f>TEXT(Table2[Order Date],"mmm")</f>
        <v>Jul</v>
      </c>
      <c r="E667" t="s">
        <v>1496</v>
      </c>
      <c r="F667" t="s">
        <v>40</v>
      </c>
      <c r="G667" t="s">
        <v>62</v>
      </c>
      <c r="H667" t="str">
        <f>VLOOKUP(Table2[[#This Row],[City]], Table46[], 2, FALSE)</f>
        <v>Goa</v>
      </c>
      <c r="I667" t="s">
        <v>129</v>
      </c>
      <c r="J667" t="s">
        <v>148</v>
      </c>
      <c r="K667" t="s">
        <v>1497</v>
      </c>
      <c r="L667" s="2">
        <v>1</v>
      </c>
      <c r="M667" s="11">
        <v>1182</v>
      </c>
      <c r="N667" s="6">
        <v>10</v>
      </c>
      <c r="O667" s="4">
        <f>Table2[[#This Row],[Discount]]/100</f>
        <v>0.1</v>
      </c>
      <c r="P667" s="4" t="str">
        <f>IF(Table2[[#This Row],[Discount%]]=0,"No Discount",
IF(Table2[[#This Row],[Discount%]]&lt;=0.1,"Medium Discount",
IF(Table2[[#This Row],[Discount%]]&lt;=0.2,"High Discount")))</f>
        <v>Medium Discount</v>
      </c>
      <c r="Q667" s="9">
        <f>(Table2[Unit_Price]*Table2[Quantity])*(Table2[Discount]/100)</f>
        <v>118.2</v>
      </c>
      <c r="R667" s="10">
        <v>1063.8</v>
      </c>
      <c r="S667" s="10">
        <v>124.23</v>
      </c>
      <c r="T667" s="4">
        <f>Table2[Profit]/Table2[Sales]</f>
        <v>0.11677946982515511</v>
      </c>
      <c r="U667" t="s">
        <v>72</v>
      </c>
    </row>
    <row r="668" spans="1:21" x14ac:dyDescent="0.35">
      <c r="A668">
        <v>10708</v>
      </c>
      <c r="B668" s="1">
        <v>45747</v>
      </c>
      <c r="C668" s="2">
        <f>YEAR(Table2[Order Date])</f>
        <v>2025</v>
      </c>
      <c r="D668" s="2" t="str">
        <f>TEXT(Table2[Order Date],"mmm")</f>
        <v>Mar</v>
      </c>
      <c r="E668" t="s">
        <v>1498</v>
      </c>
      <c r="F668" t="s">
        <v>40</v>
      </c>
      <c r="G668" t="s">
        <v>62</v>
      </c>
      <c r="H668" t="str">
        <f>VLOOKUP(Table2[[#This Row],[City]], Table46[], 2, FALSE)</f>
        <v>Goa</v>
      </c>
      <c r="I668" t="s">
        <v>46</v>
      </c>
      <c r="J668" t="s">
        <v>47</v>
      </c>
      <c r="K668" t="s">
        <v>1499</v>
      </c>
      <c r="L668" s="2">
        <v>5</v>
      </c>
      <c r="M668" s="11">
        <v>78096</v>
      </c>
      <c r="N668" s="6">
        <v>5</v>
      </c>
      <c r="O668" s="4">
        <f>Table2[[#This Row],[Discount]]/100</f>
        <v>0.05</v>
      </c>
      <c r="P668" s="4" t="str">
        <f>IF(Table2[[#This Row],[Discount%]]=0,"No Discount",
IF(Table2[[#This Row],[Discount%]]&lt;=0.1,"Medium Discount",
IF(Table2[[#This Row],[Discount%]]&lt;=0.2,"High Discount")))</f>
        <v>Medium Discount</v>
      </c>
      <c r="Q668" s="9">
        <f>(Table2[Unit_Price]*Table2[Quantity])*(Table2[Discount]/100)</f>
        <v>19524</v>
      </c>
      <c r="R668" s="10">
        <v>370956</v>
      </c>
      <c r="S668" s="10">
        <v>80162.41</v>
      </c>
      <c r="T668" s="4">
        <f>Table2[Profit]/Table2[Sales]</f>
        <v>0.21609681471657016</v>
      </c>
      <c r="U668" t="s">
        <v>72</v>
      </c>
    </row>
    <row r="669" spans="1:21" x14ac:dyDescent="0.35">
      <c r="A669">
        <v>10709</v>
      </c>
      <c r="B669" s="1">
        <v>45258</v>
      </c>
      <c r="C669" s="2">
        <f>YEAR(Table2[Order Date])</f>
        <v>2023</v>
      </c>
      <c r="D669" s="2" t="str">
        <f>TEXT(Table2[Order Date],"mmm")</f>
        <v>Nov</v>
      </c>
      <c r="E669" t="s">
        <v>1500</v>
      </c>
      <c r="F669" t="s">
        <v>15</v>
      </c>
      <c r="G669" t="s">
        <v>93</v>
      </c>
      <c r="H669" t="str">
        <f>VLOOKUP(Table2[[#This Row],[City]], Table46[], 2, FALSE)</f>
        <v>Tamil Nadu</v>
      </c>
      <c r="I669" t="s">
        <v>24</v>
      </c>
      <c r="J669" t="s">
        <v>133</v>
      </c>
      <c r="K669" t="s">
        <v>1501</v>
      </c>
      <c r="L669" s="2">
        <v>1</v>
      </c>
      <c r="M669" s="11">
        <v>19369</v>
      </c>
      <c r="N669" s="6">
        <v>0</v>
      </c>
      <c r="O669" s="4">
        <f>Table2[[#This Row],[Discount]]/100</f>
        <v>0</v>
      </c>
      <c r="P669" s="4" t="str">
        <f>IF(Table2[[#This Row],[Discount%]]=0,"No Discount",
IF(Table2[[#This Row],[Discount%]]&lt;=0.1,"Medium Discount",
IF(Table2[[#This Row],[Discount%]]&lt;=0.2,"High Discount")))</f>
        <v>No Discount</v>
      </c>
      <c r="Q669" s="9">
        <f>(Table2[Unit_Price]*Table2[Quantity])*(Table2[Discount]/100)</f>
        <v>0</v>
      </c>
      <c r="R669" s="10">
        <v>19369</v>
      </c>
      <c r="S669" s="10">
        <v>1170.51</v>
      </c>
      <c r="T669" s="4">
        <f>Table2[Profit]/Table2[Sales]</f>
        <v>6.0432133822086842E-2</v>
      </c>
      <c r="U669" t="s">
        <v>38</v>
      </c>
    </row>
    <row r="670" spans="1:21" x14ac:dyDescent="0.35">
      <c r="A670">
        <v>10710</v>
      </c>
      <c r="B670" s="1">
        <v>45557</v>
      </c>
      <c r="C670" s="2">
        <f>YEAR(Table2[Order Date])</f>
        <v>2024</v>
      </c>
      <c r="D670" s="2" t="str">
        <f>TEXT(Table2[Order Date],"mmm")</f>
        <v>Sep</v>
      </c>
      <c r="E670" t="s">
        <v>1502</v>
      </c>
      <c r="F670" t="s">
        <v>28</v>
      </c>
      <c r="G670" t="s">
        <v>114</v>
      </c>
      <c r="H670" t="str">
        <f>VLOOKUP(Table2[[#This Row],[City]], Table46[], 2, FALSE)</f>
        <v>Jharkhand</v>
      </c>
      <c r="I670" t="s">
        <v>30</v>
      </c>
      <c r="J670" t="s">
        <v>104</v>
      </c>
      <c r="K670" t="s">
        <v>1503</v>
      </c>
      <c r="L670" s="2">
        <v>3</v>
      </c>
      <c r="M670" s="11">
        <v>10570</v>
      </c>
      <c r="N670" s="6">
        <v>10</v>
      </c>
      <c r="O670" s="4">
        <f>Table2[[#This Row],[Discount]]/100</f>
        <v>0.1</v>
      </c>
      <c r="P670" s="4" t="str">
        <f>IF(Table2[[#This Row],[Discount%]]=0,"No Discount",
IF(Table2[[#This Row],[Discount%]]&lt;=0.1,"Medium Discount",
IF(Table2[[#This Row],[Discount%]]&lt;=0.2,"High Discount")))</f>
        <v>Medium Discount</v>
      </c>
      <c r="Q670" s="9">
        <f>(Table2[Unit_Price]*Table2[Quantity])*(Table2[Discount]/100)</f>
        <v>3171</v>
      </c>
      <c r="R670" s="10">
        <v>28539</v>
      </c>
      <c r="S670" s="10">
        <v>2622.42</v>
      </c>
      <c r="T670" s="4">
        <f>Table2[Profit]/Table2[Sales]</f>
        <v>9.1888994008199304E-2</v>
      </c>
      <c r="U670" t="s">
        <v>72</v>
      </c>
    </row>
    <row r="671" spans="1:21" x14ac:dyDescent="0.35">
      <c r="A671">
        <v>10711</v>
      </c>
      <c r="B671" s="1">
        <v>45726</v>
      </c>
      <c r="C671" s="2">
        <f>YEAR(Table2[Order Date])</f>
        <v>2025</v>
      </c>
      <c r="D671" s="2" t="str">
        <f>TEXT(Table2[Order Date],"mmm")</f>
        <v>Mar</v>
      </c>
      <c r="E671" t="s">
        <v>1504</v>
      </c>
      <c r="F671" t="s">
        <v>22</v>
      </c>
      <c r="G671" t="s">
        <v>54</v>
      </c>
      <c r="H671" t="str">
        <f>VLOOKUP(Table2[[#This Row],[City]], Table46[], 2, FALSE)</f>
        <v>Uttar Pradesh</v>
      </c>
      <c r="I671" t="s">
        <v>96</v>
      </c>
      <c r="J671" t="s">
        <v>183</v>
      </c>
      <c r="K671" t="s">
        <v>1505</v>
      </c>
      <c r="L671" s="2">
        <v>3</v>
      </c>
      <c r="M671" s="11">
        <v>19794</v>
      </c>
      <c r="N671" s="6">
        <v>10</v>
      </c>
      <c r="O671" s="4">
        <f>Table2[[#This Row],[Discount]]/100</f>
        <v>0.1</v>
      </c>
      <c r="P671" s="4" t="str">
        <f>IF(Table2[[#This Row],[Discount%]]=0,"No Discount",
IF(Table2[[#This Row],[Discount%]]&lt;=0.1,"Medium Discount",
IF(Table2[[#This Row],[Discount%]]&lt;=0.2,"High Discount")))</f>
        <v>Medium Discount</v>
      </c>
      <c r="Q671" s="9">
        <f>(Table2[Unit_Price]*Table2[Quantity])*(Table2[Discount]/100)</f>
        <v>5938.2000000000007</v>
      </c>
      <c r="R671" s="10">
        <v>53443.8</v>
      </c>
      <c r="S671" s="10">
        <v>8011.06</v>
      </c>
      <c r="T671" s="4">
        <f>Table2[Profit]/Table2[Sales]</f>
        <v>0.1498969010437132</v>
      </c>
      <c r="U671" t="s">
        <v>38</v>
      </c>
    </row>
    <row r="672" spans="1:21" x14ac:dyDescent="0.35">
      <c r="A672">
        <v>10712</v>
      </c>
      <c r="B672" s="1">
        <v>45239</v>
      </c>
      <c r="C672" s="2">
        <f>YEAR(Table2[Order Date])</f>
        <v>2023</v>
      </c>
      <c r="D672" s="2" t="str">
        <f>TEXT(Table2[Order Date],"mmm")</f>
        <v>Nov</v>
      </c>
      <c r="E672" t="s">
        <v>1506</v>
      </c>
      <c r="F672" t="s">
        <v>40</v>
      </c>
      <c r="G672" t="s">
        <v>41</v>
      </c>
      <c r="H672" t="str">
        <f>VLOOKUP(Table2[[#This Row],[City]], Table46[], 2, FALSE)</f>
        <v>Maharashtra</v>
      </c>
      <c r="I672" t="s">
        <v>96</v>
      </c>
      <c r="J672" t="s">
        <v>214</v>
      </c>
      <c r="K672" t="s">
        <v>1507</v>
      </c>
      <c r="L672" s="2">
        <v>3</v>
      </c>
      <c r="M672" s="11">
        <v>45473</v>
      </c>
      <c r="N672" s="6">
        <v>5</v>
      </c>
      <c r="O672" s="4">
        <f>Table2[[#This Row],[Discount]]/100</f>
        <v>0.05</v>
      </c>
      <c r="P672" s="4" t="str">
        <f>IF(Table2[[#This Row],[Discount%]]=0,"No Discount",
IF(Table2[[#This Row],[Discount%]]&lt;=0.1,"Medium Discount",
IF(Table2[[#This Row],[Discount%]]&lt;=0.2,"High Discount")))</f>
        <v>Medium Discount</v>
      </c>
      <c r="Q672" s="9">
        <f>(Table2[Unit_Price]*Table2[Quantity])*(Table2[Discount]/100)</f>
        <v>6820.9500000000007</v>
      </c>
      <c r="R672" s="10">
        <v>129598.05</v>
      </c>
      <c r="S672" s="10">
        <v>24022.94</v>
      </c>
      <c r="T672" s="4">
        <f>Table2[Profit]/Table2[Sales]</f>
        <v>0.18536498041444294</v>
      </c>
      <c r="U672" t="s">
        <v>33</v>
      </c>
    </row>
    <row r="673" spans="1:21" x14ac:dyDescent="0.35">
      <c r="A673">
        <v>10713</v>
      </c>
      <c r="B673" s="1">
        <v>45241</v>
      </c>
      <c r="C673" s="2">
        <f>YEAR(Table2[Order Date])</f>
        <v>2023</v>
      </c>
      <c r="D673" s="2" t="str">
        <f>TEXT(Table2[Order Date],"mmm")</f>
        <v>Nov</v>
      </c>
      <c r="E673" t="s">
        <v>1508</v>
      </c>
      <c r="F673" t="s">
        <v>22</v>
      </c>
      <c r="G673" t="s">
        <v>74</v>
      </c>
      <c r="H673" t="str">
        <f>VLOOKUP(Table2[[#This Row],[City]], Table46[], 2, FALSE)</f>
        <v>Chandigarh</v>
      </c>
      <c r="I673" t="s">
        <v>69</v>
      </c>
      <c r="J673" t="s">
        <v>115</v>
      </c>
      <c r="K673" t="s">
        <v>1509</v>
      </c>
      <c r="L673" s="2">
        <v>5</v>
      </c>
      <c r="M673" s="11">
        <v>19763</v>
      </c>
      <c r="N673" s="6">
        <v>10</v>
      </c>
      <c r="O673" s="4">
        <f>Table2[[#This Row],[Discount]]/100</f>
        <v>0.1</v>
      </c>
      <c r="P673" s="4" t="str">
        <f>IF(Table2[[#This Row],[Discount%]]=0,"No Discount",
IF(Table2[[#This Row],[Discount%]]&lt;=0.1,"Medium Discount",
IF(Table2[[#This Row],[Discount%]]&lt;=0.2,"High Discount")))</f>
        <v>Medium Discount</v>
      </c>
      <c r="Q673" s="9">
        <f>(Table2[Unit_Price]*Table2[Quantity])*(Table2[Discount]/100)</f>
        <v>9881.5</v>
      </c>
      <c r="R673" s="10">
        <v>88933.5</v>
      </c>
      <c r="S673" s="10">
        <v>9232.0499999999993</v>
      </c>
      <c r="T673" s="4">
        <f>Table2[Profit]/Table2[Sales]</f>
        <v>0.10380846362731704</v>
      </c>
      <c r="U673" t="s">
        <v>72</v>
      </c>
    </row>
    <row r="674" spans="1:21" x14ac:dyDescent="0.35">
      <c r="A674">
        <v>10714</v>
      </c>
      <c r="B674" s="1">
        <v>45347</v>
      </c>
      <c r="C674" s="2">
        <f>YEAR(Table2[Order Date])</f>
        <v>2024</v>
      </c>
      <c r="D674" s="2" t="str">
        <f>TEXT(Table2[Order Date],"mmm")</f>
        <v>Feb</v>
      </c>
      <c r="E674" t="s">
        <v>1510</v>
      </c>
      <c r="F674" t="s">
        <v>28</v>
      </c>
      <c r="G674" t="s">
        <v>85</v>
      </c>
      <c r="H674" t="str">
        <f>VLOOKUP(Table2[[#This Row],[City]], Table46[], 2, FALSE)</f>
        <v>Odisha</v>
      </c>
      <c r="I674" t="s">
        <v>30</v>
      </c>
      <c r="J674" t="s">
        <v>104</v>
      </c>
      <c r="K674" t="s">
        <v>1511</v>
      </c>
      <c r="L674" s="2">
        <v>5</v>
      </c>
      <c r="M674" s="11">
        <v>66615</v>
      </c>
      <c r="N674" s="6">
        <v>20</v>
      </c>
      <c r="O674" s="4">
        <f>Table2[[#This Row],[Discount]]/100</f>
        <v>0.2</v>
      </c>
      <c r="P674" s="4" t="str">
        <f>IF(Table2[[#This Row],[Discount%]]=0,"No Discount",
IF(Table2[[#This Row],[Discount%]]&lt;=0.1,"Medium Discount",
IF(Table2[[#This Row],[Discount%]]&lt;=0.2,"High Discount")))</f>
        <v>High Discount</v>
      </c>
      <c r="Q674" s="9">
        <f>(Table2[Unit_Price]*Table2[Quantity])*(Table2[Discount]/100)</f>
        <v>66615</v>
      </c>
      <c r="R674" s="10">
        <v>266460</v>
      </c>
      <c r="S674" s="10">
        <v>22429.77</v>
      </c>
      <c r="T674" s="4">
        <f>Table2[Profit]/Table2[Sales]</f>
        <v>8.4176874577797794E-2</v>
      </c>
      <c r="U674" t="s">
        <v>83</v>
      </c>
    </row>
    <row r="675" spans="1:21" x14ac:dyDescent="0.35">
      <c r="A675">
        <v>10715</v>
      </c>
      <c r="B675" s="1">
        <v>45358</v>
      </c>
      <c r="C675" s="2">
        <f>YEAR(Table2[Order Date])</f>
        <v>2024</v>
      </c>
      <c r="D675" s="2" t="str">
        <f>TEXT(Table2[Order Date],"mmm")</f>
        <v>Mar</v>
      </c>
      <c r="E675" t="s">
        <v>1512</v>
      </c>
      <c r="F675" t="s">
        <v>22</v>
      </c>
      <c r="G675" t="s">
        <v>167</v>
      </c>
      <c r="H675" t="str">
        <f>VLOOKUP(Table2[[#This Row],[City]], Table46[], 2, FALSE)</f>
        <v>Punjab</v>
      </c>
      <c r="I675" t="s">
        <v>69</v>
      </c>
      <c r="J675" t="s">
        <v>151</v>
      </c>
      <c r="K675" t="s">
        <v>1513</v>
      </c>
      <c r="L675" s="2">
        <v>1</v>
      </c>
      <c r="M675" s="11">
        <v>23198</v>
      </c>
      <c r="N675" s="6">
        <v>20</v>
      </c>
      <c r="O675" s="4">
        <f>Table2[[#This Row],[Discount]]/100</f>
        <v>0.2</v>
      </c>
      <c r="P675" s="4" t="str">
        <f>IF(Table2[[#This Row],[Discount%]]=0,"No Discount",
IF(Table2[[#This Row],[Discount%]]&lt;=0.1,"Medium Discount",
IF(Table2[[#This Row],[Discount%]]&lt;=0.2,"High Discount")))</f>
        <v>High Discount</v>
      </c>
      <c r="Q675" s="9">
        <f>(Table2[Unit_Price]*Table2[Quantity])*(Table2[Discount]/100)</f>
        <v>4639.6000000000004</v>
      </c>
      <c r="R675" s="10">
        <v>18558.400000000001</v>
      </c>
      <c r="S675" s="10">
        <v>2110.66</v>
      </c>
      <c r="T675" s="4">
        <f>Table2[Profit]/Table2[Sales]</f>
        <v>0.11373070954392618</v>
      </c>
      <c r="U675" t="s">
        <v>20</v>
      </c>
    </row>
    <row r="676" spans="1:21" x14ac:dyDescent="0.35">
      <c r="A676">
        <v>10716</v>
      </c>
      <c r="B676" s="1">
        <v>45823</v>
      </c>
      <c r="C676" s="2">
        <f>YEAR(Table2[Order Date])</f>
        <v>2025</v>
      </c>
      <c r="D676" s="2" t="str">
        <f>TEXT(Table2[Order Date],"mmm")</f>
        <v>Jun</v>
      </c>
      <c r="E676" t="s">
        <v>1514</v>
      </c>
      <c r="F676" t="s">
        <v>28</v>
      </c>
      <c r="G676" t="s">
        <v>35</v>
      </c>
      <c r="H676" t="str">
        <f>VLOOKUP(Table2[[#This Row],[City]], Table46[], 2, FALSE)</f>
        <v>West Bengal</v>
      </c>
      <c r="I676" t="s">
        <v>30</v>
      </c>
      <c r="J676" t="s">
        <v>322</v>
      </c>
      <c r="K676" t="s">
        <v>1515</v>
      </c>
      <c r="L676" s="2">
        <v>4</v>
      </c>
      <c r="M676" s="11">
        <v>28275</v>
      </c>
      <c r="N676" s="6">
        <v>15</v>
      </c>
      <c r="O676" s="4">
        <f>Table2[[#This Row],[Discount]]/100</f>
        <v>0.15</v>
      </c>
      <c r="P676" s="4" t="str">
        <f>IF(Table2[[#This Row],[Discount%]]=0,"No Discount",
IF(Table2[[#This Row],[Discount%]]&lt;=0.1,"Medium Discount",
IF(Table2[[#This Row],[Discount%]]&lt;=0.2,"High Discount")))</f>
        <v>High Discount</v>
      </c>
      <c r="Q676" s="9">
        <f>(Table2[Unit_Price]*Table2[Quantity])*(Table2[Discount]/100)</f>
        <v>16965</v>
      </c>
      <c r="R676" s="10">
        <v>96135</v>
      </c>
      <c r="S676" s="10">
        <v>5210.63</v>
      </c>
      <c r="T676" s="4">
        <f>Table2[Profit]/Table2[Sales]</f>
        <v>5.4201175430384357E-2</v>
      </c>
      <c r="U676" t="s">
        <v>38</v>
      </c>
    </row>
    <row r="677" spans="1:21" x14ac:dyDescent="0.35">
      <c r="A677">
        <v>10717</v>
      </c>
      <c r="B677" s="1">
        <v>45408</v>
      </c>
      <c r="C677" s="2">
        <f>YEAR(Table2[Order Date])</f>
        <v>2024</v>
      </c>
      <c r="D677" s="2" t="str">
        <f>TEXT(Table2[Order Date],"mmm")</f>
        <v>Apr</v>
      </c>
      <c r="E677" t="s">
        <v>1516</v>
      </c>
      <c r="F677" t="s">
        <v>15</v>
      </c>
      <c r="G677" t="s">
        <v>147</v>
      </c>
      <c r="H677" t="str">
        <f>VLOOKUP(Table2[[#This Row],[City]], Table46[], 2, FALSE)</f>
        <v>Kerala</v>
      </c>
      <c r="I677" t="s">
        <v>96</v>
      </c>
      <c r="J677" t="s">
        <v>183</v>
      </c>
      <c r="K677" t="s">
        <v>1517</v>
      </c>
      <c r="L677" s="2">
        <v>3</v>
      </c>
      <c r="M677" s="11">
        <v>47650</v>
      </c>
      <c r="N677" s="6">
        <v>20</v>
      </c>
      <c r="O677" s="4">
        <f>Table2[[#This Row],[Discount]]/100</f>
        <v>0.2</v>
      </c>
      <c r="P677" s="4" t="str">
        <f>IF(Table2[[#This Row],[Discount%]]=0,"No Discount",
IF(Table2[[#This Row],[Discount%]]&lt;=0.1,"Medium Discount",
IF(Table2[[#This Row],[Discount%]]&lt;=0.2,"High Discount")))</f>
        <v>High Discount</v>
      </c>
      <c r="Q677" s="9">
        <f>(Table2[Unit_Price]*Table2[Quantity])*(Table2[Discount]/100)</f>
        <v>28590</v>
      </c>
      <c r="R677" s="10">
        <v>114360</v>
      </c>
      <c r="S677" s="10">
        <v>8034.97</v>
      </c>
      <c r="T677" s="4">
        <f>Table2[Profit]/Table2[Sales]</f>
        <v>7.0260318293109483E-2</v>
      </c>
      <c r="U677" t="s">
        <v>20</v>
      </c>
    </row>
    <row r="678" spans="1:21" x14ac:dyDescent="0.35">
      <c r="A678">
        <v>10718</v>
      </c>
      <c r="B678" s="1">
        <v>45547</v>
      </c>
      <c r="C678" s="2">
        <f>YEAR(Table2[Order Date])</f>
        <v>2024</v>
      </c>
      <c r="D678" s="2" t="str">
        <f>TEXT(Table2[Order Date],"mmm")</f>
        <v>Sep</v>
      </c>
      <c r="E678" t="s">
        <v>1518</v>
      </c>
      <c r="F678" t="s">
        <v>28</v>
      </c>
      <c r="G678" t="s">
        <v>35</v>
      </c>
      <c r="H678" t="str">
        <f>VLOOKUP(Table2[[#This Row],[City]], Table46[], 2, FALSE)</f>
        <v>West Bengal</v>
      </c>
      <c r="I678" t="s">
        <v>46</v>
      </c>
      <c r="J678" t="s">
        <v>126</v>
      </c>
      <c r="K678" t="s">
        <v>1519</v>
      </c>
      <c r="L678" s="2">
        <v>1</v>
      </c>
      <c r="M678" s="11">
        <v>21886</v>
      </c>
      <c r="N678" s="6">
        <v>5</v>
      </c>
      <c r="O678" s="4">
        <f>Table2[[#This Row],[Discount]]/100</f>
        <v>0.05</v>
      </c>
      <c r="P678" s="4" t="str">
        <f>IF(Table2[[#This Row],[Discount%]]=0,"No Discount",
IF(Table2[[#This Row],[Discount%]]&lt;=0.1,"Medium Discount",
IF(Table2[[#This Row],[Discount%]]&lt;=0.2,"High Discount")))</f>
        <v>Medium Discount</v>
      </c>
      <c r="Q678" s="9">
        <f>(Table2[Unit_Price]*Table2[Quantity])*(Table2[Discount]/100)</f>
        <v>1094.3</v>
      </c>
      <c r="R678" s="10">
        <v>20791.7</v>
      </c>
      <c r="S678" s="10">
        <v>5177.42</v>
      </c>
      <c r="T678" s="4">
        <f>Table2[Profit]/Table2[Sales]</f>
        <v>0.24901378915624983</v>
      </c>
      <c r="U678" t="s">
        <v>38</v>
      </c>
    </row>
    <row r="679" spans="1:21" x14ac:dyDescent="0.35">
      <c r="A679">
        <v>10719</v>
      </c>
      <c r="B679" s="1">
        <v>45333</v>
      </c>
      <c r="C679" s="2">
        <f>YEAR(Table2[Order Date])</f>
        <v>2024</v>
      </c>
      <c r="D679" s="2" t="str">
        <f>TEXT(Table2[Order Date],"mmm")</f>
        <v>Feb</v>
      </c>
      <c r="E679" t="s">
        <v>1520</v>
      </c>
      <c r="F679" t="s">
        <v>15</v>
      </c>
      <c r="G679" t="s">
        <v>93</v>
      </c>
      <c r="H679" t="str">
        <f>VLOOKUP(Table2[[#This Row],[City]], Table46[], 2, FALSE)</f>
        <v>Tamil Nadu</v>
      </c>
      <c r="I679" t="s">
        <v>30</v>
      </c>
      <c r="J679" t="s">
        <v>227</v>
      </c>
      <c r="K679" t="s">
        <v>1521</v>
      </c>
      <c r="L679" s="2">
        <v>2</v>
      </c>
      <c r="M679" s="11">
        <v>77543</v>
      </c>
      <c r="N679" s="6">
        <v>0</v>
      </c>
      <c r="O679" s="4">
        <f>Table2[[#This Row],[Discount]]/100</f>
        <v>0</v>
      </c>
      <c r="P679" s="4" t="str">
        <f>IF(Table2[[#This Row],[Discount%]]=0,"No Discount",
IF(Table2[[#This Row],[Discount%]]&lt;=0.1,"Medium Discount",
IF(Table2[[#This Row],[Discount%]]&lt;=0.2,"High Discount")))</f>
        <v>No Discount</v>
      </c>
      <c r="Q679" s="9">
        <f>(Table2[Unit_Price]*Table2[Quantity])*(Table2[Discount]/100)</f>
        <v>0</v>
      </c>
      <c r="R679" s="10">
        <v>155086</v>
      </c>
      <c r="S679" s="10">
        <v>30092.080000000002</v>
      </c>
      <c r="T679" s="4">
        <f>Table2[Profit]/Table2[Sales]</f>
        <v>0.19403479359839057</v>
      </c>
      <c r="U679" t="s">
        <v>38</v>
      </c>
    </row>
    <row r="680" spans="1:21" x14ac:dyDescent="0.35">
      <c r="A680">
        <v>10720</v>
      </c>
      <c r="B680" s="1">
        <v>45248</v>
      </c>
      <c r="C680" s="2">
        <f>YEAR(Table2[Order Date])</f>
        <v>2023</v>
      </c>
      <c r="D680" s="2" t="str">
        <f>TEXT(Table2[Order Date],"mmm")</f>
        <v>Nov</v>
      </c>
      <c r="E680" t="s">
        <v>1522</v>
      </c>
      <c r="F680" t="s">
        <v>15</v>
      </c>
      <c r="G680" t="s">
        <v>174</v>
      </c>
      <c r="H680" t="str">
        <f>VLOOKUP(Table2[[#This Row],[City]], Table46[], 2, FALSE)</f>
        <v>Tamil Nadu</v>
      </c>
      <c r="I680" t="s">
        <v>42</v>
      </c>
      <c r="J680" t="s">
        <v>188</v>
      </c>
      <c r="K680" t="s">
        <v>1523</v>
      </c>
      <c r="L680" s="2">
        <v>2</v>
      </c>
      <c r="M680" s="11">
        <v>1165</v>
      </c>
      <c r="N680" s="6">
        <v>20</v>
      </c>
      <c r="O680" s="4">
        <f>Table2[[#This Row],[Discount]]/100</f>
        <v>0.2</v>
      </c>
      <c r="P680" s="4" t="str">
        <f>IF(Table2[[#This Row],[Discount%]]=0,"No Discount",
IF(Table2[[#This Row],[Discount%]]&lt;=0.1,"Medium Discount",
IF(Table2[[#This Row],[Discount%]]&lt;=0.2,"High Discount")))</f>
        <v>High Discount</v>
      </c>
      <c r="Q680" s="9">
        <f>(Table2[Unit_Price]*Table2[Quantity])*(Table2[Discount]/100)</f>
        <v>466</v>
      </c>
      <c r="R680" s="10">
        <v>1864</v>
      </c>
      <c r="S680" s="10">
        <v>182.05</v>
      </c>
      <c r="T680" s="4">
        <f>Table2[Profit]/Table2[Sales]</f>
        <v>9.7666309012875541E-2</v>
      </c>
      <c r="U680" t="s">
        <v>20</v>
      </c>
    </row>
    <row r="681" spans="1:21" x14ac:dyDescent="0.35">
      <c r="A681">
        <v>10721</v>
      </c>
      <c r="B681" s="1">
        <v>45786</v>
      </c>
      <c r="C681" s="2">
        <f>YEAR(Table2[Order Date])</f>
        <v>2025</v>
      </c>
      <c r="D681" s="2" t="str">
        <f>TEXT(Table2[Order Date],"mmm")</f>
        <v>May</v>
      </c>
      <c r="E681" t="s">
        <v>1524</v>
      </c>
      <c r="F681" t="s">
        <v>28</v>
      </c>
      <c r="G681" t="s">
        <v>114</v>
      </c>
      <c r="H681" t="str">
        <f>VLOOKUP(Table2[[#This Row],[City]], Table46[], 2, FALSE)</f>
        <v>Jharkhand</v>
      </c>
      <c r="I681" t="s">
        <v>30</v>
      </c>
      <c r="J681" t="s">
        <v>322</v>
      </c>
      <c r="K681" t="s">
        <v>1525</v>
      </c>
      <c r="L681" s="2">
        <v>2</v>
      </c>
      <c r="M681" s="11">
        <v>9308</v>
      </c>
      <c r="N681" s="6">
        <v>5</v>
      </c>
      <c r="O681" s="4">
        <f>Table2[[#This Row],[Discount]]/100</f>
        <v>0.05</v>
      </c>
      <c r="P681" s="4" t="str">
        <f>IF(Table2[[#This Row],[Discount%]]=0,"No Discount",
IF(Table2[[#This Row],[Discount%]]&lt;=0.1,"Medium Discount",
IF(Table2[[#This Row],[Discount%]]&lt;=0.2,"High Discount")))</f>
        <v>Medium Discount</v>
      </c>
      <c r="Q681" s="9">
        <f>(Table2[Unit_Price]*Table2[Quantity])*(Table2[Discount]/100)</f>
        <v>930.80000000000007</v>
      </c>
      <c r="R681" s="10">
        <v>17685.2</v>
      </c>
      <c r="S681" s="10">
        <v>4267.22</v>
      </c>
      <c r="T681" s="4">
        <f>Table2[Profit]/Table2[Sales]</f>
        <v>0.24128763033496936</v>
      </c>
      <c r="U681" t="s">
        <v>38</v>
      </c>
    </row>
    <row r="682" spans="1:21" x14ac:dyDescent="0.35">
      <c r="A682">
        <v>10722</v>
      </c>
      <c r="B682" s="1">
        <v>45509</v>
      </c>
      <c r="C682" s="2">
        <f>YEAR(Table2[Order Date])</f>
        <v>2024</v>
      </c>
      <c r="D682" s="2" t="str">
        <f>TEXT(Table2[Order Date],"mmm")</f>
        <v>Aug</v>
      </c>
      <c r="E682" t="s">
        <v>1526</v>
      </c>
      <c r="F682" t="s">
        <v>15</v>
      </c>
      <c r="G682" t="s">
        <v>147</v>
      </c>
      <c r="H682" t="str">
        <f>VLOOKUP(Table2[[#This Row],[City]], Table46[], 2, FALSE)</f>
        <v>Kerala</v>
      </c>
      <c r="I682" t="s">
        <v>42</v>
      </c>
      <c r="J682" t="s">
        <v>79</v>
      </c>
      <c r="K682" t="s">
        <v>1527</v>
      </c>
      <c r="L682" s="2">
        <v>2</v>
      </c>
      <c r="M682" s="11">
        <v>26026</v>
      </c>
      <c r="N682" s="6">
        <v>5</v>
      </c>
      <c r="O682" s="4">
        <f>Table2[[#This Row],[Discount]]/100</f>
        <v>0.05</v>
      </c>
      <c r="P682" s="4" t="str">
        <f>IF(Table2[[#This Row],[Discount%]]=0,"No Discount",
IF(Table2[[#This Row],[Discount%]]&lt;=0.1,"Medium Discount",
IF(Table2[[#This Row],[Discount%]]&lt;=0.2,"High Discount")))</f>
        <v>Medium Discount</v>
      </c>
      <c r="Q682" s="9">
        <f>(Table2[Unit_Price]*Table2[Quantity])*(Table2[Discount]/100)</f>
        <v>2602.6000000000004</v>
      </c>
      <c r="R682" s="10">
        <v>49449.4</v>
      </c>
      <c r="S682" s="10">
        <v>8415.25</v>
      </c>
      <c r="T682" s="4">
        <f>Table2[Profit]/Table2[Sales]</f>
        <v>0.17017901127212867</v>
      </c>
      <c r="U682" t="s">
        <v>83</v>
      </c>
    </row>
    <row r="683" spans="1:21" x14ac:dyDescent="0.35">
      <c r="A683">
        <v>10723</v>
      </c>
      <c r="B683" s="1">
        <v>45322</v>
      </c>
      <c r="C683" s="2">
        <f>YEAR(Table2[Order Date])</f>
        <v>2024</v>
      </c>
      <c r="D683" s="2" t="str">
        <f>TEXT(Table2[Order Date],"mmm")</f>
        <v>Jan</v>
      </c>
      <c r="E683" t="s">
        <v>1528</v>
      </c>
      <c r="F683" t="s">
        <v>22</v>
      </c>
      <c r="G683" t="s">
        <v>58</v>
      </c>
      <c r="H683" t="str">
        <f>VLOOKUP(Table2[[#This Row],[City]], Table46[], 2, FALSE)</f>
        <v>Rajashtan</v>
      </c>
      <c r="I683" t="s">
        <v>46</v>
      </c>
      <c r="J683" t="s">
        <v>201</v>
      </c>
      <c r="K683" t="s">
        <v>1529</v>
      </c>
      <c r="L683" s="2">
        <v>5</v>
      </c>
      <c r="M683" s="11">
        <v>48983</v>
      </c>
      <c r="N683" s="6">
        <v>5</v>
      </c>
      <c r="O683" s="4">
        <f>Table2[[#This Row],[Discount]]/100</f>
        <v>0.05</v>
      </c>
      <c r="P683" s="4" t="str">
        <f>IF(Table2[[#This Row],[Discount%]]=0,"No Discount",
IF(Table2[[#This Row],[Discount%]]&lt;=0.1,"Medium Discount",
IF(Table2[[#This Row],[Discount%]]&lt;=0.2,"High Discount")))</f>
        <v>Medium Discount</v>
      </c>
      <c r="Q683" s="9">
        <f>(Table2[Unit_Price]*Table2[Quantity])*(Table2[Discount]/100)</f>
        <v>12245.75</v>
      </c>
      <c r="R683" s="10">
        <v>232669.25</v>
      </c>
      <c r="S683" s="10">
        <v>52172.98</v>
      </c>
      <c r="T683" s="4">
        <f>Table2[Profit]/Table2[Sales]</f>
        <v>0.22423667932053765</v>
      </c>
      <c r="U683" t="s">
        <v>20</v>
      </c>
    </row>
    <row r="684" spans="1:21" x14ac:dyDescent="0.35">
      <c r="A684">
        <v>10724</v>
      </c>
      <c r="B684" s="1">
        <v>45208</v>
      </c>
      <c r="C684" s="2">
        <f>YEAR(Table2[Order Date])</f>
        <v>2023</v>
      </c>
      <c r="D684" s="2" t="str">
        <f>TEXT(Table2[Order Date],"mmm")</f>
        <v>Oct</v>
      </c>
      <c r="E684" t="s">
        <v>1530</v>
      </c>
      <c r="F684" t="s">
        <v>40</v>
      </c>
      <c r="G684" t="s">
        <v>62</v>
      </c>
      <c r="H684" t="str">
        <f>VLOOKUP(Table2[[#This Row],[City]], Table46[], 2, FALSE)</f>
        <v>Goa</v>
      </c>
      <c r="I684" t="s">
        <v>30</v>
      </c>
      <c r="J684" t="s">
        <v>322</v>
      </c>
      <c r="K684" t="s">
        <v>1531</v>
      </c>
      <c r="L684" s="2">
        <v>2</v>
      </c>
      <c r="M684" s="11">
        <v>79005</v>
      </c>
      <c r="N684" s="6">
        <v>10</v>
      </c>
      <c r="O684" s="4">
        <f>Table2[[#This Row],[Discount]]/100</f>
        <v>0.1</v>
      </c>
      <c r="P684" s="4" t="str">
        <f>IF(Table2[[#This Row],[Discount%]]=0,"No Discount",
IF(Table2[[#This Row],[Discount%]]&lt;=0.1,"Medium Discount",
IF(Table2[[#This Row],[Discount%]]&lt;=0.2,"High Discount")))</f>
        <v>Medium Discount</v>
      </c>
      <c r="Q684" s="9">
        <f>(Table2[Unit_Price]*Table2[Quantity])*(Table2[Discount]/100)</f>
        <v>15801</v>
      </c>
      <c r="R684" s="10">
        <v>142209</v>
      </c>
      <c r="S684" s="10">
        <v>14090.31</v>
      </c>
      <c r="T684" s="4">
        <f>Table2[Profit]/Table2[Sales]</f>
        <v>9.9081703689639894E-2</v>
      </c>
      <c r="U684" t="s">
        <v>38</v>
      </c>
    </row>
    <row r="685" spans="1:21" x14ac:dyDescent="0.35">
      <c r="A685">
        <v>10725</v>
      </c>
      <c r="B685" s="1">
        <v>45924</v>
      </c>
      <c r="C685" s="2">
        <f>YEAR(Table2[Order Date])</f>
        <v>2025</v>
      </c>
      <c r="D685" s="2" t="str">
        <f>TEXT(Table2[Order Date],"mmm")</f>
        <v>Sep</v>
      </c>
      <c r="E685" t="s">
        <v>1532</v>
      </c>
      <c r="F685" t="s">
        <v>15</v>
      </c>
      <c r="G685" t="s">
        <v>174</v>
      </c>
      <c r="H685" t="str">
        <f>VLOOKUP(Table2[[#This Row],[City]], Table46[], 2, FALSE)</f>
        <v>Tamil Nadu</v>
      </c>
      <c r="I685" t="s">
        <v>96</v>
      </c>
      <c r="J685" t="s">
        <v>214</v>
      </c>
      <c r="K685" t="s">
        <v>1533</v>
      </c>
      <c r="L685" s="2">
        <v>3</v>
      </c>
      <c r="M685" s="11">
        <v>16462</v>
      </c>
      <c r="N685" s="6">
        <v>20</v>
      </c>
      <c r="O685" s="4">
        <f>Table2[[#This Row],[Discount]]/100</f>
        <v>0.2</v>
      </c>
      <c r="P685" s="4" t="str">
        <f>IF(Table2[[#This Row],[Discount%]]=0,"No Discount",
IF(Table2[[#This Row],[Discount%]]&lt;=0.1,"Medium Discount",
IF(Table2[[#This Row],[Discount%]]&lt;=0.2,"High Discount")))</f>
        <v>High Discount</v>
      </c>
      <c r="Q685" s="9">
        <f>(Table2[Unit_Price]*Table2[Quantity])*(Table2[Discount]/100)</f>
        <v>9877.2000000000007</v>
      </c>
      <c r="R685" s="10">
        <v>39508.800000000003</v>
      </c>
      <c r="S685" s="10">
        <v>5277.87</v>
      </c>
      <c r="T685" s="4">
        <f>Table2[Profit]/Table2[Sales]</f>
        <v>0.13358720082614506</v>
      </c>
      <c r="U685" t="s">
        <v>20</v>
      </c>
    </row>
    <row r="686" spans="1:21" x14ac:dyDescent="0.35">
      <c r="A686">
        <v>10726</v>
      </c>
      <c r="B686" s="1">
        <v>45690</v>
      </c>
      <c r="C686" s="2">
        <f>YEAR(Table2[Order Date])</f>
        <v>2025</v>
      </c>
      <c r="D686" s="2" t="str">
        <f>TEXT(Table2[Order Date],"mmm")</f>
        <v>Feb</v>
      </c>
      <c r="E686" t="s">
        <v>1534</v>
      </c>
      <c r="F686" t="s">
        <v>28</v>
      </c>
      <c r="G686" t="s">
        <v>35</v>
      </c>
      <c r="H686" t="str">
        <f>VLOOKUP(Table2[[#This Row],[City]], Table46[], 2, FALSE)</f>
        <v>West Bengal</v>
      </c>
      <c r="I686" t="s">
        <v>75</v>
      </c>
      <c r="J686" t="s">
        <v>307</v>
      </c>
      <c r="K686" t="s">
        <v>1535</v>
      </c>
      <c r="L686" s="2">
        <v>2</v>
      </c>
      <c r="M686" s="11">
        <v>69920</v>
      </c>
      <c r="N686" s="6">
        <v>15</v>
      </c>
      <c r="O686" s="4">
        <f>Table2[[#This Row],[Discount]]/100</f>
        <v>0.15</v>
      </c>
      <c r="P686" s="4" t="str">
        <f>IF(Table2[[#This Row],[Discount%]]=0,"No Discount",
IF(Table2[[#This Row],[Discount%]]&lt;=0.1,"Medium Discount",
IF(Table2[[#This Row],[Discount%]]&lt;=0.2,"High Discount")))</f>
        <v>High Discount</v>
      </c>
      <c r="Q686" s="9">
        <f>(Table2[Unit_Price]*Table2[Quantity])*(Table2[Discount]/100)</f>
        <v>20976</v>
      </c>
      <c r="R686" s="10">
        <v>118864</v>
      </c>
      <c r="S686" s="10">
        <v>7041.44</v>
      </c>
      <c r="T686" s="4">
        <f>Table2[Profit]/Table2[Sales]</f>
        <v>5.9239466953829582E-2</v>
      </c>
      <c r="U686" t="s">
        <v>72</v>
      </c>
    </row>
    <row r="687" spans="1:21" x14ac:dyDescent="0.35">
      <c r="A687">
        <v>10727</v>
      </c>
      <c r="B687" s="1">
        <v>45451</v>
      </c>
      <c r="C687" s="2">
        <f>YEAR(Table2[Order Date])</f>
        <v>2024</v>
      </c>
      <c r="D687" s="2" t="str">
        <f>TEXT(Table2[Order Date],"mmm")</f>
        <v>Jun</v>
      </c>
      <c r="E687" t="s">
        <v>1536</v>
      </c>
      <c r="F687" t="s">
        <v>22</v>
      </c>
      <c r="G687" t="s">
        <v>54</v>
      </c>
      <c r="H687" t="str">
        <f>VLOOKUP(Table2[[#This Row],[City]], Table46[], 2, FALSE)</f>
        <v>Uttar Pradesh</v>
      </c>
      <c r="I687" t="s">
        <v>86</v>
      </c>
      <c r="J687" t="s">
        <v>171</v>
      </c>
      <c r="K687" t="s">
        <v>1537</v>
      </c>
      <c r="L687" s="2">
        <v>1</v>
      </c>
      <c r="M687" s="11">
        <v>46696</v>
      </c>
      <c r="N687" s="6">
        <v>20</v>
      </c>
      <c r="O687" s="4">
        <f>Table2[[#This Row],[Discount]]/100</f>
        <v>0.2</v>
      </c>
      <c r="P687" s="4" t="str">
        <f>IF(Table2[[#This Row],[Discount%]]=0,"No Discount",
IF(Table2[[#This Row],[Discount%]]&lt;=0.1,"Medium Discount",
IF(Table2[[#This Row],[Discount%]]&lt;=0.2,"High Discount")))</f>
        <v>High Discount</v>
      </c>
      <c r="Q687" s="9">
        <f>(Table2[Unit_Price]*Table2[Quantity])*(Table2[Discount]/100)</f>
        <v>9339.2000000000007</v>
      </c>
      <c r="R687" s="10">
        <v>37356.800000000003</v>
      </c>
      <c r="S687" s="10">
        <v>9098.4500000000007</v>
      </c>
      <c r="T687" s="4">
        <f>Table2[Profit]/Table2[Sales]</f>
        <v>0.24355539018331335</v>
      </c>
      <c r="U687" t="s">
        <v>38</v>
      </c>
    </row>
    <row r="688" spans="1:21" x14ac:dyDescent="0.35">
      <c r="A688">
        <v>10728</v>
      </c>
      <c r="B688" s="1">
        <v>45623</v>
      </c>
      <c r="C688" s="2">
        <f>YEAR(Table2[Order Date])</f>
        <v>2024</v>
      </c>
      <c r="D688" s="2" t="str">
        <f>TEXT(Table2[Order Date],"mmm")</f>
        <v>Nov</v>
      </c>
      <c r="E688" t="s">
        <v>1538</v>
      </c>
      <c r="F688" t="s">
        <v>22</v>
      </c>
      <c r="G688" t="s">
        <v>74</v>
      </c>
      <c r="H688" t="str">
        <f>VLOOKUP(Table2[[#This Row],[City]], Table46[], 2, FALSE)</f>
        <v>Chandigarh</v>
      </c>
      <c r="I688" t="s">
        <v>69</v>
      </c>
      <c r="J688" t="s">
        <v>517</v>
      </c>
      <c r="K688" t="s">
        <v>1539</v>
      </c>
      <c r="L688" s="2">
        <v>1</v>
      </c>
      <c r="M688" s="11">
        <v>35624</v>
      </c>
      <c r="N688" s="6">
        <v>5</v>
      </c>
      <c r="O688" s="4">
        <f>Table2[[#This Row],[Discount]]/100</f>
        <v>0.05</v>
      </c>
      <c r="P688" s="4" t="str">
        <f>IF(Table2[[#This Row],[Discount%]]=0,"No Discount",
IF(Table2[[#This Row],[Discount%]]&lt;=0.1,"Medium Discount",
IF(Table2[[#This Row],[Discount%]]&lt;=0.2,"High Discount")))</f>
        <v>Medium Discount</v>
      </c>
      <c r="Q688" s="9">
        <f>(Table2[Unit_Price]*Table2[Quantity])*(Table2[Discount]/100)</f>
        <v>1781.2</v>
      </c>
      <c r="R688" s="10">
        <v>33842.800000000003</v>
      </c>
      <c r="S688" s="10">
        <v>2891.98</v>
      </c>
      <c r="T688" s="4">
        <f>Table2[Profit]/Table2[Sales]</f>
        <v>8.5453331284645467E-2</v>
      </c>
      <c r="U688" t="s">
        <v>72</v>
      </c>
    </row>
    <row r="689" spans="1:21" x14ac:dyDescent="0.35">
      <c r="A689">
        <v>10729</v>
      </c>
      <c r="B689" s="1">
        <v>45919</v>
      </c>
      <c r="C689" s="2">
        <f>YEAR(Table2[Order Date])</f>
        <v>2025</v>
      </c>
      <c r="D689" s="2" t="str">
        <f>TEXT(Table2[Order Date],"mmm")</f>
        <v>Sep</v>
      </c>
      <c r="E689" t="s">
        <v>1540</v>
      </c>
      <c r="F689" t="s">
        <v>28</v>
      </c>
      <c r="G689" t="s">
        <v>35</v>
      </c>
      <c r="H689" t="str">
        <f>VLOOKUP(Table2[[#This Row],[City]], Table46[], 2, FALSE)</f>
        <v>West Bengal</v>
      </c>
      <c r="I689" t="s">
        <v>46</v>
      </c>
      <c r="J689" t="s">
        <v>47</v>
      </c>
      <c r="K689" t="s">
        <v>1541</v>
      </c>
      <c r="L689" s="2">
        <v>2</v>
      </c>
      <c r="M689" s="11">
        <v>13901</v>
      </c>
      <c r="N689" s="6">
        <v>5</v>
      </c>
      <c r="O689" s="4">
        <f>Table2[[#This Row],[Discount]]/100</f>
        <v>0.05</v>
      </c>
      <c r="P689" s="4" t="str">
        <f>IF(Table2[[#This Row],[Discount%]]=0,"No Discount",
IF(Table2[[#This Row],[Discount%]]&lt;=0.1,"Medium Discount",
IF(Table2[[#This Row],[Discount%]]&lt;=0.2,"High Discount")))</f>
        <v>Medium Discount</v>
      </c>
      <c r="Q689" s="9">
        <f>(Table2[Unit_Price]*Table2[Quantity])*(Table2[Discount]/100)</f>
        <v>1390.1000000000001</v>
      </c>
      <c r="R689" s="10">
        <v>26411.9</v>
      </c>
      <c r="S689" s="10">
        <v>3768.47</v>
      </c>
      <c r="T689" s="4">
        <f>Table2[Profit]/Table2[Sales]</f>
        <v>0.14268076132349433</v>
      </c>
      <c r="U689" t="s">
        <v>20</v>
      </c>
    </row>
    <row r="690" spans="1:21" x14ac:dyDescent="0.35">
      <c r="A690">
        <v>10730</v>
      </c>
      <c r="B690" s="1">
        <v>45635</v>
      </c>
      <c r="C690" s="2">
        <f>YEAR(Table2[Order Date])</f>
        <v>2024</v>
      </c>
      <c r="D690" s="2" t="str">
        <f>TEXT(Table2[Order Date],"mmm")</f>
        <v>Dec</v>
      </c>
      <c r="E690" t="s">
        <v>1542</v>
      </c>
      <c r="F690" t="s">
        <v>15</v>
      </c>
      <c r="G690" t="s">
        <v>147</v>
      </c>
      <c r="H690" t="str">
        <f>VLOOKUP(Table2[[#This Row],[City]], Table46[], 2, FALSE)</f>
        <v>Kerala</v>
      </c>
      <c r="I690" t="s">
        <v>129</v>
      </c>
      <c r="J690" t="s">
        <v>159</v>
      </c>
      <c r="K690" t="s">
        <v>1543</v>
      </c>
      <c r="L690" s="2">
        <v>2</v>
      </c>
      <c r="M690" s="11">
        <v>49460</v>
      </c>
      <c r="N690" s="6">
        <v>15</v>
      </c>
      <c r="O690" s="4">
        <f>Table2[[#This Row],[Discount]]/100</f>
        <v>0.15</v>
      </c>
      <c r="P690" s="4" t="str">
        <f>IF(Table2[[#This Row],[Discount%]]=0,"No Discount",
IF(Table2[[#This Row],[Discount%]]&lt;=0.1,"Medium Discount",
IF(Table2[[#This Row],[Discount%]]&lt;=0.2,"High Discount")))</f>
        <v>High Discount</v>
      </c>
      <c r="Q690" s="9">
        <f>(Table2[Unit_Price]*Table2[Quantity])*(Table2[Discount]/100)</f>
        <v>14838</v>
      </c>
      <c r="R690" s="10">
        <v>84082</v>
      </c>
      <c r="S690" s="10">
        <v>13906.55</v>
      </c>
      <c r="T690" s="4">
        <f>Table2[Profit]/Table2[Sales]</f>
        <v>0.16539271187650151</v>
      </c>
      <c r="U690" t="s">
        <v>38</v>
      </c>
    </row>
    <row r="691" spans="1:21" x14ac:dyDescent="0.35">
      <c r="A691">
        <v>10731</v>
      </c>
      <c r="B691" s="1">
        <v>45794</v>
      </c>
      <c r="C691" s="2">
        <f>YEAR(Table2[Order Date])</f>
        <v>2025</v>
      </c>
      <c r="D691" s="2" t="str">
        <f>TEXT(Table2[Order Date],"mmm")</f>
        <v>May</v>
      </c>
      <c r="E691" t="s">
        <v>1544</v>
      </c>
      <c r="F691" t="s">
        <v>22</v>
      </c>
      <c r="G691" t="s">
        <v>23</v>
      </c>
      <c r="H691" t="str">
        <f>VLOOKUP(Table2[[#This Row],[City]], Table46[], 2, FALSE)</f>
        <v>Delhi</v>
      </c>
      <c r="I691" t="s">
        <v>69</v>
      </c>
      <c r="J691" t="s">
        <v>517</v>
      </c>
      <c r="K691" t="s">
        <v>1545</v>
      </c>
      <c r="L691" s="2">
        <v>3</v>
      </c>
      <c r="M691" s="11">
        <v>22818</v>
      </c>
      <c r="N691" s="6">
        <v>15</v>
      </c>
      <c r="O691" s="4">
        <f>Table2[[#This Row],[Discount]]/100</f>
        <v>0.15</v>
      </c>
      <c r="P691" s="4" t="str">
        <f>IF(Table2[[#This Row],[Discount%]]=0,"No Discount",
IF(Table2[[#This Row],[Discount%]]&lt;=0.1,"Medium Discount",
IF(Table2[[#This Row],[Discount%]]&lt;=0.2,"High Discount")))</f>
        <v>High Discount</v>
      </c>
      <c r="Q691" s="9">
        <f>(Table2[Unit_Price]*Table2[Quantity])*(Table2[Discount]/100)</f>
        <v>10268.1</v>
      </c>
      <c r="R691" s="10">
        <v>58185.9</v>
      </c>
      <c r="S691" s="10">
        <v>9037.4500000000007</v>
      </c>
      <c r="T691" s="4">
        <f>Table2[Profit]/Table2[Sales]</f>
        <v>0.15532027518694391</v>
      </c>
      <c r="U691" t="s">
        <v>38</v>
      </c>
    </row>
    <row r="692" spans="1:21" x14ac:dyDescent="0.35">
      <c r="A692">
        <v>10732</v>
      </c>
      <c r="B692" s="1">
        <v>45406</v>
      </c>
      <c r="C692" s="2">
        <f>YEAR(Table2[Order Date])</f>
        <v>2024</v>
      </c>
      <c r="D692" s="2" t="str">
        <f>TEXT(Table2[Order Date],"mmm")</f>
        <v>Apr</v>
      </c>
      <c r="E692" t="s">
        <v>1546</v>
      </c>
      <c r="F692" t="s">
        <v>40</v>
      </c>
      <c r="G692" t="s">
        <v>50</v>
      </c>
      <c r="H692" t="str">
        <f>VLOOKUP(Table2[[#This Row],[City]], Table46[], 2, FALSE)</f>
        <v>Maharashtra</v>
      </c>
      <c r="I692" t="s">
        <v>86</v>
      </c>
      <c r="J692" t="s">
        <v>118</v>
      </c>
      <c r="K692" t="s">
        <v>1547</v>
      </c>
      <c r="L692" s="2">
        <v>2</v>
      </c>
      <c r="M692" s="11">
        <v>20108</v>
      </c>
      <c r="N692" s="6">
        <v>20</v>
      </c>
      <c r="O692" s="4">
        <f>Table2[[#This Row],[Discount]]/100</f>
        <v>0.2</v>
      </c>
      <c r="P692" s="4" t="str">
        <f>IF(Table2[[#This Row],[Discount%]]=0,"No Discount",
IF(Table2[[#This Row],[Discount%]]&lt;=0.1,"Medium Discount",
IF(Table2[[#This Row],[Discount%]]&lt;=0.2,"High Discount")))</f>
        <v>High Discount</v>
      </c>
      <c r="Q692" s="9">
        <f>(Table2[Unit_Price]*Table2[Quantity])*(Table2[Discount]/100)</f>
        <v>8043.2000000000007</v>
      </c>
      <c r="R692" s="10">
        <v>32172.799999999999</v>
      </c>
      <c r="S692" s="10">
        <v>2338.6799999999998</v>
      </c>
      <c r="T692" s="4">
        <f>Table2[Profit]/Table2[Sales]</f>
        <v>7.2691217425900137E-2</v>
      </c>
      <c r="U692" t="s">
        <v>83</v>
      </c>
    </row>
    <row r="693" spans="1:21" x14ac:dyDescent="0.35">
      <c r="A693">
        <v>10733</v>
      </c>
      <c r="B693" s="1">
        <v>45727</v>
      </c>
      <c r="C693" s="2">
        <f>YEAR(Table2[Order Date])</f>
        <v>2025</v>
      </c>
      <c r="D693" s="2" t="str">
        <f>TEXT(Table2[Order Date],"mmm")</f>
        <v>Mar</v>
      </c>
      <c r="E693" t="s">
        <v>1548</v>
      </c>
      <c r="F693" t="s">
        <v>22</v>
      </c>
      <c r="G693" t="s">
        <v>58</v>
      </c>
      <c r="H693" t="str">
        <f>VLOOKUP(Table2[[#This Row],[City]], Table46[], 2, FALSE)</f>
        <v>Rajashtan</v>
      </c>
      <c r="I693" t="s">
        <v>42</v>
      </c>
      <c r="J693" t="s">
        <v>79</v>
      </c>
      <c r="K693" t="s">
        <v>581</v>
      </c>
      <c r="L693" s="2">
        <v>1</v>
      </c>
      <c r="M693" s="11">
        <v>75979</v>
      </c>
      <c r="N693" s="6">
        <v>5</v>
      </c>
      <c r="O693" s="4">
        <f>Table2[[#This Row],[Discount]]/100</f>
        <v>0.05</v>
      </c>
      <c r="P693" s="4" t="str">
        <f>IF(Table2[[#This Row],[Discount%]]=0,"No Discount",
IF(Table2[[#This Row],[Discount%]]&lt;=0.1,"Medium Discount",
IF(Table2[[#This Row],[Discount%]]&lt;=0.2,"High Discount")))</f>
        <v>Medium Discount</v>
      </c>
      <c r="Q693" s="9">
        <f>(Table2[Unit_Price]*Table2[Quantity])*(Table2[Discount]/100)</f>
        <v>3798.9500000000003</v>
      </c>
      <c r="R693" s="10">
        <v>72180.05</v>
      </c>
      <c r="S693" s="10">
        <v>12083.51</v>
      </c>
      <c r="T693" s="4">
        <f>Table2[Profit]/Table2[Sales]</f>
        <v>0.16740789179281532</v>
      </c>
      <c r="U693" t="s">
        <v>38</v>
      </c>
    </row>
    <row r="694" spans="1:21" x14ac:dyDescent="0.35">
      <c r="A694">
        <v>10734</v>
      </c>
      <c r="B694" s="1">
        <v>45890</v>
      </c>
      <c r="C694" s="2">
        <f>YEAR(Table2[Order Date])</f>
        <v>2025</v>
      </c>
      <c r="D694" s="2" t="str">
        <f>TEXT(Table2[Order Date],"mmm")</f>
        <v>Aug</v>
      </c>
      <c r="E694" t="s">
        <v>1549</v>
      </c>
      <c r="F694" t="s">
        <v>28</v>
      </c>
      <c r="G694" t="s">
        <v>144</v>
      </c>
      <c r="H694" t="str">
        <f>VLOOKUP(Table2[[#This Row],[City]], Table46[], 2, FALSE)</f>
        <v>Assam</v>
      </c>
      <c r="I694" t="s">
        <v>96</v>
      </c>
      <c r="J694" t="s">
        <v>214</v>
      </c>
      <c r="K694" t="s">
        <v>1550</v>
      </c>
      <c r="L694" s="2">
        <v>3</v>
      </c>
      <c r="M694" s="11">
        <v>60638</v>
      </c>
      <c r="N694" s="6">
        <v>15</v>
      </c>
      <c r="O694" s="4">
        <f>Table2[[#This Row],[Discount]]/100</f>
        <v>0.15</v>
      </c>
      <c r="P694" s="4" t="str">
        <f>IF(Table2[[#This Row],[Discount%]]=0,"No Discount",
IF(Table2[[#This Row],[Discount%]]&lt;=0.1,"Medium Discount",
IF(Table2[[#This Row],[Discount%]]&lt;=0.2,"High Discount")))</f>
        <v>High Discount</v>
      </c>
      <c r="Q694" s="9">
        <f>(Table2[Unit_Price]*Table2[Quantity])*(Table2[Discount]/100)</f>
        <v>27287.1</v>
      </c>
      <c r="R694" s="10">
        <v>154626.9</v>
      </c>
      <c r="S694" s="10">
        <v>7902.21</v>
      </c>
      <c r="T694" s="4">
        <f>Table2[Profit]/Table2[Sales]</f>
        <v>5.110501471606816E-2</v>
      </c>
      <c r="U694" t="s">
        <v>38</v>
      </c>
    </row>
    <row r="695" spans="1:21" x14ac:dyDescent="0.35">
      <c r="A695">
        <v>10735</v>
      </c>
      <c r="B695" s="1">
        <v>45285</v>
      </c>
      <c r="C695" s="2">
        <f>YEAR(Table2[Order Date])</f>
        <v>2023</v>
      </c>
      <c r="D695" s="2" t="str">
        <f>TEXT(Table2[Order Date],"mmm")</f>
        <v>Dec</v>
      </c>
      <c r="E695" t="s">
        <v>1551</v>
      </c>
      <c r="F695" t="s">
        <v>22</v>
      </c>
      <c r="G695" t="s">
        <v>74</v>
      </c>
      <c r="H695" t="str">
        <f>VLOOKUP(Table2[[#This Row],[City]], Table46[], 2, FALSE)</f>
        <v>Chandigarh</v>
      </c>
      <c r="I695" t="s">
        <v>17</v>
      </c>
      <c r="J695" t="s">
        <v>18</v>
      </c>
      <c r="K695" t="s">
        <v>1289</v>
      </c>
      <c r="L695" s="2">
        <v>2</v>
      </c>
      <c r="M695" s="11">
        <v>25459</v>
      </c>
      <c r="N695" s="6">
        <v>20</v>
      </c>
      <c r="O695" s="4">
        <f>Table2[[#This Row],[Discount]]/100</f>
        <v>0.2</v>
      </c>
      <c r="P695" s="4" t="str">
        <f>IF(Table2[[#This Row],[Discount%]]=0,"No Discount",
IF(Table2[[#This Row],[Discount%]]&lt;=0.1,"Medium Discount",
IF(Table2[[#This Row],[Discount%]]&lt;=0.2,"High Discount")))</f>
        <v>High Discount</v>
      </c>
      <c r="Q695" s="9">
        <f>(Table2[Unit_Price]*Table2[Quantity])*(Table2[Discount]/100)</f>
        <v>10183.6</v>
      </c>
      <c r="R695" s="10">
        <v>40734.400000000001</v>
      </c>
      <c r="S695" s="10">
        <v>3772.6</v>
      </c>
      <c r="T695" s="4">
        <f>Table2[Profit]/Table2[Sales]</f>
        <v>9.2614596017125572E-2</v>
      </c>
      <c r="U695" t="s">
        <v>33</v>
      </c>
    </row>
    <row r="696" spans="1:21" x14ac:dyDescent="0.35">
      <c r="A696">
        <v>10736</v>
      </c>
      <c r="B696" s="1">
        <v>45658</v>
      </c>
      <c r="C696" s="2">
        <f>YEAR(Table2[Order Date])</f>
        <v>2025</v>
      </c>
      <c r="D696" s="2" t="str">
        <f>TEXT(Table2[Order Date],"mmm")</f>
        <v>Jan</v>
      </c>
      <c r="E696" t="s">
        <v>1552</v>
      </c>
      <c r="F696" t="s">
        <v>22</v>
      </c>
      <c r="G696" t="s">
        <v>54</v>
      </c>
      <c r="H696" t="str">
        <f>VLOOKUP(Table2[[#This Row],[City]], Table46[], 2, FALSE)</f>
        <v>Uttar Pradesh</v>
      </c>
      <c r="I696" t="s">
        <v>24</v>
      </c>
      <c r="J696" t="s">
        <v>107</v>
      </c>
      <c r="K696" t="s">
        <v>1553</v>
      </c>
      <c r="L696" s="2">
        <v>1</v>
      </c>
      <c r="M696" s="11">
        <v>56827</v>
      </c>
      <c r="N696" s="6">
        <v>5</v>
      </c>
      <c r="O696" s="4">
        <f>Table2[[#This Row],[Discount]]/100</f>
        <v>0.05</v>
      </c>
      <c r="P696" s="4" t="str">
        <f>IF(Table2[[#This Row],[Discount%]]=0,"No Discount",
IF(Table2[[#This Row],[Discount%]]&lt;=0.1,"Medium Discount",
IF(Table2[[#This Row],[Discount%]]&lt;=0.2,"High Discount")))</f>
        <v>Medium Discount</v>
      </c>
      <c r="Q696" s="9">
        <f>(Table2[Unit_Price]*Table2[Quantity])*(Table2[Discount]/100)</f>
        <v>2841.3500000000004</v>
      </c>
      <c r="R696" s="10">
        <v>53985.65</v>
      </c>
      <c r="S696" s="10">
        <v>8783.57</v>
      </c>
      <c r="T696" s="4">
        <f>Table2[Profit]/Table2[Sales]</f>
        <v>0.16270194023782245</v>
      </c>
      <c r="U696" t="s">
        <v>83</v>
      </c>
    </row>
    <row r="697" spans="1:21" x14ac:dyDescent="0.35">
      <c r="A697">
        <v>10737</v>
      </c>
      <c r="B697" s="1">
        <v>45531</v>
      </c>
      <c r="C697" s="2">
        <f>YEAR(Table2[Order Date])</f>
        <v>2024</v>
      </c>
      <c r="D697" s="2" t="str">
        <f>TEXT(Table2[Order Date],"mmm")</f>
        <v>Aug</v>
      </c>
      <c r="E697" t="s">
        <v>1554</v>
      </c>
      <c r="F697" t="s">
        <v>22</v>
      </c>
      <c r="G697" t="s">
        <v>54</v>
      </c>
      <c r="H697" t="str">
        <f>VLOOKUP(Table2[[#This Row],[City]], Table46[], 2, FALSE)</f>
        <v>Uttar Pradesh</v>
      </c>
      <c r="I697" t="s">
        <v>24</v>
      </c>
      <c r="J697" t="s">
        <v>133</v>
      </c>
      <c r="K697" t="s">
        <v>1555</v>
      </c>
      <c r="L697" s="2">
        <v>4</v>
      </c>
      <c r="M697" s="11">
        <v>56017</v>
      </c>
      <c r="N697" s="6">
        <v>20</v>
      </c>
      <c r="O697" s="4">
        <f>Table2[[#This Row],[Discount]]/100</f>
        <v>0.2</v>
      </c>
      <c r="P697" s="4" t="str">
        <f>IF(Table2[[#This Row],[Discount%]]=0,"No Discount",
IF(Table2[[#This Row],[Discount%]]&lt;=0.1,"Medium Discount",
IF(Table2[[#This Row],[Discount%]]&lt;=0.2,"High Discount")))</f>
        <v>High Discount</v>
      </c>
      <c r="Q697" s="9">
        <f>(Table2[Unit_Price]*Table2[Quantity])*(Table2[Discount]/100)</f>
        <v>44813.600000000006</v>
      </c>
      <c r="R697" s="10">
        <v>179254.39999999999</v>
      </c>
      <c r="S697" s="10">
        <v>18805.72</v>
      </c>
      <c r="T697" s="4">
        <f>Table2[Profit]/Table2[Sales]</f>
        <v>0.10491078601138941</v>
      </c>
      <c r="U697" t="s">
        <v>83</v>
      </c>
    </row>
    <row r="698" spans="1:21" x14ac:dyDescent="0.35">
      <c r="A698">
        <v>10738</v>
      </c>
      <c r="B698" s="1">
        <v>45755</v>
      </c>
      <c r="C698" s="2">
        <f>YEAR(Table2[Order Date])</f>
        <v>2025</v>
      </c>
      <c r="D698" s="2" t="str">
        <f>TEXT(Table2[Order Date],"mmm")</f>
        <v>Apr</v>
      </c>
      <c r="E698" t="s">
        <v>1556</v>
      </c>
      <c r="F698" t="s">
        <v>15</v>
      </c>
      <c r="G698" t="s">
        <v>174</v>
      </c>
      <c r="H698" t="str">
        <f>VLOOKUP(Table2[[#This Row],[City]], Table46[], 2, FALSE)</f>
        <v>Tamil Nadu</v>
      </c>
      <c r="I698" t="s">
        <v>75</v>
      </c>
      <c r="J698" t="s">
        <v>307</v>
      </c>
      <c r="K698" t="s">
        <v>1557</v>
      </c>
      <c r="L698" s="2">
        <v>3</v>
      </c>
      <c r="M698" s="11">
        <v>60927</v>
      </c>
      <c r="N698" s="6">
        <v>5</v>
      </c>
      <c r="O698" s="4">
        <f>Table2[[#This Row],[Discount]]/100</f>
        <v>0.05</v>
      </c>
      <c r="P698" s="4" t="str">
        <f>IF(Table2[[#This Row],[Discount%]]=0,"No Discount",
IF(Table2[[#This Row],[Discount%]]&lt;=0.1,"Medium Discount",
IF(Table2[[#This Row],[Discount%]]&lt;=0.2,"High Discount")))</f>
        <v>Medium Discount</v>
      </c>
      <c r="Q698" s="9">
        <f>(Table2[Unit_Price]*Table2[Quantity])*(Table2[Discount]/100)</f>
        <v>9139.0500000000011</v>
      </c>
      <c r="R698" s="10">
        <v>173641.95</v>
      </c>
      <c r="S698" s="10">
        <v>22959.61</v>
      </c>
      <c r="T698" s="4">
        <f>Table2[Profit]/Table2[Sales]</f>
        <v>0.13222386641016182</v>
      </c>
      <c r="U698" t="s">
        <v>20</v>
      </c>
    </row>
    <row r="699" spans="1:21" x14ac:dyDescent="0.35">
      <c r="A699">
        <v>10739</v>
      </c>
      <c r="B699" s="1">
        <v>45212</v>
      </c>
      <c r="C699" s="2">
        <f>YEAR(Table2[Order Date])</f>
        <v>2023</v>
      </c>
      <c r="D699" s="2" t="str">
        <f>TEXT(Table2[Order Date],"mmm")</f>
        <v>Oct</v>
      </c>
      <c r="E699" t="s">
        <v>1558</v>
      </c>
      <c r="F699" t="s">
        <v>28</v>
      </c>
      <c r="G699" t="s">
        <v>144</v>
      </c>
      <c r="H699" t="str">
        <f>VLOOKUP(Table2[[#This Row],[City]], Table46[], 2, FALSE)</f>
        <v>Assam</v>
      </c>
      <c r="I699" t="s">
        <v>46</v>
      </c>
      <c r="J699" t="s">
        <v>47</v>
      </c>
      <c r="K699" t="s">
        <v>1559</v>
      </c>
      <c r="L699" s="2">
        <v>2</v>
      </c>
      <c r="M699" s="11">
        <v>76678</v>
      </c>
      <c r="N699" s="6">
        <v>5</v>
      </c>
      <c r="O699" s="4">
        <f>Table2[[#This Row],[Discount]]/100</f>
        <v>0.05</v>
      </c>
      <c r="P699" s="4" t="str">
        <f>IF(Table2[[#This Row],[Discount%]]=0,"No Discount",
IF(Table2[[#This Row],[Discount%]]&lt;=0.1,"Medium Discount",
IF(Table2[[#This Row],[Discount%]]&lt;=0.2,"High Discount")))</f>
        <v>Medium Discount</v>
      </c>
      <c r="Q699" s="9">
        <f>(Table2[Unit_Price]*Table2[Quantity])*(Table2[Discount]/100)</f>
        <v>7667.8</v>
      </c>
      <c r="R699" s="10">
        <v>145688.20000000001</v>
      </c>
      <c r="S699" s="10">
        <v>19981.669999999998</v>
      </c>
      <c r="T699" s="4">
        <f>Table2[Profit]/Table2[Sales]</f>
        <v>0.13715366103775045</v>
      </c>
      <c r="U699" t="s">
        <v>20</v>
      </c>
    </row>
    <row r="700" spans="1:21" x14ac:dyDescent="0.35">
      <c r="A700">
        <v>10740</v>
      </c>
      <c r="B700" s="1">
        <v>45324</v>
      </c>
      <c r="C700" s="2">
        <f>YEAR(Table2[Order Date])</f>
        <v>2024</v>
      </c>
      <c r="D700" s="2" t="str">
        <f>TEXT(Table2[Order Date],"mmm")</f>
        <v>Feb</v>
      </c>
      <c r="E700" t="s">
        <v>1560</v>
      </c>
      <c r="F700" t="s">
        <v>28</v>
      </c>
      <c r="G700" t="s">
        <v>114</v>
      </c>
      <c r="H700" t="str">
        <f>VLOOKUP(Table2[[#This Row],[City]], Table46[], 2, FALSE)</f>
        <v>Jharkhand</v>
      </c>
      <c r="I700" t="s">
        <v>24</v>
      </c>
      <c r="J700" t="s">
        <v>36</v>
      </c>
      <c r="K700" t="s">
        <v>1561</v>
      </c>
      <c r="L700" s="2">
        <v>5</v>
      </c>
      <c r="M700" s="11">
        <v>228</v>
      </c>
      <c r="N700" s="6">
        <v>20</v>
      </c>
      <c r="O700" s="4">
        <f>Table2[[#This Row],[Discount]]/100</f>
        <v>0.2</v>
      </c>
      <c r="P700" s="4" t="str">
        <f>IF(Table2[[#This Row],[Discount%]]=0,"No Discount",
IF(Table2[[#This Row],[Discount%]]&lt;=0.1,"Medium Discount",
IF(Table2[[#This Row],[Discount%]]&lt;=0.2,"High Discount")))</f>
        <v>High Discount</v>
      </c>
      <c r="Q700" s="9">
        <f>(Table2[Unit_Price]*Table2[Quantity])*(Table2[Discount]/100)</f>
        <v>228</v>
      </c>
      <c r="R700" s="10">
        <v>912</v>
      </c>
      <c r="S700" s="10">
        <v>169.99</v>
      </c>
      <c r="T700" s="4">
        <f>Table2[Profit]/Table2[Sales]</f>
        <v>0.18639254385964912</v>
      </c>
      <c r="U700" t="s">
        <v>38</v>
      </c>
    </row>
    <row r="701" spans="1:21" x14ac:dyDescent="0.35">
      <c r="A701">
        <v>10741</v>
      </c>
      <c r="B701" s="1">
        <v>45376</v>
      </c>
      <c r="C701" s="2">
        <f>YEAR(Table2[Order Date])</f>
        <v>2024</v>
      </c>
      <c r="D701" s="2" t="str">
        <f>TEXT(Table2[Order Date],"mmm")</f>
        <v>Mar</v>
      </c>
      <c r="E701" t="s">
        <v>1562</v>
      </c>
      <c r="F701" t="s">
        <v>28</v>
      </c>
      <c r="G701" t="s">
        <v>29</v>
      </c>
      <c r="H701" t="str">
        <f>VLOOKUP(Table2[[#This Row],[City]], Table46[], 2, FALSE)</f>
        <v>Bihar</v>
      </c>
      <c r="I701" t="s">
        <v>96</v>
      </c>
      <c r="J701" t="s">
        <v>156</v>
      </c>
      <c r="K701" t="s">
        <v>1563</v>
      </c>
      <c r="L701" s="2">
        <v>1</v>
      </c>
      <c r="M701" s="11">
        <v>49429</v>
      </c>
      <c r="N701" s="6">
        <v>0</v>
      </c>
      <c r="O701" s="4">
        <f>Table2[[#This Row],[Discount]]/100</f>
        <v>0</v>
      </c>
      <c r="P701" s="4" t="str">
        <f>IF(Table2[[#This Row],[Discount%]]=0,"No Discount",
IF(Table2[[#This Row],[Discount%]]&lt;=0.1,"Medium Discount",
IF(Table2[[#This Row],[Discount%]]&lt;=0.2,"High Discount")))</f>
        <v>No Discount</v>
      </c>
      <c r="Q701" s="9">
        <f>(Table2[Unit_Price]*Table2[Quantity])*(Table2[Discount]/100)</f>
        <v>0</v>
      </c>
      <c r="R701" s="10">
        <v>49429</v>
      </c>
      <c r="S701" s="10">
        <v>8414.39</v>
      </c>
      <c r="T701" s="4">
        <f>Table2[Profit]/Table2[Sales]</f>
        <v>0.17023184770074246</v>
      </c>
      <c r="U701" t="s">
        <v>20</v>
      </c>
    </row>
    <row r="702" spans="1:21" x14ac:dyDescent="0.35">
      <c r="A702">
        <v>10742</v>
      </c>
      <c r="B702" s="1">
        <v>45661</v>
      </c>
      <c r="C702" s="2">
        <f>YEAR(Table2[Order Date])</f>
        <v>2025</v>
      </c>
      <c r="D702" s="2" t="str">
        <f>TEXT(Table2[Order Date],"mmm")</f>
        <v>Jan</v>
      </c>
      <c r="E702" t="s">
        <v>1564</v>
      </c>
      <c r="F702" t="s">
        <v>40</v>
      </c>
      <c r="G702" t="s">
        <v>103</v>
      </c>
      <c r="H702" t="str">
        <f>VLOOKUP(Table2[[#This Row],[City]], Table46[], 2, FALSE)</f>
        <v>Gujarat</v>
      </c>
      <c r="I702" t="s">
        <v>96</v>
      </c>
      <c r="J702" t="s">
        <v>214</v>
      </c>
      <c r="K702" t="s">
        <v>1565</v>
      </c>
      <c r="L702" s="2">
        <v>1</v>
      </c>
      <c r="M702" s="11">
        <v>30752</v>
      </c>
      <c r="N702" s="6">
        <v>0</v>
      </c>
      <c r="O702" s="4">
        <f>Table2[[#This Row],[Discount]]/100</f>
        <v>0</v>
      </c>
      <c r="P702" s="4" t="str">
        <f>IF(Table2[[#This Row],[Discount%]]=0,"No Discount",
IF(Table2[[#This Row],[Discount%]]&lt;=0.1,"Medium Discount",
IF(Table2[[#This Row],[Discount%]]&lt;=0.2,"High Discount")))</f>
        <v>No Discount</v>
      </c>
      <c r="Q702" s="9">
        <f>(Table2[Unit_Price]*Table2[Quantity])*(Table2[Discount]/100)</f>
        <v>0</v>
      </c>
      <c r="R702" s="10">
        <v>30752</v>
      </c>
      <c r="S702" s="10">
        <v>1662.75</v>
      </c>
      <c r="T702" s="4">
        <f>Table2[Profit]/Table2[Sales]</f>
        <v>5.4069654006243494E-2</v>
      </c>
      <c r="U702" t="s">
        <v>33</v>
      </c>
    </row>
    <row r="703" spans="1:21" x14ac:dyDescent="0.35">
      <c r="A703">
        <v>10743</v>
      </c>
      <c r="B703" s="1">
        <v>45249</v>
      </c>
      <c r="C703" s="2">
        <f>YEAR(Table2[Order Date])</f>
        <v>2023</v>
      </c>
      <c r="D703" s="2" t="str">
        <f>TEXT(Table2[Order Date],"mmm")</f>
        <v>Nov</v>
      </c>
      <c r="E703" t="s">
        <v>1566</v>
      </c>
      <c r="F703" t="s">
        <v>22</v>
      </c>
      <c r="G703" t="s">
        <v>58</v>
      </c>
      <c r="H703" t="str">
        <f>VLOOKUP(Table2[[#This Row],[City]], Table46[], 2, FALSE)</f>
        <v>Rajashtan</v>
      </c>
      <c r="I703" t="s">
        <v>17</v>
      </c>
      <c r="J703" t="s">
        <v>55</v>
      </c>
      <c r="K703" t="s">
        <v>1567</v>
      </c>
      <c r="L703" s="2">
        <v>5</v>
      </c>
      <c r="M703" s="11">
        <v>21089</v>
      </c>
      <c r="N703" s="6">
        <v>10</v>
      </c>
      <c r="O703" s="4">
        <f>Table2[[#This Row],[Discount]]/100</f>
        <v>0.1</v>
      </c>
      <c r="P703" s="4" t="str">
        <f>IF(Table2[[#This Row],[Discount%]]=0,"No Discount",
IF(Table2[[#This Row],[Discount%]]&lt;=0.1,"Medium Discount",
IF(Table2[[#This Row],[Discount%]]&lt;=0.2,"High Discount")))</f>
        <v>Medium Discount</v>
      </c>
      <c r="Q703" s="9">
        <f>(Table2[Unit_Price]*Table2[Quantity])*(Table2[Discount]/100)</f>
        <v>10544.5</v>
      </c>
      <c r="R703" s="10">
        <v>94900.5</v>
      </c>
      <c r="S703" s="10">
        <v>11152.81</v>
      </c>
      <c r="T703" s="4">
        <f>Table2[Profit]/Table2[Sales]</f>
        <v>0.11752108787624933</v>
      </c>
      <c r="U703" t="s">
        <v>38</v>
      </c>
    </row>
    <row r="704" spans="1:21" x14ac:dyDescent="0.35">
      <c r="A704">
        <v>10744</v>
      </c>
      <c r="B704" s="1">
        <v>45548</v>
      </c>
      <c r="C704" s="2">
        <f>YEAR(Table2[Order Date])</f>
        <v>2024</v>
      </c>
      <c r="D704" s="2" t="str">
        <f>TEXT(Table2[Order Date],"mmm")</f>
        <v>Sep</v>
      </c>
      <c r="E704" t="s">
        <v>1568</v>
      </c>
      <c r="F704" t="s">
        <v>22</v>
      </c>
      <c r="G704" t="s">
        <v>54</v>
      </c>
      <c r="H704" t="str">
        <f>VLOOKUP(Table2[[#This Row],[City]], Table46[], 2, FALSE)</f>
        <v>Uttar Pradesh</v>
      </c>
      <c r="I704" t="s">
        <v>69</v>
      </c>
      <c r="J704" t="s">
        <v>151</v>
      </c>
      <c r="K704" t="s">
        <v>1569</v>
      </c>
      <c r="L704" s="2">
        <v>1</v>
      </c>
      <c r="M704" s="11">
        <v>53116</v>
      </c>
      <c r="N704" s="6">
        <v>0</v>
      </c>
      <c r="O704" s="4">
        <f>Table2[[#This Row],[Discount]]/100</f>
        <v>0</v>
      </c>
      <c r="P704" s="4" t="str">
        <f>IF(Table2[[#This Row],[Discount%]]=0,"No Discount",
IF(Table2[[#This Row],[Discount%]]&lt;=0.1,"Medium Discount",
IF(Table2[[#This Row],[Discount%]]&lt;=0.2,"High Discount")))</f>
        <v>No Discount</v>
      </c>
      <c r="Q704" s="9">
        <f>(Table2[Unit_Price]*Table2[Quantity])*(Table2[Discount]/100)</f>
        <v>0</v>
      </c>
      <c r="R704" s="10">
        <v>53116</v>
      </c>
      <c r="S704" s="10">
        <v>8171.34</v>
      </c>
      <c r="T704" s="4">
        <f>Table2[Profit]/Table2[Sales]</f>
        <v>0.1538395210482717</v>
      </c>
      <c r="U704" t="s">
        <v>38</v>
      </c>
    </row>
    <row r="705" spans="1:21" x14ac:dyDescent="0.35">
      <c r="A705">
        <v>10745</v>
      </c>
      <c r="B705" s="1">
        <v>45492</v>
      </c>
      <c r="C705" s="2">
        <f>YEAR(Table2[Order Date])</f>
        <v>2024</v>
      </c>
      <c r="D705" s="2" t="str">
        <f>TEXT(Table2[Order Date],"mmm")</f>
        <v>Jul</v>
      </c>
      <c r="E705" t="s">
        <v>1570</v>
      </c>
      <c r="F705" t="s">
        <v>28</v>
      </c>
      <c r="G705" t="s">
        <v>114</v>
      </c>
      <c r="H705" t="str">
        <f>VLOOKUP(Table2[[#This Row],[City]], Table46[], 2, FALSE)</f>
        <v>Jharkhand</v>
      </c>
      <c r="I705" t="s">
        <v>17</v>
      </c>
      <c r="J705" t="s">
        <v>100</v>
      </c>
      <c r="K705" t="s">
        <v>1571</v>
      </c>
      <c r="L705" s="2">
        <v>5</v>
      </c>
      <c r="M705" s="11">
        <v>52781</v>
      </c>
      <c r="N705" s="6">
        <v>5</v>
      </c>
      <c r="O705" s="4">
        <f>Table2[[#This Row],[Discount]]/100</f>
        <v>0.05</v>
      </c>
      <c r="P705" s="4" t="str">
        <f>IF(Table2[[#This Row],[Discount%]]=0,"No Discount",
IF(Table2[[#This Row],[Discount%]]&lt;=0.1,"Medium Discount",
IF(Table2[[#This Row],[Discount%]]&lt;=0.2,"High Discount")))</f>
        <v>Medium Discount</v>
      </c>
      <c r="Q705" s="9">
        <f>(Table2[Unit_Price]*Table2[Quantity])*(Table2[Discount]/100)</f>
        <v>13195.25</v>
      </c>
      <c r="R705" s="10">
        <v>250709.75</v>
      </c>
      <c r="S705" s="10">
        <v>43391.7</v>
      </c>
      <c r="T705" s="4">
        <f>Table2[Profit]/Table2[Sales]</f>
        <v>0.17307543882916399</v>
      </c>
      <c r="U705" t="s">
        <v>38</v>
      </c>
    </row>
    <row r="706" spans="1:21" x14ac:dyDescent="0.35">
      <c r="A706">
        <v>10746</v>
      </c>
      <c r="B706" s="1">
        <v>45508</v>
      </c>
      <c r="C706" s="2">
        <f>YEAR(Table2[Order Date])</f>
        <v>2024</v>
      </c>
      <c r="D706" s="2" t="str">
        <f>TEXT(Table2[Order Date],"mmm")</f>
        <v>Aug</v>
      </c>
      <c r="E706" t="s">
        <v>1572</v>
      </c>
      <c r="F706" t="s">
        <v>28</v>
      </c>
      <c r="G706" t="s">
        <v>85</v>
      </c>
      <c r="H706" t="str">
        <f>VLOOKUP(Table2[[#This Row],[City]], Table46[], 2, FALSE)</f>
        <v>Odisha</v>
      </c>
      <c r="I706" t="s">
        <v>75</v>
      </c>
      <c r="J706" t="s">
        <v>204</v>
      </c>
      <c r="K706" t="s">
        <v>1573</v>
      </c>
      <c r="L706" s="2">
        <v>2</v>
      </c>
      <c r="M706" s="11">
        <v>22183</v>
      </c>
      <c r="N706" s="6">
        <v>20</v>
      </c>
      <c r="O706" s="4">
        <f>Table2[[#This Row],[Discount]]/100</f>
        <v>0.2</v>
      </c>
      <c r="P706" s="4" t="str">
        <f>IF(Table2[[#This Row],[Discount%]]=0,"No Discount",
IF(Table2[[#This Row],[Discount%]]&lt;=0.1,"Medium Discount",
IF(Table2[[#This Row],[Discount%]]&lt;=0.2,"High Discount")))</f>
        <v>High Discount</v>
      </c>
      <c r="Q706" s="9">
        <f>(Table2[Unit_Price]*Table2[Quantity])*(Table2[Discount]/100)</f>
        <v>8873.2000000000007</v>
      </c>
      <c r="R706" s="10">
        <v>35492.800000000003</v>
      </c>
      <c r="S706" s="10">
        <v>2737.71</v>
      </c>
      <c r="T706" s="4">
        <f>Table2[Profit]/Table2[Sales]</f>
        <v>7.7134235675968083E-2</v>
      </c>
      <c r="U706" t="s">
        <v>83</v>
      </c>
    </row>
    <row r="707" spans="1:21" x14ac:dyDescent="0.35">
      <c r="A707">
        <v>10748</v>
      </c>
      <c r="B707" s="1">
        <v>45723</v>
      </c>
      <c r="C707" s="2">
        <f>YEAR(Table2[Order Date])</f>
        <v>2025</v>
      </c>
      <c r="D707" s="2" t="str">
        <f>TEXT(Table2[Order Date],"mmm")</f>
        <v>Mar</v>
      </c>
      <c r="E707" t="s">
        <v>1576</v>
      </c>
      <c r="F707" t="s">
        <v>22</v>
      </c>
      <c r="G707" t="s">
        <v>74</v>
      </c>
      <c r="H707" t="str">
        <f>VLOOKUP(Table2[[#This Row],[City]], Table46[], 2, FALSE)</f>
        <v>Chandigarh</v>
      </c>
      <c r="I707" t="s">
        <v>24</v>
      </c>
      <c r="J707" t="s">
        <v>107</v>
      </c>
      <c r="K707" t="s">
        <v>1577</v>
      </c>
      <c r="L707" s="2">
        <v>3</v>
      </c>
      <c r="M707" s="11">
        <v>72610</v>
      </c>
      <c r="N707" s="6">
        <v>20</v>
      </c>
      <c r="O707" s="4">
        <f>Table2[[#This Row],[Discount]]/100</f>
        <v>0.2</v>
      </c>
      <c r="P707" s="4" t="str">
        <f>IF(Table2[[#This Row],[Discount%]]=0,"No Discount",
IF(Table2[[#This Row],[Discount%]]&lt;=0.1,"Medium Discount",
IF(Table2[[#This Row],[Discount%]]&lt;=0.2,"High Discount")))</f>
        <v>High Discount</v>
      </c>
      <c r="Q707" s="9">
        <f>(Table2[Unit_Price]*Table2[Quantity])*(Table2[Discount]/100)</f>
        <v>43566</v>
      </c>
      <c r="R707" s="10">
        <v>174264</v>
      </c>
      <c r="S707" s="10">
        <v>16186.32</v>
      </c>
      <c r="T707" s="4">
        <f>Table2[Profit]/Table2[Sales]</f>
        <v>9.2883900289216365E-2</v>
      </c>
      <c r="U707" t="s">
        <v>33</v>
      </c>
    </row>
    <row r="708" spans="1:21" x14ac:dyDescent="0.35">
      <c r="A708">
        <v>10750</v>
      </c>
      <c r="B708" s="1">
        <v>45733</v>
      </c>
      <c r="C708" s="2">
        <f>YEAR(Table2[Order Date])</f>
        <v>2025</v>
      </c>
      <c r="D708" s="2" t="str">
        <f>TEXT(Table2[Order Date],"mmm")</f>
        <v>Mar</v>
      </c>
      <c r="E708" t="s">
        <v>1580</v>
      </c>
      <c r="F708" t="s">
        <v>28</v>
      </c>
      <c r="G708" t="s">
        <v>29</v>
      </c>
      <c r="H708" t="str">
        <f>VLOOKUP(Table2[[#This Row],[City]], Table46[], 2, FALSE)</f>
        <v>Bihar</v>
      </c>
      <c r="I708" t="s">
        <v>24</v>
      </c>
      <c r="J708" t="s">
        <v>36</v>
      </c>
      <c r="K708" t="s">
        <v>1581</v>
      </c>
      <c r="L708" s="2">
        <v>1</v>
      </c>
      <c r="M708" s="11">
        <v>28313</v>
      </c>
      <c r="N708" s="6">
        <v>0</v>
      </c>
      <c r="O708" s="4">
        <f>Table2[[#This Row],[Discount]]/100</f>
        <v>0</v>
      </c>
      <c r="P708" s="4" t="str">
        <f>IF(Table2[[#This Row],[Discount%]]=0,"No Discount",
IF(Table2[[#This Row],[Discount%]]&lt;=0.1,"Medium Discount",
IF(Table2[[#This Row],[Discount%]]&lt;=0.2,"High Discount")))</f>
        <v>No Discount</v>
      </c>
      <c r="Q708" s="9">
        <f>(Table2[Unit_Price]*Table2[Quantity])*(Table2[Discount]/100)</f>
        <v>0</v>
      </c>
      <c r="R708" s="10">
        <v>28313</v>
      </c>
      <c r="S708" s="10">
        <v>4569.04</v>
      </c>
      <c r="T708" s="4">
        <f>Table2[Profit]/Table2[Sales]</f>
        <v>0.16137604633913749</v>
      </c>
      <c r="U708" t="s">
        <v>20</v>
      </c>
    </row>
    <row r="709" spans="1:21" x14ac:dyDescent="0.35">
      <c r="A709">
        <v>10751</v>
      </c>
      <c r="B709" s="1">
        <v>45219</v>
      </c>
      <c r="C709" s="2">
        <f>YEAR(Table2[Order Date])</f>
        <v>2023</v>
      </c>
      <c r="D709" s="2" t="str">
        <f>TEXT(Table2[Order Date],"mmm")</f>
        <v>Oct</v>
      </c>
      <c r="E709" t="s">
        <v>1582</v>
      </c>
      <c r="F709" t="s">
        <v>22</v>
      </c>
      <c r="G709" t="s">
        <v>54</v>
      </c>
      <c r="H709" t="str">
        <f>VLOOKUP(Table2[[#This Row],[City]], Table46[], 2, FALSE)</f>
        <v>Uttar Pradesh</v>
      </c>
      <c r="I709" t="s">
        <v>42</v>
      </c>
      <c r="J709" t="s">
        <v>43</v>
      </c>
      <c r="K709" t="s">
        <v>1583</v>
      </c>
      <c r="L709" s="2">
        <v>5</v>
      </c>
      <c r="M709" s="11">
        <v>69000</v>
      </c>
      <c r="N709" s="6">
        <v>0</v>
      </c>
      <c r="O709" s="4">
        <f>Table2[[#This Row],[Discount]]/100</f>
        <v>0</v>
      </c>
      <c r="P709" s="4" t="str">
        <f>IF(Table2[[#This Row],[Discount%]]=0,"No Discount",
IF(Table2[[#This Row],[Discount%]]&lt;=0.1,"Medium Discount",
IF(Table2[[#This Row],[Discount%]]&lt;=0.2,"High Discount")))</f>
        <v>No Discount</v>
      </c>
      <c r="Q709" s="9">
        <f>(Table2[Unit_Price]*Table2[Quantity])*(Table2[Discount]/100)</f>
        <v>0</v>
      </c>
      <c r="R709" s="10">
        <v>345000</v>
      </c>
      <c r="S709" s="10">
        <v>35733.599999999999</v>
      </c>
      <c r="T709" s="4">
        <f>Table2[Profit]/Table2[Sales]</f>
        <v>0.10357565217391304</v>
      </c>
      <c r="U709" t="s">
        <v>72</v>
      </c>
    </row>
    <row r="710" spans="1:21" x14ac:dyDescent="0.35">
      <c r="A710">
        <v>10752</v>
      </c>
      <c r="B710" s="1">
        <v>45443</v>
      </c>
      <c r="C710" s="2">
        <f>YEAR(Table2[Order Date])</f>
        <v>2024</v>
      </c>
      <c r="D710" s="2" t="str">
        <f>TEXT(Table2[Order Date],"mmm")</f>
        <v>May</v>
      </c>
      <c r="E710" t="s">
        <v>1584</v>
      </c>
      <c r="F710" t="s">
        <v>28</v>
      </c>
      <c r="G710" t="s">
        <v>144</v>
      </c>
      <c r="H710" t="str">
        <f>VLOOKUP(Table2[[#This Row],[City]], Table46[], 2, FALSE)</f>
        <v>Assam</v>
      </c>
      <c r="I710" t="s">
        <v>75</v>
      </c>
      <c r="J710" t="s">
        <v>409</v>
      </c>
      <c r="K710" t="s">
        <v>1585</v>
      </c>
      <c r="L710" s="2">
        <v>2</v>
      </c>
      <c r="M710" s="11">
        <v>590</v>
      </c>
      <c r="N710" s="6">
        <v>15</v>
      </c>
      <c r="O710" s="4">
        <f>Table2[[#This Row],[Discount]]/100</f>
        <v>0.15</v>
      </c>
      <c r="P710" s="4" t="str">
        <f>IF(Table2[[#This Row],[Discount%]]=0,"No Discount",
IF(Table2[[#This Row],[Discount%]]&lt;=0.1,"Medium Discount",
IF(Table2[[#This Row],[Discount%]]&lt;=0.2,"High Discount")))</f>
        <v>High Discount</v>
      </c>
      <c r="Q710" s="9">
        <f>(Table2[Unit_Price]*Table2[Quantity])*(Table2[Discount]/100)</f>
        <v>177</v>
      </c>
      <c r="R710" s="10">
        <v>1003</v>
      </c>
      <c r="S710" s="10">
        <v>53.43</v>
      </c>
      <c r="T710" s="4">
        <f>Table2[Profit]/Table2[Sales]</f>
        <v>5.3270189431704883E-2</v>
      </c>
      <c r="U710" t="s">
        <v>72</v>
      </c>
    </row>
    <row r="711" spans="1:21" x14ac:dyDescent="0.35">
      <c r="A711">
        <v>10753</v>
      </c>
      <c r="B711" s="1">
        <v>45559</v>
      </c>
      <c r="C711" s="2">
        <f>YEAR(Table2[Order Date])</f>
        <v>2024</v>
      </c>
      <c r="D711" s="2" t="str">
        <f>TEXT(Table2[Order Date],"mmm")</f>
        <v>Sep</v>
      </c>
      <c r="E711" t="s">
        <v>1586</v>
      </c>
      <c r="F711" t="s">
        <v>28</v>
      </c>
      <c r="G711" t="s">
        <v>29</v>
      </c>
      <c r="H711" t="str">
        <f>VLOOKUP(Table2[[#This Row],[City]], Table46[], 2, FALSE)</f>
        <v>Bihar</v>
      </c>
      <c r="I711" t="s">
        <v>17</v>
      </c>
      <c r="J711" t="s">
        <v>55</v>
      </c>
      <c r="K711" t="s">
        <v>1587</v>
      </c>
      <c r="L711" s="2">
        <v>1</v>
      </c>
      <c r="M711" s="11">
        <v>9723</v>
      </c>
      <c r="N711" s="6">
        <v>20</v>
      </c>
      <c r="O711" s="4">
        <f>Table2[[#This Row],[Discount]]/100</f>
        <v>0.2</v>
      </c>
      <c r="P711" s="4" t="str">
        <f>IF(Table2[[#This Row],[Discount%]]=0,"No Discount",
IF(Table2[[#This Row],[Discount%]]&lt;=0.1,"Medium Discount",
IF(Table2[[#This Row],[Discount%]]&lt;=0.2,"High Discount")))</f>
        <v>High Discount</v>
      </c>
      <c r="Q711" s="9">
        <f>(Table2[Unit_Price]*Table2[Quantity])*(Table2[Discount]/100)</f>
        <v>1944.6000000000001</v>
      </c>
      <c r="R711" s="10">
        <v>7778.4</v>
      </c>
      <c r="S711" s="10">
        <v>1211.27</v>
      </c>
      <c r="T711" s="4">
        <f>Table2[Profit]/Table2[Sales]</f>
        <v>0.15572225650519386</v>
      </c>
      <c r="U711" t="s">
        <v>33</v>
      </c>
    </row>
    <row r="712" spans="1:21" x14ac:dyDescent="0.35">
      <c r="A712">
        <v>10754</v>
      </c>
      <c r="B712" s="1">
        <v>45780</v>
      </c>
      <c r="C712" s="2">
        <f>YEAR(Table2[Order Date])</f>
        <v>2025</v>
      </c>
      <c r="D712" s="2" t="str">
        <f>TEXT(Table2[Order Date],"mmm")</f>
        <v>May</v>
      </c>
      <c r="E712" t="s">
        <v>1588</v>
      </c>
      <c r="F712" t="s">
        <v>28</v>
      </c>
      <c r="G712" t="s">
        <v>29</v>
      </c>
      <c r="H712" t="str">
        <f>VLOOKUP(Table2[[#This Row],[City]], Table46[], 2, FALSE)</f>
        <v>Bihar</v>
      </c>
      <c r="I712" t="s">
        <v>96</v>
      </c>
      <c r="J712" t="s">
        <v>156</v>
      </c>
      <c r="K712" t="s">
        <v>1589</v>
      </c>
      <c r="L712" s="2">
        <v>5</v>
      </c>
      <c r="M712" s="11">
        <v>70459</v>
      </c>
      <c r="N712" s="6">
        <v>20</v>
      </c>
      <c r="O712" s="4">
        <f>Table2[[#This Row],[Discount]]/100</f>
        <v>0.2</v>
      </c>
      <c r="P712" s="4" t="str">
        <f>IF(Table2[[#This Row],[Discount%]]=0,"No Discount",
IF(Table2[[#This Row],[Discount%]]&lt;=0.1,"Medium Discount",
IF(Table2[[#This Row],[Discount%]]&lt;=0.2,"High Discount")))</f>
        <v>High Discount</v>
      </c>
      <c r="Q712" s="9">
        <f>(Table2[Unit_Price]*Table2[Quantity])*(Table2[Discount]/100)</f>
        <v>70459</v>
      </c>
      <c r="R712" s="10">
        <v>281836</v>
      </c>
      <c r="S712" s="10">
        <v>40119.35</v>
      </c>
      <c r="T712" s="4">
        <f>Table2[Profit]/Table2[Sales]</f>
        <v>0.14234998367845128</v>
      </c>
      <c r="U712" t="s">
        <v>20</v>
      </c>
    </row>
    <row r="713" spans="1:21" x14ac:dyDescent="0.35">
      <c r="A713">
        <v>10755</v>
      </c>
      <c r="B713" s="1">
        <v>45319</v>
      </c>
      <c r="C713" s="2">
        <f>YEAR(Table2[Order Date])</f>
        <v>2024</v>
      </c>
      <c r="D713" s="2" t="str">
        <f>TEXT(Table2[Order Date],"mmm")</f>
        <v>Jan</v>
      </c>
      <c r="E713" t="s">
        <v>1590</v>
      </c>
      <c r="F713" t="s">
        <v>15</v>
      </c>
      <c r="G713" t="s">
        <v>147</v>
      </c>
      <c r="H713" t="str">
        <f>VLOOKUP(Table2[[#This Row],[City]], Table46[], 2, FALSE)</f>
        <v>Kerala</v>
      </c>
      <c r="I713" t="s">
        <v>86</v>
      </c>
      <c r="J713" t="s">
        <v>90</v>
      </c>
      <c r="K713" t="s">
        <v>91</v>
      </c>
      <c r="L713" s="2">
        <v>4</v>
      </c>
      <c r="M713" s="11">
        <v>40744</v>
      </c>
      <c r="N713" s="6">
        <v>15</v>
      </c>
      <c r="O713" s="4">
        <f>Table2[[#This Row],[Discount]]/100</f>
        <v>0.15</v>
      </c>
      <c r="P713" s="4" t="str">
        <f>IF(Table2[[#This Row],[Discount%]]=0,"No Discount",
IF(Table2[[#This Row],[Discount%]]&lt;=0.1,"Medium Discount",
IF(Table2[[#This Row],[Discount%]]&lt;=0.2,"High Discount")))</f>
        <v>High Discount</v>
      </c>
      <c r="Q713" s="9">
        <f>(Table2[Unit_Price]*Table2[Quantity])*(Table2[Discount]/100)</f>
        <v>24446.399999999998</v>
      </c>
      <c r="R713" s="10">
        <v>138529.60000000001</v>
      </c>
      <c r="S713" s="10">
        <v>21892.54</v>
      </c>
      <c r="T713" s="4">
        <f>Table2[Profit]/Table2[Sales]</f>
        <v>0.15803510585463323</v>
      </c>
      <c r="U713" t="s">
        <v>83</v>
      </c>
    </row>
    <row r="714" spans="1:21" x14ac:dyDescent="0.35">
      <c r="A714">
        <v>10756</v>
      </c>
      <c r="B714" s="1">
        <v>45691</v>
      </c>
      <c r="C714" s="2">
        <f>YEAR(Table2[Order Date])</f>
        <v>2025</v>
      </c>
      <c r="D714" s="2" t="str">
        <f>TEXT(Table2[Order Date],"mmm")</f>
        <v>Feb</v>
      </c>
      <c r="E714" t="s">
        <v>1591</v>
      </c>
      <c r="F714" t="s">
        <v>15</v>
      </c>
      <c r="G714" t="s">
        <v>16</v>
      </c>
      <c r="H714" t="str">
        <f>VLOOKUP(Table2[[#This Row],[City]], Table46[], 2, FALSE)</f>
        <v>Karnataka</v>
      </c>
      <c r="I714" t="s">
        <v>17</v>
      </c>
      <c r="J714" t="s">
        <v>18</v>
      </c>
      <c r="K714" t="s">
        <v>1592</v>
      </c>
      <c r="L714" s="2">
        <v>4</v>
      </c>
      <c r="M714" s="11">
        <v>60446</v>
      </c>
      <c r="N714" s="6">
        <v>0</v>
      </c>
      <c r="O714" s="4">
        <f>Table2[[#This Row],[Discount]]/100</f>
        <v>0</v>
      </c>
      <c r="P714" s="4" t="str">
        <f>IF(Table2[[#This Row],[Discount%]]=0,"No Discount",
IF(Table2[[#This Row],[Discount%]]&lt;=0.1,"Medium Discount",
IF(Table2[[#This Row],[Discount%]]&lt;=0.2,"High Discount")))</f>
        <v>No Discount</v>
      </c>
      <c r="Q714" s="9">
        <f>(Table2[Unit_Price]*Table2[Quantity])*(Table2[Discount]/100)</f>
        <v>0</v>
      </c>
      <c r="R714" s="10">
        <v>241784</v>
      </c>
      <c r="S714" s="10">
        <v>38188.94</v>
      </c>
      <c r="T714" s="4">
        <f>Table2[Profit]/Table2[Sales]</f>
        <v>0.15794651424411874</v>
      </c>
      <c r="U714" t="s">
        <v>20</v>
      </c>
    </row>
    <row r="715" spans="1:21" x14ac:dyDescent="0.35">
      <c r="A715">
        <v>10757</v>
      </c>
      <c r="B715" s="1">
        <v>45413</v>
      </c>
      <c r="C715" s="2">
        <f>YEAR(Table2[Order Date])</f>
        <v>2024</v>
      </c>
      <c r="D715" s="2" t="str">
        <f>TEXT(Table2[Order Date],"mmm")</f>
        <v>May</v>
      </c>
      <c r="E715" t="s">
        <v>1593</v>
      </c>
      <c r="F715" t="s">
        <v>28</v>
      </c>
      <c r="G715" t="s">
        <v>114</v>
      </c>
      <c r="H715" t="str">
        <f>VLOOKUP(Table2[[#This Row],[City]], Table46[], 2, FALSE)</f>
        <v>Jharkhand</v>
      </c>
      <c r="I715" t="s">
        <v>30</v>
      </c>
      <c r="J715" t="s">
        <v>227</v>
      </c>
      <c r="K715" t="s">
        <v>1594</v>
      </c>
      <c r="L715" s="2">
        <v>3</v>
      </c>
      <c r="M715" s="11">
        <v>46911</v>
      </c>
      <c r="N715" s="6">
        <v>5</v>
      </c>
      <c r="O715" s="4">
        <f>Table2[[#This Row],[Discount]]/100</f>
        <v>0.05</v>
      </c>
      <c r="P715" s="4" t="str">
        <f>IF(Table2[[#This Row],[Discount%]]=0,"No Discount",
IF(Table2[[#This Row],[Discount%]]&lt;=0.1,"Medium Discount",
IF(Table2[[#This Row],[Discount%]]&lt;=0.2,"High Discount")))</f>
        <v>Medium Discount</v>
      </c>
      <c r="Q715" s="9">
        <f>(Table2[Unit_Price]*Table2[Quantity])*(Table2[Discount]/100)</f>
        <v>7036.6500000000005</v>
      </c>
      <c r="R715" s="10">
        <v>133696.35</v>
      </c>
      <c r="S715" s="10">
        <v>10081.540000000001</v>
      </c>
      <c r="T715" s="4">
        <f>Table2[Profit]/Table2[Sales]</f>
        <v>7.5406247066580348E-2</v>
      </c>
      <c r="U715" t="s">
        <v>33</v>
      </c>
    </row>
    <row r="716" spans="1:21" x14ac:dyDescent="0.35">
      <c r="A716">
        <v>10758</v>
      </c>
      <c r="B716" s="1">
        <v>45452</v>
      </c>
      <c r="C716" s="2">
        <f>YEAR(Table2[Order Date])</f>
        <v>2024</v>
      </c>
      <c r="D716" s="2" t="str">
        <f>TEXT(Table2[Order Date],"mmm")</f>
        <v>Jun</v>
      </c>
      <c r="E716" t="s">
        <v>1595</v>
      </c>
      <c r="F716" t="s">
        <v>15</v>
      </c>
      <c r="G716" t="s">
        <v>16</v>
      </c>
      <c r="H716" t="str">
        <f>VLOOKUP(Table2[[#This Row],[City]], Table46[], 2, FALSE)</f>
        <v>Karnataka</v>
      </c>
      <c r="I716" t="s">
        <v>17</v>
      </c>
      <c r="J716" t="s">
        <v>55</v>
      </c>
      <c r="K716" t="s">
        <v>1368</v>
      </c>
      <c r="L716" s="2">
        <v>2</v>
      </c>
      <c r="M716" s="11">
        <v>50156</v>
      </c>
      <c r="N716" s="6">
        <v>0</v>
      </c>
      <c r="O716" s="4">
        <f>Table2[[#This Row],[Discount]]/100</f>
        <v>0</v>
      </c>
      <c r="P716" s="4" t="str">
        <f>IF(Table2[[#This Row],[Discount%]]=0,"No Discount",
IF(Table2[[#This Row],[Discount%]]&lt;=0.1,"Medium Discount",
IF(Table2[[#This Row],[Discount%]]&lt;=0.2,"High Discount")))</f>
        <v>No Discount</v>
      </c>
      <c r="Q716" s="9">
        <f>(Table2[Unit_Price]*Table2[Quantity])*(Table2[Discount]/100)</f>
        <v>0</v>
      </c>
      <c r="R716" s="10">
        <v>100312</v>
      </c>
      <c r="S716" s="10">
        <v>8300.6</v>
      </c>
      <c r="T716" s="4">
        <f>Table2[Profit]/Table2[Sales]</f>
        <v>8.2747826780445011E-2</v>
      </c>
      <c r="U716" t="s">
        <v>20</v>
      </c>
    </row>
    <row r="717" spans="1:21" x14ac:dyDescent="0.35">
      <c r="A717">
        <v>10759</v>
      </c>
      <c r="B717" s="1">
        <v>45395</v>
      </c>
      <c r="C717" s="2">
        <f>YEAR(Table2[Order Date])</f>
        <v>2024</v>
      </c>
      <c r="D717" s="2" t="str">
        <f>TEXT(Table2[Order Date],"mmm")</f>
        <v>Apr</v>
      </c>
      <c r="E717" t="s">
        <v>1596</v>
      </c>
      <c r="F717" t="s">
        <v>15</v>
      </c>
      <c r="G717" t="s">
        <v>174</v>
      </c>
      <c r="H717" t="str">
        <f>VLOOKUP(Table2[[#This Row],[City]], Table46[], 2, FALSE)</f>
        <v>Tamil Nadu</v>
      </c>
      <c r="I717" t="s">
        <v>69</v>
      </c>
      <c r="J717" t="s">
        <v>115</v>
      </c>
      <c r="K717" t="s">
        <v>1597</v>
      </c>
      <c r="L717" s="2">
        <v>1</v>
      </c>
      <c r="M717" s="11">
        <v>13217</v>
      </c>
      <c r="N717" s="6">
        <v>5</v>
      </c>
      <c r="O717" s="4">
        <f>Table2[[#This Row],[Discount]]/100</f>
        <v>0.05</v>
      </c>
      <c r="P717" s="4" t="str">
        <f>IF(Table2[[#This Row],[Discount%]]=0,"No Discount",
IF(Table2[[#This Row],[Discount%]]&lt;=0.1,"Medium Discount",
IF(Table2[[#This Row],[Discount%]]&lt;=0.2,"High Discount")))</f>
        <v>Medium Discount</v>
      </c>
      <c r="Q717" s="9">
        <f>(Table2[Unit_Price]*Table2[Quantity])*(Table2[Discount]/100)</f>
        <v>660.85</v>
      </c>
      <c r="R717" s="10">
        <v>12556.15</v>
      </c>
      <c r="S717" s="10">
        <v>3052.31</v>
      </c>
      <c r="T717" s="4">
        <f>Table2[Profit]/Table2[Sales]</f>
        <v>0.24309282702102158</v>
      </c>
      <c r="U717" t="s">
        <v>38</v>
      </c>
    </row>
    <row r="718" spans="1:21" x14ac:dyDescent="0.35">
      <c r="A718">
        <v>10760</v>
      </c>
      <c r="B718" s="1">
        <v>45318</v>
      </c>
      <c r="C718" s="2">
        <f>YEAR(Table2[Order Date])</f>
        <v>2024</v>
      </c>
      <c r="D718" s="2" t="str">
        <f>TEXT(Table2[Order Date],"mmm")</f>
        <v>Jan</v>
      </c>
      <c r="E718" t="s">
        <v>1598</v>
      </c>
      <c r="F718" t="s">
        <v>15</v>
      </c>
      <c r="G718" t="s">
        <v>147</v>
      </c>
      <c r="H718" t="str">
        <f>VLOOKUP(Table2[[#This Row],[City]], Table46[], 2, FALSE)</f>
        <v>Kerala</v>
      </c>
      <c r="I718" t="s">
        <v>24</v>
      </c>
      <c r="J718" t="s">
        <v>25</v>
      </c>
      <c r="K718" t="s">
        <v>26</v>
      </c>
      <c r="L718" s="2">
        <v>2</v>
      </c>
      <c r="M718" s="11">
        <v>27437</v>
      </c>
      <c r="N718" s="6">
        <v>15</v>
      </c>
      <c r="O718" s="4">
        <f>Table2[[#This Row],[Discount]]/100</f>
        <v>0.15</v>
      </c>
      <c r="P718" s="4" t="str">
        <f>IF(Table2[[#This Row],[Discount%]]=0,"No Discount",
IF(Table2[[#This Row],[Discount%]]&lt;=0.1,"Medium Discount",
IF(Table2[[#This Row],[Discount%]]&lt;=0.2,"High Discount")))</f>
        <v>High Discount</v>
      </c>
      <c r="Q718" s="9">
        <f>(Table2[Unit_Price]*Table2[Quantity])*(Table2[Discount]/100)</f>
        <v>8231.1</v>
      </c>
      <c r="R718" s="10">
        <v>46642.9</v>
      </c>
      <c r="S718" s="10">
        <v>7201.41</v>
      </c>
      <c r="T718" s="4">
        <f>Table2[Profit]/Table2[Sales]</f>
        <v>0.15439455951495296</v>
      </c>
      <c r="U718" t="s">
        <v>83</v>
      </c>
    </row>
    <row r="719" spans="1:21" x14ac:dyDescent="0.35">
      <c r="A719">
        <v>10762</v>
      </c>
      <c r="B719" s="1">
        <v>45227</v>
      </c>
      <c r="C719" s="2">
        <f>YEAR(Table2[Order Date])</f>
        <v>2023</v>
      </c>
      <c r="D719" s="2" t="str">
        <f>TEXT(Table2[Order Date],"mmm")</f>
        <v>Oct</v>
      </c>
      <c r="E719" t="s">
        <v>1601</v>
      </c>
      <c r="F719" t="s">
        <v>40</v>
      </c>
      <c r="G719" t="s">
        <v>110</v>
      </c>
      <c r="H719" t="str">
        <f>VLOOKUP(Table2[[#This Row],[City]], Table46[], 2, FALSE)</f>
        <v>Gujarat</v>
      </c>
      <c r="I719" t="s">
        <v>129</v>
      </c>
      <c r="J719" t="s">
        <v>148</v>
      </c>
      <c r="K719" t="s">
        <v>1602</v>
      </c>
      <c r="L719" s="2">
        <v>2</v>
      </c>
      <c r="M719" s="11">
        <v>77387</v>
      </c>
      <c r="N719" s="6">
        <v>0</v>
      </c>
      <c r="O719" s="4">
        <f>Table2[[#This Row],[Discount]]/100</f>
        <v>0</v>
      </c>
      <c r="P719" s="4" t="str">
        <f>IF(Table2[[#This Row],[Discount%]]=0,"No Discount",
IF(Table2[[#This Row],[Discount%]]&lt;=0.1,"Medium Discount",
IF(Table2[[#This Row],[Discount%]]&lt;=0.2,"High Discount")))</f>
        <v>No Discount</v>
      </c>
      <c r="Q719" s="9">
        <f>(Table2[Unit_Price]*Table2[Quantity])*(Table2[Discount]/100)</f>
        <v>0</v>
      </c>
      <c r="R719" s="10">
        <v>154774</v>
      </c>
      <c r="S719" s="10">
        <v>30950.31</v>
      </c>
      <c r="T719" s="4">
        <f>Table2[Profit]/Table2[Sales]</f>
        <v>0.19997098995955395</v>
      </c>
      <c r="U719" t="s">
        <v>72</v>
      </c>
    </row>
    <row r="720" spans="1:21" x14ac:dyDescent="0.35">
      <c r="A720">
        <v>10763</v>
      </c>
      <c r="B720" s="1">
        <v>45210</v>
      </c>
      <c r="C720" s="2">
        <f>YEAR(Table2[Order Date])</f>
        <v>2023</v>
      </c>
      <c r="D720" s="2" t="str">
        <f>TEXT(Table2[Order Date],"mmm")</f>
        <v>Oct</v>
      </c>
      <c r="E720" t="s">
        <v>1603</v>
      </c>
      <c r="F720" t="s">
        <v>15</v>
      </c>
      <c r="G720" t="s">
        <v>68</v>
      </c>
      <c r="H720" t="str">
        <f>VLOOKUP(Table2[[#This Row],[City]], Table46[], 2, FALSE)</f>
        <v>Telangana</v>
      </c>
      <c r="I720" t="s">
        <v>129</v>
      </c>
      <c r="J720" t="s">
        <v>130</v>
      </c>
      <c r="K720" t="s">
        <v>1604</v>
      </c>
      <c r="L720" s="2">
        <v>4</v>
      </c>
      <c r="M720" s="11">
        <v>58437</v>
      </c>
      <c r="N720" s="6">
        <v>15</v>
      </c>
      <c r="O720" s="4">
        <f>Table2[[#This Row],[Discount]]/100</f>
        <v>0.15</v>
      </c>
      <c r="P720" s="4" t="str">
        <f>IF(Table2[[#This Row],[Discount%]]=0,"No Discount",
IF(Table2[[#This Row],[Discount%]]&lt;=0.1,"Medium Discount",
IF(Table2[[#This Row],[Discount%]]&lt;=0.2,"High Discount")))</f>
        <v>High Discount</v>
      </c>
      <c r="Q720" s="9">
        <f>(Table2[Unit_Price]*Table2[Quantity])*(Table2[Discount]/100)</f>
        <v>35062.199999999997</v>
      </c>
      <c r="R720" s="10">
        <v>198685.8</v>
      </c>
      <c r="S720" s="10">
        <v>37416.449999999997</v>
      </c>
      <c r="T720" s="4">
        <f>Table2[Profit]/Table2[Sales]</f>
        <v>0.18831969874042331</v>
      </c>
      <c r="U720" t="s">
        <v>33</v>
      </c>
    </row>
    <row r="721" spans="1:21" x14ac:dyDescent="0.35">
      <c r="A721">
        <v>10764</v>
      </c>
      <c r="B721" s="1">
        <v>45749</v>
      </c>
      <c r="C721" s="2">
        <f>YEAR(Table2[Order Date])</f>
        <v>2025</v>
      </c>
      <c r="D721" s="2" t="str">
        <f>TEXT(Table2[Order Date],"mmm")</f>
        <v>Apr</v>
      </c>
      <c r="E721" t="s">
        <v>1605</v>
      </c>
      <c r="F721" t="s">
        <v>22</v>
      </c>
      <c r="G721" t="s">
        <v>23</v>
      </c>
      <c r="H721" t="str">
        <f>VLOOKUP(Table2[[#This Row],[City]], Table46[], 2, FALSE)</f>
        <v>Delhi</v>
      </c>
      <c r="I721" t="s">
        <v>42</v>
      </c>
      <c r="J721" t="s">
        <v>446</v>
      </c>
      <c r="K721" t="s">
        <v>1606</v>
      </c>
      <c r="L721" s="2">
        <v>3</v>
      </c>
      <c r="M721" s="11">
        <v>57776</v>
      </c>
      <c r="N721" s="6">
        <v>20</v>
      </c>
      <c r="O721" s="4">
        <f>Table2[[#This Row],[Discount]]/100</f>
        <v>0.2</v>
      </c>
      <c r="P721" s="4" t="str">
        <f>IF(Table2[[#This Row],[Discount%]]=0,"No Discount",
IF(Table2[[#This Row],[Discount%]]&lt;=0.1,"Medium Discount",
IF(Table2[[#This Row],[Discount%]]&lt;=0.2,"High Discount")))</f>
        <v>High Discount</v>
      </c>
      <c r="Q721" s="9">
        <f>(Table2[Unit_Price]*Table2[Quantity])*(Table2[Discount]/100)</f>
        <v>34665.599999999999</v>
      </c>
      <c r="R721" s="10">
        <v>138662.39999999999</v>
      </c>
      <c r="S721" s="10">
        <v>9147.61</v>
      </c>
      <c r="T721" s="4">
        <f>Table2[Profit]/Table2[Sales]</f>
        <v>6.5970371203729353E-2</v>
      </c>
      <c r="U721" t="s">
        <v>83</v>
      </c>
    </row>
    <row r="722" spans="1:21" x14ac:dyDescent="0.35">
      <c r="A722">
        <v>10765</v>
      </c>
      <c r="B722" s="1">
        <v>45794</v>
      </c>
      <c r="C722" s="2">
        <f>YEAR(Table2[Order Date])</f>
        <v>2025</v>
      </c>
      <c r="D722" s="2" t="str">
        <f>TEXT(Table2[Order Date],"mmm")</f>
        <v>May</v>
      </c>
      <c r="E722" t="s">
        <v>1607</v>
      </c>
      <c r="F722" t="s">
        <v>15</v>
      </c>
      <c r="G722" t="s">
        <v>93</v>
      </c>
      <c r="H722" t="str">
        <f>VLOOKUP(Table2[[#This Row],[City]], Table46[], 2, FALSE)</f>
        <v>Tamil Nadu</v>
      </c>
      <c r="I722" t="s">
        <v>30</v>
      </c>
      <c r="J722" t="s">
        <v>104</v>
      </c>
      <c r="K722" t="s">
        <v>1608</v>
      </c>
      <c r="L722" s="2">
        <v>4</v>
      </c>
      <c r="M722" s="11">
        <v>14232</v>
      </c>
      <c r="N722" s="6">
        <v>15</v>
      </c>
      <c r="O722" s="4">
        <f>Table2[[#This Row],[Discount]]/100</f>
        <v>0.15</v>
      </c>
      <c r="P722" s="4" t="str">
        <f>IF(Table2[[#This Row],[Discount%]]=0,"No Discount",
IF(Table2[[#This Row],[Discount%]]&lt;=0.1,"Medium Discount",
IF(Table2[[#This Row],[Discount%]]&lt;=0.2,"High Discount")))</f>
        <v>High Discount</v>
      </c>
      <c r="Q722" s="9">
        <f>(Table2[Unit_Price]*Table2[Quantity])*(Table2[Discount]/100)</f>
        <v>8539.1999999999989</v>
      </c>
      <c r="R722" s="10">
        <v>48388.800000000003</v>
      </c>
      <c r="S722" s="10">
        <v>10859.04</v>
      </c>
      <c r="T722" s="4">
        <f>Table2[Profit]/Table2[Sales]</f>
        <v>0.22441226068842376</v>
      </c>
      <c r="U722" t="s">
        <v>20</v>
      </c>
    </row>
    <row r="723" spans="1:21" x14ac:dyDescent="0.35">
      <c r="A723">
        <v>10767</v>
      </c>
      <c r="B723" s="1">
        <v>45785</v>
      </c>
      <c r="C723" s="2">
        <f>YEAR(Table2[Order Date])</f>
        <v>2025</v>
      </c>
      <c r="D723" s="2" t="str">
        <f>TEXT(Table2[Order Date],"mmm")</f>
        <v>May</v>
      </c>
      <c r="E723" t="s">
        <v>1610</v>
      </c>
      <c r="F723" t="s">
        <v>22</v>
      </c>
      <c r="G723" t="s">
        <v>58</v>
      </c>
      <c r="H723" t="str">
        <f>VLOOKUP(Table2[[#This Row],[City]], Table46[], 2, FALSE)</f>
        <v>Rajashtan</v>
      </c>
      <c r="I723" t="s">
        <v>42</v>
      </c>
      <c r="J723" t="s">
        <v>446</v>
      </c>
      <c r="K723" t="s">
        <v>1008</v>
      </c>
      <c r="L723" s="2">
        <v>3</v>
      </c>
      <c r="M723" s="11">
        <v>4437</v>
      </c>
      <c r="N723" s="6">
        <v>20</v>
      </c>
      <c r="O723" s="4">
        <f>Table2[[#This Row],[Discount]]/100</f>
        <v>0.2</v>
      </c>
      <c r="P723" s="4" t="str">
        <f>IF(Table2[[#This Row],[Discount%]]=0,"No Discount",
IF(Table2[[#This Row],[Discount%]]&lt;=0.1,"Medium Discount",
IF(Table2[[#This Row],[Discount%]]&lt;=0.2,"High Discount")))</f>
        <v>High Discount</v>
      </c>
      <c r="Q723" s="9">
        <f>(Table2[Unit_Price]*Table2[Quantity])*(Table2[Discount]/100)</f>
        <v>2662.2000000000003</v>
      </c>
      <c r="R723" s="10">
        <v>10648.8</v>
      </c>
      <c r="S723" s="10">
        <v>1935.99</v>
      </c>
      <c r="T723" s="4">
        <f>Table2[Profit]/Table2[Sales]</f>
        <v>0.18180358350236647</v>
      </c>
      <c r="U723" t="s">
        <v>72</v>
      </c>
    </row>
    <row r="724" spans="1:21" x14ac:dyDescent="0.35">
      <c r="A724">
        <v>10768</v>
      </c>
      <c r="B724" s="1">
        <v>45615</v>
      </c>
      <c r="C724" s="2">
        <f>YEAR(Table2[Order Date])</f>
        <v>2024</v>
      </c>
      <c r="D724" s="2" t="str">
        <f>TEXT(Table2[Order Date],"mmm")</f>
        <v>Nov</v>
      </c>
      <c r="E724" t="s">
        <v>1611</v>
      </c>
      <c r="F724" t="s">
        <v>15</v>
      </c>
      <c r="G724" t="s">
        <v>147</v>
      </c>
      <c r="H724" t="str">
        <f>VLOOKUP(Table2[[#This Row],[City]], Table46[], 2, FALSE)</f>
        <v>Kerala</v>
      </c>
      <c r="I724" t="s">
        <v>30</v>
      </c>
      <c r="J724" t="s">
        <v>31</v>
      </c>
      <c r="K724" t="s">
        <v>1612</v>
      </c>
      <c r="L724" s="2">
        <v>5</v>
      </c>
      <c r="M724" s="11">
        <v>60556</v>
      </c>
      <c r="N724" s="6">
        <v>15</v>
      </c>
      <c r="O724" s="4">
        <f>Table2[[#This Row],[Discount]]/100</f>
        <v>0.15</v>
      </c>
      <c r="P724" s="4" t="str">
        <f>IF(Table2[[#This Row],[Discount%]]=0,"No Discount",
IF(Table2[[#This Row],[Discount%]]&lt;=0.1,"Medium Discount",
IF(Table2[[#This Row],[Discount%]]&lt;=0.2,"High Discount")))</f>
        <v>High Discount</v>
      </c>
      <c r="Q724" s="9">
        <f>(Table2[Unit_Price]*Table2[Quantity])*(Table2[Discount]/100)</f>
        <v>45417</v>
      </c>
      <c r="R724" s="10">
        <v>257363</v>
      </c>
      <c r="S724" s="10">
        <v>20849.71</v>
      </c>
      <c r="T724" s="4">
        <f>Table2[Profit]/Table2[Sales]</f>
        <v>8.1012849554908825E-2</v>
      </c>
      <c r="U724" t="s">
        <v>33</v>
      </c>
    </row>
    <row r="725" spans="1:21" x14ac:dyDescent="0.35">
      <c r="A725">
        <v>10770</v>
      </c>
      <c r="B725" s="1">
        <v>45786</v>
      </c>
      <c r="C725" s="2">
        <f>YEAR(Table2[Order Date])</f>
        <v>2025</v>
      </c>
      <c r="D725" s="2" t="str">
        <f>TEXT(Table2[Order Date],"mmm")</f>
        <v>May</v>
      </c>
      <c r="E725" t="s">
        <v>1615</v>
      </c>
      <c r="F725" t="s">
        <v>28</v>
      </c>
      <c r="G725" t="s">
        <v>144</v>
      </c>
      <c r="H725" t="str">
        <f>VLOOKUP(Table2[[#This Row],[City]], Table46[], 2, FALSE)</f>
        <v>Assam</v>
      </c>
      <c r="I725" t="s">
        <v>129</v>
      </c>
      <c r="J725" t="s">
        <v>164</v>
      </c>
      <c r="K725" t="s">
        <v>1616</v>
      </c>
      <c r="L725" s="2">
        <v>3</v>
      </c>
      <c r="M725" s="11">
        <v>48644</v>
      </c>
      <c r="N725" s="6">
        <v>20</v>
      </c>
      <c r="O725" s="4">
        <f>Table2[[#This Row],[Discount]]/100</f>
        <v>0.2</v>
      </c>
      <c r="P725" s="4" t="str">
        <f>IF(Table2[[#This Row],[Discount%]]=0,"No Discount",
IF(Table2[[#This Row],[Discount%]]&lt;=0.1,"Medium Discount",
IF(Table2[[#This Row],[Discount%]]&lt;=0.2,"High Discount")))</f>
        <v>High Discount</v>
      </c>
      <c r="Q725" s="9">
        <f>(Table2[Unit_Price]*Table2[Quantity])*(Table2[Discount]/100)</f>
        <v>29186.400000000001</v>
      </c>
      <c r="R725" s="10">
        <v>116745.60000000001</v>
      </c>
      <c r="S725" s="10">
        <v>12534.2</v>
      </c>
      <c r="T725" s="4">
        <f>Table2[Profit]/Table2[Sales]</f>
        <v>0.10736336101746019</v>
      </c>
      <c r="U725" t="s">
        <v>83</v>
      </c>
    </row>
    <row r="726" spans="1:21" x14ac:dyDescent="0.35">
      <c r="A726">
        <v>10771</v>
      </c>
      <c r="B726" s="1">
        <v>45250</v>
      </c>
      <c r="C726" s="2">
        <f>YEAR(Table2[Order Date])</f>
        <v>2023</v>
      </c>
      <c r="D726" s="2" t="str">
        <f>TEXT(Table2[Order Date],"mmm")</f>
        <v>Nov</v>
      </c>
      <c r="E726" t="s">
        <v>1617</v>
      </c>
      <c r="F726" t="s">
        <v>40</v>
      </c>
      <c r="G726" t="s">
        <v>110</v>
      </c>
      <c r="H726" t="str">
        <f>VLOOKUP(Table2[[#This Row],[City]], Table46[], 2, FALSE)</f>
        <v>Gujarat</v>
      </c>
      <c r="I726" t="s">
        <v>86</v>
      </c>
      <c r="J726" t="s">
        <v>118</v>
      </c>
      <c r="K726" t="s">
        <v>1618</v>
      </c>
      <c r="L726" s="2">
        <v>1</v>
      </c>
      <c r="M726" s="11">
        <v>77435</v>
      </c>
      <c r="N726" s="6">
        <v>20</v>
      </c>
      <c r="O726" s="4">
        <f>Table2[[#This Row],[Discount]]/100</f>
        <v>0.2</v>
      </c>
      <c r="P726" s="4" t="str">
        <f>IF(Table2[[#This Row],[Discount%]]=0,"No Discount",
IF(Table2[[#This Row],[Discount%]]&lt;=0.1,"Medium Discount",
IF(Table2[[#This Row],[Discount%]]&lt;=0.2,"High Discount")))</f>
        <v>High Discount</v>
      </c>
      <c r="Q726" s="9">
        <f>(Table2[Unit_Price]*Table2[Quantity])*(Table2[Discount]/100)</f>
        <v>15487</v>
      </c>
      <c r="R726" s="10">
        <v>61948</v>
      </c>
      <c r="S726" s="10">
        <v>14141.39</v>
      </c>
      <c r="T726" s="4">
        <f>Table2[Profit]/Table2[Sales]</f>
        <v>0.22827839478272099</v>
      </c>
      <c r="U726" t="s">
        <v>38</v>
      </c>
    </row>
    <row r="727" spans="1:21" x14ac:dyDescent="0.35">
      <c r="A727">
        <v>10772</v>
      </c>
      <c r="B727" s="1">
        <v>45832</v>
      </c>
      <c r="C727" s="2">
        <f>YEAR(Table2[Order Date])</f>
        <v>2025</v>
      </c>
      <c r="D727" s="2" t="str">
        <f>TEXT(Table2[Order Date],"mmm")</f>
        <v>Jun</v>
      </c>
      <c r="E727" t="s">
        <v>1619</v>
      </c>
      <c r="F727" t="s">
        <v>15</v>
      </c>
      <c r="G727" t="s">
        <v>174</v>
      </c>
      <c r="H727" t="str">
        <f>VLOOKUP(Table2[[#This Row],[City]], Table46[], 2, FALSE)</f>
        <v>Tamil Nadu</v>
      </c>
      <c r="I727" t="s">
        <v>129</v>
      </c>
      <c r="J727" t="s">
        <v>130</v>
      </c>
      <c r="K727" t="s">
        <v>1620</v>
      </c>
      <c r="L727" s="2">
        <v>5</v>
      </c>
      <c r="M727" s="11">
        <v>5769</v>
      </c>
      <c r="N727" s="6">
        <v>0</v>
      </c>
      <c r="O727" s="4">
        <f>Table2[[#This Row],[Discount]]/100</f>
        <v>0</v>
      </c>
      <c r="P727" s="4" t="str">
        <f>IF(Table2[[#This Row],[Discount%]]=0,"No Discount",
IF(Table2[[#This Row],[Discount%]]&lt;=0.1,"Medium Discount",
IF(Table2[[#This Row],[Discount%]]&lt;=0.2,"High Discount")))</f>
        <v>No Discount</v>
      </c>
      <c r="Q727" s="9">
        <f>(Table2[Unit_Price]*Table2[Quantity])*(Table2[Discount]/100)</f>
        <v>0</v>
      </c>
      <c r="R727" s="10">
        <v>28845</v>
      </c>
      <c r="S727" s="10">
        <v>2964.69</v>
      </c>
      <c r="T727" s="4">
        <f>Table2[Profit]/Table2[Sales]</f>
        <v>0.10278003120124805</v>
      </c>
      <c r="U727" t="s">
        <v>38</v>
      </c>
    </row>
    <row r="728" spans="1:21" x14ac:dyDescent="0.35">
      <c r="A728">
        <v>10773</v>
      </c>
      <c r="B728" s="1">
        <v>45472</v>
      </c>
      <c r="C728" s="2">
        <f>YEAR(Table2[Order Date])</f>
        <v>2024</v>
      </c>
      <c r="D728" s="2" t="str">
        <f>TEXT(Table2[Order Date],"mmm")</f>
        <v>Jun</v>
      </c>
      <c r="E728" t="s">
        <v>1621</v>
      </c>
      <c r="F728" t="s">
        <v>22</v>
      </c>
      <c r="G728" t="s">
        <v>167</v>
      </c>
      <c r="H728" t="str">
        <f>VLOOKUP(Table2[[#This Row],[City]], Table46[], 2, FALSE)</f>
        <v>Punjab</v>
      </c>
      <c r="I728" t="s">
        <v>69</v>
      </c>
      <c r="J728" t="s">
        <v>151</v>
      </c>
      <c r="K728" t="s">
        <v>1622</v>
      </c>
      <c r="L728" s="2">
        <v>5</v>
      </c>
      <c r="M728" s="11">
        <v>1866</v>
      </c>
      <c r="N728" s="6">
        <v>5</v>
      </c>
      <c r="O728" s="4">
        <f>Table2[[#This Row],[Discount]]/100</f>
        <v>0.05</v>
      </c>
      <c r="P728" s="4" t="str">
        <f>IF(Table2[[#This Row],[Discount%]]=0,"No Discount",
IF(Table2[[#This Row],[Discount%]]&lt;=0.1,"Medium Discount",
IF(Table2[[#This Row],[Discount%]]&lt;=0.2,"High Discount")))</f>
        <v>Medium Discount</v>
      </c>
      <c r="Q728" s="9">
        <f>(Table2[Unit_Price]*Table2[Quantity])*(Table2[Discount]/100)</f>
        <v>466.5</v>
      </c>
      <c r="R728" s="10">
        <v>8863.5</v>
      </c>
      <c r="S728" s="10">
        <v>919.86</v>
      </c>
      <c r="T728" s="4">
        <f>Table2[Profit]/Table2[Sales]</f>
        <v>0.10378067354882382</v>
      </c>
      <c r="U728" t="s">
        <v>38</v>
      </c>
    </row>
    <row r="729" spans="1:21" x14ac:dyDescent="0.35">
      <c r="A729">
        <v>10774</v>
      </c>
      <c r="B729" s="1">
        <v>45811</v>
      </c>
      <c r="C729" s="2">
        <f>YEAR(Table2[Order Date])</f>
        <v>2025</v>
      </c>
      <c r="D729" s="2" t="str">
        <f>TEXT(Table2[Order Date],"mmm")</f>
        <v>Jun</v>
      </c>
      <c r="E729" t="s">
        <v>1623</v>
      </c>
      <c r="F729" t="s">
        <v>22</v>
      </c>
      <c r="G729" t="s">
        <v>74</v>
      </c>
      <c r="H729" t="str">
        <f>VLOOKUP(Table2[[#This Row],[City]], Table46[], 2, FALSE)</f>
        <v>Chandigarh</v>
      </c>
      <c r="I729" t="s">
        <v>96</v>
      </c>
      <c r="J729" t="s">
        <v>156</v>
      </c>
      <c r="K729" t="s">
        <v>1624</v>
      </c>
      <c r="L729" s="2">
        <v>4</v>
      </c>
      <c r="M729" s="11">
        <v>62167</v>
      </c>
      <c r="N729" s="6">
        <v>20</v>
      </c>
      <c r="O729" s="4">
        <f>Table2[[#This Row],[Discount]]/100</f>
        <v>0.2</v>
      </c>
      <c r="P729" s="4" t="str">
        <f>IF(Table2[[#This Row],[Discount%]]=0,"No Discount",
IF(Table2[[#This Row],[Discount%]]&lt;=0.1,"Medium Discount",
IF(Table2[[#This Row],[Discount%]]&lt;=0.2,"High Discount")))</f>
        <v>High Discount</v>
      </c>
      <c r="Q729" s="9">
        <f>(Table2[Unit_Price]*Table2[Quantity])*(Table2[Discount]/100)</f>
        <v>49733.600000000006</v>
      </c>
      <c r="R729" s="10">
        <v>198934.39999999999</v>
      </c>
      <c r="S729" s="10">
        <v>32045.97</v>
      </c>
      <c r="T729" s="4">
        <f>Table2[Profit]/Table2[Sales]</f>
        <v>0.16108812754355206</v>
      </c>
      <c r="U729" t="s">
        <v>33</v>
      </c>
    </row>
    <row r="730" spans="1:21" x14ac:dyDescent="0.35">
      <c r="A730">
        <v>10775</v>
      </c>
      <c r="B730" s="1">
        <v>45326</v>
      </c>
      <c r="C730" s="2">
        <f>YEAR(Table2[Order Date])</f>
        <v>2024</v>
      </c>
      <c r="D730" s="2" t="str">
        <f>TEXT(Table2[Order Date],"mmm")</f>
        <v>Feb</v>
      </c>
      <c r="E730" t="s">
        <v>1625</v>
      </c>
      <c r="F730" t="s">
        <v>22</v>
      </c>
      <c r="G730" t="s">
        <v>167</v>
      </c>
      <c r="H730" t="str">
        <f>VLOOKUP(Table2[[#This Row],[City]], Table46[], 2, FALSE)</f>
        <v>Punjab</v>
      </c>
      <c r="I730" t="s">
        <v>42</v>
      </c>
      <c r="J730" t="s">
        <v>79</v>
      </c>
      <c r="K730" t="s">
        <v>1451</v>
      </c>
      <c r="L730" s="2">
        <v>3</v>
      </c>
      <c r="M730" s="11">
        <v>25356</v>
      </c>
      <c r="N730" s="6">
        <v>20</v>
      </c>
      <c r="O730" s="4">
        <f>Table2[[#This Row],[Discount]]/100</f>
        <v>0.2</v>
      </c>
      <c r="P730" s="4" t="str">
        <f>IF(Table2[[#This Row],[Discount%]]=0,"No Discount",
IF(Table2[[#This Row],[Discount%]]&lt;=0.1,"Medium Discount",
IF(Table2[[#This Row],[Discount%]]&lt;=0.2,"High Discount")))</f>
        <v>High Discount</v>
      </c>
      <c r="Q730" s="9">
        <f>(Table2[Unit_Price]*Table2[Quantity])*(Table2[Discount]/100)</f>
        <v>15213.6</v>
      </c>
      <c r="R730" s="10">
        <v>60854.400000000001</v>
      </c>
      <c r="S730" s="10">
        <v>5830.96</v>
      </c>
      <c r="T730" s="4">
        <f>Table2[Profit]/Table2[Sales]</f>
        <v>9.5818215281064309E-2</v>
      </c>
      <c r="U730" t="s">
        <v>33</v>
      </c>
    </row>
    <row r="731" spans="1:21" x14ac:dyDescent="0.35">
      <c r="A731">
        <v>10776</v>
      </c>
      <c r="B731" s="1">
        <v>45868</v>
      </c>
      <c r="C731" s="2">
        <f>YEAR(Table2[Order Date])</f>
        <v>2025</v>
      </c>
      <c r="D731" s="2" t="str">
        <f>TEXT(Table2[Order Date],"mmm")</f>
        <v>Jul</v>
      </c>
      <c r="E731" t="s">
        <v>1626</v>
      </c>
      <c r="F731" t="s">
        <v>22</v>
      </c>
      <c r="G731" t="s">
        <v>74</v>
      </c>
      <c r="H731" t="str">
        <f>VLOOKUP(Table2[[#This Row],[City]], Table46[], 2, FALSE)</f>
        <v>Chandigarh</v>
      </c>
      <c r="I731" t="s">
        <v>75</v>
      </c>
      <c r="J731" t="s">
        <v>409</v>
      </c>
      <c r="K731" t="s">
        <v>1627</v>
      </c>
      <c r="L731" s="2">
        <v>4</v>
      </c>
      <c r="M731" s="11">
        <v>66772</v>
      </c>
      <c r="N731" s="6">
        <v>20</v>
      </c>
      <c r="O731" s="4">
        <f>Table2[[#This Row],[Discount]]/100</f>
        <v>0.2</v>
      </c>
      <c r="P731" s="4" t="str">
        <f>IF(Table2[[#This Row],[Discount%]]=0,"No Discount",
IF(Table2[[#This Row],[Discount%]]&lt;=0.1,"Medium Discount",
IF(Table2[[#This Row],[Discount%]]&lt;=0.2,"High Discount")))</f>
        <v>High Discount</v>
      </c>
      <c r="Q731" s="9">
        <f>(Table2[Unit_Price]*Table2[Quantity])*(Table2[Discount]/100)</f>
        <v>53417.600000000006</v>
      </c>
      <c r="R731" s="10">
        <v>213670.39999999999</v>
      </c>
      <c r="S731" s="10">
        <v>21770.49</v>
      </c>
      <c r="T731" s="4">
        <f>Table2[Profit]/Table2[Sales]</f>
        <v>0.10188818853711137</v>
      </c>
      <c r="U731" t="s">
        <v>33</v>
      </c>
    </row>
    <row r="732" spans="1:21" x14ac:dyDescent="0.35">
      <c r="A732">
        <v>10777</v>
      </c>
      <c r="B732" s="1">
        <v>45474</v>
      </c>
      <c r="C732" s="2">
        <f>YEAR(Table2[Order Date])</f>
        <v>2024</v>
      </c>
      <c r="D732" s="2" t="str">
        <f>TEXT(Table2[Order Date],"mmm")</f>
        <v>Jul</v>
      </c>
      <c r="E732" t="s">
        <v>1628</v>
      </c>
      <c r="F732" t="s">
        <v>15</v>
      </c>
      <c r="G732" t="s">
        <v>174</v>
      </c>
      <c r="H732" t="str">
        <f>VLOOKUP(Table2[[#This Row],[City]], Table46[], 2, FALSE)</f>
        <v>Tamil Nadu</v>
      </c>
      <c r="I732" t="s">
        <v>46</v>
      </c>
      <c r="J732" t="s">
        <v>201</v>
      </c>
      <c r="K732" t="s">
        <v>1629</v>
      </c>
      <c r="L732" s="2">
        <v>3</v>
      </c>
      <c r="M732" s="11">
        <v>50528</v>
      </c>
      <c r="N732" s="6">
        <v>10</v>
      </c>
      <c r="O732" s="4">
        <f>Table2[[#This Row],[Discount]]/100</f>
        <v>0.1</v>
      </c>
      <c r="P732" s="4" t="str">
        <f>IF(Table2[[#This Row],[Discount%]]=0,"No Discount",
IF(Table2[[#This Row],[Discount%]]&lt;=0.1,"Medium Discount",
IF(Table2[[#This Row],[Discount%]]&lt;=0.2,"High Discount")))</f>
        <v>Medium Discount</v>
      </c>
      <c r="Q732" s="9">
        <f>(Table2[Unit_Price]*Table2[Quantity])*(Table2[Discount]/100)</f>
        <v>15158.400000000001</v>
      </c>
      <c r="R732" s="10">
        <v>136425.60000000001</v>
      </c>
      <c r="S732" s="10">
        <v>27424.62</v>
      </c>
      <c r="T732" s="4">
        <f>Table2[Profit]/Table2[Sales]</f>
        <v>0.20102253535993242</v>
      </c>
      <c r="U732" t="s">
        <v>72</v>
      </c>
    </row>
    <row r="733" spans="1:21" x14ac:dyDescent="0.35">
      <c r="A733">
        <v>10778</v>
      </c>
      <c r="B733" s="1">
        <v>45926</v>
      </c>
      <c r="C733" s="2">
        <f>YEAR(Table2[Order Date])</f>
        <v>2025</v>
      </c>
      <c r="D733" s="2" t="str">
        <f>TEXT(Table2[Order Date],"mmm")</f>
        <v>Sep</v>
      </c>
      <c r="E733" t="s">
        <v>1630</v>
      </c>
      <c r="F733" t="s">
        <v>22</v>
      </c>
      <c r="G733" t="s">
        <v>74</v>
      </c>
      <c r="H733" t="str">
        <f>VLOOKUP(Table2[[#This Row],[City]], Table46[], 2, FALSE)</f>
        <v>Chandigarh</v>
      </c>
      <c r="I733" t="s">
        <v>24</v>
      </c>
      <c r="J733" t="s">
        <v>25</v>
      </c>
      <c r="K733" t="s">
        <v>1631</v>
      </c>
      <c r="L733" s="2">
        <v>4</v>
      </c>
      <c r="M733" s="11">
        <v>41266</v>
      </c>
      <c r="N733" s="6">
        <v>5</v>
      </c>
      <c r="O733" s="4">
        <f>Table2[[#This Row],[Discount]]/100</f>
        <v>0.05</v>
      </c>
      <c r="P733" s="4" t="str">
        <f>IF(Table2[[#This Row],[Discount%]]=0,"No Discount",
IF(Table2[[#This Row],[Discount%]]&lt;=0.1,"Medium Discount",
IF(Table2[[#This Row],[Discount%]]&lt;=0.2,"High Discount")))</f>
        <v>Medium Discount</v>
      </c>
      <c r="Q733" s="9">
        <f>(Table2[Unit_Price]*Table2[Quantity])*(Table2[Discount]/100)</f>
        <v>8253.2000000000007</v>
      </c>
      <c r="R733" s="10">
        <v>156810.79999999999</v>
      </c>
      <c r="S733" s="10">
        <v>34043.449999999997</v>
      </c>
      <c r="T733" s="4">
        <f>Table2[Profit]/Table2[Sales]</f>
        <v>0.21709888604611416</v>
      </c>
      <c r="U733" t="s">
        <v>83</v>
      </c>
    </row>
    <row r="734" spans="1:21" x14ac:dyDescent="0.35">
      <c r="A734">
        <v>10779</v>
      </c>
      <c r="B734" s="1">
        <v>45821</v>
      </c>
      <c r="C734" s="2">
        <f>YEAR(Table2[Order Date])</f>
        <v>2025</v>
      </c>
      <c r="D734" s="2" t="str">
        <f>TEXT(Table2[Order Date],"mmm")</f>
        <v>Jun</v>
      </c>
      <c r="E734" t="s">
        <v>1632</v>
      </c>
      <c r="F734" t="s">
        <v>15</v>
      </c>
      <c r="G734" t="s">
        <v>147</v>
      </c>
      <c r="H734" t="str">
        <f>VLOOKUP(Table2[[#This Row],[City]], Table46[], 2, FALSE)</f>
        <v>Kerala</v>
      </c>
      <c r="I734" t="s">
        <v>42</v>
      </c>
      <c r="J734" t="s">
        <v>446</v>
      </c>
      <c r="K734" t="s">
        <v>1633</v>
      </c>
      <c r="L734" s="2">
        <v>2</v>
      </c>
      <c r="M734" s="11">
        <v>5457</v>
      </c>
      <c r="N734" s="6">
        <v>20</v>
      </c>
      <c r="O734" s="4">
        <f>Table2[[#This Row],[Discount]]/100</f>
        <v>0.2</v>
      </c>
      <c r="P734" s="4" t="str">
        <f>IF(Table2[[#This Row],[Discount%]]=0,"No Discount",
IF(Table2[[#This Row],[Discount%]]&lt;=0.1,"Medium Discount",
IF(Table2[[#This Row],[Discount%]]&lt;=0.2,"High Discount")))</f>
        <v>High Discount</v>
      </c>
      <c r="Q734" s="9">
        <f>(Table2[Unit_Price]*Table2[Quantity])*(Table2[Discount]/100)</f>
        <v>2182.8000000000002</v>
      </c>
      <c r="R734" s="10">
        <v>8731.2000000000007</v>
      </c>
      <c r="S734" s="10">
        <v>1345.23</v>
      </c>
      <c r="T734" s="4">
        <f>Table2[Profit]/Table2[Sales]</f>
        <v>0.15407160527762506</v>
      </c>
      <c r="U734" t="s">
        <v>33</v>
      </c>
    </row>
    <row r="735" spans="1:21" x14ac:dyDescent="0.35">
      <c r="A735">
        <v>10780</v>
      </c>
      <c r="B735" s="1">
        <v>45710</v>
      </c>
      <c r="C735" s="2">
        <f>YEAR(Table2[Order Date])</f>
        <v>2025</v>
      </c>
      <c r="D735" s="2" t="str">
        <f>TEXT(Table2[Order Date],"mmm")</f>
        <v>Feb</v>
      </c>
      <c r="E735" t="s">
        <v>1634</v>
      </c>
      <c r="F735" t="s">
        <v>22</v>
      </c>
      <c r="G735" t="s">
        <v>167</v>
      </c>
      <c r="H735" t="str">
        <f>VLOOKUP(Table2[[#This Row],[City]], Table46[], 2, FALSE)</f>
        <v>Punjab</v>
      </c>
      <c r="I735" t="s">
        <v>75</v>
      </c>
      <c r="J735" t="s">
        <v>204</v>
      </c>
      <c r="K735" t="s">
        <v>1635</v>
      </c>
      <c r="L735" s="2">
        <v>5</v>
      </c>
      <c r="M735" s="11">
        <v>16369</v>
      </c>
      <c r="N735" s="6">
        <v>10</v>
      </c>
      <c r="O735" s="4">
        <f>Table2[[#This Row],[Discount]]/100</f>
        <v>0.1</v>
      </c>
      <c r="P735" s="4" t="str">
        <f>IF(Table2[[#This Row],[Discount%]]=0,"No Discount",
IF(Table2[[#This Row],[Discount%]]&lt;=0.1,"Medium Discount",
IF(Table2[[#This Row],[Discount%]]&lt;=0.2,"High Discount")))</f>
        <v>Medium Discount</v>
      </c>
      <c r="Q735" s="9">
        <f>(Table2[Unit_Price]*Table2[Quantity])*(Table2[Discount]/100)</f>
        <v>8184.5</v>
      </c>
      <c r="R735" s="10">
        <v>73660.5</v>
      </c>
      <c r="S735" s="10">
        <v>14686.84</v>
      </c>
      <c r="T735" s="4">
        <f>Table2[Profit]/Table2[Sales]</f>
        <v>0.19938555942465772</v>
      </c>
      <c r="U735" t="s">
        <v>83</v>
      </c>
    </row>
    <row r="736" spans="1:21" x14ac:dyDescent="0.35">
      <c r="A736">
        <v>10781</v>
      </c>
      <c r="B736" s="1">
        <v>45441</v>
      </c>
      <c r="C736" s="2">
        <f>YEAR(Table2[Order Date])</f>
        <v>2024</v>
      </c>
      <c r="D736" s="2" t="str">
        <f>TEXT(Table2[Order Date],"mmm")</f>
        <v>May</v>
      </c>
      <c r="E736" t="s">
        <v>1636</v>
      </c>
      <c r="F736" t="s">
        <v>15</v>
      </c>
      <c r="G736" t="s">
        <v>93</v>
      </c>
      <c r="H736" t="str">
        <f>VLOOKUP(Table2[[#This Row],[City]], Table46[], 2, FALSE)</f>
        <v>Tamil Nadu</v>
      </c>
      <c r="I736" t="s">
        <v>30</v>
      </c>
      <c r="J736" t="s">
        <v>65</v>
      </c>
      <c r="K736" t="s">
        <v>1637</v>
      </c>
      <c r="L736" s="2">
        <v>5</v>
      </c>
      <c r="M736" s="11">
        <v>53854</v>
      </c>
      <c r="N736" s="6">
        <v>5</v>
      </c>
      <c r="O736" s="4">
        <f>Table2[[#This Row],[Discount]]/100</f>
        <v>0.05</v>
      </c>
      <c r="P736" s="4" t="str">
        <f>IF(Table2[[#This Row],[Discount%]]=0,"No Discount",
IF(Table2[[#This Row],[Discount%]]&lt;=0.1,"Medium Discount",
IF(Table2[[#This Row],[Discount%]]&lt;=0.2,"High Discount")))</f>
        <v>Medium Discount</v>
      </c>
      <c r="Q736" s="9">
        <f>(Table2[Unit_Price]*Table2[Quantity])*(Table2[Discount]/100)</f>
        <v>13463.5</v>
      </c>
      <c r="R736" s="10">
        <v>255806.5</v>
      </c>
      <c r="S736" s="10">
        <v>27845.18</v>
      </c>
      <c r="T736" s="4">
        <f>Table2[Profit]/Table2[Sales]</f>
        <v>0.10885251156635974</v>
      </c>
      <c r="U736" t="s">
        <v>72</v>
      </c>
    </row>
    <row r="737" spans="1:21" x14ac:dyDescent="0.35">
      <c r="A737">
        <v>10782</v>
      </c>
      <c r="B737" s="1">
        <v>45901</v>
      </c>
      <c r="C737" s="2">
        <f>YEAR(Table2[Order Date])</f>
        <v>2025</v>
      </c>
      <c r="D737" s="2" t="str">
        <f>TEXT(Table2[Order Date],"mmm")</f>
        <v>Sep</v>
      </c>
      <c r="E737" t="s">
        <v>1638</v>
      </c>
      <c r="F737" t="s">
        <v>40</v>
      </c>
      <c r="G737" t="s">
        <v>62</v>
      </c>
      <c r="H737" t="str">
        <f>VLOOKUP(Table2[[#This Row],[City]], Table46[], 2, FALSE)</f>
        <v>Goa</v>
      </c>
      <c r="I737" t="s">
        <v>69</v>
      </c>
      <c r="J737" t="s">
        <v>70</v>
      </c>
      <c r="K737" t="s">
        <v>1639</v>
      </c>
      <c r="L737" s="2">
        <v>4</v>
      </c>
      <c r="M737" s="11">
        <v>36664</v>
      </c>
      <c r="N737" s="6">
        <v>15</v>
      </c>
      <c r="O737" s="4">
        <f>Table2[[#This Row],[Discount]]/100</f>
        <v>0.15</v>
      </c>
      <c r="P737" s="4" t="str">
        <f>IF(Table2[[#This Row],[Discount%]]=0,"No Discount",
IF(Table2[[#This Row],[Discount%]]&lt;=0.1,"Medium Discount",
IF(Table2[[#This Row],[Discount%]]&lt;=0.2,"High Discount")))</f>
        <v>High Discount</v>
      </c>
      <c r="Q737" s="9">
        <f>(Table2[Unit_Price]*Table2[Quantity])*(Table2[Discount]/100)</f>
        <v>21998.399999999998</v>
      </c>
      <c r="R737" s="10">
        <v>124657.60000000001</v>
      </c>
      <c r="S737" s="10">
        <v>10899.63</v>
      </c>
      <c r="T737" s="4">
        <f>Table2[Profit]/Table2[Sales]</f>
        <v>8.7436546187316291E-2</v>
      </c>
      <c r="U737" t="s">
        <v>83</v>
      </c>
    </row>
    <row r="738" spans="1:21" x14ac:dyDescent="0.35">
      <c r="A738">
        <v>10783</v>
      </c>
      <c r="B738" s="1">
        <v>45668</v>
      </c>
      <c r="C738" s="2">
        <f>YEAR(Table2[Order Date])</f>
        <v>2025</v>
      </c>
      <c r="D738" s="2" t="str">
        <f>TEXT(Table2[Order Date],"mmm")</f>
        <v>Jan</v>
      </c>
      <c r="E738" t="s">
        <v>1640</v>
      </c>
      <c r="F738" t="s">
        <v>40</v>
      </c>
      <c r="G738" t="s">
        <v>50</v>
      </c>
      <c r="H738" t="str">
        <f>VLOOKUP(Table2[[#This Row],[City]], Table46[], 2, FALSE)</f>
        <v>Maharashtra</v>
      </c>
      <c r="I738" t="s">
        <v>30</v>
      </c>
      <c r="J738" t="s">
        <v>104</v>
      </c>
      <c r="K738" t="s">
        <v>1641</v>
      </c>
      <c r="L738" s="2">
        <v>5</v>
      </c>
      <c r="M738" s="11">
        <v>16724</v>
      </c>
      <c r="N738" s="6">
        <v>15</v>
      </c>
      <c r="O738" s="4">
        <f>Table2[[#This Row],[Discount]]/100</f>
        <v>0.15</v>
      </c>
      <c r="P738" s="4" t="str">
        <f>IF(Table2[[#This Row],[Discount%]]=0,"No Discount",
IF(Table2[[#This Row],[Discount%]]&lt;=0.1,"Medium Discount",
IF(Table2[[#This Row],[Discount%]]&lt;=0.2,"High Discount")))</f>
        <v>High Discount</v>
      </c>
      <c r="Q738" s="9">
        <f>(Table2[Unit_Price]*Table2[Quantity])*(Table2[Discount]/100)</f>
        <v>12543</v>
      </c>
      <c r="R738" s="10">
        <v>71077</v>
      </c>
      <c r="S738" s="10">
        <v>13264.25</v>
      </c>
      <c r="T738" s="4">
        <f>Table2[Profit]/Table2[Sales]</f>
        <v>0.1866180339631667</v>
      </c>
      <c r="U738" t="s">
        <v>83</v>
      </c>
    </row>
    <row r="739" spans="1:21" x14ac:dyDescent="0.35">
      <c r="A739">
        <v>10784</v>
      </c>
      <c r="B739" s="1">
        <v>45660</v>
      </c>
      <c r="C739" s="2">
        <f>YEAR(Table2[Order Date])</f>
        <v>2025</v>
      </c>
      <c r="D739" s="2" t="str">
        <f>TEXT(Table2[Order Date],"mmm")</f>
        <v>Jan</v>
      </c>
      <c r="E739" t="s">
        <v>1642</v>
      </c>
      <c r="F739" t="s">
        <v>22</v>
      </c>
      <c r="G739" t="s">
        <v>167</v>
      </c>
      <c r="H739" t="str">
        <f>VLOOKUP(Table2[[#This Row],[City]], Table46[], 2, FALSE)</f>
        <v>Punjab</v>
      </c>
      <c r="I739" t="s">
        <v>24</v>
      </c>
      <c r="J739" t="s">
        <v>36</v>
      </c>
      <c r="K739" t="s">
        <v>1643</v>
      </c>
      <c r="L739" s="2">
        <v>1</v>
      </c>
      <c r="M739" s="11">
        <v>25365</v>
      </c>
      <c r="N739" s="6">
        <v>20</v>
      </c>
      <c r="O739" s="4">
        <f>Table2[[#This Row],[Discount]]/100</f>
        <v>0.2</v>
      </c>
      <c r="P739" s="4" t="str">
        <f>IF(Table2[[#This Row],[Discount%]]=0,"No Discount",
IF(Table2[[#This Row],[Discount%]]&lt;=0.1,"Medium Discount",
IF(Table2[[#This Row],[Discount%]]&lt;=0.2,"High Discount")))</f>
        <v>High Discount</v>
      </c>
      <c r="Q739" s="9">
        <f>(Table2[Unit_Price]*Table2[Quantity])*(Table2[Discount]/100)</f>
        <v>5073</v>
      </c>
      <c r="R739" s="10">
        <v>20292</v>
      </c>
      <c r="S739" s="10">
        <v>3546.66</v>
      </c>
      <c r="T739" s="4">
        <f>Table2[Profit]/Table2[Sales]</f>
        <v>0.17478119455943228</v>
      </c>
      <c r="U739" t="s">
        <v>83</v>
      </c>
    </row>
    <row r="740" spans="1:21" x14ac:dyDescent="0.35">
      <c r="A740">
        <v>10785</v>
      </c>
      <c r="B740" s="1">
        <v>45720</v>
      </c>
      <c r="C740" s="2">
        <f>YEAR(Table2[Order Date])</f>
        <v>2025</v>
      </c>
      <c r="D740" s="2" t="str">
        <f>TEXT(Table2[Order Date],"mmm")</f>
        <v>Mar</v>
      </c>
      <c r="E740" t="s">
        <v>1644</v>
      </c>
      <c r="F740" t="s">
        <v>28</v>
      </c>
      <c r="G740" t="s">
        <v>114</v>
      </c>
      <c r="H740" t="str">
        <f>VLOOKUP(Table2[[#This Row],[City]], Table46[], 2, FALSE)</f>
        <v>Jharkhand</v>
      </c>
      <c r="I740" t="s">
        <v>30</v>
      </c>
      <c r="J740" t="s">
        <v>322</v>
      </c>
      <c r="K740" t="s">
        <v>1645</v>
      </c>
      <c r="L740" s="2">
        <v>1</v>
      </c>
      <c r="M740" s="11">
        <v>62333</v>
      </c>
      <c r="N740" s="6">
        <v>20</v>
      </c>
      <c r="O740" s="4">
        <f>Table2[[#This Row],[Discount]]/100</f>
        <v>0.2</v>
      </c>
      <c r="P740" s="4" t="str">
        <f>IF(Table2[[#This Row],[Discount%]]=0,"No Discount",
IF(Table2[[#This Row],[Discount%]]&lt;=0.1,"Medium Discount",
IF(Table2[[#This Row],[Discount%]]&lt;=0.2,"High Discount")))</f>
        <v>High Discount</v>
      </c>
      <c r="Q740" s="9">
        <f>(Table2[Unit_Price]*Table2[Quantity])*(Table2[Discount]/100)</f>
        <v>12466.6</v>
      </c>
      <c r="R740" s="10">
        <v>49866.400000000001</v>
      </c>
      <c r="S740" s="10">
        <v>11233.97</v>
      </c>
      <c r="T740" s="4">
        <f>Table2[Profit]/Table2[Sales]</f>
        <v>0.22528135177193459</v>
      </c>
      <c r="U740" t="s">
        <v>72</v>
      </c>
    </row>
    <row r="741" spans="1:21" x14ac:dyDescent="0.35">
      <c r="A741">
        <v>10786</v>
      </c>
      <c r="B741" s="1">
        <v>45918</v>
      </c>
      <c r="C741" s="2">
        <f>YEAR(Table2[Order Date])</f>
        <v>2025</v>
      </c>
      <c r="D741" s="2" t="str">
        <f>TEXT(Table2[Order Date],"mmm")</f>
        <v>Sep</v>
      </c>
      <c r="E741" t="s">
        <v>1646</v>
      </c>
      <c r="F741" t="s">
        <v>28</v>
      </c>
      <c r="G741" t="s">
        <v>85</v>
      </c>
      <c r="H741" t="str">
        <f>VLOOKUP(Table2[[#This Row],[City]], Table46[], 2, FALSE)</f>
        <v>Odisha</v>
      </c>
      <c r="I741" t="s">
        <v>96</v>
      </c>
      <c r="J741" t="s">
        <v>214</v>
      </c>
      <c r="K741" t="s">
        <v>1647</v>
      </c>
      <c r="L741" s="2">
        <v>2</v>
      </c>
      <c r="M741" s="11">
        <v>61600</v>
      </c>
      <c r="N741" s="6">
        <v>20</v>
      </c>
      <c r="O741" s="4">
        <f>Table2[[#This Row],[Discount]]/100</f>
        <v>0.2</v>
      </c>
      <c r="P741" s="4" t="str">
        <f>IF(Table2[[#This Row],[Discount%]]=0,"No Discount",
IF(Table2[[#This Row],[Discount%]]&lt;=0.1,"Medium Discount",
IF(Table2[[#This Row],[Discount%]]&lt;=0.2,"High Discount")))</f>
        <v>High Discount</v>
      </c>
      <c r="Q741" s="9">
        <f>(Table2[Unit_Price]*Table2[Quantity])*(Table2[Discount]/100)</f>
        <v>24640</v>
      </c>
      <c r="R741" s="10">
        <v>98560</v>
      </c>
      <c r="S741" s="10">
        <v>24062.95</v>
      </c>
      <c r="T741" s="4">
        <f>Table2[Profit]/Table2[Sales]</f>
        <v>0.24414519074675325</v>
      </c>
      <c r="U741" t="s">
        <v>33</v>
      </c>
    </row>
    <row r="742" spans="1:21" x14ac:dyDescent="0.35">
      <c r="A742">
        <v>10787</v>
      </c>
      <c r="B742" s="1">
        <v>45838</v>
      </c>
      <c r="C742" s="2">
        <f>YEAR(Table2[Order Date])</f>
        <v>2025</v>
      </c>
      <c r="D742" s="2" t="str">
        <f>TEXT(Table2[Order Date],"mmm")</f>
        <v>Jun</v>
      </c>
      <c r="E742" t="s">
        <v>1648</v>
      </c>
      <c r="F742" t="s">
        <v>40</v>
      </c>
      <c r="G742" t="s">
        <v>50</v>
      </c>
      <c r="H742" t="str">
        <f>VLOOKUP(Table2[[#This Row],[City]], Table46[], 2, FALSE)</f>
        <v>Maharashtra</v>
      </c>
      <c r="I742" t="s">
        <v>17</v>
      </c>
      <c r="J742" t="s">
        <v>100</v>
      </c>
      <c r="K742" t="s">
        <v>1649</v>
      </c>
      <c r="L742" s="2">
        <v>2</v>
      </c>
      <c r="M742" s="11">
        <v>27684</v>
      </c>
      <c r="N742" s="6">
        <v>0</v>
      </c>
      <c r="O742" s="4">
        <f>Table2[[#This Row],[Discount]]/100</f>
        <v>0</v>
      </c>
      <c r="P742" s="4" t="str">
        <f>IF(Table2[[#This Row],[Discount%]]=0,"No Discount",
IF(Table2[[#This Row],[Discount%]]&lt;=0.1,"Medium Discount",
IF(Table2[[#This Row],[Discount%]]&lt;=0.2,"High Discount")))</f>
        <v>No Discount</v>
      </c>
      <c r="Q742" s="9">
        <f>(Table2[Unit_Price]*Table2[Quantity])*(Table2[Discount]/100)</f>
        <v>0</v>
      </c>
      <c r="R742" s="10">
        <v>55368</v>
      </c>
      <c r="S742" s="10">
        <v>4212.59</v>
      </c>
      <c r="T742" s="4">
        <f>Table2[Profit]/Table2[Sales]</f>
        <v>7.6083477821124124E-2</v>
      </c>
      <c r="U742" t="s">
        <v>33</v>
      </c>
    </row>
    <row r="743" spans="1:21" x14ac:dyDescent="0.35">
      <c r="A743">
        <v>10788</v>
      </c>
      <c r="B743" s="1">
        <v>45634</v>
      </c>
      <c r="C743" s="2">
        <f>YEAR(Table2[Order Date])</f>
        <v>2024</v>
      </c>
      <c r="D743" s="2" t="str">
        <f>TEXT(Table2[Order Date],"mmm")</f>
        <v>Dec</v>
      </c>
      <c r="E743" t="s">
        <v>1650</v>
      </c>
      <c r="F743" t="s">
        <v>28</v>
      </c>
      <c r="G743" t="s">
        <v>85</v>
      </c>
      <c r="H743" t="str">
        <f>VLOOKUP(Table2[[#This Row],[City]], Table46[], 2, FALSE)</f>
        <v>Odisha</v>
      </c>
      <c r="I743" t="s">
        <v>129</v>
      </c>
      <c r="J743" t="s">
        <v>164</v>
      </c>
      <c r="K743" t="s">
        <v>1651</v>
      </c>
      <c r="L743" s="2">
        <v>5</v>
      </c>
      <c r="M743" s="11">
        <v>17214</v>
      </c>
      <c r="N743" s="6">
        <v>10</v>
      </c>
      <c r="O743" s="4">
        <f>Table2[[#This Row],[Discount]]/100</f>
        <v>0.1</v>
      </c>
      <c r="P743" s="4" t="str">
        <f>IF(Table2[[#This Row],[Discount%]]=0,"No Discount",
IF(Table2[[#This Row],[Discount%]]&lt;=0.1,"Medium Discount",
IF(Table2[[#This Row],[Discount%]]&lt;=0.2,"High Discount")))</f>
        <v>Medium Discount</v>
      </c>
      <c r="Q743" s="9">
        <f>(Table2[Unit_Price]*Table2[Quantity])*(Table2[Discount]/100)</f>
        <v>8607</v>
      </c>
      <c r="R743" s="10">
        <v>77463</v>
      </c>
      <c r="S743" s="10">
        <v>9961.65</v>
      </c>
      <c r="T743" s="4">
        <f>Table2[Profit]/Table2[Sales]</f>
        <v>0.12859881491808992</v>
      </c>
      <c r="U743" t="s">
        <v>33</v>
      </c>
    </row>
    <row r="744" spans="1:21" x14ac:dyDescent="0.35">
      <c r="A744">
        <v>10789</v>
      </c>
      <c r="B744" s="1">
        <v>45731</v>
      </c>
      <c r="C744" s="2">
        <f>YEAR(Table2[Order Date])</f>
        <v>2025</v>
      </c>
      <c r="D744" s="2" t="str">
        <f>TEXT(Table2[Order Date],"mmm")</f>
        <v>Mar</v>
      </c>
      <c r="E744" t="s">
        <v>1652</v>
      </c>
      <c r="F744" t="s">
        <v>15</v>
      </c>
      <c r="G744" t="s">
        <v>93</v>
      </c>
      <c r="H744" t="str">
        <f>VLOOKUP(Table2[[#This Row],[City]], Table46[], 2, FALSE)</f>
        <v>Tamil Nadu</v>
      </c>
      <c r="I744" t="s">
        <v>24</v>
      </c>
      <c r="J744" t="s">
        <v>107</v>
      </c>
      <c r="K744" t="s">
        <v>1653</v>
      </c>
      <c r="L744" s="2">
        <v>4</v>
      </c>
      <c r="M744" s="11">
        <v>22504</v>
      </c>
      <c r="N744" s="6">
        <v>15</v>
      </c>
      <c r="O744" s="4">
        <f>Table2[[#This Row],[Discount]]/100</f>
        <v>0.15</v>
      </c>
      <c r="P744" s="4" t="str">
        <f>IF(Table2[[#This Row],[Discount%]]=0,"No Discount",
IF(Table2[[#This Row],[Discount%]]&lt;=0.1,"Medium Discount",
IF(Table2[[#This Row],[Discount%]]&lt;=0.2,"High Discount")))</f>
        <v>High Discount</v>
      </c>
      <c r="Q744" s="9">
        <f>(Table2[Unit_Price]*Table2[Quantity])*(Table2[Discount]/100)</f>
        <v>13502.4</v>
      </c>
      <c r="R744" s="10">
        <v>76513.600000000006</v>
      </c>
      <c r="S744" s="10">
        <v>5446.86</v>
      </c>
      <c r="T744" s="4">
        <f>Table2[Profit]/Table2[Sales]</f>
        <v>7.1188128646410567E-2</v>
      </c>
      <c r="U744" t="s">
        <v>20</v>
      </c>
    </row>
    <row r="745" spans="1:21" x14ac:dyDescent="0.35">
      <c r="A745">
        <v>10791</v>
      </c>
      <c r="B745" s="1">
        <v>45304</v>
      </c>
      <c r="C745" s="2">
        <f>YEAR(Table2[Order Date])</f>
        <v>2024</v>
      </c>
      <c r="D745" s="2" t="str">
        <f>TEXT(Table2[Order Date],"mmm")</f>
        <v>Jan</v>
      </c>
      <c r="E745" t="s">
        <v>1656</v>
      </c>
      <c r="F745" t="s">
        <v>22</v>
      </c>
      <c r="G745" t="s">
        <v>167</v>
      </c>
      <c r="H745" t="str">
        <f>VLOOKUP(Table2[[#This Row],[City]], Table46[], 2, FALSE)</f>
        <v>Punjab</v>
      </c>
      <c r="I745" t="s">
        <v>69</v>
      </c>
      <c r="J745" t="s">
        <v>151</v>
      </c>
      <c r="K745" t="s">
        <v>1657</v>
      </c>
      <c r="L745" s="2">
        <v>1</v>
      </c>
      <c r="M745" s="11">
        <v>70887</v>
      </c>
      <c r="N745" s="6">
        <v>15</v>
      </c>
      <c r="O745" s="4">
        <f>Table2[[#This Row],[Discount]]/100</f>
        <v>0.15</v>
      </c>
      <c r="P745" s="4" t="str">
        <f>IF(Table2[[#This Row],[Discount%]]=0,"No Discount",
IF(Table2[[#This Row],[Discount%]]&lt;=0.1,"Medium Discount",
IF(Table2[[#This Row],[Discount%]]&lt;=0.2,"High Discount")))</f>
        <v>High Discount</v>
      </c>
      <c r="Q745" s="9">
        <f>(Table2[Unit_Price]*Table2[Quantity])*(Table2[Discount]/100)</f>
        <v>10633.05</v>
      </c>
      <c r="R745" s="10">
        <v>60253.95</v>
      </c>
      <c r="S745" s="10">
        <v>8228.4599999999991</v>
      </c>
      <c r="T745" s="4">
        <f>Table2[Profit]/Table2[Sales]</f>
        <v>0.13656299711471198</v>
      </c>
      <c r="U745" t="s">
        <v>83</v>
      </c>
    </row>
    <row r="746" spans="1:21" x14ac:dyDescent="0.35">
      <c r="A746">
        <v>10792</v>
      </c>
      <c r="B746" s="1">
        <v>45384</v>
      </c>
      <c r="C746" s="2">
        <f>YEAR(Table2[Order Date])</f>
        <v>2024</v>
      </c>
      <c r="D746" s="2" t="str">
        <f>TEXT(Table2[Order Date],"mmm")</f>
        <v>Apr</v>
      </c>
      <c r="E746" t="s">
        <v>1658</v>
      </c>
      <c r="F746" t="s">
        <v>28</v>
      </c>
      <c r="G746" t="s">
        <v>85</v>
      </c>
      <c r="H746" t="str">
        <f>VLOOKUP(Table2[[#This Row],[City]], Table46[], 2, FALSE)</f>
        <v>Odisha</v>
      </c>
      <c r="I746" t="s">
        <v>17</v>
      </c>
      <c r="J746" t="s">
        <v>55</v>
      </c>
      <c r="K746" t="s">
        <v>1659</v>
      </c>
      <c r="L746" s="2">
        <v>2</v>
      </c>
      <c r="M746" s="11">
        <v>2456</v>
      </c>
      <c r="N746" s="6">
        <v>10</v>
      </c>
      <c r="O746" s="4">
        <f>Table2[[#This Row],[Discount]]/100</f>
        <v>0.1</v>
      </c>
      <c r="P746" s="4" t="str">
        <f>IF(Table2[[#This Row],[Discount%]]=0,"No Discount",
IF(Table2[[#This Row],[Discount%]]&lt;=0.1,"Medium Discount",
IF(Table2[[#This Row],[Discount%]]&lt;=0.2,"High Discount")))</f>
        <v>Medium Discount</v>
      </c>
      <c r="Q746" s="9">
        <f>(Table2[Unit_Price]*Table2[Quantity])*(Table2[Discount]/100)</f>
        <v>491.20000000000005</v>
      </c>
      <c r="R746" s="10">
        <v>4420.8</v>
      </c>
      <c r="S746" s="10">
        <v>365.65</v>
      </c>
      <c r="T746" s="4">
        <f>Table2[Profit]/Table2[Sales]</f>
        <v>8.2711273977560618E-2</v>
      </c>
      <c r="U746" t="s">
        <v>33</v>
      </c>
    </row>
    <row r="747" spans="1:21" x14ac:dyDescent="0.35">
      <c r="A747">
        <v>10793</v>
      </c>
      <c r="B747" s="1">
        <v>45388</v>
      </c>
      <c r="C747" s="2">
        <f>YEAR(Table2[Order Date])</f>
        <v>2024</v>
      </c>
      <c r="D747" s="2" t="str">
        <f>TEXT(Table2[Order Date],"mmm")</f>
        <v>Apr</v>
      </c>
      <c r="E747" t="s">
        <v>1660</v>
      </c>
      <c r="F747" t="s">
        <v>40</v>
      </c>
      <c r="G747" t="s">
        <v>103</v>
      </c>
      <c r="H747" t="str">
        <f>VLOOKUP(Table2[[#This Row],[City]], Table46[], 2, FALSE)</f>
        <v>Gujarat</v>
      </c>
      <c r="I747" t="s">
        <v>24</v>
      </c>
      <c r="J747" t="s">
        <v>36</v>
      </c>
      <c r="K747" t="s">
        <v>1661</v>
      </c>
      <c r="L747" s="2">
        <v>1</v>
      </c>
      <c r="M747" s="11">
        <v>13488</v>
      </c>
      <c r="N747" s="6">
        <v>5</v>
      </c>
      <c r="O747" s="4">
        <f>Table2[[#This Row],[Discount]]/100</f>
        <v>0.05</v>
      </c>
      <c r="P747" s="4" t="str">
        <f>IF(Table2[[#This Row],[Discount%]]=0,"No Discount",
IF(Table2[[#This Row],[Discount%]]&lt;=0.1,"Medium Discount",
IF(Table2[[#This Row],[Discount%]]&lt;=0.2,"High Discount")))</f>
        <v>Medium Discount</v>
      </c>
      <c r="Q747" s="9">
        <f>(Table2[Unit_Price]*Table2[Quantity])*(Table2[Discount]/100)</f>
        <v>674.40000000000009</v>
      </c>
      <c r="R747" s="10">
        <v>12813.6</v>
      </c>
      <c r="S747" s="10">
        <v>2570.9</v>
      </c>
      <c r="T747" s="4">
        <f>Table2[Profit]/Table2[Sales]</f>
        <v>0.20063838421676969</v>
      </c>
      <c r="U747" t="s">
        <v>38</v>
      </c>
    </row>
    <row r="748" spans="1:21" x14ac:dyDescent="0.35">
      <c r="A748">
        <v>10794</v>
      </c>
      <c r="B748" s="1">
        <v>45289</v>
      </c>
      <c r="C748" s="2">
        <f>YEAR(Table2[Order Date])</f>
        <v>2023</v>
      </c>
      <c r="D748" s="2" t="str">
        <f>TEXT(Table2[Order Date],"mmm")</f>
        <v>Dec</v>
      </c>
      <c r="E748" t="s">
        <v>1662</v>
      </c>
      <c r="F748" t="s">
        <v>28</v>
      </c>
      <c r="G748" t="s">
        <v>29</v>
      </c>
      <c r="H748" t="str">
        <f>VLOOKUP(Table2[[#This Row],[City]], Table46[], 2, FALSE)</f>
        <v>Bihar</v>
      </c>
      <c r="I748" t="s">
        <v>24</v>
      </c>
      <c r="J748" t="s">
        <v>59</v>
      </c>
      <c r="K748" t="s">
        <v>1663</v>
      </c>
      <c r="L748" s="2">
        <v>5</v>
      </c>
      <c r="M748" s="11">
        <v>69140</v>
      </c>
      <c r="N748" s="6">
        <v>15</v>
      </c>
      <c r="O748" s="4">
        <f>Table2[[#This Row],[Discount]]/100</f>
        <v>0.15</v>
      </c>
      <c r="P748" s="4" t="str">
        <f>IF(Table2[[#This Row],[Discount%]]=0,"No Discount",
IF(Table2[[#This Row],[Discount%]]&lt;=0.1,"Medium Discount",
IF(Table2[[#This Row],[Discount%]]&lt;=0.2,"High Discount")))</f>
        <v>High Discount</v>
      </c>
      <c r="Q748" s="9">
        <f>(Table2[Unit_Price]*Table2[Quantity])*(Table2[Discount]/100)</f>
        <v>51855</v>
      </c>
      <c r="R748" s="10">
        <v>293845</v>
      </c>
      <c r="S748" s="10">
        <v>26123.24</v>
      </c>
      <c r="T748" s="4">
        <f>Table2[Profit]/Table2[Sales]</f>
        <v>8.8901427623406901E-2</v>
      </c>
      <c r="U748" t="s">
        <v>72</v>
      </c>
    </row>
    <row r="749" spans="1:21" x14ac:dyDescent="0.35">
      <c r="A749">
        <v>10795</v>
      </c>
      <c r="B749" s="1">
        <v>45839</v>
      </c>
      <c r="C749" s="2">
        <f>YEAR(Table2[Order Date])</f>
        <v>2025</v>
      </c>
      <c r="D749" s="2" t="str">
        <f>TEXT(Table2[Order Date],"mmm")</f>
        <v>Jul</v>
      </c>
      <c r="E749" t="s">
        <v>1664</v>
      </c>
      <c r="F749" t="s">
        <v>28</v>
      </c>
      <c r="G749" t="s">
        <v>35</v>
      </c>
      <c r="H749" t="str">
        <f>VLOOKUP(Table2[[#This Row],[City]], Table46[], 2, FALSE)</f>
        <v>West Bengal</v>
      </c>
      <c r="I749" t="s">
        <v>86</v>
      </c>
      <c r="J749" t="s">
        <v>171</v>
      </c>
      <c r="K749" t="s">
        <v>1665</v>
      </c>
      <c r="L749" s="2">
        <v>5</v>
      </c>
      <c r="M749" s="11">
        <v>36087</v>
      </c>
      <c r="N749" s="6">
        <v>20</v>
      </c>
      <c r="O749" s="4">
        <f>Table2[[#This Row],[Discount]]/100</f>
        <v>0.2</v>
      </c>
      <c r="P749" s="4" t="str">
        <f>IF(Table2[[#This Row],[Discount%]]=0,"No Discount",
IF(Table2[[#This Row],[Discount%]]&lt;=0.1,"Medium Discount",
IF(Table2[[#This Row],[Discount%]]&lt;=0.2,"High Discount")))</f>
        <v>High Discount</v>
      </c>
      <c r="Q749" s="9">
        <f>(Table2[Unit_Price]*Table2[Quantity])*(Table2[Discount]/100)</f>
        <v>36087</v>
      </c>
      <c r="R749" s="10">
        <v>144348</v>
      </c>
      <c r="S749" s="10">
        <v>26313.19</v>
      </c>
      <c r="T749" s="4">
        <f>Table2[Profit]/Table2[Sales]</f>
        <v>0.18228995206029872</v>
      </c>
      <c r="U749" t="s">
        <v>83</v>
      </c>
    </row>
    <row r="750" spans="1:21" x14ac:dyDescent="0.35">
      <c r="A750">
        <v>10796</v>
      </c>
      <c r="B750" s="1">
        <v>45637</v>
      </c>
      <c r="C750" s="2">
        <f>YEAR(Table2[Order Date])</f>
        <v>2024</v>
      </c>
      <c r="D750" s="2" t="str">
        <f>TEXT(Table2[Order Date],"mmm")</f>
        <v>Dec</v>
      </c>
      <c r="E750" t="s">
        <v>1666</v>
      </c>
      <c r="F750" t="s">
        <v>22</v>
      </c>
      <c r="G750" t="s">
        <v>74</v>
      </c>
      <c r="H750" t="str">
        <f>VLOOKUP(Table2[[#This Row],[City]], Table46[], 2, FALSE)</f>
        <v>Chandigarh</v>
      </c>
      <c r="I750" t="s">
        <v>46</v>
      </c>
      <c r="J750" t="s">
        <v>141</v>
      </c>
      <c r="K750" t="s">
        <v>142</v>
      </c>
      <c r="L750" s="2">
        <v>1</v>
      </c>
      <c r="M750" s="11">
        <v>7505</v>
      </c>
      <c r="N750" s="6">
        <v>15</v>
      </c>
      <c r="O750" s="4">
        <f>Table2[[#This Row],[Discount]]/100</f>
        <v>0.15</v>
      </c>
      <c r="P750" s="4" t="str">
        <f>IF(Table2[[#This Row],[Discount%]]=0,"No Discount",
IF(Table2[[#This Row],[Discount%]]&lt;=0.1,"Medium Discount",
IF(Table2[[#This Row],[Discount%]]&lt;=0.2,"High Discount")))</f>
        <v>High Discount</v>
      </c>
      <c r="Q750" s="9">
        <f>(Table2[Unit_Price]*Table2[Quantity])*(Table2[Discount]/100)</f>
        <v>1125.75</v>
      </c>
      <c r="R750" s="10">
        <v>6379.25</v>
      </c>
      <c r="S750" s="10">
        <v>1079.1400000000001</v>
      </c>
      <c r="T750" s="4">
        <f>Table2[Profit]/Table2[Sales]</f>
        <v>0.16916408668730651</v>
      </c>
      <c r="U750" t="s">
        <v>33</v>
      </c>
    </row>
    <row r="751" spans="1:21" x14ac:dyDescent="0.35">
      <c r="A751">
        <v>10799</v>
      </c>
      <c r="B751" s="1">
        <v>45816</v>
      </c>
      <c r="C751" s="2">
        <f>YEAR(Table2[Order Date])</f>
        <v>2025</v>
      </c>
      <c r="D751" s="2" t="str">
        <f>TEXT(Table2[Order Date],"mmm")</f>
        <v>Jun</v>
      </c>
      <c r="E751" t="s">
        <v>1670</v>
      </c>
      <c r="F751" t="s">
        <v>15</v>
      </c>
      <c r="G751" t="s">
        <v>174</v>
      </c>
      <c r="H751" t="str">
        <f>VLOOKUP(Table2[[#This Row],[City]], Table46[], 2, FALSE)</f>
        <v>Tamil Nadu</v>
      </c>
      <c r="I751" t="s">
        <v>86</v>
      </c>
      <c r="J751" t="s">
        <v>87</v>
      </c>
      <c r="K751" t="s">
        <v>1671</v>
      </c>
      <c r="L751" s="2">
        <v>5</v>
      </c>
      <c r="M751" s="11">
        <v>67027</v>
      </c>
      <c r="N751" s="6">
        <v>0</v>
      </c>
      <c r="O751" s="4">
        <f>Table2[[#This Row],[Discount]]/100</f>
        <v>0</v>
      </c>
      <c r="P751" s="4" t="str">
        <f>IF(Table2[[#This Row],[Discount%]]=0,"No Discount",
IF(Table2[[#This Row],[Discount%]]&lt;=0.1,"Medium Discount",
IF(Table2[[#This Row],[Discount%]]&lt;=0.2,"High Discount")))</f>
        <v>No Discount</v>
      </c>
      <c r="Q751" s="9">
        <f>(Table2[Unit_Price]*Table2[Quantity])*(Table2[Discount]/100)</f>
        <v>0</v>
      </c>
      <c r="R751" s="10">
        <v>335135</v>
      </c>
      <c r="S751" s="10">
        <v>54837.31</v>
      </c>
      <c r="T751" s="4">
        <f>Table2[Profit]/Table2[Sales]</f>
        <v>0.16362752323690452</v>
      </c>
      <c r="U751" t="s">
        <v>33</v>
      </c>
    </row>
    <row r="752" spans="1:21" x14ac:dyDescent="0.35">
      <c r="A752">
        <v>10800</v>
      </c>
      <c r="B752" s="1">
        <v>45915</v>
      </c>
      <c r="C752" s="2">
        <f>YEAR(Table2[Order Date])</f>
        <v>2025</v>
      </c>
      <c r="D752" s="2" t="str">
        <f>TEXT(Table2[Order Date],"mmm")</f>
        <v>Sep</v>
      </c>
      <c r="E752" t="s">
        <v>1672</v>
      </c>
      <c r="F752" t="s">
        <v>28</v>
      </c>
      <c r="G752" t="s">
        <v>35</v>
      </c>
      <c r="H752" t="str">
        <f>VLOOKUP(Table2[[#This Row],[City]], Table46[], 2, FALSE)</f>
        <v>West Bengal</v>
      </c>
      <c r="I752" t="s">
        <v>86</v>
      </c>
      <c r="J752" t="s">
        <v>90</v>
      </c>
      <c r="K752" t="s">
        <v>1673</v>
      </c>
      <c r="L752" s="2">
        <v>2</v>
      </c>
      <c r="M752" s="11">
        <v>28093</v>
      </c>
      <c r="N752" s="6">
        <v>0</v>
      </c>
      <c r="O752" s="4">
        <f>Table2[[#This Row],[Discount]]/100</f>
        <v>0</v>
      </c>
      <c r="P752" s="4" t="str">
        <f>IF(Table2[[#This Row],[Discount%]]=0,"No Discount",
IF(Table2[[#This Row],[Discount%]]&lt;=0.1,"Medium Discount",
IF(Table2[[#This Row],[Discount%]]&lt;=0.2,"High Discount")))</f>
        <v>No Discount</v>
      </c>
      <c r="Q752" s="9">
        <f>(Table2[Unit_Price]*Table2[Quantity])*(Table2[Discount]/100)</f>
        <v>0</v>
      </c>
      <c r="R752" s="10">
        <v>56186</v>
      </c>
      <c r="S752" s="10">
        <v>12413.3</v>
      </c>
      <c r="T752" s="4">
        <f>Table2[Profit]/Table2[Sales]</f>
        <v>0.22093226070551381</v>
      </c>
      <c r="U752" t="s">
        <v>38</v>
      </c>
    </row>
    <row r="753" spans="1:21" x14ac:dyDescent="0.35">
      <c r="A753">
        <v>10801</v>
      </c>
      <c r="B753" s="1">
        <v>45641</v>
      </c>
      <c r="C753" s="2">
        <f>YEAR(Table2[Order Date])</f>
        <v>2024</v>
      </c>
      <c r="D753" s="2" t="str">
        <f>TEXT(Table2[Order Date],"mmm")</f>
        <v>Dec</v>
      </c>
      <c r="E753" t="s">
        <v>1674</v>
      </c>
      <c r="F753" t="s">
        <v>40</v>
      </c>
      <c r="G753" t="s">
        <v>110</v>
      </c>
      <c r="H753" t="str">
        <f>VLOOKUP(Table2[[#This Row],[City]], Table46[], 2, FALSE)</f>
        <v>Gujarat</v>
      </c>
      <c r="I753" t="s">
        <v>86</v>
      </c>
      <c r="J753" t="s">
        <v>90</v>
      </c>
      <c r="K753" t="s">
        <v>1675</v>
      </c>
      <c r="L753" s="2">
        <v>3</v>
      </c>
      <c r="M753" s="11">
        <v>75371</v>
      </c>
      <c r="N753" s="6">
        <v>5</v>
      </c>
      <c r="O753" s="4">
        <f>Table2[[#This Row],[Discount]]/100</f>
        <v>0.05</v>
      </c>
      <c r="P753" s="4" t="str">
        <f>IF(Table2[[#This Row],[Discount%]]=0,"No Discount",
IF(Table2[[#This Row],[Discount%]]&lt;=0.1,"Medium Discount",
IF(Table2[[#This Row],[Discount%]]&lt;=0.2,"High Discount")))</f>
        <v>Medium Discount</v>
      </c>
      <c r="Q753" s="9">
        <f>(Table2[Unit_Price]*Table2[Quantity])*(Table2[Discount]/100)</f>
        <v>11305.650000000001</v>
      </c>
      <c r="R753" s="10">
        <v>214807.35</v>
      </c>
      <c r="S753" s="10">
        <v>15456.11</v>
      </c>
      <c r="T753" s="4">
        <f>Table2[Profit]/Table2[Sales]</f>
        <v>7.1953357275717056E-2</v>
      </c>
      <c r="U753" t="s">
        <v>72</v>
      </c>
    </row>
    <row r="754" spans="1:21" x14ac:dyDescent="0.35">
      <c r="A754">
        <v>10802</v>
      </c>
      <c r="B754" s="1">
        <v>45828</v>
      </c>
      <c r="C754" s="2">
        <f>YEAR(Table2[Order Date])</f>
        <v>2025</v>
      </c>
      <c r="D754" s="2" t="str">
        <f>TEXT(Table2[Order Date],"mmm")</f>
        <v>Jun</v>
      </c>
      <c r="E754" t="s">
        <v>1676</v>
      </c>
      <c r="F754" t="s">
        <v>40</v>
      </c>
      <c r="G754" t="s">
        <v>110</v>
      </c>
      <c r="H754" t="str">
        <f>VLOOKUP(Table2[[#This Row],[City]], Table46[], 2, FALSE)</f>
        <v>Gujarat</v>
      </c>
      <c r="I754" t="s">
        <v>129</v>
      </c>
      <c r="J754" t="s">
        <v>168</v>
      </c>
      <c r="K754" t="s">
        <v>1677</v>
      </c>
      <c r="L754" s="2">
        <v>5</v>
      </c>
      <c r="M754" s="11">
        <v>36207</v>
      </c>
      <c r="N754" s="6">
        <v>5</v>
      </c>
      <c r="O754" s="4">
        <f>Table2[[#This Row],[Discount]]/100</f>
        <v>0.05</v>
      </c>
      <c r="P754" s="4" t="str">
        <f>IF(Table2[[#This Row],[Discount%]]=0,"No Discount",
IF(Table2[[#This Row],[Discount%]]&lt;=0.1,"Medium Discount",
IF(Table2[[#This Row],[Discount%]]&lt;=0.2,"High Discount")))</f>
        <v>Medium Discount</v>
      </c>
      <c r="Q754" s="9">
        <f>(Table2[Unit_Price]*Table2[Quantity])*(Table2[Discount]/100)</f>
        <v>9051.75</v>
      </c>
      <c r="R754" s="10">
        <v>171983.25</v>
      </c>
      <c r="S754" s="10">
        <v>23013.48</v>
      </c>
      <c r="T754" s="4">
        <f>Table2[Profit]/Table2[Sales]</f>
        <v>0.13381233346852092</v>
      </c>
      <c r="U754" t="s">
        <v>72</v>
      </c>
    </row>
    <row r="755" spans="1:21" x14ac:dyDescent="0.35">
      <c r="A755">
        <v>10803</v>
      </c>
      <c r="B755" s="1">
        <v>45787</v>
      </c>
      <c r="C755" s="2">
        <f>YEAR(Table2[Order Date])</f>
        <v>2025</v>
      </c>
      <c r="D755" s="2" t="str">
        <f>TEXT(Table2[Order Date],"mmm")</f>
        <v>May</v>
      </c>
      <c r="E755" t="s">
        <v>1678</v>
      </c>
      <c r="F755" t="s">
        <v>22</v>
      </c>
      <c r="G755" t="s">
        <v>167</v>
      </c>
      <c r="H755" t="str">
        <f>VLOOKUP(Table2[[#This Row],[City]], Table46[], 2, FALSE)</f>
        <v>Punjab</v>
      </c>
      <c r="I755" t="s">
        <v>69</v>
      </c>
      <c r="J755" t="s">
        <v>151</v>
      </c>
      <c r="K755" t="s">
        <v>1679</v>
      </c>
      <c r="L755" s="2">
        <v>4</v>
      </c>
      <c r="M755" s="11">
        <v>61344</v>
      </c>
      <c r="N755" s="6">
        <v>5</v>
      </c>
      <c r="O755" s="4">
        <f>Table2[[#This Row],[Discount]]/100</f>
        <v>0.05</v>
      </c>
      <c r="P755" s="4" t="str">
        <f>IF(Table2[[#This Row],[Discount%]]=0,"No Discount",
IF(Table2[[#This Row],[Discount%]]&lt;=0.1,"Medium Discount",
IF(Table2[[#This Row],[Discount%]]&lt;=0.2,"High Discount")))</f>
        <v>Medium Discount</v>
      </c>
      <c r="Q755" s="9">
        <f>(Table2[Unit_Price]*Table2[Quantity])*(Table2[Discount]/100)</f>
        <v>12268.800000000001</v>
      </c>
      <c r="R755" s="10">
        <v>233107.20000000001</v>
      </c>
      <c r="S755" s="10">
        <v>55240.36</v>
      </c>
      <c r="T755" s="4">
        <f>Table2[Profit]/Table2[Sales]</f>
        <v>0.23697406171924332</v>
      </c>
      <c r="U755" t="s">
        <v>72</v>
      </c>
    </row>
    <row r="756" spans="1:21" x14ac:dyDescent="0.35">
      <c r="A756">
        <v>10804</v>
      </c>
      <c r="B756" s="1">
        <v>45754</v>
      </c>
      <c r="C756" s="2">
        <f>YEAR(Table2[Order Date])</f>
        <v>2025</v>
      </c>
      <c r="D756" s="2" t="str">
        <f>TEXT(Table2[Order Date],"mmm")</f>
        <v>Apr</v>
      </c>
      <c r="E756" t="s">
        <v>1680</v>
      </c>
      <c r="F756" t="s">
        <v>40</v>
      </c>
      <c r="G756" t="s">
        <v>62</v>
      </c>
      <c r="H756" t="str">
        <f>VLOOKUP(Table2[[#This Row],[City]], Table46[], 2, FALSE)</f>
        <v>Goa</v>
      </c>
      <c r="I756" t="s">
        <v>42</v>
      </c>
      <c r="J756" t="s">
        <v>188</v>
      </c>
      <c r="K756" t="s">
        <v>1681</v>
      </c>
      <c r="L756" s="2">
        <v>1</v>
      </c>
      <c r="M756" s="11">
        <v>3838</v>
      </c>
      <c r="N756" s="6">
        <v>10</v>
      </c>
      <c r="O756" s="4">
        <f>Table2[[#This Row],[Discount]]/100</f>
        <v>0.1</v>
      </c>
      <c r="P756" s="4" t="str">
        <f>IF(Table2[[#This Row],[Discount%]]=0,"No Discount",
IF(Table2[[#This Row],[Discount%]]&lt;=0.1,"Medium Discount",
IF(Table2[[#This Row],[Discount%]]&lt;=0.2,"High Discount")))</f>
        <v>Medium Discount</v>
      </c>
      <c r="Q756" s="9">
        <f>(Table2[Unit_Price]*Table2[Quantity])*(Table2[Discount]/100)</f>
        <v>383.8</v>
      </c>
      <c r="R756" s="10">
        <v>3454.2</v>
      </c>
      <c r="S756" s="10">
        <v>503.7</v>
      </c>
      <c r="T756" s="4">
        <f>Table2[Profit]/Table2[Sales]</f>
        <v>0.14582247698454057</v>
      </c>
      <c r="U756" t="s">
        <v>38</v>
      </c>
    </row>
    <row r="757" spans="1:21" x14ac:dyDescent="0.35">
      <c r="A757">
        <v>10805</v>
      </c>
      <c r="B757" s="1">
        <v>45889</v>
      </c>
      <c r="C757" s="2">
        <f>YEAR(Table2[Order Date])</f>
        <v>2025</v>
      </c>
      <c r="D757" s="2" t="str">
        <f>TEXT(Table2[Order Date],"mmm")</f>
        <v>Aug</v>
      </c>
      <c r="E757" t="s">
        <v>1682</v>
      </c>
      <c r="F757" t="s">
        <v>40</v>
      </c>
      <c r="G757" t="s">
        <v>62</v>
      </c>
      <c r="H757" t="str">
        <f>VLOOKUP(Table2[[#This Row],[City]], Table46[], 2, FALSE)</f>
        <v>Goa</v>
      </c>
      <c r="I757" t="s">
        <v>17</v>
      </c>
      <c r="J757" t="s">
        <v>100</v>
      </c>
      <c r="K757" t="s">
        <v>1683</v>
      </c>
      <c r="L757" s="2">
        <v>5</v>
      </c>
      <c r="M757" s="11">
        <v>8582</v>
      </c>
      <c r="N757" s="6">
        <v>0</v>
      </c>
      <c r="O757" s="4">
        <f>Table2[[#This Row],[Discount]]/100</f>
        <v>0</v>
      </c>
      <c r="P757" s="4" t="str">
        <f>IF(Table2[[#This Row],[Discount%]]=0,"No Discount",
IF(Table2[[#This Row],[Discount%]]&lt;=0.1,"Medium Discount",
IF(Table2[[#This Row],[Discount%]]&lt;=0.2,"High Discount")))</f>
        <v>No Discount</v>
      </c>
      <c r="Q757" s="9">
        <f>(Table2[Unit_Price]*Table2[Quantity])*(Table2[Discount]/100)</f>
        <v>0</v>
      </c>
      <c r="R757" s="10">
        <v>42910</v>
      </c>
      <c r="S757" s="10">
        <v>8443.73</v>
      </c>
      <c r="T757" s="4">
        <f>Table2[Profit]/Table2[Sales]</f>
        <v>0.19677767420181774</v>
      </c>
      <c r="U757" t="s">
        <v>72</v>
      </c>
    </row>
    <row r="758" spans="1:21" x14ac:dyDescent="0.35">
      <c r="A758">
        <v>10806</v>
      </c>
      <c r="B758" s="1">
        <v>45309</v>
      </c>
      <c r="C758" s="2">
        <f>YEAR(Table2[Order Date])</f>
        <v>2024</v>
      </c>
      <c r="D758" s="2" t="str">
        <f>TEXT(Table2[Order Date],"mmm")</f>
        <v>Jan</v>
      </c>
      <c r="E758" t="s">
        <v>1684</v>
      </c>
      <c r="F758" t="s">
        <v>15</v>
      </c>
      <c r="G758" t="s">
        <v>68</v>
      </c>
      <c r="H758" t="str">
        <f>VLOOKUP(Table2[[#This Row],[City]], Table46[], 2, FALSE)</f>
        <v>Telangana</v>
      </c>
      <c r="I758" t="s">
        <v>75</v>
      </c>
      <c r="J758" t="s">
        <v>307</v>
      </c>
      <c r="K758" t="s">
        <v>1685</v>
      </c>
      <c r="L758" s="2">
        <v>3</v>
      </c>
      <c r="M758" s="11">
        <v>57887</v>
      </c>
      <c r="N758" s="6">
        <v>15</v>
      </c>
      <c r="O758" s="4">
        <f>Table2[[#This Row],[Discount]]/100</f>
        <v>0.15</v>
      </c>
      <c r="P758" s="4" t="str">
        <f>IF(Table2[[#This Row],[Discount%]]=0,"No Discount",
IF(Table2[[#This Row],[Discount%]]&lt;=0.1,"Medium Discount",
IF(Table2[[#This Row],[Discount%]]&lt;=0.2,"High Discount")))</f>
        <v>High Discount</v>
      </c>
      <c r="Q758" s="9">
        <f>(Table2[Unit_Price]*Table2[Quantity])*(Table2[Discount]/100)</f>
        <v>26049.149999999998</v>
      </c>
      <c r="R758" s="10">
        <v>147611.85</v>
      </c>
      <c r="S758" s="10">
        <v>19762.84</v>
      </c>
      <c r="T758" s="4">
        <f>Table2[Profit]/Table2[Sales]</f>
        <v>0.13388383114228294</v>
      </c>
      <c r="U758" t="s">
        <v>20</v>
      </c>
    </row>
    <row r="759" spans="1:21" x14ac:dyDescent="0.35">
      <c r="A759">
        <v>10807</v>
      </c>
      <c r="B759" s="1">
        <v>45567</v>
      </c>
      <c r="C759" s="2">
        <f>YEAR(Table2[Order Date])</f>
        <v>2024</v>
      </c>
      <c r="D759" s="2" t="str">
        <f>TEXT(Table2[Order Date],"mmm")</f>
        <v>Oct</v>
      </c>
      <c r="E759" t="s">
        <v>1686</v>
      </c>
      <c r="F759" t="s">
        <v>22</v>
      </c>
      <c r="G759" t="s">
        <v>54</v>
      </c>
      <c r="H759" t="str">
        <f>VLOOKUP(Table2[[#This Row],[City]], Table46[], 2, FALSE)</f>
        <v>Uttar Pradesh</v>
      </c>
      <c r="I759" t="s">
        <v>86</v>
      </c>
      <c r="J759" t="s">
        <v>90</v>
      </c>
      <c r="K759" t="s">
        <v>1687</v>
      </c>
      <c r="L759" s="2">
        <v>1</v>
      </c>
      <c r="M759" s="11">
        <v>48982</v>
      </c>
      <c r="N759" s="6">
        <v>5</v>
      </c>
      <c r="O759" s="4">
        <f>Table2[[#This Row],[Discount]]/100</f>
        <v>0.05</v>
      </c>
      <c r="P759" s="4" t="str">
        <f>IF(Table2[[#This Row],[Discount%]]=0,"No Discount",
IF(Table2[[#This Row],[Discount%]]&lt;=0.1,"Medium Discount",
IF(Table2[[#This Row],[Discount%]]&lt;=0.2,"High Discount")))</f>
        <v>Medium Discount</v>
      </c>
      <c r="Q759" s="9">
        <f>(Table2[Unit_Price]*Table2[Quantity])*(Table2[Discount]/100)</f>
        <v>2449.1</v>
      </c>
      <c r="R759" s="10">
        <v>46532.9</v>
      </c>
      <c r="S759" s="10">
        <v>5585.85</v>
      </c>
      <c r="T759" s="4">
        <f>Table2[Profit]/Table2[Sales]</f>
        <v>0.12004087430613609</v>
      </c>
      <c r="U759" t="s">
        <v>83</v>
      </c>
    </row>
    <row r="760" spans="1:21" x14ac:dyDescent="0.35">
      <c r="A760">
        <v>10808</v>
      </c>
      <c r="B760" s="1">
        <v>45419</v>
      </c>
      <c r="C760" s="2">
        <f>YEAR(Table2[Order Date])</f>
        <v>2024</v>
      </c>
      <c r="D760" s="2" t="str">
        <f>TEXT(Table2[Order Date],"mmm")</f>
        <v>May</v>
      </c>
      <c r="E760" t="s">
        <v>1688</v>
      </c>
      <c r="F760" t="s">
        <v>22</v>
      </c>
      <c r="G760" t="s">
        <v>54</v>
      </c>
      <c r="H760" t="str">
        <f>VLOOKUP(Table2[[#This Row],[City]], Table46[], 2, FALSE)</f>
        <v>Uttar Pradesh</v>
      </c>
      <c r="I760" t="s">
        <v>96</v>
      </c>
      <c r="J760" t="s">
        <v>214</v>
      </c>
      <c r="K760" t="s">
        <v>782</v>
      </c>
      <c r="L760" s="2">
        <v>1</v>
      </c>
      <c r="M760" s="11">
        <v>8982</v>
      </c>
      <c r="N760" s="6">
        <v>15</v>
      </c>
      <c r="O760" s="4">
        <f>Table2[[#This Row],[Discount]]/100</f>
        <v>0.15</v>
      </c>
      <c r="P760" s="4" t="str">
        <f>IF(Table2[[#This Row],[Discount%]]=0,"No Discount",
IF(Table2[[#This Row],[Discount%]]&lt;=0.1,"Medium Discount",
IF(Table2[[#This Row],[Discount%]]&lt;=0.2,"High Discount")))</f>
        <v>High Discount</v>
      </c>
      <c r="Q760" s="9">
        <f>(Table2[Unit_Price]*Table2[Quantity])*(Table2[Discount]/100)</f>
        <v>1347.3</v>
      </c>
      <c r="R760" s="10">
        <v>7634.7</v>
      </c>
      <c r="S760" s="10">
        <v>1420.66</v>
      </c>
      <c r="T760" s="4">
        <f>Table2[Profit]/Table2[Sales]</f>
        <v>0.18607934823896161</v>
      </c>
      <c r="U760" t="s">
        <v>72</v>
      </c>
    </row>
    <row r="761" spans="1:21" x14ac:dyDescent="0.35">
      <c r="A761">
        <v>10809</v>
      </c>
      <c r="B761" s="1">
        <v>45675</v>
      </c>
      <c r="C761" s="2">
        <f>YEAR(Table2[Order Date])</f>
        <v>2025</v>
      </c>
      <c r="D761" s="2" t="str">
        <f>TEXT(Table2[Order Date],"mmm")</f>
        <v>Jan</v>
      </c>
      <c r="E761" t="s">
        <v>1689</v>
      </c>
      <c r="F761" t="s">
        <v>40</v>
      </c>
      <c r="G761" t="s">
        <v>50</v>
      </c>
      <c r="H761" t="str">
        <f>VLOOKUP(Table2[[#This Row],[City]], Table46[], 2, FALSE)</f>
        <v>Maharashtra</v>
      </c>
      <c r="I761" t="s">
        <v>46</v>
      </c>
      <c r="J761" t="s">
        <v>201</v>
      </c>
      <c r="K761" t="s">
        <v>1690</v>
      </c>
      <c r="L761" s="2">
        <v>2</v>
      </c>
      <c r="M761" s="11">
        <v>47566</v>
      </c>
      <c r="N761" s="6">
        <v>10</v>
      </c>
      <c r="O761" s="4">
        <f>Table2[[#This Row],[Discount]]/100</f>
        <v>0.1</v>
      </c>
      <c r="P761" s="4" t="str">
        <f>IF(Table2[[#This Row],[Discount%]]=0,"No Discount",
IF(Table2[[#This Row],[Discount%]]&lt;=0.1,"Medium Discount",
IF(Table2[[#This Row],[Discount%]]&lt;=0.2,"High Discount")))</f>
        <v>Medium Discount</v>
      </c>
      <c r="Q761" s="9">
        <f>(Table2[Unit_Price]*Table2[Quantity])*(Table2[Discount]/100)</f>
        <v>9513.2000000000007</v>
      </c>
      <c r="R761" s="10">
        <v>85618.8</v>
      </c>
      <c r="S761" s="10">
        <v>10020.43</v>
      </c>
      <c r="T761" s="4">
        <f>Table2[Profit]/Table2[Sales]</f>
        <v>0.11703539409568926</v>
      </c>
      <c r="U761" t="s">
        <v>72</v>
      </c>
    </row>
    <row r="762" spans="1:21" x14ac:dyDescent="0.35">
      <c r="A762">
        <v>10810</v>
      </c>
      <c r="B762" s="1">
        <v>45476</v>
      </c>
      <c r="C762" s="2">
        <f>YEAR(Table2[Order Date])</f>
        <v>2024</v>
      </c>
      <c r="D762" s="2" t="str">
        <f>TEXT(Table2[Order Date],"mmm")</f>
        <v>Jul</v>
      </c>
      <c r="E762" t="s">
        <v>1691</v>
      </c>
      <c r="F762" t="s">
        <v>22</v>
      </c>
      <c r="G762" t="s">
        <v>167</v>
      </c>
      <c r="H762" t="str">
        <f>VLOOKUP(Table2[[#This Row],[City]], Table46[], 2, FALSE)</f>
        <v>Punjab</v>
      </c>
      <c r="I762" t="s">
        <v>24</v>
      </c>
      <c r="J762" t="s">
        <v>25</v>
      </c>
      <c r="K762" t="s">
        <v>1692</v>
      </c>
      <c r="L762" s="2">
        <v>5</v>
      </c>
      <c r="M762" s="11">
        <v>20859</v>
      </c>
      <c r="N762" s="6">
        <v>5</v>
      </c>
      <c r="O762" s="4">
        <f>Table2[[#This Row],[Discount]]/100</f>
        <v>0.05</v>
      </c>
      <c r="P762" s="4" t="str">
        <f>IF(Table2[[#This Row],[Discount%]]=0,"No Discount",
IF(Table2[[#This Row],[Discount%]]&lt;=0.1,"Medium Discount",
IF(Table2[[#This Row],[Discount%]]&lt;=0.2,"High Discount")))</f>
        <v>Medium Discount</v>
      </c>
      <c r="Q762" s="9">
        <f>(Table2[Unit_Price]*Table2[Quantity])*(Table2[Discount]/100)</f>
        <v>5214.75</v>
      </c>
      <c r="R762" s="10">
        <v>99080.25</v>
      </c>
      <c r="S762" s="10">
        <v>24755.56</v>
      </c>
      <c r="T762" s="4">
        <f>Table2[Profit]/Table2[Sales]</f>
        <v>0.2498536287504321</v>
      </c>
      <c r="U762" t="s">
        <v>83</v>
      </c>
    </row>
    <row r="763" spans="1:21" x14ac:dyDescent="0.35">
      <c r="A763">
        <v>10811</v>
      </c>
      <c r="B763" s="1">
        <v>45380</v>
      </c>
      <c r="C763" s="2">
        <f>YEAR(Table2[Order Date])</f>
        <v>2024</v>
      </c>
      <c r="D763" s="2" t="str">
        <f>TEXT(Table2[Order Date],"mmm")</f>
        <v>Mar</v>
      </c>
      <c r="E763" t="s">
        <v>1693</v>
      </c>
      <c r="F763" t="s">
        <v>40</v>
      </c>
      <c r="G763" t="s">
        <v>110</v>
      </c>
      <c r="H763" t="str">
        <f>VLOOKUP(Table2[[#This Row],[City]], Table46[], 2, FALSE)</f>
        <v>Gujarat</v>
      </c>
      <c r="I763" t="s">
        <v>86</v>
      </c>
      <c r="J763" t="s">
        <v>90</v>
      </c>
      <c r="K763" t="s">
        <v>1694</v>
      </c>
      <c r="L763" s="2">
        <v>2</v>
      </c>
      <c r="M763" s="11">
        <v>51972</v>
      </c>
      <c r="N763" s="6">
        <v>0</v>
      </c>
      <c r="O763" s="4">
        <f>Table2[[#This Row],[Discount]]/100</f>
        <v>0</v>
      </c>
      <c r="P763" s="4" t="str">
        <f>IF(Table2[[#This Row],[Discount%]]=0,"No Discount",
IF(Table2[[#This Row],[Discount%]]&lt;=0.1,"Medium Discount",
IF(Table2[[#This Row],[Discount%]]&lt;=0.2,"High Discount")))</f>
        <v>No Discount</v>
      </c>
      <c r="Q763" s="9">
        <f>(Table2[Unit_Price]*Table2[Quantity])*(Table2[Discount]/100)</f>
        <v>0</v>
      </c>
      <c r="R763" s="10">
        <v>103944</v>
      </c>
      <c r="S763" s="10">
        <v>15594.83</v>
      </c>
      <c r="T763" s="4">
        <f>Table2[Profit]/Table2[Sales]</f>
        <v>0.15003107442469021</v>
      </c>
      <c r="U763" t="s">
        <v>38</v>
      </c>
    </row>
    <row r="764" spans="1:21" x14ac:dyDescent="0.35">
      <c r="A764">
        <v>10812</v>
      </c>
      <c r="B764" s="1">
        <v>45905</v>
      </c>
      <c r="C764" s="2">
        <f>YEAR(Table2[Order Date])</f>
        <v>2025</v>
      </c>
      <c r="D764" s="2" t="str">
        <f>TEXT(Table2[Order Date],"mmm")</f>
        <v>Sep</v>
      </c>
      <c r="E764" t="s">
        <v>1695</v>
      </c>
      <c r="F764" t="s">
        <v>28</v>
      </c>
      <c r="G764" t="s">
        <v>114</v>
      </c>
      <c r="H764" t="str">
        <f>VLOOKUP(Table2[[#This Row],[City]], Table46[], 2, FALSE)</f>
        <v>Jharkhand</v>
      </c>
      <c r="I764" t="s">
        <v>30</v>
      </c>
      <c r="J764" t="s">
        <v>227</v>
      </c>
      <c r="K764" t="s">
        <v>792</v>
      </c>
      <c r="L764" s="2">
        <v>5</v>
      </c>
      <c r="M764" s="11">
        <v>77166</v>
      </c>
      <c r="N764" s="6">
        <v>15</v>
      </c>
      <c r="O764" s="4">
        <f>Table2[[#This Row],[Discount]]/100</f>
        <v>0.15</v>
      </c>
      <c r="P764" s="4" t="str">
        <f>IF(Table2[[#This Row],[Discount%]]=0,"No Discount",
IF(Table2[[#This Row],[Discount%]]&lt;=0.1,"Medium Discount",
IF(Table2[[#This Row],[Discount%]]&lt;=0.2,"High Discount")))</f>
        <v>High Discount</v>
      </c>
      <c r="Q764" s="9">
        <f>(Table2[Unit_Price]*Table2[Quantity])*(Table2[Discount]/100)</f>
        <v>57874.5</v>
      </c>
      <c r="R764" s="10">
        <v>327955.5</v>
      </c>
      <c r="S764" s="10">
        <v>45670.48</v>
      </c>
      <c r="T764" s="4">
        <f>Table2[Profit]/Table2[Sales]</f>
        <v>0.13925816154935655</v>
      </c>
      <c r="U764" t="s">
        <v>33</v>
      </c>
    </row>
    <row r="765" spans="1:21" x14ac:dyDescent="0.35">
      <c r="A765">
        <v>10813</v>
      </c>
      <c r="B765" s="1">
        <v>45409</v>
      </c>
      <c r="C765" s="2">
        <f>YEAR(Table2[Order Date])</f>
        <v>2024</v>
      </c>
      <c r="D765" s="2" t="str">
        <f>TEXT(Table2[Order Date],"mmm")</f>
        <v>Apr</v>
      </c>
      <c r="E765" t="s">
        <v>1696</v>
      </c>
      <c r="F765" t="s">
        <v>22</v>
      </c>
      <c r="G765" t="s">
        <v>74</v>
      </c>
      <c r="H765" t="str">
        <f>VLOOKUP(Table2[[#This Row],[City]], Table46[], 2, FALSE)</f>
        <v>Chandigarh</v>
      </c>
      <c r="I765" t="s">
        <v>86</v>
      </c>
      <c r="J765" t="s">
        <v>171</v>
      </c>
      <c r="K765" t="s">
        <v>1697</v>
      </c>
      <c r="L765" s="2">
        <v>3</v>
      </c>
      <c r="M765" s="11">
        <v>10757</v>
      </c>
      <c r="N765" s="6">
        <v>10</v>
      </c>
      <c r="O765" s="4">
        <f>Table2[[#This Row],[Discount]]/100</f>
        <v>0.1</v>
      </c>
      <c r="P765" s="4" t="str">
        <f>IF(Table2[[#This Row],[Discount%]]=0,"No Discount",
IF(Table2[[#This Row],[Discount%]]&lt;=0.1,"Medium Discount",
IF(Table2[[#This Row],[Discount%]]&lt;=0.2,"High Discount")))</f>
        <v>Medium Discount</v>
      </c>
      <c r="Q765" s="9">
        <f>(Table2[Unit_Price]*Table2[Quantity])*(Table2[Discount]/100)</f>
        <v>3227.1000000000004</v>
      </c>
      <c r="R765" s="10">
        <v>29043.9</v>
      </c>
      <c r="S765" s="10">
        <v>4511.66</v>
      </c>
      <c r="T765" s="4">
        <f>Table2[Profit]/Table2[Sales]</f>
        <v>0.15533933115043089</v>
      </c>
      <c r="U765" t="s">
        <v>72</v>
      </c>
    </row>
    <row r="766" spans="1:21" x14ac:dyDescent="0.35">
      <c r="A766">
        <v>10814</v>
      </c>
      <c r="B766" s="1">
        <v>45533</v>
      </c>
      <c r="C766" s="2">
        <f>YEAR(Table2[Order Date])</f>
        <v>2024</v>
      </c>
      <c r="D766" s="2" t="str">
        <f>TEXT(Table2[Order Date],"mmm")</f>
        <v>Aug</v>
      </c>
      <c r="E766" t="s">
        <v>1698</v>
      </c>
      <c r="F766" t="s">
        <v>40</v>
      </c>
      <c r="G766" t="s">
        <v>62</v>
      </c>
      <c r="H766" t="str">
        <f>VLOOKUP(Table2[[#This Row],[City]], Table46[], 2, FALSE)</f>
        <v>Goa</v>
      </c>
      <c r="I766" t="s">
        <v>17</v>
      </c>
      <c r="J766" t="s">
        <v>111</v>
      </c>
      <c r="K766" t="s">
        <v>1699</v>
      </c>
      <c r="L766" s="2">
        <v>4</v>
      </c>
      <c r="M766" s="11">
        <v>10293</v>
      </c>
      <c r="N766" s="6">
        <v>15</v>
      </c>
      <c r="O766" s="4">
        <f>Table2[[#This Row],[Discount]]/100</f>
        <v>0.15</v>
      </c>
      <c r="P766" s="4" t="str">
        <f>IF(Table2[[#This Row],[Discount%]]=0,"No Discount",
IF(Table2[[#This Row],[Discount%]]&lt;=0.1,"Medium Discount",
IF(Table2[[#This Row],[Discount%]]&lt;=0.2,"High Discount")))</f>
        <v>High Discount</v>
      </c>
      <c r="Q766" s="9">
        <f>(Table2[Unit_Price]*Table2[Quantity])*(Table2[Discount]/100)</f>
        <v>6175.8</v>
      </c>
      <c r="R766" s="10">
        <v>34996.199999999997</v>
      </c>
      <c r="S766" s="10">
        <v>8622.7000000000007</v>
      </c>
      <c r="T766" s="4">
        <f>Table2[Profit]/Table2[Sales]</f>
        <v>0.24638960801458448</v>
      </c>
      <c r="U766" t="s">
        <v>83</v>
      </c>
    </row>
    <row r="767" spans="1:21" x14ac:dyDescent="0.35">
      <c r="A767">
        <v>10815</v>
      </c>
      <c r="B767" s="1">
        <v>45917</v>
      </c>
      <c r="C767" s="2">
        <f>YEAR(Table2[Order Date])</f>
        <v>2025</v>
      </c>
      <c r="D767" s="2" t="str">
        <f>TEXT(Table2[Order Date],"mmm")</f>
        <v>Sep</v>
      </c>
      <c r="E767" t="s">
        <v>1700</v>
      </c>
      <c r="F767" t="s">
        <v>40</v>
      </c>
      <c r="G767" t="s">
        <v>41</v>
      </c>
      <c r="H767" t="str">
        <f>VLOOKUP(Table2[[#This Row],[City]], Table46[], 2, FALSE)</f>
        <v>Maharashtra</v>
      </c>
      <c r="I767" t="s">
        <v>46</v>
      </c>
      <c r="J767" t="s">
        <v>126</v>
      </c>
      <c r="K767" t="s">
        <v>1701</v>
      </c>
      <c r="L767" s="2">
        <v>1</v>
      </c>
      <c r="M767" s="11">
        <v>21445</v>
      </c>
      <c r="N767" s="6">
        <v>20</v>
      </c>
      <c r="O767" s="4">
        <f>Table2[[#This Row],[Discount]]/100</f>
        <v>0.2</v>
      </c>
      <c r="P767" s="4" t="str">
        <f>IF(Table2[[#This Row],[Discount%]]=0,"No Discount",
IF(Table2[[#This Row],[Discount%]]&lt;=0.1,"Medium Discount",
IF(Table2[[#This Row],[Discount%]]&lt;=0.2,"High Discount")))</f>
        <v>High Discount</v>
      </c>
      <c r="Q767" s="9">
        <f>(Table2[Unit_Price]*Table2[Quantity])*(Table2[Discount]/100)</f>
        <v>4289</v>
      </c>
      <c r="R767" s="10">
        <v>17156</v>
      </c>
      <c r="S767" s="10">
        <v>2423.59</v>
      </c>
      <c r="T767" s="4">
        <f>Table2[Profit]/Table2[Sales]</f>
        <v>0.14126777803683843</v>
      </c>
      <c r="U767" t="s">
        <v>72</v>
      </c>
    </row>
    <row r="768" spans="1:21" x14ac:dyDescent="0.35">
      <c r="A768">
        <v>10816</v>
      </c>
      <c r="B768" s="1">
        <v>45271</v>
      </c>
      <c r="C768" s="2">
        <f>YEAR(Table2[Order Date])</f>
        <v>2023</v>
      </c>
      <c r="D768" s="2" t="str">
        <f>TEXT(Table2[Order Date],"mmm")</f>
        <v>Dec</v>
      </c>
      <c r="E768" t="s">
        <v>1702</v>
      </c>
      <c r="F768" t="s">
        <v>15</v>
      </c>
      <c r="G768" t="s">
        <v>16</v>
      </c>
      <c r="H768" t="str">
        <f>VLOOKUP(Table2[[#This Row],[City]], Table46[], 2, FALSE)</f>
        <v>Karnataka</v>
      </c>
      <c r="I768" t="s">
        <v>30</v>
      </c>
      <c r="J768" t="s">
        <v>31</v>
      </c>
      <c r="K768" t="s">
        <v>1703</v>
      </c>
      <c r="L768" s="2">
        <v>5</v>
      </c>
      <c r="M768" s="11">
        <v>4062</v>
      </c>
      <c r="N768" s="6">
        <v>20</v>
      </c>
      <c r="O768" s="4">
        <f>Table2[[#This Row],[Discount]]/100</f>
        <v>0.2</v>
      </c>
      <c r="P768" s="4" t="str">
        <f>IF(Table2[[#This Row],[Discount%]]=0,"No Discount",
IF(Table2[[#This Row],[Discount%]]&lt;=0.1,"Medium Discount",
IF(Table2[[#This Row],[Discount%]]&lt;=0.2,"High Discount")))</f>
        <v>High Discount</v>
      </c>
      <c r="Q768" s="9">
        <f>(Table2[Unit_Price]*Table2[Quantity])*(Table2[Discount]/100)</f>
        <v>4062</v>
      </c>
      <c r="R768" s="10">
        <v>16248</v>
      </c>
      <c r="S768" s="10">
        <v>3057.16</v>
      </c>
      <c r="T768" s="4">
        <f>Table2[Profit]/Table2[Sales]</f>
        <v>0.18815608074839979</v>
      </c>
      <c r="U768" t="s">
        <v>33</v>
      </c>
    </row>
    <row r="769" spans="1:21" x14ac:dyDescent="0.35">
      <c r="A769">
        <v>10817</v>
      </c>
      <c r="B769" s="1">
        <v>45593</v>
      </c>
      <c r="C769" s="2">
        <f>YEAR(Table2[Order Date])</f>
        <v>2024</v>
      </c>
      <c r="D769" s="2" t="str">
        <f>TEXT(Table2[Order Date],"mmm")</f>
        <v>Oct</v>
      </c>
      <c r="E769" t="s">
        <v>1704</v>
      </c>
      <c r="F769" t="s">
        <v>40</v>
      </c>
      <c r="G769" t="s">
        <v>62</v>
      </c>
      <c r="H769" t="str">
        <f>VLOOKUP(Table2[[#This Row],[City]], Table46[], 2, FALSE)</f>
        <v>Goa</v>
      </c>
      <c r="I769" t="s">
        <v>30</v>
      </c>
      <c r="J769" t="s">
        <v>322</v>
      </c>
      <c r="K769" t="s">
        <v>1705</v>
      </c>
      <c r="L769" s="2">
        <v>3</v>
      </c>
      <c r="M769" s="11">
        <v>15222</v>
      </c>
      <c r="N769" s="6">
        <v>10</v>
      </c>
      <c r="O769" s="4">
        <f>Table2[[#This Row],[Discount]]/100</f>
        <v>0.1</v>
      </c>
      <c r="P769" s="4" t="str">
        <f>IF(Table2[[#This Row],[Discount%]]=0,"No Discount",
IF(Table2[[#This Row],[Discount%]]&lt;=0.1,"Medium Discount",
IF(Table2[[#This Row],[Discount%]]&lt;=0.2,"High Discount")))</f>
        <v>Medium Discount</v>
      </c>
      <c r="Q769" s="9">
        <f>(Table2[Unit_Price]*Table2[Quantity])*(Table2[Discount]/100)</f>
        <v>4566.6000000000004</v>
      </c>
      <c r="R769" s="10">
        <v>41099.4</v>
      </c>
      <c r="S769" s="10">
        <v>6307.49</v>
      </c>
      <c r="T769" s="4">
        <f>Table2[Profit]/Table2[Sales]</f>
        <v>0.15346915040122239</v>
      </c>
      <c r="U769" t="s">
        <v>72</v>
      </c>
    </row>
    <row r="770" spans="1:21" x14ac:dyDescent="0.35">
      <c r="A770">
        <v>10818</v>
      </c>
      <c r="B770" s="1">
        <v>45511</v>
      </c>
      <c r="C770" s="2">
        <f>YEAR(Table2[Order Date])</f>
        <v>2024</v>
      </c>
      <c r="D770" s="2" t="str">
        <f>TEXT(Table2[Order Date],"mmm")</f>
        <v>Aug</v>
      </c>
      <c r="E770" t="s">
        <v>1706</v>
      </c>
      <c r="F770" t="s">
        <v>15</v>
      </c>
      <c r="G770" t="s">
        <v>16</v>
      </c>
      <c r="H770" t="str">
        <f>VLOOKUP(Table2[[#This Row],[City]], Table46[], 2, FALSE)</f>
        <v>Karnataka</v>
      </c>
      <c r="I770" t="s">
        <v>46</v>
      </c>
      <c r="J770" t="s">
        <v>47</v>
      </c>
      <c r="K770" t="s">
        <v>1707</v>
      </c>
      <c r="L770" s="2">
        <v>3</v>
      </c>
      <c r="M770" s="11">
        <v>72550</v>
      </c>
      <c r="N770" s="6">
        <v>10</v>
      </c>
      <c r="O770" s="4">
        <f>Table2[[#This Row],[Discount]]/100</f>
        <v>0.1</v>
      </c>
      <c r="P770" s="4" t="str">
        <f>IF(Table2[[#This Row],[Discount%]]=0,"No Discount",
IF(Table2[[#This Row],[Discount%]]&lt;=0.1,"Medium Discount",
IF(Table2[[#This Row],[Discount%]]&lt;=0.2,"High Discount")))</f>
        <v>Medium Discount</v>
      </c>
      <c r="Q770" s="9">
        <f>(Table2[Unit_Price]*Table2[Quantity])*(Table2[Discount]/100)</f>
        <v>21765</v>
      </c>
      <c r="R770" s="10">
        <v>195885</v>
      </c>
      <c r="S770" s="10">
        <v>23292.560000000001</v>
      </c>
      <c r="T770" s="4">
        <f>Table2[Profit]/Table2[Sales]</f>
        <v>0.1189093600837226</v>
      </c>
      <c r="U770" t="s">
        <v>38</v>
      </c>
    </row>
    <row r="771" spans="1:21" x14ac:dyDescent="0.35">
      <c r="A771">
        <v>10819</v>
      </c>
      <c r="B771" s="1">
        <v>45376</v>
      </c>
      <c r="C771" s="2">
        <f>YEAR(Table2[Order Date])</f>
        <v>2024</v>
      </c>
      <c r="D771" s="2" t="str">
        <f>TEXT(Table2[Order Date],"mmm")</f>
        <v>Mar</v>
      </c>
      <c r="E771" t="s">
        <v>1708</v>
      </c>
      <c r="F771" t="s">
        <v>28</v>
      </c>
      <c r="G771" t="s">
        <v>85</v>
      </c>
      <c r="H771" t="str">
        <f>VLOOKUP(Table2[[#This Row],[City]], Table46[], 2, FALSE)</f>
        <v>Odisha</v>
      </c>
      <c r="I771" t="s">
        <v>24</v>
      </c>
      <c r="J771" t="s">
        <v>133</v>
      </c>
      <c r="K771" t="s">
        <v>1709</v>
      </c>
      <c r="L771" s="2">
        <v>3</v>
      </c>
      <c r="M771" s="11">
        <v>76876</v>
      </c>
      <c r="N771" s="6">
        <v>5</v>
      </c>
      <c r="O771" s="4">
        <f>Table2[[#This Row],[Discount]]/100</f>
        <v>0.05</v>
      </c>
      <c r="P771" s="4" t="str">
        <f>IF(Table2[[#This Row],[Discount%]]=0,"No Discount",
IF(Table2[[#This Row],[Discount%]]&lt;=0.1,"Medium Discount",
IF(Table2[[#This Row],[Discount%]]&lt;=0.2,"High Discount")))</f>
        <v>Medium Discount</v>
      </c>
      <c r="Q771" s="9">
        <f>(Table2[Unit_Price]*Table2[Quantity])*(Table2[Discount]/100)</f>
        <v>11531.400000000001</v>
      </c>
      <c r="R771" s="10">
        <v>219096.6</v>
      </c>
      <c r="S771" s="10">
        <v>16650.66</v>
      </c>
      <c r="T771" s="4">
        <f>Table2[Profit]/Table2[Sales]</f>
        <v>7.5996889043463023E-2</v>
      </c>
      <c r="U771" t="s">
        <v>33</v>
      </c>
    </row>
    <row r="772" spans="1:21" x14ac:dyDescent="0.35">
      <c r="A772">
        <v>10820</v>
      </c>
      <c r="B772" s="1">
        <v>45876</v>
      </c>
      <c r="C772" s="2">
        <f>YEAR(Table2[Order Date])</f>
        <v>2025</v>
      </c>
      <c r="D772" s="2" t="str">
        <f>TEXT(Table2[Order Date],"mmm")</f>
        <v>Aug</v>
      </c>
      <c r="E772" t="s">
        <v>1710</v>
      </c>
      <c r="F772" t="s">
        <v>28</v>
      </c>
      <c r="G772" t="s">
        <v>114</v>
      </c>
      <c r="H772" t="str">
        <f>VLOOKUP(Table2[[#This Row],[City]], Table46[], 2, FALSE)</f>
        <v>Jharkhand</v>
      </c>
      <c r="I772" t="s">
        <v>129</v>
      </c>
      <c r="J772" t="s">
        <v>159</v>
      </c>
      <c r="K772" t="s">
        <v>1711</v>
      </c>
      <c r="L772" s="2">
        <v>2</v>
      </c>
      <c r="M772" s="11">
        <v>65184</v>
      </c>
      <c r="N772" s="6">
        <v>20</v>
      </c>
      <c r="O772" s="4">
        <f>Table2[[#This Row],[Discount]]/100</f>
        <v>0.2</v>
      </c>
      <c r="P772" s="4" t="str">
        <f>IF(Table2[[#This Row],[Discount%]]=0,"No Discount",
IF(Table2[[#This Row],[Discount%]]&lt;=0.1,"Medium Discount",
IF(Table2[[#This Row],[Discount%]]&lt;=0.2,"High Discount")))</f>
        <v>High Discount</v>
      </c>
      <c r="Q772" s="9">
        <f>(Table2[Unit_Price]*Table2[Quantity])*(Table2[Discount]/100)</f>
        <v>26073.600000000002</v>
      </c>
      <c r="R772" s="10">
        <v>104294.39999999999</v>
      </c>
      <c r="S772" s="10">
        <v>9182.7999999999993</v>
      </c>
      <c r="T772" s="4">
        <f>Table2[Profit]/Table2[Sales]</f>
        <v>8.8046913352970047E-2</v>
      </c>
      <c r="U772" t="s">
        <v>38</v>
      </c>
    </row>
    <row r="773" spans="1:21" x14ac:dyDescent="0.35">
      <c r="A773">
        <v>10821</v>
      </c>
      <c r="B773" s="1">
        <v>45907</v>
      </c>
      <c r="C773" s="2">
        <f>YEAR(Table2[Order Date])</f>
        <v>2025</v>
      </c>
      <c r="D773" s="2" t="str">
        <f>TEXT(Table2[Order Date],"mmm")</f>
        <v>Sep</v>
      </c>
      <c r="E773" t="s">
        <v>1712</v>
      </c>
      <c r="F773" t="s">
        <v>40</v>
      </c>
      <c r="G773" t="s">
        <v>103</v>
      </c>
      <c r="H773" t="str">
        <f>VLOOKUP(Table2[[#This Row],[City]], Table46[], 2, FALSE)</f>
        <v>Gujarat</v>
      </c>
      <c r="I773" t="s">
        <v>69</v>
      </c>
      <c r="J773" t="s">
        <v>123</v>
      </c>
      <c r="K773" t="s">
        <v>1713</v>
      </c>
      <c r="L773" s="2">
        <v>4</v>
      </c>
      <c r="M773" s="11">
        <v>76718</v>
      </c>
      <c r="N773" s="6">
        <v>10</v>
      </c>
      <c r="O773" s="4">
        <f>Table2[[#This Row],[Discount]]/100</f>
        <v>0.1</v>
      </c>
      <c r="P773" s="4" t="str">
        <f>IF(Table2[[#This Row],[Discount%]]=0,"No Discount",
IF(Table2[[#This Row],[Discount%]]&lt;=0.1,"Medium Discount",
IF(Table2[[#This Row],[Discount%]]&lt;=0.2,"High Discount")))</f>
        <v>Medium Discount</v>
      </c>
      <c r="Q773" s="9">
        <f>(Table2[Unit_Price]*Table2[Quantity])*(Table2[Discount]/100)</f>
        <v>30687.200000000001</v>
      </c>
      <c r="R773" s="10">
        <v>276184.8</v>
      </c>
      <c r="S773" s="10">
        <v>32995.21</v>
      </c>
      <c r="T773" s="4">
        <f>Table2[Profit]/Table2[Sales]</f>
        <v>0.11946787078796516</v>
      </c>
      <c r="U773" t="s">
        <v>20</v>
      </c>
    </row>
    <row r="774" spans="1:21" x14ac:dyDescent="0.35">
      <c r="A774">
        <v>10822</v>
      </c>
      <c r="B774" s="1">
        <v>45813</v>
      </c>
      <c r="C774" s="2">
        <f>YEAR(Table2[Order Date])</f>
        <v>2025</v>
      </c>
      <c r="D774" s="2" t="str">
        <f>TEXT(Table2[Order Date],"mmm")</f>
        <v>Jun</v>
      </c>
      <c r="E774" t="s">
        <v>1714</v>
      </c>
      <c r="F774" t="s">
        <v>22</v>
      </c>
      <c r="G774" t="s">
        <v>74</v>
      </c>
      <c r="H774" t="str">
        <f>VLOOKUP(Table2[[#This Row],[City]], Table46[], 2, FALSE)</f>
        <v>Chandigarh</v>
      </c>
      <c r="I774" t="s">
        <v>46</v>
      </c>
      <c r="J774" t="s">
        <v>47</v>
      </c>
      <c r="K774" t="s">
        <v>1715</v>
      </c>
      <c r="L774" s="2">
        <v>3</v>
      </c>
      <c r="M774" s="11">
        <v>68989</v>
      </c>
      <c r="N774" s="6">
        <v>10</v>
      </c>
      <c r="O774" s="4">
        <f>Table2[[#This Row],[Discount]]/100</f>
        <v>0.1</v>
      </c>
      <c r="P774" s="4" t="str">
        <f>IF(Table2[[#This Row],[Discount%]]=0,"No Discount",
IF(Table2[[#This Row],[Discount%]]&lt;=0.1,"Medium Discount",
IF(Table2[[#This Row],[Discount%]]&lt;=0.2,"High Discount")))</f>
        <v>Medium Discount</v>
      </c>
      <c r="Q774" s="9">
        <f>(Table2[Unit_Price]*Table2[Quantity])*(Table2[Discount]/100)</f>
        <v>20696.7</v>
      </c>
      <c r="R774" s="10">
        <v>186270.3</v>
      </c>
      <c r="S774" s="10">
        <v>33629.15</v>
      </c>
      <c r="T774" s="4">
        <f>Table2[Profit]/Table2[Sales]</f>
        <v>0.18053951703519028</v>
      </c>
      <c r="U774" t="s">
        <v>33</v>
      </c>
    </row>
    <row r="775" spans="1:21" x14ac:dyDescent="0.35">
      <c r="A775">
        <v>10823</v>
      </c>
      <c r="B775" s="1">
        <v>45631</v>
      </c>
      <c r="C775" s="2">
        <f>YEAR(Table2[Order Date])</f>
        <v>2024</v>
      </c>
      <c r="D775" s="2" t="str">
        <f>TEXT(Table2[Order Date],"mmm")</f>
        <v>Dec</v>
      </c>
      <c r="E775" t="s">
        <v>1716</v>
      </c>
      <c r="F775" t="s">
        <v>22</v>
      </c>
      <c r="G775" t="s">
        <v>74</v>
      </c>
      <c r="H775" t="str">
        <f>VLOOKUP(Table2[[#This Row],[City]], Table46[], 2, FALSE)</f>
        <v>Chandigarh</v>
      </c>
      <c r="I775" t="s">
        <v>96</v>
      </c>
      <c r="J775" t="s">
        <v>156</v>
      </c>
      <c r="K775" t="s">
        <v>1717</v>
      </c>
      <c r="L775" s="2">
        <v>2</v>
      </c>
      <c r="M775" s="11">
        <v>31386</v>
      </c>
      <c r="N775" s="6">
        <v>0</v>
      </c>
      <c r="O775" s="4">
        <f>Table2[[#This Row],[Discount]]/100</f>
        <v>0</v>
      </c>
      <c r="P775" s="4" t="str">
        <f>IF(Table2[[#This Row],[Discount%]]=0,"No Discount",
IF(Table2[[#This Row],[Discount%]]&lt;=0.1,"Medium Discount",
IF(Table2[[#This Row],[Discount%]]&lt;=0.2,"High Discount")))</f>
        <v>No Discount</v>
      </c>
      <c r="Q775" s="9">
        <f>(Table2[Unit_Price]*Table2[Quantity])*(Table2[Discount]/100)</f>
        <v>0</v>
      </c>
      <c r="R775" s="10">
        <v>62772</v>
      </c>
      <c r="S775" s="10">
        <v>13881.9</v>
      </c>
      <c r="T775" s="4">
        <f>Table2[Profit]/Table2[Sales]</f>
        <v>0.2211479640604091</v>
      </c>
      <c r="U775" t="s">
        <v>38</v>
      </c>
    </row>
    <row r="776" spans="1:21" x14ac:dyDescent="0.35">
      <c r="A776">
        <v>10824</v>
      </c>
      <c r="B776" s="1">
        <v>45451</v>
      </c>
      <c r="C776" s="2">
        <f>YEAR(Table2[Order Date])</f>
        <v>2024</v>
      </c>
      <c r="D776" s="2" t="str">
        <f>TEXT(Table2[Order Date],"mmm")</f>
        <v>Jun</v>
      </c>
      <c r="E776" t="s">
        <v>1718</v>
      </c>
      <c r="F776" t="s">
        <v>15</v>
      </c>
      <c r="G776" t="s">
        <v>147</v>
      </c>
      <c r="H776" t="str">
        <f>VLOOKUP(Table2[[#This Row],[City]], Table46[], 2, FALSE)</f>
        <v>Kerala</v>
      </c>
      <c r="I776" t="s">
        <v>129</v>
      </c>
      <c r="J776" t="s">
        <v>168</v>
      </c>
      <c r="K776" t="s">
        <v>1719</v>
      </c>
      <c r="L776" s="2">
        <v>3</v>
      </c>
      <c r="M776" s="11">
        <v>26072</v>
      </c>
      <c r="N776" s="6">
        <v>15</v>
      </c>
      <c r="O776" s="4">
        <f>Table2[[#This Row],[Discount]]/100</f>
        <v>0.15</v>
      </c>
      <c r="P776" s="4" t="str">
        <f>IF(Table2[[#This Row],[Discount%]]=0,"No Discount",
IF(Table2[[#This Row],[Discount%]]&lt;=0.1,"Medium Discount",
IF(Table2[[#This Row],[Discount%]]&lt;=0.2,"High Discount")))</f>
        <v>High Discount</v>
      </c>
      <c r="Q776" s="9">
        <f>(Table2[Unit_Price]*Table2[Quantity])*(Table2[Discount]/100)</f>
        <v>11732.4</v>
      </c>
      <c r="R776" s="10">
        <v>66483.600000000006</v>
      </c>
      <c r="S776" s="10">
        <v>10902.63</v>
      </c>
      <c r="T776" s="4">
        <f>Table2[Profit]/Table2[Sales]</f>
        <v>0.16398976589715356</v>
      </c>
      <c r="U776" t="s">
        <v>38</v>
      </c>
    </row>
    <row r="777" spans="1:21" x14ac:dyDescent="0.35">
      <c r="A777">
        <v>10825</v>
      </c>
      <c r="B777" s="1">
        <v>45696</v>
      </c>
      <c r="C777" s="2">
        <f>YEAR(Table2[Order Date])</f>
        <v>2025</v>
      </c>
      <c r="D777" s="2" t="str">
        <f>TEXT(Table2[Order Date],"mmm")</f>
        <v>Feb</v>
      </c>
      <c r="E777" t="s">
        <v>1720</v>
      </c>
      <c r="F777" t="s">
        <v>40</v>
      </c>
      <c r="G777" t="s">
        <v>103</v>
      </c>
      <c r="H777" t="str">
        <f>VLOOKUP(Table2[[#This Row],[City]], Table46[], 2, FALSE)</f>
        <v>Gujarat</v>
      </c>
      <c r="I777" t="s">
        <v>46</v>
      </c>
      <c r="J777" t="s">
        <v>209</v>
      </c>
      <c r="K777" t="s">
        <v>1721</v>
      </c>
      <c r="L777" s="2">
        <v>3</v>
      </c>
      <c r="M777" s="11">
        <v>24116</v>
      </c>
      <c r="N777" s="6">
        <v>15</v>
      </c>
      <c r="O777" s="4">
        <f>Table2[[#This Row],[Discount]]/100</f>
        <v>0.15</v>
      </c>
      <c r="P777" s="4" t="str">
        <f>IF(Table2[[#This Row],[Discount%]]=0,"No Discount",
IF(Table2[[#This Row],[Discount%]]&lt;=0.1,"Medium Discount",
IF(Table2[[#This Row],[Discount%]]&lt;=0.2,"High Discount")))</f>
        <v>High Discount</v>
      </c>
      <c r="Q777" s="9">
        <f>(Table2[Unit_Price]*Table2[Quantity])*(Table2[Discount]/100)</f>
        <v>10852.199999999999</v>
      </c>
      <c r="R777" s="10">
        <v>61495.8</v>
      </c>
      <c r="S777" s="10">
        <v>5465.63</v>
      </c>
      <c r="T777" s="4">
        <f>Table2[Profit]/Table2[Sales]</f>
        <v>8.8878102244380919E-2</v>
      </c>
      <c r="U777" t="s">
        <v>83</v>
      </c>
    </row>
    <row r="778" spans="1:21" x14ac:dyDescent="0.35">
      <c r="A778">
        <v>10826</v>
      </c>
      <c r="B778" s="1">
        <v>45635</v>
      </c>
      <c r="C778" s="2">
        <f>YEAR(Table2[Order Date])</f>
        <v>2024</v>
      </c>
      <c r="D778" s="2" t="str">
        <f>TEXT(Table2[Order Date],"mmm")</f>
        <v>Dec</v>
      </c>
      <c r="E778" t="s">
        <v>1722</v>
      </c>
      <c r="F778" t="s">
        <v>15</v>
      </c>
      <c r="G778" t="s">
        <v>16</v>
      </c>
      <c r="H778" t="str">
        <f>VLOOKUP(Table2[[#This Row],[City]], Table46[], 2, FALSE)</f>
        <v>Karnataka</v>
      </c>
      <c r="I778" t="s">
        <v>30</v>
      </c>
      <c r="J778" t="s">
        <v>322</v>
      </c>
      <c r="K778" t="s">
        <v>1723</v>
      </c>
      <c r="L778" s="2">
        <v>3</v>
      </c>
      <c r="M778" s="11">
        <v>49198</v>
      </c>
      <c r="N778" s="6">
        <v>5</v>
      </c>
      <c r="O778" s="4">
        <f>Table2[[#This Row],[Discount]]/100</f>
        <v>0.05</v>
      </c>
      <c r="P778" s="4" t="str">
        <f>IF(Table2[[#This Row],[Discount%]]=0,"No Discount",
IF(Table2[[#This Row],[Discount%]]&lt;=0.1,"Medium Discount",
IF(Table2[[#This Row],[Discount%]]&lt;=0.2,"High Discount")))</f>
        <v>Medium Discount</v>
      </c>
      <c r="Q778" s="9">
        <f>(Table2[Unit_Price]*Table2[Quantity])*(Table2[Discount]/100)</f>
        <v>7379.7000000000007</v>
      </c>
      <c r="R778" s="10">
        <v>140214.29999999999</v>
      </c>
      <c r="S778" s="10">
        <v>21191.11</v>
      </c>
      <c r="T778" s="4">
        <f>Table2[Profit]/Table2[Sales]</f>
        <v>0.15113372887073573</v>
      </c>
      <c r="U778" t="s">
        <v>20</v>
      </c>
    </row>
    <row r="779" spans="1:21" x14ac:dyDescent="0.35">
      <c r="A779">
        <v>10827</v>
      </c>
      <c r="B779" s="1">
        <v>45411</v>
      </c>
      <c r="C779" s="2">
        <f>YEAR(Table2[Order Date])</f>
        <v>2024</v>
      </c>
      <c r="D779" s="2" t="str">
        <f>TEXT(Table2[Order Date],"mmm")</f>
        <v>Apr</v>
      </c>
      <c r="E779" t="s">
        <v>1724</v>
      </c>
      <c r="F779" t="s">
        <v>15</v>
      </c>
      <c r="G779" t="s">
        <v>68</v>
      </c>
      <c r="H779" t="str">
        <f>VLOOKUP(Table2[[#This Row],[City]], Table46[], 2, FALSE)</f>
        <v>Telangana</v>
      </c>
      <c r="I779" t="s">
        <v>75</v>
      </c>
      <c r="J779" t="s">
        <v>204</v>
      </c>
      <c r="K779" t="s">
        <v>1725</v>
      </c>
      <c r="L779" s="2">
        <v>3</v>
      </c>
      <c r="M779" s="11">
        <v>12181</v>
      </c>
      <c r="N779" s="6">
        <v>10</v>
      </c>
      <c r="O779" s="4">
        <f>Table2[[#This Row],[Discount]]/100</f>
        <v>0.1</v>
      </c>
      <c r="P779" s="4" t="str">
        <f>IF(Table2[[#This Row],[Discount%]]=0,"No Discount",
IF(Table2[[#This Row],[Discount%]]&lt;=0.1,"Medium Discount",
IF(Table2[[#This Row],[Discount%]]&lt;=0.2,"High Discount")))</f>
        <v>Medium Discount</v>
      </c>
      <c r="Q779" s="9">
        <f>(Table2[Unit_Price]*Table2[Quantity])*(Table2[Discount]/100)</f>
        <v>3654.3</v>
      </c>
      <c r="R779" s="10">
        <v>32888.699999999997</v>
      </c>
      <c r="S779" s="10">
        <v>7503.84</v>
      </c>
      <c r="T779" s="4">
        <f>Table2[Profit]/Table2[Sales]</f>
        <v>0.2281586076676792</v>
      </c>
      <c r="U779" t="s">
        <v>33</v>
      </c>
    </row>
    <row r="780" spans="1:21" x14ac:dyDescent="0.35">
      <c r="A780">
        <v>10828</v>
      </c>
      <c r="B780" s="1">
        <v>45761</v>
      </c>
      <c r="C780" s="2">
        <f>YEAR(Table2[Order Date])</f>
        <v>2025</v>
      </c>
      <c r="D780" s="2" t="str">
        <f>TEXT(Table2[Order Date],"mmm")</f>
        <v>Apr</v>
      </c>
      <c r="E780" t="s">
        <v>1726</v>
      </c>
      <c r="F780" t="s">
        <v>28</v>
      </c>
      <c r="G780" t="s">
        <v>144</v>
      </c>
      <c r="H780" t="str">
        <f>VLOOKUP(Table2[[#This Row],[City]], Table46[], 2, FALSE)</f>
        <v>Assam</v>
      </c>
      <c r="I780" t="s">
        <v>69</v>
      </c>
      <c r="J780" t="s">
        <v>123</v>
      </c>
      <c r="K780" t="s">
        <v>1727</v>
      </c>
      <c r="L780" s="2">
        <v>5</v>
      </c>
      <c r="M780" s="11">
        <v>25345</v>
      </c>
      <c r="N780" s="6">
        <v>10</v>
      </c>
      <c r="O780" s="4">
        <f>Table2[[#This Row],[Discount]]/100</f>
        <v>0.1</v>
      </c>
      <c r="P780" s="4" t="str">
        <f>IF(Table2[[#This Row],[Discount%]]=0,"No Discount",
IF(Table2[[#This Row],[Discount%]]&lt;=0.1,"Medium Discount",
IF(Table2[[#This Row],[Discount%]]&lt;=0.2,"High Discount")))</f>
        <v>Medium Discount</v>
      </c>
      <c r="Q780" s="9">
        <f>(Table2[Unit_Price]*Table2[Quantity])*(Table2[Discount]/100)</f>
        <v>12672.5</v>
      </c>
      <c r="R780" s="10">
        <v>114052.5</v>
      </c>
      <c r="S780" s="10">
        <v>16829.36</v>
      </c>
      <c r="T780" s="4">
        <f>Table2[Profit]/Table2[Sales]</f>
        <v>0.14755801056530984</v>
      </c>
      <c r="U780" t="s">
        <v>72</v>
      </c>
    </row>
    <row r="781" spans="1:21" x14ac:dyDescent="0.35">
      <c r="A781">
        <v>10829</v>
      </c>
      <c r="B781" s="1">
        <v>45361</v>
      </c>
      <c r="C781" s="2">
        <f>YEAR(Table2[Order Date])</f>
        <v>2024</v>
      </c>
      <c r="D781" s="2" t="str">
        <f>TEXT(Table2[Order Date],"mmm")</f>
        <v>Mar</v>
      </c>
      <c r="E781" t="s">
        <v>1728</v>
      </c>
      <c r="F781" t="s">
        <v>28</v>
      </c>
      <c r="G781" t="s">
        <v>114</v>
      </c>
      <c r="H781" t="str">
        <f>VLOOKUP(Table2[[#This Row],[City]], Table46[], 2, FALSE)</f>
        <v>Jharkhand</v>
      </c>
      <c r="I781" t="s">
        <v>42</v>
      </c>
      <c r="J781" t="s">
        <v>51</v>
      </c>
      <c r="K781" t="s">
        <v>1729</v>
      </c>
      <c r="L781" s="2">
        <v>1</v>
      </c>
      <c r="M781" s="11">
        <v>10808</v>
      </c>
      <c r="N781" s="6">
        <v>0</v>
      </c>
      <c r="O781" s="4">
        <f>Table2[[#This Row],[Discount]]/100</f>
        <v>0</v>
      </c>
      <c r="P781" s="4" t="str">
        <f>IF(Table2[[#This Row],[Discount%]]=0,"No Discount",
IF(Table2[[#This Row],[Discount%]]&lt;=0.1,"Medium Discount",
IF(Table2[[#This Row],[Discount%]]&lt;=0.2,"High Discount")))</f>
        <v>No Discount</v>
      </c>
      <c r="Q781" s="9">
        <f>(Table2[Unit_Price]*Table2[Quantity])*(Table2[Discount]/100)</f>
        <v>0</v>
      </c>
      <c r="R781" s="10">
        <v>10808</v>
      </c>
      <c r="S781" s="10">
        <v>2068.08</v>
      </c>
      <c r="T781" s="4">
        <f>Table2[Profit]/Table2[Sales]</f>
        <v>0.19134715025906734</v>
      </c>
      <c r="U781" t="s">
        <v>72</v>
      </c>
    </row>
    <row r="782" spans="1:21" x14ac:dyDescent="0.35">
      <c r="A782">
        <v>10831</v>
      </c>
      <c r="B782" s="1">
        <v>45853</v>
      </c>
      <c r="C782" s="2">
        <f>YEAR(Table2[Order Date])</f>
        <v>2025</v>
      </c>
      <c r="D782" s="2" t="str">
        <f>TEXT(Table2[Order Date],"mmm")</f>
        <v>Jul</v>
      </c>
      <c r="E782" t="s">
        <v>1732</v>
      </c>
      <c r="F782" t="s">
        <v>40</v>
      </c>
      <c r="G782" t="s">
        <v>50</v>
      </c>
      <c r="H782" t="str">
        <f>VLOOKUP(Table2[[#This Row],[City]], Table46[], 2, FALSE)</f>
        <v>Maharashtra</v>
      </c>
      <c r="I782" t="s">
        <v>129</v>
      </c>
      <c r="J782" t="s">
        <v>130</v>
      </c>
      <c r="K782" t="s">
        <v>634</v>
      </c>
      <c r="L782" s="2">
        <v>2</v>
      </c>
      <c r="M782" s="11">
        <v>71489</v>
      </c>
      <c r="N782" s="6">
        <v>20</v>
      </c>
      <c r="O782" s="4">
        <f>Table2[[#This Row],[Discount]]/100</f>
        <v>0.2</v>
      </c>
      <c r="P782" s="4" t="str">
        <f>IF(Table2[[#This Row],[Discount%]]=0,"No Discount",
IF(Table2[[#This Row],[Discount%]]&lt;=0.1,"Medium Discount",
IF(Table2[[#This Row],[Discount%]]&lt;=0.2,"High Discount")))</f>
        <v>High Discount</v>
      </c>
      <c r="Q782" s="9">
        <f>(Table2[Unit_Price]*Table2[Quantity])*(Table2[Discount]/100)</f>
        <v>28595.600000000002</v>
      </c>
      <c r="R782" s="10">
        <v>114382.39999999999</v>
      </c>
      <c r="S782" s="10">
        <v>16225.67</v>
      </c>
      <c r="T782" s="4">
        <f>Table2[Profit]/Table2[Sales]</f>
        <v>0.14185460350543441</v>
      </c>
      <c r="U782" t="s">
        <v>33</v>
      </c>
    </row>
    <row r="783" spans="1:21" x14ac:dyDescent="0.35">
      <c r="A783">
        <v>10832</v>
      </c>
      <c r="B783" s="1">
        <v>45529</v>
      </c>
      <c r="C783" s="2">
        <f>YEAR(Table2[Order Date])</f>
        <v>2024</v>
      </c>
      <c r="D783" s="2" t="str">
        <f>TEXT(Table2[Order Date],"mmm")</f>
        <v>Aug</v>
      </c>
      <c r="E783" t="s">
        <v>1733</v>
      </c>
      <c r="F783" t="s">
        <v>40</v>
      </c>
      <c r="G783" t="s">
        <v>110</v>
      </c>
      <c r="H783" t="str">
        <f>VLOOKUP(Table2[[#This Row],[City]], Table46[], 2, FALSE)</f>
        <v>Gujarat</v>
      </c>
      <c r="I783" t="s">
        <v>86</v>
      </c>
      <c r="J783" t="s">
        <v>171</v>
      </c>
      <c r="K783" t="s">
        <v>1734</v>
      </c>
      <c r="L783" s="2">
        <v>2</v>
      </c>
      <c r="M783" s="11">
        <v>52250</v>
      </c>
      <c r="N783" s="6">
        <v>0</v>
      </c>
      <c r="O783" s="4">
        <f>Table2[[#This Row],[Discount]]/100</f>
        <v>0</v>
      </c>
      <c r="P783" s="4" t="str">
        <f>IF(Table2[[#This Row],[Discount%]]=0,"No Discount",
IF(Table2[[#This Row],[Discount%]]&lt;=0.1,"Medium Discount",
IF(Table2[[#This Row],[Discount%]]&lt;=0.2,"High Discount")))</f>
        <v>No Discount</v>
      </c>
      <c r="Q783" s="9">
        <f>(Table2[Unit_Price]*Table2[Quantity])*(Table2[Discount]/100)</f>
        <v>0</v>
      </c>
      <c r="R783" s="10">
        <v>104500</v>
      </c>
      <c r="S783" s="10">
        <v>21594.84</v>
      </c>
      <c r="T783" s="4">
        <f>Table2[Profit]/Table2[Sales]</f>
        <v>0.20664918660287082</v>
      </c>
      <c r="U783" t="s">
        <v>33</v>
      </c>
    </row>
    <row r="784" spans="1:21" x14ac:dyDescent="0.35">
      <c r="A784">
        <v>10833</v>
      </c>
      <c r="B784" s="1">
        <v>45658</v>
      </c>
      <c r="C784" s="2">
        <f>YEAR(Table2[Order Date])</f>
        <v>2025</v>
      </c>
      <c r="D784" s="2" t="str">
        <f>TEXT(Table2[Order Date],"mmm")</f>
        <v>Jan</v>
      </c>
      <c r="E784" t="s">
        <v>1735</v>
      </c>
      <c r="F784" t="s">
        <v>28</v>
      </c>
      <c r="G784" t="s">
        <v>29</v>
      </c>
      <c r="H784" t="str">
        <f>VLOOKUP(Table2[[#This Row],[City]], Table46[], 2, FALSE)</f>
        <v>Bihar</v>
      </c>
      <c r="I784" t="s">
        <v>96</v>
      </c>
      <c r="J784" t="s">
        <v>214</v>
      </c>
      <c r="K784" t="s">
        <v>1736</v>
      </c>
      <c r="L784" s="2">
        <v>5</v>
      </c>
      <c r="M784" s="11">
        <v>20293</v>
      </c>
      <c r="N784" s="6">
        <v>10</v>
      </c>
      <c r="O784" s="4">
        <f>Table2[[#This Row],[Discount]]/100</f>
        <v>0.1</v>
      </c>
      <c r="P784" s="4" t="str">
        <f>IF(Table2[[#This Row],[Discount%]]=0,"No Discount",
IF(Table2[[#This Row],[Discount%]]&lt;=0.1,"Medium Discount",
IF(Table2[[#This Row],[Discount%]]&lt;=0.2,"High Discount")))</f>
        <v>Medium Discount</v>
      </c>
      <c r="Q784" s="9">
        <f>(Table2[Unit_Price]*Table2[Quantity])*(Table2[Discount]/100)</f>
        <v>10146.5</v>
      </c>
      <c r="R784" s="10">
        <v>91318.5</v>
      </c>
      <c r="S784" s="10">
        <v>8856.08</v>
      </c>
      <c r="T784" s="4">
        <f>Table2[Profit]/Table2[Sales]</f>
        <v>9.6980129984614291E-2</v>
      </c>
      <c r="U784" t="s">
        <v>38</v>
      </c>
    </row>
    <row r="785" spans="1:21" x14ac:dyDescent="0.35">
      <c r="A785">
        <v>10834</v>
      </c>
      <c r="B785" s="1">
        <v>45212</v>
      </c>
      <c r="C785" s="2">
        <f>YEAR(Table2[Order Date])</f>
        <v>2023</v>
      </c>
      <c r="D785" s="2" t="str">
        <f>TEXT(Table2[Order Date],"mmm")</f>
        <v>Oct</v>
      </c>
      <c r="E785" t="s">
        <v>1737</v>
      </c>
      <c r="F785" t="s">
        <v>15</v>
      </c>
      <c r="G785" t="s">
        <v>174</v>
      </c>
      <c r="H785" t="str">
        <f>VLOOKUP(Table2[[#This Row],[City]], Table46[], 2, FALSE)</f>
        <v>Tamil Nadu</v>
      </c>
      <c r="I785" t="s">
        <v>30</v>
      </c>
      <c r="J785" t="s">
        <v>104</v>
      </c>
      <c r="K785" t="s">
        <v>1738</v>
      </c>
      <c r="L785" s="2">
        <v>1</v>
      </c>
      <c r="M785" s="11">
        <v>37067</v>
      </c>
      <c r="N785" s="6">
        <v>15</v>
      </c>
      <c r="O785" s="4">
        <f>Table2[[#This Row],[Discount]]/100</f>
        <v>0.15</v>
      </c>
      <c r="P785" s="4" t="str">
        <f>IF(Table2[[#This Row],[Discount%]]=0,"No Discount",
IF(Table2[[#This Row],[Discount%]]&lt;=0.1,"Medium Discount",
IF(Table2[[#This Row],[Discount%]]&lt;=0.2,"High Discount")))</f>
        <v>High Discount</v>
      </c>
      <c r="Q785" s="9">
        <f>(Table2[Unit_Price]*Table2[Quantity])*(Table2[Discount]/100)</f>
        <v>5560.05</v>
      </c>
      <c r="R785" s="10">
        <v>31506.95</v>
      </c>
      <c r="S785" s="10">
        <v>2576.16</v>
      </c>
      <c r="T785" s="4">
        <f>Table2[Profit]/Table2[Sales]</f>
        <v>8.1764816968954462E-2</v>
      </c>
      <c r="U785" t="s">
        <v>33</v>
      </c>
    </row>
    <row r="786" spans="1:21" x14ac:dyDescent="0.35">
      <c r="A786">
        <v>10835</v>
      </c>
      <c r="B786" s="1">
        <v>45424</v>
      </c>
      <c r="C786" s="2">
        <f>YEAR(Table2[Order Date])</f>
        <v>2024</v>
      </c>
      <c r="D786" s="2" t="str">
        <f>TEXT(Table2[Order Date],"mmm")</f>
        <v>May</v>
      </c>
      <c r="E786" t="s">
        <v>1739</v>
      </c>
      <c r="F786" t="s">
        <v>22</v>
      </c>
      <c r="G786" t="s">
        <v>58</v>
      </c>
      <c r="H786" t="str">
        <f>VLOOKUP(Table2[[#This Row],[City]], Table46[], 2, FALSE)</f>
        <v>Rajashtan</v>
      </c>
      <c r="I786" t="s">
        <v>129</v>
      </c>
      <c r="J786" t="s">
        <v>148</v>
      </c>
      <c r="K786" t="s">
        <v>1740</v>
      </c>
      <c r="L786" s="2">
        <v>5</v>
      </c>
      <c r="M786" s="11">
        <v>44189</v>
      </c>
      <c r="N786" s="6">
        <v>5</v>
      </c>
      <c r="O786" s="4">
        <f>Table2[[#This Row],[Discount]]/100</f>
        <v>0.05</v>
      </c>
      <c r="P786" s="4" t="str">
        <f>IF(Table2[[#This Row],[Discount%]]=0,"No Discount",
IF(Table2[[#This Row],[Discount%]]&lt;=0.1,"Medium Discount",
IF(Table2[[#This Row],[Discount%]]&lt;=0.2,"High Discount")))</f>
        <v>Medium Discount</v>
      </c>
      <c r="Q786" s="9">
        <f>(Table2[Unit_Price]*Table2[Quantity])*(Table2[Discount]/100)</f>
        <v>11047.25</v>
      </c>
      <c r="R786" s="10">
        <v>209897.75</v>
      </c>
      <c r="S786" s="10">
        <v>33204.58</v>
      </c>
      <c r="T786" s="4">
        <f>Table2[Profit]/Table2[Sales]</f>
        <v>0.15819407306652883</v>
      </c>
      <c r="U786" t="s">
        <v>20</v>
      </c>
    </row>
    <row r="787" spans="1:21" x14ac:dyDescent="0.35">
      <c r="A787">
        <v>10836</v>
      </c>
      <c r="B787" s="1">
        <v>45373</v>
      </c>
      <c r="C787" s="2">
        <f>YEAR(Table2[Order Date])</f>
        <v>2024</v>
      </c>
      <c r="D787" s="2" t="str">
        <f>TEXT(Table2[Order Date],"mmm")</f>
        <v>Mar</v>
      </c>
      <c r="E787" t="s">
        <v>1741</v>
      </c>
      <c r="F787" t="s">
        <v>28</v>
      </c>
      <c r="G787" t="s">
        <v>114</v>
      </c>
      <c r="H787" t="str">
        <f>VLOOKUP(Table2[[#This Row],[City]], Table46[], 2, FALSE)</f>
        <v>Jharkhand</v>
      </c>
      <c r="I787" t="s">
        <v>46</v>
      </c>
      <c r="J787" t="s">
        <v>126</v>
      </c>
      <c r="K787" t="s">
        <v>1742</v>
      </c>
      <c r="L787" s="2">
        <v>5</v>
      </c>
      <c r="M787" s="11">
        <v>29514</v>
      </c>
      <c r="N787" s="6">
        <v>0</v>
      </c>
      <c r="O787" s="4">
        <f>Table2[[#This Row],[Discount]]/100</f>
        <v>0</v>
      </c>
      <c r="P787" s="4" t="str">
        <f>IF(Table2[[#This Row],[Discount%]]=0,"No Discount",
IF(Table2[[#This Row],[Discount%]]&lt;=0.1,"Medium Discount",
IF(Table2[[#This Row],[Discount%]]&lt;=0.2,"High Discount")))</f>
        <v>No Discount</v>
      </c>
      <c r="Q787" s="9">
        <f>(Table2[Unit_Price]*Table2[Quantity])*(Table2[Discount]/100)</f>
        <v>0</v>
      </c>
      <c r="R787" s="10">
        <v>147570</v>
      </c>
      <c r="S787" s="10">
        <v>34950.93</v>
      </c>
      <c r="T787" s="4">
        <f>Table2[Profit]/Table2[Sales]</f>
        <v>0.2368430575320187</v>
      </c>
      <c r="U787" t="s">
        <v>72</v>
      </c>
    </row>
    <row r="788" spans="1:21" x14ac:dyDescent="0.35">
      <c r="A788">
        <v>10837</v>
      </c>
      <c r="B788" s="1">
        <v>45880</v>
      </c>
      <c r="C788" s="2">
        <f>YEAR(Table2[Order Date])</f>
        <v>2025</v>
      </c>
      <c r="D788" s="2" t="str">
        <f>TEXT(Table2[Order Date],"mmm")</f>
        <v>Aug</v>
      </c>
      <c r="E788" t="s">
        <v>1743</v>
      </c>
      <c r="F788" t="s">
        <v>28</v>
      </c>
      <c r="G788" t="s">
        <v>35</v>
      </c>
      <c r="H788" t="str">
        <f>VLOOKUP(Table2[[#This Row],[City]], Table46[], 2, FALSE)</f>
        <v>West Bengal</v>
      </c>
      <c r="I788" t="s">
        <v>46</v>
      </c>
      <c r="J788" t="s">
        <v>201</v>
      </c>
      <c r="K788" t="s">
        <v>1324</v>
      </c>
      <c r="L788" s="2">
        <v>3</v>
      </c>
      <c r="M788" s="11">
        <v>76291</v>
      </c>
      <c r="N788" s="6">
        <v>5</v>
      </c>
      <c r="O788" s="4">
        <f>Table2[[#This Row],[Discount]]/100</f>
        <v>0.05</v>
      </c>
      <c r="P788" s="4" t="str">
        <f>IF(Table2[[#This Row],[Discount%]]=0,"No Discount",
IF(Table2[[#This Row],[Discount%]]&lt;=0.1,"Medium Discount",
IF(Table2[[#This Row],[Discount%]]&lt;=0.2,"High Discount")))</f>
        <v>Medium Discount</v>
      </c>
      <c r="Q788" s="9">
        <f>(Table2[Unit_Price]*Table2[Quantity])*(Table2[Discount]/100)</f>
        <v>11443.650000000001</v>
      </c>
      <c r="R788" s="10">
        <v>217429.35</v>
      </c>
      <c r="S788" s="10">
        <v>45944.7</v>
      </c>
      <c r="T788" s="4">
        <f>Table2[Profit]/Table2[Sales]</f>
        <v>0.21130863887511045</v>
      </c>
      <c r="U788" t="s">
        <v>38</v>
      </c>
    </row>
    <row r="789" spans="1:21" x14ac:dyDescent="0.35">
      <c r="A789">
        <v>10838</v>
      </c>
      <c r="B789" s="1">
        <v>45426</v>
      </c>
      <c r="C789" s="2">
        <f>YEAR(Table2[Order Date])</f>
        <v>2024</v>
      </c>
      <c r="D789" s="2" t="str">
        <f>TEXT(Table2[Order Date],"mmm")</f>
        <v>May</v>
      </c>
      <c r="E789" t="s">
        <v>1744</v>
      </c>
      <c r="F789" t="s">
        <v>40</v>
      </c>
      <c r="G789" t="s">
        <v>62</v>
      </c>
      <c r="H789" t="str">
        <f>VLOOKUP(Table2[[#This Row],[City]], Table46[], 2, FALSE)</f>
        <v>Goa</v>
      </c>
      <c r="I789" t="s">
        <v>24</v>
      </c>
      <c r="J789" t="s">
        <v>25</v>
      </c>
      <c r="K789" t="s">
        <v>1745</v>
      </c>
      <c r="L789" s="2">
        <v>1</v>
      </c>
      <c r="M789" s="11">
        <v>79856</v>
      </c>
      <c r="N789" s="6">
        <v>20</v>
      </c>
      <c r="O789" s="4">
        <f>Table2[[#This Row],[Discount]]/100</f>
        <v>0.2</v>
      </c>
      <c r="P789" s="4" t="str">
        <f>IF(Table2[[#This Row],[Discount%]]=0,"No Discount",
IF(Table2[[#This Row],[Discount%]]&lt;=0.1,"Medium Discount",
IF(Table2[[#This Row],[Discount%]]&lt;=0.2,"High Discount")))</f>
        <v>High Discount</v>
      </c>
      <c r="Q789" s="9">
        <f>(Table2[Unit_Price]*Table2[Quantity])*(Table2[Discount]/100)</f>
        <v>15971.2</v>
      </c>
      <c r="R789" s="10">
        <v>63884.800000000003</v>
      </c>
      <c r="S789" s="10">
        <v>10892.13</v>
      </c>
      <c r="T789" s="4">
        <f>Table2[Profit]/Table2[Sales]</f>
        <v>0.17049642481466637</v>
      </c>
      <c r="U789" t="s">
        <v>33</v>
      </c>
    </row>
    <row r="790" spans="1:21" x14ac:dyDescent="0.35">
      <c r="A790">
        <v>10839</v>
      </c>
      <c r="B790" s="1">
        <v>45458</v>
      </c>
      <c r="C790" s="2">
        <f>YEAR(Table2[Order Date])</f>
        <v>2024</v>
      </c>
      <c r="D790" s="2" t="str">
        <f>TEXT(Table2[Order Date],"mmm")</f>
        <v>Jun</v>
      </c>
      <c r="E790" t="s">
        <v>1746</v>
      </c>
      <c r="F790" t="s">
        <v>28</v>
      </c>
      <c r="G790" t="s">
        <v>85</v>
      </c>
      <c r="H790" t="str">
        <f>VLOOKUP(Table2[[#This Row],[City]], Table46[], 2, FALSE)</f>
        <v>Odisha</v>
      </c>
      <c r="I790" t="s">
        <v>96</v>
      </c>
      <c r="J790" t="s">
        <v>156</v>
      </c>
      <c r="K790" t="s">
        <v>1747</v>
      </c>
      <c r="L790" s="2">
        <v>3</v>
      </c>
      <c r="M790" s="11">
        <v>46328</v>
      </c>
      <c r="N790" s="6">
        <v>0</v>
      </c>
      <c r="O790" s="4">
        <f>Table2[[#This Row],[Discount]]/100</f>
        <v>0</v>
      </c>
      <c r="P790" s="4" t="str">
        <f>IF(Table2[[#This Row],[Discount%]]=0,"No Discount",
IF(Table2[[#This Row],[Discount%]]&lt;=0.1,"Medium Discount",
IF(Table2[[#This Row],[Discount%]]&lt;=0.2,"High Discount")))</f>
        <v>No Discount</v>
      </c>
      <c r="Q790" s="9">
        <f>(Table2[Unit_Price]*Table2[Quantity])*(Table2[Discount]/100)</f>
        <v>0</v>
      </c>
      <c r="R790" s="10">
        <v>138984</v>
      </c>
      <c r="S790" s="10">
        <v>13131.13</v>
      </c>
      <c r="T790" s="4">
        <f>Table2[Profit]/Table2[Sales]</f>
        <v>9.4479436481897189E-2</v>
      </c>
      <c r="U790" t="s">
        <v>72</v>
      </c>
    </row>
    <row r="791" spans="1:21" x14ac:dyDescent="0.35">
      <c r="A791">
        <v>10840</v>
      </c>
      <c r="B791" s="1">
        <v>45772</v>
      </c>
      <c r="C791" s="2">
        <f>YEAR(Table2[Order Date])</f>
        <v>2025</v>
      </c>
      <c r="D791" s="2" t="str">
        <f>TEXT(Table2[Order Date],"mmm")</f>
        <v>Apr</v>
      </c>
      <c r="E791" t="s">
        <v>1748</v>
      </c>
      <c r="F791" t="s">
        <v>15</v>
      </c>
      <c r="G791" t="s">
        <v>174</v>
      </c>
      <c r="H791" t="str">
        <f>VLOOKUP(Table2[[#This Row],[City]], Table46[], 2, FALSE)</f>
        <v>Tamil Nadu</v>
      </c>
      <c r="I791" t="s">
        <v>30</v>
      </c>
      <c r="J791" t="s">
        <v>104</v>
      </c>
      <c r="K791" t="s">
        <v>1749</v>
      </c>
      <c r="L791" s="2">
        <v>2</v>
      </c>
      <c r="M791" s="11">
        <v>64873</v>
      </c>
      <c r="N791" s="6">
        <v>0</v>
      </c>
      <c r="O791" s="4">
        <f>Table2[[#This Row],[Discount]]/100</f>
        <v>0</v>
      </c>
      <c r="P791" s="4" t="str">
        <f>IF(Table2[[#This Row],[Discount%]]=0,"No Discount",
IF(Table2[[#This Row],[Discount%]]&lt;=0.1,"Medium Discount",
IF(Table2[[#This Row],[Discount%]]&lt;=0.2,"High Discount")))</f>
        <v>No Discount</v>
      </c>
      <c r="Q791" s="9">
        <f>(Table2[Unit_Price]*Table2[Quantity])*(Table2[Discount]/100)</f>
        <v>0</v>
      </c>
      <c r="R791" s="10">
        <v>129746</v>
      </c>
      <c r="S791" s="10">
        <v>9933.6</v>
      </c>
      <c r="T791" s="4">
        <f>Table2[Profit]/Table2[Sales]</f>
        <v>7.656189786197648E-2</v>
      </c>
      <c r="U791" t="s">
        <v>83</v>
      </c>
    </row>
    <row r="792" spans="1:21" x14ac:dyDescent="0.35">
      <c r="A792">
        <v>10841</v>
      </c>
      <c r="B792" s="1">
        <v>45673</v>
      </c>
      <c r="C792" s="2">
        <f>YEAR(Table2[Order Date])</f>
        <v>2025</v>
      </c>
      <c r="D792" s="2" t="str">
        <f>TEXT(Table2[Order Date],"mmm")</f>
        <v>Jan</v>
      </c>
      <c r="E792" t="s">
        <v>1750</v>
      </c>
      <c r="F792" t="s">
        <v>40</v>
      </c>
      <c r="G792" t="s">
        <v>50</v>
      </c>
      <c r="H792" t="str">
        <f>VLOOKUP(Table2[[#This Row],[City]], Table46[], 2, FALSE)</f>
        <v>Maharashtra</v>
      </c>
      <c r="I792" t="s">
        <v>24</v>
      </c>
      <c r="J792" t="s">
        <v>25</v>
      </c>
      <c r="K792" t="s">
        <v>1751</v>
      </c>
      <c r="L792" s="2">
        <v>2</v>
      </c>
      <c r="M792" s="11">
        <v>39562</v>
      </c>
      <c r="N792" s="6">
        <v>20</v>
      </c>
      <c r="O792" s="4">
        <f>Table2[[#This Row],[Discount]]/100</f>
        <v>0.2</v>
      </c>
      <c r="P792" s="4" t="str">
        <f>IF(Table2[[#This Row],[Discount%]]=0,"No Discount",
IF(Table2[[#This Row],[Discount%]]&lt;=0.1,"Medium Discount",
IF(Table2[[#This Row],[Discount%]]&lt;=0.2,"High Discount")))</f>
        <v>High Discount</v>
      </c>
      <c r="Q792" s="9">
        <f>(Table2[Unit_Price]*Table2[Quantity])*(Table2[Discount]/100)</f>
        <v>15824.800000000001</v>
      </c>
      <c r="R792" s="10">
        <v>63299.199999999997</v>
      </c>
      <c r="S792" s="10">
        <v>11971.03</v>
      </c>
      <c r="T792" s="4">
        <f>Table2[Profit]/Table2[Sales]</f>
        <v>0.18911818790758811</v>
      </c>
      <c r="U792" t="s">
        <v>83</v>
      </c>
    </row>
    <row r="793" spans="1:21" x14ac:dyDescent="0.35">
      <c r="A793">
        <v>10842</v>
      </c>
      <c r="B793" s="1">
        <v>45451</v>
      </c>
      <c r="C793" s="2">
        <f>YEAR(Table2[Order Date])</f>
        <v>2024</v>
      </c>
      <c r="D793" s="2" t="str">
        <f>TEXT(Table2[Order Date],"mmm")</f>
        <v>Jun</v>
      </c>
      <c r="E793" t="s">
        <v>1752</v>
      </c>
      <c r="F793" t="s">
        <v>28</v>
      </c>
      <c r="G793" t="s">
        <v>85</v>
      </c>
      <c r="H793" t="str">
        <f>VLOOKUP(Table2[[#This Row],[City]], Table46[], 2, FALSE)</f>
        <v>Odisha</v>
      </c>
      <c r="I793" t="s">
        <v>42</v>
      </c>
      <c r="J793" t="s">
        <v>188</v>
      </c>
      <c r="K793" t="s">
        <v>1753</v>
      </c>
      <c r="L793" s="2">
        <v>1</v>
      </c>
      <c r="M793" s="11">
        <v>26720</v>
      </c>
      <c r="N793" s="6">
        <v>15</v>
      </c>
      <c r="O793" s="4">
        <f>Table2[[#This Row],[Discount]]/100</f>
        <v>0.15</v>
      </c>
      <c r="P793" s="4" t="str">
        <f>IF(Table2[[#This Row],[Discount%]]=0,"No Discount",
IF(Table2[[#This Row],[Discount%]]&lt;=0.1,"Medium Discount",
IF(Table2[[#This Row],[Discount%]]&lt;=0.2,"High Discount")))</f>
        <v>High Discount</v>
      </c>
      <c r="Q793" s="9">
        <f>(Table2[Unit_Price]*Table2[Quantity])*(Table2[Discount]/100)</f>
        <v>4008</v>
      </c>
      <c r="R793" s="10">
        <v>22712</v>
      </c>
      <c r="S793" s="10">
        <v>2991.34</v>
      </c>
      <c r="T793" s="4">
        <f>Table2[Profit]/Table2[Sales]</f>
        <v>0.13170746741810496</v>
      </c>
      <c r="U793" t="s">
        <v>20</v>
      </c>
    </row>
    <row r="794" spans="1:21" x14ac:dyDescent="0.35">
      <c r="A794">
        <v>10843</v>
      </c>
      <c r="B794" s="1">
        <v>45249</v>
      </c>
      <c r="C794" s="2">
        <f>YEAR(Table2[Order Date])</f>
        <v>2023</v>
      </c>
      <c r="D794" s="2" t="str">
        <f>TEXT(Table2[Order Date],"mmm")</f>
        <v>Nov</v>
      </c>
      <c r="E794" t="s">
        <v>1754</v>
      </c>
      <c r="F794" t="s">
        <v>22</v>
      </c>
      <c r="G794" t="s">
        <v>54</v>
      </c>
      <c r="H794" t="str">
        <f>VLOOKUP(Table2[[#This Row],[City]], Table46[], 2, FALSE)</f>
        <v>Uttar Pradesh</v>
      </c>
      <c r="I794" t="s">
        <v>24</v>
      </c>
      <c r="J794" t="s">
        <v>133</v>
      </c>
      <c r="K794" t="s">
        <v>1755</v>
      </c>
      <c r="L794" s="2">
        <v>5</v>
      </c>
      <c r="M794" s="11">
        <v>59759</v>
      </c>
      <c r="N794" s="6">
        <v>5</v>
      </c>
      <c r="O794" s="4">
        <f>Table2[[#This Row],[Discount]]/100</f>
        <v>0.05</v>
      </c>
      <c r="P794" s="4" t="str">
        <f>IF(Table2[[#This Row],[Discount%]]=0,"No Discount",
IF(Table2[[#This Row],[Discount%]]&lt;=0.1,"Medium Discount",
IF(Table2[[#This Row],[Discount%]]&lt;=0.2,"High Discount")))</f>
        <v>Medium Discount</v>
      </c>
      <c r="Q794" s="9">
        <f>(Table2[Unit_Price]*Table2[Quantity])*(Table2[Discount]/100)</f>
        <v>14939.75</v>
      </c>
      <c r="R794" s="10">
        <v>283855.25</v>
      </c>
      <c r="S794" s="10">
        <v>64522.53</v>
      </c>
      <c r="T794" s="4">
        <f>Table2[Profit]/Table2[Sales]</f>
        <v>0.22730786201770092</v>
      </c>
      <c r="U794" t="s">
        <v>38</v>
      </c>
    </row>
    <row r="795" spans="1:21" x14ac:dyDescent="0.35">
      <c r="A795">
        <v>10844</v>
      </c>
      <c r="B795" s="1">
        <v>45761</v>
      </c>
      <c r="C795" s="2">
        <f>YEAR(Table2[Order Date])</f>
        <v>2025</v>
      </c>
      <c r="D795" s="2" t="str">
        <f>TEXT(Table2[Order Date],"mmm")</f>
        <v>Apr</v>
      </c>
      <c r="E795" t="s">
        <v>1756</v>
      </c>
      <c r="F795" t="s">
        <v>40</v>
      </c>
      <c r="G795" t="s">
        <v>50</v>
      </c>
      <c r="H795" t="str">
        <f>VLOOKUP(Table2[[#This Row],[City]], Table46[], 2, FALSE)</f>
        <v>Maharashtra</v>
      </c>
      <c r="I795" t="s">
        <v>96</v>
      </c>
      <c r="J795" t="s">
        <v>97</v>
      </c>
      <c r="K795" t="s">
        <v>1757</v>
      </c>
      <c r="L795" s="2">
        <v>1</v>
      </c>
      <c r="M795" s="11">
        <v>54511</v>
      </c>
      <c r="N795" s="6">
        <v>10</v>
      </c>
      <c r="O795" s="4">
        <f>Table2[[#This Row],[Discount]]/100</f>
        <v>0.1</v>
      </c>
      <c r="P795" s="4" t="str">
        <f>IF(Table2[[#This Row],[Discount%]]=0,"No Discount",
IF(Table2[[#This Row],[Discount%]]&lt;=0.1,"Medium Discount",
IF(Table2[[#This Row],[Discount%]]&lt;=0.2,"High Discount")))</f>
        <v>Medium Discount</v>
      </c>
      <c r="Q795" s="9">
        <f>(Table2[Unit_Price]*Table2[Quantity])*(Table2[Discount]/100)</f>
        <v>5451.1</v>
      </c>
      <c r="R795" s="10">
        <v>49059.9</v>
      </c>
      <c r="S795" s="10">
        <v>4058.03</v>
      </c>
      <c r="T795" s="4">
        <f>Table2[Profit]/Table2[Sales]</f>
        <v>8.2715822902207303E-2</v>
      </c>
      <c r="U795" t="s">
        <v>72</v>
      </c>
    </row>
    <row r="796" spans="1:21" x14ac:dyDescent="0.35">
      <c r="A796">
        <v>10845</v>
      </c>
      <c r="B796" s="1">
        <v>45680</v>
      </c>
      <c r="C796" s="2">
        <f>YEAR(Table2[Order Date])</f>
        <v>2025</v>
      </c>
      <c r="D796" s="2" t="str">
        <f>TEXT(Table2[Order Date],"mmm")</f>
        <v>Jan</v>
      </c>
      <c r="E796" t="s">
        <v>1758</v>
      </c>
      <c r="F796" t="s">
        <v>28</v>
      </c>
      <c r="G796" t="s">
        <v>29</v>
      </c>
      <c r="H796" t="str">
        <f>VLOOKUP(Table2[[#This Row],[City]], Table46[], 2, FALSE)</f>
        <v>Bihar</v>
      </c>
      <c r="I796" t="s">
        <v>129</v>
      </c>
      <c r="J796" t="s">
        <v>130</v>
      </c>
      <c r="K796" t="s">
        <v>1759</v>
      </c>
      <c r="L796" s="2">
        <v>4</v>
      </c>
      <c r="M796" s="11">
        <v>42995</v>
      </c>
      <c r="N796" s="6">
        <v>5</v>
      </c>
      <c r="O796" s="4">
        <f>Table2[[#This Row],[Discount]]/100</f>
        <v>0.05</v>
      </c>
      <c r="P796" s="4" t="str">
        <f>IF(Table2[[#This Row],[Discount%]]=0,"No Discount",
IF(Table2[[#This Row],[Discount%]]&lt;=0.1,"Medium Discount",
IF(Table2[[#This Row],[Discount%]]&lt;=0.2,"High Discount")))</f>
        <v>Medium Discount</v>
      </c>
      <c r="Q796" s="9">
        <f>(Table2[Unit_Price]*Table2[Quantity])*(Table2[Discount]/100)</f>
        <v>8599</v>
      </c>
      <c r="R796" s="10">
        <v>163381</v>
      </c>
      <c r="S796" s="10">
        <v>15829.2</v>
      </c>
      <c r="T796" s="4">
        <f>Table2[Profit]/Table2[Sales]</f>
        <v>9.6885194728885252E-2</v>
      </c>
      <c r="U796" t="s">
        <v>83</v>
      </c>
    </row>
    <row r="797" spans="1:21" x14ac:dyDescent="0.35">
      <c r="A797">
        <v>10846</v>
      </c>
      <c r="B797" s="1">
        <v>45435</v>
      </c>
      <c r="C797" s="2">
        <f>YEAR(Table2[Order Date])</f>
        <v>2024</v>
      </c>
      <c r="D797" s="2" t="str">
        <f>TEXT(Table2[Order Date],"mmm")</f>
        <v>May</v>
      </c>
      <c r="E797" t="s">
        <v>1760</v>
      </c>
      <c r="F797" t="s">
        <v>15</v>
      </c>
      <c r="G797" t="s">
        <v>147</v>
      </c>
      <c r="H797" t="str">
        <f>VLOOKUP(Table2[[#This Row],[City]], Table46[], 2, FALSE)</f>
        <v>Kerala</v>
      </c>
      <c r="I797" t="s">
        <v>42</v>
      </c>
      <c r="J797" t="s">
        <v>188</v>
      </c>
      <c r="K797" t="s">
        <v>1761</v>
      </c>
      <c r="L797" s="2">
        <v>4</v>
      </c>
      <c r="M797" s="11">
        <v>5352</v>
      </c>
      <c r="N797" s="6">
        <v>20</v>
      </c>
      <c r="O797" s="4">
        <f>Table2[[#This Row],[Discount]]/100</f>
        <v>0.2</v>
      </c>
      <c r="P797" s="4" t="str">
        <f>IF(Table2[[#This Row],[Discount%]]=0,"No Discount",
IF(Table2[[#This Row],[Discount%]]&lt;=0.1,"Medium Discount",
IF(Table2[[#This Row],[Discount%]]&lt;=0.2,"High Discount")))</f>
        <v>High Discount</v>
      </c>
      <c r="Q797" s="9">
        <f>(Table2[Unit_Price]*Table2[Quantity])*(Table2[Discount]/100)</f>
        <v>4281.6000000000004</v>
      </c>
      <c r="R797" s="10">
        <v>17126.400000000001</v>
      </c>
      <c r="S797" s="10">
        <v>1853.44</v>
      </c>
      <c r="T797" s="4">
        <f>Table2[Profit]/Table2[Sales]</f>
        <v>0.10822122571001494</v>
      </c>
      <c r="U797" t="s">
        <v>83</v>
      </c>
    </row>
    <row r="798" spans="1:21" x14ac:dyDescent="0.35">
      <c r="A798">
        <v>10847</v>
      </c>
      <c r="B798" s="1">
        <v>45460</v>
      </c>
      <c r="C798" s="2">
        <f>YEAR(Table2[Order Date])</f>
        <v>2024</v>
      </c>
      <c r="D798" s="2" t="str">
        <f>TEXT(Table2[Order Date],"mmm")</f>
        <v>Jun</v>
      </c>
      <c r="E798" t="s">
        <v>1762</v>
      </c>
      <c r="F798" t="s">
        <v>15</v>
      </c>
      <c r="G798" t="s">
        <v>174</v>
      </c>
      <c r="H798" t="str">
        <f>VLOOKUP(Table2[[#This Row],[City]], Table46[], 2, FALSE)</f>
        <v>Tamil Nadu</v>
      </c>
      <c r="I798" t="s">
        <v>75</v>
      </c>
      <c r="J798" t="s">
        <v>76</v>
      </c>
      <c r="K798" t="s">
        <v>1223</v>
      </c>
      <c r="L798" s="2">
        <v>3</v>
      </c>
      <c r="M798" s="11">
        <v>25522</v>
      </c>
      <c r="N798" s="6">
        <v>15</v>
      </c>
      <c r="O798" s="4">
        <f>Table2[[#This Row],[Discount]]/100</f>
        <v>0.15</v>
      </c>
      <c r="P798" s="4" t="str">
        <f>IF(Table2[[#This Row],[Discount%]]=0,"No Discount",
IF(Table2[[#This Row],[Discount%]]&lt;=0.1,"Medium Discount",
IF(Table2[[#This Row],[Discount%]]&lt;=0.2,"High Discount")))</f>
        <v>High Discount</v>
      </c>
      <c r="Q798" s="9">
        <f>(Table2[Unit_Price]*Table2[Quantity])*(Table2[Discount]/100)</f>
        <v>11484.9</v>
      </c>
      <c r="R798" s="10">
        <v>65081.1</v>
      </c>
      <c r="S798" s="10">
        <v>12032.58</v>
      </c>
      <c r="T798" s="4">
        <f>Table2[Profit]/Table2[Sales]</f>
        <v>0.1848859346261818</v>
      </c>
      <c r="U798" t="s">
        <v>20</v>
      </c>
    </row>
    <row r="799" spans="1:21" x14ac:dyDescent="0.35">
      <c r="A799">
        <v>10848</v>
      </c>
      <c r="B799" s="1">
        <v>45204</v>
      </c>
      <c r="C799" s="2">
        <f>YEAR(Table2[Order Date])</f>
        <v>2023</v>
      </c>
      <c r="D799" s="2" t="str">
        <f>TEXT(Table2[Order Date],"mmm")</f>
        <v>Oct</v>
      </c>
      <c r="E799" t="s">
        <v>1763</v>
      </c>
      <c r="F799" t="s">
        <v>22</v>
      </c>
      <c r="G799" t="s">
        <v>23</v>
      </c>
      <c r="H799" t="str">
        <f>VLOOKUP(Table2[[#This Row],[City]], Table46[], 2, FALSE)</f>
        <v>Delhi</v>
      </c>
      <c r="I799" t="s">
        <v>96</v>
      </c>
      <c r="J799" t="s">
        <v>183</v>
      </c>
      <c r="K799" t="s">
        <v>1764</v>
      </c>
      <c r="L799" s="2">
        <v>2</v>
      </c>
      <c r="M799" s="11">
        <v>71438</v>
      </c>
      <c r="N799" s="6">
        <v>15</v>
      </c>
      <c r="O799" s="4">
        <f>Table2[[#This Row],[Discount]]/100</f>
        <v>0.15</v>
      </c>
      <c r="P799" s="4" t="str">
        <f>IF(Table2[[#This Row],[Discount%]]=0,"No Discount",
IF(Table2[[#This Row],[Discount%]]&lt;=0.1,"Medium Discount",
IF(Table2[[#This Row],[Discount%]]&lt;=0.2,"High Discount")))</f>
        <v>High Discount</v>
      </c>
      <c r="Q799" s="9">
        <f>(Table2[Unit_Price]*Table2[Quantity])*(Table2[Discount]/100)</f>
        <v>21431.399999999998</v>
      </c>
      <c r="R799" s="10">
        <v>121444.6</v>
      </c>
      <c r="S799" s="10">
        <v>26940.85</v>
      </c>
      <c r="T799" s="4">
        <f>Table2[Profit]/Table2[Sales]</f>
        <v>0.22183654110598575</v>
      </c>
      <c r="U799" t="s">
        <v>83</v>
      </c>
    </row>
    <row r="800" spans="1:21" x14ac:dyDescent="0.35">
      <c r="A800">
        <v>10849</v>
      </c>
      <c r="B800" s="1">
        <v>45798</v>
      </c>
      <c r="C800" s="2">
        <f>YEAR(Table2[Order Date])</f>
        <v>2025</v>
      </c>
      <c r="D800" s="2" t="str">
        <f>TEXT(Table2[Order Date],"mmm")</f>
        <v>May</v>
      </c>
      <c r="E800" t="s">
        <v>1765</v>
      </c>
      <c r="F800" t="s">
        <v>22</v>
      </c>
      <c r="G800" t="s">
        <v>23</v>
      </c>
      <c r="H800" t="str">
        <f>VLOOKUP(Table2[[#This Row],[City]], Table46[], 2, FALSE)</f>
        <v>Delhi</v>
      </c>
      <c r="I800" t="s">
        <v>75</v>
      </c>
      <c r="J800" t="s">
        <v>204</v>
      </c>
      <c r="K800" t="s">
        <v>1766</v>
      </c>
      <c r="L800" s="2">
        <v>3</v>
      </c>
      <c r="M800" s="11">
        <v>42864</v>
      </c>
      <c r="N800" s="6">
        <v>0</v>
      </c>
      <c r="O800" s="4">
        <f>Table2[[#This Row],[Discount]]/100</f>
        <v>0</v>
      </c>
      <c r="P800" s="4" t="str">
        <f>IF(Table2[[#This Row],[Discount%]]=0,"No Discount",
IF(Table2[[#This Row],[Discount%]]&lt;=0.1,"Medium Discount",
IF(Table2[[#This Row],[Discount%]]&lt;=0.2,"High Discount")))</f>
        <v>No Discount</v>
      </c>
      <c r="Q800" s="9">
        <f>(Table2[Unit_Price]*Table2[Quantity])*(Table2[Discount]/100)</f>
        <v>0</v>
      </c>
      <c r="R800" s="10">
        <v>128592</v>
      </c>
      <c r="S800" s="10">
        <v>25750.65</v>
      </c>
      <c r="T800" s="4">
        <f>Table2[Profit]/Table2[Sales]</f>
        <v>0.20025079320642031</v>
      </c>
      <c r="U800" t="s">
        <v>38</v>
      </c>
    </row>
    <row r="801" spans="1:21" x14ac:dyDescent="0.35">
      <c r="A801">
        <v>10850</v>
      </c>
      <c r="B801" s="1">
        <v>45669</v>
      </c>
      <c r="C801" s="2">
        <f>YEAR(Table2[Order Date])</f>
        <v>2025</v>
      </c>
      <c r="D801" s="2" t="str">
        <f>TEXT(Table2[Order Date],"mmm")</f>
        <v>Jan</v>
      </c>
      <c r="E801" t="s">
        <v>1767</v>
      </c>
      <c r="F801" t="s">
        <v>28</v>
      </c>
      <c r="G801" t="s">
        <v>35</v>
      </c>
      <c r="H801" t="str">
        <f>VLOOKUP(Table2[[#This Row],[City]], Table46[], 2, FALSE)</f>
        <v>West Bengal</v>
      </c>
      <c r="I801" t="s">
        <v>17</v>
      </c>
      <c r="J801" t="s">
        <v>291</v>
      </c>
      <c r="K801" t="s">
        <v>1768</v>
      </c>
      <c r="L801" s="2">
        <v>5</v>
      </c>
      <c r="M801" s="11">
        <v>61772</v>
      </c>
      <c r="N801" s="6">
        <v>0</v>
      </c>
      <c r="O801" s="4">
        <f>Table2[[#This Row],[Discount]]/100</f>
        <v>0</v>
      </c>
      <c r="P801" s="4" t="str">
        <f>IF(Table2[[#This Row],[Discount%]]=0,"No Discount",
IF(Table2[[#This Row],[Discount%]]&lt;=0.1,"Medium Discount",
IF(Table2[[#This Row],[Discount%]]&lt;=0.2,"High Discount")))</f>
        <v>No Discount</v>
      </c>
      <c r="Q801" s="9">
        <f>(Table2[Unit_Price]*Table2[Quantity])*(Table2[Discount]/100)</f>
        <v>0</v>
      </c>
      <c r="R801" s="10">
        <v>308860</v>
      </c>
      <c r="S801" s="10">
        <v>29593.58</v>
      </c>
      <c r="T801" s="4">
        <f>Table2[Profit]/Table2[Sales]</f>
        <v>9.5815515120119155E-2</v>
      </c>
      <c r="U801" t="s">
        <v>38</v>
      </c>
    </row>
    <row r="802" spans="1:21" x14ac:dyDescent="0.35">
      <c r="A802">
        <v>10851</v>
      </c>
      <c r="B802" s="1">
        <v>45810</v>
      </c>
      <c r="C802" s="2">
        <f>YEAR(Table2[Order Date])</f>
        <v>2025</v>
      </c>
      <c r="D802" s="2" t="str">
        <f>TEXT(Table2[Order Date],"mmm")</f>
        <v>Jun</v>
      </c>
      <c r="E802" t="s">
        <v>1769</v>
      </c>
      <c r="F802" t="s">
        <v>15</v>
      </c>
      <c r="G802" t="s">
        <v>93</v>
      </c>
      <c r="H802" t="str">
        <f>VLOOKUP(Table2[[#This Row],[City]], Table46[], 2, FALSE)</f>
        <v>Tamil Nadu</v>
      </c>
      <c r="I802" t="s">
        <v>17</v>
      </c>
      <c r="J802" t="s">
        <v>55</v>
      </c>
      <c r="K802" t="s">
        <v>1770</v>
      </c>
      <c r="L802" s="2">
        <v>5</v>
      </c>
      <c r="M802" s="11">
        <v>29929</v>
      </c>
      <c r="N802" s="6">
        <v>0</v>
      </c>
      <c r="O802" s="4">
        <f>Table2[[#This Row],[Discount]]/100</f>
        <v>0</v>
      </c>
      <c r="P802" s="4" t="str">
        <f>IF(Table2[[#This Row],[Discount%]]=0,"No Discount",
IF(Table2[[#This Row],[Discount%]]&lt;=0.1,"Medium Discount",
IF(Table2[[#This Row],[Discount%]]&lt;=0.2,"High Discount")))</f>
        <v>No Discount</v>
      </c>
      <c r="Q802" s="9">
        <f>(Table2[Unit_Price]*Table2[Quantity])*(Table2[Discount]/100)</f>
        <v>0</v>
      </c>
      <c r="R802" s="10">
        <v>149645</v>
      </c>
      <c r="S802" s="10">
        <v>17538.36</v>
      </c>
      <c r="T802" s="4">
        <f>Table2[Profit]/Table2[Sales]</f>
        <v>0.1171997727956163</v>
      </c>
      <c r="U802" t="s">
        <v>38</v>
      </c>
    </row>
    <row r="803" spans="1:21" x14ac:dyDescent="0.35">
      <c r="A803">
        <v>10852</v>
      </c>
      <c r="B803" s="1">
        <v>45863</v>
      </c>
      <c r="C803" s="2">
        <f>YEAR(Table2[Order Date])</f>
        <v>2025</v>
      </c>
      <c r="D803" s="2" t="str">
        <f>TEXT(Table2[Order Date],"mmm")</f>
        <v>Jul</v>
      </c>
      <c r="E803" t="s">
        <v>1771</v>
      </c>
      <c r="F803" t="s">
        <v>40</v>
      </c>
      <c r="G803" t="s">
        <v>50</v>
      </c>
      <c r="H803" t="str">
        <f>VLOOKUP(Table2[[#This Row],[City]], Table46[], 2, FALSE)</f>
        <v>Maharashtra</v>
      </c>
      <c r="I803" t="s">
        <v>46</v>
      </c>
      <c r="J803" t="s">
        <v>141</v>
      </c>
      <c r="K803" t="s">
        <v>1772</v>
      </c>
      <c r="L803" s="2">
        <v>4</v>
      </c>
      <c r="M803" s="11">
        <v>21854</v>
      </c>
      <c r="N803" s="6">
        <v>10</v>
      </c>
      <c r="O803" s="4">
        <f>Table2[[#This Row],[Discount]]/100</f>
        <v>0.1</v>
      </c>
      <c r="P803" s="4" t="str">
        <f>IF(Table2[[#This Row],[Discount%]]=0,"No Discount",
IF(Table2[[#This Row],[Discount%]]&lt;=0.1,"Medium Discount",
IF(Table2[[#This Row],[Discount%]]&lt;=0.2,"High Discount")))</f>
        <v>Medium Discount</v>
      </c>
      <c r="Q803" s="9">
        <f>(Table2[Unit_Price]*Table2[Quantity])*(Table2[Discount]/100)</f>
        <v>8741.6</v>
      </c>
      <c r="R803" s="10">
        <v>78674.399999999994</v>
      </c>
      <c r="S803" s="10">
        <v>15118</v>
      </c>
      <c r="T803" s="4">
        <f>Table2[Profit]/Table2[Sales]</f>
        <v>0.19215907588745515</v>
      </c>
      <c r="U803" t="s">
        <v>33</v>
      </c>
    </row>
    <row r="804" spans="1:21" x14ac:dyDescent="0.35">
      <c r="A804">
        <v>10853</v>
      </c>
      <c r="B804" s="1">
        <v>45598</v>
      </c>
      <c r="C804" s="2">
        <f>YEAR(Table2[Order Date])</f>
        <v>2024</v>
      </c>
      <c r="D804" s="2" t="str">
        <f>TEXT(Table2[Order Date],"mmm")</f>
        <v>Nov</v>
      </c>
      <c r="E804" t="s">
        <v>1773</v>
      </c>
      <c r="F804" t="s">
        <v>15</v>
      </c>
      <c r="G804" t="s">
        <v>93</v>
      </c>
      <c r="H804" t="str">
        <f>VLOOKUP(Table2[[#This Row],[City]], Table46[], 2, FALSE)</f>
        <v>Tamil Nadu</v>
      </c>
      <c r="I804" t="s">
        <v>30</v>
      </c>
      <c r="J804" t="s">
        <v>104</v>
      </c>
      <c r="K804" t="s">
        <v>1774</v>
      </c>
      <c r="L804" s="2">
        <v>2</v>
      </c>
      <c r="M804" s="11">
        <v>712</v>
      </c>
      <c r="N804" s="6">
        <v>20</v>
      </c>
      <c r="O804" s="4">
        <f>Table2[[#This Row],[Discount]]/100</f>
        <v>0.2</v>
      </c>
      <c r="P804" s="4" t="str">
        <f>IF(Table2[[#This Row],[Discount%]]=0,"No Discount",
IF(Table2[[#This Row],[Discount%]]&lt;=0.1,"Medium Discount",
IF(Table2[[#This Row],[Discount%]]&lt;=0.2,"High Discount")))</f>
        <v>High Discount</v>
      </c>
      <c r="Q804" s="9">
        <f>(Table2[Unit_Price]*Table2[Quantity])*(Table2[Discount]/100)</f>
        <v>284.8</v>
      </c>
      <c r="R804" s="10">
        <v>1139.2</v>
      </c>
      <c r="S804" s="10">
        <v>269.16000000000003</v>
      </c>
      <c r="T804" s="4">
        <f>Table2[Profit]/Table2[Sales]</f>
        <v>0.23627106741573034</v>
      </c>
      <c r="U804" t="s">
        <v>72</v>
      </c>
    </row>
    <row r="805" spans="1:21" x14ac:dyDescent="0.35">
      <c r="A805">
        <v>10854</v>
      </c>
      <c r="B805" s="1">
        <v>45757</v>
      </c>
      <c r="C805" s="2">
        <f>YEAR(Table2[Order Date])</f>
        <v>2025</v>
      </c>
      <c r="D805" s="2" t="str">
        <f>TEXT(Table2[Order Date],"mmm")</f>
        <v>Apr</v>
      </c>
      <c r="E805" t="s">
        <v>1775</v>
      </c>
      <c r="F805" t="s">
        <v>40</v>
      </c>
      <c r="G805" t="s">
        <v>62</v>
      </c>
      <c r="H805" t="str">
        <f>VLOOKUP(Table2[[#This Row],[City]], Table46[], 2, FALSE)</f>
        <v>Goa</v>
      </c>
      <c r="I805" t="s">
        <v>69</v>
      </c>
      <c r="J805" t="s">
        <v>115</v>
      </c>
      <c r="K805" t="s">
        <v>1776</v>
      </c>
      <c r="L805" s="2">
        <v>3</v>
      </c>
      <c r="M805" s="11">
        <v>36710</v>
      </c>
      <c r="N805" s="6">
        <v>0</v>
      </c>
      <c r="O805" s="4">
        <f>Table2[[#This Row],[Discount]]/100</f>
        <v>0</v>
      </c>
      <c r="P805" s="4" t="str">
        <f>IF(Table2[[#This Row],[Discount%]]=0,"No Discount",
IF(Table2[[#This Row],[Discount%]]&lt;=0.1,"Medium Discount",
IF(Table2[[#This Row],[Discount%]]&lt;=0.2,"High Discount")))</f>
        <v>No Discount</v>
      </c>
      <c r="Q805" s="9">
        <f>(Table2[Unit_Price]*Table2[Quantity])*(Table2[Discount]/100)</f>
        <v>0</v>
      </c>
      <c r="R805" s="10">
        <v>110130</v>
      </c>
      <c r="S805" s="10">
        <v>11996.75</v>
      </c>
      <c r="T805" s="4">
        <f>Table2[Profit]/Table2[Sales]</f>
        <v>0.10893262507945156</v>
      </c>
      <c r="U805" t="s">
        <v>38</v>
      </c>
    </row>
    <row r="806" spans="1:21" x14ac:dyDescent="0.35">
      <c r="A806">
        <v>10855</v>
      </c>
      <c r="B806" s="1">
        <v>45580</v>
      </c>
      <c r="C806" s="2">
        <f>YEAR(Table2[Order Date])</f>
        <v>2024</v>
      </c>
      <c r="D806" s="2" t="str">
        <f>TEXT(Table2[Order Date],"mmm")</f>
        <v>Oct</v>
      </c>
      <c r="E806" t="s">
        <v>1777</v>
      </c>
      <c r="F806" t="s">
        <v>28</v>
      </c>
      <c r="G806" t="s">
        <v>144</v>
      </c>
      <c r="H806" t="str">
        <f>VLOOKUP(Table2[[#This Row],[City]], Table46[], 2, FALSE)</f>
        <v>Assam</v>
      </c>
      <c r="I806" t="s">
        <v>17</v>
      </c>
      <c r="J806" t="s">
        <v>291</v>
      </c>
      <c r="K806" t="s">
        <v>1778</v>
      </c>
      <c r="L806" s="2">
        <v>4</v>
      </c>
      <c r="M806" s="11">
        <v>62439</v>
      </c>
      <c r="N806" s="6">
        <v>20</v>
      </c>
      <c r="O806" s="4">
        <f>Table2[[#This Row],[Discount]]/100</f>
        <v>0.2</v>
      </c>
      <c r="P806" s="4" t="str">
        <f>IF(Table2[[#This Row],[Discount%]]=0,"No Discount",
IF(Table2[[#This Row],[Discount%]]&lt;=0.1,"Medium Discount",
IF(Table2[[#This Row],[Discount%]]&lt;=0.2,"High Discount")))</f>
        <v>High Discount</v>
      </c>
      <c r="Q806" s="9">
        <f>(Table2[Unit_Price]*Table2[Quantity])*(Table2[Discount]/100)</f>
        <v>49951.200000000004</v>
      </c>
      <c r="R806" s="10">
        <v>199804.79999999999</v>
      </c>
      <c r="S806" s="10">
        <v>37461.85</v>
      </c>
      <c r="T806" s="4">
        <f>Table2[Profit]/Table2[Sales]</f>
        <v>0.18749224242861032</v>
      </c>
      <c r="U806" t="s">
        <v>83</v>
      </c>
    </row>
    <row r="807" spans="1:21" x14ac:dyDescent="0.35">
      <c r="A807">
        <v>10856</v>
      </c>
      <c r="B807" s="1">
        <v>45660</v>
      </c>
      <c r="C807" s="2">
        <f>YEAR(Table2[Order Date])</f>
        <v>2025</v>
      </c>
      <c r="D807" s="2" t="str">
        <f>TEXT(Table2[Order Date],"mmm")</f>
        <v>Jan</v>
      </c>
      <c r="E807" t="s">
        <v>1779</v>
      </c>
      <c r="F807" t="s">
        <v>40</v>
      </c>
      <c r="G807" t="s">
        <v>103</v>
      </c>
      <c r="H807" t="str">
        <f>VLOOKUP(Table2[[#This Row],[City]], Table46[], 2, FALSE)</f>
        <v>Gujarat</v>
      </c>
      <c r="I807" t="s">
        <v>75</v>
      </c>
      <c r="J807" t="s">
        <v>204</v>
      </c>
      <c r="K807" t="s">
        <v>1780</v>
      </c>
      <c r="L807" s="2">
        <v>3</v>
      </c>
      <c r="M807" s="11">
        <v>56731</v>
      </c>
      <c r="N807" s="6">
        <v>5</v>
      </c>
      <c r="O807" s="4">
        <f>Table2[[#This Row],[Discount]]/100</f>
        <v>0.05</v>
      </c>
      <c r="P807" s="4" t="str">
        <f>IF(Table2[[#This Row],[Discount%]]=0,"No Discount",
IF(Table2[[#This Row],[Discount%]]&lt;=0.1,"Medium Discount",
IF(Table2[[#This Row],[Discount%]]&lt;=0.2,"High Discount")))</f>
        <v>Medium Discount</v>
      </c>
      <c r="Q807" s="9">
        <f>(Table2[Unit_Price]*Table2[Quantity])*(Table2[Discount]/100)</f>
        <v>8509.65</v>
      </c>
      <c r="R807" s="10">
        <v>161683.35</v>
      </c>
      <c r="S807" s="10">
        <v>31500.94</v>
      </c>
      <c r="T807" s="4">
        <f>Table2[Profit]/Table2[Sales]</f>
        <v>0.19483106949478718</v>
      </c>
      <c r="U807" t="s">
        <v>20</v>
      </c>
    </row>
    <row r="808" spans="1:21" x14ac:dyDescent="0.35">
      <c r="A808">
        <v>10857</v>
      </c>
      <c r="B808" s="1">
        <v>45346</v>
      </c>
      <c r="C808" s="2">
        <f>YEAR(Table2[Order Date])</f>
        <v>2024</v>
      </c>
      <c r="D808" s="2" t="str">
        <f>TEXT(Table2[Order Date],"mmm")</f>
        <v>Feb</v>
      </c>
      <c r="E808" t="s">
        <v>1781</v>
      </c>
      <c r="F808" t="s">
        <v>15</v>
      </c>
      <c r="G808" t="s">
        <v>174</v>
      </c>
      <c r="H808" t="str">
        <f>VLOOKUP(Table2[[#This Row],[City]], Table46[], 2, FALSE)</f>
        <v>Tamil Nadu</v>
      </c>
      <c r="I808" t="s">
        <v>75</v>
      </c>
      <c r="J808" t="s">
        <v>76</v>
      </c>
      <c r="K808" t="s">
        <v>1782</v>
      </c>
      <c r="L808" s="2">
        <v>2</v>
      </c>
      <c r="M808" s="11">
        <v>3438</v>
      </c>
      <c r="N808" s="6">
        <v>0</v>
      </c>
      <c r="O808" s="4">
        <f>Table2[[#This Row],[Discount]]/100</f>
        <v>0</v>
      </c>
      <c r="P808" s="4" t="str">
        <f>IF(Table2[[#This Row],[Discount%]]=0,"No Discount",
IF(Table2[[#This Row],[Discount%]]&lt;=0.1,"Medium Discount",
IF(Table2[[#This Row],[Discount%]]&lt;=0.2,"High Discount")))</f>
        <v>No Discount</v>
      </c>
      <c r="Q808" s="9">
        <f>(Table2[Unit_Price]*Table2[Quantity])*(Table2[Discount]/100)</f>
        <v>0</v>
      </c>
      <c r="R808" s="10">
        <v>6876</v>
      </c>
      <c r="S808" s="10">
        <v>407.36</v>
      </c>
      <c r="T808" s="4">
        <f>Table2[Profit]/Table2[Sales]</f>
        <v>5.9243746364165212E-2</v>
      </c>
      <c r="U808" t="s">
        <v>72</v>
      </c>
    </row>
    <row r="809" spans="1:21" x14ac:dyDescent="0.35">
      <c r="A809">
        <v>10858</v>
      </c>
      <c r="B809" s="1">
        <v>45452</v>
      </c>
      <c r="C809" s="2">
        <f>YEAR(Table2[Order Date])</f>
        <v>2024</v>
      </c>
      <c r="D809" s="2" t="str">
        <f>TEXT(Table2[Order Date],"mmm")</f>
        <v>Jun</v>
      </c>
      <c r="E809" t="s">
        <v>1783</v>
      </c>
      <c r="F809" t="s">
        <v>15</v>
      </c>
      <c r="G809" t="s">
        <v>16</v>
      </c>
      <c r="H809" t="str">
        <f>VLOOKUP(Table2[[#This Row],[City]], Table46[], 2, FALSE)</f>
        <v>Karnataka</v>
      </c>
      <c r="I809" t="s">
        <v>86</v>
      </c>
      <c r="J809" t="s">
        <v>118</v>
      </c>
      <c r="K809" t="s">
        <v>1784</v>
      </c>
      <c r="L809" s="2">
        <v>4</v>
      </c>
      <c r="M809" s="11">
        <v>25172</v>
      </c>
      <c r="N809" s="6">
        <v>15</v>
      </c>
      <c r="O809" s="4">
        <f>Table2[[#This Row],[Discount]]/100</f>
        <v>0.15</v>
      </c>
      <c r="P809" s="4" t="str">
        <f>IF(Table2[[#This Row],[Discount%]]=0,"No Discount",
IF(Table2[[#This Row],[Discount%]]&lt;=0.1,"Medium Discount",
IF(Table2[[#This Row],[Discount%]]&lt;=0.2,"High Discount")))</f>
        <v>High Discount</v>
      </c>
      <c r="Q809" s="9">
        <f>(Table2[Unit_Price]*Table2[Quantity])*(Table2[Discount]/100)</f>
        <v>15103.199999999999</v>
      </c>
      <c r="R809" s="10">
        <v>85584.8</v>
      </c>
      <c r="S809" s="10">
        <v>19249.240000000002</v>
      </c>
      <c r="T809" s="4">
        <f>Table2[Profit]/Table2[Sales]</f>
        <v>0.22491423710752378</v>
      </c>
      <c r="U809" t="s">
        <v>72</v>
      </c>
    </row>
    <row r="810" spans="1:21" x14ac:dyDescent="0.35">
      <c r="A810">
        <v>10859</v>
      </c>
      <c r="B810" s="1">
        <v>45495</v>
      </c>
      <c r="C810" s="2">
        <f>YEAR(Table2[Order Date])</f>
        <v>2024</v>
      </c>
      <c r="D810" s="2" t="str">
        <f>TEXT(Table2[Order Date],"mmm")</f>
        <v>Jul</v>
      </c>
      <c r="E810" t="s">
        <v>1785</v>
      </c>
      <c r="F810" t="s">
        <v>22</v>
      </c>
      <c r="G810" t="s">
        <v>58</v>
      </c>
      <c r="H810" t="str">
        <f>VLOOKUP(Table2[[#This Row],[City]], Table46[], 2, FALSE)</f>
        <v>Rajashtan</v>
      </c>
      <c r="I810" t="s">
        <v>75</v>
      </c>
      <c r="J810" t="s">
        <v>307</v>
      </c>
      <c r="K810" t="s">
        <v>1786</v>
      </c>
      <c r="L810" s="2">
        <v>5</v>
      </c>
      <c r="M810" s="11">
        <v>74116</v>
      </c>
      <c r="N810" s="6">
        <v>5</v>
      </c>
      <c r="O810" s="4">
        <f>Table2[[#This Row],[Discount]]/100</f>
        <v>0.05</v>
      </c>
      <c r="P810" s="4" t="str">
        <f>IF(Table2[[#This Row],[Discount%]]=0,"No Discount",
IF(Table2[[#This Row],[Discount%]]&lt;=0.1,"Medium Discount",
IF(Table2[[#This Row],[Discount%]]&lt;=0.2,"High Discount")))</f>
        <v>Medium Discount</v>
      </c>
      <c r="Q810" s="9">
        <f>(Table2[Unit_Price]*Table2[Quantity])*(Table2[Discount]/100)</f>
        <v>18529</v>
      </c>
      <c r="R810" s="10">
        <v>352051</v>
      </c>
      <c r="S810" s="10">
        <v>41927.760000000002</v>
      </c>
      <c r="T810" s="4">
        <f>Table2[Profit]/Table2[Sales]</f>
        <v>0.11909569920267235</v>
      </c>
      <c r="U810" t="s">
        <v>20</v>
      </c>
    </row>
    <row r="811" spans="1:21" x14ac:dyDescent="0.35">
      <c r="A811">
        <v>10860</v>
      </c>
      <c r="B811" s="1">
        <v>45706</v>
      </c>
      <c r="C811" s="2">
        <f>YEAR(Table2[Order Date])</f>
        <v>2025</v>
      </c>
      <c r="D811" s="2" t="str">
        <f>TEXT(Table2[Order Date],"mmm")</f>
        <v>Feb</v>
      </c>
      <c r="E811" t="s">
        <v>1787</v>
      </c>
      <c r="F811" t="s">
        <v>40</v>
      </c>
      <c r="G811" t="s">
        <v>103</v>
      </c>
      <c r="H811" t="str">
        <f>VLOOKUP(Table2[[#This Row],[City]], Table46[], 2, FALSE)</f>
        <v>Gujarat</v>
      </c>
      <c r="I811" t="s">
        <v>86</v>
      </c>
      <c r="J811" t="s">
        <v>87</v>
      </c>
      <c r="K811" t="s">
        <v>1788</v>
      </c>
      <c r="L811" s="2">
        <v>1</v>
      </c>
      <c r="M811" s="11">
        <v>45790</v>
      </c>
      <c r="N811" s="6">
        <v>20</v>
      </c>
      <c r="O811" s="4">
        <f>Table2[[#This Row],[Discount]]/100</f>
        <v>0.2</v>
      </c>
      <c r="P811" s="4" t="str">
        <f>IF(Table2[[#This Row],[Discount%]]=0,"No Discount",
IF(Table2[[#This Row],[Discount%]]&lt;=0.1,"Medium Discount",
IF(Table2[[#This Row],[Discount%]]&lt;=0.2,"High Discount")))</f>
        <v>High Discount</v>
      </c>
      <c r="Q811" s="9">
        <f>(Table2[Unit_Price]*Table2[Quantity])*(Table2[Discount]/100)</f>
        <v>9158</v>
      </c>
      <c r="R811" s="10">
        <v>36632</v>
      </c>
      <c r="S811" s="10">
        <v>6295.03</v>
      </c>
      <c r="T811" s="4">
        <f>Table2[Profit]/Table2[Sales]</f>
        <v>0.17184510810220571</v>
      </c>
      <c r="U811" t="s">
        <v>20</v>
      </c>
    </row>
    <row r="812" spans="1:21" x14ac:dyDescent="0.35">
      <c r="A812">
        <v>10861</v>
      </c>
      <c r="B812" s="1">
        <v>45337</v>
      </c>
      <c r="C812" s="2">
        <f>YEAR(Table2[Order Date])</f>
        <v>2024</v>
      </c>
      <c r="D812" s="2" t="str">
        <f>TEXT(Table2[Order Date],"mmm")</f>
        <v>Feb</v>
      </c>
      <c r="E812" t="s">
        <v>1789</v>
      </c>
      <c r="F812" t="s">
        <v>40</v>
      </c>
      <c r="G812" t="s">
        <v>110</v>
      </c>
      <c r="H812" t="str">
        <f>VLOOKUP(Table2[[#This Row],[City]], Table46[], 2, FALSE)</f>
        <v>Gujarat</v>
      </c>
      <c r="I812" t="s">
        <v>96</v>
      </c>
      <c r="J812" t="s">
        <v>138</v>
      </c>
      <c r="K812" t="s">
        <v>1790</v>
      </c>
      <c r="L812" s="2">
        <v>4</v>
      </c>
      <c r="M812" s="11">
        <v>13162</v>
      </c>
      <c r="N812" s="6">
        <v>20</v>
      </c>
      <c r="O812" s="4">
        <f>Table2[[#This Row],[Discount]]/100</f>
        <v>0.2</v>
      </c>
      <c r="P812" s="4" t="str">
        <f>IF(Table2[[#This Row],[Discount%]]=0,"No Discount",
IF(Table2[[#This Row],[Discount%]]&lt;=0.1,"Medium Discount",
IF(Table2[[#This Row],[Discount%]]&lt;=0.2,"High Discount")))</f>
        <v>High Discount</v>
      </c>
      <c r="Q812" s="9">
        <f>(Table2[Unit_Price]*Table2[Quantity])*(Table2[Discount]/100)</f>
        <v>10529.6</v>
      </c>
      <c r="R812" s="10">
        <v>42118.400000000001</v>
      </c>
      <c r="S812" s="10">
        <v>4400.09</v>
      </c>
      <c r="T812" s="4">
        <f>Table2[Profit]/Table2[Sales]</f>
        <v>0.1044695430025832</v>
      </c>
      <c r="U812" t="s">
        <v>83</v>
      </c>
    </row>
    <row r="813" spans="1:21" x14ac:dyDescent="0.35">
      <c r="A813">
        <v>10862</v>
      </c>
      <c r="B813" s="1">
        <v>45604</v>
      </c>
      <c r="C813" s="2">
        <f>YEAR(Table2[Order Date])</f>
        <v>2024</v>
      </c>
      <c r="D813" s="2" t="str">
        <f>TEXT(Table2[Order Date],"mmm")</f>
        <v>Nov</v>
      </c>
      <c r="E813" t="s">
        <v>1791</v>
      </c>
      <c r="F813" t="s">
        <v>28</v>
      </c>
      <c r="G813" t="s">
        <v>35</v>
      </c>
      <c r="H813" t="str">
        <f>VLOOKUP(Table2[[#This Row],[City]], Table46[], 2, FALSE)</f>
        <v>West Bengal</v>
      </c>
      <c r="I813" t="s">
        <v>46</v>
      </c>
      <c r="J813" t="s">
        <v>126</v>
      </c>
      <c r="K813" t="s">
        <v>1792</v>
      </c>
      <c r="L813" s="2">
        <v>3</v>
      </c>
      <c r="M813" s="11">
        <v>11327</v>
      </c>
      <c r="N813" s="6">
        <v>20</v>
      </c>
      <c r="O813" s="4">
        <f>Table2[[#This Row],[Discount]]/100</f>
        <v>0.2</v>
      </c>
      <c r="P813" s="4" t="str">
        <f>IF(Table2[[#This Row],[Discount%]]=0,"No Discount",
IF(Table2[[#This Row],[Discount%]]&lt;=0.1,"Medium Discount",
IF(Table2[[#This Row],[Discount%]]&lt;=0.2,"High Discount")))</f>
        <v>High Discount</v>
      </c>
      <c r="Q813" s="9">
        <f>(Table2[Unit_Price]*Table2[Quantity])*(Table2[Discount]/100)</f>
        <v>6796.2000000000007</v>
      </c>
      <c r="R813" s="10">
        <v>27184.799999999999</v>
      </c>
      <c r="S813" s="10">
        <v>5963.27</v>
      </c>
      <c r="T813" s="4">
        <f>Table2[Profit]/Table2[Sales]</f>
        <v>0.21936045142873961</v>
      </c>
      <c r="U813" t="s">
        <v>72</v>
      </c>
    </row>
    <row r="814" spans="1:21" x14ac:dyDescent="0.35">
      <c r="A814">
        <v>10863</v>
      </c>
      <c r="B814" s="1">
        <v>45444</v>
      </c>
      <c r="C814" s="2">
        <f>YEAR(Table2[Order Date])</f>
        <v>2024</v>
      </c>
      <c r="D814" s="2" t="str">
        <f>TEXT(Table2[Order Date],"mmm")</f>
        <v>Jun</v>
      </c>
      <c r="E814" t="s">
        <v>1793</v>
      </c>
      <c r="F814" t="s">
        <v>22</v>
      </c>
      <c r="G814" t="s">
        <v>58</v>
      </c>
      <c r="H814" t="str">
        <f>VLOOKUP(Table2[[#This Row],[City]], Table46[], 2, FALSE)</f>
        <v>Rajashtan</v>
      </c>
      <c r="I814" t="s">
        <v>96</v>
      </c>
      <c r="J814" t="s">
        <v>214</v>
      </c>
      <c r="K814" t="s">
        <v>1794</v>
      </c>
      <c r="L814" s="2">
        <v>1</v>
      </c>
      <c r="M814" s="11">
        <v>35971</v>
      </c>
      <c r="N814" s="6">
        <v>10</v>
      </c>
      <c r="O814" s="4">
        <f>Table2[[#This Row],[Discount]]/100</f>
        <v>0.1</v>
      </c>
      <c r="P814" s="4" t="str">
        <f>IF(Table2[[#This Row],[Discount%]]=0,"No Discount",
IF(Table2[[#This Row],[Discount%]]&lt;=0.1,"Medium Discount",
IF(Table2[[#This Row],[Discount%]]&lt;=0.2,"High Discount")))</f>
        <v>Medium Discount</v>
      </c>
      <c r="Q814" s="9">
        <f>(Table2[Unit_Price]*Table2[Quantity])*(Table2[Discount]/100)</f>
        <v>3597.1000000000004</v>
      </c>
      <c r="R814" s="10">
        <v>32373.9</v>
      </c>
      <c r="S814" s="10">
        <v>2879.74</v>
      </c>
      <c r="T814" s="4">
        <f>Table2[Profit]/Table2[Sales]</f>
        <v>8.895252039451533E-2</v>
      </c>
      <c r="U814" t="s">
        <v>33</v>
      </c>
    </row>
    <row r="815" spans="1:21" x14ac:dyDescent="0.35">
      <c r="A815">
        <v>10864</v>
      </c>
      <c r="B815" s="1">
        <v>45203</v>
      </c>
      <c r="C815" s="2">
        <f>YEAR(Table2[Order Date])</f>
        <v>2023</v>
      </c>
      <c r="D815" s="2" t="str">
        <f>TEXT(Table2[Order Date],"mmm")</f>
        <v>Oct</v>
      </c>
      <c r="E815" t="s">
        <v>1795</v>
      </c>
      <c r="F815" t="s">
        <v>22</v>
      </c>
      <c r="G815" t="s">
        <v>54</v>
      </c>
      <c r="H815" t="str">
        <f>VLOOKUP(Table2[[#This Row],[City]], Table46[], 2, FALSE)</f>
        <v>Uttar Pradesh</v>
      </c>
      <c r="I815" t="s">
        <v>96</v>
      </c>
      <c r="J815" t="s">
        <v>156</v>
      </c>
      <c r="K815" t="s">
        <v>1796</v>
      </c>
      <c r="L815" s="2">
        <v>1</v>
      </c>
      <c r="M815" s="11">
        <v>7176</v>
      </c>
      <c r="N815" s="6">
        <v>10</v>
      </c>
      <c r="O815" s="4">
        <f>Table2[[#This Row],[Discount]]/100</f>
        <v>0.1</v>
      </c>
      <c r="P815" s="4" t="str">
        <f>IF(Table2[[#This Row],[Discount%]]=0,"No Discount",
IF(Table2[[#This Row],[Discount%]]&lt;=0.1,"Medium Discount",
IF(Table2[[#This Row],[Discount%]]&lt;=0.2,"High Discount")))</f>
        <v>Medium Discount</v>
      </c>
      <c r="Q815" s="9">
        <f>(Table2[Unit_Price]*Table2[Quantity])*(Table2[Discount]/100)</f>
        <v>717.6</v>
      </c>
      <c r="R815" s="10">
        <v>6458.4</v>
      </c>
      <c r="S815" s="10">
        <v>724.54</v>
      </c>
      <c r="T815" s="4">
        <f>Table2[Profit]/Table2[Sales]</f>
        <v>0.11218568066394154</v>
      </c>
      <c r="U815" t="s">
        <v>20</v>
      </c>
    </row>
    <row r="816" spans="1:21" x14ac:dyDescent="0.35">
      <c r="A816">
        <v>10865</v>
      </c>
      <c r="B816" s="1">
        <v>45627</v>
      </c>
      <c r="C816" s="2">
        <f>YEAR(Table2[Order Date])</f>
        <v>2024</v>
      </c>
      <c r="D816" s="2" t="str">
        <f>TEXT(Table2[Order Date],"mmm")</f>
        <v>Dec</v>
      </c>
      <c r="E816" t="s">
        <v>1797</v>
      </c>
      <c r="F816" t="s">
        <v>28</v>
      </c>
      <c r="G816" t="s">
        <v>29</v>
      </c>
      <c r="H816" t="str">
        <f>VLOOKUP(Table2[[#This Row],[City]], Table46[], 2, FALSE)</f>
        <v>Bihar</v>
      </c>
      <c r="I816" t="s">
        <v>30</v>
      </c>
      <c r="J816" t="s">
        <v>104</v>
      </c>
      <c r="K816" t="s">
        <v>1798</v>
      </c>
      <c r="L816" s="2">
        <v>1</v>
      </c>
      <c r="M816" s="11">
        <v>48244</v>
      </c>
      <c r="N816" s="6">
        <v>20</v>
      </c>
      <c r="O816" s="4">
        <f>Table2[[#This Row],[Discount]]/100</f>
        <v>0.2</v>
      </c>
      <c r="P816" s="4" t="str">
        <f>IF(Table2[[#This Row],[Discount%]]=0,"No Discount",
IF(Table2[[#This Row],[Discount%]]&lt;=0.1,"Medium Discount",
IF(Table2[[#This Row],[Discount%]]&lt;=0.2,"High Discount")))</f>
        <v>High Discount</v>
      </c>
      <c r="Q816" s="9">
        <f>(Table2[Unit_Price]*Table2[Quantity])*(Table2[Discount]/100)</f>
        <v>9648.8000000000011</v>
      </c>
      <c r="R816" s="10">
        <v>38595.199999999997</v>
      </c>
      <c r="S816" s="10">
        <v>2284.8000000000002</v>
      </c>
      <c r="T816" s="4">
        <f>Table2[Profit]/Table2[Sales]</f>
        <v>5.9199071387115505E-2</v>
      </c>
      <c r="U816" t="s">
        <v>38</v>
      </c>
    </row>
    <row r="817" spans="1:21" x14ac:dyDescent="0.35">
      <c r="A817">
        <v>10866</v>
      </c>
      <c r="B817" s="1">
        <v>45807</v>
      </c>
      <c r="C817" s="2">
        <f>YEAR(Table2[Order Date])</f>
        <v>2025</v>
      </c>
      <c r="D817" s="2" t="str">
        <f>TEXT(Table2[Order Date],"mmm")</f>
        <v>May</v>
      </c>
      <c r="E817" t="s">
        <v>1799</v>
      </c>
      <c r="F817" t="s">
        <v>15</v>
      </c>
      <c r="G817" t="s">
        <v>147</v>
      </c>
      <c r="H817" t="str">
        <f>VLOOKUP(Table2[[#This Row],[City]], Table46[], 2, FALSE)</f>
        <v>Kerala</v>
      </c>
      <c r="I817" t="s">
        <v>17</v>
      </c>
      <c r="J817" t="s">
        <v>100</v>
      </c>
      <c r="K817" t="s">
        <v>1800</v>
      </c>
      <c r="L817" s="2">
        <v>3</v>
      </c>
      <c r="M817" s="11">
        <v>43938</v>
      </c>
      <c r="N817" s="6">
        <v>0</v>
      </c>
      <c r="O817" s="4">
        <f>Table2[[#This Row],[Discount]]/100</f>
        <v>0</v>
      </c>
      <c r="P817" s="4" t="str">
        <f>IF(Table2[[#This Row],[Discount%]]=0,"No Discount",
IF(Table2[[#This Row],[Discount%]]&lt;=0.1,"Medium Discount",
IF(Table2[[#This Row],[Discount%]]&lt;=0.2,"High Discount")))</f>
        <v>No Discount</v>
      </c>
      <c r="Q817" s="9">
        <f>(Table2[Unit_Price]*Table2[Quantity])*(Table2[Discount]/100)</f>
        <v>0</v>
      </c>
      <c r="R817" s="10">
        <v>131814</v>
      </c>
      <c r="S817" s="10">
        <v>22925.81</v>
      </c>
      <c r="T817" s="4">
        <f>Table2[Profit]/Table2[Sales]</f>
        <v>0.17392545556617658</v>
      </c>
      <c r="U817" t="s">
        <v>38</v>
      </c>
    </row>
    <row r="818" spans="1:21" x14ac:dyDescent="0.35">
      <c r="A818">
        <v>10867</v>
      </c>
      <c r="B818" s="1">
        <v>45220</v>
      </c>
      <c r="C818" s="2">
        <f>YEAR(Table2[Order Date])</f>
        <v>2023</v>
      </c>
      <c r="D818" s="2" t="str">
        <f>TEXT(Table2[Order Date],"mmm")</f>
        <v>Oct</v>
      </c>
      <c r="E818" t="s">
        <v>1801</v>
      </c>
      <c r="F818" t="s">
        <v>28</v>
      </c>
      <c r="G818" t="s">
        <v>29</v>
      </c>
      <c r="H818" t="str">
        <f>VLOOKUP(Table2[[#This Row],[City]], Table46[], 2, FALSE)</f>
        <v>Bihar</v>
      </c>
      <c r="I818" t="s">
        <v>75</v>
      </c>
      <c r="J818" t="s">
        <v>409</v>
      </c>
      <c r="K818" t="s">
        <v>1802</v>
      </c>
      <c r="L818" s="2">
        <v>3</v>
      </c>
      <c r="M818" s="11">
        <v>36244</v>
      </c>
      <c r="N818" s="6">
        <v>20</v>
      </c>
      <c r="O818" s="4">
        <f>Table2[[#This Row],[Discount]]/100</f>
        <v>0.2</v>
      </c>
      <c r="P818" s="4" t="str">
        <f>IF(Table2[[#This Row],[Discount%]]=0,"No Discount",
IF(Table2[[#This Row],[Discount%]]&lt;=0.1,"Medium Discount",
IF(Table2[[#This Row],[Discount%]]&lt;=0.2,"High Discount")))</f>
        <v>High Discount</v>
      </c>
      <c r="Q818" s="9">
        <f>(Table2[Unit_Price]*Table2[Quantity])*(Table2[Discount]/100)</f>
        <v>21746.400000000001</v>
      </c>
      <c r="R818" s="10">
        <v>86985.600000000006</v>
      </c>
      <c r="S818" s="10">
        <v>20603.82</v>
      </c>
      <c r="T818" s="4">
        <f>Table2[Profit]/Table2[Sales]</f>
        <v>0.23686472243681711</v>
      </c>
      <c r="U818" t="s">
        <v>83</v>
      </c>
    </row>
    <row r="819" spans="1:21" x14ac:dyDescent="0.35">
      <c r="A819">
        <v>10868</v>
      </c>
      <c r="B819" s="1">
        <v>45806</v>
      </c>
      <c r="C819" s="2">
        <f>YEAR(Table2[Order Date])</f>
        <v>2025</v>
      </c>
      <c r="D819" s="2" t="str">
        <f>TEXT(Table2[Order Date],"mmm")</f>
        <v>May</v>
      </c>
      <c r="E819" t="s">
        <v>1803</v>
      </c>
      <c r="F819" t="s">
        <v>28</v>
      </c>
      <c r="G819" t="s">
        <v>85</v>
      </c>
      <c r="H819" t="str">
        <f>VLOOKUP(Table2[[#This Row],[City]], Table46[], 2, FALSE)</f>
        <v>Odisha</v>
      </c>
      <c r="I819" t="s">
        <v>30</v>
      </c>
      <c r="J819" t="s">
        <v>227</v>
      </c>
      <c r="K819" t="s">
        <v>1804</v>
      </c>
      <c r="L819" s="2">
        <v>3</v>
      </c>
      <c r="M819" s="11">
        <v>48711</v>
      </c>
      <c r="N819" s="6">
        <v>15</v>
      </c>
      <c r="O819" s="4">
        <f>Table2[[#This Row],[Discount]]/100</f>
        <v>0.15</v>
      </c>
      <c r="P819" s="4" t="str">
        <f>IF(Table2[[#This Row],[Discount%]]=0,"No Discount",
IF(Table2[[#This Row],[Discount%]]&lt;=0.1,"Medium Discount",
IF(Table2[[#This Row],[Discount%]]&lt;=0.2,"High Discount")))</f>
        <v>High Discount</v>
      </c>
      <c r="Q819" s="9">
        <f>(Table2[Unit_Price]*Table2[Quantity])*(Table2[Discount]/100)</f>
        <v>21919.95</v>
      </c>
      <c r="R819" s="10">
        <v>124213.05</v>
      </c>
      <c r="S819" s="10">
        <v>30220.19</v>
      </c>
      <c r="T819" s="4">
        <f>Table2[Profit]/Table2[Sales]</f>
        <v>0.24329319664882232</v>
      </c>
      <c r="U819" t="s">
        <v>72</v>
      </c>
    </row>
    <row r="820" spans="1:21" x14ac:dyDescent="0.35">
      <c r="A820">
        <v>10869</v>
      </c>
      <c r="B820" s="1">
        <v>45645</v>
      </c>
      <c r="C820" s="2">
        <f>YEAR(Table2[Order Date])</f>
        <v>2024</v>
      </c>
      <c r="D820" s="2" t="str">
        <f>TEXT(Table2[Order Date],"mmm")</f>
        <v>Dec</v>
      </c>
      <c r="E820" t="s">
        <v>1805</v>
      </c>
      <c r="F820" t="s">
        <v>22</v>
      </c>
      <c r="G820" t="s">
        <v>74</v>
      </c>
      <c r="H820" t="str">
        <f>VLOOKUP(Table2[[#This Row],[City]], Table46[], 2, FALSE)</f>
        <v>Chandigarh</v>
      </c>
      <c r="I820" t="s">
        <v>17</v>
      </c>
      <c r="J820" t="s">
        <v>55</v>
      </c>
      <c r="K820" t="s">
        <v>1806</v>
      </c>
      <c r="L820" s="2">
        <v>4</v>
      </c>
      <c r="M820" s="11">
        <v>26860</v>
      </c>
      <c r="N820" s="6">
        <v>10</v>
      </c>
      <c r="O820" s="4">
        <f>Table2[[#This Row],[Discount]]/100</f>
        <v>0.1</v>
      </c>
      <c r="P820" s="4" t="str">
        <f>IF(Table2[[#This Row],[Discount%]]=0,"No Discount",
IF(Table2[[#This Row],[Discount%]]&lt;=0.1,"Medium Discount",
IF(Table2[[#This Row],[Discount%]]&lt;=0.2,"High Discount")))</f>
        <v>Medium Discount</v>
      </c>
      <c r="Q820" s="9">
        <f>(Table2[Unit_Price]*Table2[Quantity])*(Table2[Discount]/100)</f>
        <v>10744</v>
      </c>
      <c r="R820" s="10">
        <v>96696</v>
      </c>
      <c r="S820" s="10">
        <v>6498.8</v>
      </c>
      <c r="T820" s="4">
        <f>Table2[Profit]/Table2[Sales]</f>
        <v>6.7208571192189953E-2</v>
      </c>
      <c r="U820" t="s">
        <v>38</v>
      </c>
    </row>
    <row r="821" spans="1:21" x14ac:dyDescent="0.35">
      <c r="A821">
        <v>10870</v>
      </c>
      <c r="B821" s="1">
        <v>45783</v>
      </c>
      <c r="C821" s="2">
        <f>YEAR(Table2[Order Date])</f>
        <v>2025</v>
      </c>
      <c r="D821" s="2" t="str">
        <f>TEXT(Table2[Order Date],"mmm")</f>
        <v>May</v>
      </c>
      <c r="E821" t="s">
        <v>1807</v>
      </c>
      <c r="F821" t="s">
        <v>40</v>
      </c>
      <c r="G821" t="s">
        <v>41</v>
      </c>
      <c r="H821" t="str">
        <f>VLOOKUP(Table2[[#This Row],[City]], Table46[], 2, FALSE)</f>
        <v>Maharashtra</v>
      </c>
      <c r="I821" t="s">
        <v>46</v>
      </c>
      <c r="J821" t="s">
        <v>126</v>
      </c>
      <c r="K821" t="s">
        <v>1808</v>
      </c>
      <c r="L821" s="2">
        <v>5</v>
      </c>
      <c r="M821" s="11">
        <v>4499</v>
      </c>
      <c r="N821" s="6">
        <v>5</v>
      </c>
      <c r="O821" s="4">
        <f>Table2[[#This Row],[Discount]]/100</f>
        <v>0.05</v>
      </c>
      <c r="P821" s="4" t="str">
        <f>IF(Table2[[#This Row],[Discount%]]=0,"No Discount",
IF(Table2[[#This Row],[Discount%]]&lt;=0.1,"Medium Discount",
IF(Table2[[#This Row],[Discount%]]&lt;=0.2,"High Discount")))</f>
        <v>Medium Discount</v>
      </c>
      <c r="Q821" s="9">
        <f>(Table2[Unit_Price]*Table2[Quantity])*(Table2[Discount]/100)</f>
        <v>1124.75</v>
      </c>
      <c r="R821" s="10">
        <v>21370.25</v>
      </c>
      <c r="S821" s="10">
        <v>4191.3</v>
      </c>
      <c r="T821" s="4">
        <f>Table2[Profit]/Table2[Sales]</f>
        <v>0.19612779448064482</v>
      </c>
      <c r="U821" t="s">
        <v>20</v>
      </c>
    </row>
    <row r="822" spans="1:21" x14ac:dyDescent="0.35">
      <c r="A822">
        <v>10871</v>
      </c>
      <c r="B822" s="1">
        <v>45319</v>
      </c>
      <c r="C822" s="2">
        <f>YEAR(Table2[Order Date])</f>
        <v>2024</v>
      </c>
      <c r="D822" s="2" t="str">
        <f>TEXT(Table2[Order Date],"mmm")</f>
        <v>Jan</v>
      </c>
      <c r="E822" t="s">
        <v>1809</v>
      </c>
      <c r="F822" t="s">
        <v>40</v>
      </c>
      <c r="G822" t="s">
        <v>62</v>
      </c>
      <c r="H822" t="str">
        <f>VLOOKUP(Table2[[#This Row],[City]], Table46[], 2, FALSE)</f>
        <v>Goa</v>
      </c>
      <c r="I822" t="s">
        <v>30</v>
      </c>
      <c r="J822" t="s">
        <v>227</v>
      </c>
      <c r="K822" t="s">
        <v>1810</v>
      </c>
      <c r="L822" s="2">
        <v>1</v>
      </c>
      <c r="M822" s="11">
        <v>69530</v>
      </c>
      <c r="N822" s="6">
        <v>0</v>
      </c>
      <c r="O822" s="4">
        <f>Table2[[#This Row],[Discount]]/100</f>
        <v>0</v>
      </c>
      <c r="P822" s="4" t="str">
        <f>IF(Table2[[#This Row],[Discount%]]=0,"No Discount",
IF(Table2[[#This Row],[Discount%]]&lt;=0.1,"Medium Discount",
IF(Table2[[#This Row],[Discount%]]&lt;=0.2,"High Discount")))</f>
        <v>No Discount</v>
      </c>
      <c r="Q822" s="9">
        <f>(Table2[Unit_Price]*Table2[Quantity])*(Table2[Discount]/100)</f>
        <v>0</v>
      </c>
      <c r="R822" s="10">
        <v>69530</v>
      </c>
      <c r="S822" s="10">
        <v>10563.19</v>
      </c>
      <c r="T822" s="4">
        <f>Table2[Profit]/Table2[Sales]</f>
        <v>0.15192276715087014</v>
      </c>
      <c r="U822" t="s">
        <v>33</v>
      </c>
    </row>
    <row r="823" spans="1:21" x14ac:dyDescent="0.35">
      <c r="A823">
        <v>10872</v>
      </c>
      <c r="B823" s="1">
        <v>45668</v>
      </c>
      <c r="C823" s="2">
        <f>YEAR(Table2[Order Date])</f>
        <v>2025</v>
      </c>
      <c r="D823" s="2" t="str">
        <f>TEXT(Table2[Order Date],"mmm")</f>
        <v>Jan</v>
      </c>
      <c r="E823" t="s">
        <v>1811</v>
      </c>
      <c r="F823" t="s">
        <v>28</v>
      </c>
      <c r="G823" t="s">
        <v>85</v>
      </c>
      <c r="H823" t="str">
        <f>VLOOKUP(Table2[[#This Row],[City]], Table46[], 2, FALSE)</f>
        <v>Odisha</v>
      </c>
      <c r="I823" t="s">
        <v>46</v>
      </c>
      <c r="J823" t="s">
        <v>209</v>
      </c>
      <c r="K823" t="s">
        <v>1260</v>
      </c>
      <c r="L823" s="2">
        <v>3</v>
      </c>
      <c r="M823" s="11">
        <v>42821</v>
      </c>
      <c r="N823" s="6">
        <v>20</v>
      </c>
      <c r="O823" s="4">
        <f>Table2[[#This Row],[Discount]]/100</f>
        <v>0.2</v>
      </c>
      <c r="P823" s="4" t="str">
        <f>IF(Table2[[#This Row],[Discount%]]=0,"No Discount",
IF(Table2[[#This Row],[Discount%]]&lt;=0.1,"Medium Discount",
IF(Table2[[#This Row],[Discount%]]&lt;=0.2,"High Discount")))</f>
        <v>High Discount</v>
      </c>
      <c r="Q823" s="9">
        <f>(Table2[Unit_Price]*Table2[Quantity])*(Table2[Discount]/100)</f>
        <v>25692.600000000002</v>
      </c>
      <c r="R823" s="10">
        <v>102770.4</v>
      </c>
      <c r="S823" s="10">
        <v>16063.07</v>
      </c>
      <c r="T823" s="4">
        <f>Table2[Profit]/Table2[Sales]</f>
        <v>0.1563005495745857</v>
      </c>
      <c r="U823" t="s">
        <v>20</v>
      </c>
    </row>
    <row r="824" spans="1:21" x14ac:dyDescent="0.35">
      <c r="A824">
        <v>10873</v>
      </c>
      <c r="B824" s="1">
        <v>45828</v>
      </c>
      <c r="C824" s="2">
        <f>YEAR(Table2[Order Date])</f>
        <v>2025</v>
      </c>
      <c r="D824" s="2" t="str">
        <f>TEXT(Table2[Order Date],"mmm")</f>
        <v>Jun</v>
      </c>
      <c r="E824" t="s">
        <v>1812</v>
      </c>
      <c r="F824" t="s">
        <v>15</v>
      </c>
      <c r="G824" t="s">
        <v>16</v>
      </c>
      <c r="H824" t="str">
        <f>VLOOKUP(Table2[[#This Row],[City]], Table46[], 2, FALSE)</f>
        <v>Karnataka</v>
      </c>
      <c r="I824" t="s">
        <v>46</v>
      </c>
      <c r="J824" t="s">
        <v>141</v>
      </c>
      <c r="K824" t="s">
        <v>1813</v>
      </c>
      <c r="L824" s="2">
        <v>2</v>
      </c>
      <c r="M824" s="11">
        <v>49734</v>
      </c>
      <c r="N824" s="6">
        <v>20</v>
      </c>
      <c r="O824" s="4">
        <f>Table2[[#This Row],[Discount]]/100</f>
        <v>0.2</v>
      </c>
      <c r="P824" s="4" t="str">
        <f>IF(Table2[[#This Row],[Discount%]]=0,"No Discount",
IF(Table2[[#This Row],[Discount%]]&lt;=0.1,"Medium Discount",
IF(Table2[[#This Row],[Discount%]]&lt;=0.2,"High Discount")))</f>
        <v>High Discount</v>
      </c>
      <c r="Q824" s="9">
        <f>(Table2[Unit_Price]*Table2[Quantity])*(Table2[Discount]/100)</f>
        <v>19893.600000000002</v>
      </c>
      <c r="R824" s="10">
        <v>79574.399999999994</v>
      </c>
      <c r="S824" s="10">
        <v>6280.86</v>
      </c>
      <c r="T824" s="4">
        <f>Table2[Profit]/Table2[Sales]</f>
        <v>7.8930661117143197E-2</v>
      </c>
      <c r="U824" t="s">
        <v>33</v>
      </c>
    </row>
    <row r="825" spans="1:21" x14ac:dyDescent="0.35">
      <c r="A825">
        <v>10874</v>
      </c>
      <c r="B825" s="1">
        <v>45259</v>
      </c>
      <c r="C825" s="2">
        <f>YEAR(Table2[Order Date])</f>
        <v>2023</v>
      </c>
      <c r="D825" s="2" t="str">
        <f>TEXT(Table2[Order Date],"mmm")</f>
        <v>Nov</v>
      </c>
      <c r="E825" t="s">
        <v>1814</v>
      </c>
      <c r="F825" t="s">
        <v>40</v>
      </c>
      <c r="G825" t="s">
        <v>41</v>
      </c>
      <c r="H825" t="str">
        <f>VLOOKUP(Table2[[#This Row],[City]], Table46[], 2, FALSE)</f>
        <v>Maharashtra</v>
      </c>
      <c r="I825" t="s">
        <v>17</v>
      </c>
      <c r="J825" t="s">
        <v>291</v>
      </c>
      <c r="K825" t="s">
        <v>1815</v>
      </c>
      <c r="L825" s="2">
        <v>3</v>
      </c>
      <c r="M825" s="11">
        <v>23767</v>
      </c>
      <c r="N825" s="6">
        <v>0</v>
      </c>
      <c r="O825" s="4">
        <f>Table2[[#This Row],[Discount]]/100</f>
        <v>0</v>
      </c>
      <c r="P825" s="4" t="str">
        <f>IF(Table2[[#This Row],[Discount%]]=0,"No Discount",
IF(Table2[[#This Row],[Discount%]]&lt;=0.1,"Medium Discount",
IF(Table2[[#This Row],[Discount%]]&lt;=0.2,"High Discount")))</f>
        <v>No Discount</v>
      </c>
      <c r="Q825" s="9">
        <f>(Table2[Unit_Price]*Table2[Quantity])*(Table2[Discount]/100)</f>
        <v>0</v>
      </c>
      <c r="R825" s="10">
        <v>71301</v>
      </c>
      <c r="S825" s="10">
        <v>17209.990000000002</v>
      </c>
      <c r="T825" s="4">
        <f>Table2[Profit]/Table2[Sales]</f>
        <v>0.24137094851404611</v>
      </c>
      <c r="U825" t="s">
        <v>33</v>
      </c>
    </row>
    <row r="826" spans="1:21" x14ac:dyDescent="0.35">
      <c r="A826">
        <v>10875</v>
      </c>
      <c r="B826" s="1">
        <v>45401</v>
      </c>
      <c r="C826" s="2">
        <f>YEAR(Table2[Order Date])</f>
        <v>2024</v>
      </c>
      <c r="D826" s="2" t="str">
        <f>TEXT(Table2[Order Date],"mmm")</f>
        <v>Apr</v>
      </c>
      <c r="E826" t="s">
        <v>1816</v>
      </c>
      <c r="F826" t="s">
        <v>22</v>
      </c>
      <c r="G826" t="s">
        <v>54</v>
      </c>
      <c r="H826" t="str">
        <f>VLOOKUP(Table2[[#This Row],[City]], Table46[], 2, FALSE)</f>
        <v>Uttar Pradesh</v>
      </c>
      <c r="I826" t="s">
        <v>24</v>
      </c>
      <c r="J826" t="s">
        <v>59</v>
      </c>
      <c r="K826" t="s">
        <v>1817</v>
      </c>
      <c r="L826" s="2">
        <v>4</v>
      </c>
      <c r="M826" s="11">
        <v>29484</v>
      </c>
      <c r="N826" s="6">
        <v>5</v>
      </c>
      <c r="O826" s="4">
        <f>Table2[[#This Row],[Discount]]/100</f>
        <v>0.05</v>
      </c>
      <c r="P826" s="4" t="str">
        <f>IF(Table2[[#This Row],[Discount%]]=0,"No Discount",
IF(Table2[[#This Row],[Discount%]]&lt;=0.1,"Medium Discount",
IF(Table2[[#This Row],[Discount%]]&lt;=0.2,"High Discount")))</f>
        <v>Medium Discount</v>
      </c>
      <c r="Q826" s="9">
        <f>(Table2[Unit_Price]*Table2[Quantity])*(Table2[Discount]/100)</f>
        <v>5896.8</v>
      </c>
      <c r="R826" s="10">
        <v>112039.2</v>
      </c>
      <c r="S826" s="10">
        <v>22202.54</v>
      </c>
      <c r="T826" s="4">
        <f>Table2[Profit]/Table2[Sales]</f>
        <v>0.198167605623746</v>
      </c>
      <c r="U826" t="s">
        <v>20</v>
      </c>
    </row>
    <row r="827" spans="1:21" x14ac:dyDescent="0.35">
      <c r="A827">
        <v>10876</v>
      </c>
      <c r="B827" s="1">
        <v>45288</v>
      </c>
      <c r="C827" s="2">
        <f>YEAR(Table2[Order Date])</f>
        <v>2023</v>
      </c>
      <c r="D827" s="2" t="str">
        <f>TEXT(Table2[Order Date],"mmm")</f>
        <v>Dec</v>
      </c>
      <c r="E827" t="s">
        <v>1818</v>
      </c>
      <c r="F827" t="s">
        <v>22</v>
      </c>
      <c r="G827" t="s">
        <v>54</v>
      </c>
      <c r="H827" t="str">
        <f>VLOOKUP(Table2[[#This Row],[City]], Table46[], 2, FALSE)</f>
        <v>Uttar Pradesh</v>
      </c>
      <c r="I827" t="s">
        <v>129</v>
      </c>
      <c r="J827" t="s">
        <v>159</v>
      </c>
      <c r="K827" t="s">
        <v>1819</v>
      </c>
      <c r="L827" s="2">
        <v>1</v>
      </c>
      <c r="M827" s="11">
        <v>24131</v>
      </c>
      <c r="N827" s="6">
        <v>5</v>
      </c>
      <c r="O827" s="4">
        <f>Table2[[#This Row],[Discount]]/100</f>
        <v>0.05</v>
      </c>
      <c r="P827" s="4" t="str">
        <f>IF(Table2[[#This Row],[Discount%]]=0,"No Discount",
IF(Table2[[#This Row],[Discount%]]&lt;=0.1,"Medium Discount",
IF(Table2[[#This Row],[Discount%]]&lt;=0.2,"High Discount")))</f>
        <v>Medium Discount</v>
      </c>
      <c r="Q827" s="9">
        <f>(Table2[Unit_Price]*Table2[Quantity])*(Table2[Discount]/100)</f>
        <v>1206.55</v>
      </c>
      <c r="R827" s="10">
        <v>22924.45</v>
      </c>
      <c r="S827" s="10">
        <v>4044.19</v>
      </c>
      <c r="T827" s="4">
        <f>Table2[Profit]/Table2[Sales]</f>
        <v>0.17641382890320159</v>
      </c>
      <c r="U827" t="s">
        <v>33</v>
      </c>
    </row>
    <row r="828" spans="1:21" x14ac:dyDescent="0.35">
      <c r="A828">
        <v>10877</v>
      </c>
      <c r="B828" s="1">
        <v>45739</v>
      </c>
      <c r="C828" s="2">
        <f>YEAR(Table2[Order Date])</f>
        <v>2025</v>
      </c>
      <c r="D828" s="2" t="str">
        <f>TEXT(Table2[Order Date],"mmm")</f>
        <v>Mar</v>
      </c>
      <c r="E828" t="s">
        <v>1820</v>
      </c>
      <c r="F828" t="s">
        <v>40</v>
      </c>
      <c r="G828" t="s">
        <v>110</v>
      </c>
      <c r="H828" t="str">
        <f>VLOOKUP(Table2[[#This Row],[City]], Table46[], 2, FALSE)</f>
        <v>Gujarat</v>
      </c>
      <c r="I828" t="s">
        <v>24</v>
      </c>
      <c r="J828" t="s">
        <v>107</v>
      </c>
      <c r="K828" t="s">
        <v>1821</v>
      </c>
      <c r="L828" s="2">
        <v>5</v>
      </c>
      <c r="M828" s="11">
        <v>72158</v>
      </c>
      <c r="N828" s="6">
        <v>20</v>
      </c>
      <c r="O828" s="4">
        <f>Table2[[#This Row],[Discount]]/100</f>
        <v>0.2</v>
      </c>
      <c r="P828" s="4" t="str">
        <f>IF(Table2[[#This Row],[Discount%]]=0,"No Discount",
IF(Table2[[#This Row],[Discount%]]&lt;=0.1,"Medium Discount",
IF(Table2[[#This Row],[Discount%]]&lt;=0.2,"High Discount")))</f>
        <v>High Discount</v>
      </c>
      <c r="Q828" s="9">
        <f>(Table2[Unit_Price]*Table2[Quantity])*(Table2[Discount]/100)</f>
        <v>72158</v>
      </c>
      <c r="R828" s="10">
        <v>288632</v>
      </c>
      <c r="S828" s="10">
        <v>67741.600000000006</v>
      </c>
      <c r="T828" s="4">
        <f>Table2[Profit]/Table2[Sales]</f>
        <v>0.23469885528978077</v>
      </c>
      <c r="U828" t="s">
        <v>38</v>
      </c>
    </row>
    <row r="829" spans="1:21" x14ac:dyDescent="0.35">
      <c r="A829">
        <v>10878</v>
      </c>
      <c r="B829" s="1">
        <v>45422</v>
      </c>
      <c r="C829" s="2">
        <f>YEAR(Table2[Order Date])</f>
        <v>2024</v>
      </c>
      <c r="D829" s="2" t="str">
        <f>TEXT(Table2[Order Date],"mmm")</f>
        <v>May</v>
      </c>
      <c r="E829" t="s">
        <v>1822</v>
      </c>
      <c r="F829" t="s">
        <v>22</v>
      </c>
      <c r="G829" t="s">
        <v>167</v>
      </c>
      <c r="H829" t="str">
        <f>VLOOKUP(Table2[[#This Row],[City]], Table46[], 2, FALSE)</f>
        <v>Punjab</v>
      </c>
      <c r="I829" t="s">
        <v>24</v>
      </c>
      <c r="J829" t="s">
        <v>25</v>
      </c>
      <c r="K829" t="s">
        <v>1823</v>
      </c>
      <c r="L829" s="2">
        <v>5</v>
      </c>
      <c r="M829" s="11">
        <v>78382</v>
      </c>
      <c r="N829" s="6">
        <v>0</v>
      </c>
      <c r="O829" s="4">
        <f>Table2[[#This Row],[Discount]]/100</f>
        <v>0</v>
      </c>
      <c r="P829" s="4" t="str">
        <f>IF(Table2[[#This Row],[Discount%]]=0,"No Discount",
IF(Table2[[#This Row],[Discount%]]&lt;=0.1,"Medium Discount",
IF(Table2[[#This Row],[Discount%]]&lt;=0.2,"High Discount")))</f>
        <v>No Discount</v>
      </c>
      <c r="Q829" s="9">
        <f>(Table2[Unit_Price]*Table2[Quantity])*(Table2[Discount]/100)</f>
        <v>0</v>
      </c>
      <c r="R829" s="10">
        <v>391910</v>
      </c>
      <c r="S829" s="10">
        <v>34000.6</v>
      </c>
      <c r="T829" s="4">
        <f>Table2[Profit]/Table2[Sales]</f>
        <v>8.6756142992013466E-2</v>
      </c>
      <c r="U829" t="s">
        <v>20</v>
      </c>
    </row>
    <row r="830" spans="1:21" x14ac:dyDescent="0.35">
      <c r="A830">
        <v>10879</v>
      </c>
      <c r="B830" s="1">
        <v>45650</v>
      </c>
      <c r="C830" s="2">
        <f>YEAR(Table2[Order Date])</f>
        <v>2024</v>
      </c>
      <c r="D830" s="2" t="str">
        <f>TEXT(Table2[Order Date],"mmm")</f>
        <v>Dec</v>
      </c>
      <c r="E830" t="s">
        <v>1824</v>
      </c>
      <c r="F830" t="s">
        <v>15</v>
      </c>
      <c r="G830" t="s">
        <v>147</v>
      </c>
      <c r="H830" t="str">
        <f>VLOOKUP(Table2[[#This Row],[City]], Table46[], 2, FALSE)</f>
        <v>Kerala</v>
      </c>
      <c r="I830" t="s">
        <v>69</v>
      </c>
      <c r="J830" t="s">
        <v>115</v>
      </c>
      <c r="K830" t="s">
        <v>1825</v>
      </c>
      <c r="L830" s="2">
        <v>2</v>
      </c>
      <c r="M830" s="11">
        <v>15328</v>
      </c>
      <c r="N830" s="6">
        <v>10</v>
      </c>
      <c r="O830" s="4">
        <f>Table2[[#This Row],[Discount]]/100</f>
        <v>0.1</v>
      </c>
      <c r="P830" s="4" t="str">
        <f>IF(Table2[[#This Row],[Discount%]]=0,"No Discount",
IF(Table2[[#This Row],[Discount%]]&lt;=0.1,"Medium Discount",
IF(Table2[[#This Row],[Discount%]]&lt;=0.2,"High Discount")))</f>
        <v>Medium Discount</v>
      </c>
      <c r="Q830" s="9">
        <f>(Table2[Unit_Price]*Table2[Quantity])*(Table2[Discount]/100)</f>
        <v>3065.6000000000004</v>
      </c>
      <c r="R830" s="10">
        <v>27590.400000000001</v>
      </c>
      <c r="S830" s="10">
        <v>3553.54</v>
      </c>
      <c r="T830" s="4">
        <f>Table2[Profit]/Table2[Sales]</f>
        <v>0.1287962479703085</v>
      </c>
      <c r="U830" t="s">
        <v>33</v>
      </c>
    </row>
    <row r="831" spans="1:21" x14ac:dyDescent="0.35">
      <c r="A831">
        <v>10880</v>
      </c>
      <c r="B831" s="1">
        <v>45713</v>
      </c>
      <c r="C831" s="2">
        <f>YEAR(Table2[Order Date])</f>
        <v>2025</v>
      </c>
      <c r="D831" s="2" t="str">
        <f>TEXT(Table2[Order Date],"mmm")</f>
        <v>Feb</v>
      </c>
      <c r="E831" t="s">
        <v>1826</v>
      </c>
      <c r="F831" t="s">
        <v>22</v>
      </c>
      <c r="G831" t="s">
        <v>58</v>
      </c>
      <c r="H831" t="str">
        <f>VLOOKUP(Table2[[#This Row],[City]], Table46[], 2, FALSE)</f>
        <v>Rajashtan</v>
      </c>
      <c r="I831" t="s">
        <v>46</v>
      </c>
      <c r="J831" t="s">
        <v>126</v>
      </c>
      <c r="K831" t="s">
        <v>1827</v>
      </c>
      <c r="L831" s="2">
        <v>1</v>
      </c>
      <c r="M831" s="11">
        <v>21650</v>
      </c>
      <c r="N831" s="6">
        <v>0</v>
      </c>
      <c r="O831" s="4">
        <f>Table2[[#This Row],[Discount]]/100</f>
        <v>0</v>
      </c>
      <c r="P831" s="4" t="str">
        <f>IF(Table2[[#This Row],[Discount%]]=0,"No Discount",
IF(Table2[[#This Row],[Discount%]]&lt;=0.1,"Medium Discount",
IF(Table2[[#This Row],[Discount%]]&lt;=0.2,"High Discount")))</f>
        <v>No Discount</v>
      </c>
      <c r="Q831" s="9">
        <f>(Table2[Unit_Price]*Table2[Quantity])*(Table2[Discount]/100)</f>
        <v>0</v>
      </c>
      <c r="R831" s="10">
        <v>21650</v>
      </c>
      <c r="S831" s="10">
        <v>1194.52</v>
      </c>
      <c r="T831" s="4">
        <f>Table2[Profit]/Table2[Sales]</f>
        <v>5.5174133949191684E-2</v>
      </c>
      <c r="U831" t="s">
        <v>33</v>
      </c>
    </row>
    <row r="832" spans="1:21" x14ac:dyDescent="0.35">
      <c r="A832">
        <v>10881</v>
      </c>
      <c r="B832" s="1">
        <v>45873</v>
      </c>
      <c r="C832" s="2">
        <f>YEAR(Table2[Order Date])</f>
        <v>2025</v>
      </c>
      <c r="D832" s="2" t="str">
        <f>TEXT(Table2[Order Date],"mmm")</f>
        <v>Aug</v>
      </c>
      <c r="E832" t="s">
        <v>1828</v>
      </c>
      <c r="F832" t="s">
        <v>22</v>
      </c>
      <c r="G832" t="s">
        <v>167</v>
      </c>
      <c r="H832" t="str">
        <f>VLOOKUP(Table2[[#This Row],[City]], Table46[], 2, FALSE)</f>
        <v>Punjab</v>
      </c>
      <c r="I832" t="s">
        <v>86</v>
      </c>
      <c r="J832" t="s">
        <v>87</v>
      </c>
      <c r="K832" t="s">
        <v>88</v>
      </c>
      <c r="L832" s="2">
        <v>5</v>
      </c>
      <c r="M832" s="11">
        <v>3982</v>
      </c>
      <c r="N832" s="6">
        <v>15</v>
      </c>
      <c r="O832" s="4">
        <f>Table2[[#This Row],[Discount]]/100</f>
        <v>0.15</v>
      </c>
      <c r="P832" s="4" t="str">
        <f>IF(Table2[[#This Row],[Discount%]]=0,"No Discount",
IF(Table2[[#This Row],[Discount%]]&lt;=0.1,"Medium Discount",
IF(Table2[[#This Row],[Discount%]]&lt;=0.2,"High Discount")))</f>
        <v>High Discount</v>
      </c>
      <c r="Q832" s="9">
        <f>(Table2[Unit_Price]*Table2[Quantity])*(Table2[Discount]/100)</f>
        <v>2986.5</v>
      </c>
      <c r="R832" s="10">
        <v>16923.5</v>
      </c>
      <c r="S832" s="10">
        <v>2826.72</v>
      </c>
      <c r="T832" s="4">
        <f>Table2[Profit]/Table2[Sales]</f>
        <v>0.1670292788134842</v>
      </c>
      <c r="U832" t="s">
        <v>20</v>
      </c>
    </row>
    <row r="833" spans="1:21" x14ac:dyDescent="0.35">
      <c r="A833">
        <v>10882</v>
      </c>
      <c r="B833" s="1">
        <v>45830</v>
      </c>
      <c r="C833" s="2">
        <f>YEAR(Table2[Order Date])</f>
        <v>2025</v>
      </c>
      <c r="D833" s="2" t="str">
        <f>TEXT(Table2[Order Date],"mmm")</f>
        <v>Jun</v>
      </c>
      <c r="E833" t="s">
        <v>1829</v>
      </c>
      <c r="F833" t="s">
        <v>40</v>
      </c>
      <c r="G833" t="s">
        <v>103</v>
      </c>
      <c r="H833" t="str">
        <f>VLOOKUP(Table2[[#This Row],[City]], Table46[], 2, FALSE)</f>
        <v>Gujarat</v>
      </c>
      <c r="I833" t="s">
        <v>24</v>
      </c>
      <c r="J833" t="s">
        <v>36</v>
      </c>
      <c r="K833" t="s">
        <v>1830</v>
      </c>
      <c r="L833" s="2">
        <v>4</v>
      </c>
      <c r="M833" s="11">
        <v>36442</v>
      </c>
      <c r="N833" s="6">
        <v>20</v>
      </c>
      <c r="O833" s="4">
        <f>Table2[[#This Row],[Discount]]/100</f>
        <v>0.2</v>
      </c>
      <c r="P833" s="4" t="str">
        <f>IF(Table2[[#This Row],[Discount%]]=0,"No Discount",
IF(Table2[[#This Row],[Discount%]]&lt;=0.1,"Medium Discount",
IF(Table2[[#This Row],[Discount%]]&lt;=0.2,"High Discount")))</f>
        <v>High Discount</v>
      </c>
      <c r="Q833" s="9">
        <f>(Table2[Unit_Price]*Table2[Quantity])*(Table2[Discount]/100)</f>
        <v>29153.600000000002</v>
      </c>
      <c r="R833" s="10">
        <v>116614.39999999999</v>
      </c>
      <c r="S833" s="10">
        <v>22352.77</v>
      </c>
      <c r="T833" s="4">
        <f>Table2[Profit]/Table2[Sales]</f>
        <v>0.19168104453652379</v>
      </c>
      <c r="U833" t="s">
        <v>20</v>
      </c>
    </row>
    <row r="834" spans="1:21" x14ac:dyDescent="0.35">
      <c r="A834">
        <v>10883</v>
      </c>
      <c r="B834" s="1">
        <v>45424</v>
      </c>
      <c r="C834" s="2">
        <f>YEAR(Table2[Order Date])</f>
        <v>2024</v>
      </c>
      <c r="D834" s="2" t="str">
        <f>TEXT(Table2[Order Date],"mmm")</f>
        <v>May</v>
      </c>
      <c r="E834" t="s">
        <v>1831</v>
      </c>
      <c r="F834" t="s">
        <v>15</v>
      </c>
      <c r="G834" t="s">
        <v>16</v>
      </c>
      <c r="H834" t="str">
        <f>VLOOKUP(Table2[[#This Row],[City]], Table46[], 2, FALSE)</f>
        <v>Karnataka</v>
      </c>
      <c r="I834" t="s">
        <v>17</v>
      </c>
      <c r="J834" t="s">
        <v>18</v>
      </c>
      <c r="K834" t="s">
        <v>1832</v>
      </c>
      <c r="L834" s="2">
        <v>3</v>
      </c>
      <c r="M834" s="11">
        <v>65177</v>
      </c>
      <c r="N834" s="6">
        <v>0</v>
      </c>
      <c r="O834" s="4">
        <f>Table2[[#This Row],[Discount]]/100</f>
        <v>0</v>
      </c>
      <c r="P834" s="4" t="str">
        <f>IF(Table2[[#This Row],[Discount%]]=0,"No Discount",
IF(Table2[[#This Row],[Discount%]]&lt;=0.1,"Medium Discount",
IF(Table2[[#This Row],[Discount%]]&lt;=0.2,"High Discount")))</f>
        <v>No Discount</v>
      </c>
      <c r="Q834" s="9">
        <f>(Table2[Unit_Price]*Table2[Quantity])*(Table2[Discount]/100)</f>
        <v>0</v>
      </c>
      <c r="R834" s="10">
        <v>195531</v>
      </c>
      <c r="S834" s="10">
        <v>40405.96</v>
      </c>
      <c r="T834" s="4">
        <f>Table2[Profit]/Table2[Sales]</f>
        <v>0.20664733469373142</v>
      </c>
      <c r="U834" t="s">
        <v>20</v>
      </c>
    </row>
    <row r="835" spans="1:21" x14ac:dyDescent="0.35">
      <c r="A835">
        <v>10884</v>
      </c>
      <c r="B835" s="1">
        <v>45541</v>
      </c>
      <c r="C835" s="2">
        <f>YEAR(Table2[Order Date])</f>
        <v>2024</v>
      </c>
      <c r="D835" s="2" t="str">
        <f>TEXT(Table2[Order Date],"mmm")</f>
        <v>Sep</v>
      </c>
      <c r="E835" t="s">
        <v>1833</v>
      </c>
      <c r="F835" t="s">
        <v>22</v>
      </c>
      <c r="G835" t="s">
        <v>23</v>
      </c>
      <c r="H835" t="str">
        <f>VLOOKUP(Table2[[#This Row],[City]], Table46[], 2, FALSE)</f>
        <v>Delhi</v>
      </c>
      <c r="I835" t="s">
        <v>46</v>
      </c>
      <c r="J835" t="s">
        <v>126</v>
      </c>
      <c r="K835" t="s">
        <v>1834</v>
      </c>
      <c r="L835" s="2">
        <v>2</v>
      </c>
      <c r="M835" s="11">
        <v>38532</v>
      </c>
      <c r="N835" s="6">
        <v>0</v>
      </c>
      <c r="O835" s="4">
        <f>Table2[[#This Row],[Discount]]/100</f>
        <v>0</v>
      </c>
      <c r="P835" s="4" t="str">
        <f>IF(Table2[[#This Row],[Discount%]]=0,"No Discount",
IF(Table2[[#This Row],[Discount%]]&lt;=0.1,"Medium Discount",
IF(Table2[[#This Row],[Discount%]]&lt;=0.2,"High Discount")))</f>
        <v>No Discount</v>
      </c>
      <c r="Q835" s="9">
        <f>(Table2[Unit_Price]*Table2[Quantity])*(Table2[Discount]/100)</f>
        <v>0</v>
      </c>
      <c r="R835" s="10">
        <v>77064</v>
      </c>
      <c r="S835" s="10">
        <v>15432.77</v>
      </c>
      <c r="T835" s="4">
        <f>Table2[Profit]/Table2[Sales]</f>
        <v>0.200259135264196</v>
      </c>
      <c r="U835" t="s">
        <v>33</v>
      </c>
    </row>
    <row r="836" spans="1:21" x14ac:dyDescent="0.35">
      <c r="A836">
        <v>10885</v>
      </c>
      <c r="B836" s="1">
        <v>45601</v>
      </c>
      <c r="C836" s="2">
        <f>YEAR(Table2[Order Date])</f>
        <v>2024</v>
      </c>
      <c r="D836" s="2" t="str">
        <f>TEXT(Table2[Order Date],"mmm")</f>
        <v>Nov</v>
      </c>
      <c r="E836" t="s">
        <v>1835</v>
      </c>
      <c r="F836" t="s">
        <v>28</v>
      </c>
      <c r="G836" t="s">
        <v>114</v>
      </c>
      <c r="H836" t="str">
        <f>VLOOKUP(Table2[[#This Row],[City]], Table46[], 2, FALSE)</f>
        <v>Jharkhand</v>
      </c>
      <c r="I836" t="s">
        <v>129</v>
      </c>
      <c r="J836" t="s">
        <v>130</v>
      </c>
      <c r="K836" t="s">
        <v>1836</v>
      </c>
      <c r="L836" s="2">
        <v>2</v>
      </c>
      <c r="M836" s="11">
        <v>61447</v>
      </c>
      <c r="N836" s="6">
        <v>0</v>
      </c>
      <c r="O836" s="4">
        <f>Table2[[#This Row],[Discount]]/100</f>
        <v>0</v>
      </c>
      <c r="P836" s="4" t="str">
        <f>IF(Table2[[#This Row],[Discount%]]=0,"No Discount",
IF(Table2[[#This Row],[Discount%]]&lt;=0.1,"Medium Discount",
IF(Table2[[#This Row],[Discount%]]&lt;=0.2,"High Discount")))</f>
        <v>No Discount</v>
      </c>
      <c r="Q836" s="9">
        <f>(Table2[Unit_Price]*Table2[Quantity])*(Table2[Discount]/100)</f>
        <v>0</v>
      </c>
      <c r="R836" s="10">
        <v>122894</v>
      </c>
      <c r="S836" s="10">
        <v>24583.439999999999</v>
      </c>
      <c r="T836" s="4">
        <f>Table2[Profit]/Table2[Sales]</f>
        <v>0.20003775611502594</v>
      </c>
      <c r="U836" t="s">
        <v>20</v>
      </c>
    </row>
    <row r="837" spans="1:21" x14ac:dyDescent="0.35">
      <c r="A837">
        <v>10886</v>
      </c>
      <c r="B837" s="1">
        <v>45470</v>
      </c>
      <c r="C837" s="2">
        <f>YEAR(Table2[Order Date])</f>
        <v>2024</v>
      </c>
      <c r="D837" s="2" t="str">
        <f>TEXT(Table2[Order Date],"mmm")</f>
        <v>Jun</v>
      </c>
      <c r="E837" t="s">
        <v>1837</v>
      </c>
      <c r="F837" t="s">
        <v>22</v>
      </c>
      <c r="G837" t="s">
        <v>74</v>
      </c>
      <c r="H837" t="str">
        <f>VLOOKUP(Table2[[#This Row],[City]], Table46[], 2, FALSE)</f>
        <v>Chandigarh</v>
      </c>
      <c r="I837" t="s">
        <v>96</v>
      </c>
      <c r="J837" t="s">
        <v>97</v>
      </c>
      <c r="K837" t="s">
        <v>1838</v>
      </c>
      <c r="L837" s="2">
        <v>2</v>
      </c>
      <c r="M837" s="11">
        <v>24144</v>
      </c>
      <c r="N837" s="6">
        <v>5</v>
      </c>
      <c r="O837" s="4">
        <f>Table2[[#This Row],[Discount]]/100</f>
        <v>0.05</v>
      </c>
      <c r="P837" s="4" t="str">
        <f>IF(Table2[[#This Row],[Discount%]]=0,"No Discount",
IF(Table2[[#This Row],[Discount%]]&lt;=0.1,"Medium Discount",
IF(Table2[[#This Row],[Discount%]]&lt;=0.2,"High Discount")))</f>
        <v>Medium Discount</v>
      </c>
      <c r="Q837" s="9">
        <f>(Table2[Unit_Price]*Table2[Quantity])*(Table2[Discount]/100)</f>
        <v>2414.4</v>
      </c>
      <c r="R837" s="10">
        <v>45873.599999999999</v>
      </c>
      <c r="S837" s="10">
        <v>7741.13</v>
      </c>
      <c r="T837" s="4">
        <f>Table2[Profit]/Table2[Sales]</f>
        <v>0.16874912803878483</v>
      </c>
      <c r="U837" t="s">
        <v>33</v>
      </c>
    </row>
    <row r="838" spans="1:21" x14ac:dyDescent="0.35">
      <c r="A838">
        <v>10887</v>
      </c>
      <c r="B838" s="1">
        <v>45599</v>
      </c>
      <c r="C838" s="2">
        <f>YEAR(Table2[Order Date])</f>
        <v>2024</v>
      </c>
      <c r="D838" s="2" t="str">
        <f>TEXT(Table2[Order Date],"mmm")</f>
        <v>Nov</v>
      </c>
      <c r="E838" t="s">
        <v>1839</v>
      </c>
      <c r="F838" t="s">
        <v>40</v>
      </c>
      <c r="G838" t="s">
        <v>41</v>
      </c>
      <c r="H838" t="str">
        <f>VLOOKUP(Table2[[#This Row],[City]], Table46[], 2, FALSE)</f>
        <v>Maharashtra</v>
      </c>
      <c r="I838" t="s">
        <v>129</v>
      </c>
      <c r="J838" t="s">
        <v>168</v>
      </c>
      <c r="K838" t="s">
        <v>1840</v>
      </c>
      <c r="L838" s="2">
        <v>4</v>
      </c>
      <c r="M838" s="11">
        <v>39637</v>
      </c>
      <c r="N838" s="6">
        <v>15</v>
      </c>
      <c r="O838" s="4">
        <f>Table2[[#This Row],[Discount]]/100</f>
        <v>0.15</v>
      </c>
      <c r="P838" s="4" t="str">
        <f>IF(Table2[[#This Row],[Discount%]]=0,"No Discount",
IF(Table2[[#This Row],[Discount%]]&lt;=0.1,"Medium Discount",
IF(Table2[[#This Row],[Discount%]]&lt;=0.2,"High Discount")))</f>
        <v>High Discount</v>
      </c>
      <c r="Q838" s="9">
        <f>(Table2[Unit_Price]*Table2[Quantity])*(Table2[Discount]/100)</f>
        <v>23782.2</v>
      </c>
      <c r="R838" s="10">
        <v>134765.79999999999</v>
      </c>
      <c r="S838" s="10">
        <v>31634.91</v>
      </c>
      <c r="T838" s="4">
        <f>Table2[Profit]/Table2[Sales]</f>
        <v>0.23473989691746722</v>
      </c>
      <c r="U838" t="s">
        <v>38</v>
      </c>
    </row>
    <row r="839" spans="1:21" x14ac:dyDescent="0.35">
      <c r="A839">
        <v>10888</v>
      </c>
      <c r="B839" s="1">
        <v>45291</v>
      </c>
      <c r="C839" s="2">
        <f>YEAR(Table2[Order Date])</f>
        <v>2023</v>
      </c>
      <c r="D839" s="2" t="str">
        <f>TEXT(Table2[Order Date],"mmm")</f>
        <v>Dec</v>
      </c>
      <c r="E839" t="s">
        <v>1841</v>
      </c>
      <c r="F839" t="s">
        <v>28</v>
      </c>
      <c r="G839" t="s">
        <v>85</v>
      </c>
      <c r="H839" t="str">
        <f>VLOOKUP(Table2[[#This Row],[City]], Table46[], 2, FALSE)</f>
        <v>Odisha</v>
      </c>
      <c r="I839" t="s">
        <v>24</v>
      </c>
      <c r="J839" t="s">
        <v>25</v>
      </c>
      <c r="K839" t="s">
        <v>1842</v>
      </c>
      <c r="L839" s="2">
        <v>3</v>
      </c>
      <c r="M839" s="11">
        <v>52303</v>
      </c>
      <c r="N839" s="6">
        <v>0</v>
      </c>
      <c r="O839" s="4">
        <f>Table2[[#This Row],[Discount]]/100</f>
        <v>0</v>
      </c>
      <c r="P839" s="4" t="str">
        <f>IF(Table2[[#This Row],[Discount%]]=0,"No Discount",
IF(Table2[[#This Row],[Discount%]]&lt;=0.1,"Medium Discount",
IF(Table2[[#This Row],[Discount%]]&lt;=0.2,"High Discount")))</f>
        <v>No Discount</v>
      </c>
      <c r="Q839" s="9">
        <f>(Table2[Unit_Price]*Table2[Quantity])*(Table2[Discount]/100)</f>
        <v>0</v>
      </c>
      <c r="R839" s="10">
        <v>156909</v>
      </c>
      <c r="S839" s="10">
        <v>15346.43</v>
      </c>
      <c r="T839" s="4">
        <f>Table2[Profit]/Table2[Sales]</f>
        <v>9.7804651103505849E-2</v>
      </c>
      <c r="U839" t="s">
        <v>20</v>
      </c>
    </row>
    <row r="840" spans="1:21" x14ac:dyDescent="0.35">
      <c r="A840">
        <v>10889</v>
      </c>
      <c r="B840" s="1">
        <v>45289</v>
      </c>
      <c r="C840" s="2">
        <f>YEAR(Table2[Order Date])</f>
        <v>2023</v>
      </c>
      <c r="D840" s="2" t="str">
        <f>TEXT(Table2[Order Date],"mmm")</f>
        <v>Dec</v>
      </c>
      <c r="E840" t="s">
        <v>1843</v>
      </c>
      <c r="F840" t="s">
        <v>22</v>
      </c>
      <c r="G840" t="s">
        <v>74</v>
      </c>
      <c r="H840" t="str">
        <f>VLOOKUP(Table2[[#This Row],[City]], Table46[], 2, FALSE)</f>
        <v>Chandigarh</v>
      </c>
      <c r="I840" t="s">
        <v>96</v>
      </c>
      <c r="J840" t="s">
        <v>183</v>
      </c>
      <c r="K840" t="s">
        <v>1844</v>
      </c>
      <c r="L840" s="2">
        <v>3</v>
      </c>
      <c r="M840" s="11">
        <v>15965</v>
      </c>
      <c r="N840" s="6">
        <v>20</v>
      </c>
      <c r="O840" s="4">
        <f>Table2[[#This Row],[Discount]]/100</f>
        <v>0.2</v>
      </c>
      <c r="P840" s="4" t="str">
        <f>IF(Table2[[#This Row],[Discount%]]=0,"No Discount",
IF(Table2[[#This Row],[Discount%]]&lt;=0.1,"Medium Discount",
IF(Table2[[#This Row],[Discount%]]&lt;=0.2,"High Discount")))</f>
        <v>High Discount</v>
      </c>
      <c r="Q840" s="9">
        <f>(Table2[Unit_Price]*Table2[Quantity])*(Table2[Discount]/100)</f>
        <v>9579</v>
      </c>
      <c r="R840" s="10">
        <v>38316</v>
      </c>
      <c r="S840" s="10">
        <v>8371.34</v>
      </c>
      <c r="T840" s="4">
        <f>Table2[Profit]/Table2[Sales]</f>
        <v>0.21848157427706441</v>
      </c>
      <c r="U840" t="s">
        <v>83</v>
      </c>
    </row>
    <row r="841" spans="1:21" x14ac:dyDescent="0.35">
      <c r="A841">
        <v>10890</v>
      </c>
      <c r="B841" s="1">
        <v>45827</v>
      </c>
      <c r="C841" s="2">
        <f>YEAR(Table2[Order Date])</f>
        <v>2025</v>
      </c>
      <c r="D841" s="2" t="str">
        <f>TEXT(Table2[Order Date],"mmm")</f>
        <v>Jun</v>
      </c>
      <c r="E841" t="s">
        <v>1845</v>
      </c>
      <c r="F841" t="s">
        <v>28</v>
      </c>
      <c r="G841" t="s">
        <v>144</v>
      </c>
      <c r="H841" t="str">
        <f>VLOOKUP(Table2[[#This Row],[City]], Table46[], 2, FALSE)</f>
        <v>Assam</v>
      </c>
      <c r="I841" t="s">
        <v>17</v>
      </c>
      <c r="J841" t="s">
        <v>111</v>
      </c>
      <c r="K841" t="s">
        <v>1846</v>
      </c>
      <c r="L841" s="2">
        <v>3</v>
      </c>
      <c r="M841" s="11">
        <v>34245</v>
      </c>
      <c r="N841" s="6">
        <v>20</v>
      </c>
      <c r="O841" s="4">
        <f>Table2[[#This Row],[Discount]]/100</f>
        <v>0.2</v>
      </c>
      <c r="P841" s="4" t="str">
        <f>IF(Table2[[#This Row],[Discount%]]=0,"No Discount",
IF(Table2[[#This Row],[Discount%]]&lt;=0.1,"Medium Discount",
IF(Table2[[#This Row],[Discount%]]&lt;=0.2,"High Discount")))</f>
        <v>High Discount</v>
      </c>
      <c r="Q841" s="9">
        <f>(Table2[Unit_Price]*Table2[Quantity])*(Table2[Discount]/100)</f>
        <v>20547</v>
      </c>
      <c r="R841" s="10">
        <v>82188</v>
      </c>
      <c r="S841" s="10">
        <v>6456.39</v>
      </c>
      <c r="T841" s="4">
        <f>Table2[Profit]/Table2[Sales]</f>
        <v>7.8556358592495254E-2</v>
      </c>
      <c r="U841" t="s">
        <v>33</v>
      </c>
    </row>
    <row r="842" spans="1:21" x14ac:dyDescent="0.35">
      <c r="A842">
        <v>10892</v>
      </c>
      <c r="B842" s="1">
        <v>45892</v>
      </c>
      <c r="C842" s="2">
        <f>YEAR(Table2[Order Date])</f>
        <v>2025</v>
      </c>
      <c r="D842" s="2" t="str">
        <f>TEXT(Table2[Order Date],"mmm")</f>
        <v>Aug</v>
      </c>
      <c r="E842" t="s">
        <v>1849</v>
      </c>
      <c r="F842" t="s">
        <v>15</v>
      </c>
      <c r="G842" t="s">
        <v>16</v>
      </c>
      <c r="H842" t="str">
        <f>VLOOKUP(Table2[[#This Row],[City]], Table46[], 2, FALSE)</f>
        <v>Karnataka</v>
      </c>
      <c r="I842" t="s">
        <v>46</v>
      </c>
      <c r="J842" t="s">
        <v>47</v>
      </c>
      <c r="K842" t="s">
        <v>1850</v>
      </c>
      <c r="L842" s="2">
        <v>4</v>
      </c>
      <c r="M842" s="11">
        <v>53754</v>
      </c>
      <c r="N842" s="6">
        <v>15</v>
      </c>
      <c r="O842" s="4">
        <f>Table2[[#This Row],[Discount]]/100</f>
        <v>0.15</v>
      </c>
      <c r="P842" s="4" t="str">
        <f>IF(Table2[[#This Row],[Discount%]]=0,"No Discount",
IF(Table2[[#This Row],[Discount%]]&lt;=0.1,"Medium Discount",
IF(Table2[[#This Row],[Discount%]]&lt;=0.2,"High Discount")))</f>
        <v>High Discount</v>
      </c>
      <c r="Q842" s="9">
        <f>(Table2[Unit_Price]*Table2[Quantity])*(Table2[Discount]/100)</f>
        <v>32252.399999999998</v>
      </c>
      <c r="R842" s="10">
        <v>182763.6</v>
      </c>
      <c r="S842" s="10">
        <v>16630.87</v>
      </c>
      <c r="T842" s="4">
        <f>Table2[Profit]/Table2[Sales]</f>
        <v>9.0996620771313319E-2</v>
      </c>
      <c r="U842" t="s">
        <v>83</v>
      </c>
    </row>
    <row r="843" spans="1:21" x14ac:dyDescent="0.35">
      <c r="A843">
        <v>10893</v>
      </c>
      <c r="B843" s="1">
        <v>45721</v>
      </c>
      <c r="C843" s="2">
        <f>YEAR(Table2[Order Date])</f>
        <v>2025</v>
      </c>
      <c r="D843" s="2" t="str">
        <f>TEXT(Table2[Order Date],"mmm")</f>
        <v>Mar</v>
      </c>
      <c r="E843" t="s">
        <v>1851</v>
      </c>
      <c r="F843" t="s">
        <v>15</v>
      </c>
      <c r="G843" t="s">
        <v>93</v>
      </c>
      <c r="H843" t="str">
        <f>VLOOKUP(Table2[[#This Row],[City]], Table46[], 2, FALSE)</f>
        <v>Tamil Nadu</v>
      </c>
      <c r="I843" t="s">
        <v>69</v>
      </c>
      <c r="J843" t="s">
        <v>115</v>
      </c>
      <c r="K843" t="s">
        <v>1852</v>
      </c>
      <c r="L843" s="2">
        <v>4</v>
      </c>
      <c r="M843" s="11">
        <v>64233</v>
      </c>
      <c r="N843" s="6">
        <v>5</v>
      </c>
      <c r="O843" s="4">
        <f>Table2[[#This Row],[Discount]]/100</f>
        <v>0.05</v>
      </c>
      <c r="P843" s="4" t="str">
        <f>IF(Table2[[#This Row],[Discount%]]=0,"No Discount",
IF(Table2[[#This Row],[Discount%]]&lt;=0.1,"Medium Discount",
IF(Table2[[#This Row],[Discount%]]&lt;=0.2,"High Discount")))</f>
        <v>Medium Discount</v>
      </c>
      <c r="Q843" s="9">
        <f>(Table2[Unit_Price]*Table2[Quantity])*(Table2[Discount]/100)</f>
        <v>12846.6</v>
      </c>
      <c r="R843" s="10">
        <v>244085.4</v>
      </c>
      <c r="S843" s="10">
        <v>33740.639999999999</v>
      </c>
      <c r="T843" s="4">
        <f>Table2[Profit]/Table2[Sales]</f>
        <v>0.13823292994992736</v>
      </c>
      <c r="U843" t="s">
        <v>72</v>
      </c>
    </row>
    <row r="844" spans="1:21" x14ac:dyDescent="0.35">
      <c r="A844">
        <v>10894</v>
      </c>
      <c r="B844" s="1">
        <v>45730</v>
      </c>
      <c r="C844" s="2">
        <f>YEAR(Table2[Order Date])</f>
        <v>2025</v>
      </c>
      <c r="D844" s="2" t="str">
        <f>TEXT(Table2[Order Date],"mmm")</f>
        <v>Mar</v>
      </c>
      <c r="E844" t="s">
        <v>1853</v>
      </c>
      <c r="F844" t="s">
        <v>40</v>
      </c>
      <c r="G844" t="s">
        <v>62</v>
      </c>
      <c r="H844" t="str">
        <f>VLOOKUP(Table2[[#This Row],[City]], Table46[], 2, FALSE)</f>
        <v>Goa</v>
      </c>
      <c r="I844" t="s">
        <v>24</v>
      </c>
      <c r="J844" t="s">
        <v>59</v>
      </c>
      <c r="K844" t="s">
        <v>1854</v>
      </c>
      <c r="L844" s="2">
        <v>1</v>
      </c>
      <c r="M844" s="11">
        <v>35267</v>
      </c>
      <c r="N844" s="6">
        <v>5</v>
      </c>
      <c r="O844" s="4">
        <f>Table2[[#This Row],[Discount]]/100</f>
        <v>0.05</v>
      </c>
      <c r="P844" s="4" t="str">
        <f>IF(Table2[[#This Row],[Discount%]]=0,"No Discount",
IF(Table2[[#This Row],[Discount%]]&lt;=0.1,"Medium Discount",
IF(Table2[[#This Row],[Discount%]]&lt;=0.2,"High Discount")))</f>
        <v>Medium Discount</v>
      </c>
      <c r="Q844" s="9">
        <f>(Table2[Unit_Price]*Table2[Quantity])*(Table2[Discount]/100)</f>
        <v>1763.3500000000001</v>
      </c>
      <c r="R844" s="10">
        <v>33503.65</v>
      </c>
      <c r="S844" s="10">
        <v>1998.5</v>
      </c>
      <c r="T844" s="4">
        <f>Table2[Profit]/Table2[Sales]</f>
        <v>5.9650217215139245E-2</v>
      </c>
      <c r="U844" t="s">
        <v>83</v>
      </c>
    </row>
    <row r="845" spans="1:21" x14ac:dyDescent="0.35">
      <c r="A845">
        <v>10896</v>
      </c>
      <c r="B845" s="1">
        <v>45792</v>
      </c>
      <c r="C845" s="2">
        <f>YEAR(Table2[Order Date])</f>
        <v>2025</v>
      </c>
      <c r="D845" s="2" t="str">
        <f>TEXT(Table2[Order Date],"mmm")</f>
        <v>May</v>
      </c>
      <c r="E845" t="s">
        <v>1857</v>
      </c>
      <c r="F845" t="s">
        <v>40</v>
      </c>
      <c r="G845" t="s">
        <v>62</v>
      </c>
      <c r="H845" t="str">
        <f>VLOOKUP(Table2[[#This Row],[City]], Table46[], 2, FALSE)</f>
        <v>Goa</v>
      </c>
      <c r="I845" t="s">
        <v>86</v>
      </c>
      <c r="J845" t="s">
        <v>296</v>
      </c>
      <c r="K845" t="s">
        <v>1858</v>
      </c>
      <c r="L845" s="2">
        <v>5</v>
      </c>
      <c r="M845" s="11">
        <v>53730</v>
      </c>
      <c r="N845" s="6">
        <v>0</v>
      </c>
      <c r="O845" s="4">
        <f>Table2[[#This Row],[Discount]]/100</f>
        <v>0</v>
      </c>
      <c r="P845" s="4" t="str">
        <f>IF(Table2[[#This Row],[Discount%]]=0,"No Discount",
IF(Table2[[#This Row],[Discount%]]&lt;=0.1,"Medium Discount",
IF(Table2[[#This Row],[Discount%]]&lt;=0.2,"High Discount")))</f>
        <v>No Discount</v>
      </c>
      <c r="Q845" s="9">
        <f>(Table2[Unit_Price]*Table2[Quantity])*(Table2[Discount]/100)</f>
        <v>0</v>
      </c>
      <c r="R845" s="10">
        <v>268650</v>
      </c>
      <c r="S845" s="10">
        <v>37731.64</v>
      </c>
      <c r="T845" s="4">
        <f>Table2[Profit]/Table2[Sales]</f>
        <v>0.14044906011539177</v>
      </c>
      <c r="U845" t="s">
        <v>72</v>
      </c>
    </row>
    <row r="846" spans="1:21" x14ac:dyDescent="0.35">
      <c r="A846">
        <v>10897</v>
      </c>
      <c r="B846" s="1">
        <v>45601</v>
      </c>
      <c r="C846" s="2">
        <f>YEAR(Table2[Order Date])</f>
        <v>2024</v>
      </c>
      <c r="D846" s="2" t="str">
        <f>TEXT(Table2[Order Date],"mmm")</f>
        <v>Nov</v>
      </c>
      <c r="E846" t="s">
        <v>1859</v>
      </c>
      <c r="F846" t="s">
        <v>15</v>
      </c>
      <c r="G846" t="s">
        <v>16</v>
      </c>
      <c r="H846" t="str">
        <f>VLOOKUP(Table2[[#This Row],[City]], Table46[], 2, FALSE)</f>
        <v>Karnataka</v>
      </c>
      <c r="I846" t="s">
        <v>75</v>
      </c>
      <c r="J846" t="s">
        <v>76</v>
      </c>
      <c r="K846" t="s">
        <v>1860</v>
      </c>
      <c r="L846" s="2">
        <v>1</v>
      </c>
      <c r="M846" s="11">
        <v>77774</v>
      </c>
      <c r="N846" s="6">
        <v>10</v>
      </c>
      <c r="O846" s="4">
        <f>Table2[[#This Row],[Discount]]/100</f>
        <v>0.1</v>
      </c>
      <c r="P846" s="4" t="str">
        <f>IF(Table2[[#This Row],[Discount%]]=0,"No Discount",
IF(Table2[[#This Row],[Discount%]]&lt;=0.1,"Medium Discount",
IF(Table2[[#This Row],[Discount%]]&lt;=0.2,"High Discount")))</f>
        <v>Medium Discount</v>
      </c>
      <c r="Q846" s="9">
        <f>(Table2[Unit_Price]*Table2[Quantity])*(Table2[Discount]/100)</f>
        <v>7777.4000000000005</v>
      </c>
      <c r="R846" s="10">
        <v>69996.600000000006</v>
      </c>
      <c r="S846" s="10">
        <v>9559.86</v>
      </c>
      <c r="T846" s="4">
        <f>Table2[Profit]/Table2[Sales]</f>
        <v>0.13657606226588148</v>
      </c>
      <c r="U846" t="s">
        <v>72</v>
      </c>
    </row>
    <row r="847" spans="1:21" x14ac:dyDescent="0.35">
      <c r="A847">
        <v>10898</v>
      </c>
      <c r="B847" s="1">
        <v>45875</v>
      </c>
      <c r="C847" s="2">
        <f>YEAR(Table2[Order Date])</f>
        <v>2025</v>
      </c>
      <c r="D847" s="2" t="str">
        <f>TEXT(Table2[Order Date],"mmm")</f>
        <v>Aug</v>
      </c>
      <c r="E847" t="s">
        <v>1861</v>
      </c>
      <c r="F847" t="s">
        <v>22</v>
      </c>
      <c r="G847" t="s">
        <v>74</v>
      </c>
      <c r="H847" t="str">
        <f>VLOOKUP(Table2[[#This Row],[City]], Table46[], 2, FALSE)</f>
        <v>Chandigarh</v>
      </c>
      <c r="I847" t="s">
        <v>75</v>
      </c>
      <c r="J847" t="s">
        <v>307</v>
      </c>
      <c r="K847" t="s">
        <v>1070</v>
      </c>
      <c r="L847" s="2">
        <v>1</v>
      </c>
      <c r="M847" s="11">
        <v>46963</v>
      </c>
      <c r="N847" s="6">
        <v>5</v>
      </c>
      <c r="O847" s="4">
        <f>Table2[[#This Row],[Discount]]/100</f>
        <v>0.05</v>
      </c>
      <c r="P847" s="4" t="str">
        <f>IF(Table2[[#This Row],[Discount%]]=0,"No Discount",
IF(Table2[[#This Row],[Discount%]]&lt;=0.1,"Medium Discount",
IF(Table2[[#This Row],[Discount%]]&lt;=0.2,"High Discount")))</f>
        <v>Medium Discount</v>
      </c>
      <c r="Q847" s="9">
        <f>(Table2[Unit_Price]*Table2[Quantity])*(Table2[Discount]/100)</f>
        <v>2348.15</v>
      </c>
      <c r="R847" s="10">
        <v>44614.85</v>
      </c>
      <c r="S847" s="10">
        <v>3061.39</v>
      </c>
      <c r="T847" s="4">
        <f>Table2[Profit]/Table2[Sales]</f>
        <v>6.8618184304105018E-2</v>
      </c>
      <c r="U847" t="s">
        <v>33</v>
      </c>
    </row>
    <row r="848" spans="1:21" x14ac:dyDescent="0.35">
      <c r="A848">
        <v>10899</v>
      </c>
      <c r="B848" s="1">
        <v>45539</v>
      </c>
      <c r="C848" s="2">
        <f>YEAR(Table2[Order Date])</f>
        <v>2024</v>
      </c>
      <c r="D848" s="2" t="str">
        <f>TEXT(Table2[Order Date],"mmm")</f>
        <v>Sep</v>
      </c>
      <c r="E848" t="s">
        <v>1862</v>
      </c>
      <c r="F848" t="s">
        <v>15</v>
      </c>
      <c r="G848" t="s">
        <v>174</v>
      </c>
      <c r="H848" t="str">
        <f>VLOOKUP(Table2[[#This Row],[City]], Table46[], 2, FALSE)</f>
        <v>Tamil Nadu</v>
      </c>
      <c r="I848" t="s">
        <v>75</v>
      </c>
      <c r="J848" t="s">
        <v>204</v>
      </c>
      <c r="K848" t="s">
        <v>1863</v>
      </c>
      <c r="L848" s="2">
        <v>5</v>
      </c>
      <c r="M848" s="11">
        <v>19167</v>
      </c>
      <c r="N848" s="6">
        <v>15</v>
      </c>
      <c r="O848" s="4">
        <f>Table2[[#This Row],[Discount]]/100</f>
        <v>0.15</v>
      </c>
      <c r="P848" s="4" t="str">
        <f>IF(Table2[[#This Row],[Discount%]]=0,"No Discount",
IF(Table2[[#This Row],[Discount%]]&lt;=0.1,"Medium Discount",
IF(Table2[[#This Row],[Discount%]]&lt;=0.2,"High Discount")))</f>
        <v>High Discount</v>
      </c>
      <c r="Q848" s="9">
        <f>(Table2[Unit_Price]*Table2[Quantity])*(Table2[Discount]/100)</f>
        <v>14375.25</v>
      </c>
      <c r="R848" s="10">
        <v>81459.75</v>
      </c>
      <c r="S848" s="10">
        <v>5976.36</v>
      </c>
      <c r="T848" s="4">
        <f>Table2[Profit]/Table2[Sales]</f>
        <v>7.3365803356872566E-2</v>
      </c>
      <c r="U848" t="s">
        <v>83</v>
      </c>
    </row>
    <row r="849" spans="1:21" x14ac:dyDescent="0.35">
      <c r="A849">
        <v>10900</v>
      </c>
      <c r="B849" s="1">
        <v>45256</v>
      </c>
      <c r="C849" s="2">
        <f>YEAR(Table2[Order Date])</f>
        <v>2023</v>
      </c>
      <c r="D849" s="2" t="str">
        <f>TEXT(Table2[Order Date],"mmm")</f>
        <v>Nov</v>
      </c>
      <c r="E849" t="s">
        <v>1864</v>
      </c>
      <c r="F849" t="s">
        <v>28</v>
      </c>
      <c r="G849" t="s">
        <v>85</v>
      </c>
      <c r="H849" t="str">
        <f>VLOOKUP(Table2[[#This Row],[City]], Table46[], 2, FALSE)</f>
        <v>Odisha</v>
      </c>
      <c r="I849" t="s">
        <v>17</v>
      </c>
      <c r="J849" t="s">
        <v>55</v>
      </c>
      <c r="K849" t="s">
        <v>1865</v>
      </c>
      <c r="L849" s="2">
        <v>5</v>
      </c>
      <c r="M849" s="11">
        <v>44635</v>
      </c>
      <c r="N849" s="6">
        <v>20</v>
      </c>
      <c r="O849" s="4">
        <f>Table2[[#This Row],[Discount]]/100</f>
        <v>0.2</v>
      </c>
      <c r="P849" s="4" t="str">
        <f>IF(Table2[[#This Row],[Discount%]]=0,"No Discount",
IF(Table2[[#This Row],[Discount%]]&lt;=0.1,"Medium Discount",
IF(Table2[[#This Row],[Discount%]]&lt;=0.2,"High Discount")))</f>
        <v>High Discount</v>
      </c>
      <c r="Q849" s="9">
        <f>(Table2[Unit_Price]*Table2[Quantity])*(Table2[Discount]/100)</f>
        <v>44635</v>
      </c>
      <c r="R849" s="10">
        <v>178540</v>
      </c>
      <c r="S849" s="10">
        <v>43517.31</v>
      </c>
      <c r="T849" s="4">
        <f>Table2[Profit]/Table2[Sales]</f>
        <v>0.2437398342108211</v>
      </c>
      <c r="U849" t="s">
        <v>20</v>
      </c>
    </row>
    <row r="850" spans="1:21" x14ac:dyDescent="0.35">
      <c r="A850">
        <v>10902</v>
      </c>
      <c r="B850" s="1">
        <v>45439</v>
      </c>
      <c r="C850" s="2">
        <f>YEAR(Table2[Order Date])</f>
        <v>2024</v>
      </c>
      <c r="D850" s="2" t="str">
        <f>TEXT(Table2[Order Date],"mmm")</f>
        <v>May</v>
      </c>
      <c r="E850" t="s">
        <v>1868</v>
      </c>
      <c r="F850" t="s">
        <v>15</v>
      </c>
      <c r="G850" t="s">
        <v>147</v>
      </c>
      <c r="H850" t="str">
        <f>VLOOKUP(Table2[[#This Row],[City]], Table46[], 2, FALSE)</f>
        <v>Kerala</v>
      </c>
      <c r="I850" t="s">
        <v>17</v>
      </c>
      <c r="J850" t="s">
        <v>100</v>
      </c>
      <c r="K850" t="s">
        <v>1869</v>
      </c>
      <c r="L850" s="2">
        <v>2</v>
      </c>
      <c r="M850" s="11">
        <v>53120</v>
      </c>
      <c r="N850" s="6">
        <v>5</v>
      </c>
      <c r="O850" s="4">
        <f>Table2[[#This Row],[Discount]]/100</f>
        <v>0.05</v>
      </c>
      <c r="P850" s="4" t="str">
        <f>IF(Table2[[#This Row],[Discount%]]=0,"No Discount",
IF(Table2[[#This Row],[Discount%]]&lt;=0.1,"Medium Discount",
IF(Table2[[#This Row],[Discount%]]&lt;=0.2,"High Discount")))</f>
        <v>Medium Discount</v>
      </c>
      <c r="Q850" s="9">
        <f>(Table2[Unit_Price]*Table2[Quantity])*(Table2[Discount]/100)</f>
        <v>5312</v>
      </c>
      <c r="R850" s="10">
        <v>100928</v>
      </c>
      <c r="S850" s="10">
        <v>23331.27</v>
      </c>
      <c r="T850" s="4">
        <f>Table2[Profit]/Table2[Sales]</f>
        <v>0.23116746591629678</v>
      </c>
      <c r="U850" t="s">
        <v>83</v>
      </c>
    </row>
    <row r="851" spans="1:21" x14ac:dyDescent="0.35">
      <c r="A851">
        <v>10904</v>
      </c>
      <c r="B851" s="1">
        <v>45899</v>
      </c>
      <c r="C851" s="2">
        <f>YEAR(Table2[Order Date])</f>
        <v>2025</v>
      </c>
      <c r="D851" s="2" t="str">
        <f>TEXT(Table2[Order Date],"mmm")</f>
        <v>Aug</v>
      </c>
      <c r="E851" t="s">
        <v>1872</v>
      </c>
      <c r="F851" t="s">
        <v>40</v>
      </c>
      <c r="G851" t="s">
        <v>110</v>
      </c>
      <c r="H851" t="str">
        <f>VLOOKUP(Table2[[#This Row],[City]], Table46[], 2, FALSE)</f>
        <v>Gujarat</v>
      </c>
      <c r="I851" t="s">
        <v>42</v>
      </c>
      <c r="J851" t="s">
        <v>51</v>
      </c>
      <c r="K851" t="s">
        <v>1873</v>
      </c>
      <c r="L851" s="2">
        <v>3</v>
      </c>
      <c r="M851" s="11">
        <v>36891</v>
      </c>
      <c r="N851" s="6">
        <v>0</v>
      </c>
      <c r="O851" s="4">
        <f>Table2[[#This Row],[Discount]]/100</f>
        <v>0</v>
      </c>
      <c r="P851" s="4" t="str">
        <f>IF(Table2[[#This Row],[Discount%]]=0,"No Discount",
IF(Table2[[#This Row],[Discount%]]&lt;=0.1,"Medium Discount",
IF(Table2[[#This Row],[Discount%]]&lt;=0.2,"High Discount")))</f>
        <v>No Discount</v>
      </c>
      <c r="Q851" s="9">
        <f>(Table2[Unit_Price]*Table2[Quantity])*(Table2[Discount]/100)</f>
        <v>0</v>
      </c>
      <c r="R851" s="10">
        <v>110673</v>
      </c>
      <c r="S851" s="10">
        <v>27609.5</v>
      </c>
      <c r="T851" s="4">
        <f>Table2[Profit]/Table2[Sales]</f>
        <v>0.24946915688559992</v>
      </c>
      <c r="U851" t="s">
        <v>33</v>
      </c>
    </row>
    <row r="852" spans="1:21" x14ac:dyDescent="0.35">
      <c r="A852">
        <v>10905</v>
      </c>
      <c r="B852" s="1">
        <v>45340</v>
      </c>
      <c r="C852" s="2">
        <f>YEAR(Table2[Order Date])</f>
        <v>2024</v>
      </c>
      <c r="D852" s="2" t="str">
        <f>TEXT(Table2[Order Date],"mmm")</f>
        <v>Feb</v>
      </c>
      <c r="E852" t="s">
        <v>1874</v>
      </c>
      <c r="F852" t="s">
        <v>40</v>
      </c>
      <c r="G852" t="s">
        <v>103</v>
      </c>
      <c r="H852" t="str">
        <f>VLOOKUP(Table2[[#This Row],[City]], Table46[], 2, FALSE)</f>
        <v>Gujarat</v>
      </c>
      <c r="I852" t="s">
        <v>86</v>
      </c>
      <c r="J852" t="s">
        <v>90</v>
      </c>
      <c r="K852" t="s">
        <v>1875</v>
      </c>
      <c r="L852" s="2">
        <v>5</v>
      </c>
      <c r="M852" s="11">
        <v>64401</v>
      </c>
      <c r="N852" s="6">
        <v>10</v>
      </c>
      <c r="O852" s="4">
        <f>Table2[[#This Row],[Discount]]/100</f>
        <v>0.1</v>
      </c>
      <c r="P852" s="4" t="str">
        <f>IF(Table2[[#This Row],[Discount%]]=0,"No Discount",
IF(Table2[[#This Row],[Discount%]]&lt;=0.1,"Medium Discount",
IF(Table2[[#This Row],[Discount%]]&lt;=0.2,"High Discount")))</f>
        <v>Medium Discount</v>
      </c>
      <c r="Q852" s="9">
        <f>(Table2[Unit_Price]*Table2[Quantity])*(Table2[Discount]/100)</f>
        <v>32200.5</v>
      </c>
      <c r="R852" s="10">
        <v>289804.5</v>
      </c>
      <c r="S852" s="10">
        <v>38368.67</v>
      </c>
      <c r="T852" s="4">
        <f>Table2[Profit]/Table2[Sales]</f>
        <v>0.13239501111956509</v>
      </c>
      <c r="U852" t="s">
        <v>20</v>
      </c>
    </row>
    <row r="853" spans="1:21" x14ac:dyDescent="0.35">
      <c r="A853">
        <v>10908</v>
      </c>
      <c r="B853" s="1">
        <v>45439</v>
      </c>
      <c r="C853" s="2">
        <f>YEAR(Table2[Order Date])</f>
        <v>2024</v>
      </c>
      <c r="D853" s="2" t="str">
        <f>TEXT(Table2[Order Date],"mmm")</f>
        <v>May</v>
      </c>
      <c r="E853" t="s">
        <v>1879</v>
      </c>
      <c r="F853" t="s">
        <v>40</v>
      </c>
      <c r="G853" t="s">
        <v>103</v>
      </c>
      <c r="H853" t="str">
        <f>VLOOKUP(Table2[[#This Row],[City]], Table46[], 2, FALSE)</f>
        <v>Gujarat</v>
      </c>
      <c r="I853" t="s">
        <v>86</v>
      </c>
      <c r="J853" t="s">
        <v>296</v>
      </c>
      <c r="K853" t="s">
        <v>1880</v>
      </c>
      <c r="L853" s="2">
        <v>2</v>
      </c>
      <c r="M853" s="11">
        <v>56884</v>
      </c>
      <c r="N853" s="6">
        <v>0</v>
      </c>
      <c r="O853" s="4">
        <f>Table2[[#This Row],[Discount]]/100</f>
        <v>0</v>
      </c>
      <c r="P853" s="4" t="str">
        <f>IF(Table2[[#This Row],[Discount%]]=0,"No Discount",
IF(Table2[[#This Row],[Discount%]]&lt;=0.1,"Medium Discount",
IF(Table2[[#This Row],[Discount%]]&lt;=0.2,"High Discount")))</f>
        <v>No Discount</v>
      </c>
      <c r="Q853" s="9">
        <f>(Table2[Unit_Price]*Table2[Quantity])*(Table2[Discount]/100)</f>
        <v>0</v>
      </c>
      <c r="R853" s="10">
        <v>113768</v>
      </c>
      <c r="S853" s="10">
        <v>18563.22</v>
      </c>
      <c r="T853" s="4">
        <f>Table2[Profit]/Table2[Sales]</f>
        <v>0.16316732297306802</v>
      </c>
      <c r="U853" t="s">
        <v>20</v>
      </c>
    </row>
    <row r="854" spans="1:21" x14ac:dyDescent="0.35">
      <c r="A854">
        <v>10910</v>
      </c>
      <c r="B854" s="1">
        <v>45376</v>
      </c>
      <c r="C854" s="2">
        <f>YEAR(Table2[Order Date])</f>
        <v>2024</v>
      </c>
      <c r="D854" s="2" t="str">
        <f>TEXT(Table2[Order Date],"mmm")</f>
        <v>Mar</v>
      </c>
      <c r="E854" t="s">
        <v>1883</v>
      </c>
      <c r="F854" t="s">
        <v>22</v>
      </c>
      <c r="G854" t="s">
        <v>54</v>
      </c>
      <c r="H854" t="str">
        <f>VLOOKUP(Table2[[#This Row],[City]], Table46[], 2, FALSE)</f>
        <v>Uttar Pradesh</v>
      </c>
      <c r="I854" t="s">
        <v>86</v>
      </c>
      <c r="J854" t="s">
        <v>171</v>
      </c>
      <c r="K854" t="s">
        <v>1884</v>
      </c>
      <c r="L854" s="2">
        <v>5</v>
      </c>
      <c r="M854" s="11">
        <v>76437</v>
      </c>
      <c r="N854" s="6">
        <v>0</v>
      </c>
      <c r="O854" s="4">
        <f>Table2[[#This Row],[Discount]]/100</f>
        <v>0</v>
      </c>
      <c r="P854" s="4" t="str">
        <f>IF(Table2[[#This Row],[Discount%]]=0,"No Discount",
IF(Table2[[#This Row],[Discount%]]&lt;=0.1,"Medium Discount",
IF(Table2[[#This Row],[Discount%]]&lt;=0.2,"High Discount")))</f>
        <v>No Discount</v>
      </c>
      <c r="Q854" s="9">
        <f>(Table2[Unit_Price]*Table2[Quantity])*(Table2[Discount]/100)</f>
        <v>0</v>
      </c>
      <c r="R854" s="10">
        <v>382185</v>
      </c>
      <c r="S854" s="10">
        <v>20628.52</v>
      </c>
      <c r="T854" s="4">
        <f>Table2[Profit]/Table2[Sales]</f>
        <v>5.397522142417939E-2</v>
      </c>
      <c r="U854" t="s">
        <v>38</v>
      </c>
    </row>
    <row r="855" spans="1:21" x14ac:dyDescent="0.35">
      <c r="A855">
        <v>10911</v>
      </c>
      <c r="B855" s="1">
        <v>45915</v>
      </c>
      <c r="C855" s="2">
        <f>YEAR(Table2[Order Date])</f>
        <v>2025</v>
      </c>
      <c r="D855" s="2" t="str">
        <f>TEXT(Table2[Order Date],"mmm")</f>
        <v>Sep</v>
      </c>
      <c r="E855" t="s">
        <v>1885</v>
      </c>
      <c r="F855" t="s">
        <v>22</v>
      </c>
      <c r="G855" t="s">
        <v>58</v>
      </c>
      <c r="H855" t="str">
        <f>VLOOKUP(Table2[[#This Row],[City]], Table46[], 2, FALSE)</f>
        <v>Rajashtan</v>
      </c>
      <c r="I855" t="s">
        <v>96</v>
      </c>
      <c r="J855" t="s">
        <v>183</v>
      </c>
      <c r="K855" t="s">
        <v>1886</v>
      </c>
      <c r="L855" s="2">
        <v>3</v>
      </c>
      <c r="M855" s="11">
        <v>8547</v>
      </c>
      <c r="N855" s="6">
        <v>0</v>
      </c>
      <c r="O855" s="4">
        <f>Table2[[#This Row],[Discount]]/100</f>
        <v>0</v>
      </c>
      <c r="P855" s="4" t="str">
        <f>IF(Table2[[#This Row],[Discount%]]=0,"No Discount",
IF(Table2[[#This Row],[Discount%]]&lt;=0.1,"Medium Discount",
IF(Table2[[#This Row],[Discount%]]&lt;=0.2,"High Discount")))</f>
        <v>No Discount</v>
      </c>
      <c r="Q855" s="9">
        <f>(Table2[Unit_Price]*Table2[Quantity])*(Table2[Discount]/100)</f>
        <v>0</v>
      </c>
      <c r="R855" s="10">
        <v>25641</v>
      </c>
      <c r="S855" s="10">
        <v>3075.2</v>
      </c>
      <c r="T855" s="4">
        <f>Table2[Profit]/Table2[Sales]</f>
        <v>0.11993291993291992</v>
      </c>
      <c r="U855" t="s">
        <v>38</v>
      </c>
    </row>
    <row r="856" spans="1:21" x14ac:dyDescent="0.35">
      <c r="A856">
        <v>10913</v>
      </c>
      <c r="B856" s="1">
        <v>45564</v>
      </c>
      <c r="C856" s="2">
        <f>YEAR(Table2[Order Date])</f>
        <v>2024</v>
      </c>
      <c r="D856" s="2" t="str">
        <f>TEXT(Table2[Order Date],"mmm")</f>
        <v>Sep</v>
      </c>
      <c r="E856" t="s">
        <v>1888</v>
      </c>
      <c r="F856" t="s">
        <v>28</v>
      </c>
      <c r="G856" t="s">
        <v>29</v>
      </c>
      <c r="H856" t="str">
        <f>VLOOKUP(Table2[[#This Row],[City]], Table46[], 2, FALSE)</f>
        <v>Bihar</v>
      </c>
      <c r="I856" t="s">
        <v>86</v>
      </c>
      <c r="J856" t="s">
        <v>90</v>
      </c>
      <c r="K856" t="s">
        <v>1889</v>
      </c>
      <c r="L856" s="2">
        <v>2</v>
      </c>
      <c r="M856" s="11">
        <v>40709</v>
      </c>
      <c r="N856" s="6">
        <v>10</v>
      </c>
      <c r="O856" s="4">
        <f>Table2[[#This Row],[Discount]]/100</f>
        <v>0.1</v>
      </c>
      <c r="P856" s="4" t="str">
        <f>IF(Table2[[#This Row],[Discount%]]=0,"No Discount",
IF(Table2[[#This Row],[Discount%]]&lt;=0.1,"Medium Discount",
IF(Table2[[#This Row],[Discount%]]&lt;=0.2,"High Discount")))</f>
        <v>Medium Discount</v>
      </c>
      <c r="Q856" s="9">
        <f>(Table2[Unit_Price]*Table2[Quantity])*(Table2[Discount]/100)</f>
        <v>8141.8</v>
      </c>
      <c r="R856" s="10">
        <v>73276.2</v>
      </c>
      <c r="S856" s="10">
        <v>14441.79</v>
      </c>
      <c r="T856" s="4">
        <f>Table2[Profit]/Table2[Sales]</f>
        <v>0.19708704872796354</v>
      </c>
      <c r="U856" t="s">
        <v>83</v>
      </c>
    </row>
    <row r="857" spans="1:21" x14ac:dyDescent="0.35">
      <c r="A857">
        <v>10914</v>
      </c>
      <c r="B857" s="1">
        <v>45451</v>
      </c>
      <c r="C857" s="2">
        <f>YEAR(Table2[Order Date])</f>
        <v>2024</v>
      </c>
      <c r="D857" s="2" t="str">
        <f>TEXT(Table2[Order Date],"mmm")</f>
        <v>Jun</v>
      </c>
      <c r="E857" t="s">
        <v>1890</v>
      </c>
      <c r="F857" t="s">
        <v>15</v>
      </c>
      <c r="G857" t="s">
        <v>93</v>
      </c>
      <c r="H857" t="str">
        <f>VLOOKUP(Table2[[#This Row],[City]], Table46[], 2, FALSE)</f>
        <v>Tamil Nadu</v>
      </c>
      <c r="I857" t="s">
        <v>17</v>
      </c>
      <c r="J857" t="s">
        <v>111</v>
      </c>
      <c r="K857" t="s">
        <v>1891</v>
      </c>
      <c r="L857" s="2">
        <v>4</v>
      </c>
      <c r="M857" s="11">
        <v>69766</v>
      </c>
      <c r="N857" s="6">
        <v>0</v>
      </c>
      <c r="O857" s="4">
        <f>Table2[[#This Row],[Discount]]/100</f>
        <v>0</v>
      </c>
      <c r="P857" s="4" t="str">
        <f>IF(Table2[[#This Row],[Discount%]]=0,"No Discount",
IF(Table2[[#This Row],[Discount%]]&lt;=0.1,"Medium Discount",
IF(Table2[[#This Row],[Discount%]]&lt;=0.2,"High Discount")))</f>
        <v>No Discount</v>
      </c>
      <c r="Q857" s="9">
        <f>(Table2[Unit_Price]*Table2[Quantity])*(Table2[Discount]/100)</f>
        <v>0</v>
      </c>
      <c r="R857" s="10">
        <v>279064</v>
      </c>
      <c r="S857" s="10">
        <v>36617.589999999997</v>
      </c>
      <c r="T857" s="4">
        <f>Table2[Profit]/Table2[Sales]</f>
        <v>0.13121574262534758</v>
      </c>
      <c r="U857" t="s">
        <v>83</v>
      </c>
    </row>
    <row r="858" spans="1:21" x14ac:dyDescent="0.35">
      <c r="A858">
        <v>10915</v>
      </c>
      <c r="B858" s="1">
        <v>45620</v>
      </c>
      <c r="C858" s="2">
        <f>YEAR(Table2[Order Date])</f>
        <v>2024</v>
      </c>
      <c r="D858" s="2" t="str">
        <f>TEXT(Table2[Order Date],"mmm")</f>
        <v>Nov</v>
      </c>
      <c r="E858" t="s">
        <v>1892</v>
      </c>
      <c r="F858" t="s">
        <v>28</v>
      </c>
      <c r="G858" t="s">
        <v>85</v>
      </c>
      <c r="H858" t="str">
        <f>VLOOKUP(Table2[[#This Row],[City]], Table46[], 2, FALSE)</f>
        <v>Odisha</v>
      </c>
      <c r="I858" t="s">
        <v>42</v>
      </c>
      <c r="J858" t="s">
        <v>79</v>
      </c>
      <c r="K858" t="s">
        <v>1893</v>
      </c>
      <c r="L858" s="2">
        <v>1</v>
      </c>
      <c r="M858" s="11">
        <v>26961</v>
      </c>
      <c r="N858" s="6">
        <v>0</v>
      </c>
      <c r="O858" s="4">
        <f>Table2[[#This Row],[Discount]]/100</f>
        <v>0</v>
      </c>
      <c r="P858" s="4" t="str">
        <f>IF(Table2[[#This Row],[Discount%]]=0,"No Discount",
IF(Table2[[#This Row],[Discount%]]&lt;=0.1,"Medium Discount",
IF(Table2[[#This Row],[Discount%]]&lt;=0.2,"High Discount")))</f>
        <v>No Discount</v>
      </c>
      <c r="Q858" s="9">
        <f>(Table2[Unit_Price]*Table2[Quantity])*(Table2[Discount]/100)</f>
        <v>0</v>
      </c>
      <c r="R858" s="10">
        <v>26961</v>
      </c>
      <c r="S858" s="10">
        <v>2534.59</v>
      </c>
      <c r="T858" s="4">
        <f>Table2[Profit]/Table2[Sales]</f>
        <v>9.4009495196765699E-2</v>
      </c>
      <c r="U858" t="s">
        <v>38</v>
      </c>
    </row>
    <row r="859" spans="1:21" x14ac:dyDescent="0.35">
      <c r="A859">
        <v>10916</v>
      </c>
      <c r="B859" s="1">
        <v>45844</v>
      </c>
      <c r="C859" s="2">
        <f>YEAR(Table2[Order Date])</f>
        <v>2025</v>
      </c>
      <c r="D859" s="2" t="str">
        <f>TEXT(Table2[Order Date],"mmm")</f>
        <v>Jul</v>
      </c>
      <c r="E859" t="s">
        <v>1894</v>
      </c>
      <c r="F859" t="s">
        <v>22</v>
      </c>
      <c r="G859" t="s">
        <v>167</v>
      </c>
      <c r="H859" t="str">
        <f>VLOOKUP(Table2[[#This Row],[City]], Table46[], 2, FALSE)</f>
        <v>Punjab</v>
      </c>
      <c r="I859" t="s">
        <v>30</v>
      </c>
      <c r="J859" t="s">
        <v>227</v>
      </c>
      <c r="K859" t="s">
        <v>1895</v>
      </c>
      <c r="L859" s="2">
        <v>1</v>
      </c>
      <c r="M859" s="11">
        <v>72134</v>
      </c>
      <c r="N859" s="6">
        <v>5</v>
      </c>
      <c r="O859" s="4">
        <f>Table2[[#This Row],[Discount]]/100</f>
        <v>0.05</v>
      </c>
      <c r="P859" s="4" t="str">
        <f>IF(Table2[[#This Row],[Discount%]]=0,"No Discount",
IF(Table2[[#This Row],[Discount%]]&lt;=0.1,"Medium Discount",
IF(Table2[[#This Row],[Discount%]]&lt;=0.2,"High Discount")))</f>
        <v>Medium Discount</v>
      </c>
      <c r="Q859" s="9">
        <f>(Table2[Unit_Price]*Table2[Quantity])*(Table2[Discount]/100)</f>
        <v>3606.7000000000003</v>
      </c>
      <c r="R859" s="10">
        <v>68527.3</v>
      </c>
      <c r="S859" s="10">
        <v>4229.2299999999996</v>
      </c>
      <c r="T859" s="4">
        <f>Table2[Profit]/Table2[Sales]</f>
        <v>6.1715987642881005E-2</v>
      </c>
      <c r="U859" t="s">
        <v>83</v>
      </c>
    </row>
    <row r="860" spans="1:21" x14ac:dyDescent="0.35">
      <c r="A860">
        <v>10917</v>
      </c>
      <c r="B860" s="1">
        <v>45359</v>
      </c>
      <c r="C860" s="2">
        <f>YEAR(Table2[Order Date])</f>
        <v>2024</v>
      </c>
      <c r="D860" s="2" t="str">
        <f>TEXT(Table2[Order Date],"mmm")</f>
        <v>Mar</v>
      </c>
      <c r="E860" t="s">
        <v>1896</v>
      </c>
      <c r="F860" t="s">
        <v>28</v>
      </c>
      <c r="G860" t="s">
        <v>35</v>
      </c>
      <c r="H860" t="str">
        <f>VLOOKUP(Table2[[#This Row],[City]], Table46[], 2, FALSE)</f>
        <v>West Bengal</v>
      </c>
      <c r="I860" t="s">
        <v>24</v>
      </c>
      <c r="J860" t="s">
        <v>59</v>
      </c>
      <c r="K860" t="s">
        <v>1334</v>
      </c>
      <c r="L860" s="2">
        <v>2</v>
      </c>
      <c r="M860" s="11">
        <v>8492</v>
      </c>
      <c r="N860" s="6">
        <v>5</v>
      </c>
      <c r="O860" s="4">
        <f>Table2[[#This Row],[Discount]]/100</f>
        <v>0.05</v>
      </c>
      <c r="P860" s="4" t="str">
        <f>IF(Table2[[#This Row],[Discount%]]=0,"No Discount",
IF(Table2[[#This Row],[Discount%]]&lt;=0.1,"Medium Discount",
IF(Table2[[#This Row],[Discount%]]&lt;=0.2,"High Discount")))</f>
        <v>Medium Discount</v>
      </c>
      <c r="Q860" s="9">
        <f>(Table2[Unit_Price]*Table2[Quantity])*(Table2[Discount]/100)</f>
        <v>849.2</v>
      </c>
      <c r="R860" s="10">
        <v>16134.8</v>
      </c>
      <c r="S860" s="10">
        <v>3039.15</v>
      </c>
      <c r="T860" s="4">
        <f>Table2[Profit]/Table2[Sales]</f>
        <v>0.18835994248456753</v>
      </c>
      <c r="U860" t="s">
        <v>83</v>
      </c>
    </row>
    <row r="861" spans="1:21" x14ac:dyDescent="0.35">
      <c r="A861">
        <v>10918</v>
      </c>
      <c r="B861" s="1">
        <v>45287</v>
      </c>
      <c r="C861" s="2">
        <f>YEAR(Table2[Order Date])</f>
        <v>2023</v>
      </c>
      <c r="D861" s="2" t="str">
        <f>TEXT(Table2[Order Date],"mmm")</f>
        <v>Dec</v>
      </c>
      <c r="E861" t="s">
        <v>1897</v>
      </c>
      <c r="F861" t="s">
        <v>40</v>
      </c>
      <c r="G861" t="s">
        <v>62</v>
      </c>
      <c r="H861" t="str">
        <f>VLOOKUP(Table2[[#This Row],[City]], Table46[], 2, FALSE)</f>
        <v>Goa</v>
      </c>
      <c r="I861" t="s">
        <v>46</v>
      </c>
      <c r="J861" t="s">
        <v>209</v>
      </c>
      <c r="K861" t="s">
        <v>1898</v>
      </c>
      <c r="L861" s="2">
        <v>3</v>
      </c>
      <c r="M861" s="11">
        <v>2591</v>
      </c>
      <c r="N861" s="6">
        <v>0</v>
      </c>
      <c r="O861" s="4">
        <f>Table2[[#This Row],[Discount]]/100</f>
        <v>0</v>
      </c>
      <c r="P861" s="4" t="str">
        <f>IF(Table2[[#This Row],[Discount%]]=0,"No Discount",
IF(Table2[[#This Row],[Discount%]]&lt;=0.1,"Medium Discount",
IF(Table2[[#This Row],[Discount%]]&lt;=0.2,"High Discount")))</f>
        <v>No Discount</v>
      </c>
      <c r="Q861" s="9">
        <f>(Table2[Unit_Price]*Table2[Quantity])*(Table2[Discount]/100)</f>
        <v>0</v>
      </c>
      <c r="R861" s="10">
        <v>7773</v>
      </c>
      <c r="S861" s="10">
        <v>1805.64</v>
      </c>
      <c r="T861" s="4">
        <f>Table2[Profit]/Table2[Sales]</f>
        <v>0.23229641065225784</v>
      </c>
      <c r="U861" t="s">
        <v>83</v>
      </c>
    </row>
    <row r="862" spans="1:21" x14ac:dyDescent="0.35">
      <c r="A862">
        <v>10919</v>
      </c>
      <c r="B862" s="1">
        <v>45535</v>
      </c>
      <c r="C862" s="2">
        <f>YEAR(Table2[Order Date])</f>
        <v>2024</v>
      </c>
      <c r="D862" s="2" t="str">
        <f>TEXT(Table2[Order Date],"mmm")</f>
        <v>Aug</v>
      </c>
      <c r="E862" t="s">
        <v>1899</v>
      </c>
      <c r="F862" t="s">
        <v>40</v>
      </c>
      <c r="G862" t="s">
        <v>103</v>
      </c>
      <c r="H862" t="str">
        <f>VLOOKUP(Table2[[#This Row],[City]], Table46[], 2, FALSE)</f>
        <v>Gujarat</v>
      </c>
      <c r="I862" t="s">
        <v>96</v>
      </c>
      <c r="J862" t="s">
        <v>138</v>
      </c>
      <c r="K862" t="s">
        <v>1900</v>
      </c>
      <c r="L862" s="2">
        <v>5</v>
      </c>
      <c r="M862" s="11">
        <v>28751</v>
      </c>
      <c r="N862" s="6">
        <v>20</v>
      </c>
      <c r="O862" s="4">
        <f>Table2[[#This Row],[Discount]]/100</f>
        <v>0.2</v>
      </c>
      <c r="P862" s="4" t="str">
        <f>IF(Table2[[#This Row],[Discount%]]=0,"No Discount",
IF(Table2[[#This Row],[Discount%]]&lt;=0.1,"Medium Discount",
IF(Table2[[#This Row],[Discount%]]&lt;=0.2,"High Discount")))</f>
        <v>High Discount</v>
      </c>
      <c r="Q862" s="9">
        <f>(Table2[Unit_Price]*Table2[Quantity])*(Table2[Discount]/100)</f>
        <v>28751</v>
      </c>
      <c r="R862" s="10">
        <v>115004</v>
      </c>
      <c r="S862" s="10">
        <v>9548.0400000000009</v>
      </c>
      <c r="T862" s="4">
        <f>Table2[Profit]/Table2[Sales]</f>
        <v>8.3023547007060633E-2</v>
      </c>
      <c r="U862" t="s">
        <v>20</v>
      </c>
    </row>
    <row r="863" spans="1:21" x14ac:dyDescent="0.35">
      <c r="A863">
        <v>10920</v>
      </c>
      <c r="B863" s="1">
        <v>45888</v>
      </c>
      <c r="C863" s="2">
        <f>YEAR(Table2[Order Date])</f>
        <v>2025</v>
      </c>
      <c r="D863" s="2" t="str">
        <f>TEXT(Table2[Order Date],"mmm")</f>
        <v>Aug</v>
      </c>
      <c r="E863" t="s">
        <v>1901</v>
      </c>
      <c r="F863" t="s">
        <v>28</v>
      </c>
      <c r="G863" t="s">
        <v>29</v>
      </c>
      <c r="H863" t="str">
        <f>VLOOKUP(Table2[[#This Row],[City]], Table46[], 2, FALSE)</f>
        <v>Bihar</v>
      </c>
      <c r="I863" t="s">
        <v>17</v>
      </c>
      <c r="J863" t="s">
        <v>55</v>
      </c>
      <c r="K863" t="s">
        <v>1902</v>
      </c>
      <c r="L863" s="2">
        <v>2</v>
      </c>
      <c r="M863" s="11">
        <v>60999</v>
      </c>
      <c r="N863" s="6">
        <v>20</v>
      </c>
      <c r="O863" s="4">
        <f>Table2[[#This Row],[Discount]]/100</f>
        <v>0.2</v>
      </c>
      <c r="P863" s="4" t="str">
        <f>IF(Table2[[#This Row],[Discount%]]=0,"No Discount",
IF(Table2[[#This Row],[Discount%]]&lt;=0.1,"Medium Discount",
IF(Table2[[#This Row],[Discount%]]&lt;=0.2,"High Discount")))</f>
        <v>High Discount</v>
      </c>
      <c r="Q863" s="9">
        <f>(Table2[Unit_Price]*Table2[Quantity])*(Table2[Discount]/100)</f>
        <v>24399.600000000002</v>
      </c>
      <c r="R863" s="10">
        <v>97598.399999999994</v>
      </c>
      <c r="S863" s="10">
        <v>20702.55</v>
      </c>
      <c r="T863" s="4">
        <f>Table2[Profit]/Table2[Sales]</f>
        <v>0.21211976835685831</v>
      </c>
      <c r="U863" t="s">
        <v>83</v>
      </c>
    </row>
    <row r="864" spans="1:21" x14ac:dyDescent="0.35">
      <c r="A864">
        <v>10921</v>
      </c>
      <c r="B864" s="1">
        <v>45663</v>
      </c>
      <c r="C864" s="2">
        <f>YEAR(Table2[Order Date])</f>
        <v>2025</v>
      </c>
      <c r="D864" s="2" t="str">
        <f>TEXT(Table2[Order Date],"mmm")</f>
        <v>Jan</v>
      </c>
      <c r="E864" t="s">
        <v>1903</v>
      </c>
      <c r="F864" t="s">
        <v>28</v>
      </c>
      <c r="G864" t="s">
        <v>144</v>
      </c>
      <c r="H864" t="str">
        <f>VLOOKUP(Table2[[#This Row],[City]], Table46[], 2, FALSE)</f>
        <v>Assam</v>
      </c>
      <c r="I864" t="s">
        <v>69</v>
      </c>
      <c r="J864" t="s">
        <v>151</v>
      </c>
      <c r="K864" t="s">
        <v>1904</v>
      </c>
      <c r="L864" s="2">
        <v>4</v>
      </c>
      <c r="M864" s="11">
        <v>24570</v>
      </c>
      <c r="N864" s="6">
        <v>0</v>
      </c>
      <c r="O864" s="4">
        <f>Table2[[#This Row],[Discount]]/100</f>
        <v>0</v>
      </c>
      <c r="P864" s="4" t="str">
        <f>IF(Table2[[#This Row],[Discount%]]=0,"No Discount",
IF(Table2[[#This Row],[Discount%]]&lt;=0.1,"Medium Discount",
IF(Table2[[#This Row],[Discount%]]&lt;=0.2,"High Discount")))</f>
        <v>No Discount</v>
      </c>
      <c r="Q864" s="9">
        <f>(Table2[Unit_Price]*Table2[Quantity])*(Table2[Discount]/100)</f>
        <v>0</v>
      </c>
      <c r="R864" s="10">
        <v>98280</v>
      </c>
      <c r="S864" s="10">
        <v>7433.84</v>
      </c>
      <c r="T864" s="4">
        <f>Table2[Profit]/Table2[Sales]</f>
        <v>7.5639397639397643E-2</v>
      </c>
      <c r="U864" t="s">
        <v>72</v>
      </c>
    </row>
    <row r="865" spans="1:21" x14ac:dyDescent="0.35">
      <c r="A865">
        <v>10922</v>
      </c>
      <c r="B865" s="1">
        <v>45901</v>
      </c>
      <c r="C865" s="2">
        <f>YEAR(Table2[Order Date])</f>
        <v>2025</v>
      </c>
      <c r="D865" s="2" t="str">
        <f>TEXT(Table2[Order Date],"mmm")</f>
        <v>Sep</v>
      </c>
      <c r="E865" t="s">
        <v>1905</v>
      </c>
      <c r="F865" t="s">
        <v>15</v>
      </c>
      <c r="G865" t="s">
        <v>68</v>
      </c>
      <c r="H865" t="str">
        <f>VLOOKUP(Table2[[#This Row],[City]], Table46[], 2, FALSE)</f>
        <v>Telangana</v>
      </c>
      <c r="I865" t="s">
        <v>75</v>
      </c>
      <c r="J865" t="s">
        <v>204</v>
      </c>
      <c r="K865" t="s">
        <v>1906</v>
      </c>
      <c r="L865" s="2">
        <v>5</v>
      </c>
      <c r="M865" s="11">
        <v>5260</v>
      </c>
      <c r="N865" s="6">
        <v>10</v>
      </c>
      <c r="O865" s="4">
        <f>Table2[[#This Row],[Discount]]/100</f>
        <v>0.1</v>
      </c>
      <c r="P865" s="4" t="str">
        <f>IF(Table2[[#This Row],[Discount%]]=0,"No Discount",
IF(Table2[[#This Row],[Discount%]]&lt;=0.1,"Medium Discount",
IF(Table2[[#This Row],[Discount%]]&lt;=0.2,"High Discount")))</f>
        <v>Medium Discount</v>
      </c>
      <c r="Q865" s="9">
        <f>(Table2[Unit_Price]*Table2[Quantity])*(Table2[Discount]/100)</f>
        <v>2630</v>
      </c>
      <c r="R865" s="10">
        <v>23670</v>
      </c>
      <c r="S865" s="10">
        <v>4727.76</v>
      </c>
      <c r="T865" s="4">
        <f>Table2[Profit]/Table2[Sales]</f>
        <v>0.1997363751584284</v>
      </c>
      <c r="U865" t="s">
        <v>33</v>
      </c>
    </row>
    <row r="866" spans="1:21" x14ac:dyDescent="0.35">
      <c r="A866">
        <v>10923</v>
      </c>
      <c r="B866" s="1">
        <v>45464</v>
      </c>
      <c r="C866" s="2">
        <f>YEAR(Table2[Order Date])</f>
        <v>2024</v>
      </c>
      <c r="D866" s="2" t="str">
        <f>TEXT(Table2[Order Date],"mmm")</f>
        <v>Jun</v>
      </c>
      <c r="E866" t="s">
        <v>1907</v>
      </c>
      <c r="F866" t="s">
        <v>22</v>
      </c>
      <c r="G866" t="s">
        <v>23</v>
      </c>
      <c r="H866" t="str">
        <f>VLOOKUP(Table2[[#This Row],[City]], Table46[], 2, FALSE)</f>
        <v>Delhi</v>
      </c>
      <c r="I866" t="s">
        <v>46</v>
      </c>
      <c r="J866" t="s">
        <v>201</v>
      </c>
      <c r="K866" t="s">
        <v>1908</v>
      </c>
      <c r="L866" s="2">
        <v>1</v>
      </c>
      <c r="M866" s="11">
        <v>71109</v>
      </c>
      <c r="N866" s="6">
        <v>10</v>
      </c>
      <c r="O866" s="4">
        <f>Table2[[#This Row],[Discount]]/100</f>
        <v>0.1</v>
      </c>
      <c r="P866" s="4" t="str">
        <f>IF(Table2[[#This Row],[Discount%]]=0,"No Discount",
IF(Table2[[#This Row],[Discount%]]&lt;=0.1,"Medium Discount",
IF(Table2[[#This Row],[Discount%]]&lt;=0.2,"High Discount")))</f>
        <v>Medium Discount</v>
      </c>
      <c r="Q866" s="9">
        <f>(Table2[Unit_Price]*Table2[Quantity])*(Table2[Discount]/100)</f>
        <v>7110.9000000000005</v>
      </c>
      <c r="R866" s="10">
        <v>63998.1</v>
      </c>
      <c r="S866" s="10">
        <v>4593.0200000000004</v>
      </c>
      <c r="T866" s="4">
        <f>Table2[Profit]/Table2[Sales]</f>
        <v>7.176806811452216E-2</v>
      </c>
      <c r="U866" t="s">
        <v>20</v>
      </c>
    </row>
    <row r="867" spans="1:21" x14ac:dyDescent="0.35">
      <c r="A867">
        <v>10924</v>
      </c>
      <c r="B867" s="1">
        <v>45803</v>
      </c>
      <c r="C867" s="2">
        <f>YEAR(Table2[Order Date])</f>
        <v>2025</v>
      </c>
      <c r="D867" s="2" t="str">
        <f>TEXT(Table2[Order Date],"mmm")</f>
        <v>May</v>
      </c>
      <c r="E867" t="s">
        <v>1909</v>
      </c>
      <c r="F867" t="s">
        <v>40</v>
      </c>
      <c r="G867" t="s">
        <v>110</v>
      </c>
      <c r="H867" t="str">
        <f>VLOOKUP(Table2[[#This Row],[City]], Table46[], 2, FALSE)</f>
        <v>Gujarat</v>
      </c>
      <c r="I867" t="s">
        <v>42</v>
      </c>
      <c r="J867" t="s">
        <v>51</v>
      </c>
      <c r="K867" t="s">
        <v>1910</v>
      </c>
      <c r="L867" s="2">
        <v>4</v>
      </c>
      <c r="M867" s="11">
        <v>8185</v>
      </c>
      <c r="N867" s="6">
        <v>10</v>
      </c>
      <c r="O867" s="4">
        <f>Table2[[#This Row],[Discount]]/100</f>
        <v>0.1</v>
      </c>
      <c r="P867" s="4" t="str">
        <f>IF(Table2[[#This Row],[Discount%]]=0,"No Discount",
IF(Table2[[#This Row],[Discount%]]&lt;=0.1,"Medium Discount",
IF(Table2[[#This Row],[Discount%]]&lt;=0.2,"High Discount")))</f>
        <v>Medium Discount</v>
      </c>
      <c r="Q867" s="9">
        <f>(Table2[Unit_Price]*Table2[Quantity])*(Table2[Discount]/100)</f>
        <v>3274</v>
      </c>
      <c r="R867" s="10">
        <v>29466</v>
      </c>
      <c r="S867" s="10">
        <v>2215.8000000000002</v>
      </c>
      <c r="T867" s="4">
        <f>Table2[Profit]/Table2[Sales]</f>
        <v>7.5198533903481982E-2</v>
      </c>
      <c r="U867" t="s">
        <v>20</v>
      </c>
    </row>
    <row r="868" spans="1:21" x14ac:dyDescent="0.35">
      <c r="A868">
        <v>10925</v>
      </c>
      <c r="B868" s="1">
        <v>45656</v>
      </c>
      <c r="C868" s="2">
        <f>YEAR(Table2[Order Date])</f>
        <v>2024</v>
      </c>
      <c r="D868" s="2" t="str">
        <f>TEXT(Table2[Order Date],"mmm")</f>
        <v>Dec</v>
      </c>
      <c r="E868" t="s">
        <v>1911</v>
      </c>
      <c r="F868" t="s">
        <v>15</v>
      </c>
      <c r="G868" t="s">
        <v>147</v>
      </c>
      <c r="H868" t="str">
        <f>VLOOKUP(Table2[[#This Row],[City]], Table46[], 2, FALSE)</f>
        <v>Kerala</v>
      </c>
      <c r="I868" t="s">
        <v>30</v>
      </c>
      <c r="J868" t="s">
        <v>31</v>
      </c>
      <c r="K868" t="s">
        <v>225</v>
      </c>
      <c r="L868" s="2">
        <v>5</v>
      </c>
      <c r="M868" s="11">
        <v>46434</v>
      </c>
      <c r="N868" s="6">
        <v>5</v>
      </c>
      <c r="O868" s="4">
        <f>Table2[[#This Row],[Discount]]/100</f>
        <v>0.05</v>
      </c>
      <c r="P868" s="4" t="str">
        <f>IF(Table2[[#This Row],[Discount%]]=0,"No Discount",
IF(Table2[[#This Row],[Discount%]]&lt;=0.1,"Medium Discount",
IF(Table2[[#This Row],[Discount%]]&lt;=0.2,"High Discount")))</f>
        <v>Medium Discount</v>
      </c>
      <c r="Q868" s="9">
        <f>(Table2[Unit_Price]*Table2[Quantity])*(Table2[Discount]/100)</f>
        <v>11608.5</v>
      </c>
      <c r="R868" s="10">
        <v>220561.5</v>
      </c>
      <c r="S868" s="10">
        <v>48660.78</v>
      </c>
      <c r="T868" s="4">
        <f>Table2[Profit]/Table2[Sales]</f>
        <v>0.22062227541978088</v>
      </c>
      <c r="U868" t="s">
        <v>72</v>
      </c>
    </row>
    <row r="869" spans="1:21" x14ac:dyDescent="0.35">
      <c r="A869">
        <v>10926</v>
      </c>
      <c r="B869" s="1">
        <v>45743</v>
      </c>
      <c r="C869" s="2">
        <f>YEAR(Table2[Order Date])</f>
        <v>2025</v>
      </c>
      <c r="D869" s="2" t="str">
        <f>TEXT(Table2[Order Date],"mmm")</f>
        <v>Mar</v>
      </c>
      <c r="E869" t="s">
        <v>1912</v>
      </c>
      <c r="F869" t="s">
        <v>22</v>
      </c>
      <c r="G869" t="s">
        <v>58</v>
      </c>
      <c r="H869" t="str">
        <f>VLOOKUP(Table2[[#This Row],[City]], Table46[], 2, FALSE)</f>
        <v>Rajashtan</v>
      </c>
      <c r="I869" t="s">
        <v>24</v>
      </c>
      <c r="J869" t="s">
        <v>133</v>
      </c>
      <c r="K869" t="s">
        <v>1913</v>
      </c>
      <c r="L869" s="2">
        <v>1</v>
      </c>
      <c r="M869" s="11">
        <v>33125</v>
      </c>
      <c r="N869" s="6">
        <v>0</v>
      </c>
      <c r="O869" s="4">
        <f>Table2[[#This Row],[Discount]]/100</f>
        <v>0</v>
      </c>
      <c r="P869" s="4" t="str">
        <f>IF(Table2[[#This Row],[Discount%]]=0,"No Discount",
IF(Table2[[#This Row],[Discount%]]&lt;=0.1,"Medium Discount",
IF(Table2[[#This Row],[Discount%]]&lt;=0.2,"High Discount")))</f>
        <v>No Discount</v>
      </c>
      <c r="Q869" s="9">
        <f>(Table2[Unit_Price]*Table2[Quantity])*(Table2[Discount]/100)</f>
        <v>0</v>
      </c>
      <c r="R869" s="10">
        <v>33125</v>
      </c>
      <c r="S869" s="10">
        <v>6898.31</v>
      </c>
      <c r="T869" s="4">
        <f>Table2[Profit]/Table2[Sales]</f>
        <v>0.20825086792452832</v>
      </c>
      <c r="U869" t="s">
        <v>38</v>
      </c>
    </row>
    <row r="870" spans="1:21" x14ac:dyDescent="0.35">
      <c r="A870">
        <v>10927</v>
      </c>
      <c r="B870" s="1">
        <v>45911</v>
      </c>
      <c r="C870" s="2">
        <f>YEAR(Table2[Order Date])</f>
        <v>2025</v>
      </c>
      <c r="D870" s="2" t="str">
        <f>TEXT(Table2[Order Date],"mmm")</f>
        <v>Sep</v>
      </c>
      <c r="E870" t="s">
        <v>1914</v>
      </c>
      <c r="F870" t="s">
        <v>40</v>
      </c>
      <c r="G870" t="s">
        <v>62</v>
      </c>
      <c r="H870" t="str">
        <f>VLOOKUP(Table2[[#This Row],[City]], Table46[], 2, FALSE)</f>
        <v>Goa</v>
      </c>
      <c r="I870" t="s">
        <v>46</v>
      </c>
      <c r="J870" t="s">
        <v>209</v>
      </c>
      <c r="K870" t="s">
        <v>1915</v>
      </c>
      <c r="L870" s="2">
        <v>1</v>
      </c>
      <c r="M870" s="11">
        <v>17599</v>
      </c>
      <c r="N870" s="6">
        <v>0</v>
      </c>
      <c r="O870" s="4">
        <f>Table2[[#This Row],[Discount]]/100</f>
        <v>0</v>
      </c>
      <c r="P870" s="4" t="str">
        <f>IF(Table2[[#This Row],[Discount%]]=0,"No Discount",
IF(Table2[[#This Row],[Discount%]]&lt;=0.1,"Medium Discount",
IF(Table2[[#This Row],[Discount%]]&lt;=0.2,"High Discount")))</f>
        <v>No Discount</v>
      </c>
      <c r="Q870" s="9">
        <f>(Table2[Unit_Price]*Table2[Quantity])*(Table2[Discount]/100)</f>
        <v>0</v>
      </c>
      <c r="R870" s="10">
        <v>17599</v>
      </c>
      <c r="S870" s="10">
        <v>1392.83</v>
      </c>
      <c r="T870" s="4">
        <f>Table2[Profit]/Table2[Sales]</f>
        <v>7.9142564918461278E-2</v>
      </c>
      <c r="U870" t="s">
        <v>38</v>
      </c>
    </row>
    <row r="871" spans="1:21" x14ac:dyDescent="0.35">
      <c r="A871">
        <v>10928</v>
      </c>
      <c r="B871" s="1">
        <v>45702</v>
      </c>
      <c r="C871" s="2">
        <f>YEAR(Table2[Order Date])</f>
        <v>2025</v>
      </c>
      <c r="D871" s="2" t="str">
        <f>TEXT(Table2[Order Date],"mmm")</f>
        <v>Feb</v>
      </c>
      <c r="E871" t="s">
        <v>1916</v>
      </c>
      <c r="F871" t="s">
        <v>22</v>
      </c>
      <c r="G871" t="s">
        <v>54</v>
      </c>
      <c r="H871" t="str">
        <f>VLOOKUP(Table2[[#This Row],[City]], Table46[], 2, FALSE)</f>
        <v>Uttar Pradesh</v>
      </c>
      <c r="I871" t="s">
        <v>30</v>
      </c>
      <c r="J871" t="s">
        <v>31</v>
      </c>
      <c r="K871" t="s">
        <v>1917</v>
      </c>
      <c r="L871" s="2">
        <v>5</v>
      </c>
      <c r="M871" s="11">
        <v>46729</v>
      </c>
      <c r="N871" s="6">
        <v>10</v>
      </c>
      <c r="O871" s="4">
        <f>Table2[[#This Row],[Discount]]/100</f>
        <v>0.1</v>
      </c>
      <c r="P871" s="4" t="str">
        <f>IF(Table2[[#This Row],[Discount%]]=0,"No Discount",
IF(Table2[[#This Row],[Discount%]]&lt;=0.1,"Medium Discount",
IF(Table2[[#This Row],[Discount%]]&lt;=0.2,"High Discount")))</f>
        <v>Medium Discount</v>
      </c>
      <c r="Q871" s="9">
        <f>(Table2[Unit_Price]*Table2[Quantity])*(Table2[Discount]/100)</f>
        <v>23364.5</v>
      </c>
      <c r="R871" s="10">
        <v>210280.5</v>
      </c>
      <c r="S871" s="10">
        <v>42654.73</v>
      </c>
      <c r="T871" s="4">
        <f>Table2[Profit]/Table2[Sales]</f>
        <v>0.20284681651413233</v>
      </c>
      <c r="U871" t="s">
        <v>83</v>
      </c>
    </row>
    <row r="872" spans="1:21" x14ac:dyDescent="0.35">
      <c r="A872">
        <v>10929</v>
      </c>
      <c r="B872" s="1">
        <v>45226</v>
      </c>
      <c r="C872" s="2">
        <f>YEAR(Table2[Order Date])</f>
        <v>2023</v>
      </c>
      <c r="D872" s="2" t="str">
        <f>TEXT(Table2[Order Date],"mmm")</f>
        <v>Oct</v>
      </c>
      <c r="E872" t="s">
        <v>1918</v>
      </c>
      <c r="F872" t="s">
        <v>22</v>
      </c>
      <c r="G872" t="s">
        <v>54</v>
      </c>
      <c r="H872" t="str">
        <f>VLOOKUP(Table2[[#This Row],[City]], Table46[], 2, FALSE)</f>
        <v>Uttar Pradesh</v>
      </c>
      <c r="I872" t="s">
        <v>46</v>
      </c>
      <c r="J872" t="s">
        <v>141</v>
      </c>
      <c r="K872" t="s">
        <v>1919</v>
      </c>
      <c r="L872" s="2">
        <v>5</v>
      </c>
      <c r="M872" s="11">
        <v>23052</v>
      </c>
      <c r="N872" s="6">
        <v>5</v>
      </c>
      <c r="O872" s="4">
        <f>Table2[[#This Row],[Discount]]/100</f>
        <v>0.05</v>
      </c>
      <c r="P872" s="4" t="str">
        <f>IF(Table2[[#This Row],[Discount%]]=0,"No Discount",
IF(Table2[[#This Row],[Discount%]]&lt;=0.1,"Medium Discount",
IF(Table2[[#This Row],[Discount%]]&lt;=0.2,"High Discount")))</f>
        <v>Medium Discount</v>
      </c>
      <c r="Q872" s="9">
        <f>(Table2[Unit_Price]*Table2[Quantity])*(Table2[Discount]/100)</f>
        <v>5763</v>
      </c>
      <c r="R872" s="10">
        <v>109497</v>
      </c>
      <c r="S872" s="10">
        <v>12674.21</v>
      </c>
      <c r="T872" s="4">
        <f>Table2[Profit]/Table2[Sales]</f>
        <v>0.11574938126158707</v>
      </c>
      <c r="U872" t="s">
        <v>83</v>
      </c>
    </row>
    <row r="873" spans="1:21" x14ac:dyDescent="0.35">
      <c r="A873">
        <v>10930</v>
      </c>
      <c r="B873" s="1">
        <v>45460</v>
      </c>
      <c r="C873" s="2">
        <f>YEAR(Table2[Order Date])</f>
        <v>2024</v>
      </c>
      <c r="D873" s="2" t="str">
        <f>TEXT(Table2[Order Date],"mmm")</f>
        <v>Jun</v>
      </c>
      <c r="E873" t="s">
        <v>1920</v>
      </c>
      <c r="F873" t="s">
        <v>40</v>
      </c>
      <c r="G873" t="s">
        <v>50</v>
      </c>
      <c r="H873" t="str">
        <f>VLOOKUP(Table2[[#This Row],[City]], Table46[], 2, FALSE)</f>
        <v>Maharashtra</v>
      </c>
      <c r="I873" t="s">
        <v>30</v>
      </c>
      <c r="J873" t="s">
        <v>31</v>
      </c>
      <c r="K873" t="s">
        <v>1921</v>
      </c>
      <c r="L873" s="2">
        <v>5</v>
      </c>
      <c r="M873" s="11">
        <v>27728</v>
      </c>
      <c r="N873" s="6">
        <v>20</v>
      </c>
      <c r="O873" s="4">
        <f>Table2[[#This Row],[Discount]]/100</f>
        <v>0.2</v>
      </c>
      <c r="P873" s="4" t="str">
        <f>IF(Table2[[#This Row],[Discount%]]=0,"No Discount",
IF(Table2[[#This Row],[Discount%]]&lt;=0.1,"Medium Discount",
IF(Table2[[#This Row],[Discount%]]&lt;=0.2,"High Discount")))</f>
        <v>High Discount</v>
      </c>
      <c r="Q873" s="9">
        <f>(Table2[Unit_Price]*Table2[Quantity])*(Table2[Discount]/100)</f>
        <v>27728</v>
      </c>
      <c r="R873" s="10">
        <v>110912</v>
      </c>
      <c r="S873" s="10">
        <v>9667.7199999999993</v>
      </c>
      <c r="T873" s="4">
        <f>Table2[Profit]/Table2[Sales]</f>
        <v>8.7165680900173098E-2</v>
      </c>
      <c r="U873" t="s">
        <v>83</v>
      </c>
    </row>
    <row r="874" spans="1:21" x14ac:dyDescent="0.35">
      <c r="A874">
        <v>10931</v>
      </c>
      <c r="B874" s="1">
        <v>45402</v>
      </c>
      <c r="C874" s="2">
        <f>YEAR(Table2[Order Date])</f>
        <v>2024</v>
      </c>
      <c r="D874" s="2" t="str">
        <f>TEXT(Table2[Order Date],"mmm")</f>
        <v>Apr</v>
      </c>
      <c r="E874" t="s">
        <v>1922</v>
      </c>
      <c r="F874" t="s">
        <v>28</v>
      </c>
      <c r="G874" t="s">
        <v>35</v>
      </c>
      <c r="H874" t="str">
        <f>VLOOKUP(Table2[[#This Row],[City]], Table46[], 2, FALSE)</f>
        <v>West Bengal</v>
      </c>
      <c r="I874" t="s">
        <v>86</v>
      </c>
      <c r="J874" t="s">
        <v>90</v>
      </c>
      <c r="K874" t="s">
        <v>1923</v>
      </c>
      <c r="L874" s="2">
        <v>4</v>
      </c>
      <c r="M874" s="11">
        <v>37863</v>
      </c>
      <c r="N874" s="6">
        <v>5</v>
      </c>
      <c r="O874" s="4">
        <f>Table2[[#This Row],[Discount]]/100</f>
        <v>0.05</v>
      </c>
      <c r="P874" s="4" t="str">
        <f>IF(Table2[[#This Row],[Discount%]]=0,"No Discount",
IF(Table2[[#This Row],[Discount%]]&lt;=0.1,"Medium Discount",
IF(Table2[[#This Row],[Discount%]]&lt;=0.2,"High Discount")))</f>
        <v>Medium Discount</v>
      </c>
      <c r="Q874" s="9">
        <f>(Table2[Unit_Price]*Table2[Quantity])*(Table2[Discount]/100)</f>
        <v>7572.6</v>
      </c>
      <c r="R874" s="10">
        <v>143879.4</v>
      </c>
      <c r="S874" s="10">
        <v>27406.720000000001</v>
      </c>
      <c r="T874" s="4">
        <f>Table2[Profit]/Table2[Sales]</f>
        <v>0.19048397477331711</v>
      </c>
      <c r="U874" t="s">
        <v>33</v>
      </c>
    </row>
    <row r="875" spans="1:21" x14ac:dyDescent="0.35">
      <c r="A875">
        <v>10932</v>
      </c>
      <c r="B875" s="1">
        <v>45898</v>
      </c>
      <c r="C875" s="2">
        <f>YEAR(Table2[Order Date])</f>
        <v>2025</v>
      </c>
      <c r="D875" s="2" t="str">
        <f>TEXT(Table2[Order Date],"mmm")</f>
        <v>Aug</v>
      </c>
      <c r="E875" t="s">
        <v>1924</v>
      </c>
      <c r="F875" t="s">
        <v>40</v>
      </c>
      <c r="G875" t="s">
        <v>41</v>
      </c>
      <c r="H875" t="str">
        <f>VLOOKUP(Table2[[#This Row],[City]], Table46[], 2, FALSE)</f>
        <v>Maharashtra</v>
      </c>
      <c r="I875" t="s">
        <v>86</v>
      </c>
      <c r="J875" t="s">
        <v>171</v>
      </c>
      <c r="K875" t="s">
        <v>1925</v>
      </c>
      <c r="L875" s="2">
        <v>3</v>
      </c>
      <c r="M875" s="11">
        <v>49016</v>
      </c>
      <c r="N875" s="6">
        <v>0</v>
      </c>
      <c r="O875" s="4">
        <f>Table2[[#This Row],[Discount]]/100</f>
        <v>0</v>
      </c>
      <c r="P875" s="4" t="str">
        <f>IF(Table2[[#This Row],[Discount%]]=0,"No Discount",
IF(Table2[[#This Row],[Discount%]]&lt;=0.1,"Medium Discount",
IF(Table2[[#This Row],[Discount%]]&lt;=0.2,"High Discount")))</f>
        <v>No Discount</v>
      </c>
      <c r="Q875" s="9">
        <f>(Table2[Unit_Price]*Table2[Quantity])*(Table2[Discount]/100)</f>
        <v>0</v>
      </c>
      <c r="R875" s="10">
        <v>147048</v>
      </c>
      <c r="S875" s="10">
        <v>31514.86</v>
      </c>
      <c r="T875" s="4">
        <f>Table2[Profit]/Table2[Sales]</f>
        <v>0.21431682171807845</v>
      </c>
      <c r="U875" t="s">
        <v>38</v>
      </c>
    </row>
    <row r="876" spans="1:21" x14ac:dyDescent="0.35">
      <c r="A876">
        <v>10933</v>
      </c>
      <c r="B876" s="1">
        <v>45356</v>
      </c>
      <c r="C876" s="2">
        <f>YEAR(Table2[Order Date])</f>
        <v>2024</v>
      </c>
      <c r="D876" s="2" t="str">
        <f>TEXT(Table2[Order Date],"mmm")</f>
        <v>Mar</v>
      </c>
      <c r="E876" t="s">
        <v>1926</v>
      </c>
      <c r="F876" t="s">
        <v>15</v>
      </c>
      <c r="G876" t="s">
        <v>93</v>
      </c>
      <c r="H876" t="str">
        <f>VLOOKUP(Table2[[#This Row],[City]], Table46[], 2, FALSE)</f>
        <v>Tamil Nadu</v>
      </c>
      <c r="I876" t="s">
        <v>86</v>
      </c>
      <c r="J876" t="s">
        <v>118</v>
      </c>
      <c r="K876" t="s">
        <v>1927</v>
      </c>
      <c r="L876" s="2">
        <v>5</v>
      </c>
      <c r="M876" s="11">
        <v>590</v>
      </c>
      <c r="N876" s="6">
        <v>20</v>
      </c>
      <c r="O876" s="4">
        <f>Table2[[#This Row],[Discount]]/100</f>
        <v>0.2</v>
      </c>
      <c r="P876" s="4" t="str">
        <f>IF(Table2[[#This Row],[Discount%]]=0,"No Discount",
IF(Table2[[#This Row],[Discount%]]&lt;=0.1,"Medium Discount",
IF(Table2[[#This Row],[Discount%]]&lt;=0.2,"High Discount")))</f>
        <v>High Discount</v>
      </c>
      <c r="Q876" s="9">
        <f>(Table2[Unit_Price]*Table2[Quantity])*(Table2[Discount]/100)</f>
        <v>590</v>
      </c>
      <c r="R876" s="10">
        <v>2360</v>
      </c>
      <c r="S876" s="10">
        <v>380.11</v>
      </c>
      <c r="T876" s="4">
        <f>Table2[Profit]/Table2[Sales]</f>
        <v>0.16106355932203389</v>
      </c>
      <c r="U876" t="s">
        <v>20</v>
      </c>
    </row>
    <row r="877" spans="1:21" x14ac:dyDescent="0.35">
      <c r="A877">
        <v>10934</v>
      </c>
      <c r="B877" s="1">
        <v>45268</v>
      </c>
      <c r="C877" s="2">
        <f>YEAR(Table2[Order Date])</f>
        <v>2023</v>
      </c>
      <c r="D877" s="2" t="str">
        <f>TEXT(Table2[Order Date],"mmm")</f>
        <v>Dec</v>
      </c>
      <c r="E877" t="s">
        <v>1928</v>
      </c>
      <c r="F877" t="s">
        <v>22</v>
      </c>
      <c r="G877" t="s">
        <v>23</v>
      </c>
      <c r="H877" t="str">
        <f>VLOOKUP(Table2[[#This Row],[City]], Table46[], 2, FALSE)</f>
        <v>Delhi</v>
      </c>
      <c r="I877" t="s">
        <v>30</v>
      </c>
      <c r="J877" t="s">
        <v>65</v>
      </c>
      <c r="K877" t="s">
        <v>1929</v>
      </c>
      <c r="L877" s="2">
        <v>4</v>
      </c>
      <c r="M877" s="11">
        <v>28798</v>
      </c>
      <c r="N877" s="6">
        <v>15</v>
      </c>
      <c r="O877" s="4">
        <f>Table2[[#This Row],[Discount]]/100</f>
        <v>0.15</v>
      </c>
      <c r="P877" s="4" t="str">
        <f>IF(Table2[[#This Row],[Discount%]]=0,"No Discount",
IF(Table2[[#This Row],[Discount%]]&lt;=0.1,"Medium Discount",
IF(Table2[[#This Row],[Discount%]]&lt;=0.2,"High Discount")))</f>
        <v>High Discount</v>
      </c>
      <c r="Q877" s="9">
        <f>(Table2[Unit_Price]*Table2[Quantity])*(Table2[Discount]/100)</f>
        <v>17278.8</v>
      </c>
      <c r="R877" s="10">
        <v>97913.2</v>
      </c>
      <c r="S877" s="10">
        <v>19892.34</v>
      </c>
      <c r="T877" s="4">
        <f>Table2[Profit]/Table2[Sales]</f>
        <v>0.20316300560087916</v>
      </c>
      <c r="U877" t="s">
        <v>38</v>
      </c>
    </row>
    <row r="878" spans="1:21" x14ac:dyDescent="0.35">
      <c r="A878">
        <v>10935</v>
      </c>
      <c r="B878" s="1">
        <v>45802</v>
      </c>
      <c r="C878" s="2">
        <f>YEAR(Table2[Order Date])</f>
        <v>2025</v>
      </c>
      <c r="D878" s="2" t="str">
        <f>TEXT(Table2[Order Date],"mmm")</f>
        <v>May</v>
      </c>
      <c r="E878" t="s">
        <v>1930</v>
      </c>
      <c r="F878" t="s">
        <v>28</v>
      </c>
      <c r="G878" t="s">
        <v>29</v>
      </c>
      <c r="H878" t="str">
        <f>VLOOKUP(Table2[[#This Row],[City]], Table46[], 2, FALSE)</f>
        <v>Bihar</v>
      </c>
      <c r="I878" t="s">
        <v>30</v>
      </c>
      <c r="J878" t="s">
        <v>322</v>
      </c>
      <c r="K878" t="s">
        <v>1931</v>
      </c>
      <c r="L878" s="2">
        <v>5</v>
      </c>
      <c r="M878" s="11">
        <v>28787</v>
      </c>
      <c r="N878" s="6">
        <v>5</v>
      </c>
      <c r="O878" s="4">
        <f>Table2[[#This Row],[Discount]]/100</f>
        <v>0.05</v>
      </c>
      <c r="P878" s="4" t="str">
        <f>IF(Table2[[#This Row],[Discount%]]=0,"No Discount",
IF(Table2[[#This Row],[Discount%]]&lt;=0.1,"Medium Discount",
IF(Table2[[#This Row],[Discount%]]&lt;=0.2,"High Discount")))</f>
        <v>Medium Discount</v>
      </c>
      <c r="Q878" s="9">
        <f>(Table2[Unit_Price]*Table2[Quantity])*(Table2[Discount]/100)</f>
        <v>7196.75</v>
      </c>
      <c r="R878" s="10">
        <v>136738.25</v>
      </c>
      <c r="S878" s="10">
        <v>26610.04</v>
      </c>
      <c r="T878" s="4">
        <f>Table2[Profit]/Table2[Sales]</f>
        <v>0.19460567909856971</v>
      </c>
      <c r="U878" t="s">
        <v>38</v>
      </c>
    </row>
    <row r="879" spans="1:21" x14ac:dyDescent="0.35">
      <c r="A879">
        <v>10936</v>
      </c>
      <c r="B879" s="1">
        <v>45900</v>
      </c>
      <c r="C879" s="2">
        <f>YEAR(Table2[Order Date])</f>
        <v>2025</v>
      </c>
      <c r="D879" s="2" t="str">
        <f>TEXT(Table2[Order Date],"mmm")</f>
        <v>Aug</v>
      </c>
      <c r="E879" t="s">
        <v>1932</v>
      </c>
      <c r="F879" t="s">
        <v>28</v>
      </c>
      <c r="G879" t="s">
        <v>29</v>
      </c>
      <c r="H879" t="str">
        <f>VLOOKUP(Table2[[#This Row],[City]], Table46[], 2, FALSE)</f>
        <v>Bihar</v>
      </c>
      <c r="I879" t="s">
        <v>24</v>
      </c>
      <c r="J879" t="s">
        <v>25</v>
      </c>
      <c r="K879" t="s">
        <v>1933</v>
      </c>
      <c r="L879" s="2">
        <v>2</v>
      </c>
      <c r="M879" s="11">
        <v>67125</v>
      </c>
      <c r="N879" s="6">
        <v>0</v>
      </c>
      <c r="O879" s="4">
        <f>Table2[[#This Row],[Discount]]/100</f>
        <v>0</v>
      </c>
      <c r="P879" s="4" t="str">
        <f>IF(Table2[[#This Row],[Discount%]]=0,"No Discount",
IF(Table2[[#This Row],[Discount%]]&lt;=0.1,"Medium Discount",
IF(Table2[[#This Row],[Discount%]]&lt;=0.2,"High Discount")))</f>
        <v>No Discount</v>
      </c>
      <c r="Q879" s="9">
        <f>(Table2[Unit_Price]*Table2[Quantity])*(Table2[Discount]/100)</f>
        <v>0</v>
      </c>
      <c r="R879" s="10">
        <v>134250</v>
      </c>
      <c r="S879" s="10">
        <v>22469.48</v>
      </c>
      <c r="T879" s="4">
        <f>Table2[Profit]/Table2[Sales]</f>
        <v>0.16737042830540036</v>
      </c>
      <c r="U879" t="s">
        <v>33</v>
      </c>
    </row>
    <row r="880" spans="1:21" x14ac:dyDescent="0.35">
      <c r="A880">
        <v>10937</v>
      </c>
      <c r="B880" s="1">
        <v>45332</v>
      </c>
      <c r="C880" s="2">
        <f>YEAR(Table2[Order Date])</f>
        <v>2024</v>
      </c>
      <c r="D880" s="2" t="str">
        <f>TEXT(Table2[Order Date],"mmm")</f>
        <v>Feb</v>
      </c>
      <c r="E880" t="s">
        <v>1934</v>
      </c>
      <c r="F880" t="s">
        <v>40</v>
      </c>
      <c r="G880" t="s">
        <v>50</v>
      </c>
      <c r="H880" t="str">
        <f>VLOOKUP(Table2[[#This Row],[City]], Table46[], 2, FALSE)</f>
        <v>Maharashtra</v>
      </c>
      <c r="I880" t="s">
        <v>17</v>
      </c>
      <c r="J880" t="s">
        <v>55</v>
      </c>
      <c r="K880" t="s">
        <v>1935</v>
      </c>
      <c r="L880" s="2">
        <v>5</v>
      </c>
      <c r="M880" s="11">
        <v>41701</v>
      </c>
      <c r="N880" s="6">
        <v>15</v>
      </c>
      <c r="O880" s="4">
        <f>Table2[[#This Row],[Discount]]/100</f>
        <v>0.15</v>
      </c>
      <c r="P880" s="4" t="str">
        <f>IF(Table2[[#This Row],[Discount%]]=0,"No Discount",
IF(Table2[[#This Row],[Discount%]]&lt;=0.1,"Medium Discount",
IF(Table2[[#This Row],[Discount%]]&lt;=0.2,"High Discount")))</f>
        <v>High Discount</v>
      </c>
      <c r="Q880" s="9">
        <f>(Table2[Unit_Price]*Table2[Quantity])*(Table2[Discount]/100)</f>
        <v>31275.75</v>
      </c>
      <c r="R880" s="10">
        <v>177229.25</v>
      </c>
      <c r="S880" s="10">
        <v>36719.199999999997</v>
      </c>
      <c r="T880" s="4">
        <f>Table2[Profit]/Table2[Sales]</f>
        <v>0.20718476210896336</v>
      </c>
      <c r="U880" t="s">
        <v>72</v>
      </c>
    </row>
    <row r="881" spans="1:21" x14ac:dyDescent="0.35">
      <c r="A881">
        <v>10938</v>
      </c>
      <c r="B881" s="1">
        <v>45590</v>
      </c>
      <c r="C881" s="2">
        <f>YEAR(Table2[Order Date])</f>
        <v>2024</v>
      </c>
      <c r="D881" s="2" t="str">
        <f>TEXT(Table2[Order Date],"mmm")</f>
        <v>Oct</v>
      </c>
      <c r="E881" t="s">
        <v>1936</v>
      </c>
      <c r="F881" t="s">
        <v>22</v>
      </c>
      <c r="G881" t="s">
        <v>167</v>
      </c>
      <c r="H881" t="str">
        <f>VLOOKUP(Table2[[#This Row],[City]], Table46[], 2, FALSE)</f>
        <v>Punjab</v>
      </c>
      <c r="I881" t="s">
        <v>75</v>
      </c>
      <c r="J881" t="s">
        <v>76</v>
      </c>
      <c r="K881" t="s">
        <v>1937</v>
      </c>
      <c r="L881" s="2">
        <v>1</v>
      </c>
      <c r="M881" s="11">
        <v>35822</v>
      </c>
      <c r="N881" s="6">
        <v>20</v>
      </c>
      <c r="O881" s="4">
        <f>Table2[[#This Row],[Discount]]/100</f>
        <v>0.2</v>
      </c>
      <c r="P881" s="4" t="str">
        <f>IF(Table2[[#This Row],[Discount%]]=0,"No Discount",
IF(Table2[[#This Row],[Discount%]]&lt;=0.1,"Medium Discount",
IF(Table2[[#This Row],[Discount%]]&lt;=0.2,"High Discount")))</f>
        <v>High Discount</v>
      </c>
      <c r="Q881" s="9">
        <f>(Table2[Unit_Price]*Table2[Quantity])*(Table2[Discount]/100)</f>
        <v>7164.4000000000005</v>
      </c>
      <c r="R881" s="10">
        <v>28657.599999999999</v>
      </c>
      <c r="S881" s="10">
        <v>1832.41</v>
      </c>
      <c r="T881" s="4">
        <f>Table2[Profit]/Table2[Sales]</f>
        <v>6.394150242867512E-2</v>
      </c>
      <c r="U881" t="s">
        <v>33</v>
      </c>
    </row>
    <row r="882" spans="1:21" x14ac:dyDescent="0.35">
      <c r="A882">
        <v>10939</v>
      </c>
      <c r="B882" s="1">
        <v>45751</v>
      </c>
      <c r="C882" s="2">
        <f>YEAR(Table2[Order Date])</f>
        <v>2025</v>
      </c>
      <c r="D882" s="2" t="str">
        <f>TEXT(Table2[Order Date],"mmm")</f>
        <v>Apr</v>
      </c>
      <c r="E882" t="s">
        <v>1938</v>
      </c>
      <c r="F882" t="s">
        <v>22</v>
      </c>
      <c r="G882" t="s">
        <v>58</v>
      </c>
      <c r="H882" t="str">
        <f>VLOOKUP(Table2[[#This Row],[City]], Table46[], 2, FALSE)</f>
        <v>Rajashtan</v>
      </c>
      <c r="I882" t="s">
        <v>24</v>
      </c>
      <c r="J882" t="s">
        <v>36</v>
      </c>
      <c r="K882" t="s">
        <v>1939</v>
      </c>
      <c r="L882" s="2">
        <v>3</v>
      </c>
      <c r="M882" s="11">
        <v>67696</v>
      </c>
      <c r="N882" s="6">
        <v>15</v>
      </c>
      <c r="O882" s="4">
        <f>Table2[[#This Row],[Discount]]/100</f>
        <v>0.15</v>
      </c>
      <c r="P882" s="4" t="str">
        <f>IF(Table2[[#This Row],[Discount%]]=0,"No Discount",
IF(Table2[[#This Row],[Discount%]]&lt;=0.1,"Medium Discount",
IF(Table2[[#This Row],[Discount%]]&lt;=0.2,"High Discount")))</f>
        <v>High Discount</v>
      </c>
      <c r="Q882" s="9">
        <f>(Table2[Unit_Price]*Table2[Quantity])*(Table2[Discount]/100)</f>
        <v>30463.199999999997</v>
      </c>
      <c r="R882" s="10">
        <v>172624.8</v>
      </c>
      <c r="S882" s="10">
        <v>20223.28</v>
      </c>
      <c r="T882" s="4">
        <f>Table2[Profit]/Table2[Sales]</f>
        <v>0.11715164912573396</v>
      </c>
      <c r="U882" t="s">
        <v>38</v>
      </c>
    </row>
    <row r="883" spans="1:21" x14ac:dyDescent="0.35">
      <c r="A883">
        <v>10940</v>
      </c>
      <c r="B883" s="1">
        <v>45513</v>
      </c>
      <c r="C883" s="2">
        <f>YEAR(Table2[Order Date])</f>
        <v>2024</v>
      </c>
      <c r="D883" s="2" t="str">
        <f>TEXT(Table2[Order Date],"mmm")</f>
        <v>Aug</v>
      </c>
      <c r="E883" t="s">
        <v>1940</v>
      </c>
      <c r="F883" t="s">
        <v>22</v>
      </c>
      <c r="G883" t="s">
        <v>54</v>
      </c>
      <c r="H883" t="str">
        <f>VLOOKUP(Table2[[#This Row],[City]], Table46[], 2, FALSE)</f>
        <v>Uttar Pradesh</v>
      </c>
      <c r="I883" t="s">
        <v>42</v>
      </c>
      <c r="J883" t="s">
        <v>188</v>
      </c>
      <c r="K883" t="s">
        <v>1941</v>
      </c>
      <c r="L883" s="2">
        <v>3</v>
      </c>
      <c r="M883" s="11">
        <v>35108</v>
      </c>
      <c r="N883" s="6">
        <v>5</v>
      </c>
      <c r="O883" s="4">
        <f>Table2[[#This Row],[Discount]]/100</f>
        <v>0.05</v>
      </c>
      <c r="P883" s="4" t="str">
        <f>IF(Table2[[#This Row],[Discount%]]=0,"No Discount",
IF(Table2[[#This Row],[Discount%]]&lt;=0.1,"Medium Discount",
IF(Table2[[#This Row],[Discount%]]&lt;=0.2,"High Discount")))</f>
        <v>Medium Discount</v>
      </c>
      <c r="Q883" s="9">
        <f>(Table2[Unit_Price]*Table2[Quantity])*(Table2[Discount]/100)</f>
        <v>5266.2000000000007</v>
      </c>
      <c r="R883" s="10">
        <v>100057.8</v>
      </c>
      <c r="S883" s="10">
        <v>18468.25</v>
      </c>
      <c r="T883" s="4">
        <f>Table2[Profit]/Table2[Sales]</f>
        <v>0.18457581517882662</v>
      </c>
      <c r="U883" t="s">
        <v>33</v>
      </c>
    </row>
    <row r="884" spans="1:21" x14ac:dyDescent="0.35">
      <c r="A884">
        <v>10941</v>
      </c>
      <c r="B884" s="1">
        <v>45292</v>
      </c>
      <c r="C884" s="2">
        <f>YEAR(Table2[Order Date])</f>
        <v>2024</v>
      </c>
      <c r="D884" s="2" t="str">
        <f>TEXT(Table2[Order Date],"mmm")</f>
        <v>Jan</v>
      </c>
      <c r="E884" t="s">
        <v>1942</v>
      </c>
      <c r="F884" t="s">
        <v>15</v>
      </c>
      <c r="G884" t="s">
        <v>174</v>
      </c>
      <c r="H884" t="str">
        <f>VLOOKUP(Table2[[#This Row],[City]], Table46[], 2, FALSE)</f>
        <v>Tamil Nadu</v>
      </c>
      <c r="I884" t="s">
        <v>96</v>
      </c>
      <c r="J884" t="s">
        <v>138</v>
      </c>
      <c r="K884" t="s">
        <v>1943</v>
      </c>
      <c r="L884" s="2">
        <v>3</v>
      </c>
      <c r="M884" s="11">
        <v>15767</v>
      </c>
      <c r="N884" s="6">
        <v>20</v>
      </c>
      <c r="O884" s="4">
        <f>Table2[[#This Row],[Discount]]/100</f>
        <v>0.2</v>
      </c>
      <c r="P884" s="4" t="str">
        <f>IF(Table2[[#This Row],[Discount%]]=0,"No Discount",
IF(Table2[[#This Row],[Discount%]]&lt;=0.1,"Medium Discount",
IF(Table2[[#This Row],[Discount%]]&lt;=0.2,"High Discount")))</f>
        <v>High Discount</v>
      </c>
      <c r="Q884" s="9">
        <f>(Table2[Unit_Price]*Table2[Quantity])*(Table2[Discount]/100)</f>
        <v>9460.2000000000007</v>
      </c>
      <c r="R884" s="10">
        <v>37840.800000000003</v>
      </c>
      <c r="S884" s="10">
        <v>8626.75</v>
      </c>
      <c r="T884" s="4">
        <f>Table2[Profit]/Table2[Sales]</f>
        <v>0.22797483139891334</v>
      </c>
      <c r="U884" t="s">
        <v>72</v>
      </c>
    </row>
    <row r="885" spans="1:21" x14ac:dyDescent="0.35">
      <c r="A885">
        <v>10942</v>
      </c>
      <c r="B885" s="1">
        <v>45440</v>
      </c>
      <c r="C885" s="2">
        <f>YEAR(Table2[Order Date])</f>
        <v>2024</v>
      </c>
      <c r="D885" s="2" t="str">
        <f>TEXT(Table2[Order Date],"mmm")</f>
        <v>May</v>
      </c>
      <c r="E885" t="s">
        <v>1944</v>
      </c>
      <c r="F885" t="s">
        <v>15</v>
      </c>
      <c r="G885" t="s">
        <v>68</v>
      </c>
      <c r="H885" t="str">
        <f>VLOOKUP(Table2[[#This Row],[City]], Table46[], 2, FALSE)</f>
        <v>Telangana</v>
      </c>
      <c r="I885" t="s">
        <v>75</v>
      </c>
      <c r="J885" t="s">
        <v>204</v>
      </c>
      <c r="K885" t="s">
        <v>1493</v>
      </c>
      <c r="L885" s="2">
        <v>5</v>
      </c>
      <c r="M885" s="11">
        <v>47154</v>
      </c>
      <c r="N885" s="6">
        <v>15</v>
      </c>
      <c r="O885" s="4">
        <f>Table2[[#This Row],[Discount]]/100</f>
        <v>0.15</v>
      </c>
      <c r="P885" s="4" t="str">
        <f>IF(Table2[[#This Row],[Discount%]]=0,"No Discount",
IF(Table2[[#This Row],[Discount%]]&lt;=0.1,"Medium Discount",
IF(Table2[[#This Row],[Discount%]]&lt;=0.2,"High Discount")))</f>
        <v>High Discount</v>
      </c>
      <c r="Q885" s="9">
        <f>(Table2[Unit_Price]*Table2[Quantity])*(Table2[Discount]/100)</f>
        <v>35365.5</v>
      </c>
      <c r="R885" s="10">
        <v>200404.5</v>
      </c>
      <c r="S885" s="10">
        <v>47036.01</v>
      </c>
      <c r="T885" s="4">
        <f>Table2[Profit]/Table2[Sales]</f>
        <v>0.2347053584126105</v>
      </c>
      <c r="U885" t="s">
        <v>83</v>
      </c>
    </row>
    <row r="886" spans="1:21" x14ac:dyDescent="0.35">
      <c r="A886">
        <v>10943</v>
      </c>
      <c r="B886" s="1">
        <v>45914</v>
      </c>
      <c r="C886" s="2">
        <f>YEAR(Table2[Order Date])</f>
        <v>2025</v>
      </c>
      <c r="D886" s="2" t="str">
        <f>TEXT(Table2[Order Date],"mmm")</f>
        <v>Sep</v>
      </c>
      <c r="E886" t="s">
        <v>1945</v>
      </c>
      <c r="F886" t="s">
        <v>28</v>
      </c>
      <c r="G886" t="s">
        <v>85</v>
      </c>
      <c r="H886" t="str">
        <f>VLOOKUP(Table2[[#This Row],[City]], Table46[], 2, FALSE)</f>
        <v>Odisha</v>
      </c>
      <c r="I886" t="s">
        <v>69</v>
      </c>
      <c r="J886" t="s">
        <v>151</v>
      </c>
      <c r="K886" t="s">
        <v>1161</v>
      </c>
      <c r="L886" s="2">
        <v>2</v>
      </c>
      <c r="M886" s="11">
        <v>38993</v>
      </c>
      <c r="N886" s="6">
        <v>10</v>
      </c>
      <c r="O886" s="4">
        <f>Table2[[#This Row],[Discount]]/100</f>
        <v>0.1</v>
      </c>
      <c r="P886" s="4" t="str">
        <f>IF(Table2[[#This Row],[Discount%]]=0,"No Discount",
IF(Table2[[#This Row],[Discount%]]&lt;=0.1,"Medium Discount",
IF(Table2[[#This Row],[Discount%]]&lt;=0.2,"High Discount")))</f>
        <v>Medium Discount</v>
      </c>
      <c r="Q886" s="9">
        <f>(Table2[Unit_Price]*Table2[Quantity])*(Table2[Discount]/100)</f>
        <v>7798.6</v>
      </c>
      <c r="R886" s="10">
        <v>70187.399999999994</v>
      </c>
      <c r="S886" s="10">
        <v>8192.39</v>
      </c>
      <c r="T886" s="4">
        <f>Table2[Profit]/Table2[Sales]</f>
        <v>0.11672166229266222</v>
      </c>
      <c r="U886" t="s">
        <v>38</v>
      </c>
    </row>
    <row r="887" spans="1:21" x14ac:dyDescent="0.35">
      <c r="A887">
        <v>10944</v>
      </c>
      <c r="B887" s="1">
        <v>45866</v>
      </c>
      <c r="C887" s="2">
        <f>YEAR(Table2[Order Date])</f>
        <v>2025</v>
      </c>
      <c r="D887" s="2" t="str">
        <f>TEXT(Table2[Order Date],"mmm")</f>
        <v>Jul</v>
      </c>
      <c r="E887" t="s">
        <v>1946</v>
      </c>
      <c r="F887" t="s">
        <v>15</v>
      </c>
      <c r="G887" t="s">
        <v>93</v>
      </c>
      <c r="H887" t="str">
        <f>VLOOKUP(Table2[[#This Row],[City]], Table46[], 2, FALSE)</f>
        <v>Tamil Nadu</v>
      </c>
      <c r="I887" t="s">
        <v>129</v>
      </c>
      <c r="J887" t="s">
        <v>159</v>
      </c>
      <c r="K887" t="s">
        <v>1947</v>
      </c>
      <c r="L887" s="2">
        <v>5</v>
      </c>
      <c r="M887" s="11">
        <v>32264</v>
      </c>
      <c r="N887" s="6">
        <v>20</v>
      </c>
      <c r="O887" s="4">
        <f>Table2[[#This Row],[Discount]]/100</f>
        <v>0.2</v>
      </c>
      <c r="P887" s="4" t="str">
        <f>IF(Table2[[#This Row],[Discount%]]=0,"No Discount",
IF(Table2[[#This Row],[Discount%]]&lt;=0.1,"Medium Discount",
IF(Table2[[#This Row],[Discount%]]&lt;=0.2,"High Discount")))</f>
        <v>High Discount</v>
      </c>
      <c r="Q887" s="9">
        <f>(Table2[Unit_Price]*Table2[Quantity])*(Table2[Discount]/100)</f>
        <v>32264</v>
      </c>
      <c r="R887" s="10">
        <v>129056</v>
      </c>
      <c r="S887" s="10">
        <v>28396.22</v>
      </c>
      <c r="T887" s="4">
        <f>Table2[Profit]/Table2[Sales]</f>
        <v>0.22003021943962311</v>
      </c>
      <c r="U887" t="s">
        <v>33</v>
      </c>
    </row>
    <row r="888" spans="1:21" x14ac:dyDescent="0.35">
      <c r="A888">
        <v>10945</v>
      </c>
      <c r="B888" s="1">
        <v>45588</v>
      </c>
      <c r="C888" s="2">
        <f>YEAR(Table2[Order Date])</f>
        <v>2024</v>
      </c>
      <c r="D888" s="2" t="str">
        <f>TEXT(Table2[Order Date],"mmm")</f>
        <v>Oct</v>
      </c>
      <c r="E888" t="s">
        <v>1948</v>
      </c>
      <c r="F888" t="s">
        <v>28</v>
      </c>
      <c r="G888" t="s">
        <v>144</v>
      </c>
      <c r="H888" t="str">
        <f>VLOOKUP(Table2[[#This Row],[City]], Table46[], 2, FALSE)</f>
        <v>Assam</v>
      </c>
      <c r="I888" t="s">
        <v>69</v>
      </c>
      <c r="J888" t="s">
        <v>70</v>
      </c>
      <c r="K888" t="s">
        <v>1949</v>
      </c>
      <c r="L888" s="2">
        <v>3</v>
      </c>
      <c r="M888" s="11">
        <v>25698</v>
      </c>
      <c r="N888" s="6">
        <v>20</v>
      </c>
      <c r="O888" s="4">
        <f>Table2[[#This Row],[Discount]]/100</f>
        <v>0.2</v>
      </c>
      <c r="P888" s="4" t="str">
        <f>IF(Table2[[#This Row],[Discount%]]=0,"No Discount",
IF(Table2[[#This Row],[Discount%]]&lt;=0.1,"Medium Discount",
IF(Table2[[#This Row],[Discount%]]&lt;=0.2,"High Discount")))</f>
        <v>High Discount</v>
      </c>
      <c r="Q888" s="9">
        <f>(Table2[Unit_Price]*Table2[Quantity])*(Table2[Discount]/100)</f>
        <v>15418.800000000001</v>
      </c>
      <c r="R888" s="10">
        <v>61675.199999999997</v>
      </c>
      <c r="S888" s="10">
        <v>10994.61</v>
      </c>
      <c r="T888" s="4">
        <f>Table2[Profit]/Table2[Sales]</f>
        <v>0.1782663047707993</v>
      </c>
      <c r="U888" t="s">
        <v>33</v>
      </c>
    </row>
    <row r="889" spans="1:21" x14ac:dyDescent="0.35">
      <c r="A889">
        <v>10946</v>
      </c>
      <c r="B889" s="1">
        <v>45293</v>
      </c>
      <c r="C889" s="2">
        <f>YEAR(Table2[Order Date])</f>
        <v>2024</v>
      </c>
      <c r="D889" s="2" t="str">
        <f>TEXT(Table2[Order Date],"mmm")</f>
        <v>Jan</v>
      </c>
      <c r="E889" t="s">
        <v>1950</v>
      </c>
      <c r="F889" t="s">
        <v>15</v>
      </c>
      <c r="G889" t="s">
        <v>16</v>
      </c>
      <c r="H889" t="str">
        <f>VLOOKUP(Table2[[#This Row],[City]], Table46[], 2, FALSE)</f>
        <v>Karnataka</v>
      </c>
      <c r="I889" t="s">
        <v>24</v>
      </c>
      <c r="J889" t="s">
        <v>133</v>
      </c>
      <c r="K889" t="s">
        <v>1951</v>
      </c>
      <c r="L889" s="2">
        <v>3</v>
      </c>
      <c r="M889" s="11">
        <v>43427</v>
      </c>
      <c r="N889" s="6">
        <v>0</v>
      </c>
      <c r="O889" s="4">
        <f>Table2[[#This Row],[Discount]]/100</f>
        <v>0</v>
      </c>
      <c r="P889" s="4" t="str">
        <f>IF(Table2[[#This Row],[Discount%]]=0,"No Discount",
IF(Table2[[#This Row],[Discount%]]&lt;=0.1,"Medium Discount",
IF(Table2[[#This Row],[Discount%]]&lt;=0.2,"High Discount")))</f>
        <v>No Discount</v>
      </c>
      <c r="Q889" s="9">
        <f>(Table2[Unit_Price]*Table2[Quantity])*(Table2[Discount]/100)</f>
        <v>0</v>
      </c>
      <c r="R889" s="10">
        <v>130281</v>
      </c>
      <c r="S889" s="10">
        <v>7739.61</v>
      </c>
      <c r="T889" s="4">
        <f>Table2[Profit]/Table2[Sales]</f>
        <v>5.9407050913026456E-2</v>
      </c>
      <c r="U889" t="s">
        <v>72</v>
      </c>
    </row>
    <row r="890" spans="1:21" x14ac:dyDescent="0.35">
      <c r="A890">
        <v>10947</v>
      </c>
      <c r="B890" s="1">
        <v>45386</v>
      </c>
      <c r="C890" s="2">
        <f>YEAR(Table2[Order Date])</f>
        <v>2024</v>
      </c>
      <c r="D890" s="2" t="str">
        <f>TEXT(Table2[Order Date],"mmm")</f>
        <v>Apr</v>
      </c>
      <c r="E890" t="s">
        <v>1952</v>
      </c>
      <c r="F890" t="s">
        <v>40</v>
      </c>
      <c r="G890" t="s">
        <v>50</v>
      </c>
      <c r="H890" t="str">
        <f>VLOOKUP(Table2[[#This Row],[City]], Table46[], 2, FALSE)</f>
        <v>Maharashtra</v>
      </c>
      <c r="I890" t="s">
        <v>129</v>
      </c>
      <c r="J890" t="s">
        <v>159</v>
      </c>
      <c r="K890" t="s">
        <v>1953</v>
      </c>
      <c r="L890" s="2">
        <v>1</v>
      </c>
      <c r="M890" s="11">
        <v>8403</v>
      </c>
      <c r="N890" s="6">
        <v>20</v>
      </c>
      <c r="O890" s="4">
        <f>Table2[[#This Row],[Discount]]/100</f>
        <v>0.2</v>
      </c>
      <c r="P890" s="4" t="str">
        <f>IF(Table2[[#This Row],[Discount%]]=0,"No Discount",
IF(Table2[[#This Row],[Discount%]]&lt;=0.1,"Medium Discount",
IF(Table2[[#This Row],[Discount%]]&lt;=0.2,"High Discount")))</f>
        <v>High Discount</v>
      </c>
      <c r="Q890" s="9">
        <f>(Table2[Unit_Price]*Table2[Quantity])*(Table2[Discount]/100)</f>
        <v>1680.6000000000001</v>
      </c>
      <c r="R890" s="10">
        <v>6722.4</v>
      </c>
      <c r="S890" s="10">
        <v>1422.03</v>
      </c>
      <c r="T890" s="4">
        <f>Table2[Profit]/Table2[Sales]</f>
        <v>0.21153605855051769</v>
      </c>
      <c r="U890" t="s">
        <v>33</v>
      </c>
    </row>
    <row r="891" spans="1:21" x14ac:dyDescent="0.35">
      <c r="A891">
        <v>10949</v>
      </c>
      <c r="B891" s="1">
        <v>45247</v>
      </c>
      <c r="C891" s="2">
        <f>YEAR(Table2[Order Date])</f>
        <v>2023</v>
      </c>
      <c r="D891" s="2" t="str">
        <f>TEXT(Table2[Order Date],"mmm")</f>
        <v>Nov</v>
      </c>
      <c r="E891" t="s">
        <v>1956</v>
      </c>
      <c r="F891" t="s">
        <v>22</v>
      </c>
      <c r="G891" t="s">
        <v>58</v>
      </c>
      <c r="H891" t="str">
        <f>VLOOKUP(Table2[[#This Row],[City]], Table46[], 2, FALSE)</f>
        <v>Rajashtan</v>
      </c>
      <c r="I891" t="s">
        <v>24</v>
      </c>
      <c r="J891" t="s">
        <v>59</v>
      </c>
      <c r="K891" t="s">
        <v>1957</v>
      </c>
      <c r="L891" s="2">
        <v>2</v>
      </c>
      <c r="M891" s="11">
        <v>40833</v>
      </c>
      <c r="N891" s="6">
        <v>15</v>
      </c>
      <c r="O891" s="4">
        <f>Table2[[#This Row],[Discount]]/100</f>
        <v>0.15</v>
      </c>
      <c r="P891" s="4" t="str">
        <f>IF(Table2[[#This Row],[Discount%]]=0,"No Discount",
IF(Table2[[#This Row],[Discount%]]&lt;=0.1,"Medium Discount",
IF(Table2[[#This Row],[Discount%]]&lt;=0.2,"High Discount")))</f>
        <v>High Discount</v>
      </c>
      <c r="Q891" s="9">
        <f>(Table2[Unit_Price]*Table2[Quantity])*(Table2[Discount]/100)</f>
        <v>12249.9</v>
      </c>
      <c r="R891" s="10">
        <v>69416.100000000006</v>
      </c>
      <c r="S891" s="10">
        <v>10821.74</v>
      </c>
      <c r="T891" s="4">
        <f>Table2[Profit]/Table2[Sales]</f>
        <v>0.15589668679168087</v>
      </c>
      <c r="U891" t="s">
        <v>20</v>
      </c>
    </row>
    <row r="892" spans="1:21" x14ac:dyDescent="0.35">
      <c r="A892">
        <v>10950</v>
      </c>
      <c r="B892" s="1">
        <v>45851</v>
      </c>
      <c r="C892" s="2">
        <f>YEAR(Table2[Order Date])</f>
        <v>2025</v>
      </c>
      <c r="D892" s="2" t="str">
        <f>TEXT(Table2[Order Date],"mmm")</f>
        <v>Jul</v>
      </c>
      <c r="E892" t="s">
        <v>1958</v>
      </c>
      <c r="F892" t="s">
        <v>15</v>
      </c>
      <c r="G892" t="s">
        <v>16</v>
      </c>
      <c r="H892" t="str">
        <f>VLOOKUP(Table2[[#This Row],[City]], Table46[], 2, FALSE)</f>
        <v>Karnataka</v>
      </c>
      <c r="I892" t="s">
        <v>42</v>
      </c>
      <c r="J892" t="s">
        <v>79</v>
      </c>
      <c r="K892" t="s">
        <v>80</v>
      </c>
      <c r="L892" s="2">
        <v>5</v>
      </c>
      <c r="M892" s="11">
        <v>1794</v>
      </c>
      <c r="N892" s="6">
        <v>5</v>
      </c>
      <c r="O892" s="4">
        <f>Table2[[#This Row],[Discount]]/100</f>
        <v>0.05</v>
      </c>
      <c r="P892" s="4" t="str">
        <f>IF(Table2[[#This Row],[Discount%]]=0,"No Discount",
IF(Table2[[#This Row],[Discount%]]&lt;=0.1,"Medium Discount",
IF(Table2[[#This Row],[Discount%]]&lt;=0.2,"High Discount")))</f>
        <v>Medium Discount</v>
      </c>
      <c r="Q892" s="9">
        <f>(Table2[Unit_Price]*Table2[Quantity])*(Table2[Discount]/100)</f>
        <v>448.5</v>
      </c>
      <c r="R892" s="10">
        <v>8521.5</v>
      </c>
      <c r="S892" s="10">
        <v>1574.14</v>
      </c>
      <c r="T892" s="4">
        <f>Table2[Profit]/Table2[Sales]</f>
        <v>0.18472569383324533</v>
      </c>
      <c r="U892" t="s">
        <v>38</v>
      </c>
    </row>
    <row r="893" spans="1:21" x14ac:dyDescent="0.35">
      <c r="A893">
        <v>10951</v>
      </c>
      <c r="B893" s="1">
        <v>45399</v>
      </c>
      <c r="C893" s="2">
        <f>YEAR(Table2[Order Date])</f>
        <v>2024</v>
      </c>
      <c r="D893" s="2" t="str">
        <f>TEXT(Table2[Order Date],"mmm")</f>
        <v>Apr</v>
      </c>
      <c r="E893" t="s">
        <v>1959</v>
      </c>
      <c r="F893" t="s">
        <v>22</v>
      </c>
      <c r="G893" t="s">
        <v>167</v>
      </c>
      <c r="H893" t="str">
        <f>VLOOKUP(Table2[[#This Row],[City]], Table46[], 2, FALSE)</f>
        <v>Punjab</v>
      </c>
      <c r="I893" t="s">
        <v>75</v>
      </c>
      <c r="J893" t="s">
        <v>204</v>
      </c>
      <c r="K893" t="s">
        <v>1960</v>
      </c>
      <c r="L893" s="2">
        <v>4</v>
      </c>
      <c r="M893" s="11">
        <v>30707</v>
      </c>
      <c r="N893" s="6">
        <v>5</v>
      </c>
      <c r="O893" s="4">
        <f>Table2[[#This Row],[Discount]]/100</f>
        <v>0.05</v>
      </c>
      <c r="P893" s="4" t="str">
        <f>IF(Table2[[#This Row],[Discount%]]=0,"No Discount",
IF(Table2[[#This Row],[Discount%]]&lt;=0.1,"Medium Discount",
IF(Table2[[#This Row],[Discount%]]&lt;=0.2,"High Discount")))</f>
        <v>Medium Discount</v>
      </c>
      <c r="Q893" s="9">
        <f>(Table2[Unit_Price]*Table2[Quantity])*(Table2[Discount]/100)</f>
        <v>6141.4000000000005</v>
      </c>
      <c r="R893" s="10">
        <v>116686.6</v>
      </c>
      <c r="S893" s="10">
        <v>23786.99</v>
      </c>
      <c r="T893" s="4">
        <f>Table2[Profit]/Table2[Sales]</f>
        <v>0.20385365586108431</v>
      </c>
      <c r="U893" t="s">
        <v>83</v>
      </c>
    </row>
    <row r="894" spans="1:21" x14ac:dyDescent="0.35">
      <c r="A894">
        <v>10952</v>
      </c>
      <c r="B894" s="1">
        <v>45905</v>
      </c>
      <c r="C894" s="2">
        <f>YEAR(Table2[Order Date])</f>
        <v>2025</v>
      </c>
      <c r="D894" s="2" t="str">
        <f>TEXT(Table2[Order Date],"mmm")</f>
        <v>Sep</v>
      </c>
      <c r="E894" t="s">
        <v>1961</v>
      </c>
      <c r="F894" t="s">
        <v>40</v>
      </c>
      <c r="G894" t="s">
        <v>110</v>
      </c>
      <c r="H894" t="str">
        <f>VLOOKUP(Table2[[#This Row],[City]], Table46[], 2, FALSE)</f>
        <v>Gujarat</v>
      </c>
      <c r="I894" t="s">
        <v>30</v>
      </c>
      <c r="J894" t="s">
        <v>227</v>
      </c>
      <c r="K894" t="s">
        <v>1962</v>
      </c>
      <c r="L894" s="2">
        <v>2</v>
      </c>
      <c r="M894" s="11">
        <v>39583</v>
      </c>
      <c r="N894" s="6">
        <v>0</v>
      </c>
      <c r="O894" s="4">
        <f>Table2[[#This Row],[Discount]]/100</f>
        <v>0</v>
      </c>
      <c r="P894" s="4" t="str">
        <f>IF(Table2[[#This Row],[Discount%]]=0,"No Discount",
IF(Table2[[#This Row],[Discount%]]&lt;=0.1,"Medium Discount",
IF(Table2[[#This Row],[Discount%]]&lt;=0.2,"High Discount")))</f>
        <v>No Discount</v>
      </c>
      <c r="Q894" s="9">
        <f>(Table2[Unit_Price]*Table2[Quantity])*(Table2[Discount]/100)</f>
        <v>0</v>
      </c>
      <c r="R894" s="10">
        <v>79166</v>
      </c>
      <c r="S894" s="10">
        <v>16368.63</v>
      </c>
      <c r="T894" s="4">
        <f>Table2[Profit]/Table2[Sales]</f>
        <v>0.20676338327059596</v>
      </c>
      <c r="U894" t="s">
        <v>38</v>
      </c>
    </row>
    <row r="895" spans="1:21" x14ac:dyDescent="0.35">
      <c r="A895">
        <v>10953</v>
      </c>
      <c r="B895" s="1">
        <v>45916</v>
      </c>
      <c r="C895" s="2">
        <f>YEAR(Table2[Order Date])</f>
        <v>2025</v>
      </c>
      <c r="D895" s="2" t="str">
        <f>TEXT(Table2[Order Date],"mmm")</f>
        <v>Sep</v>
      </c>
      <c r="E895" t="s">
        <v>1963</v>
      </c>
      <c r="F895" t="s">
        <v>15</v>
      </c>
      <c r="G895" t="s">
        <v>68</v>
      </c>
      <c r="H895" t="str">
        <f>VLOOKUP(Table2[[#This Row],[City]], Table46[], 2, FALSE)</f>
        <v>Telangana</v>
      </c>
      <c r="I895" t="s">
        <v>24</v>
      </c>
      <c r="J895" t="s">
        <v>133</v>
      </c>
      <c r="K895" t="s">
        <v>1964</v>
      </c>
      <c r="L895" s="2">
        <v>3</v>
      </c>
      <c r="M895" s="11">
        <v>64683</v>
      </c>
      <c r="N895" s="6">
        <v>5</v>
      </c>
      <c r="O895" s="4">
        <f>Table2[[#This Row],[Discount]]/100</f>
        <v>0.05</v>
      </c>
      <c r="P895" s="4" t="str">
        <f>IF(Table2[[#This Row],[Discount%]]=0,"No Discount",
IF(Table2[[#This Row],[Discount%]]&lt;=0.1,"Medium Discount",
IF(Table2[[#This Row],[Discount%]]&lt;=0.2,"High Discount")))</f>
        <v>Medium Discount</v>
      </c>
      <c r="Q895" s="9">
        <f>(Table2[Unit_Price]*Table2[Quantity])*(Table2[Discount]/100)</f>
        <v>9702.4500000000007</v>
      </c>
      <c r="R895" s="10">
        <v>184346.55</v>
      </c>
      <c r="S895" s="10">
        <v>27785.759999999998</v>
      </c>
      <c r="T895" s="4">
        <f>Table2[Profit]/Table2[Sales]</f>
        <v>0.15072568485821947</v>
      </c>
      <c r="U895" t="s">
        <v>38</v>
      </c>
    </row>
    <row r="896" spans="1:21" x14ac:dyDescent="0.35">
      <c r="A896">
        <v>10954</v>
      </c>
      <c r="B896" s="1">
        <v>45580</v>
      </c>
      <c r="C896" s="2">
        <f>YEAR(Table2[Order Date])</f>
        <v>2024</v>
      </c>
      <c r="D896" s="2" t="str">
        <f>TEXT(Table2[Order Date],"mmm")</f>
        <v>Oct</v>
      </c>
      <c r="E896" t="s">
        <v>1965</v>
      </c>
      <c r="F896" t="s">
        <v>40</v>
      </c>
      <c r="G896" t="s">
        <v>50</v>
      </c>
      <c r="H896" t="str">
        <f>VLOOKUP(Table2[[#This Row],[City]], Table46[], 2, FALSE)</f>
        <v>Maharashtra</v>
      </c>
      <c r="I896" t="s">
        <v>75</v>
      </c>
      <c r="J896" t="s">
        <v>307</v>
      </c>
      <c r="K896" t="s">
        <v>1966</v>
      </c>
      <c r="L896" s="2">
        <v>4</v>
      </c>
      <c r="M896" s="11">
        <v>46303</v>
      </c>
      <c r="N896" s="6">
        <v>0</v>
      </c>
      <c r="O896" s="4">
        <f>Table2[[#This Row],[Discount]]/100</f>
        <v>0</v>
      </c>
      <c r="P896" s="4" t="str">
        <f>IF(Table2[[#This Row],[Discount%]]=0,"No Discount",
IF(Table2[[#This Row],[Discount%]]&lt;=0.1,"Medium Discount",
IF(Table2[[#This Row],[Discount%]]&lt;=0.2,"High Discount")))</f>
        <v>No Discount</v>
      </c>
      <c r="Q896" s="9">
        <f>(Table2[Unit_Price]*Table2[Quantity])*(Table2[Discount]/100)</f>
        <v>0</v>
      </c>
      <c r="R896" s="10">
        <v>185212</v>
      </c>
      <c r="S896" s="10">
        <v>45900.32</v>
      </c>
      <c r="T896" s="4">
        <f>Table2[Profit]/Table2[Sales]</f>
        <v>0.24782584281795997</v>
      </c>
      <c r="U896" t="s">
        <v>83</v>
      </c>
    </row>
    <row r="897" spans="1:21" x14ac:dyDescent="0.35">
      <c r="A897">
        <v>10955</v>
      </c>
      <c r="B897" s="1">
        <v>45306</v>
      </c>
      <c r="C897" s="2">
        <f>YEAR(Table2[Order Date])</f>
        <v>2024</v>
      </c>
      <c r="D897" s="2" t="str">
        <f>TEXT(Table2[Order Date],"mmm")</f>
        <v>Jan</v>
      </c>
      <c r="E897" t="s">
        <v>1967</v>
      </c>
      <c r="F897" t="s">
        <v>40</v>
      </c>
      <c r="G897" t="s">
        <v>41</v>
      </c>
      <c r="H897" t="str">
        <f>VLOOKUP(Table2[[#This Row],[City]], Table46[], 2, FALSE)</f>
        <v>Maharashtra</v>
      </c>
      <c r="I897" t="s">
        <v>42</v>
      </c>
      <c r="J897" t="s">
        <v>43</v>
      </c>
      <c r="K897" t="s">
        <v>1968</v>
      </c>
      <c r="L897" s="2">
        <v>5</v>
      </c>
      <c r="M897" s="11">
        <v>51908</v>
      </c>
      <c r="N897" s="6">
        <v>15</v>
      </c>
      <c r="O897" s="4">
        <f>Table2[[#This Row],[Discount]]/100</f>
        <v>0.15</v>
      </c>
      <c r="P897" s="4" t="str">
        <f>IF(Table2[[#This Row],[Discount%]]=0,"No Discount",
IF(Table2[[#This Row],[Discount%]]&lt;=0.1,"Medium Discount",
IF(Table2[[#This Row],[Discount%]]&lt;=0.2,"High Discount")))</f>
        <v>High Discount</v>
      </c>
      <c r="Q897" s="9">
        <f>(Table2[Unit_Price]*Table2[Quantity])*(Table2[Discount]/100)</f>
        <v>38931</v>
      </c>
      <c r="R897" s="10">
        <v>220609</v>
      </c>
      <c r="S897" s="10">
        <v>29884.880000000001</v>
      </c>
      <c r="T897" s="4">
        <f>Table2[Profit]/Table2[Sales]</f>
        <v>0.13546537085975641</v>
      </c>
      <c r="U897" t="s">
        <v>20</v>
      </c>
    </row>
    <row r="898" spans="1:21" x14ac:dyDescent="0.35">
      <c r="A898">
        <v>10956</v>
      </c>
      <c r="B898" s="1">
        <v>45607</v>
      </c>
      <c r="C898" s="2">
        <f>YEAR(Table2[Order Date])</f>
        <v>2024</v>
      </c>
      <c r="D898" s="2" t="str">
        <f>TEXT(Table2[Order Date],"mmm")</f>
        <v>Nov</v>
      </c>
      <c r="E898" t="s">
        <v>1969</v>
      </c>
      <c r="F898" t="s">
        <v>40</v>
      </c>
      <c r="G898" t="s">
        <v>103</v>
      </c>
      <c r="H898" t="str">
        <f>VLOOKUP(Table2[[#This Row],[City]], Table46[], 2, FALSE)</f>
        <v>Gujarat</v>
      </c>
      <c r="I898" t="s">
        <v>46</v>
      </c>
      <c r="J898" t="s">
        <v>141</v>
      </c>
      <c r="K898" t="s">
        <v>1086</v>
      </c>
      <c r="L898" s="2">
        <v>3</v>
      </c>
      <c r="M898" s="11">
        <v>42898</v>
      </c>
      <c r="N898" s="6">
        <v>10</v>
      </c>
      <c r="O898" s="4">
        <f>Table2[[#This Row],[Discount]]/100</f>
        <v>0.1</v>
      </c>
      <c r="P898" s="4" t="str">
        <f>IF(Table2[[#This Row],[Discount%]]=0,"No Discount",
IF(Table2[[#This Row],[Discount%]]&lt;=0.1,"Medium Discount",
IF(Table2[[#This Row],[Discount%]]&lt;=0.2,"High Discount")))</f>
        <v>Medium Discount</v>
      </c>
      <c r="Q898" s="9">
        <f>(Table2[Unit_Price]*Table2[Quantity])*(Table2[Discount]/100)</f>
        <v>12869.400000000001</v>
      </c>
      <c r="R898" s="10">
        <v>115824.6</v>
      </c>
      <c r="S898" s="10">
        <v>23231.599999999999</v>
      </c>
      <c r="T898" s="4">
        <f>Table2[Profit]/Table2[Sales]</f>
        <v>0.20057569808140929</v>
      </c>
      <c r="U898" t="s">
        <v>83</v>
      </c>
    </row>
    <row r="899" spans="1:21" x14ac:dyDescent="0.35">
      <c r="A899">
        <v>10957</v>
      </c>
      <c r="B899" s="1">
        <v>45363</v>
      </c>
      <c r="C899" s="2">
        <f>YEAR(Table2[Order Date])</f>
        <v>2024</v>
      </c>
      <c r="D899" s="2" t="str">
        <f>TEXT(Table2[Order Date],"mmm")</f>
        <v>Mar</v>
      </c>
      <c r="E899" t="s">
        <v>1970</v>
      </c>
      <c r="F899" t="s">
        <v>22</v>
      </c>
      <c r="G899" t="s">
        <v>54</v>
      </c>
      <c r="H899" t="str">
        <f>VLOOKUP(Table2[[#This Row],[City]], Table46[], 2, FALSE)</f>
        <v>Uttar Pradesh</v>
      </c>
      <c r="I899" t="s">
        <v>17</v>
      </c>
      <c r="J899" t="s">
        <v>291</v>
      </c>
      <c r="K899" t="s">
        <v>1971</v>
      </c>
      <c r="L899" s="2">
        <v>3</v>
      </c>
      <c r="M899" s="11">
        <v>22522</v>
      </c>
      <c r="N899" s="6">
        <v>20</v>
      </c>
      <c r="O899" s="4">
        <f>Table2[[#This Row],[Discount]]/100</f>
        <v>0.2</v>
      </c>
      <c r="P899" s="4" t="str">
        <f>IF(Table2[[#This Row],[Discount%]]=0,"No Discount",
IF(Table2[[#This Row],[Discount%]]&lt;=0.1,"Medium Discount",
IF(Table2[[#This Row],[Discount%]]&lt;=0.2,"High Discount")))</f>
        <v>High Discount</v>
      </c>
      <c r="Q899" s="9">
        <f>(Table2[Unit_Price]*Table2[Quantity])*(Table2[Discount]/100)</f>
        <v>13513.2</v>
      </c>
      <c r="R899" s="10">
        <v>54052.800000000003</v>
      </c>
      <c r="S899" s="10">
        <v>3842.98</v>
      </c>
      <c r="T899" s="4">
        <f>Table2[Profit]/Table2[Sales]</f>
        <v>7.1096779445283129E-2</v>
      </c>
      <c r="U899" t="s">
        <v>33</v>
      </c>
    </row>
    <row r="900" spans="1:21" x14ac:dyDescent="0.35">
      <c r="A900">
        <v>10958</v>
      </c>
      <c r="B900" s="1">
        <v>45338</v>
      </c>
      <c r="C900" s="2">
        <f>YEAR(Table2[Order Date])</f>
        <v>2024</v>
      </c>
      <c r="D900" s="2" t="str">
        <f>TEXT(Table2[Order Date],"mmm")</f>
        <v>Feb</v>
      </c>
      <c r="E900" t="s">
        <v>1972</v>
      </c>
      <c r="F900" t="s">
        <v>15</v>
      </c>
      <c r="G900" t="s">
        <v>16</v>
      </c>
      <c r="H900" t="str">
        <f>VLOOKUP(Table2[[#This Row],[City]], Table46[], 2, FALSE)</f>
        <v>Karnataka</v>
      </c>
      <c r="I900" t="s">
        <v>46</v>
      </c>
      <c r="J900" t="s">
        <v>201</v>
      </c>
      <c r="K900" t="s">
        <v>1973</v>
      </c>
      <c r="L900" s="2">
        <v>3</v>
      </c>
      <c r="M900" s="11">
        <v>48529</v>
      </c>
      <c r="N900" s="6">
        <v>15</v>
      </c>
      <c r="O900" s="4">
        <f>Table2[[#This Row],[Discount]]/100</f>
        <v>0.15</v>
      </c>
      <c r="P900" s="4" t="str">
        <f>IF(Table2[[#This Row],[Discount%]]=0,"No Discount",
IF(Table2[[#This Row],[Discount%]]&lt;=0.1,"Medium Discount",
IF(Table2[[#This Row],[Discount%]]&lt;=0.2,"High Discount")))</f>
        <v>High Discount</v>
      </c>
      <c r="Q900" s="9">
        <f>(Table2[Unit_Price]*Table2[Quantity])*(Table2[Discount]/100)</f>
        <v>21838.05</v>
      </c>
      <c r="R900" s="10">
        <v>123748.95</v>
      </c>
      <c r="S900" s="10">
        <v>9391.17</v>
      </c>
      <c r="T900" s="4">
        <f>Table2[Profit]/Table2[Sales]</f>
        <v>7.5888886329944616E-2</v>
      </c>
      <c r="U900" t="s">
        <v>83</v>
      </c>
    </row>
    <row r="901" spans="1:21" x14ac:dyDescent="0.35">
      <c r="A901">
        <v>10959</v>
      </c>
      <c r="B901" s="1">
        <v>45397</v>
      </c>
      <c r="C901" s="2">
        <f>YEAR(Table2[Order Date])</f>
        <v>2024</v>
      </c>
      <c r="D901" s="2" t="str">
        <f>TEXT(Table2[Order Date],"mmm")</f>
        <v>Apr</v>
      </c>
      <c r="E901" t="s">
        <v>1974</v>
      </c>
      <c r="F901" t="s">
        <v>28</v>
      </c>
      <c r="G901" t="s">
        <v>144</v>
      </c>
      <c r="H901" t="str">
        <f>VLOOKUP(Table2[[#This Row],[City]], Table46[], 2, FALSE)</f>
        <v>Assam</v>
      </c>
      <c r="I901" t="s">
        <v>17</v>
      </c>
      <c r="J901" t="s">
        <v>55</v>
      </c>
      <c r="K901" t="s">
        <v>1975</v>
      </c>
      <c r="L901" s="2">
        <v>1</v>
      </c>
      <c r="M901" s="11">
        <v>62920</v>
      </c>
      <c r="N901" s="6">
        <v>15</v>
      </c>
      <c r="O901" s="4">
        <f>Table2[[#This Row],[Discount]]/100</f>
        <v>0.15</v>
      </c>
      <c r="P901" s="4" t="str">
        <f>IF(Table2[[#This Row],[Discount%]]=0,"No Discount",
IF(Table2[[#This Row],[Discount%]]&lt;=0.1,"Medium Discount",
IF(Table2[[#This Row],[Discount%]]&lt;=0.2,"High Discount")))</f>
        <v>High Discount</v>
      </c>
      <c r="Q901" s="9">
        <f>(Table2[Unit_Price]*Table2[Quantity])*(Table2[Discount]/100)</f>
        <v>9438</v>
      </c>
      <c r="R901" s="10">
        <v>53482</v>
      </c>
      <c r="S901" s="10">
        <v>4786.7</v>
      </c>
      <c r="T901" s="4">
        <f>Table2[Profit]/Table2[Sales]</f>
        <v>8.9501140570659291E-2</v>
      </c>
      <c r="U901" t="s">
        <v>33</v>
      </c>
    </row>
    <row r="902" spans="1:21" x14ac:dyDescent="0.35">
      <c r="A902">
        <v>10960</v>
      </c>
      <c r="B902" s="1">
        <v>45524</v>
      </c>
      <c r="C902" s="2">
        <f>YEAR(Table2[Order Date])</f>
        <v>2024</v>
      </c>
      <c r="D902" s="2" t="str">
        <f>TEXT(Table2[Order Date],"mmm")</f>
        <v>Aug</v>
      </c>
      <c r="E902" t="s">
        <v>1976</v>
      </c>
      <c r="F902" t="s">
        <v>22</v>
      </c>
      <c r="G902" t="s">
        <v>58</v>
      </c>
      <c r="H902" t="str">
        <f>VLOOKUP(Table2[[#This Row],[City]], Table46[], 2, FALSE)</f>
        <v>Rajashtan</v>
      </c>
      <c r="I902" t="s">
        <v>30</v>
      </c>
      <c r="J902" t="s">
        <v>104</v>
      </c>
      <c r="K902" t="s">
        <v>1977</v>
      </c>
      <c r="L902" s="2">
        <v>5</v>
      </c>
      <c r="M902" s="11">
        <v>19156</v>
      </c>
      <c r="N902" s="6">
        <v>10</v>
      </c>
      <c r="O902" s="4">
        <f>Table2[[#This Row],[Discount]]/100</f>
        <v>0.1</v>
      </c>
      <c r="P902" s="4" t="str">
        <f>IF(Table2[[#This Row],[Discount%]]=0,"No Discount",
IF(Table2[[#This Row],[Discount%]]&lt;=0.1,"Medium Discount",
IF(Table2[[#This Row],[Discount%]]&lt;=0.2,"High Discount")))</f>
        <v>Medium Discount</v>
      </c>
      <c r="Q902" s="9">
        <f>(Table2[Unit_Price]*Table2[Quantity])*(Table2[Discount]/100)</f>
        <v>9578</v>
      </c>
      <c r="R902" s="10">
        <v>86202</v>
      </c>
      <c r="S902" s="10">
        <v>6240.3</v>
      </c>
      <c r="T902" s="4">
        <f>Table2[Profit]/Table2[Sales]</f>
        <v>7.2391591842416655E-2</v>
      </c>
      <c r="U902" t="s">
        <v>38</v>
      </c>
    </row>
    <row r="903" spans="1:21" x14ac:dyDescent="0.35">
      <c r="A903">
        <v>10961</v>
      </c>
      <c r="B903" s="1">
        <v>45717</v>
      </c>
      <c r="C903" s="2">
        <f>YEAR(Table2[Order Date])</f>
        <v>2025</v>
      </c>
      <c r="D903" s="2" t="str">
        <f>TEXT(Table2[Order Date],"mmm")</f>
        <v>Mar</v>
      </c>
      <c r="E903" t="s">
        <v>1978</v>
      </c>
      <c r="F903" t="s">
        <v>15</v>
      </c>
      <c r="G903" t="s">
        <v>147</v>
      </c>
      <c r="H903" t="str">
        <f>VLOOKUP(Table2[[#This Row],[City]], Table46[], 2, FALSE)</f>
        <v>Kerala</v>
      </c>
      <c r="I903" t="s">
        <v>129</v>
      </c>
      <c r="J903" t="s">
        <v>159</v>
      </c>
      <c r="K903" t="s">
        <v>1979</v>
      </c>
      <c r="L903" s="2">
        <v>2</v>
      </c>
      <c r="M903" s="11">
        <v>11858</v>
      </c>
      <c r="N903" s="6">
        <v>0</v>
      </c>
      <c r="O903" s="4">
        <f>Table2[[#This Row],[Discount]]/100</f>
        <v>0</v>
      </c>
      <c r="P903" s="4" t="str">
        <f>IF(Table2[[#This Row],[Discount%]]=0,"No Discount",
IF(Table2[[#This Row],[Discount%]]&lt;=0.1,"Medium Discount",
IF(Table2[[#This Row],[Discount%]]&lt;=0.2,"High Discount")))</f>
        <v>No Discount</v>
      </c>
      <c r="Q903" s="9">
        <f>(Table2[Unit_Price]*Table2[Quantity])*(Table2[Discount]/100)</f>
        <v>0</v>
      </c>
      <c r="R903" s="10">
        <v>23716</v>
      </c>
      <c r="S903" s="10">
        <v>1920.82</v>
      </c>
      <c r="T903" s="4">
        <f>Table2[Profit]/Table2[Sales]</f>
        <v>8.0992578849721705E-2</v>
      </c>
      <c r="U903" t="s">
        <v>83</v>
      </c>
    </row>
    <row r="904" spans="1:21" x14ac:dyDescent="0.35">
      <c r="A904">
        <v>10962</v>
      </c>
      <c r="B904" s="1">
        <v>45709</v>
      </c>
      <c r="C904" s="2">
        <f>YEAR(Table2[Order Date])</f>
        <v>2025</v>
      </c>
      <c r="D904" s="2" t="str">
        <f>TEXT(Table2[Order Date],"mmm")</f>
        <v>Feb</v>
      </c>
      <c r="E904" t="s">
        <v>1980</v>
      </c>
      <c r="F904" t="s">
        <v>28</v>
      </c>
      <c r="G904" t="s">
        <v>29</v>
      </c>
      <c r="H904" t="str">
        <f>VLOOKUP(Table2[[#This Row],[City]], Table46[], 2, FALSE)</f>
        <v>Bihar</v>
      </c>
      <c r="I904" t="s">
        <v>30</v>
      </c>
      <c r="J904" t="s">
        <v>227</v>
      </c>
      <c r="K904" t="s">
        <v>1981</v>
      </c>
      <c r="L904" s="2">
        <v>2</v>
      </c>
      <c r="M904" s="11">
        <v>21444</v>
      </c>
      <c r="N904" s="6">
        <v>10</v>
      </c>
      <c r="O904" s="4">
        <f>Table2[[#This Row],[Discount]]/100</f>
        <v>0.1</v>
      </c>
      <c r="P904" s="4" t="str">
        <f>IF(Table2[[#This Row],[Discount%]]=0,"No Discount",
IF(Table2[[#This Row],[Discount%]]&lt;=0.1,"Medium Discount",
IF(Table2[[#This Row],[Discount%]]&lt;=0.2,"High Discount")))</f>
        <v>Medium Discount</v>
      </c>
      <c r="Q904" s="9">
        <f>(Table2[Unit_Price]*Table2[Quantity])*(Table2[Discount]/100)</f>
        <v>4288.8</v>
      </c>
      <c r="R904" s="10">
        <v>38599.199999999997</v>
      </c>
      <c r="S904" s="10">
        <v>6237.98</v>
      </c>
      <c r="T904" s="4">
        <f>Table2[Profit]/Table2[Sales]</f>
        <v>0.16160904889220501</v>
      </c>
      <c r="U904" t="s">
        <v>83</v>
      </c>
    </row>
    <row r="905" spans="1:21" x14ac:dyDescent="0.35">
      <c r="A905">
        <v>10963</v>
      </c>
      <c r="B905" s="1">
        <v>45460</v>
      </c>
      <c r="C905" s="2">
        <f>YEAR(Table2[Order Date])</f>
        <v>2024</v>
      </c>
      <c r="D905" s="2" t="str">
        <f>TEXT(Table2[Order Date],"mmm")</f>
        <v>Jun</v>
      </c>
      <c r="E905" t="s">
        <v>1982</v>
      </c>
      <c r="F905" t="s">
        <v>15</v>
      </c>
      <c r="G905" t="s">
        <v>93</v>
      </c>
      <c r="H905" t="str">
        <f>VLOOKUP(Table2[[#This Row],[City]], Table46[], 2, FALSE)</f>
        <v>Tamil Nadu</v>
      </c>
      <c r="I905" t="s">
        <v>46</v>
      </c>
      <c r="J905" t="s">
        <v>141</v>
      </c>
      <c r="K905" t="s">
        <v>714</v>
      </c>
      <c r="L905" s="2">
        <v>1</v>
      </c>
      <c r="M905" s="11">
        <v>23826</v>
      </c>
      <c r="N905" s="6">
        <v>0</v>
      </c>
      <c r="O905" s="4">
        <f>Table2[[#This Row],[Discount]]/100</f>
        <v>0</v>
      </c>
      <c r="P905" s="4" t="str">
        <f>IF(Table2[[#This Row],[Discount%]]=0,"No Discount",
IF(Table2[[#This Row],[Discount%]]&lt;=0.1,"Medium Discount",
IF(Table2[[#This Row],[Discount%]]&lt;=0.2,"High Discount")))</f>
        <v>No Discount</v>
      </c>
      <c r="Q905" s="9">
        <f>(Table2[Unit_Price]*Table2[Quantity])*(Table2[Discount]/100)</f>
        <v>0</v>
      </c>
      <c r="R905" s="10">
        <v>23826</v>
      </c>
      <c r="S905" s="10">
        <v>5582.01</v>
      </c>
      <c r="T905" s="4">
        <f>Table2[Profit]/Table2[Sales]</f>
        <v>0.2342822966507177</v>
      </c>
      <c r="U905" t="s">
        <v>83</v>
      </c>
    </row>
    <row r="906" spans="1:21" x14ac:dyDescent="0.35">
      <c r="A906">
        <v>10964</v>
      </c>
      <c r="B906" s="1">
        <v>45583</v>
      </c>
      <c r="C906" s="2">
        <f>YEAR(Table2[Order Date])</f>
        <v>2024</v>
      </c>
      <c r="D906" s="2" t="str">
        <f>TEXT(Table2[Order Date],"mmm")</f>
        <v>Oct</v>
      </c>
      <c r="E906" t="s">
        <v>1983</v>
      </c>
      <c r="F906" t="s">
        <v>28</v>
      </c>
      <c r="G906" t="s">
        <v>85</v>
      </c>
      <c r="H906" t="str">
        <f>VLOOKUP(Table2[[#This Row],[City]], Table46[], 2, FALSE)</f>
        <v>Odisha</v>
      </c>
      <c r="I906" t="s">
        <v>96</v>
      </c>
      <c r="J906" t="s">
        <v>97</v>
      </c>
      <c r="K906" t="s">
        <v>1984</v>
      </c>
      <c r="L906" s="2">
        <v>2</v>
      </c>
      <c r="M906" s="11">
        <v>63728</v>
      </c>
      <c r="N906" s="6">
        <v>20</v>
      </c>
      <c r="O906" s="4">
        <f>Table2[[#This Row],[Discount]]/100</f>
        <v>0.2</v>
      </c>
      <c r="P906" s="4" t="str">
        <f>IF(Table2[[#This Row],[Discount%]]=0,"No Discount",
IF(Table2[[#This Row],[Discount%]]&lt;=0.1,"Medium Discount",
IF(Table2[[#This Row],[Discount%]]&lt;=0.2,"High Discount")))</f>
        <v>High Discount</v>
      </c>
      <c r="Q906" s="9">
        <f>(Table2[Unit_Price]*Table2[Quantity])*(Table2[Discount]/100)</f>
        <v>25491.200000000001</v>
      </c>
      <c r="R906" s="10">
        <v>101964.8</v>
      </c>
      <c r="S906" s="10">
        <v>18543.849999999999</v>
      </c>
      <c r="T906" s="4">
        <f>Table2[Profit]/Table2[Sales]</f>
        <v>0.18186521230856137</v>
      </c>
      <c r="U906" t="s">
        <v>38</v>
      </c>
    </row>
    <row r="907" spans="1:21" x14ac:dyDescent="0.35">
      <c r="A907">
        <v>10965</v>
      </c>
      <c r="B907" s="1">
        <v>45458</v>
      </c>
      <c r="C907" s="2">
        <f>YEAR(Table2[Order Date])</f>
        <v>2024</v>
      </c>
      <c r="D907" s="2" t="str">
        <f>TEXT(Table2[Order Date],"mmm")</f>
        <v>Jun</v>
      </c>
      <c r="E907" t="s">
        <v>1985</v>
      </c>
      <c r="F907" t="s">
        <v>28</v>
      </c>
      <c r="G907" t="s">
        <v>85</v>
      </c>
      <c r="H907" t="str">
        <f>VLOOKUP(Table2[[#This Row],[City]], Table46[], 2, FALSE)</f>
        <v>Odisha</v>
      </c>
      <c r="I907" t="s">
        <v>129</v>
      </c>
      <c r="J907" t="s">
        <v>148</v>
      </c>
      <c r="K907" t="s">
        <v>732</v>
      </c>
      <c r="L907" s="2">
        <v>4</v>
      </c>
      <c r="M907" s="11">
        <v>52831</v>
      </c>
      <c r="N907" s="6">
        <v>20</v>
      </c>
      <c r="O907" s="4">
        <f>Table2[[#This Row],[Discount]]/100</f>
        <v>0.2</v>
      </c>
      <c r="P907" s="4" t="str">
        <f>IF(Table2[[#This Row],[Discount%]]=0,"No Discount",
IF(Table2[[#This Row],[Discount%]]&lt;=0.1,"Medium Discount",
IF(Table2[[#This Row],[Discount%]]&lt;=0.2,"High Discount")))</f>
        <v>High Discount</v>
      </c>
      <c r="Q907" s="9">
        <f>(Table2[Unit_Price]*Table2[Quantity])*(Table2[Discount]/100)</f>
        <v>42264.800000000003</v>
      </c>
      <c r="R907" s="10">
        <v>169059.20000000001</v>
      </c>
      <c r="S907" s="10">
        <v>27423.41</v>
      </c>
      <c r="T907" s="4">
        <f>Table2[Profit]/Table2[Sales]</f>
        <v>0.16221187607654597</v>
      </c>
      <c r="U907" t="s">
        <v>20</v>
      </c>
    </row>
    <row r="908" spans="1:21" x14ac:dyDescent="0.35">
      <c r="A908">
        <v>10966</v>
      </c>
      <c r="B908" s="1">
        <v>45779</v>
      </c>
      <c r="C908" s="2">
        <f>YEAR(Table2[Order Date])</f>
        <v>2025</v>
      </c>
      <c r="D908" s="2" t="str">
        <f>TEXT(Table2[Order Date],"mmm")</f>
        <v>May</v>
      </c>
      <c r="E908" t="s">
        <v>1986</v>
      </c>
      <c r="F908" t="s">
        <v>40</v>
      </c>
      <c r="G908" t="s">
        <v>50</v>
      </c>
      <c r="H908" t="str">
        <f>VLOOKUP(Table2[[#This Row],[City]], Table46[], 2, FALSE)</f>
        <v>Maharashtra</v>
      </c>
      <c r="I908" t="s">
        <v>17</v>
      </c>
      <c r="J908" t="s">
        <v>111</v>
      </c>
      <c r="K908" t="s">
        <v>1987</v>
      </c>
      <c r="L908" s="2">
        <v>2</v>
      </c>
      <c r="M908" s="11">
        <v>3692</v>
      </c>
      <c r="N908" s="6">
        <v>10</v>
      </c>
      <c r="O908" s="4">
        <f>Table2[[#This Row],[Discount]]/100</f>
        <v>0.1</v>
      </c>
      <c r="P908" s="4" t="str">
        <f>IF(Table2[[#This Row],[Discount%]]=0,"No Discount",
IF(Table2[[#This Row],[Discount%]]&lt;=0.1,"Medium Discount",
IF(Table2[[#This Row],[Discount%]]&lt;=0.2,"High Discount")))</f>
        <v>Medium Discount</v>
      </c>
      <c r="Q908" s="9">
        <f>(Table2[Unit_Price]*Table2[Quantity])*(Table2[Discount]/100)</f>
        <v>738.40000000000009</v>
      </c>
      <c r="R908" s="10">
        <v>6645.6</v>
      </c>
      <c r="S908" s="10">
        <v>916.28</v>
      </c>
      <c r="T908" s="4">
        <f>Table2[Profit]/Table2[Sales]</f>
        <v>0.13787769351149631</v>
      </c>
      <c r="U908" t="s">
        <v>33</v>
      </c>
    </row>
    <row r="909" spans="1:21" x14ac:dyDescent="0.35">
      <c r="A909">
        <v>10967</v>
      </c>
      <c r="B909" s="1">
        <v>45680</v>
      </c>
      <c r="C909" s="2">
        <f>YEAR(Table2[Order Date])</f>
        <v>2025</v>
      </c>
      <c r="D909" s="2" t="str">
        <f>TEXT(Table2[Order Date],"mmm")</f>
        <v>Jan</v>
      </c>
      <c r="E909" t="s">
        <v>1988</v>
      </c>
      <c r="F909" t="s">
        <v>15</v>
      </c>
      <c r="G909" t="s">
        <v>16</v>
      </c>
      <c r="H909" t="str">
        <f>VLOOKUP(Table2[[#This Row],[City]], Table46[], 2, FALSE)</f>
        <v>Karnataka</v>
      </c>
      <c r="I909" t="s">
        <v>69</v>
      </c>
      <c r="J909" t="s">
        <v>70</v>
      </c>
      <c r="K909" t="s">
        <v>1989</v>
      </c>
      <c r="L909" s="2">
        <v>2</v>
      </c>
      <c r="M909" s="11">
        <v>23824</v>
      </c>
      <c r="N909" s="6">
        <v>0</v>
      </c>
      <c r="O909" s="4">
        <f>Table2[[#This Row],[Discount]]/100</f>
        <v>0</v>
      </c>
      <c r="P909" s="4" t="str">
        <f>IF(Table2[[#This Row],[Discount%]]=0,"No Discount",
IF(Table2[[#This Row],[Discount%]]&lt;=0.1,"Medium Discount",
IF(Table2[[#This Row],[Discount%]]&lt;=0.2,"High Discount")))</f>
        <v>No Discount</v>
      </c>
      <c r="Q909" s="9">
        <f>(Table2[Unit_Price]*Table2[Quantity])*(Table2[Discount]/100)</f>
        <v>0</v>
      </c>
      <c r="R909" s="10">
        <v>47648</v>
      </c>
      <c r="S909" s="10">
        <v>4557.0600000000004</v>
      </c>
      <c r="T909" s="4">
        <f>Table2[Profit]/Table2[Sales]</f>
        <v>9.5640110812625925E-2</v>
      </c>
      <c r="U909" t="s">
        <v>38</v>
      </c>
    </row>
    <row r="910" spans="1:21" x14ac:dyDescent="0.35">
      <c r="A910">
        <v>10968</v>
      </c>
      <c r="B910" s="1">
        <v>45239</v>
      </c>
      <c r="C910" s="2">
        <f>YEAR(Table2[Order Date])</f>
        <v>2023</v>
      </c>
      <c r="D910" s="2" t="str">
        <f>TEXT(Table2[Order Date],"mmm")</f>
        <v>Nov</v>
      </c>
      <c r="E910" t="s">
        <v>1990</v>
      </c>
      <c r="F910" t="s">
        <v>22</v>
      </c>
      <c r="G910" t="s">
        <v>167</v>
      </c>
      <c r="H910" t="str">
        <f>VLOOKUP(Table2[[#This Row],[City]], Table46[], 2, FALSE)</f>
        <v>Punjab</v>
      </c>
      <c r="I910" t="s">
        <v>96</v>
      </c>
      <c r="J910" t="s">
        <v>156</v>
      </c>
      <c r="K910" t="s">
        <v>1082</v>
      </c>
      <c r="L910" s="2">
        <v>2</v>
      </c>
      <c r="M910" s="11">
        <v>64141</v>
      </c>
      <c r="N910" s="6">
        <v>0</v>
      </c>
      <c r="O910" s="4">
        <f>Table2[[#This Row],[Discount]]/100</f>
        <v>0</v>
      </c>
      <c r="P910" s="4" t="str">
        <f>IF(Table2[[#This Row],[Discount%]]=0,"No Discount",
IF(Table2[[#This Row],[Discount%]]&lt;=0.1,"Medium Discount",
IF(Table2[[#This Row],[Discount%]]&lt;=0.2,"High Discount")))</f>
        <v>No Discount</v>
      </c>
      <c r="Q910" s="9">
        <f>(Table2[Unit_Price]*Table2[Quantity])*(Table2[Discount]/100)</f>
        <v>0</v>
      </c>
      <c r="R910" s="10">
        <v>128282</v>
      </c>
      <c r="S910" s="10">
        <v>19421.47</v>
      </c>
      <c r="T910" s="4">
        <f>Table2[Profit]/Table2[Sales]</f>
        <v>0.15139668854554811</v>
      </c>
      <c r="U910" t="s">
        <v>72</v>
      </c>
    </row>
    <row r="911" spans="1:21" x14ac:dyDescent="0.35">
      <c r="A911">
        <v>10969</v>
      </c>
      <c r="B911" s="1">
        <v>45319</v>
      </c>
      <c r="C911" s="2">
        <f>YEAR(Table2[Order Date])</f>
        <v>2024</v>
      </c>
      <c r="D911" s="2" t="str">
        <f>TEXT(Table2[Order Date],"mmm")</f>
        <v>Jan</v>
      </c>
      <c r="E911" t="s">
        <v>1991</v>
      </c>
      <c r="F911" t="s">
        <v>40</v>
      </c>
      <c r="G911" t="s">
        <v>41</v>
      </c>
      <c r="H911" t="str">
        <f>VLOOKUP(Table2[[#This Row],[City]], Table46[], 2, FALSE)</f>
        <v>Maharashtra</v>
      </c>
      <c r="I911" t="s">
        <v>30</v>
      </c>
      <c r="J911" t="s">
        <v>31</v>
      </c>
      <c r="K911" t="s">
        <v>1992</v>
      </c>
      <c r="L911" s="2">
        <v>3</v>
      </c>
      <c r="M911" s="11">
        <v>57675</v>
      </c>
      <c r="N911" s="6">
        <v>15</v>
      </c>
      <c r="O911" s="4">
        <f>Table2[[#This Row],[Discount]]/100</f>
        <v>0.15</v>
      </c>
      <c r="P911" s="4" t="str">
        <f>IF(Table2[[#This Row],[Discount%]]=0,"No Discount",
IF(Table2[[#This Row],[Discount%]]&lt;=0.1,"Medium Discount",
IF(Table2[[#This Row],[Discount%]]&lt;=0.2,"High Discount")))</f>
        <v>High Discount</v>
      </c>
      <c r="Q911" s="9">
        <f>(Table2[Unit_Price]*Table2[Quantity])*(Table2[Discount]/100)</f>
        <v>25953.75</v>
      </c>
      <c r="R911" s="10">
        <v>147071.25</v>
      </c>
      <c r="S911" s="10">
        <v>29649.75</v>
      </c>
      <c r="T911" s="4">
        <f>Table2[Profit]/Table2[Sales]</f>
        <v>0.20160126469313344</v>
      </c>
      <c r="U911" t="s">
        <v>38</v>
      </c>
    </row>
    <row r="912" spans="1:21" x14ac:dyDescent="0.35">
      <c r="A912">
        <v>10970</v>
      </c>
      <c r="B912" s="1">
        <v>45623</v>
      </c>
      <c r="C912" s="2">
        <f>YEAR(Table2[Order Date])</f>
        <v>2024</v>
      </c>
      <c r="D912" s="2" t="str">
        <f>TEXT(Table2[Order Date],"mmm")</f>
        <v>Nov</v>
      </c>
      <c r="E912" t="s">
        <v>1993</v>
      </c>
      <c r="F912" t="s">
        <v>15</v>
      </c>
      <c r="G912" t="s">
        <v>174</v>
      </c>
      <c r="H912" t="str">
        <f>VLOOKUP(Table2[[#This Row],[City]], Table46[], 2, FALSE)</f>
        <v>Tamil Nadu</v>
      </c>
      <c r="I912" t="s">
        <v>96</v>
      </c>
      <c r="J912" t="s">
        <v>214</v>
      </c>
      <c r="K912" t="s">
        <v>1994</v>
      </c>
      <c r="L912" s="2">
        <v>1</v>
      </c>
      <c r="M912" s="11">
        <v>67999</v>
      </c>
      <c r="N912" s="6">
        <v>10</v>
      </c>
      <c r="O912" s="4">
        <f>Table2[[#This Row],[Discount]]/100</f>
        <v>0.1</v>
      </c>
      <c r="P912" s="4" t="str">
        <f>IF(Table2[[#This Row],[Discount%]]=0,"No Discount",
IF(Table2[[#This Row],[Discount%]]&lt;=0.1,"Medium Discount",
IF(Table2[[#This Row],[Discount%]]&lt;=0.2,"High Discount")))</f>
        <v>Medium Discount</v>
      </c>
      <c r="Q912" s="9">
        <f>(Table2[Unit_Price]*Table2[Quantity])*(Table2[Discount]/100)</f>
        <v>6799.9000000000005</v>
      </c>
      <c r="R912" s="10">
        <v>61199.1</v>
      </c>
      <c r="S912" s="10">
        <v>12278.12</v>
      </c>
      <c r="T912" s="4">
        <f>Table2[Profit]/Table2[Sales]</f>
        <v>0.20062582619679048</v>
      </c>
      <c r="U912" t="s">
        <v>38</v>
      </c>
    </row>
    <row r="913" spans="1:21" x14ac:dyDescent="0.35">
      <c r="A913">
        <v>10971</v>
      </c>
      <c r="B913" s="1">
        <v>45922</v>
      </c>
      <c r="C913" s="2">
        <f>YEAR(Table2[Order Date])</f>
        <v>2025</v>
      </c>
      <c r="D913" s="2" t="str">
        <f>TEXT(Table2[Order Date],"mmm")</f>
        <v>Sep</v>
      </c>
      <c r="E913" t="s">
        <v>1995</v>
      </c>
      <c r="F913" t="s">
        <v>40</v>
      </c>
      <c r="G913" t="s">
        <v>103</v>
      </c>
      <c r="H913" t="str">
        <f>VLOOKUP(Table2[[#This Row],[City]], Table46[], 2, FALSE)</f>
        <v>Gujarat</v>
      </c>
      <c r="I913" t="s">
        <v>24</v>
      </c>
      <c r="J913" t="s">
        <v>25</v>
      </c>
      <c r="K913" t="s">
        <v>1996</v>
      </c>
      <c r="L913" s="2">
        <v>5</v>
      </c>
      <c r="M913" s="11">
        <v>46134</v>
      </c>
      <c r="N913" s="6">
        <v>15</v>
      </c>
      <c r="O913" s="4">
        <f>Table2[[#This Row],[Discount]]/100</f>
        <v>0.15</v>
      </c>
      <c r="P913" s="4" t="str">
        <f>IF(Table2[[#This Row],[Discount%]]=0,"No Discount",
IF(Table2[[#This Row],[Discount%]]&lt;=0.1,"Medium Discount",
IF(Table2[[#This Row],[Discount%]]&lt;=0.2,"High Discount")))</f>
        <v>High Discount</v>
      </c>
      <c r="Q913" s="9">
        <f>(Table2[Unit_Price]*Table2[Quantity])*(Table2[Discount]/100)</f>
        <v>34600.5</v>
      </c>
      <c r="R913" s="10">
        <v>196069.5</v>
      </c>
      <c r="S913" s="10">
        <v>24398.52</v>
      </c>
      <c r="T913" s="4">
        <f>Table2[Profit]/Table2[Sales]</f>
        <v>0.12443812015637312</v>
      </c>
      <c r="U913" t="s">
        <v>72</v>
      </c>
    </row>
    <row r="914" spans="1:21" x14ac:dyDescent="0.35">
      <c r="A914">
        <v>10972</v>
      </c>
      <c r="B914" s="1">
        <v>45654</v>
      </c>
      <c r="C914" s="2">
        <f>YEAR(Table2[Order Date])</f>
        <v>2024</v>
      </c>
      <c r="D914" s="2" t="str">
        <f>TEXT(Table2[Order Date],"mmm")</f>
        <v>Dec</v>
      </c>
      <c r="E914" t="s">
        <v>1997</v>
      </c>
      <c r="F914" t="s">
        <v>15</v>
      </c>
      <c r="G914" t="s">
        <v>93</v>
      </c>
      <c r="H914" t="str">
        <f>VLOOKUP(Table2[[#This Row],[City]], Table46[], 2, FALSE)</f>
        <v>Tamil Nadu</v>
      </c>
      <c r="I914" t="s">
        <v>30</v>
      </c>
      <c r="J914" t="s">
        <v>104</v>
      </c>
      <c r="K914" t="s">
        <v>1998</v>
      </c>
      <c r="L914" s="2">
        <v>1</v>
      </c>
      <c r="M914" s="11">
        <v>42919</v>
      </c>
      <c r="N914" s="6">
        <v>15</v>
      </c>
      <c r="O914" s="4">
        <f>Table2[[#This Row],[Discount]]/100</f>
        <v>0.15</v>
      </c>
      <c r="P914" s="4" t="str">
        <f>IF(Table2[[#This Row],[Discount%]]=0,"No Discount",
IF(Table2[[#This Row],[Discount%]]&lt;=0.1,"Medium Discount",
IF(Table2[[#This Row],[Discount%]]&lt;=0.2,"High Discount")))</f>
        <v>High Discount</v>
      </c>
      <c r="Q914" s="9">
        <f>(Table2[Unit_Price]*Table2[Quantity])*(Table2[Discount]/100)</f>
        <v>6437.8499999999995</v>
      </c>
      <c r="R914" s="10">
        <v>36481.15</v>
      </c>
      <c r="S914" s="10">
        <v>3113.28</v>
      </c>
      <c r="T914" s="4">
        <f>Table2[Profit]/Table2[Sales]</f>
        <v>8.5339415012958747E-2</v>
      </c>
      <c r="U914" t="s">
        <v>72</v>
      </c>
    </row>
    <row r="915" spans="1:21" x14ac:dyDescent="0.35">
      <c r="A915">
        <v>10973</v>
      </c>
      <c r="B915" s="1">
        <v>45264</v>
      </c>
      <c r="C915" s="2">
        <f>YEAR(Table2[Order Date])</f>
        <v>2023</v>
      </c>
      <c r="D915" s="2" t="str">
        <f>TEXT(Table2[Order Date],"mmm")</f>
        <v>Dec</v>
      </c>
      <c r="E915" t="s">
        <v>1999</v>
      </c>
      <c r="F915" t="s">
        <v>40</v>
      </c>
      <c r="G915" t="s">
        <v>103</v>
      </c>
      <c r="H915" t="str">
        <f>VLOOKUP(Table2[[#This Row],[City]], Table46[], 2, FALSE)</f>
        <v>Gujarat</v>
      </c>
      <c r="I915" t="s">
        <v>75</v>
      </c>
      <c r="J915" t="s">
        <v>76</v>
      </c>
      <c r="K915" t="s">
        <v>2000</v>
      </c>
      <c r="L915" s="2">
        <v>4</v>
      </c>
      <c r="M915" s="11">
        <v>5565</v>
      </c>
      <c r="N915" s="6">
        <v>0</v>
      </c>
      <c r="O915" s="4">
        <f>Table2[[#This Row],[Discount]]/100</f>
        <v>0</v>
      </c>
      <c r="P915" s="4" t="str">
        <f>IF(Table2[[#This Row],[Discount%]]=0,"No Discount",
IF(Table2[[#This Row],[Discount%]]&lt;=0.1,"Medium Discount",
IF(Table2[[#This Row],[Discount%]]&lt;=0.2,"High Discount")))</f>
        <v>No Discount</v>
      </c>
      <c r="Q915" s="9">
        <f>(Table2[Unit_Price]*Table2[Quantity])*(Table2[Discount]/100)</f>
        <v>0</v>
      </c>
      <c r="R915" s="10">
        <v>22260</v>
      </c>
      <c r="S915" s="10">
        <v>3227.59</v>
      </c>
      <c r="T915" s="4">
        <f>Table2[Profit]/Table2[Sales]</f>
        <v>0.14499505840071877</v>
      </c>
      <c r="U915" t="s">
        <v>33</v>
      </c>
    </row>
    <row r="916" spans="1:21" x14ac:dyDescent="0.35">
      <c r="A916">
        <v>10974</v>
      </c>
      <c r="B916" s="1">
        <v>45297</v>
      </c>
      <c r="C916" s="2">
        <f>YEAR(Table2[Order Date])</f>
        <v>2024</v>
      </c>
      <c r="D916" s="2" t="str">
        <f>TEXT(Table2[Order Date],"mmm")</f>
        <v>Jan</v>
      </c>
      <c r="E916" t="s">
        <v>2001</v>
      </c>
      <c r="F916" t="s">
        <v>40</v>
      </c>
      <c r="G916" t="s">
        <v>41</v>
      </c>
      <c r="H916" t="str">
        <f>VLOOKUP(Table2[[#This Row],[City]], Table46[], 2, FALSE)</f>
        <v>Maharashtra</v>
      </c>
      <c r="I916" t="s">
        <v>75</v>
      </c>
      <c r="J916" t="s">
        <v>204</v>
      </c>
      <c r="K916" t="s">
        <v>1635</v>
      </c>
      <c r="L916" s="2">
        <v>2</v>
      </c>
      <c r="M916" s="11">
        <v>12508</v>
      </c>
      <c r="N916" s="6">
        <v>5</v>
      </c>
      <c r="O916" s="4">
        <f>Table2[[#This Row],[Discount]]/100</f>
        <v>0.05</v>
      </c>
      <c r="P916" s="4" t="str">
        <f>IF(Table2[[#This Row],[Discount%]]=0,"No Discount",
IF(Table2[[#This Row],[Discount%]]&lt;=0.1,"Medium Discount",
IF(Table2[[#This Row],[Discount%]]&lt;=0.2,"High Discount")))</f>
        <v>Medium Discount</v>
      </c>
      <c r="Q916" s="9">
        <f>(Table2[Unit_Price]*Table2[Quantity])*(Table2[Discount]/100)</f>
        <v>1250.8000000000002</v>
      </c>
      <c r="R916" s="10">
        <v>23765.200000000001</v>
      </c>
      <c r="S916" s="10">
        <v>1926.46</v>
      </c>
      <c r="T916" s="4">
        <f>Table2[Profit]/Table2[Sales]</f>
        <v>8.1062225438877006E-2</v>
      </c>
      <c r="U916" t="s">
        <v>83</v>
      </c>
    </row>
    <row r="917" spans="1:21" x14ac:dyDescent="0.35">
      <c r="A917">
        <v>10975</v>
      </c>
      <c r="B917" s="1">
        <v>45619</v>
      </c>
      <c r="C917" s="2">
        <f>YEAR(Table2[Order Date])</f>
        <v>2024</v>
      </c>
      <c r="D917" s="2" t="str">
        <f>TEXT(Table2[Order Date],"mmm")</f>
        <v>Nov</v>
      </c>
      <c r="E917" t="s">
        <v>2002</v>
      </c>
      <c r="F917" t="s">
        <v>40</v>
      </c>
      <c r="G917" t="s">
        <v>62</v>
      </c>
      <c r="H917" t="str">
        <f>VLOOKUP(Table2[[#This Row],[City]], Table46[], 2, FALSE)</f>
        <v>Goa</v>
      </c>
      <c r="I917" t="s">
        <v>30</v>
      </c>
      <c r="J917" t="s">
        <v>65</v>
      </c>
      <c r="K917" t="s">
        <v>812</v>
      </c>
      <c r="L917" s="2">
        <v>4</v>
      </c>
      <c r="M917" s="11">
        <v>37919</v>
      </c>
      <c r="N917" s="6">
        <v>20</v>
      </c>
      <c r="O917" s="4">
        <f>Table2[[#This Row],[Discount]]/100</f>
        <v>0.2</v>
      </c>
      <c r="P917" s="4" t="str">
        <f>IF(Table2[[#This Row],[Discount%]]=0,"No Discount",
IF(Table2[[#This Row],[Discount%]]&lt;=0.1,"Medium Discount",
IF(Table2[[#This Row],[Discount%]]&lt;=0.2,"High Discount")))</f>
        <v>High Discount</v>
      </c>
      <c r="Q917" s="9">
        <f>(Table2[Unit_Price]*Table2[Quantity])*(Table2[Discount]/100)</f>
        <v>30335.200000000001</v>
      </c>
      <c r="R917" s="10">
        <v>121340.8</v>
      </c>
      <c r="S917" s="10">
        <v>11472.37</v>
      </c>
      <c r="T917" s="4">
        <f>Table2[Profit]/Table2[Sales]</f>
        <v>9.4546681742661995E-2</v>
      </c>
      <c r="U917" t="s">
        <v>83</v>
      </c>
    </row>
    <row r="918" spans="1:21" x14ac:dyDescent="0.35">
      <c r="A918">
        <v>10976</v>
      </c>
      <c r="B918" s="1">
        <v>45788</v>
      </c>
      <c r="C918" s="2">
        <f>YEAR(Table2[Order Date])</f>
        <v>2025</v>
      </c>
      <c r="D918" s="2" t="str">
        <f>TEXT(Table2[Order Date],"mmm")</f>
        <v>May</v>
      </c>
      <c r="E918" t="s">
        <v>2003</v>
      </c>
      <c r="F918" t="s">
        <v>22</v>
      </c>
      <c r="G918" t="s">
        <v>74</v>
      </c>
      <c r="H918" t="str">
        <f>VLOOKUP(Table2[[#This Row],[City]], Table46[], 2, FALSE)</f>
        <v>Chandigarh</v>
      </c>
      <c r="I918" t="s">
        <v>46</v>
      </c>
      <c r="J918" t="s">
        <v>201</v>
      </c>
      <c r="K918" t="s">
        <v>2004</v>
      </c>
      <c r="L918" s="2">
        <v>2</v>
      </c>
      <c r="M918" s="11">
        <v>65319</v>
      </c>
      <c r="N918" s="6">
        <v>15</v>
      </c>
      <c r="O918" s="4">
        <f>Table2[[#This Row],[Discount]]/100</f>
        <v>0.15</v>
      </c>
      <c r="P918" s="4" t="str">
        <f>IF(Table2[[#This Row],[Discount%]]=0,"No Discount",
IF(Table2[[#This Row],[Discount%]]&lt;=0.1,"Medium Discount",
IF(Table2[[#This Row],[Discount%]]&lt;=0.2,"High Discount")))</f>
        <v>High Discount</v>
      </c>
      <c r="Q918" s="9">
        <f>(Table2[Unit_Price]*Table2[Quantity])*(Table2[Discount]/100)</f>
        <v>19595.7</v>
      </c>
      <c r="R918" s="10">
        <v>111042.3</v>
      </c>
      <c r="S918" s="10">
        <v>13068.28</v>
      </c>
      <c r="T918" s="4">
        <f>Table2[Profit]/Table2[Sales]</f>
        <v>0.11768740380917903</v>
      </c>
      <c r="U918" t="s">
        <v>72</v>
      </c>
    </row>
    <row r="919" spans="1:21" x14ac:dyDescent="0.35">
      <c r="A919">
        <v>10977</v>
      </c>
      <c r="B919" s="1">
        <v>45357</v>
      </c>
      <c r="C919" s="2">
        <f>YEAR(Table2[Order Date])</f>
        <v>2024</v>
      </c>
      <c r="D919" s="2" t="str">
        <f>TEXT(Table2[Order Date],"mmm")</f>
        <v>Mar</v>
      </c>
      <c r="E919" t="s">
        <v>2005</v>
      </c>
      <c r="F919" t="s">
        <v>28</v>
      </c>
      <c r="G919" t="s">
        <v>85</v>
      </c>
      <c r="H919" t="str">
        <f>VLOOKUP(Table2[[#This Row],[City]], Table46[], 2, FALSE)</f>
        <v>Odisha</v>
      </c>
      <c r="I919" t="s">
        <v>86</v>
      </c>
      <c r="J919" t="s">
        <v>118</v>
      </c>
      <c r="K919" t="s">
        <v>2006</v>
      </c>
      <c r="L919" s="2">
        <v>4</v>
      </c>
      <c r="M919" s="11">
        <v>74837</v>
      </c>
      <c r="N919" s="6">
        <v>10</v>
      </c>
      <c r="O919" s="4">
        <f>Table2[[#This Row],[Discount]]/100</f>
        <v>0.1</v>
      </c>
      <c r="P919" s="4" t="str">
        <f>IF(Table2[[#This Row],[Discount%]]=0,"No Discount",
IF(Table2[[#This Row],[Discount%]]&lt;=0.1,"Medium Discount",
IF(Table2[[#This Row],[Discount%]]&lt;=0.2,"High Discount")))</f>
        <v>Medium Discount</v>
      </c>
      <c r="Q919" s="9">
        <f>(Table2[Unit_Price]*Table2[Quantity])*(Table2[Discount]/100)</f>
        <v>29934.800000000003</v>
      </c>
      <c r="R919" s="10">
        <v>269413.2</v>
      </c>
      <c r="S919" s="10">
        <v>47063.23</v>
      </c>
      <c r="T919" s="4">
        <f>Table2[Profit]/Table2[Sales]</f>
        <v>0.1746879143263953</v>
      </c>
      <c r="U919" t="s">
        <v>72</v>
      </c>
    </row>
    <row r="920" spans="1:21" x14ac:dyDescent="0.35">
      <c r="A920">
        <v>10978</v>
      </c>
      <c r="B920" s="1">
        <v>45668</v>
      </c>
      <c r="C920" s="2">
        <f>YEAR(Table2[Order Date])</f>
        <v>2025</v>
      </c>
      <c r="D920" s="2" t="str">
        <f>TEXT(Table2[Order Date],"mmm")</f>
        <v>Jan</v>
      </c>
      <c r="E920" t="s">
        <v>2007</v>
      </c>
      <c r="F920" t="s">
        <v>40</v>
      </c>
      <c r="G920" t="s">
        <v>41</v>
      </c>
      <c r="H920" t="str">
        <f>VLOOKUP(Table2[[#This Row],[City]], Table46[], 2, FALSE)</f>
        <v>Maharashtra</v>
      </c>
      <c r="I920" t="s">
        <v>46</v>
      </c>
      <c r="J920" t="s">
        <v>47</v>
      </c>
      <c r="K920" t="s">
        <v>2008</v>
      </c>
      <c r="L920" s="2">
        <v>1</v>
      </c>
      <c r="M920" s="11">
        <v>20353</v>
      </c>
      <c r="N920" s="6">
        <v>15</v>
      </c>
      <c r="O920" s="4">
        <f>Table2[[#This Row],[Discount]]/100</f>
        <v>0.15</v>
      </c>
      <c r="P920" s="4" t="str">
        <f>IF(Table2[[#This Row],[Discount%]]=0,"No Discount",
IF(Table2[[#This Row],[Discount%]]&lt;=0.1,"Medium Discount",
IF(Table2[[#This Row],[Discount%]]&lt;=0.2,"High Discount")))</f>
        <v>High Discount</v>
      </c>
      <c r="Q920" s="9">
        <f>(Table2[Unit_Price]*Table2[Quantity])*(Table2[Discount]/100)</f>
        <v>3052.95</v>
      </c>
      <c r="R920" s="10">
        <v>17300.05</v>
      </c>
      <c r="S920" s="10">
        <v>1476.21</v>
      </c>
      <c r="T920" s="4">
        <f>Table2[Profit]/Table2[Sales]</f>
        <v>8.5329811185516816E-2</v>
      </c>
      <c r="U920" t="s">
        <v>38</v>
      </c>
    </row>
    <row r="921" spans="1:21" x14ac:dyDescent="0.35">
      <c r="A921">
        <v>10979</v>
      </c>
      <c r="B921" s="1">
        <v>45876</v>
      </c>
      <c r="C921" s="2">
        <f>YEAR(Table2[Order Date])</f>
        <v>2025</v>
      </c>
      <c r="D921" s="2" t="str">
        <f>TEXT(Table2[Order Date],"mmm")</f>
        <v>Aug</v>
      </c>
      <c r="E921" t="s">
        <v>2009</v>
      </c>
      <c r="F921" t="s">
        <v>22</v>
      </c>
      <c r="G921" t="s">
        <v>74</v>
      </c>
      <c r="H921" t="str">
        <f>VLOOKUP(Table2[[#This Row],[City]], Table46[], 2, FALSE)</f>
        <v>Chandigarh</v>
      </c>
      <c r="I921" t="s">
        <v>96</v>
      </c>
      <c r="J921" t="s">
        <v>214</v>
      </c>
      <c r="K921" t="s">
        <v>2010</v>
      </c>
      <c r="L921" s="2">
        <v>4</v>
      </c>
      <c r="M921" s="11">
        <v>46114</v>
      </c>
      <c r="N921" s="6">
        <v>20</v>
      </c>
      <c r="O921" s="4">
        <f>Table2[[#This Row],[Discount]]/100</f>
        <v>0.2</v>
      </c>
      <c r="P921" s="4" t="str">
        <f>IF(Table2[[#This Row],[Discount%]]=0,"No Discount",
IF(Table2[[#This Row],[Discount%]]&lt;=0.1,"Medium Discount",
IF(Table2[[#This Row],[Discount%]]&lt;=0.2,"High Discount")))</f>
        <v>High Discount</v>
      </c>
      <c r="Q921" s="9">
        <f>(Table2[Unit_Price]*Table2[Quantity])*(Table2[Discount]/100)</f>
        <v>36891.200000000004</v>
      </c>
      <c r="R921" s="10">
        <v>147564.79999999999</v>
      </c>
      <c r="S921" s="10">
        <v>11329.56</v>
      </c>
      <c r="T921" s="4">
        <f>Table2[Profit]/Table2[Sales]</f>
        <v>7.6776846510821006E-2</v>
      </c>
      <c r="U921" t="s">
        <v>83</v>
      </c>
    </row>
    <row r="922" spans="1:21" x14ac:dyDescent="0.35">
      <c r="A922">
        <v>10980</v>
      </c>
      <c r="B922" s="1">
        <v>45784</v>
      </c>
      <c r="C922" s="2">
        <f>YEAR(Table2[Order Date])</f>
        <v>2025</v>
      </c>
      <c r="D922" s="2" t="str">
        <f>TEXT(Table2[Order Date],"mmm")</f>
        <v>May</v>
      </c>
      <c r="E922" t="s">
        <v>2011</v>
      </c>
      <c r="F922" t="s">
        <v>15</v>
      </c>
      <c r="G922" t="s">
        <v>93</v>
      </c>
      <c r="H922" t="str">
        <f>VLOOKUP(Table2[[#This Row],[City]], Table46[], 2, FALSE)</f>
        <v>Tamil Nadu</v>
      </c>
      <c r="I922" t="s">
        <v>30</v>
      </c>
      <c r="J922" t="s">
        <v>65</v>
      </c>
      <c r="K922" t="s">
        <v>2012</v>
      </c>
      <c r="L922" s="2">
        <v>5</v>
      </c>
      <c r="M922" s="11">
        <v>19536</v>
      </c>
      <c r="N922" s="6">
        <v>5</v>
      </c>
      <c r="O922" s="4">
        <f>Table2[[#This Row],[Discount]]/100</f>
        <v>0.05</v>
      </c>
      <c r="P922" s="4" t="str">
        <f>IF(Table2[[#This Row],[Discount%]]=0,"No Discount",
IF(Table2[[#This Row],[Discount%]]&lt;=0.1,"Medium Discount",
IF(Table2[[#This Row],[Discount%]]&lt;=0.2,"High Discount")))</f>
        <v>Medium Discount</v>
      </c>
      <c r="Q922" s="9">
        <f>(Table2[Unit_Price]*Table2[Quantity])*(Table2[Discount]/100)</f>
        <v>4884</v>
      </c>
      <c r="R922" s="10">
        <v>92796</v>
      </c>
      <c r="S922" s="10">
        <v>10050.59</v>
      </c>
      <c r="T922" s="4">
        <f>Table2[Profit]/Table2[Sales]</f>
        <v>0.10830844001896633</v>
      </c>
      <c r="U922" t="s">
        <v>83</v>
      </c>
    </row>
    <row r="923" spans="1:21" x14ac:dyDescent="0.35">
      <c r="A923">
        <v>10981</v>
      </c>
      <c r="B923" s="1">
        <v>45297</v>
      </c>
      <c r="C923" s="2">
        <f>YEAR(Table2[Order Date])</f>
        <v>2024</v>
      </c>
      <c r="D923" s="2" t="str">
        <f>TEXT(Table2[Order Date],"mmm")</f>
        <v>Jan</v>
      </c>
      <c r="E923" t="s">
        <v>2013</v>
      </c>
      <c r="F923" t="s">
        <v>40</v>
      </c>
      <c r="G923" t="s">
        <v>103</v>
      </c>
      <c r="H923" t="str">
        <f>VLOOKUP(Table2[[#This Row],[City]], Table46[], 2, FALSE)</f>
        <v>Gujarat</v>
      </c>
      <c r="I923" t="s">
        <v>96</v>
      </c>
      <c r="J923" t="s">
        <v>183</v>
      </c>
      <c r="K923" t="s">
        <v>2014</v>
      </c>
      <c r="L923" s="2">
        <v>3</v>
      </c>
      <c r="M923" s="11">
        <v>71574</v>
      </c>
      <c r="N923" s="6">
        <v>10</v>
      </c>
      <c r="O923" s="4">
        <f>Table2[[#This Row],[Discount]]/100</f>
        <v>0.1</v>
      </c>
      <c r="P923" s="4" t="str">
        <f>IF(Table2[[#This Row],[Discount%]]=0,"No Discount",
IF(Table2[[#This Row],[Discount%]]&lt;=0.1,"Medium Discount",
IF(Table2[[#This Row],[Discount%]]&lt;=0.2,"High Discount")))</f>
        <v>Medium Discount</v>
      </c>
      <c r="Q923" s="9">
        <f>(Table2[Unit_Price]*Table2[Quantity])*(Table2[Discount]/100)</f>
        <v>21472.2</v>
      </c>
      <c r="R923" s="10">
        <v>193249.8</v>
      </c>
      <c r="S923" s="10">
        <v>37738.28</v>
      </c>
      <c r="T923" s="4">
        <f>Table2[Profit]/Table2[Sales]</f>
        <v>0.19528237545394614</v>
      </c>
      <c r="U923" t="s">
        <v>83</v>
      </c>
    </row>
    <row r="924" spans="1:21" x14ac:dyDescent="0.35">
      <c r="A924">
        <v>10982</v>
      </c>
      <c r="B924" s="1">
        <v>45402</v>
      </c>
      <c r="C924" s="2">
        <f>YEAR(Table2[Order Date])</f>
        <v>2024</v>
      </c>
      <c r="D924" s="2" t="str">
        <f>TEXT(Table2[Order Date],"mmm")</f>
        <v>Apr</v>
      </c>
      <c r="E924" t="s">
        <v>2015</v>
      </c>
      <c r="F924" t="s">
        <v>15</v>
      </c>
      <c r="G924" t="s">
        <v>93</v>
      </c>
      <c r="H924" t="str">
        <f>VLOOKUP(Table2[[#This Row],[City]], Table46[], 2, FALSE)</f>
        <v>Tamil Nadu</v>
      </c>
      <c r="I924" t="s">
        <v>30</v>
      </c>
      <c r="J924" t="s">
        <v>227</v>
      </c>
      <c r="K924" t="s">
        <v>2016</v>
      </c>
      <c r="L924" s="2">
        <v>2</v>
      </c>
      <c r="M924" s="11">
        <v>73647</v>
      </c>
      <c r="N924" s="6">
        <v>15</v>
      </c>
      <c r="O924" s="4">
        <f>Table2[[#This Row],[Discount]]/100</f>
        <v>0.15</v>
      </c>
      <c r="P924" s="4" t="str">
        <f>IF(Table2[[#This Row],[Discount%]]=0,"No Discount",
IF(Table2[[#This Row],[Discount%]]&lt;=0.1,"Medium Discount",
IF(Table2[[#This Row],[Discount%]]&lt;=0.2,"High Discount")))</f>
        <v>High Discount</v>
      </c>
      <c r="Q924" s="9">
        <f>(Table2[Unit_Price]*Table2[Quantity])*(Table2[Discount]/100)</f>
        <v>22094.1</v>
      </c>
      <c r="R924" s="10">
        <v>125199.9</v>
      </c>
      <c r="S924" s="10">
        <v>8827</v>
      </c>
      <c r="T924" s="4">
        <f>Table2[Profit]/Table2[Sales]</f>
        <v>7.0503251200679878E-2</v>
      </c>
      <c r="U924" t="s">
        <v>20</v>
      </c>
    </row>
    <row r="925" spans="1:21" x14ac:dyDescent="0.35">
      <c r="A925">
        <v>10983</v>
      </c>
      <c r="B925" s="1">
        <v>45636</v>
      </c>
      <c r="C925" s="2">
        <f>YEAR(Table2[Order Date])</f>
        <v>2024</v>
      </c>
      <c r="D925" s="2" t="str">
        <f>TEXT(Table2[Order Date],"mmm")</f>
        <v>Dec</v>
      </c>
      <c r="E925" t="s">
        <v>2017</v>
      </c>
      <c r="F925" t="s">
        <v>15</v>
      </c>
      <c r="G925" t="s">
        <v>68</v>
      </c>
      <c r="H925" t="str">
        <f>VLOOKUP(Table2[[#This Row],[City]], Table46[], 2, FALSE)</f>
        <v>Telangana</v>
      </c>
      <c r="I925" t="s">
        <v>129</v>
      </c>
      <c r="J925" t="s">
        <v>159</v>
      </c>
      <c r="K925" t="s">
        <v>2018</v>
      </c>
      <c r="L925" s="2">
        <v>3</v>
      </c>
      <c r="M925" s="11">
        <v>23933</v>
      </c>
      <c r="N925" s="6">
        <v>10</v>
      </c>
      <c r="O925" s="4">
        <f>Table2[[#This Row],[Discount]]/100</f>
        <v>0.1</v>
      </c>
      <c r="P925" s="4" t="str">
        <f>IF(Table2[[#This Row],[Discount%]]=0,"No Discount",
IF(Table2[[#This Row],[Discount%]]&lt;=0.1,"Medium Discount",
IF(Table2[[#This Row],[Discount%]]&lt;=0.2,"High Discount")))</f>
        <v>Medium Discount</v>
      </c>
      <c r="Q925" s="9">
        <f>(Table2[Unit_Price]*Table2[Quantity])*(Table2[Discount]/100)</f>
        <v>7179.9000000000005</v>
      </c>
      <c r="R925" s="10">
        <v>64619.1</v>
      </c>
      <c r="S925" s="10">
        <v>13758.87</v>
      </c>
      <c r="T925" s="4">
        <f>Table2[Profit]/Table2[Sales]</f>
        <v>0.2129226498047791</v>
      </c>
      <c r="U925" t="s">
        <v>72</v>
      </c>
    </row>
    <row r="926" spans="1:21" x14ac:dyDescent="0.35">
      <c r="A926">
        <v>10984</v>
      </c>
      <c r="B926" s="1">
        <v>45712</v>
      </c>
      <c r="C926" s="2">
        <f>YEAR(Table2[Order Date])</f>
        <v>2025</v>
      </c>
      <c r="D926" s="2" t="str">
        <f>TEXT(Table2[Order Date],"mmm")</f>
        <v>Feb</v>
      </c>
      <c r="E926" t="s">
        <v>2019</v>
      </c>
      <c r="F926" t="s">
        <v>40</v>
      </c>
      <c r="G926" t="s">
        <v>103</v>
      </c>
      <c r="H926" t="str">
        <f>VLOOKUP(Table2[[#This Row],[City]], Table46[], 2, FALSE)</f>
        <v>Gujarat</v>
      </c>
      <c r="I926" t="s">
        <v>17</v>
      </c>
      <c r="J926" t="s">
        <v>18</v>
      </c>
      <c r="K926" t="s">
        <v>2020</v>
      </c>
      <c r="L926" s="2">
        <v>2</v>
      </c>
      <c r="M926" s="11">
        <v>55950</v>
      </c>
      <c r="N926" s="6">
        <v>20</v>
      </c>
      <c r="O926" s="4">
        <f>Table2[[#This Row],[Discount]]/100</f>
        <v>0.2</v>
      </c>
      <c r="P926" s="4" t="str">
        <f>IF(Table2[[#This Row],[Discount%]]=0,"No Discount",
IF(Table2[[#This Row],[Discount%]]&lt;=0.1,"Medium Discount",
IF(Table2[[#This Row],[Discount%]]&lt;=0.2,"High Discount")))</f>
        <v>High Discount</v>
      </c>
      <c r="Q926" s="9">
        <f>(Table2[Unit_Price]*Table2[Quantity])*(Table2[Discount]/100)</f>
        <v>22380</v>
      </c>
      <c r="R926" s="10">
        <v>89520</v>
      </c>
      <c r="S926" s="10">
        <v>11391.53</v>
      </c>
      <c r="T926" s="4">
        <f>Table2[Profit]/Table2[Sales]</f>
        <v>0.12725122877569259</v>
      </c>
      <c r="U926" t="s">
        <v>20</v>
      </c>
    </row>
    <row r="927" spans="1:21" x14ac:dyDescent="0.35">
      <c r="A927">
        <v>10985</v>
      </c>
      <c r="B927" s="1">
        <v>45317</v>
      </c>
      <c r="C927" s="2">
        <f>YEAR(Table2[Order Date])</f>
        <v>2024</v>
      </c>
      <c r="D927" s="2" t="str">
        <f>TEXT(Table2[Order Date],"mmm")</f>
        <v>Jan</v>
      </c>
      <c r="E927" t="s">
        <v>2021</v>
      </c>
      <c r="F927" t="s">
        <v>40</v>
      </c>
      <c r="G927" t="s">
        <v>50</v>
      </c>
      <c r="H927" t="str">
        <f>VLOOKUP(Table2[[#This Row],[City]], Table46[], 2, FALSE)</f>
        <v>Maharashtra</v>
      </c>
      <c r="I927" t="s">
        <v>24</v>
      </c>
      <c r="J927" t="s">
        <v>107</v>
      </c>
      <c r="K927" t="s">
        <v>2022</v>
      </c>
      <c r="L927" s="2">
        <v>4</v>
      </c>
      <c r="M927" s="11">
        <v>28177</v>
      </c>
      <c r="N927" s="6">
        <v>15</v>
      </c>
      <c r="O927" s="4">
        <f>Table2[[#This Row],[Discount]]/100</f>
        <v>0.15</v>
      </c>
      <c r="P927" s="4" t="str">
        <f>IF(Table2[[#This Row],[Discount%]]=0,"No Discount",
IF(Table2[[#This Row],[Discount%]]&lt;=0.1,"Medium Discount",
IF(Table2[[#This Row],[Discount%]]&lt;=0.2,"High Discount")))</f>
        <v>High Discount</v>
      </c>
      <c r="Q927" s="9">
        <f>(Table2[Unit_Price]*Table2[Quantity])*(Table2[Discount]/100)</f>
        <v>16906.2</v>
      </c>
      <c r="R927" s="10">
        <v>95801.8</v>
      </c>
      <c r="S927" s="10">
        <v>11204.61</v>
      </c>
      <c r="T927" s="4">
        <f>Table2[Profit]/Table2[Sales]</f>
        <v>0.11695615322467845</v>
      </c>
      <c r="U927" t="s">
        <v>38</v>
      </c>
    </row>
    <row r="928" spans="1:21" x14ac:dyDescent="0.35">
      <c r="A928">
        <v>10986</v>
      </c>
      <c r="B928" s="1">
        <v>45922</v>
      </c>
      <c r="C928" s="2">
        <f>YEAR(Table2[Order Date])</f>
        <v>2025</v>
      </c>
      <c r="D928" s="2" t="str">
        <f>TEXT(Table2[Order Date],"mmm")</f>
        <v>Sep</v>
      </c>
      <c r="E928" t="s">
        <v>2023</v>
      </c>
      <c r="F928" t="s">
        <v>15</v>
      </c>
      <c r="G928" t="s">
        <v>147</v>
      </c>
      <c r="H928" t="str">
        <f>VLOOKUP(Table2[[#This Row],[City]], Table46[], 2, FALSE)</f>
        <v>Kerala</v>
      </c>
      <c r="I928" t="s">
        <v>69</v>
      </c>
      <c r="J928" t="s">
        <v>123</v>
      </c>
      <c r="K928" t="s">
        <v>2024</v>
      </c>
      <c r="L928" s="2">
        <v>2</v>
      </c>
      <c r="M928" s="11">
        <v>10700</v>
      </c>
      <c r="N928" s="6">
        <v>20</v>
      </c>
      <c r="O928" s="4">
        <f>Table2[[#This Row],[Discount]]/100</f>
        <v>0.2</v>
      </c>
      <c r="P928" s="4" t="str">
        <f>IF(Table2[[#This Row],[Discount%]]=0,"No Discount",
IF(Table2[[#This Row],[Discount%]]&lt;=0.1,"Medium Discount",
IF(Table2[[#This Row],[Discount%]]&lt;=0.2,"High Discount")))</f>
        <v>High Discount</v>
      </c>
      <c r="Q928" s="9">
        <f>(Table2[Unit_Price]*Table2[Quantity])*(Table2[Discount]/100)</f>
        <v>4280</v>
      </c>
      <c r="R928" s="10">
        <v>17120</v>
      </c>
      <c r="S928" s="10">
        <v>1933.29</v>
      </c>
      <c r="T928" s="4">
        <f>Table2[Profit]/Table2[Sales]</f>
        <v>0.11292581775700934</v>
      </c>
      <c r="U928" t="s">
        <v>33</v>
      </c>
    </row>
    <row r="929" spans="1:21" x14ac:dyDescent="0.35">
      <c r="A929">
        <v>10987</v>
      </c>
      <c r="B929" s="1">
        <v>45765</v>
      </c>
      <c r="C929" s="2">
        <f>YEAR(Table2[Order Date])</f>
        <v>2025</v>
      </c>
      <c r="D929" s="2" t="str">
        <f>TEXT(Table2[Order Date],"mmm")</f>
        <v>Apr</v>
      </c>
      <c r="E929" t="s">
        <v>2025</v>
      </c>
      <c r="F929" t="s">
        <v>15</v>
      </c>
      <c r="G929" t="s">
        <v>93</v>
      </c>
      <c r="H929" t="str">
        <f>VLOOKUP(Table2[[#This Row],[City]], Table46[], 2, FALSE)</f>
        <v>Tamil Nadu</v>
      </c>
      <c r="I929" t="s">
        <v>17</v>
      </c>
      <c r="J929" t="s">
        <v>18</v>
      </c>
      <c r="K929" t="s">
        <v>2026</v>
      </c>
      <c r="L929" s="2">
        <v>1</v>
      </c>
      <c r="M929" s="11">
        <v>20838</v>
      </c>
      <c r="N929" s="6">
        <v>0</v>
      </c>
      <c r="O929" s="4">
        <f>Table2[[#This Row],[Discount]]/100</f>
        <v>0</v>
      </c>
      <c r="P929" s="4" t="str">
        <f>IF(Table2[[#This Row],[Discount%]]=0,"No Discount",
IF(Table2[[#This Row],[Discount%]]&lt;=0.1,"Medium Discount",
IF(Table2[[#This Row],[Discount%]]&lt;=0.2,"High Discount")))</f>
        <v>No Discount</v>
      </c>
      <c r="Q929" s="9">
        <f>(Table2[Unit_Price]*Table2[Quantity])*(Table2[Discount]/100)</f>
        <v>0</v>
      </c>
      <c r="R929" s="10">
        <v>20838</v>
      </c>
      <c r="S929" s="10">
        <v>5084.45</v>
      </c>
      <c r="T929" s="4">
        <f>Table2[Profit]/Table2[Sales]</f>
        <v>0.24399894423649102</v>
      </c>
      <c r="U929" t="s">
        <v>72</v>
      </c>
    </row>
    <row r="930" spans="1:21" x14ac:dyDescent="0.35">
      <c r="A930">
        <v>10988</v>
      </c>
      <c r="B930" s="1">
        <v>45340</v>
      </c>
      <c r="C930" s="2">
        <f>YEAR(Table2[Order Date])</f>
        <v>2024</v>
      </c>
      <c r="D930" s="2" t="str">
        <f>TEXT(Table2[Order Date],"mmm")</f>
        <v>Feb</v>
      </c>
      <c r="E930" t="s">
        <v>2027</v>
      </c>
      <c r="F930" t="s">
        <v>28</v>
      </c>
      <c r="G930" t="s">
        <v>144</v>
      </c>
      <c r="H930" t="str">
        <f>VLOOKUP(Table2[[#This Row],[City]], Table46[], 2, FALSE)</f>
        <v>Assam</v>
      </c>
      <c r="I930" t="s">
        <v>42</v>
      </c>
      <c r="J930" t="s">
        <v>51</v>
      </c>
      <c r="K930" t="s">
        <v>2028</v>
      </c>
      <c r="L930" s="2">
        <v>4</v>
      </c>
      <c r="M930" s="11">
        <v>31324</v>
      </c>
      <c r="N930" s="6">
        <v>5</v>
      </c>
      <c r="O930" s="4">
        <f>Table2[[#This Row],[Discount]]/100</f>
        <v>0.05</v>
      </c>
      <c r="P930" s="4" t="str">
        <f>IF(Table2[[#This Row],[Discount%]]=0,"No Discount",
IF(Table2[[#This Row],[Discount%]]&lt;=0.1,"Medium Discount",
IF(Table2[[#This Row],[Discount%]]&lt;=0.2,"High Discount")))</f>
        <v>Medium Discount</v>
      </c>
      <c r="Q930" s="9">
        <f>(Table2[Unit_Price]*Table2[Quantity])*(Table2[Discount]/100)</f>
        <v>6264.8</v>
      </c>
      <c r="R930" s="10">
        <v>119031.2</v>
      </c>
      <c r="S930" s="10">
        <v>22802.84</v>
      </c>
      <c r="T930" s="4">
        <f>Table2[Profit]/Table2[Sales]</f>
        <v>0.19157027737265525</v>
      </c>
      <c r="U930" t="s">
        <v>33</v>
      </c>
    </row>
    <row r="931" spans="1:21" x14ac:dyDescent="0.35">
      <c r="A931">
        <v>10989</v>
      </c>
      <c r="B931" s="1">
        <v>45861</v>
      </c>
      <c r="C931" s="2">
        <f>YEAR(Table2[Order Date])</f>
        <v>2025</v>
      </c>
      <c r="D931" s="2" t="str">
        <f>TEXT(Table2[Order Date],"mmm")</f>
        <v>Jul</v>
      </c>
      <c r="E931" t="s">
        <v>2029</v>
      </c>
      <c r="F931" t="s">
        <v>22</v>
      </c>
      <c r="G931" t="s">
        <v>54</v>
      </c>
      <c r="H931" t="str">
        <f>VLOOKUP(Table2[[#This Row],[City]], Table46[], 2, FALSE)</f>
        <v>Uttar Pradesh</v>
      </c>
      <c r="I931" t="s">
        <v>46</v>
      </c>
      <c r="J931" t="s">
        <v>201</v>
      </c>
      <c r="K931" t="s">
        <v>2030</v>
      </c>
      <c r="L931" s="2">
        <v>4</v>
      </c>
      <c r="M931" s="11">
        <v>2521</v>
      </c>
      <c r="N931" s="6">
        <v>10</v>
      </c>
      <c r="O931" s="4">
        <f>Table2[[#This Row],[Discount]]/100</f>
        <v>0.1</v>
      </c>
      <c r="P931" s="4" t="str">
        <f>IF(Table2[[#This Row],[Discount%]]=0,"No Discount",
IF(Table2[[#This Row],[Discount%]]&lt;=0.1,"Medium Discount",
IF(Table2[[#This Row],[Discount%]]&lt;=0.2,"High Discount")))</f>
        <v>Medium Discount</v>
      </c>
      <c r="Q931" s="9">
        <f>(Table2[Unit_Price]*Table2[Quantity])*(Table2[Discount]/100)</f>
        <v>1008.4000000000001</v>
      </c>
      <c r="R931" s="10">
        <v>9075.6</v>
      </c>
      <c r="S931" s="10">
        <v>1480.11</v>
      </c>
      <c r="T931" s="4">
        <f>Table2[Profit]/Table2[Sales]</f>
        <v>0.16308673806690466</v>
      </c>
      <c r="U931" t="s">
        <v>38</v>
      </c>
    </row>
    <row r="932" spans="1:21" x14ac:dyDescent="0.35">
      <c r="A932">
        <v>10990</v>
      </c>
      <c r="B932" s="1">
        <v>45514</v>
      </c>
      <c r="C932" s="2">
        <f>YEAR(Table2[Order Date])</f>
        <v>2024</v>
      </c>
      <c r="D932" s="2" t="str">
        <f>TEXT(Table2[Order Date],"mmm")</f>
        <v>Aug</v>
      </c>
      <c r="E932" t="s">
        <v>2031</v>
      </c>
      <c r="F932" t="s">
        <v>28</v>
      </c>
      <c r="G932" t="s">
        <v>85</v>
      </c>
      <c r="H932" t="str">
        <f>VLOOKUP(Table2[[#This Row],[City]], Table46[], 2, FALSE)</f>
        <v>Odisha</v>
      </c>
      <c r="I932" t="s">
        <v>129</v>
      </c>
      <c r="J932" t="s">
        <v>159</v>
      </c>
      <c r="K932" t="s">
        <v>2032</v>
      </c>
      <c r="L932" s="2">
        <v>2</v>
      </c>
      <c r="M932" s="11">
        <v>55051</v>
      </c>
      <c r="N932" s="6">
        <v>15</v>
      </c>
      <c r="O932" s="4">
        <f>Table2[[#This Row],[Discount]]/100</f>
        <v>0.15</v>
      </c>
      <c r="P932" s="4" t="str">
        <f>IF(Table2[[#This Row],[Discount%]]=0,"No Discount",
IF(Table2[[#This Row],[Discount%]]&lt;=0.1,"Medium Discount",
IF(Table2[[#This Row],[Discount%]]&lt;=0.2,"High Discount")))</f>
        <v>High Discount</v>
      </c>
      <c r="Q932" s="9">
        <f>(Table2[Unit_Price]*Table2[Quantity])*(Table2[Discount]/100)</f>
        <v>16515.3</v>
      </c>
      <c r="R932" s="10">
        <v>93586.7</v>
      </c>
      <c r="S932" s="10">
        <v>20925.310000000001</v>
      </c>
      <c r="T932" s="4">
        <f>Table2[Profit]/Table2[Sales]</f>
        <v>0.2235927754691639</v>
      </c>
      <c r="U932" t="s">
        <v>33</v>
      </c>
    </row>
    <row r="933" spans="1:21" x14ac:dyDescent="0.35">
      <c r="A933">
        <v>10992</v>
      </c>
      <c r="B933" s="1">
        <v>45632</v>
      </c>
      <c r="C933" s="2">
        <f>YEAR(Table2[Order Date])</f>
        <v>2024</v>
      </c>
      <c r="D933" s="2" t="str">
        <f>TEXT(Table2[Order Date],"mmm")</f>
        <v>Dec</v>
      </c>
      <c r="E933" t="s">
        <v>2035</v>
      </c>
      <c r="F933" t="s">
        <v>28</v>
      </c>
      <c r="G933" t="s">
        <v>144</v>
      </c>
      <c r="H933" t="str">
        <f>VLOOKUP(Table2[[#This Row],[City]], Table46[], 2, FALSE)</f>
        <v>Assam</v>
      </c>
      <c r="I933" t="s">
        <v>24</v>
      </c>
      <c r="J933" t="s">
        <v>36</v>
      </c>
      <c r="K933" t="s">
        <v>2036</v>
      </c>
      <c r="L933" s="2">
        <v>4</v>
      </c>
      <c r="M933" s="11">
        <v>29212</v>
      </c>
      <c r="N933" s="6">
        <v>20</v>
      </c>
      <c r="O933" s="4">
        <f>Table2[[#This Row],[Discount]]/100</f>
        <v>0.2</v>
      </c>
      <c r="P933" s="4" t="str">
        <f>IF(Table2[[#This Row],[Discount%]]=0,"No Discount",
IF(Table2[[#This Row],[Discount%]]&lt;=0.1,"Medium Discount",
IF(Table2[[#This Row],[Discount%]]&lt;=0.2,"High Discount")))</f>
        <v>High Discount</v>
      </c>
      <c r="Q933" s="9">
        <f>(Table2[Unit_Price]*Table2[Quantity])*(Table2[Discount]/100)</f>
        <v>23369.600000000002</v>
      </c>
      <c r="R933" s="10">
        <v>93478.399999999994</v>
      </c>
      <c r="S933" s="10">
        <v>10820.44</v>
      </c>
      <c r="T933" s="4">
        <f>Table2[Profit]/Table2[Sales]</f>
        <v>0.11575337190195811</v>
      </c>
      <c r="U933" t="s">
        <v>33</v>
      </c>
    </row>
    <row r="934" spans="1:21" x14ac:dyDescent="0.35">
      <c r="A934">
        <v>10993</v>
      </c>
      <c r="B934" s="1">
        <v>45813</v>
      </c>
      <c r="C934" s="2">
        <f>YEAR(Table2[Order Date])</f>
        <v>2025</v>
      </c>
      <c r="D934" s="2" t="str">
        <f>TEXT(Table2[Order Date],"mmm")</f>
        <v>Jun</v>
      </c>
      <c r="E934" t="s">
        <v>2037</v>
      </c>
      <c r="F934" t="s">
        <v>40</v>
      </c>
      <c r="G934" t="s">
        <v>110</v>
      </c>
      <c r="H934" t="str">
        <f>VLOOKUP(Table2[[#This Row],[City]], Table46[], 2, FALSE)</f>
        <v>Gujarat</v>
      </c>
      <c r="I934" t="s">
        <v>24</v>
      </c>
      <c r="J934" t="s">
        <v>133</v>
      </c>
      <c r="K934" t="s">
        <v>2038</v>
      </c>
      <c r="L934" s="2">
        <v>5</v>
      </c>
      <c r="M934" s="11">
        <v>47142</v>
      </c>
      <c r="N934" s="6">
        <v>5</v>
      </c>
      <c r="O934" s="4">
        <f>Table2[[#This Row],[Discount]]/100</f>
        <v>0.05</v>
      </c>
      <c r="P934" s="4" t="str">
        <f>IF(Table2[[#This Row],[Discount%]]=0,"No Discount",
IF(Table2[[#This Row],[Discount%]]&lt;=0.1,"Medium Discount",
IF(Table2[[#This Row],[Discount%]]&lt;=0.2,"High Discount")))</f>
        <v>Medium Discount</v>
      </c>
      <c r="Q934" s="9">
        <f>(Table2[Unit_Price]*Table2[Quantity])*(Table2[Discount]/100)</f>
        <v>11785.5</v>
      </c>
      <c r="R934" s="10">
        <v>223924.5</v>
      </c>
      <c r="S934" s="10">
        <v>13670.89</v>
      </c>
      <c r="T934" s="4">
        <f>Table2[Profit]/Table2[Sales]</f>
        <v>6.1051336499579098E-2</v>
      </c>
      <c r="U934" t="s">
        <v>33</v>
      </c>
    </row>
    <row r="935" spans="1:21" x14ac:dyDescent="0.35">
      <c r="A935">
        <v>10994</v>
      </c>
      <c r="B935" s="1">
        <v>45220</v>
      </c>
      <c r="C935" s="2">
        <f>YEAR(Table2[Order Date])</f>
        <v>2023</v>
      </c>
      <c r="D935" s="2" t="str">
        <f>TEXT(Table2[Order Date],"mmm")</f>
        <v>Oct</v>
      </c>
      <c r="E935" t="s">
        <v>2039</v>
      </c>
      <c r="F935" t="s">
        <v>28</v>
      </c>
      <c r="G935" t="s">
        <v>85</v>
      </c>
      <c r="H935" t="str">
        <f>VLOOKUP(Table2[[#This Row],[City]], Table46[], 2, FALSE)</f>
        <v>Odisha</v>
      </c>
      <c r="I935" t="s">
        <v>129</v>
      </c>
      <c r="J935" t="s">
        <v>164</v>
      </c>
      <c r="K935" t="s">
        <v>2040</v>
      </c>
      <c r="L935" s="2">
        <v>5</v>
      </c>
      <c r="M935" s="11">
        <v>42907</v>
      </c>
      <c r="N935" s="6">
        <v>10</v>
      </c>
      <c r="O935" s="4">
        <f>Table2[[#This Row],[Discount]]/100</f>
        <v>0.1</v>
      </c>
      <c r="P935" s="4" t="str">
        <f>IF(Table2[[#This Row],[Discount%]]=0,"No Discount",
IF(Table2[[#This Row],[Discount%]]&lt;=0.1,"Medium Discount",
IF(Table2[[#This Row],[Discount%]]&lt;=0.2,"High Discount")))</f>
        <v>Medium Discount</v>
      </c>
      <c r="Q935" s="9">
        <f>(Table2[Unit_Price]*Table2[Quantity])*(Table2[Discount]/100)</f>
        <v>21453.5</v>
      </c>
      <c r="R935" s="10">
        <v>193081.5</v>
      </c>
      <c r="S935" s="10">
        <v>16436.259999999998</v>
      </c>
      <c r="T935" s="4">
        <f>Table2[Profit]/Table2[Sales]</f>
        <v>8.5126021913026359E-2</v>
      </c>
      <c r="U935" t="s">
        <v>72</v>
      </c>
    </row>
    <row r="936" spans="1:21" x14ac:dyDescent="0.35">
      <c r="A936">
        <v>10995</v>
      </c>
      <c r="B936" s="1">
        <v>45549</v>
      </c>
      <c r="C936" s="2">
        <f>YEAR(Table2[Order Date])</f>
        <v>2024</v>
      </c>
      <c r="D936" s="2" t="str">
        <f>TEXT(Table2[Order Date],"mmm")</f>
        <v>Sep</v>
      </c>
      <c r="E936" t="s">
        <v>2041</v>
      </c>
      <c r="F936" t="s">
        <v>40</v>
      </c>
      <c r="G936" t="s">
        <v>50</v>
      </c>
      <c r="H936" t="str">
        <f>VLOOKUP(Table2[[#This Row],[City]], Table46[], 2, FALSE)</f>
        <v>Maharashtra</v>
      </c>
      <c r="I936" t="s">
        <v>17</v>
      </c>
      <c r="J936" t="s">
        <v>55</v>
      </c>
      <c r="K936" t="s">
        <v>2042</v>
      </c>
      <c r="L936" s="2">
        <v>1</v>
      </c>
      <c r="M936" s="11">
        <v>28656</v>
      </c>
      <c r="N936" s="6">
        <v>5</v>
      </c>
      <c r="O936" s="4">
        <f>Table2[[#This Row],[Discount]]/100</f>
        <v>0.05</v>
      </c>
      <c r="P936" s="4" t="str">
        <f>IF(Table2[[#This Row],[Discount%]]=0,"No Discount",
IF(Table2[[#This Row],[Discount%]]&lt;=0.1,"Medium Discount",
IF(Table2[[#This Row],[Discount%]]&lt;=0.2,"High Discount")))</f>
        <v>Medium Discount</v>
      </c>
      <c r="Q936" s="9">
        <f>(Table2[Unit_Price]*Table2[Quantity])*(Table2[Discount]/100)</f>
        <v>1432.8000000000002</v>
      </c>
      <c r="R936" s="10">
        <v>27223.200000000001</v>
      </c>
      <c r="S936" s="10">
        <v>5327.56</v>
      </c>
      <c r="T936" s="4">
        <f>Table2[Profit]/Table2[Sales]</f>
        <v>0.19569925651650064</v>
      </c>
      <c r="U936" t="s">
        <v>20</v>
      </c>
    </row>
    <row r="937" spans="1:21" x14ac:dyDescent="0.35">
      <c r="A937">
        <v>10996</v>
      </c>
      <c r="B937" s="1">
        <v>45441</v>
      </c>
      <c r="C937" s="2">
        <f>YEAR(Table2[Order Date])</f>
        <v>2024</v>
      </c>
      <c r="D937" s="2" t="str">
        <f>TEXT(Table2[Order Date],"mmm")</f>
        <v>May</v>
      </c>
      <c r="E937" t="s">
        <v>2043</v>
      </c>
      <c r="F937" t="s">
        <v>22</v>
      </c>
      <c r="G937" t="s">
        <v>167</v>
      </c>
      <c r="H937" t="str">
        <f>VLOOKUP(Table2[[#This Row],[City]], Table46[], 2, FALSE)</f>
        <v>Punjab</v>
      </c>
      <c r="I937" t="s">
        <v>129</v>
      </c>
      <c r="J937" t="s">
        <v>130</v>
      </c>
      <c r="K937" t="s">
        <v>2044</v>
      </c>
      <c r="L937" s="2">
        <v>2</v>
      </c>
      <c r="M937" s="11">
        <v>11948</v>
      </c>
      <c r="N937" s="6">
        <v>5</v>
      </c>
      <c r="O937" s="4">
        <f>Table2[[#This Row],[Discount]]/100</f>
        <v>0.05</v>
      </c>
      <c r="P937" s="4" t="str">
        <f>IF(Table2[[#This Row],[Discount%]]=0,"No Discount",
IF(Table2[[#This Row],[Discount%]]&lt;=0.1,"Medium Discount",
IF(Table2[[#This Row],[Discount%]]&lt;=0.2,"High Discount")))</f>
        <v>Medium Discount</v>
      </c>
      <c r="Q937" s="9">
        <f>(Table2[Unit_Price]*Table2[Quantity])*(Table2[Discount]/100)</f>
        <v>1194.8</v>
      </c>
      <c r="R937" s="10">
        <v>22701.200000000001</v>
      </c>
      <c r="S937" s="10">
        <v>5387.57</v>
      </c>
      <c r="T937" s="4">
        <f>Table2[Profit]/Table2[Sales]</f>
        <v>0.23732533962962307</v>
      </c>
      <c r="U937" t="s">
        <v>83</v>
      </c>
    </row>
    <row r="938" spans="1:21" x14ac:dyDescent="0.35">
      <c r="A938">
        <v>10997</v>
      </c>
      <c r="B938" s="1">
        <v>45784</v>
      </c>
      <c r="C938" s="2">
        <f>YEAR(Table2[Order Date])</f>
        <v>2025</v>
      </c>
      <c r="D938" s="2" t="str">
        <f>TEXT(Table2[Order Date],"mmm")</f>
        <v>May</v>
      </c>
      <c r="E938" t="s">
        <v>2045</v>
      </c>
      <c r="F938" t="s">
        <v>15</v>
      </c>
      <c r="G938" t="s">
        <v>93</v>
      </c>
      <c r="H938" t="str">
        <f>VLOOKUP(Table2[[#This Row],[City]], Table46[], 2, FALSE)</f>
        <v>Tamil Nadu</v>
      </c>
      <c r="I938" t="s">
        <v>30</v>
      </c>
      <c r="J938" t="s">
        <v>65</v>
      </c>
      <c r="K938" t="s">
        <v>2046</v>
      </c>
      <c r="L938" s="2">
        <v>3</v>
      </c>
      <c r="M938" s="11">
        <v>8530</v>
      </c>
      <c r="N938" s="6">
        <v>15</v>
      </c>
      <c r="O938" s="4">
        <f>Table2[[#This Row],[Discount]]/100</f>
        <v>0.15</v>
      </c>
      <c r="P938" s="4" t="str">
        <f>IF(Table2[[#This Row],[Discount%]]=0,"No Discount",
IF(Table2[[#This Row],[Discount%]]&lt;=0.1,"Medium Discount",
IF(Table2[[#This Row],[Discount%]]&lt;=0.2,"High Discount")))</f>
        <v>High Discount</v>
      </c>
      <c r="Q938" s="9">
        <f>(Table2[Unit_Price]*Table2[Quantity])*(Table2[Discount]/100)</f>
        <v>3838.5</v>
      </c>
      <c r="R938" s="10">
        <v>21751.5</v>
      </c>
      <c r="S938" s="10">
        <v>3356.24</v>
      </c>
      <c r="T938" s="4">
        <f>Table2[Profit]/Table2[Sales]</f>
        <v>0.15429924373031745</v>
      </c>
      <c r="U938" t="s">
        <v>38</v>
      </c>
    </row>
    <row r="939" spans="1:21" x14ac:dyDescent="0.35">
      <c r="A939">
        <v>10998</v>
      </c>
      <c r="B939" s="1">
        <v>45513</v>
      </c>
      <c r="C939" s="2">
        <f>YEAR(Table2[Order Date])</f>
        <v>2024</v>
      </c>
      <c r="D939" s="2" t="str">
        <f>TEXT(Table2[Order Date],"mmm")</f>
        <v>Aug</v>
      </c>
      <c r="E939" t="s">
        <v>2047</v>
      </c>
      <c r="F939" t="s">
        <v>22</v>
      </c>
      <c r="G939" t="s">
        <v>74</v>
      </c>
      <c r="H939" t="str">
        <f>VLOOKUP(Table2[[#This Row],[City]], Table46[], 2, FALSE)</f>
        <v>Chandigarh</v>
      </c>
      <c r="I939" t="s">
        <v>42</v>
      </c>
      <c r="J939" t="s">
        <v>43</v>
      </c>
      <c r="K939" t="s">
        <v>2048</v>
      </c>
      <c r="L939" s="2">
        <v>2</v>
      </c>
      <c r="M939" s="11">
        <v>35370</v>
      </c>
      <c r="N939" s="6">
        <v>15</v>
      </c>
      <c r="O939" s="4">
        <f>Table2[[#This Row],[Discount]]/100</f>
        <v>0.15</v>
      </c>
      <c r="P939" s="4" t="str">
        <f>IF(Table2[[#This Row],[Discount%]]=0,"No Discount",
IF(Table2[[#This Row],[Discount%]]&lt;=0.1,"Medium Discount",
IF(Table2[[#This Row],[Discount%]]&lt;=0.2,"High Discount")))</f>
        <v>High Discount</v>
      </c>
      <c r="Q939" s="9">
        <f>(Table2[Unit_Price]*Table2[Quantity])*(Table2[Discount]/100)</f>
        <v>10611</v>
      </c>
      <c r="R939" s="10">
        <v>60129</v>
      </c>
      <c r="S939" s="10">
        <v>7808.18</v>
      </c>
      <c r="T939" s="4">
        <f>Table2[Profit]/Table2[Sales]</f>
        <v>0.12985714048129854</v>
      </c>
      <c r="U939" t="s">
        <v>83</v>
      </c>
    </row>
    <row r="940" spans="1:21" x14ac:dyDescent="0.35">
      <c r="A940">
        <v>10999</v>
      </c>
      <c r="B940" s="1">
        <v>45845</v>
      </c>
      <c r="C940" s="2">
        <f>YEAR(Table2[Order Date])</f>
        <v>2025</v>
      </c>
      <c r="D940" s="2" t="str">
        <f>TEXT(Table2[Order Date],"mmm")</f>
        <v>Jul</v>
      </c>
      <c r="E940" t="s">
        <v>2049</v>
      </c>
      <c r="F940" t="s">
        <v>15</v>
      </c>
      <c r="G940" t="s">
        <v>174</v>
      </c>
      <c r="H940" t="str">
        <f>VLOOKUP(Table2[[#This Row],[City]], Table46[], 2, FALSE)</f>
        <v>Tamil Nadu</v>
      </c>
      <c r="I940" t="s">
        <v>24</v>
      </c>
      <c r="J940" t="s">
        <v>133</v>
      </c>
      <c r="K940" t="s">
        <v>2050</v>
      </c>
      <c r="L940" s="2">
        <v>5</v>
      </c>
      <c r="M940" s="11">
        <v>1101</v>
      </c>
      <c r="N940" s="6">
        <v>10</v>
      </c>
      <c r="O940" s="4">
        <f>Table2[[#This Row],[Discount]]/100</f>
        <v>0.1</v>
      </c>
      <c r="P940" s="4" t="str">
        <f>IF(Table2[[#This Row],[Discount%]]=0,"No Discount",
IF(Table2[[#This Row],[Discount%]]&lt;=0.1,"Medium Discount",
IF(Table2[[#This Row],[Discount%]]&lt;=0.2,"High Discount")))</f>
        <v>Medium Discount</v>
      </c>
      <c r="Q940" s="9">
        <f>(Table2[Unit_Price]*Table2[Quantity])*(Table2[Discount]/100)</f>
        <v>550.5</v>
      </c>
      <c r="R940" s="10">
        <v>4954.5</v>
      </c>
      <c r="S940" s="10">
        <v>683.19</v>
      </c>
      <c r="T940" s="4">
        <f>Table2[Profit]/Table2[Sales]</f>
        <v>0.13789282470481382</v>
      </c>
      <c r="U940" t="s">
        <v>38</v>
      </c>
    </row>
    <row r="941" spans="1:21" x14ac:dyDescent="0.35">
      <c r="A941">
        <v>11000</v>
      </c>
      <c r="B941" s="1">
        <v>45787</v>
      </c>
      <c r="C941" s="2">
        <f>YEAR(Table2[Order Date])</f>
        <v>2025</v>
      </c>
      <c r="D941" s="2" t="str">
        <f>TEXT(Table2[Order Date],"mmm")</f>
        <v>May</v>
      </c>
      <c r="E941" t="s">
        <v>2051</v>
      </c>
      <c r="F941" t="s">
        <v>15</v>
      </c>
      <c r="G941" t="s">
        <v>16</v>
      </c>
      <c r="H941" t="str">
        <f>VLOOKUP(Table2[[#This Row],[City]], Table46[], 2, FALSE)</f>
        <v>Karnataka</v>
      </c>
      <c r="I941" t="s">
        <v>17</v>
      </c>
      <c r="J941" t="s">
        <v>291</v>
      </c>
      <c r="K941" t="s">
        <v>2052</v>
      </c>
      <c r="L941" s="2">
        <v>3</v>
      </c>
      <c r="M941" s="11">
        <v>78111</v>
      </c>
      <c r="N941" s="6">
        <v>5</v>
      </c>
      <c r="O941" s="4">
        <f>Table2[[#This Row],[Discount]]/100</f>
        <v>0.05</v>
      </c>
      <c r="P941" s="4" t="str">
        <f>IF(Table2[[#This Row],[Discount%]]=0,"No Discount",
IF(Table2[[#This Row],[Discount%]]&lt;=0.1,"Medium Discount",
IF(Table2[[#This Row],[Discount%]]&lt;=0.2,"High Discount")))</f>
        <v>Medium Discount</v>
      </c>
      <c r="Q941" s="9">
        <f>(Table2[Unit_Price]*Table2[Quantity])*(Table2[Discount]/100)</f>
        <v>11716.650000000001</v>
      </c>
      <c r="R941" s="10">
        <v>222616.35</v>
      </c>
      <c r="S941" s="10">
        <v>11985.08</v>
      </c>
      <c r="T941" s="4">
        <f>Table2[Profit]/Table2[Sales]</f>
        <v>5.3837375376965799E-2</v>
      </c>
      <c r="U941" t="s">
        <v>38</v>
      </c>
    </row>
    <row r="942" spans="1:21" x14ac:dyDescent="0.35">
      <c r="A942">
        <v>11001</v>
      </c>
      <c r="B942" s="1">
        <v>45326</v>
      </c>
      <c r="C942" s="2">
        <f>YEAR(Table2[Order Date])</f>
        <v>2024</v>
      </c>
      <c r="D942" s="2" t="str">
        <f>TEXT(Table2[Order Date],"mmm")</f>
        <v>Feb</v>
      </c>
      <c r="E942" t="s">
        <v>2053</v>
      </c>
      <c r="F942" t="s">
        <v>15</v>
      </c>
      <c r="G942" t="s">
        <v>174</v>
      </c>
      <c r="H942" t="str">
        <f>VLOOKUP(Table2[[#This Row],[City]], Table46[], 2, FALSE)</f>
        <v>Tamil Nadu</v>
      </c>
      <c r="I942" t="s">
        <v>24</v>
      </c>
      <c r="J942" t="s">
        <v>107</v>
      </c>
      <c r="K942" t="s">
        <v>2054</v>
      </c>
      <c r="L942" s="2">
        <v>1</v>
      </c>
      <c r="M942" s="11">
        <v>21585</v>
      </c>
      <c r="N942" s="6">
        <v>15</v>
      </c>
      <c r="O942" s="4">
        <f>Table2[[#This Row],[Discount]]/100</f>
        <v>0.15</v>
      </c>
      <c r="P942" s="4" t="str">
        <f>IF(Table2[[#This Row],[Discount%]]=0,"No Discount",
IF(Table2[[#This Row],[Discount%]]&lt;=0.1,"Medium Discount",
IF(Table2[[#This Row],[Discount%]]&lt;=0.2,"High Discount")))</f>
        <v>High Discount</v>
      </c>
      <c r="Q942" s="9">
        <f>(Table2[Unit_Price]*Table2[Quantity])*(Table2[Discount]/100)</f>
        <v>3237.75</v>
      </c>
      <c r="R942" s="10">
        <v>18347.25</v>
      </c>
      <c r="S942" s="10">
        <v>2938.7</v>
      </c>
      <c r="T942" s="4">
        <f>Table2[Profit]/Table2[Sales]</f>
        <v>0.16017114281431821</v>
      </c>
      <c r="U942" t="s">
        <v>38</v>
      </c>
    </row>
    <row r="943" spans="1:21" x14ac:dyDescent="0.35">
      <c r="A943">
        <v>11002</v>
      </c>
      <c r="B943" s="1">
        <v>45257</v>
      </c>
      <c r="C943" s="2">
        <f>YEAR(Table2[Order Date])</f>
        <v>2023</v>
      </c>
      <c r="D943" s="2" t="str">
        <f>TEXT(Table2[Order Date],"mmm")</f>
        <v>Nov</v>
      </c>
      <c r="E943" t="s">
        <v>2055</v>
      </c>
      <c r="F943" t="s">
        <v>22</v>
      </c>
      <c r="G943" t="s">
        <v>54</v>
      </c>
      <c r="H943" t="str">
        <f>VLOOKUP(Table2[[#This Row],[City]], Table46[], 2, FALSE)</f>
        <v>Uttar Pradesh</v>
      </c>
      <c r="I943" t="s">
        <v>24</v>
      </c>
      <c r="J943" t="s">
        <v>59</v>
      </c>
      <c r="K943" t="s">
        <v>1663</v>
      </c>
      <c r="L943" s="2">
        <v>1</v>
      </c>
      <c r="M943" s="11">
        <v>75335</v>
      </c>
      <c r="N943" s="6">
        <v>15</v>
      </c>
      <c r="O943" s="4">
        <f>Table2[[#This Row],[Discount]]/100</f>
        <v>0.15</v>
      </c>
      <c r="P943" s="4" t="str">
        <f>IF(Table2[[#This Row],[Discount%]]=0,"No Discount",
IF(Table2[[#This Row],[Discount%]]&lt;=0.1,"Medium Discount",
IF(Table2[[#This Row],[Discount%]]&lt;=0.2,"High Discount")))</f>
        <v>High Discount</v>
      </c>
      <c r="Q943" s="9">
        <f>(Table2[Unit_Price]*Table2[Quantity])*(Table2[Discount]/100)</f>
        <v>11300.25</v>
      </c>
      <c r="R943" s="10">
        <v>64034.75</v>
      </c>
      <c r="S943" s="10">
        <v>13472.26</v>
      </c>
      <c r="T943" s="4">
        <f>Table2[Profit]/Table2[Sales]</f>
        <v>0.21038982739840478</v>
      </c>
      <c r="U943" t="s">
        <v>20</v>
      </c>
    </row>
    <row r="944" spans="1:21" x14ac:dyDescent="0.35">
      <c r="A944">
        <v>11003</v>
      </c>
      <c r="B944" s="1">
        <v>45338</v>
      </c>
      <c r="C944" s="2">
        <f>YEAR(Table2[Order Date])</f>
        <v>2024</v>
      </c>
      <c r="D944" s="2" t="str">
        <f>TEXT(Table2[Order Date],"mmm")</f>
        <v>Feb</v>
      </c>
      <c r="E944" t="s">
        <v>2056</v>
      </c>
      <c r="F944" t="s">
        <v>22</v>
      </c>
      <c r="G944" t="s">
        <v>58</v>
      </c>
      <c r="H944" t="str">
        <f>VLOOKUP(Table2[[#This Row],[City]], Table46[], 2, FALSE)</f>
        <v>Rajashtan</v>
      </c>
      <c r="I944" t="s">
        <v>69</v>
      </c>
      <c r="J944" t="s">
        <v>151</v>
      </c>
      <c r="K944" t="s">
        <v>2057</v>
      </c>
      <c r="L944" s="2">
        <v>2</v>
      </c>
      <c r="M944" s="11">
        <v>51288</v>
      </c>
      <c r="N944" s="6">
        <v>20</v>
      </c>
      <c r="O944" s="4">
        <f>Table2[[#This Row],[Discount]]/100</f>
        <v>0.2</v>
      </c>
      <c r="P944" s="4" t="str">
        <f>IF(Table2[[#This Row],[Discount%]]=0,"No Discount",
IF(Table2[[#This Row],[Discount%]]&lt;=0.1,"Medium Discount",
IF(Table2[[#This Row],[Discount%]]&lt;=0.2,"High Discount")))</f>
        <v>High Discount</v>
      </c>
      <c r="Q944" s="9">
        <f>(Table2[Unit_Price]*Table2[Quantity])*(Table2[Discount]/100)</f>
        <v>20515.2</v>
      </c>
      <c r="R944" s="10">
        <v>82060.800000000003</v>
      </c>
      <c r="S944" s="10">
        <v>7654.7</v>
      </c>
      <c r="T944" s="4">
        <f>Table2[Profit]/Table2[Sales]</f>
        <v>9.3280835673061918E-2</v>
      </c>
      <c r="U944" t="s">
        <v>20</v>
      </c>
    </row>
    <row r="945" spans="1:21" x14ac:dyDescent="0.35">
      <c r="A945">
        <v>11004</v>
      </c>
      <c r="B945" s="1">
        <v>45320</v>
      </c>
      <c r="C945" s="2">
        <f>YEAR(Table2[Order Date])</f>
        <v>2024</v>
      </c>
      <c r="D945" s="2" t="str">
        <f>TEXT(Table2[Order Date],"mmm")</f>
        <v>Jan</v>
      </c>
      <c r="E945" t="s">
        <v>2058</v>
      </c>
      <c r="F945" t="s">
        <v>22</v>
      </c>
      <c r="G945" t="s">
        <v>74</v>
      </c>
      <c r="H945" t="str">
        <f>VLOOKUP(Table2[[#This Row],[City]], Table46[], 2, FALSE)</f>
        <v>Chandigarh</v>
      </c>
      <c r="I945" t="s">
        <v>17</v>
      </c>
      <c r="J945" t="s">
        <v>111</v>
      </c>
      <c r="K945" t="s">
        <v>2059</v>
      </c>
      <c r="L945" s="2">
        <v>2</v>
      </c>
      <c r="M945" s="11">
        <v>38765</v>
      </c>
      <c r="N945" s="6">
        <v>10</v>
      </c>
      <c r="O945" s="4">
        <f>Table2[[#This Row],[Discount]]/100</f>
        <v>0.1</v>
      </c>
      <c r="P945" s="4" t="str">
        <f>IF(Table2[[#This Row],[Discount%]]=0,"No Discount",
IF(Table2[[#This Row],[Discount%]]&lt;=0.1,"Medium Discount",
IF(Table2[[#This Row],[Discount%]]&lt;=0.2,"High Discount")))</f>
        <v>Medium Discount</v>
      </c>
      <c r="Q945" s="9">
        <f>(Table2[Unit_Price]*Table2[Quantity])*(Table2[Discount]/100)</f>
        <v>7753</v>
      </c>
      <c r="R945" s="10">
        <v>69777</v>
      </c>
      <c r="S945" s="10">
        <v>5260.27</v>
      </c>
      <c r="T945" s="4">
        <f>Table2[Profit]/Table2[Sales]</f>
        <v>7.5386875331412931E-2</v>
      </c>
      <c r="U945" t="s">
        <v>33</v>
      </c>
    </row>
    <row r="946" spans="1:21" x14ac:dyDescent="0.35">
      <c r="A946">
        <v>11005</v>
      </c>
      <c r="B946" s="1">
        <v>45646</v>
      </c>
      <c r="C946" s="2">
        <f>YEAR(Table2[Order Date])</f>
        <v>2024</v>
      </c>
      <c r="D946" s="2" t="str">
        <f>TEXT(Table2[Order Date],"mmm")</f>
        <v>Dec</v>
      </c>
      <c r="E946" t="s">
        <v>2060</v>
      </c>
      <c r="F946" t="s">
        <v>40</v>
      </c>
      <c r="G946" t="s">
        <v>110</v>
      </c>
      <c r="H946" t="str">
        <f>VLOOKUP(Table2[[#This Row],[City]], Table46[], 2, FALSE)</f>
        <v>Gujarat</v>
      </c>
      <c r="I946" t="s">
        <v>86</v>
      </c>
      <c r="J946" t="s">
        <v>171</v>
      </c>
      <c r="K946" t="s">
        <v>2061</v>
      </c>
      <c r="L946" s="2">
        <v>2</v>
      </c>
      <c r="M946" s="11">
        <v>79251</v>
      </c>
      <c r="N946" s="6">
        <v>5</v>
      </c>
      <c r="O946" s="4">
        <f>Table2[[#This Row],[Discount]]/100</f>
        <v>0.05</v>
      </c>
      <c r="P946" s="4" t="str">
        <f>IF(Table2[[#This Row],[Discount%]]=0,"No Discount",
IF(Table2[[#This Row],[Discount%]]&lt;=0.1,"Medium Discount",
IF(Table2[[#This Row],[Discount%]]&lt;=0.2,"High Discount")))</f>
        <v>Medium Discount</v>
      </c>
      <c r="Q946" s="9">
        <f>(Table2[Unit_Price]*Table2[Quantity])*(Table2[Discount]/100)</f>
        <v>7925.1</v>
      </c>
      <c r="R946" s="10">
        <v>150576.9</v>
      </c>
      <c r="S946" s="10">
        <v>18926.240000000002</v>
      </c>
      <c r="T946" s="4">
        <f>Table2[Profit]/Table2[Sales]</f>
        <v>0.125691523733056</v>
      </c>
      <c r="U946" t="s">
        <v>83</v>
      </c>
    </row>
    <row r="947" spans="1:21" x14ac:dyDescent="0.35">
      <c r="A947">
        <v>11006</v>
      </c>
      <c r="B947" s="1">
        <v>45428</v>
      </c>
      <c r="C947" s="2">
        <f>YEAR(Table2[Order Date])</f>
        <v>2024</v>
      </c>
      <c r="D947" s="2" t="str">
        <f>TEXT(Table2[Order Date],"mmm")</f>
        <v>May</v>
      </c>
      <c r="E947" t="s">
        <v>2062</v>
      </c>
      <c r="F947" t="s">
        <v>40</v>
      </c>
      <c r="G947" t="s">
        <v>62</v>
      </c>
      <c r="H947" t="str">
        <f>VLOOKUP(Table2[[#This Row],[City]], Table46[], 2, FALSE)</f>
        <v>Goa</v>
      </c>
      <c r="I947" t="s">
        <v>42</v>
      </c>
      <c r="J947" t="s">
        <v>188</v>
      </c>
      <c r="K947" t="s">
        <v>2063</v>
      </c>
      <c r="L947" s="2">
        <v>4</v>
      </c>
      <c r="M947" s="11">
        <v>13384</v>
      </c>
      <c r="N947" s="6">
        <v>15</v>
      </c>
      <c r="O947" s="4">
        <f>Table2[[#This Row],[Discount]]/100</f>
        <v>0.15</v>
      </c>
      <c r="P947" s="4" t="str">
        <f>IF(Table2[[#This Row],[Discount%]]=0,"No Discount",
IF(Table2[[#This Row],[Discount%]]&lt;=0.1,"Medium Discount",
IF(Table2[[#This Row],[Discount%]]&lt;=0.2,"High Discount")))</f>
        <v>High Discount</v>
      </c>
      <c r="Q947" s="9">
        <f>(Table2[Unit_Price]*Table2[Quantity])*(Table2[Discount]/100)</f>
        <v>8030.4</v>
      </c>
      <c r="R947" s="10">
        <v>45505.599999999999</v>
      </c>
      <c r="S947" s="10">
        <v>5533.46</v>
      </c>
      <c r="T947" s="4">
        <f>Table2[Profit]/Table2[Sales]</f>
        <v>0.1215995393973489</v>
      </c>
      <c r="U947" t="s">
        <v>33</v>
      </c>
    </row>
    <row r="948" spans="1:21" x14ac:dyDescent="0.35">
      <c r="A948">
        <v>11007</v>
      </c>
      <c r="B948" s="1">
        <v>45634</v>
      </c>
      <c r="C948" s="2">
        <f>YEAR(Table2[Order Date])</f>
        <v>2024</v>
      </c>
      <c r="D948" s="2" t="str">
        <f>TEXT(Table2[Order Date],"mmm")</f>
        <v>Dec</v>
      </c>
      <c r="E948" t="s">
        <v>2064</v>
      </c>
      <c r="F948" t="s">
        <v>15</v>
      </c>
      <c r="G948" t="s">
        <v>147</v>
      </c>
      <c r="H948" t="str">
        <f>VLOOKUP(Table2[[#This Row],[City]], Table46[], 2, FALSE)</f>
        <v>Kerala</v>
      </c>
      <c r="I948" t="s">
        <v>24</v>
      </c>
      <c r="J948" t="s">
        <v>107</v>
      </c>
      <c r="K948" t="s">
        <v>2065</v>
      </c>
      <c r="L948" s="2">
        <v>3</v>
      </c>
      <c r="M948" s="11">
        <v>66276</v>
      </c>
      <c r="N948" s="6">
        <v>5</v>
      </c>
      <c r="O948" s="4">
        <f>Table2[[#This Row],[Discount]]/100</f>
        <v>0.05</v>
      </c>
      <c r="P948" s="4" t="str">
        <f>IF(Table2[[#This Row],[Discount%]]=0,"No Discount",
IF(Table2[[#This Row],[Discount%]]&lt;=0.1,"Medium Discount",
IF(Table2[[#This Row],[Discount%]]&lt;=0.2,"High Discount")))</f>
        <v>Medium Discount</v>
      </c>
      <c r="Q948" s="9">
        <f>(Table2[Unit_Price]*Table2[Quantity])*(Table2[Discount]/100)</f>
        <v>9941.4000000000015</v>
      </c>
      <c r="R948" s="10">
        <v>188886.6</v>
      </c>
      <c r="S948" s="10">
        <v>17971.48</v>
      </c>
      <c r="T948" s="4">
        <f>Table2[Profit]/Table2[Sales]</f>
        <v>9.5144282336597719E-2</v>
      </c>
      <c r="U948" t="s">
        <v>33</v>
      </c>
    </row>
    <row r="949" spans="1:21" x14ac:dyDescent="0.35">
      <c r="A949">
        <v>11008</v>
      </c>
      <c r="B949" s="1">
        <v>45361</v>
      </c>
      <c r="C949" s="2">
        <f>YEAR(Table2[Order Date])</f>
        <v>2024</v>
      </c>
      <c r="D949" s="2" t="str">
        <f>TEXT(Table2[Order Date],"mmm")</f>
        <v>Mar</v>
      </c>
      <c r="E949" t="s">
        <v>2066</v>
      </c>
      <c r="F949" t="s">
        <v>40</v>
      </c>
      <c r="G949" t="s">
        <v>103</v>
      </c>
      <c r="H949" t="str">
        <f>VLOOKUP(Table2[[#This Row],[City]], Table46[], 2, FALSE)</f>
        <v>Gujarat</v>
      </c>
      <c r="I949" t="s">
        <v>129</v>
      </c>
      <c r="J949" t="s">
        <v>168</v>
      </c>
      <c r="K949" t="s">
        <v>2067</v>
      </c>
      <c r="L949" s="2">
        <v>3</v>
      </c>
      <c r="M949" s="11">
        <v>58549</v>
      </c>
      <c r="N949" s="6">
        <v>20</v>
      </c>
      <c r="O949" s="4">
        <f>Table2[[#This Row],[Discount]]/100</f>
        <v>0.2</v>
      </c>
      <c r="P949" s="4" t="str">
        <f>IF(Table2[[#This Row],[Discount%]]=0,"No Discount",
IF(Table2[[#This Row],[Discount%]]&lt;=0.1,"Medium Discount",
IF(Table2[[#This Row],[Discount%]]&lt;=0.2,"High Discount")))</f>
        <v>High Discount</v>
      </c>
      <c r="Q949" s="9">
        <f>(Table2[Unit_Price]*Table2[Quantity])*(Table2[Discount]/100)</f>
        <v>35129.4</v>
      </c>
      <c r="R949" s="10">
        <v>140517.6</v>
      </c>
      <c r="S949" s="10">
        <v>7625.21</v>
      </c>
      <c r="T949" s="4">
        <f>Table2[Profit]/Table2[Sales]</f>
        <v>5.4265159666831771E-2</v>
      </c>
      <c r="U949" t="s">
        <v>72</v>
      </c>
    </row>
    <row r="950" spans="1:21" x14ac:dyDescent="0.35">
      <c r="A950">
        <v>11009</v>
      </c>
      <c r="B950" s="1">
        <v>45239</v>
      </c>
      <c r="C950" s="2">
        <f>YEAR(Table2[Order Date])</f>
        <v>2023</v>
      </c>
      <c r="D950" s="2" t="str">
        <f>TEXT(Table2[Order Date],"mmm")</f>
        <v>Nov</v>
      </c>
      <c r="E950" t="s">
        <v>2068</v>
      </c>
      <c r="F950" t="s">
        <v>28</v>
      </c>
      <c r="G950" t="s">
        <v>85</v>
      </c>
      <c r="H950" t="str">
        <f>VLOOKUP(Table2[[#This Row],[City]], Table46[], 2, FALSE)</f>
        <v>Odisha</v>
      </c>
      <c r="I950" t="s">
        <v>96</v>
      </c>
      <c r="J950" t="s">
        <v>156</v>
      </c>
      <c r="K950" t="s">
        <v>2069</v>
      </c>
      <c r="L950" s="2">
        <v>5</v>
      </c>
      <c r="M950" s="11">
        <v>57314</v>
      </c>
      <c r="N950" s="6">
        <v>15</v>
      </c>
      <c r="O950" s="4">
        <f>Table2[[#This Row],[Discount]]/100</f>
        <v>0.15</v>
      </c>
      <c r="P950" s="4" t="str">
        <f>IF(Table2[[#This Row],[Discount%]]=0,"No Discount",
IF(Table2[[#This Row],[Discount%]]&lt;=0.1,"Medium Discount",
IF(Table2[[#This Row],[Discount%]]&lt;=0.2,"High Discount")))</f>
        <v>High Discount</v>
      </c>
      <c r="Q950" s="9">
        <f>(Table2[Unit_Price]*Table2[Quantity])*(Table2[Discount]/100)</f>
        <v>42985.5</v>
      </c>
      <c r="R950" s="10">
        <v>243584.5</v>
      </c>
      <c r="S950" s="10">
        <v>33129.89</v>
      </c>
      <c r="T950" s="4">
        <f>Table2[Profit]/Table2[Sales]</f>
        <v>0.13600984463297131</v>
      </c>
      <c r="U950" t="s">
        <v>72</v>
      </c>
    </row>
    <row r="951" spans="1:21" x14ac:dyDescent="0.35">
      <c r="A951">
        <v>11010</v>
      </c>
      <c r="B951" s="1">
        <v>45465</v>
      </c>
      <c r="C951" s="2">
        <f>YEAR(Table2[Order Date])</f>
        <v>2024</v>
      </c>
      <c r="D951" s="2" t="str">
        <f>TEXT(Table2[Order Date],"mmm")</f>
        <v>Jun</v>
      </c>
      <c r="E951" t="s">
        <v>2070</v>
      </c>
      <c r="F951" t="s">
        <v>28</v>
      </c>
      <c r="G951" t="s">
        <v>144</v>
      </c>
      <c r="H951" t="str">
        <f>VLOOKUP(Table2[[#This Row],[City]], Table46[], 2, FALSE)</f>
        <v>Assam</v>
      </c>
      <c r="I951" t="s">
        <v>46</v>
      </c>
      <c r="J951" t="s">
        <v>201</v>
      </c>
      <c r="K951" t="s">
        <v>2071</v>
      </c>
      <c r="L951" s="2">
        <v>1</v>
      </c>
      <c r="M951" s="11">
        <v>64511</v>
      </c>
      <c r="N951" s="6">
        <v>15</v>
      </c>
      <c r="O951" s="4">
        <f>Table2[[#This Row],[Discount]]/100</f>
        <v>0.15</v>
      </c>
      <c r="P951" s="4" t="str">
        <f>IF(Table2[[#This Row],[Discount%]]=0,"No Discount",
IF(Table2[[#This Row],[Discount%]]&lt;=0.1,"Medium Discount",
IF(Table2[[#This Row],[Discount%]]&lt;=0.2,"High Discount")))</f>
        <v>High Discount</v>
      </c>
      <c r="Q951" s="9">
        <f>(Table2[Unit_Price]*Table2[Quantity])*(Table2[Discount]/100)</f>
        <v>9676.65</v>
      </c>
      <c r="R951" s="10">
        <v>54834.35</v>
      </c>
      <c r="S951" s="10">
        <v>7152.58</v>
      </c>
      <c r="T951" s="4">
        <f>Table2[Profit]/Table2[Sales]</f>
        <v>0.13043976996171197</v>
      </c>
      <c r="U951" t="s">
        <v>20</v>
      </c>
    </row>
    <row r="952" spans="1:21" x14ac:dyDescent="0.35">
      <c r="A952">
        <v>11012</v>
      </c>
      <c r="B952" s="1">
        <v>45325</v>
      </c>
      <c r="C952" s="2">
        <f>YEAR(Table2[Order Date])</f>
        <v>2024</v>
      </c>
      <c r="D952" s="2" t="str">
        <f>TEXT(Table2[Order Date],"mmm")</f>
        <v>Feb</v>
      </c>
      <c r="E952" t="s">
        <v>2073</v>
      </c>
      <c r="F952" t="s">
        <v>40</v>
      </c>
      <c r="G952" t="s">
        <v>62</v>
      </c>
      <c r="H952" t="str">
        <f>VLOOKUP(Table2[[#This Row],[City]], Table46[], 2, FALSE)</f>
        <v>Goa</v>
      </c>
      <c r="I952" t="s">
        <v>96</v>
      </c>
      <c r="J952" t="s">
        <v>156</v>
      </c>
      <c r="K952" t="s">
        <v>2074</v>
      </c>
      <c r="L952" s="2">
        <v>3</v>
      </c>
      <c r="M952" s="11">
        <v>9940</v>
      </c>
      <c r="N952" s="6">
        <v>20</v>
      </c>
      <c r="O952" s="4">
        <f>Table2[[#This Row],[Discount]]/100</f>
        <v>0.2</v>
      </c>
      <c r="P952" s="4" t="str">
        <f>IF(Table2[[#This Row],[Discount%]]=0,"No Discount",
IF(Table2[[#This Row],[Discount%]]&lt;=0.1,"Medium Discount",
IF(Table2[[#This Row],[Discount%]]&lt;=0.2,"High Discount")))</f>
        <v>High Discount</v>
      </c>
      <c r="Q952" s="9">
        <f>(Table2[Unit_Price]*Table2[Quantity])*(Table2[Discount]/100)</f>
        <v>5964</v>
      </c>
      <c r="R952" s="10">
        <v>23856</v>
      </c>
      <c r="S952" s="10">
        <v>1667.57</v>
      </c>
      <c r="T952" s="4">
        <f>Table2[Profit]/Table2[Sales]</f>
        <v>6.9901492287055667E-2</v>
      </c>
      <c r="U952" t="s">
        <v>33</v>
      </c>
    </row>
    <row r="953" spans="1:21" x14ac:dyDescent="0.35">
      <c r="A953">
        <v>11013</v>
      </c>
      <c r="B953" s="1">
        <v>45213</v>
      </c>
      <c r="C953" s="2">
        <f>YEAR(Table2[Order Date])</f>
        <v>2023</v>
      </c>
      <c r="D953" s="2" t="str">
        <f>TEXT(Table2[Order Date],"mmm")</f>
        <v>Oct</v>
      </c>
      <c r="E953" t="s">
        <v>2075</v>
      </c>
      <c r="F953" t="s">
        <v>15</v>
      </c>
      <c r="G953" t="s">
        <v>16</v>
      </c>
      <c r="H953" t="str">
        <f>VLOOKUP(Table2[[#This Row],[City]], Table46[], 2, FALSE)</f>
        <v>Karnataka</v>
      </c>
      <c r="I953" t="s">
        <v>75</v>
      </c>
      <c r="J953" t="s">
        <v>76</v>
      </c>
      <c r="K953" t="s">
        <v>2076</v>
      </c>
      <c r="L953" s="2">
        <v>3</v>
      </c>
      <c r="M953" s="11">
        <v>21730</v>
      </c>
      <c r="N953" s="6">
        <v>5</v>
      </c>
      <c r="O953" s="4">
        <f>Table2[[#This Row],[Discount]]/100</f>
        <v>0.05</v>
      </c>
      <c r="P953" s="4" t="str">
        <f>IF(Table2[[#This Row],[Discount%]]=0,"No Discount",
IF(Table2[[#This Row],[Discount%]]&lt;=0.1,"Medium Discount",
IF(Table2[[#This Row],[Discount%]]&lt;=0.2,"High Discount")))</f>
        <v>Medium Discount</v>
      </c>
      <c r="Q953" s="9">
        <f>(Table2[Unit_Price]*Table2[Quantity])*(Table2[Discount]/100)</f>
        <v>3259.5</v>
      </c>
      <c r="R953" s="10">
        <v>61930.5</v>
      </c>
      <c r="S953" s="10">
        <v>12070.69</v>
      </c>
      <c r="T953" s="4">
        <f>Table2[Profit]/Table2[Sales]</f>
        <v>0.1949070328836357</v>
      </c>
      <c r="U953" t="s">
        <v>83</v>
      </c>
    </row>
    <row r="954" spans="1:21" x14ac:dyDescent="0.35">
      <c r="A954">
        <v>11014</v>
      </c>
      <c r="B954" s="1">
        <v>45336</v>
      </c>
      <c r="C954" s="2">
        <f>YEAR(Table2[Order Date])</f>
        <v>2024</v>
      </c>
      <c r="D954" s="2" t="str">
        <f>TEXT(Table2[Order Date],"mmm")</f>
        <v>Feb</v>
      </c>
      <c r="E954" t="s">
        <v>2077</v>
      </c>
      <c r="F954" t="s">
        <v>15</v>
      </c>
      <c r="G954" t="s">
        <v>174</v>
      </c>
      <c r="H954" t="str">
        <f>VLOOKUP(Table2[[#This Row],[City]], Table46[], 2, FALSE)</f>
        <v>Tamil Nadu</v>
      </c>
      <c r="I954" t="s">
        <v>24</v>
      </c>
      <c r="J954" t="s">
        <v>133</v>
      </c>
      <c r="K954" t="s">
        <v>2078</v>
      </c>
      <c r="L954" s="2">
        <v>1</v>
      </c>
      <c r="M954" s="11">
        <v>28841</v>
      </c>
      <c r="N954" s="6">
        <v>10</v>
      </c>
      <c r="O954" s="4">
        <f>Table2[[#This Row],[Discount]]/100</f>
        <v>0.1</v>
      </c>
      <c r="P954" s="4" t="str">
        <f>IF(Table2[[#This Row],[Discount%]]=0,"No Discount",
IF(Table2[[#This Row],[Discount%]]&lt;=0.1,"Medium Discount",
IF(Table2[[#This Row],[Discount%]]&lt;=0.2,"High Discount")))</f>
        <v>Medium Discount</v>
      </c>
      <c r="Q954" s="9">
        <f>(Table2[Unit_Price]*Table2[Quantity])*(Table2[Discount]/100)</f>
        <v>2884.1000000000004</v>
      </c>
      <c r="R954" s="10">
        <v>25956.9</v>
      </c>
      <c r="S954" s="10">
        <v>2731.44</v>
      </c>
      <c r="T954" s="4">
        <f>Table2[Profit]/Table2[Sales]</f>
        <v>0.1052298232839823</v>
      </c>
      <c r="U954" t="s">
        <v>72</v>
      </c>
    </row>
    <row r="955" spans="1:21" x14ac:dyDescent="0.35">
      <c r="A955">
        <v>11015</v>
      </c>
      <c r="B955" s="1">
        <v>45566</v>
      </c>
      <c r="C955" s="2">
        <f>YEAR(Table2[Order Date])</f>
        <v>2024</v>
      </c>
      <c r="D955" s="2" t="str">
        <f>TEXT(Table2[Order Date],"mmm")</f>
        <v>Oct</v>
      </c>
      <c r="E955" t="s">
        <v>2079</v>
      </c>
      <c r="F955" t="s">
        <v>22</v>
      </c>
      <c r="G955" t="s">
        <v>167</v>
      </c>
      <c r="H955" t="str">
        <f>VLOOKUP(Table2[[#This Row],[City]], Table46[], 2, FALSE)</f>
        <v>Punjab</v>
      </c>
      <c r="I955" t="s">
        <v>30</v>
      </c>
      <c r="J955" t="s">
        <v>65</v>
      </c>
      <c r="K955" t="s">
        <v>901</v>
      </c>
      <c r="L955" s="2">
        <v>4</v>
      </c>
      <c r="M955" s="11">
        <v>64221</v>
      </c>
      <c r="N955" s="6">
        <v>15</v>
      </c>
      <c r="O955" s="4">
        <f>Table2[[#This Row],[Discount]]/100</f>
        <v>0.15</v>
      </c>
      <c r="P955" s="4" t="str">
        <f>IF(Table2[[#This Row],[Discount%]]=0,"No Discount",
IF(Table2[[#This Row],[Discount%]]&lt;=0.1,"Medium Discount",
IF(Table2[[#This Row],[Discount%]]&lt;=0.2,"High Discount")))</f>
        <v>High Discount</v>
      </c>
      <c r="Q955" s="9">
        <f>(Table2[Unit_Price]*Table2[Quantity])*(Table2[Discount]/100)</f>
        <v>38532.6</v>
      </c>
      <c r="R955" s="10">
        <v>218351.4</v>
      </c>
      <c r="S955" s="10">
        <v>27349.58</v>
      </c>
      <c r="T955" s="4">
        <f>Table2[Profit]/Table2[Sales]</f>
        <v>0.12525488730550846</v>
      </c>
      <c r="U955" t="s">
        <v>38</v>
      </c>
    </row>
    <row r="956" spans="1:21" x14ac:dyDescent="0.35">
      <c r="A956">
        <v>11016</v>
      </c>
      <c r="B956" s="1">
        <v>45276</v>
      </c>
      <c r="C956" s="2">
        <f>YEAR(Table2[Order Date])</f>
        <v>2023</v>
      </c>
      <c r="D956" s="2" t="str">
        <f>TEXT(Table2[Order Date],"mmm")</f>
        <v>Dec</v>
      </c>
      <c r="E956" t="s">
        <v>2080</v>
      </c>
      <c r="F956" t="s">
        <v>28</v>
      </c>
      <c r="G956" t="s">
        <v>144</v>
      </c>
      <c r="H956" t="str">
        <f>VLOOKUP(Table2[[#This Row],[City]], Table46[], 2, FALSE)</f>
        <v>Assam</v>
      </c>
      <c r="I956" t="s">
        <v>129</v>
      </c>
      <c r="J956" t="s">
        <v>130</v>
      </c>
      <c r="K956" t="s">
        <v>2081</v>
      </c>
      <c r="L956" s="2">
        <v>3</v>
      </c>
      <c r="M956" s="11">
        <v>46947</v>
      </c>
      <c r="N956" s="6">
        <v>15</v>
      </c>
      <c r="O956" s="4">
        <f>Table2[[#This Row],[Discount]]/100</f>
        <v>0.15</v>
      </c>
      <c r="P956" s="4" t="str">
        <f>IF(Table2[[#This Row],[Discount%]]=0,"No Discount",
IF(Table2[[#This Row],[Discount%]]&lt;=0.1,"Medium Discount",
IF(Table2[[#This Row],[Discount%]]&lt;=0.2,"High Discount")))</f>
        <v>High Discount</v>
      </c>
      <c r="Q956" s="9">
        <f>(Table2[Unit_Price]*Table2[Quantity])*(Table2[Discount]/100)</f>
        <v>21126.149999999998</v>
      </c>
      <c r="R956" s="10">
        <v>119714.85</v>
      </c>
      <c r="S956" s="10">
        <v>10320.870000000001</v>
      </c>
      <c r="T956" s="4">
        <f>Table2[Profit]/Table2[Sales]</f>
        <v>8.6212111530023214E-2</v>
      </c>
      <c r="U956" t="s">
        <v>83</v>
      </c>
    </row>
    <row r="957" spans="1:21" x14ac:dyDescent="0.35">
      <c r="A957">
        <v>11017</v>
      </c>
      <c r="B957" s="1">
        <v>45902</v>
      </c>
      <c r="C957" s="2">
        <f>YEAR(Table2[Order Date])</f>
        <v>2025</v>
      </c>
      <c r="D957" s="2" t="str">
        <f>TEXT(Table2[Order Date],"mmm")</f>
        <v>Sep</v>
      </c>
      <c r="E957" t="s">
        <v>2082</v>
      </c>
      <c r="F957" t="s">
        <v>22</v>
      </c>
      <c r="G957" t="s">
        <v>167</v>
      </c>
      <c r="H957" t="str">
        <f>VLOOKUP(Table2[[#This Row],[City]], Table46[], 2, FALSE)</f>
        <v>Punjab</v>
      </c>
      <c r="I957" t="s">
        <v>17</v>
      </c>
      <c r="J957" t="s">
        <v>111</v>
      </c>
      <c r="K957" t="s">
        <v>2083</v>
      </c>
      <c r="L957" s="2">
        <v>3</v>
      </c>
      <c r="M957" s="11">
        <v>68003</v>
      </c>
      <c r="N957" s="6">
        <v>5</v>
      </c>
      <c r="O957" s="4">
        <f>Table2[[#This Row],[Discount]]/100</f>
        <v>0.05</v>
      </c>
      <c r="P957" s="4" t="str">
        <f>IF(Table2[[#This Row],[Discount%]]=0,"No Discount",
IF(Table2[[#This Row],[Discount%]]&lt;=0.1,"Medium Discount",
IF(Table2[[#This Row],[Discount%]]&lt;=0.2,"High Discount")))</f>
        <v>Medium Discount</v>
      </c>
      <c r="Q957" s="9">
        <f>(Table2[Unit_Price]*Table2[Quantity])*(Table2[Discount]/100)</f>
        <v>10200.450000000001</v>
      </c>
      <c r="R957" s="10">
        <v>193808.55</v>
      </c>
      <c r="S957" s="10">
        <v>22075.599999999999</v>
      </c>
      <c r="T957" s="4">
        <f>Table2[Profit]/Table2[Sales]</f>
        <v>0.11390415954301293</v>
      </c>
      <c r="U957" t="s">
        <v>72</v>
      </c>
    </row>
    <row r="958" spans="1:21" x14ac:dyDescent="0.35">
      <c r="A958">
        <v>11018</v>
      </c>
      <c r="B958" s="1">
        <v>45544</v>
      </c>
      <c r="C958" s="2">
        <f>YEAR(Table2[Order Date])</f>
        <v>2024</v>
      </c>
      <c r="D958" s="2" t="str">
        <f>TEXT(Table2[Order Date],"mmm")</f>
        <v>Sep</v>
      </c>
      <c r="E958" t="s">
        <v>2084</v>
      </c>
      <c r="F958" t="s">
        <v>40</v>
      </c>
      <c r="G958" t="s">
        <v>50</v>
      </c>
      <c r="H958" t="str">
        <f>VLOOKUP(Table2[[#This Row],[City]], Table46[], 2, FALSE)</f>
        <v>Maharashtra</v>
      </c>
      <c r="I958" t="s">
        <v>46</v>
      </c>
      <c r="J958" t="s">
        <v>201</v>
      </c>
      <c r="K958" t="s">
        <v>2085</v>
      </c>
      <c r="L958" s="2">
        <v>3</v>
      </c>
      <c r="M958" s="11">
        <v>54327</v>
      </c>
      <c r="N958" s="6">
        <v>10</v>
      </c>
      <c r="O958" s="4">
        <f>Table2[[#This Row],[Discount]]/100</f>
        <v>0.1</v>
      </c>
      <c r="P958" s="4" t="str">
        <f>IF(Table2[[#This Row],[Discount%]]=0,"No Discount",
IF(Table2[[#This Row],[Discount%]]&lt;=0.1,"Medium Discount",
IF(Table2[[#This Row],[Discount%]]&lt;=0.2,"High Discount")))</f>
        <v>Medium Discount</v>
      </c>
      <c r="Q958" s="9">
        <f>(Table2[Unit_Price]*Table2[Quantity])*(Table2[Discount]/100)</f>
        <v>16298.1</v>
      </c>
      <c r="R958" s="10">
        <v>146682.9</v>
      </c>
      <c r="S958" s="10">
        <v>24928.05</v>
      </c>
      <c r="T958" s="4">
        <f>Table2[Profit]/Table2[Sales]</f>
        <v>0.16994516743260463</v>
      </c>
      <c r="U958" t="s">
        <v>33</v>
      </c>
    </row>
    <row r="959" spans="1:21" x14ac:dyDescent="0.35">
      <c r="A959">
        <v>11019</v>
      </c>
      <c r="B959" s="1">
        <v>45412</v>
      </c>
      <c r="C959" s="2">
        <f>YEAR(Table2[Order Date])</f>
        <v>2024</v>
      </c>
      <c r="D959" s="2" t="str">
        <f>TEXT(Table2[Order Date],"mmm")</f>
        <v>Apr</v>
      </c>
      <c r="E959" t="s">
        <v>2086</v>
      </c>
      <c r="F959" t="s">
        <v>22</v>
      </c>
      <c r="G959" t="s">
        <v>74</v>
      </c>
      <c r="H959" t="str">
        <f>VLOOKUP(Table2[[#This Row],[City]], Table46[], 2, FALSE)</f>
        <v>Chandigarh</v>
      </c>
      <c r="I959" t="s">
        <v>69</v>
      </c>
      <c r="J959" t="s">
        <v>115</v>
      </c>
      <c r="K959" t="s">
        <v>2087</v>
      </c>
      <c r="L959" s="2">
        <v>5</v>
      </c>
      <c r="M959" s="11">
        <v>36812</v>
      </c>
      <c r="N959" s="6">
        <v>20</v>
      </c>
      <c r="O959" s="4">
        <f>Table2[[#This Row],[Discount]]/100</f>
        <v>0.2</v>
      </c>
      <c r="P959" s="4" t="str">
        <f>IF(Table2[[#This Row],[Discount%]]=0,"No Discount",
IF(Table2[[#This Row],[Discount%]]&lt;=0.1,"Medium Discount",
IF(Table2[[#This Row],[Discount%]]&lt;=0.2,"High Discount")))</f>
        <v>High Discount</v>
      </c>
      <c r="Q959" s="9">
        <f>(Table2[Unit_Price]*Table2[Quantity])*(Table2[Discount]/100)</f>
        <v>36812</v>
      </c>
      <c r="R959" s="10">
        <v>147248</v>
      </c>
      <c r="S959" s="10">
        <v>11285.43</v>
      </c>
      <c r="T959" s="4">
        <f>Table2[Profit]/Table2[Sales]</f>
        <v>7.6642331305009234E-2</v>
      </c>
      <c r="U959" t="s">
        <v>38</v>
      </c>
    </row>
    <row r="960" spans="1:21" x14ac:dyDescent="0.35">
      <c r="A960">
        <v>11020</v>
      </c>
      <c r="B960" s="1">
        <v>45629</v>
      </c>
      <c r="C960" s="2">
        <f>YEAR(Table2[Order Date])</f>
        <v>2024</v>
      </c>
      <c r="D960" s="2" t="str">
        <f>TEXT(Table2[Order Date],"mmm")</f>
        <v>Dec</v>
      </c>
      <c r="E960" t="s">
        <v>2088</v>
      </c>
      <c r="F960" t="s">
        <v>28</v>
      </c>
      <c r="G960" t="s">
        <v>35</v>
      </c>
      <c r="H960" t="str">
        <f>VLOOKUP(Table2[[#This Row],[City]], Table46[], 2, FALSE)</f>
        <v>West Bengal</v>
      </c>
      <c r="I960" t="s">
        <v>42</v>
      </c>
      <c r="J960" t="s">
        <v>188</v>
      </c>
      <c r="K960" t="s">
        <v>2089</v>
      </c>
      <c r="L960" s="2">
        <v>3</v>
      </c>
      <c r="M960" s="11">
        <v>53353</v>
      </c>
      <c r="N960" s="6">
        <v>5</v>
      </c>
      <c r="O960" s="4">
        <f>Table2[[#This Row],[Discount]]/100</f>
        <v>0.05</v>
      </c>
      <c r="P960" s="4" t="str">
        <f>IF(Table2[[#This Row],[Discount%]]=0,"No Discount",
IF(Table2[[#This Row],[Discount%]]&lt;=0.1,"Medium Discount",
IF(Table2[[#This Row],[Discount%]]&lt;=0.2,"High Discount")))</f>
        <v>Medium Discount</v>
      </c>
      <c r="Q960" s="9">
        <f>(Table2[Unit_Price]*Table2[Quantity])*(Table2[Discount]/100)</f>
        <v>8002.9500000000007</v>
      </c>
      <c r="R960" s="10">
        <v>152056.04999999999</v>
      </c>
      <c r="S960" s="10">
        <v>28118.74</v>
      </c>
      <c r="T960" s="4">
        <f>Table2[Profit]/Table2[Sales]</f>
        <v>0.18492351997832382</v>
      </c>
      <c r="U960" t="s">
        <v>20</v>
      </c>
    </row>
    <row r="961" spans="1:21" x14ac:dyDescent="0.35">
      <c r="A961">
        <v>11021</v>
      </c>
      <c r="B961" s="1">
        <v>45419</v>
      </c>
      <c r="C961" s="2">
        <f>YEAR(Table2[Order Date])</f>
        <v>2024</v>
      </c>
      <c r="D961" s="2" t="str">
        <f>TEXT(Table2[Order Date],"mmm")</f>
        <v>May</v>
      </c>
      <c r="E961" t="s">
        <v>2090</v>
      </c>
      <c r="F961" t="s">
        <v>40</v>
      </c>
      <c r="G961" t="s">
        <v>62</v>
      </c>
      <c r="H961" t="str">
        <f>VLOOKUP(Table2[[#This Row],[City]], Table46[], 2, FALSE)</f>
        <v>Goa</v>
      </c>
      <c r="I961" t="s">
        <v>75</v>
      </c>
      <c r="J961" t="s">
        <v>307</v>
      </c>
      <c r="K961" t="s">
        <v>2091</v>
      </c>
      <c r="L961" s="2">
        <v>2</v>
      </c>
      <c r="M961" s="11">
        <v>69395</v>
      </c>
      <c r="N961" s="6">
        <v>20</v>
      </c>
      <c r="O961" s="4">
        <f>Table2[[#This Row],[Discount]]/100</f>
        <v>0.2</v>
      </c>
      <c r="P961" s="4" t="str">
        <f>IF(Table2[[#This Row],[Discount%]]=0,"No Discount",
IF(Table2[[#This Row],[Discount%]]&lt;=0.1,"Medium Discount",
IF(Table2[[#This Row],[Discount%]]&lt;=0.2,"High Discount")))</f>
        <v>High Discount</v>
      </c>
      <c r="Q961" s="9">
        <f>(Table2[Unit_Price]*Table2[Quantity])*(Table2[Discount]/100)</f>
        <v>27758</v>
      </c>
      <c r="R961" s="10">
        <v>111032</v>
      </c>
      <c r="S961" s="10">
        <v>27244.71</v>
      </c>
      <c r="T961" s="4">
        <f>Table2[Profit]/Table2[Sales]</f>
        <v>0.24537709849412781</v>
      </c>
      <c r="U961" t="s">
        <v>33</v>
      </c>
    </row>
    <row r="962" spans="1:21" x14ac:dyDescent="0.35">
      <c r="A962">
        <v>11022</v>
      </c>
      <c r="B962" s="1">
        <v>45473</v>
      </c>
      <c r="C962" s="2">
        <f>YEAR(Table2[Order Date])</f>
        <v>2024</v>
      </c>
      <c r="D962" s="2" t="str">
        <f>TEXT(Table2[Order Date],"mmm")</f>
        <v>Jun</v>
      </c>
      <c r="E962" t="s">
        <v>2092</v>
      </c>
      <c r="F962" t="s">
        <v>22</v>
      </c>
      <c r="G962" t="s">
        <v>58</v>
      </c>
      <c r="H962" t="str">
        <f>VLOOKUP(Table2[[#This Row],[City]], Table46[], 2, FALSE)</f>
        <v>Rajashtan</v>
      </c>
      <c r="I962" t="s">
        <v>30</v>
      </c>
      <c r="J962" t="s">
        <v>322</v>
      </c>
      <c r="K962" t="s">
        <v>2093</v>
      </c>
      <c r="L962" s="2">
        <v>5</v>
      </c>
      <c r="M962" s="11">
        <v>34804</v>
      </c>
      <c r="N962" s="6">
        <v>10</v>
      </c>
      <c r="O962" s="4">
        <f>Table2[[#This Row],[Discount]]/100</f>
        <v>0.1</v>
      </c>
      <c r="P962" s="4" t="str">
        <f>IF(Table2[[#This Row],[Discount%]]=0,"No Discount",
IF(Table2[[#This Row],[Discount%]]&lt;=0.1,"Medium Discount",
IF(Table2[[#This Row],[Discount%]]&lt;=0.2,"High Discount")))</f>
        <v>Medium Discount</v>
      </c>
      <c r="Q962" s="9">
        <f>(Table2[Unit_Price]*Table2[Quantity])*(Table2[Discount]/100)</f>
        <v>17402</v>
      </c>
      <c r="R962" s="10">
        <v>156618</v>
      </c>
      <c r="S962" s="10">
        <v>36975.33</v>
      </c>
      <c r="T962" s="4">
        <f>Table2[Profit]/Table2[Sales]</f>
        <v>0.23608608205953341</v>
      </c>
      <c r="U962" t="s">
        <v>38</v>
      </c>
    </row>
    <row r="963" spans="1:21" x14ac:dyDescent="0.35">
      <c r="A963">
        <v>11023</v>
      </c>
      <c r="B963" s="1">
        <v>45227</v>
      </c>
      <c r="C963" s="2">
        <f>YEAR(Table2[Order Date])</f>
        <v>2023</v>
      </c>
      <c r="D963" s="2" t="str">
        <f>TEXT(Table2[Order Date],"mmm")</f>
        <v>Oct</v>
      </c>
      <c r="E963" t="s">
        <v>2094</v>
      </c>
      <c r="F963" t="s">
        <v>40</v>
      </c>
      <c r="G963" t="s">
        <v>110</v>
      </c>
      <c r="H963" t="str">
        <f>VLOOKUP(Table2[[#This Row],[City]], Table46[], 2, FALSE)</f>
        <v>Gujarat</v>
      </c>
      <c r="I963" t="s">
        <v>46</v>
      </c>
      <c r="J963" t="s">
        <v>47</v>
      </c>
      <c r="K963" t="s">
        <v>2095</v>
      </c>
      <c r="L963" s="2">
        <v>4</v>
      </c>
      <c r="M963" s="11">
        <v>28446</v>
      </c>
      <c r="N963" s="6">
        <v>20</v>
      </c>
      <c r="O963" s="4">
        <f>Table2[[#This Row],[Discount]]/100</f>
        <v>0.2</v>
      </c>
      <c r="P963" s="4" t="str">
        <f>IF(Table2[[#This Row],[Discount%]]=0,"No Discount",
IF(Table2[[#This Row],[Discount%]]&lt;=0.1,"Medium Discount",
IF(Table2[[#This Row],[Discount%]]&lt;=0.2,"High Discount")))</f>
        <v>High Discount</v>
      </c>
      <c r="Q963" s="9">
        <f>(Table2[Unit_Price]*Table2[Quantity])*(Table2[Discount]/100)</f>
        <v>22756.800000000003</v>
      </c>
      <c r="R963" s="10">
        <v>91027.199999999997</v>
      </c>
      <c r="S963" s="10">
        <v>20804.21</v>
      </c>
      <c r="T963" s="4">
        <f>Table2[Profit]/Table2[Sales]</f>
        <v>0.22854937864726146</v>
      </c>
      <c r="U963" t="s">
        <v>38</v>
      </c>
    </row>
    <row r="964" spans="1:21" x14ac:dyDescent="0.35">
      <c r="A964">
        <v>11024</v>
      </c>
      <c r="B964" s="1">
        <v>45891</v>
      </c>
      <c r="C964" s="2">
        <f>YEAR(Table2[Order Date])</f>
        <v>2025</v>
      </c>
      <c r="D964" s="2" t="str">
        <f>TEXT(Table2[Order Date],"mmm")</f>
        <v>Aug</v>
      </c>
      <c r="E964" t="s">
        <v>2096</v>
      </c>
      <c r="F964" t="s">
        <v>28</v>
      </c>
      <c r="G964" t="s">
        <v>29</v>
      </c>
      <c r="H964" t="str">
        <f>VLOOKUP(Table2[[#This Row],[City]], Table46[], 2, FALSE)</f>
        <v>Bihar</v>
      </c>
      <c r="I964" t="s">
        <v>69</v>
      </c>
      <c r="J964" t="s">
        <v>123</v>
      </c>
      <c r="K964" t="s">
        <v>2097</v>
      </c>
      <c r="L964" s="2">
        <v>5</v>
      </c>
      <c r="M964" s="11">
        <v>33373</v>
      </c>
      <c r="N964" s="6">
        <v>5</v>
      </c>
      <c r="O964" s="4">
        <f>Table2[[#This Row],[Discount]]/100</f>
        <v>0.05</v>
      </c>
      <c r="P964" s="4" t="str">
        <f>IF(Table2[[#This Row],[Discount%]]=0,"No Discount",
IF(Table2[[#This Row],[Discount%]]&lt;=0.1,"Medium Discount",
IF(Table2[[#This Row],[Discount%]]&lt;=0.2,"High Discount")))</f>
        <v>Medium Discount</v>
      </c>
      <c r="Q964" s="9">
        <f>(Table2[Unit_Price]*Table2[Quantity])*(Table2[Discount]/100)</f>
        <v>8343.25</v>
      </c>
      <c r="R964" s="10">
        <v>158521.75</v>
      </c>
      <c r="S964" s="10">
        <v>33381.870000000003</v>
      </c>
      <c r="T964" s="4">
        <f>Table2[Profit]/Table2[Sales]</f>
        <v>0.21058227025628976</v>
      </c>
      <c r="U964" t="s">
        <v>83</v>
      </c>
    </row>
    <row r="965" spans="1:21" x14ac:dyDescent="0.35">
      <c r="A965">
        <v>11025</v>
      </c>
      <c r="B965" s="1">
        <v>45342</v>
      </c>
      <c r="C965" s="2">
        <f>YEAR(Table2[Order Date])</f>
        <v>2024</v>
      </c>
      <c r="D965" s="2" t="str">
        <f>TEXT(Table2[Order Date],"mmm")</f>
        <v>Feb</v>
      </c>
      <c r="E965" t="s">
        <v>2098</v>
      </c>
      <c r="F965" t="s">
        <v>15</v>
      </c>
      <c r="G965" t="s">
        <v>147</v>
      </c>
      <c r="H965" t="str">
        <f>VLOOKUP(Table2[[#This Row],[City]], Table46[], 2, FALSE)</f>
        <v>Kerala</v>
      </c>
      <c r="I965" t="s">
        <v>129</v>
      </c>
      <c r="J965" t="s">
        <v>168</v>
      </c>
      <c r="K965" t="s">
        <v>2099</v>
      </c>
      <c r="L965" s="2">
        <v>3</v>
      </c>
      <c r="M965" s="11">
        <v>5586</v>
      </c>
      <c r="N965" s="6">
        <v>20</v>
      </c>
      <c r="O965" s="4">
        <f>Table2[[#This Row],[Discount]]/100</f>
        <v>0.2</v>
      </c>
      <c r="P965" s="4" t="str">
        <f>IF(Table2[[#This Row],[Discount%]]=0,"No Discount",
IF(Table2[[#This Row],[Discount%]]&lt;=0.1,"Medium Discount",
IF(Table2[[#This Row],[Discount%]]&lt;=0.2,"High Discount")))</f>
        <v>High Discount</v>
      </c>
      <c r="Q965" s="9">
        <f>(Table2[Unit_Price]*Table2[Quantity])*(Table2[Discount]/100)</f>
        <v>3351.6000000000004</v>
      </c>
      <c r="R965" s="10">
        <v>13406.4</v>
      </c>
      <c r="S965" s="10">
        <v>3144.07</v>
      </c>
      <c r="T965" s="4">
        <f>Table2[Profit]/Table2[Sales]</f>
        <v>0.23452007996180929</v>
      </c>
      <c r="U965" t="s">
        <v>72</v>
      </c>
    </row>
    <row r="966" spans="1:21" x14ac:dyDescent="0.35">
      <c r="A966">
        <v>11026</v>
      </c>
      <c r="B966" s="1">
        <v>45737</v>
      </c>
      <c r="C966" s="2">
        <f>YEAR(Table2[Order Date])</f>
        <v>2025</v>
      </c>
      <c r="D966" s="2" t="str">
        <f>TEXT(Table2[Order Date],"mmm")</f>
        <v>Mar</v>
      </c>
      <c r="E966" t="s">
        <v>2100</v>
      </c>
      <c r="F966" t="s">
        <v>15</v>
      </c>
      <c r="G966" t="s">
        <v>93</v>
      </c>
      <c r="H966" t="str">
        <f>VLOOKUP(Table2[[#This Row],[City]], Table46[], 2, FALSE)</f>
        <v>Tamil Nadu</v>
      </c>
      <c r="I966" t="s">
        <v>129</v>
      </c>
      <c r="J966" t="s">
        <v>168</v>
      </c>
      <c r="K966" t="s">
        <v>1677</v>
      </c>
      <c r="L966" s="2">
        <v>4</v>
      </c>
      <c r="M966" s="11">
        <v>76233</v>
      </c>
      <c r="N966" s="6">
        <v>0</v>
      </c>
      <c r="O966" s="4">
        <f>Table2[[#This Row],[Discount]]/100</f>
        <v>0</v>
      </c>
      <c r="P966" s="4" t="str">
        <f>IF(Table2[[#This Row],[Discount%]]=0,"No Discount",
IF(Table2[[#This Row],[Discount%]]&lt;=0.1,"Medium Discount",
IF(Table2[[#This Row],[Discount%]]&lt;=0.2,"High Discount")))</f>
        <v>No Discount</v>
      </c>
      <c r="Q966" s="9">
        <f>(Table2[Unit_Price]*Table2[Quantity])*(Table2[Discount]/100)</f>
        <v>0</v>
      </c>
      <c r="R966" s="10">
        <v>304932</v>
      </c>
      <c r="S966" s="10">
        <v>36668.089999999997</v>
      </c>
      <c r="T966" s="4">
        <f>Table2[Profit]/Table2[Sales]</f>
        <v>0.12025005575013445</v>
      </c>
      <c r="U966" t="s">
        <v>38</v>
      </c>
    </row>
    <row r="967" spans="1:21" x14ac:dyDescent="0.35">
      <c r="A967">
        <v>11027</v>
      </c>
      <c r="B967" s="1">
        <v>45637</v>
      </c>
      <c r="C967" s="2">
        <f>YEAR(Table2[Order Date])</f>
        <v>2024</v>
      </c>
      <c r="D967" s="2" t="str">
        <f>TEXT(Table2[Order Date],"mmm")</f>
        <v>Dec</v>
      </c>
      <c r="E967" t="s">
        <v>2101</v>
      </c>
      <c r="F967" t="s">
        <v>28</v>
      </c>
      <c r="G967" t="s">
        <v>144</v>
      </c>
      <c r="H967" t="str">
        <f>VLOOKUP(Table2[[#This Row],[City]], Table46[], 2, FALSE)</f>
        <v>Assam</v>
      </c>
      <c r="I967" t="s">
        <v>86</v>
      </c>
      <c r="J967" t="s">
        <v>118</v>
      </c>
      <c r="K967" t="s">
        <v>2102</v>
      </c>
      <c r="L967" s="2">
        <v>1</v>
      </c>
      <c r="M967" s="11">
        <v>46679</v>
      </c>
      <c r="N967" s="6">
        <v>15</v>
      </c>
      <c r="O967" s="4">
        <f>Table2[[#This Row],[Discount]]/100</f>
        <v>0.15</v>
      </c>
      <c r="P967" s="4" t="str">
        <f>IF(Table2[[#This Row],[Discount%]]=0,"No Discount",
IF(Table2[[#This Row],[Discount%]]&lt;=0.1,"Medium Discount",
IF(Table2[[#This Row],[Discount%]]&lt;=0.2,"High Discount")))</f>
        <v>High Discount</v>
      </c>
      <c r="Q967" s="9">
        <f>(Table2[Unit_Price]*Table2[Quantity])*(Table2[Discount]/100)</f>
        <v>7001.8499999999995</v>
      </c>
      <c r="R967" s="10">
        <v>39677.15</v>
      </c>
      <c r="S967" s="10">
        <v>9112.81</v>
      </c>
      <c r="T967" s="4">
        <f>Table2[Profit]/Table2[Sales]</f>
        <v>0.22967400632353885</v>
      </c>
      <c r="U967" t="s">
        <v>83</v>
      </c>
    </row>
    <row r="968" spans="1:21" x14ac:dyDescent="0.35">
      <c r="A968">
        <v>11028</v>
      </c>
      <c r="B968" s="1">
        <v>45363</v>
      </c>
      <c r="C968" s="2">
        <f>YEAR(Table2[Order Date])</f>
        <v>2024</v>
      </c>
      <c r="D968" s="2" t="str">
        <f>TEXT(Table2[Order Date],"mmm")</f>
        <v>Mar</v>
      </c>
      <c r="E968" t="s">
        <v>2103</v>
      </c>
      <c r="F968" t="s">
        <v>15</v>
      </c>
      <c r="G968" t="s">
        <v>93</v>
      </c>
      <c r="H968" t="str">
        <f>VLOOKUP(Table2[[#This Row],[City]], Table46[], 2, FALSE)</f>
        <v>Tamil Nadu</v>
      </c>
      <c r="I968" t="s">
        <v>86</v>
      </c>
      <c r="J968" t="s">
        <v>296</v>
      </c>
      <c r="K968" t="s">
        <v>2104</v>
      </c>
      <c r="L968" s="2">
        <v>3</v>
      </c>
      <c r="M968" s="11">
        <v>28359</v>
      </c>
      <c r="N968" s="6">
        <v>5</v>
      </c>
      <c r="O968" s="4">
        <f>Table2[[#This Row],[Discount]]/100</f>
        <v>0.05</v>
      </c>
      <c r="P968" s="4" t="str">
        <f>IF(Table2[[#This Row],[Discount%]]=0,"No Discount",
IF(Table2[[#This Row],[Discount%]]&lt;=0.1,"Medium Discount",
IF(Table2[[#This Row],[Discount%]]&lt;=0.2,"High Discount")))</f>
        <v>Medium Discount</v>
      </c>
      <c r="Q968" s="9">
        <f>(Table2[Unit_Price]*Table2[Quantity])*(Table2[Discount]/100)</f>
        <v>4253.8500000000004</v>
      </c>
      <c r="R968" s="10">
        <v>80823.149999999994</v>
      </c>
      <c r="S968" s="10">
        <v>7678.45</v>
      </c>
      <c r="T968" s="4">
        <f>Table2[Profit]/Table2[Sales]</f>
        <v>9.5003102452700744E-2</v>
      </c>
      <c r="U968" t="s">
        <v>38</v>
      </c>
    </row>
    <row r="969" spans="1:21" x14ac:dyDescent="0.35">
      <c r="A969">
        <v>11029</v>
      </c>
      <c r="B969" s="1">
        <v>45754</v>
      </c>
      <c r="C969" s="2">
        <f>YEAR(Table2[Order Date])</f>
        <v>2025</v>
      </c>
      <c r="D969" s="2" t="str">
        <f>TEXT(Table2[Order Date],"mmm")</f>
        <v>Apr</v>
      </c>
      <c r="E969" t="s">
        <v>2105</v>
      </c>
      <c r="F969" t="s">
        <v>28</v>
      </c>
      <c r="G969" t="s">
        <v>85</v>
      </c>
      <c r="H969" t="str">
        <f>VLOOKUP(Table2[[#This Row],[City]], Table46[], 2, FALSE)</f>
        <v>Odisha</v>
      </c>
      <c r="I969" t="s">
        <v>96</v>
      </c>
      <c r="J969" t="s">
        <v>183</v>
      </c>
      <c r="K969" t="s">
        <v>2106</v>
      </c>
      <c r="L969" s="2">
        <v>4</v>
      </c>
      <c r="M969" s="11">
        <v>41906</v>
      </c>
      <c r="N969" s="6">
        <v>20</v>
      </c>
      <c r="O969" s="4">
        <f>Table2[[#This Row],[Discount]]/100</f>
        <v>0.2</v>
      </c>
      <c r="P969" s="4" t="str">
        <f>IF(Table2[[#This Row],[Discount%]]=0,"No Discount",
IF(Table2[[#This Row],[Discount%]]&lt;=0.1,"Medium Discount",
IF(Table2[[#This Row],[Discount%]]&lt;=0.2,"High Discount")))</f>
        <v>High Discount</v>
      </c>
      <c r="Q969" s="9">
        <f>(Table2[Unit_Price]*Table2[Quantity])*(Table2[Discount]/100)</f>
        <v>33524.800000000003</v>
      </c>
      <c r="R969" s="10">
        <v>134099.20000000001</v>
      </c>
      <c r="S969" s="10">
        <v>22270.89</v>
      </c>
      <c r="T969" s="4">
        <f>Table2[Profit]/Table2[Sales]</f>
        <v>0.16607772455018371</v>
      </c>
      <c r="U969" t="s">
        <v>72</v>
      </c>
    </row>
    <row r="970" spans="1:21" x14ac:dyDescent="0.35">
      <c r="A970">
        <v>11030</v>
      </c>
      <c r="B970" s="1">
        <v>45501</v>
      </c>
      <c r="C970" s="2">
        <f>YEAR(Table2[Order Date])</f>
        <v>2024</v>
      </c>
      <c r="D970" s="2" t="str">
        <f>TEXT(Table2[Order Date],"mmm")</f>
        <v>Jul</v>
      </c>
      <c r="E970" t="s">
        <v>2107</v>
      </c>
      <c r="F970" t="s">
        <v>40</v>
      </c>
      <c r="G970" t="s">
        <v>110</v>
      </c>
      <c r="H970" t="str">
        <f>VLOOKUP(Table2[[#This Row],[City]], Table46[], 2, FALSE)</f>
        <v>Gujarat</v>
      </c>
      <c r="I970" t="s">
        <v>17</v>
      </c>
      <c r="J970" t="s">
        <v>55</v>
      </c>
      <c r="K970" t="s">
        <v>2108</v>
      </c>
      <c r="L970" s="2">
        <v>5</v>
      </c>
      <c r="M970" s="11">
        <v>7394</v>
      </c>
      <c r="N970" s="6">
        <v>0</v>
      </c>
      <c r="O970" s="4">
        <f>Table2[[#This Row],[Discount]]/100</f>
        <v>0</v>
      </c>
      <c r="P970" s="4" t="str">
        <f>IF(Table2[[#This Row],[Discount%]]=0,"No Discount",
IF(Table2[[#This Row],[Discount%]]&lt;=0.1,"Medium Discount",
IF(Table2[[#This Row],[Discount%]]&lt;=0.2,"High Discount")))</f>
        <v>No Discount</v>
      </c>
      <c r="Q970" s="9">
        <f>(Table2[Unit_Price]*Table2[Quantity])*(Table2[Discount]/100)</f>
        <v>0</v>
      </c>
      <c r="R970" s="10">
        <v>36970</v>
      </c>
      <c r="S970" s="10">
        <v>4223.29</v>
      </c>
      <c r="T970" s="4">
        <f>Table2[Profit]/Table2[Sales]</f>
        <v>0.11423559642953746</v>
      </c>
      <c r="U970" t="s">
        <v>20</v>
      </c>
    </row>
    <row r="971" spans="1:21" x14ac:dyDescent="0.35">
      <c r="A971">
        <v>11031</v>
      </c>
      <c r="B971" s="1">
        <v>45665</v>
      </c>
      <c r="C971" s="2">
        <f>YEAR(Table2[Order Date])</f>
        <v>2025</v>
      </c>
      <c r="D971" s="2" t="str">
        <f>TEXT(Table2[Order Date],"mmm")</f>
        <v>Jan</v>
      </c>
      <c r="E971" t="s">
        <v>2109</v>
      </c>
      <c r="F971" t="s">
        <v>22</v>
      </c>
      <c r="G971" t="s">
        <v>167</v>
      </c>
      <c r="H971" t="str">
        <f>VLOOKUP(Table2[[#This Row],[City]], Table46[], 2, FALSE)</f>
        <v>Punjab</v>
      </c>
      <c r="I971" t="s">
        <v>42</v>
      </c>
      <c r="J971" t="s">
        <v>51</v>
      </c>
      <c r="K971" t="s">
        <v>1055</v>
      </c>
      <c r="L971" s="2">
        <v>2</v>
      </c>
      <c r="M971" s="11">
        <v>66329</v>
      </c>
      <c r="N971" s="6">
        <v>15</v>
      </c>
      <c r="O971" s="4">
        <f>Table2[[#This Row],[Discount]]/100</f>
        <v>0.15</v>
      </c>
      <c r="P971" s="4" t="str">
        <f>IF(Table2[[#This Row],[Discount%]]=0,"No Discount",
IF(Table2[[#This Row],[Discount%]]&lt;=0.1,"Medium Discount",
IF(Table2[[#This Row],[Discount%]]&lt;=0.2,"High Discount")))</f>
        <v>High Discount</v>
      </c>
      <c r="Q971" s="9">
        <f>(Table2[Unit_Price]*Table2[Quantity])*(Table2[Discount]/100)</f>
        <v>19898.7</v>
      </c>
      <c r="R971" s="10">
        <v>112759.3</v>
      </c>
      <c r="S971" s="10">
        <v>16441.900000000001</v>
      </c>
      <c r="T971" s="4">
        <f>Table2[Profit]/Table2[Sales]</f>
        <v>0.14581413683838051</v>
      </c>
      <c r="U971" t="s">
        <v>20</v>
      </c>
    </row>
    <row r="972" spans="1:21" x14ac:dyDescent="0.35">
      <c r="A972">
        <v>11032</v>
      </c>
      <c r="B972" s="1">
        <v>45797</v>
      </c>
      <c r="C972" s="2">
        <f>YEAR(Table2[Order Date])</f>
        <v>2025</v>
      </c>
      <c r="D972" s="2" t="str">
        <f>TEXT(Table2[Order Date],"mmm")</f>
        <v>May</v>
      </c>
      <c r="E972" t="s">
        <v>2110</v>
      </c>
      <c r="F972" t="s">
        <v>40</v>
      </c>
      <c r="G972" t="s">
        <v>103</v>
      </c>
      <c r="H972" t="str">
        <f>VLOOKUP(Table2[[#This Row],[City]], Table46[], 2, FALSE)</f>
        <v>Gujarat</v>
      </c>
      <c r="I972" t="s">
        <v>42</v>
      </c>
      <c r="J972" t="s">
        <v>43</v>
      </c>
      <c r="K972" t="s">
        <v>934</v>
      </c>
      <c r="L972" s="2">
        <v>5</v>
      </c>
      <c r="M972" s="11">
        <v>33747</v>
      </c>
      <c r="N972" s="6">
        <v>10</v>
      </c>
      <c r="O972" s="4">
        <f>Table2[[#This Row],[Discount]]/100</f>
        <v>0.1</v>
      </c>
      <c r="P972" s="4" t="str">
        <f>IF(Table2[[#This Row],[Discount%]]=0,"No Discount",
IF(Table2[[#This Row],[Discount%]]&lt;=0.1,"Medium Discount",
IF(Table2[[#This Row],[Discount%]]&lt;=0.2,"High Discount")))</f>
        <v>Medium Discount</v>
      </c>
      <c r="Q972" s="9">
        <f>(Table2[Unit_Price]*Table2[Quantity])*(Table2[Discount]/100)</f>
        <v>16873.5</v>
      </c>
      <c r="R972" s="10">
        <v>151861.5</v>
      </c>
      <c r="S972" s="10">
        <v>26812.07</v>
      </c>
      <c r="T972" s="4">
        <f>Table2[Profit]/Table2[Sales]</f>
        <v>0.17655607247393185</v>
      </c>
      <c r="U972" t="s">
        <v>72</v>
      </c>
    </row>
    <row r="973" spans="1:21" x14ac:dyDescent="0.35">
      <c r="A973">
        <v>11033</v>
      </c>
      <c r="B973" s="1">
        <v>45228</v>
      </c>
      <c r="C973" s="2">
        <f>YEAR(Table2[Order Date])</f>
        <v>2023</v>
      </c>
      <c r="D973" s="2" t="str">
        <f>TEXT(Table2[Order Date],"mmm")</f>
        <v>Oct</v>
      </c>
      <c r="E973" t="s">
        <v>2111</v>
      </c>
      <c r="F973" t="s">
        <v>22</v>
      </c>
      <c r="G973" t="s">
        <v>54</v>
      </c>
      <c r="H973" t="str">
        <f>VLOOKUP(Table2[[#This Row],[City]], Table46[], 2, FALSE)</f>
        <v>Uttar Pradesh</v>
      </c>
      <c r="I973" t="s">
        <v>129</v>
      </c>
      <c r="J973" t="s">
        <v>148</v>
      </c>
      <c r="K973" t="s">
        <v>2112</v>
      </c>
      <c r="L973" s="2">
        <v>2</v>
      </c>
      <c r="M973" s="11">
        <v>731</v>
      </c>
      <c r="N973" s="6">
        <v>15</v>
      </c>
      <c r="O973" s="4">
        <f>Table2[[#This Row],[Discount]]/100</f>
        <v>0.15</v>
      </c>
      <c r="P973" s="4" t="str">
        <f>IF(Table2[[#This Row],[Discount%]]=0,"No Discount",
IF(Table2[[#This Row],[Discount%]]&lt;=0.1,"Medium Discount",
IF(Table2[[#This Row],[Discount%]]&lt;=0.2,"High Discount")))</f>
        <v>High Discount</v>
      </c>
      <c r="Q973" s="9">
        <f>(Table2[Unit_Price]*Table2[Quantity])*(Table2[Discount]/100)</f>
        <v>219.29999999999998</v>
      </c>
      <c r="R973" s="10">
        <v>1242.7</v>
      </c>
      <c r="S973" s="10">
        <v>114.31</v>
      </c>
      <c r="T973" s="4">
        <f>Table2[Profit]/Table2[Sales]</f>
        <v>9.1985193530216461E-2</v>
      </c>
      <c r="U973" t="s">
        <v>33</v>
      </c>
    </row>
    <row r="974" spans="1:21" x14ac:dyDescent="0.35">
      <c r="A974">
        <v>11034</v>
      </c>
      <c r="B974" s="1">
        <v>45812</v>
      </c>
      <c r="C974" s="2">
        <f>YEAR(Table2[Order Date])</f>
        <v>2025</v>
      </c>
      <c r="D974" s="2" t="str">
        <f>TEXT(Table2[Order Date],"mmm")</f>
        <v>Jun</v>
      </c>
      <c r="E974" t="s">
        <v>2113</v>
      </c>
      <c r="F974" t="s">
        <v>40</v>
      </c>
      <c r="G974" t="s">
        <v>110</v>
      </c>
      <c r="H974" t="str">
        <f>VLOOKUP(Table2[[#This Row],[City]], Table46[], 2, FALSE)</f>
        <v>Gujarat</v>
      </c>
      <c r="I974" t="s">
        <v>42</v>
      </c>
      <c r="J974" t="s">
        <v>43</v>
      </c>
      <c r="K974" t="s">
        <v>2114</v>
      </c>
      <c r="L974" s="2">
        <v>4</v>
      </c>
      <c r="M974" s="11">
        <v>37118</v>
      </c>
      <c r="N974" s="6">
        <v>5</v>
      </c>
      <c r="O974" s="4">
        <f>Table2[[#This Row],[Discount]]/100</f>
        <v>0.05</v>
      </c>
      <c r="P974" s="4" t="str">
        <f>IF(Table2[[#This Row],[Discount%]]=0,"No Discount",
IF(Table2[[#This Row],[Discount%]]&lt;=0.1,"Medium Discount",
IF(Table2[[#This Row],[Discount%]]&lt;=0.2,"High Discount")))</f>
        <v>Medium Discount</v>
      </c>
      <c r="Q974" s="9">
        <f>(Table2[Unit_Price]*Table2[Quantity])*(Table2[Discount]/100)</f>
        <v>7423.6</v>
      </c>
      <c r="R974" s="10">
        <v>141048.4</v>
      </c>
      <c r="S974" s="10">
        <v>13478.66</v>
      </c>
      <c r="T974" s="4">
        <f>Table2[Profit]/Table2[Sales]</f>
        <v>9.5560530995034337E-2</v>
      </c>
      <c r="U974" t="s">
        <v>83</v>
      </c>
    </row>
    <row r="975" spans="1:21" x14ac:dyDescent="0.35">
      <c r="A975">
        <v>11035</v>
      </c>
      <c r="B975" s="1">
        <v>45681</v>
      </c>
      <c r="C975" s="2">
        <f>YEAR(Table2[Order Date])</f>
        <v>2025</v>
      </c>
      <c r="D975" s="2" t="str">
        <f>TEXT(Table2[Order Date],"mmm")</f>
        <v>Jan</v>
      </c>
      <c r="E975" t="s">
        <v>2115</v>
      </c>
      <c r="F975" t="s">
        <v>28</v>
      </c>
      <c r="G975" t="s">
        <v>144</v>
      </c>
      <c r="H975" t="str">
        <f>VLOOKUP(Table2[[#This Row],[City]], Table46[], 2, FALSE)</f>
        <v>Assam</v>
      </c>
      <c r="I975" t="s">
        <v>75</v>
      </c>
      <c r="J975" t="s">
        <v>409</v>
      </c>
      <c r="K975" t="s">
        <v>2116</v>
      </c>
      <c r="L975" s="2">
        <v>3</v>
      </c>
      <c r="M975" s="11">
        <v>29284</v>
      </c>
      <c r="N975" s="6">
        <v>20</v>
      </c>
      <c r="O975" s="4">
        <f>Table2[[#This Row],[Discount]]/100</f>
        <v>0.2</v>
      </c>
      <c r="P975" s="4" t="str">
        <f>IF(Table2[[#This Row],[Discount%]]=0,"No Discount",
IF(Table2[[#This Row],[Discount%]]&lt;=0.1,"Medium Discount",
IF(Table2[[#This Row],[Discount%]]&lt;=0.2,"High Discount")))</f>
        <v>High Discount</v>
      </c>
      <c r="Q975" s="9">
        <f>(Table2[Unit_Price]*Table2[Quantity])*(Table2[Discount]/100)</f>
        <v>17570.400000000001</v>
      </c>
      <c r="R975" s="10">
        <v>70281.600000000006</v>
      </c>
      <c r="S975" s="10">
        <v>15372.19</v>
      </c>
      <c r="T975" s="4">
        <f>Table2[Profit]/Table2[Sales]</f>
        <v>0.21872282361243908</v>
      </c>
      <c r="U975" t="s">
        <v>20</v>
      </c>
    </row>
    <row r="976" spans="1:21" x14ac:dyDescent="0.35">
      <c r="A976">
        <v>11036</v>
      </c>
      <c r="B976" s="1">
        <v>45544</v>
      </c>
      <c r="C976" s="2">
        <f>YEAR(Table2[Order Date])</f>
        <v>2024</v>
      </c>
      <c r="D976" s="2" t="str">
        <f>TEXT(Table2[Order Date],"mmm")</f>
        <v>Sep</v>
      </c>
      <c r="E976" t="s">
        <v>2117</v>
      </c>
      <c r="F976" t="s">
        <v>28</v>
      </c>
      <c r="G976" t="s">
        <v>35</v>
      </c>
      <c r="H976" t="str">
        <f>VLOOKUP(Table2[[#This Row],[City]], Table46[], 2, FALSE)</f>
        <v>West Bengal</v>
      </c>
      <c r="I976" t="s">
        <v>75</v>
      </c>
      <c r="J976" t="s">
        <v>409</v>
      </c>
      <c r="K976" t="s">
        <v>2118</v>
      </c>
      <c r="L976" s="2">
        <v>1</v>
      </c>
      <c r="M976" s="11">
        <v>15109</v>
      </c>
      <c r="N976" s="6">
        <v>10</v>
      </c>
      <c r="O976" s="4">
        <f>Table2[[#This Row],[Discount]]/100</f>
        <v>0.1</v>
      </c>
      <c r="P976" s="4" t="str">
        <f>IF(Table2[[#This Row],[Discount%]]=0,"No Discount",
IF(Table2[[#This Row],[Discount%]]&lt;=0.1,"Medium Discount",
IF(Table2[[#This Row],[Discount%]]&lt;=0.2,"High Discount")))</f>
        <v>Medium Discount</v>
      </c>
      <c r="Q976" s="9">
        <f>(Table2[Unit_Price]*Table2[Quantity])*(Table2[Discount]/100)</f>
        <v>1510.9</v>
      </c>
      <c r="R976" s="10">
        <v>13598.1</v>
      </c>
      <c r="S976" s="10">
        <v>2934.86</v>
      </c>
      <c r="T976" s="4">
        <f>Table2[Profit]/Table2[Sales]</f>
        <v>0.21582868194821336</v>
      </c>
      <c r="U976" t="s">
        <v>72</v>
      </c>
    </row>
    <row r="977" spans="1:21" x14ac:dyDescent="0.35">
      <c r="A977">
        <v>11037</v>
      </c>
      <c r="B977" s="1">
        <v>45328</v>
      </c>
      <c r="C977" s="2">
        <f>YEAR(Table2[Order Date])</f>
        <v>2024</v>
      </c>
      <c r="D977" s="2" t="str">
        <f>TEXT(Table2[Order Date],"mmm")</f>
        <v>Feb</v>
      </c>
      <c r="E977" t="s">
        <v>2119</v>
      </c>
      <c r="F977" t="s">
        <v>28</v>
      </c>
      <c r="G977" t="s">
        <v>85</v>
      </c>
      <c r="H977" t="str">
        <f>VLOOKUP(Table2[[#This Row],[City]], Table46[], 2, FALSE)</f>
        <v>Odisha</v>
      </c>
      <c r="I977" t="s">
        <v>69</v>
      </c>
      <c r="J977" t="s">
        <v>123</v>
      </c>
      <c r="K977" t="s">
        <v>2120</v>
      </c>
      <c r="L977" s="2">
        <v>1</v>
      </c>
      <c r="M977" s="11">
        <v>19290</v>
      </c>
      <c r="N977" s="6">
        <v>5</v>
      </c>
      <c r="O977" s="4">
        <f>Table2[[#This Row],[Discount]]/100</f>
        <v>0.05</v>
      </c>
      <c r="P977" s="4" t="str">
        <f>IF(Table2[[#This Row],[Discount%]]=0,"No Discount",
IF(Table2[[#This Row],[Discount%]]&lt;=0.1,"Medium Discount",
IF(Table2[[#This Row],[Discount%]]&lt;=0.2,"High Discount")))</f>
        <v>Medium Discount</v>
      </c>
      <c r="Q977" s="9">
        <f>(Table2[Unit_Price]*Table2[Quantity])*(Table2[Discount]/100)</f>
        <v>964.5</v>
      </c>
      <c r="R977" s="10">
        <v>18325.5</v>
      </c>
      <c r="S977" s="10">
        <v>2830.27</v>
      </c>
      <c r="T977" s="4">
        <f>Table2[Profit]/Table2[Sales]</f>
        <v>0.15444435349649396</v>
      </c>
      <c r="U977" t="s">
        <v>38</v>
      </c>
    </row>
    <row r="978" spans="1:21" x14ac:dyDescent="0.35">
      <c r="A978">
        <v>11038</v>
      </c>
      <c r="B978" s="1">
        <v>45533</v>
      </c>
      <c r="C978" s="2">
        <f>YEAR(Table2[Order Date])</f>
        <v>2024</v>
      </c>
      <c r="D978" s="2" t="str">
        <f>TEXT(Table2[Order Date],"mmm")</f>
        <v>Aug</v>
      </c>
      <c r="E978" t="s">
        <v>2121</v>
      </c>
      <c r="F978" t="s">
        <v>28</v>
      </c>
      <c r="G978" t="s">
        <v>144</v>
      </c>
      <c r="H978" t="str">
        <f>VLOOKUP(Table2[[#This Row],[City]], Table46[], 2, FALSE)</f>
        <v>Assam</v>
      </c>
      <c r="I978" t="s">
        <v>69</v>
      </c>
      <c r="J978" t="s">
        <v>115</v>
      </c>
      <c r="K978" t="s">
        <v>2122</v>
      </c>
      <c r="L978" s="2">
        <v>4</v>
      </c>
      <c r="M978" s="11">
        <v>54082</v>
      </c>
      <c r="N978" s="6">
        <v>20</v>
      </c>
      <c r="O978" s="4">
        <f>Table2[[#This Row],[Discount]]/100</f>
        <v>0.2</v>
      </c>
      <c r="P978" s="4" t="str">
        <f>IF(Table2[[#This Row],[Discount%]]=0,"No Discount",
IF(Table2[[#This Row],[Discount%]]&lt;=0.1,"Medium Discount",
IF(Table2[[#This Row],[Discount%]]&lt;=0.2,"High Discount")))</f>
        <v>High Discount</v>
      </c>
      <c r="Q978" s="9">
        <f>(Table2[Unit_Price]*Table2[Quantity])*(Table2[Discount]/100)</f>
        <v>43265.600000000006</v>
      </c>
      <c r="R978" s="10">
        <v>173062.39999999999</v>
      </c>
      <c r="S978" s="10">
        <v>31705.38</v>
      </c>
      <c r="T978" s="4">
        <f>Table2[Profit]/Table2[Sales]</f>
        <v>0.18320201268444217</v>
      </c>
      <c r="U978" t="s">
        <v>72</v>
      </c>
    </row>
    <row r="979" spans="1:21" x14ac:dyDescent="0.35">
      <c r="A979">
        <v>11039</v>
      </c>
      <c r="B979" s="1">
        <v>45712</v>
      </c>
      <c r="C979" s="2">
        <f>YEAR(Table2[Order Date])</f>
        <v>2025</v>
      </c>
      <c r="D979" s="2" t="str">
        <f>TEXT(Table2[Order Date],"mmm")</f>
        <v>Feb</v>
      </c>
      <c r="E979" t="s">
        <v>2123</v>
      </c>
      <c r="F979" t="s">
        <v>15</v>
      </c>
      <c r="G979" t="s">
        <v>93</v>
      </c>
      <c r="H979" t="str">
        <f>VLOOKUP(Table2[[#This Row],[City]], Table46[], 2, FALSE)</f>
        <v>Tamil Nadu</v>
      </c>
      <c r="I979" t="s">
        <v>69</v>
      </c>
      <c r="J979" t="s">
        <v>151</v>
      </c>
      <c r="K979" t="s">
        <v>871</v>
      </c>
      <c r="L979" s="2">
        <v>2</v>
      </c>
      <c r="M979" s="11">
        <v>16234</v>
      </c>
      <c r="N979" s="6">
        <v>5</v>
      </c>
      <c r="O979" s="4">
        <f>Table2[[#This Row],[Discount]]/100</f>
        <v>0.05</v>
      </c>
      <c r="P979" s="4" t="str">
        <f>IF(Table2[[#This Row],[Discount%]]=0,"No Discount",
IF(Table2[[#This Row],[Discount%]]&lt;=0.1,"Medium Discount",
IF(Table2[[#This Row],[Discount%]]&lt;=0.2,"High Discount")))</f>
        <v>Medium Discount</v>
      </c>
      <c r="Q979" s="9">
        <f>(Table2[Unit_Price]*Table2[Quantity])*(Table2[Discount]/100)</f>
        <v>1623.4</v>
      </c>
      <c r="R979" s="10">
        <v>30844.6</v>
      </c>
      <c r="S979" s="10">
        <v>6972.64</v>
      </c>
      <c r="T979" s="4">
        <f>Table2[Profit]/Table2[Sales]</f>
        <v>0.22605707319919857</v>
      </c>
      <c r="U979" t="s">
        <v>33</v>
      </c>
    </row>
    <row r="980" spans="1:21" x14ac:dyDescent="0.35">
      <c r="A980">
        <v>11040</v>
      </c>
      <c r="B980" s="1">
        <v>45541</v>
      </c>
      <c r="C980" s="2">
        <f>YEAR(Table2[Order Date])</f>
        <v>2024</v>
      </c>
      <c r="D980" s="2" t="str">
        <f>TEXT(Table2[Order Date],"mmm")</f>
        <v>Sep</v>
      </c>
      <c r="E980" t="s">
        <v>2124</v>
      </c>
      <c r="F980" t="s">
        <v>22</v>
      </c>
      <c r="G980" t="s">
        <v>74</v>
      </c>
      <c r="H980" t="str">
        <f>VLOOKUP(Table2[[#This Row],[City]], Table46[], 2, FALSE)</f>
        <v>Chandigarh</v>
      </c>
      <c r="I980" t="s">
        <v>96</v>
      </c>
      <c r="J980" t="s">
        <v>138</v>
      </c>
      <c r="K980" t="s">
        <v>2125</v>
      </c>
      <c r="L980" s="2">
        <v>1</v>
      </c>
      <c r="M980" s="11">
        <v>44624</v>
      </c>
      <c r="N980" s="6">
        <v>20</v>
      </c>
      <c r="O980" s="4">
        <f>Table2[[#This Row],[Discount]]/100</f>
        <v>0.2</v>
      </c>
      <c r="P980" s="4" t="str">
        <f>IF(Table2[[#This Row],[Discount%]]=0,"No Discount",
IF(Table2[[#This Row],[Discount%]]&lt;=0.1,"Medium Discount",
IF(Table2[[#This Row],[Discount%]]&lt;=0.2,"High Discount")))</f>
        <v>High Discount</v>
      </c>
      <c r="Q980" s="9">
        <f>(Table2[Unit_Price]*Table2[Quantity])*(Table2[Discount]/100)</f>
        <v>8924.8000000000011</v>
      </c>
      <c r="R980" s="10">
        <v>35699.199999999997</v>
      </c>
      <c r="S980" s="10">
        <v>4378.3900000000003</v>
      </c>
      <c r="T980" s="4">
        <f>Table2[Profit]/Table2[Sales]</f>
        <v>0.12264672597705273</v>
      </c>
      <c r="U980" t="s">
        <v>72</v>
      </c>
    </row>
    <row r="981" spans="1:21" x14ac:dyDescent="0.35">
      <c r="A981">
        <v>11041</v>
      </c>
      <c r="B981" s="1">
        <v>45739</v>
      </c>
      <c r="C981" s="2">
        <f>YEAR(Table2[Order Date])</f>
        <v>2025</v>
      </c>
      <c r="D981" s="2" t="str">
        <f>TEXT(Table2[Order Date],"mmm")</f>
        <v>Mar</v>
      </c>
      <c r="E981" t="s">
        <v>2126</v>
      </c>
      <c r="F981" t="s">
        <v>15</v>
      </c>
      <c r="G981" t="s">
        <v>93</v>
      </c>
      <c r="H981" t="str">
        <f>VLOOKUP(Table2[[#This Row],[City]], Table46[], 2, FALSE)</f>
        <v>Tamil Nadu</v>
      </c>
      <c r="I981" t="s">
        <v>75</v>
      </c>
      <c r="J981" t="s">
        <v>307</v>
      </c>
      <c r="K981" t="s">
        <v>1966</v>
      </c>
      <c r="L981" s="2">
        <v>3</v>
      </c>
      <c r="M981" s="11">
        <v>20681</v>
      </c>
      <c r="N981" s="6">
        <v>0</v>
      </c>
      <c r="O981" s="4">
        <f>Table2[[#This Row],[Discount]]/100</f>
        <v>0</v>
      </c>
      <c r="P981" s="4" t="str">
        <f>IF(Table2[[#This Row],[Discount%]]=0,"No Discount",
IF(Table2[[#This Row],[Discount%]]&lt;=0.1,"Medium Discount",
IF(Table2[[#This Row],[Discount%]]&lt;=0.2,"High Discount")))</f>
        <v>No Discount</v>
      </c>
      <c r="Q981" s="9">
        <f>(Table2[Unit_Price]*Table2[Quantity])*(Table2[Discount]/100)</f>
        <v>0</v>
      </c>
      <c r="R981" s="10">
        <v>62043</v>
      </c>
      <c r="S981" s="10">
        <v>10538.83</v>
      </c>
      <c r="T981" s="4">
        <f>Table2[Profit]/Table2[Sales]</f>
        <v>0.16986332060022888</v>
      </c>
      <c r="U981" t="s">
        <v>33</v>
      </c>
    </row>
    <row r="982" spans="1:21" x14ac:dyDescent="0.35">
      <c r="A982">
        <v>11042</v>
      </c>
      <c r="B982" s="1">
        <v>45225</v>
      </c>
      <c r="C982" s="2">
        <f>YEAR(Table2[Order Date])</f>
        <v>2023</v>
      </c>
      <c r="D982" s="2" t="str">
        <f>TEXT(Table2[Order Date],"mmm")</f>
        <v>Oct</v>
      </c>
      <c r="E982" t="s">
        <v>2127</v>
      </c>
      <c r="F982" t="s">
        <v>40</v>
      </c>
      <c r="G982" t="s">
        <v>41</v>
      </c>
      <c r="H982" t="str">
        <f>VLOOKUP(Table2[[#This Row],[City]], Table46[], 2, FALSE)</f>
        <v>Maharashtra</v>
      </c>
      <c r="I982" t="s">
        <v>42</v>
      </c>
      <c r="J982" t="s">
        <v>79</v>
      </c>
      <c r="K982" t="s">
        <v>1893</v>
      </c>
      <c r="L982" s="2">
        <v>1</v>
      </c>
      <c r="M982" s="11">
        <v>1071</v>
      </c>
      <c r="N982" s="6">
        <v>5</v>
      </c>
      <c r="O982" s="4">
        <f>Table2[[#This Row],[Discount]]/100</f>
        <v>0.05</v>
      </c>
      <c r="P982" s="4" t="str">
        <f>IF(Table2[[#This Row],[Discount%]]=0,"No Discount",
IF(Table2[[#This Row],[Discount%]]&lt;=0.1,"Medium Discount",
IF(Table2[[#This Row],[Discount%]]&lt;=0.2,"High Discount")))</f>
        <v>Medium Discount</v>
      </c>
      <c r="Q982" s="9">
        <f>(Table2[Unit_Price]*Table2[Quantity])*(Table2[Discount]/100)</f>
        <v>53.550000000000004</v>
      </c>
      <c r="R982" s="10">
        <v>1017.45</v>
      </c>
      <c r="S982" s="10">
        <v>146.99</v>
      </c>
      <c r="T982" s="4">
        <f>Table2[Profit]/Table2[Sales]</f>
        <v>0.14446901567644602</v>
      </c>
      <c r="U982" t="s">
        <v>20</v>
      </c>
    </row>
    <row r="983" spans="1:21" x14ac:dyDescent="0.35">
      <c r="A983">
        <v>11043</v>
      </c>
      <c r="B983" s="1">
        <v>45206</v>
      </c>
      <c r="C983" s="2">
        <f>YEAR(Table2[Order Date])</f>
        <v>2023</v>
      </c>
      <c r="D983" s="2" t="str">
        <f>TEXT(Table2[Order Date],"mmm")</f>
        <v>Oct</v>
      </c>
      <c r="E983" t="s">
        <v>2128</v>
      </c>
      <c r="F983" t="s">
        <v>40</v>
      </c>
      <c r="G983" t="s">
        <v>103</v>
      </c>
      <c r="H983" t="str">
        <f>VLOOKUP(Table2[[#This Row],[City]], Table46[], 2, FALSE)</f>
        <v>Gujarat</v>
      </c>
      <c r="I983" t="s">
        <v>96</v>
      </c>
      <c r="J983" t="s">
        <v>97</v>
      </c>
      <c r="K983" t="s">
        <v>2129</v>
      </c>
      <c r="L983" s="2">
        <v>1</v>
      </c>
      <c r="M983" s="11">
        <v>10248</v>
      </c>
      <c r="N983" s="6">
        <v>10</v>
      </c>
      <c r="O983" s="4">
        <f>Table2[[#This Row],[Discount]]/100</f>
        <v>0.1</v>
      </c>
      <c r="P983" s="4" t="str">
        <f>IF(Table2[[#This Row],[Discount%]]=0,"No Discount",
IF(Table2[[#This Row],[Discount%]]&lt;=0.1,"Medium Discount",
IF(Table2[[#This Row],[Discount%]]&lt;=0.2,"High Discount")))</f>
        <v>Medium Discount</v>
      </c>
      <c r="Q983" s="9">
        <f>(Table2[Unit_Price]*Table2[Quantity])*(Table2[Discount]/100)</f>
        <v>1024.8</v>
      </c>
      <c r="R983" s="10">
        <v>9223.2000000000007</v>
      </c>
      <c r="S983" s="10">
        <v>789.51</v>
      </c>
      <c r="T983" s="4">
        <f>Table2[Profit]/Table2[Sales]</f>
        <v>8.5600442362737436E-2</v>
      </c>
      <c r="U983" t="s">
        <v>72</v>
      </c>
    </row>
    <row r="984" spans="1:21" x14ac:dyDescent="0.35">
      <c r="A984">
        <v>11044</v>
      </c>
      <c r="B984" s="1">
        <v>45456</v>
      </c>
      <c r="C984" s="2">
        <f>YEAR(Table2[Order Date])</f>
        <v>2024</v>
      </c>
      <c r="D984" s="2" t="str">
        <f>TEXT(Table2[Order Date],"mmm")</f>
        <v>Jun</v>
      </c>
      <c r="E984" t="s">
        <v>2130</v>
      </c>
      <c r="F984" t="s">
        <v>40</v>
      </c>
      <c r="G984" t="s">
        <v>103</v>
      </c>
      <c r="H984" t="str">
        <f>VLOOKUP(Table2[[#This Row],[City]], Table46[], 2, FALSE)</f>
        <v>Gujarat</v>
      </c>
      <c r="I984" t="s">
        <v>30</v>
      </c>
      <c r="J984" t="s">
        <v>65</v>
      </c>
      <c r="K984" t="s">
        <v>2131</v>
      </c>
      <c r="L984" s="2">
        <v>3</v>
      </c>
      <c r="M984" s="11">
        <v>30343</v>
      </c>
      <c r="N984" s="6">
        <v>5</v>
      </c>
      <c r="O984" s="4">
        <f>Table2[[#This Row],[Discount]]/100</f>
        <v>0.05</v>
      </c>
      <c r="P984" s="4" t="str">
        <f>IF(Table2[[#This Row],[Discount%]]=0,"No Discount",
IF(Table2[[#This Row],[Discount%]]&lt;=0.1,"Medium Discount",
IF(Table2[[#This Row],[Discount%]]&lt;=0.2,"High Discount")))</f>
        <v>Medium Discount</v>
      </c>
      <c r="Q984" s="9">
        <f>(Table2[Unit_Price]*Table2[Quantity])*(Table2[Discount]/100)</f>
        <v>4551.45</v>
      </c>
      <c r="R984" s="10">
        <v>86477.55</v>
      </c>
      <c r="S984" s="10">
        <v>14191.99</v>
      </c>
      <c r="T984" s="4">
        <f>Table2[Profit]/Table2[Sales]</f>
        <v>0.16411184174389767</v>
      </c>
      <c r="U984" t="s">
        <v>72</v>
      </c>
    </row>
    <row r="985" spans="1:21" x14ac:dyDescent="0.35">
      <c r="A985">
        <v>11045</v>
      </c>
      <c r="B985" s="1">
        <v>45870</v>
      </c>
      <c r="C985" s="2">
        <f>YEAR(Table2[Order Date])</f>
        <v>2025</v>
      </c>
      <c r="D985" s="2" t="str">
        <f>TEXT(Table2[Order Date],"mmm")</f>
        <v>Aug</v>
      </c>
      <c r="E985" t="s">
        <v>2132</v>
      </c>
      <c r="F985" t="s">
        <v>40</v>
      </c>
      <c r="G985" t="s">
        <v>103</v>
      </c>
      <c r="H985" t="str">
        <f>VLOOKUP(Table2[[#This Row],[City]], Table46[], 2, FALSE)</f>
        <v>Gujarat</v>
      </c>
      <c r="I985" t="s">
        <v>24</v>
      </c>
      <c r="J985" t="s">
        <v>59</v>
      </c>
      <c r="K985" t="s">
        <v>2133</v>
      </c>
      <c r="L985" s="2">
        <v>4</v>
      </c>
      <c r="M985" s="11">
        <v>68181</v>
      </c>
      <c r="N985" s="6">
        <v>0</v>
      </c>
      <c r="O985" s="4">
        <f>Table2[[#This Row],[Discount]]/100</f>
        <v>0</v>
      </c>
      <c r="P985" s="4" t="str">
        <f>IF(Table2[[#This Row],[Discount%]]=0,"No Discount",
IF(Table2[[#This Row],[Discount%]]&lt;=0.1,"Medium Discount",
IF(Table2[[#This Row],[Discount%]]&lt;=0.2,"High Discount")))</f>
        <v>No Discount</v>
      </c>
      <c r="Q985" s="9">
        <f>(Table2[Unit_Price]*Table2[Quantity])*(Table2[Discount]/100)</f>
        <v>0</v>
      </c>
      <c r="R985" s="10">
        <v>272724</v>
      </c>
      <c r="S985" s="10">
        <v>47541.58</v>
      </c>
      <c r="T985" s="4">
        <f>Table2[Profit]/Table2[Sales]</f>
        <v>0.17432121852128893</v>
      </c>
      <c r="U985" t="s">
        <v>33</v>
      </c>
    </row>
    <row r="986" spans="1:21" x14ac:dyDescent="0.35">
      <c r="A986">
        <v>11047</v>
      </c>
      <c r="B986" s="1">
        <v>45366</v>
      </c>
      <c r="C986" s="2">
        <f>YEAR(Table2[Order Date])</f>
        <v>2024</v>
      </c>
      <c r="D986" s="2" t="str">
        <f>TEXT(Table2[Order Date],"mmm")</f>
        <v>Mar</v>
      </c>
      <c r="E986" t="s">
        <v>2136</v>
      </c>
      <c r="F986" t="s">
        <v>40</v>
      </c>
      <c r="G986" t="s">
        <v>103</v>
      </c>
      <c r="H986" t="str">
        <f>VLOOKUP(Table2[[#This Row],[City]], Table46[], 2, FALSE)</f>
        <v>Gujarat</v>
      </c>
      <c r="I986" t="s">
        <v>75</v>
      </c>
      <c r="J986" t="s">
        <v>76</v>
      </c>
      <c r="K986" t="s">
        <v>2137</v>
      </c>
      <c r="L986" s="2">
        <v>5</v>
      </c>
      <c r="M986" s="11">
        <v>65619</v>
      </c>
      <c r="N986" s="6">
        <v>5</v>
      </c>
      <c r="O986" s="4">
        <f>Table2[[#This Row],[Discount]]/100</f>
        <v>0.05</v>
      </c>
      <c r="P986" s="4" t="str">
        <f>IF(Table2[[#This Row],[Discount%]]=0,"No Discount",
IF(Table2[[#This Row],[Discount%]]&lt;=0.1,"Medium Discount",
IF(Table2[[#This Row],[Discount%]]&lt;=0.2,"High Discount")))</f>
        <v>Medium Discount</v>
      </c>
      <c r="Q986" s="9">
        <f>(Table2[Unit_Price]*Table2[Quantity])*(Table2[Discount]/100)</f>
        <v>16404.75</v>
      </c>
      <c r="R986" s="10">
        <v>311690.25</v>
      </c>
      <c r="S986" s="10">
        <v>67820.740000000005</v>
      </c>
      <c r="T986" s="4">
        <f>Table2[Profit]/Table2[Sales]</f>
        <v>0.21759018769435362</v>
      </c>
      <c r="U986" t="s">
        <v>72</v>
      </c>
    </row>
    <row r="987" spans="1:21" x14ac:dyDescent="0.35">
      <c r="A987">
        <v>11048</v>
      </c>
      <c r="B987" s="1">
        <v>45424</v>
      </c>
      <c r="C987" s="2">
        <f>YEAR(Table2[Order Date])</f>
        <v>2024</v>
      </c>
      <c r="D987" s="2" t="str">
        <f>TEXT(Table2[Order Date],"mmm")</f>
        <v>May</v>
      </c>
      <c r="E987" t="s">
        <v>2138</v>
      </c>
      <c r="F987" t="s">
        <v>15</v>
      </c>
      <c r="G987" t="s">
        <v>174</v>
      </c>
      <c r="H987" t="str">
        <f>VLOOKUP(Table2[[#This Row],[City]], Table46[], 2, FALSE)</f>
        <v>Tamil Nadu</v>
      </c>
      <c r="I987" t="s">
        <v>17</v>
      </c>
      <c r="J987" t="s">
        <v>18</v>
      </c>
      <c r="K987" t="s">
        <v>2139</v>
      </c>
      <c r="L987" s="2">
        <v>2</v>
      </c>
      <c r="M987" s="11">
        <v>67113</v>
      </c>
      <c r="N987" s="6">
        <v>5</v>
      </c>
      <c r="O987" s="4">
        <f>Table2[[#This Row],[Discount]]/100</f>
        <v>0.05</v>
      </c>
      <c r="P987" s="4" t="str">
        <f>IF(Table2[[#This Row],[Discount%]]=0,"No Discount",
IF(Table2[[#This Row],[Discount%]]&lt;=0.1,"Medium Discount",
IF(Table2[[#This Row],[Discount%]]&lt;=0.2,"High Discount")))</f>
        <v>Medium Discount</v>
      </c>
      <c r="Q987" s="9">
        <f>(Table2[Unit_Price]*Table2[Quantity])*(Table2[Discount]/100)</f>
        <v>6711.3</v>
      </c>
      <c r="R987" s="10">
        <v>127514.7</v>
      </c>
      <c r="S987" s="10">
        <v>19052.36</v>
      </c>
      <c r="T987" s="4">
        <f>Table2[Profit]/Table2[Sales]</f>
        <v>0.14941304806426239</v>
      </c>
      <c r="U987" t="s">
        <v>72</v>
      </c>
    </row>
    <row r="988" spans="1:21" x14ac:dyDescent="0.35">
      <c r="A988">
        <v>11049</v>
      </c>
      <c r="B988" s="1">
        <v>45781</v>
      </c>
      <c r="C988" s="2">
        <f>YEAR(Table2[Order Date])</f>
        <v>2025</v>
      </c>
      <c r="D988" s="2" t="str">
        <f>TEXT(Table2[Order Date],"mmm")</f>
        <v>May</v>
      </c>
      <c r="E988" t="s">
        <v>2140</v>
      </c>
      <c r="F988" t="s">
        <v>40</v>
      </c>
      <c r="G988" t="s">
        <v>41</v>
      </c>
      <c r="H988" t="str">
        <f>VLOOKUP(Table2[[#This Row],[City]], Table46[], 2, FALSE)</f>
        <v>Maharashtra</v>
      </c>
      <c r="I988" t="s">
        <v>17</v>
      </c>
      <c r="J988" t="s">
        <v>55</v>
      </c>
      <c r="K988" t="s">
        <v>461</v>
      </c>
      <c r="L988" s="2">
        <v>2</v>
      </c>
      <c r="M988" s="11">
        <v>20114</v>
      </c>
      <c r="N988" s="6">
        <v>15</v>
      </c>
      <c r="O988" s="4">
        <f>Table2[[#This Row],[Discount]]/100</f>
        <v>0.15</v>
      </c>
      <c r="P988" s="4" t="str">
        <f>IF(Table2[[#This Row],[Discount%]]=0,"No Discount",
IF(Table2[[#This Row],[Discount%]]&lt;=0.1,"Medium Discount",
IF(Table2[[#This Row],[Discount%]]&lt;=0.2,"High Discount")))</f>
        <v>High Discount</v>
      </c>
      <c r="Q988" s="9">
        <f>(Table2[Unit_Price]*Table2[Quantity])*(Table2[Discount]/100)</f>
        <v>6034.2</v>
      </c>
      <c r="R988" s="10">
        <v>34193.800000000003</v>
      </c>
      <c r="S988" s="10">
        <v>7109.46</v>
      </c>
      <c r="T988" s="4">
        <f>Table2[Profit]/Table2[Sales]</f>
        <v>0.20791663985868783</v>
      </c>
      <c r="U988" t="s">
        <v>38</v>
      </c>
    </row>
    <row r="989" spans="1:21" x14ac:dyDescent="0.35">
      <c r="A989">
        <v>11051</v>
      </c>
      <c r="B989" s="1">
        <v>45685</v>
      </c>
      <c r="C989" s="2">
        <f>YEAR(Table2[Order Date])</f>
        <v>2025</v>
      </c>
      <c r="D989" s="2" t="str">
        <f>TEXT(Table2[Order Date],"mmm")</f>
        <v>Jan</v>
      </c>
      <c r="E989" t="s">
        <v>2142</v>
      </c>
      <c r="F989" t="s">
        <v>40</v>
      </c>
      <c r="G989" t="s">
        <v>110</v>
      </c>
      <c r="H989" t="str">
        <f>VLOOKUP(Table2[[#This Row],[City]], Table46[], 2, FALSE)</f>
        <v>Gujarat</v>
      </c>
      <c r="I989" t="s">
        <v>17</v>
      </c>
      <c r="J989" t="s">
        <v>55</v>
      </c>
      <c r="K989" t="s">
        <v>2143</v>
      </c>
      <c r="L989" s="2">
        <v>1</v>
      </c>
      <c r="M989" s="11">
        <v>46017</v>
      </c>
      <c r="N989" s="6">
        <v>0</v>
      </c>
      <c r="O989" s="4">
        <f>Table2[[#This Row],[Discount]]/100</f>
        <v>0</v>
      </c>
      <c r="P989" s="4" t="str">
        <f>IF(Table2[[#This Row],[Discount%]]=0,"No Discount",
IF(Table2[[#This Row],[Discount%]]&lt;=0.1,"Medium Discount",
IF(Table2[[#This Row],[Discount%]]&lt;=0.2,"High Discount")))</f>
        <v>No Discount</v>
      </c>
      <c r="Q989" s="9">
        <f>(Table2[Unit_Price]*Table2[Quantity])*(Table2[Discount]/100)</f>
        <v>0</v>
      </c>
      <c r="R989" s="10">
        <v>46017</v>
      </c>
      <c r="S989" s="10">
        <v>11480.17</v>
      </c>
      <c r="T989" s="4">
        <f>Table2[Profit]/Table2[Sales]</f>
        <v>0.24947671512701827</v>
      </c>
      <c r="U989" t="s">
        <v>83</v>
      </c>
    </row>
    <row r="990" spans="1:21" x14ac:dyDescent="0.35">
      <c r="A990">
        <v>11052</v>
      </c>
      <c r="B990" s="1">
        <v>45607</v>
      </c>
      <c r="C990" s="2">
        <f>YEAR(Table2[Order Date])</f>
        <v>2024</v>
      </c>
      <c r="D990" s="2" t="str">
        <f>TEXT(Table2[Order Date],"mmm")</f>
        <v>Nov</v>
      </c>
      <c r="E990" t="s">
        <v>2144</v>
      </c>
      <c r="F990" t="s">
        <v>28</v>
      </c>
      <c r="G990" t="s">
        <v>29</v>
      </c>
      <c r="H990" t="str">
        <f>VLOOKUP(Table2[[#This Row],[City]], Table46[], 2, FALSE)</f>
        <v>Bihar</v>
      </c>
      <c r="I990" t="s">
        <v>69</v>
      </c>
      <c r="J990" t="s">
        <v>115</v>
      </c>
      <c r="K990" t="s">
        <v>2145</v>
      </c>
      <c r="L990" s="2">
        <v>5</v>
      </c>
      <c r="M990" s="11">
        <v>34608</v>
      </c>
      <c r="N990" s="6">
        <v>20</v>
      </c>
      <c r="O990" s="4">
        <f>Table2[[#This Row],[Discount]]/100</f>
        <v>0.2</v>
      </c>
      <c r="P990" s="4" t="str">
        <f>IF(Table2[[#This Row],[Discount%]]=0,"No Discount",
IF(Table2[[#This Row],[Discount%]]&lt;=0.1,"Medium Discount",
IF(Table2[[#This Row],[Discount%]]&lt;=0.2,"High Discount")))</f>
        <v>High Discount</v>
      </c>
      <c r="Q990" s="9">
        <f>(Table2[Unit_Price]*Table2[Quantity])*(Table2[Discount]/100)</f>
        <v>34608</v>
      </c>
      <c r="R990" s="10">
        <v>138432</v>
      </c>
      <c r="S990" s="10">
        <v>13386.86</v>
      </c>
      <c r="T990" s="4">
        <f>Table2[Profit]/Table2[Sales]</f>
        <v>9.670350785945446E-2</v>
      </c>
      <c r="U990" t="s">
        <v>38</v>
      </c>
    </row>
    <row r="991" spans="1:21" x14ac:dyDescent="0.35">
      <c r="A991">
        <v>11053</v>
      </c>
      <c r="B991" s="1">
        <v>45903</v>
      </c>
      <c r="C991" s="2">
        <f>YEAR(Table2[Order Date])</f>
        <v>2025</v>
      </c>
      <c r="D991" s="2" t="str">
        <f>TEXT(Table2[Order Date],"mmm")</f>
        <v>Sep</v>
      </c>
      <c r="E991" t="s">
        <v>2146</v>
      </c>
      <c r="F991" t="s">
        <v>28</v>
      </c>
      <c r="G991" t="s">
        <v>144</v>
      </c>
      <c r="H991" t="str">
        <f>VLOOKUP(Table2[[#This Row],[City]], Table46[], 2, FALSE)</f>
        <v>Assam</v>
      </c>
      <c r="I991" t="s">
        <v>75</v>
      </c>
      <c r="J991" t="s">
        <v>240</v>
      </c>
      <c r="K991" t="s">
        <v>2147</v>
      </c>
      <c r="L991" s="2">
        <v>5</v>
      </c>
      <c r="M991" s="11">
        <v>23060</v>
      </c>
      <c r="N991" s="6">
        <v>10</v>
      </c>
      <c r="O991" s="4">
        <f>Table2[[#This Row],[Discount]]/100</f>
        <v>0.1</v>
      </c>
      <c r="P991" s="4" t="str">
        <f>IF(Table2[[#This Row],[Discount%]]=0,"No Discount",
IF(Table2[[#This Row],[Discount%]]&lt;=0.1,"Medium Discount",
IF(Table2[[#This Row],[Discount%]]&lt;=0.2,"High Discount")))</f>
        <v>Medium Discount</v>
      </c>
      <c r="Q991" s="9">
        <f>(Table2[Unit_Price]*Table2[Quantity])*(Table2[Discount]/100)</f>
        <v>11530</v>
      </c>
      <c r="R991" s="10">
        <v>103770</v>
      </c>
      <c r="S991" s="10">
        <v>18282.64</v>
      </c>
      <c r="T991" s="4">
        <f>Table2[Profit]/Table2[Sales]</f>
        <v>0.17618425363785295</v>
      </c>
      <c r="U991" t="s">
        <v>20</v>
      </c>
    </row>
    <row r="992" spans="1:21" x14ac:dyDescent="0.35">
      <c r="A992">
        <v>11054</v>
      </c>
      <c r="B992" s="1">
        <v>45350</v>
      </c>
      <c r="C992" s="2">
        <f>YEAR(Table2[Order Date])</f>
        <v>2024</v>
      </c>
      <c r="D992" s="2" t="str">
        <f>TEXT(Table2[Order Date],"mmm")</f>
        <v>Feb</v>
      </c>
      <c r="E992" t="s">
        <v>2148</v>
      </c>
      <c r="F992" t="s">
        <v>22</v>
      </c>
      <c r="G992" t="s">
        <v>167</v>
      </c>
      <c r="H992" t="str">
        <f>VLOOKUP(Table2[[#This Row],[City]], Table46[], 2, FALSE)</f>
        <v>Punjab</v>
      </c>
      <c r="I992" t="s">
        <v>69</v>
      </c>
      <c r="J992" t="s">
        <v>70</v>
      </c>
      <c r="K992" t="s">
        <v>2149</v>
      </c>
      <c r="L992" s="2">
        <v>4</v>
      </c>
      <c r="M992" s="11">
        <v>53624</v>
      </c>
      <c r="N992" s="6">
        <v>0</v>
      </c>
      <c r="O992" s="4">
        <f>Table2[[#This Row],[Discount]]/100</f>
        <v>0</v>
      </c>
      <c r="P992" s="4" t="str">
        <f>IF(Table2[[#This Row],[Discount%]]=0,"No Discount",
IF(Table2[[#This Row],[Discount%]]&lt;=0.1,"Medium Discount",
IF(Table2[[#This Row],[Discount%]]&lt;=0.2,"High Discount")))</f>
        <v>No Discount</v>
      </c>
      <c r="Q992" s="9">
        <f>(Table2[Unit_Price]*Table2[Quantity])*(Table2[Discount]/100)</f>
        <v>0</v>
      </c>
      <c r="R992" s="10">
        <v>214496</v>
      </c>
      <c r="S992" s="10">
        <v>13543.77</v>
      </c>
      <c r="T992" s="4">
        <f>Table2[Profit]/Table2[Sales]</f>
        <v>6.3142296359838881E-2</v>
      </c>
      <c r="U992" t="s">
        <v>72</v>
      </c>
    </row>
    <row r="993" spans="1:21" x14ac:dyDescent="0.35">
      <c r="A993">
        <v>11055</v>
      </c>
      <c r="B993" s="1">
        <v>45567</v>
      </c>
      <c r="C993" s="2">
        <f>YEAR(Table2[Order Date])</f>
        <v>2024</v>
      </c>
      <c r="D993" s="2" t="str">
        <f>TEXT(Table2[Order Date],"mmm")</f>
        <v>Oct</v>
      </c>
      <c r="E993" t="s">
        <v>2150</v>
      </c>
      <c r="F993" t="s">
        <v>15</v>
      </c>
      <c r="G993" t="s">
        <v>147</v>
      </c>
      <c r="H993" t="str">
        <f>VLOOKUP(Table2[[#This Row],[City]], Table46[], 2, FALSE)</f>
        <v>Kerala</v>
      </c>
      <c r="I993" t="s">
        <v>24</v>
      </c>
      <c r="J993" t="s">
        <v>36</v>
      </c>
      <c r="K993" t="s">
        <v>2151</v>
      </c>
      <c r="L993" s="2">
        <v>5</v>
      </c>
      <c r="M993" s="11">
        <v>53156</v>
      </c>
      <c r="N993" s="6">
        <v>0</v>
      </c>
      <c r="O993" s="4">
        <f>Table2[[#This Row],[Discount]]/100</f>
        <v>0</v>
      </c>
      <c r="P993" s="4" t="str">
        <f>IF(Table2[[#This Row],[Discount%]]=0,"No Discount",
IF(Table2[[#This Row],[Discount%]]&lt;=0.1,"Medium Discount",
IF(Table2[[#This Row],[Discount%]]&lt;=0.2,"High Discount")))</f>
        <v>No Discount</v>
      </c>
      <c r="Q993" s="9">
        <f>(Table2[Unit_Price]*Table2[Quantity])*(Table2[Discount]/100)</f>
        <v>0</v>
      </c>
      <c r="R993" s="10">
        <v>265780</v>
      </c>
      <c r="S993" s="10">
        <v>45958.29</v>
      </c>
      <c r="T993" s="4">
        <f>Table2[Profit]/Table2[Sales]</f>
        <v>0.17291854165098955</v>
      </c>
      <c r="U993" t="s">
        <v>33</v>
      </c>
    </row>
    <row r="994" spans="1:21" x14ac:dyDescent="0.35">
      <c r="A994">
        <v>11056</v>
      </c>
      <c r="B994" s="1">
        <v>45395</v>
      </c>
      <c r="C994" s="2">
        <f>YEAR(Table2[Order Date])</f>
        <v>2024</v>
      </c>
      <c r="D994" s="2" t="str">
        <f>TEXT(Table2[Order Date],"mmm")</f>
        <v>Apr</v>
      </c>
      <c r="E994" t="s">
        <v>2152</v>
      </c>
      <c r="F994" t="s">
        <v>22</v>
      </c>
      <c r="G994" t="s">
        <v>58</v>
      </c>
      <c r="H994" t="str">
        <f>VLOOKUP(Table2[[#This Row],[City]], Table46[], 2, FALSE)</f>
        <v>Rajashtan</v>
      </c>
      <c r="I994" t="s">
        <v>129</v>
      </c>
      <c r="J994" t="s">
        <v>130</v>
      </c>
      <c r="K994" t="s">
        <v>2153</v>
      </c>
      <c r="L994" s="2">
        <v>4</v>
      </c>
      <c r="M994" s="11">
        <v>69925</v>
      </c>
      <c r="N994" s="6">
        <v>20</v>
      </c>
      <c r="O994" s="4">
        <f>Table2[[#This Row],[Discount]]/100</f>
        <v>0.2</v>
      </c>
      <c r="P994" s="4" t="str">
        <f>IF(Table2[[#This Row],[Discount%]]=0,"No Discount",
IF(Table2[[#This Row],[Discount%]]&lt;=0.1,"Medium Discount",
IF(Table2[[#This Row],[Discount%]]&lt;=0.2,"High Discount")))</f>
        <v>High Discount</v>
      </c>
      <c r="Q994" s="9">
        <f>(Table2[Unit_Price]*Table2[Quantity])*(Table2[Discount]/100)</f>
        <v>55940</v>
      </c>
      <c r="R994" s="10">
        <v>223760</v>
      </c>
      <c r="S994" s="10">
        <v>18817.060000000001</v>
      </c>
      <c r="T994" s="4">
        <f>Table2[Profit]/Table2[Sales]</f>
        <v>8.4094833750446907E-2</v>
      </c>
      <c r="U994" t="s">
        <v>20</v>
      </c>
    </row>
    <row r="995" spans="1:21" x14ac:dyDescent="0.35">
      <c r="A995">
        <v>11057</v>
      </c>
      <c r="B995" s="1">
        <v>45637</v>
      </c>
      <c r="C995" s="2">
        <f>YEAR(Table2[Order Date])</f>
        <v>2024</v>
      </c>
      <c r="D995" s="2" t="str">
        <f>TEXT(Table2[Order Date],"mmm")</f>
        <v>Dec</v>
      </c>
      <c r="E995" t="s">
        <v>2154</v>
      </c>
      <c r="F995" t="s">
        <v>40</v>
      </c>
      <c r="G995" t="s">
        <v>50</v>
      </c>
      <c r="H995" t="str">
        <f>VLOOKUP(Table2[[#This Row],[City]], Table46[], 2, FALSE)</f>
        <v>Maharashtra</v>
      </c>
      <c r="I995" t="s">
        <v>129</v>
      </c>
      <c r="J995" t="s">
        <v>159</v>
      </c>
      <c r="K995" t="s">
        <v>2155</v>
      </c>
      <c r="L995" s="2">
        <v>5</v>
      </c>
      <c r="M995" s="11">
        <v>28450</v>
      </c>
      <c r="N995" s="6">
        <v>5</v>
      </c>
      <c r="O995" s="4">
        <f>Table2[[#This Row],[Discount]]/100</f>
        <v>0.05</v>
      </c>
      <c r="P995" s="4" t="str">
        <f>IF(Table2[[#This Row],[Discount%]]=0,"No Discount",
IF(Table2[[#This Row],[Discount%]]&lt;=0.1,"Medium Discount",
IF(Table2[[#This Row],[Discount%]]&lt;=0.2,"High Discount")))</f>
        <v>Medium Discount</v>
      </c>
      <c r="Q995" s="9">
        <f>(Table2[Unit_Price]*Table2[Quantity])*(Table2[Discount]/100)</f>
        <v>7112.5</v>
      </c>
      <c r="R995" s="10">
        <v>135137.5</v>
      </c>
      <c r="S995" s="10">
        <v>8543.18</v>
      </c>
      <c r="T995" s="4">
        <f>Table2[Profit]/Table2[Sales]</f>
        <v>6.3218425677550649E-2</v>
      </c>
      <c r="U995" t="s">
        <v>83</v>
      </c>
    </row>
    <row r="996" spans="1:21" x14ac:dyDescent="0.35">
      <c r="A996">
        <v>11058</v>
      </c>
      <c r="B996" s="1">
        <v>45808</v>
      </c>
      <c r="C996" s="2">
        <f>YEAR(Table2[Order Date])</f>
        <v>2025</v>
      </c>
      <c r="D996" s="2" t="str">
        <f>TEXT(Table2[Order Date],"mmm")</f>
        <v>May</v>
      </c>
      <c r="E996" t="s">
        <v>2156</v>
      </c>
      <c r="F996" t="s">
        <v>40</v>
      </c>
      <c r="G996" t="s">
        <v>110</v>
      </c>
      <c r="H996" t="str">
        <f>VLOOKUP(Table2[[#This Row],[City]], Table46[], 2, FALSE)</f>
        <v>Gujarat</v>
      </c>
      <c r="I996" t="s">
        <v>96</v>
      </c>
      <c r="J996" t="s">
        <v>156</v>
      </c>
      <c r="K996" t="s">
        <v>2157</v>
      </c>
      <c r="L996" s="2">
        <v>5</v>
      </c>
      <c r="M996" s="11">
        <v>61981</v>
      </c>
      <c r="N996" s="6">
        <v>10</v>
      </c>
      <c r="O996" s="4">
        <f>Table2[[#This Row],[Discount]]/100</f>
        <v>0.1</v>
      </c>
      <c r="P996" s="4" t="str">
        <f>IF(Table2[[#This Row],[Discount%]]=0,"No Discount",
IF(Table2[[#This Row],[Discount%]]&lt;=0.1,"Medium Discount",
IF(Table2[[#This Row],[Discount%]]&lt;=0.2,"High Discount")))</f>
        <v>Medium Discount</v>
      </c>
      <c r="Q996" s="9">
        <f>(Table2[Unit_Price]*Table2[Quantity])*(Table2[Discount]/100)</f>
        <v>30990.5</v>
      </c>
      <c r="R996" s="10">
        <v>278914.5</v>
      </c>
      <c r="S996" s="10">
        <v>30971.48</v>
      </c>
      <c r="T996" s="4">
        <f>Table2[Profit]/Table2[Sales]</f>
        <v>0.11104291817026364</v>
      </c>
      <c r="U996" t="s">
        <v>38</v>
      </c>
    </row>
    <row r="997" spans="1:21" x14ac:dyDescent="0.35">
      <c r="A997">
        <v>11059</v>
      </c>
      <c r="B997" s="1">
        <v>45902</v>
      </c>
      <c r="C997" s="2">
        <f>YEAR(Table2[Order Date])</f>
        <v>2025</v>
      </c>
      <c r="D997" s="2" t="str">
        <f>TEXT(Table2[Order Date],"mmm")</f>
        <v>Sep</v>
      </c>
      <c r="E997" t="s">
        <v>2158</v>
      </c>
      <c r="F997" t="s">
        <v>15</v>
      </c>
      <c r="G997" t="s">
        <v>16</v>
      </c>
      <c r="H997" t="str">
        <f>VLOOKUP(Table2[[#This Row],[City]], Table46[], 2, FALSE)</f>
        <v>Karnataka</v>
      </c>
      <c r="I997" t="s">
        <v>75</v>
      </c>
      <c r="J997" t="s">
        <v>409</v>
      </c>
      <c r="K997" t="s">
        <v>2159</v>
      </c>
      <c r="L997" s="2">
        <v>4</v>
      </c>
      <c r="M997" s="11">
        <v>46217</v>
      </c>
      <c r="N997" s="6">
        <v>10</v>
      </c>
      <c r="O997" s="4">
        <f>Table2[[#This Row],[Discount]]/100</f>
        <v>0.1</v>
      </c>
      <c r="P997" s="4" t="str">
        <f>IF(Table2[[#This Row],[Discount%]]=0,"No Discount",
IF(Table2[[#This Row],[Discount%]]&lt;=0.1,"Medium Discount",
IF(Table2[[#This Row],[Discount%]]&lt;=0.2,"High Discount")))</f>
        <v>Medium Discount</v>
      </c>
      <c r="Q997" s="9">
        <f>(Table2[Unit_Price]*Table2[Quantity])*(Table2[Discount]/100)</f>
        <v>18486.8</v>
      </c>
      <c r="R997" s="10">
        <v>166381.20000000001</v>
      </c>
      <c r="S997" s="10">
        <v>18545.21</v>
      </c>
      <c r="T997" s="4">
        <f>Table2[Profit]/Table2[Sales]</f>
        <v>0.11146217240890195</v>
      </c>
      <c r="U997" t="s">
        <v>38</v>
      </c>
    </row>
    <row r="998" spans="1:21" x14ac:dyDescent="0.35">
      <c r="A998">
        <v>11060</v>
      </c>
      <c r="B998" s="1">
        <v>45497</v>
      </c>
      <c r="C998" s="2">
        <f>YEAR(Table2[Order Date])</f>
        <v>2024</v>
      </c>
      <c r="D998" s="2" t="str">
        <f>TEXT(Table2[Order Date],"mmm")</f>
        <v>Jul</v>
      </c>
      <c r="E998" t="s">
        <v>2160</v>
      </c>
      <c r="F998" t="s">
        <v>40</v>
      </c>
      <c r="G998" t="s">
        <v>62</v>
      </c>
      <c r="H998" t="str">
        <f>VLOOKUP(Table2[[#This Row],[City]], Table46[], 2, FALSE)</f>
        <v>Goa</v>
      </c>
      <c r="I998" t="s">
        <v>30</v>
      </c>
      <c r="J998" t="s">
        <v>322</v>
      </c>
      <c r="K998" t="s">
        <v>2161</v>
      </c>
      <c r="L998" s="2">
        <v>5</v>
      </c>
      <c r="M998" s="11">
        <v>26290</v>
      </c>
      <c r="N998" s="6">
        <v>15</v>
      </c>
      <c r="O998" s="4">
        <f>Table2[[#This Row],[Discount]]/100</f>
        <v>0.15</v>
      </c>
      <c r="P998" s="4" t="str">
        <f>IF(Table2[[#This Row],[Discount%]]=0,"No Discount",
IF(Table2[[#This Row],[Discount%]]&lt;=0.1,"Medium Discount",
IF(Table2[[#This Row],[Discount%]]&lt;=0.2,"High Discount")))</f>
        <v>High Discount</v>
      </c>
      <c r="Q998" s="9">
        <f>(Table2[Unit_Price]*Table2[Quantity])*(Table2[Discount]/100)</f>
        <v>19717.5</v>
      </c>
      <c r="R998" s="10">
        <v>111732.5</v>
      </c>
      <c r="S998" s="10">
        <v>17413.740000000002</v>
      </c>
      <c r="T998" s="4">
        <f>Table2[Profit]/Table2[Sales]</f>
        <v>0.15585205736916297</v>
      </c>
      <c r="U998" t="s">
        <v>83</v>
      </c>
    </row>
    <row r="999" spans="1:21" x14ac:dyDescent="0.35">
      <c r="A999">
        <v>11062</v>
      </c>
      <c r="B999" s="1">
        <v>45794</v>
      </c>
      <c r="C999" s="2">
        <f>YEAR(Table2[Order Date])</f>
        <v>2025</v>
      </c>
      <c r="D999" s="2" t="str">
        <f>TEXT(Table2[Order Date],"mmm")</f>
        <v>May</v>
      </c>
      <c r="E999" t="s">
        <v>2164</v>
      </c>
      <c r="F999" t="s">
        <v>22</v>
      </c>
      <c r="G999" t="s">
        <v>74</v>
      </c>
      <c r="H999" t="str">
        <f>VLOOKUP(Table2[[#This Row],[City]], Table46[], 2, FALSE)</f>
        <v>Chandigarh</v>
      </c>
      <c r="I999" t="s">
        <v>129</v>
      </c>
      <c r="J999" t="s">
        <v>159</v>
      </c>
      <c r="K999" t="s">
        <v>2165</v>
      </c>
      <c r="L999" s="2">
        <v>4</v>
      </c>
      <c r="M999" s="11">
        <v>614</v>
      </c>
      <c r="N999" s="6">
        <v>0</v>
      </c>
      <c r="O999" s="4">
        <f>Table2[[#This Row],[Discount]]/100</f>
        <v>0</v>
      </c>
      <c r="P999" s="4" t="str">
        <f>IF(Table2[[#This Row],[Discount%]]=0,"No Discount",
IF(Table2[[#This Row],[Discount%]]&lt;=0.1,"Medium Discount",
IF(Table2[[#This Row],[Discount%]]&lt;=0.2,"High Discount")))</f>
        <v>No Discount</v>
      </c>
      <c r="Q999" s="9">
        <f>(Table2[Unit_Price]*Table2[Quantity])*(Table2[Discount]/100)</f>
        <v>0</v>
      </c>
      <c r="R999" s="10">
        <v>2456</v>
      </c>
      <c r="S999" s="10">
        <v>458.44</v>
      </c>
      <c r="T999" s="4">
        <f>Table2[Profit]/Table2[Sales]</f>
        <v>0.18666123778501628</v>
      </c>
      <c r="U999" t="s">
        <v>33</v>
      </c>
    </row>
    <row r="1000" spans="1:21" x14ac:dyDescent="0.35">
      <c r="A1000">
        <v>11063</v>
      </c>
      <c r="B1000" s="1">
        <v>45620</v>
      </c>
      <c r="C1000" s="2">
        <f>YEAR(Table2[Order Date])</f>
        <v>2024</v>
      </c>
      <c r="D1000" s="2" t="str">
        <f>TEXT(Table2[Order Date],"mmm")</f>
        <v>Nov</v>
      </c>
      <c r="E1000" t="s">
        <v>2166</v>
      </c>
      <c r="F1000" t="s">
        <v>15</v>
      </c>
      <c r="G1000" t="s">
        <v>147</v>
      </c>
      <c r="H1000" t="str">
        <f>VLOOKUP(Table2[[#This Row],[City]], Table46[], 2, FALSE)</f>
        <v>Kerala</v>
      </c>
      <c r="I1000" t="s">
        <v>46</v>
      </c>
      <c r="J1000" t="s">
        <v>126</v>
      </c>
      <c r="K1000" t="s">
        <v>1244</v>
      </c>
      <c r="L1000" s="2">
        <v>1</v>
      </c>
      <c r="M1000" s="11">
        <v>11858</v>
      </c>
      <c r="N1000" s="6">
        <v>5</v>
      </c>
      <c r="O1000" s="4">
        <f>Table2[[#This Row],[Discount]]/100</f>
        <v>0.05</v>
      </c>
      <c r="P1000" s="4" t="str">
        <f>IF(Table2[[#This Row],[Discount%]]=0,"No Discount",
IF(Table2[[#This Row],[Discount%]]&lt;=0.1,"Medium Discount",
IF(Table2[[#This Row],[Discount%]]&lt;=0.2,"High Discount")))</f>
        <v>Medium Discount</v>
      </c>
      <c r="Q1000" s="9">
        <f>(Table2[Unit_Price]*Table2[Quantity])*(Table2[Discount]/100)</f>
        <v>592.9</v>
      </c>
      <c r="R1000" s="10">
        <v>11265.1</v>
      </c>
      <c r="S1000" s="10">
        <v>670.04</v>
      </c>
      <c r="T1000" s="4">
        <f>Table2[Profit]/Table2[Sales]</f>
        <v>5.9479276704157084E-2</v>
      </c>
      <c r="U1000" t="s">
        <v>33</v>
      </c>
    </row>
    <row r="1001" spans="1:21" x14ac:dyDescent="0.35">
      <c r="A1001">
        <v>11064</v>
      </c>
      <c r="B1001" s="1">
        <v>45632</v>
      </c>
      <c r="C1001" s="2">
        <f>YEAR(Table2[Order Date])</f>
        <v>2024</v>
      </c>
      <c r="D1001" s="2" t="str">
        <f>TEXT(Table2[Order Date],"mmm")</f>
        <v>Dec</v>
      </c>
      <c r="E1001" t="s">
        <v>2167</v>
      </c>
      <c r="F1001" t="s">
        <v>28</v>
      </c>
      <c r="G1001" t="s">
        <v>35</v>
      </c>
      <c r="H1001" t="str">
        <f>VLOOKUP(Table2[[#This Row],[City]], Table46[], 2, FALSE)</f>
        <v>West Bengal</v>
      </c>
      <c r="I1001" t="s">
        <v>17</v>
      </c>
      <c r="J1001" t="s">
        <v>100</v>
      </c>
      <c r="K1001" t="s">
        <v>2168</v>
      </c>
      <c r="L1001" s="2">
        <v>3</v>
      </c>
      <c r="M1001" s="11">
        <v>66303</v>
      </c>
      <c r="N1001" s="6">
        <v>0</v>
      </c>
      <c r="O1001" s="4">
        <f>Table2[[#This Row],[Discount]]/100</f>
        <v>0</v>
      </c>
      <c r="P1001" s="4" t="str">
        <f>IF(Table2[[#This Row],[Discount%]]=0,"No Discount",
IF(Table2[[#This Row],[Discount%]]&lt;=0.1,"Medium Discount",
IF(Table2[[#This Row],[Discount%]]&lt;=0.2,"High Discount")))</f>
        <v>No Discount</v>
      </c>
      <c r="Q1001" s="9">
        <f>(Table2[Unit_Price]*Table2[Quantity])*(Table2[Discount]/100)</f>
        <v>0</v>
      </c>
      <c r="R1001" s="10">
        <v>198909</v>
      </c>
      <c r="S1001" s="10">
        <v>45906.61</v>
      </c>
      <c r="T1001" s="4">
        <f>Table2[Profit]/Table2[Sales]</f>
        <v>0.23079202047167299</v>
      </c>
      <c r="U1001" t="s">
        <v>83</v>
      </c>
    </row>
    <row r="1002" spans="1:21" x14ac:dyDescent="0.35">
      <c r="A1002">
        <v>11065</v>
      </c>
      <c r="B1002" s="1">
        <v>45210</v>
      </c>
      <c r="C1002" s="2">
        <f>YEAR(Table2[Order Date])</f>
        <v>2023</v>
      </c>
      <c r="D1002" s="2" t="str">
        <f>TEXT(Table2[Order Date],"mmm")</f>
        <v>Oct</v>
      </c>
      <c r="E1002" t="s">
        <v>2169</v>
      </c>
      <c r="F1002" t="s">
        <v>28</v>
      </c>
      <c r="G1002" t="s">
        <v>114</v>
      </c>
      <c r="H1002" t="str">
        <f>VLOOKUP(Table2[[#This Row],[City]], Table46[], 2, FALSE)</f>
        <v>Jharkhand</v>
      </c>
      <c r="I1002" t="s">
        <v>17</v>
      </c>
      <c r="J1002" t="s">
        <v>100</v>
      </c>
      <c r="K1002" t="s">
        <v>2170</v>
      </c>
      <c r="L1002" s="2">
        <v>3</v>
      </c>
      <c r="M1002" s="11">
        <v>56549</v>
      </c>
      <c r="N1002" s="6">
        <v>20</v>
      </c>
      <c r="O1002" s="4">
        <f>Table2[[#This Row],[Discount]]/100</f>
        <v>0.2</v>
      </c>
      <c r="P1002" s="4" t="str">
        <f>IF(Table2[[#This Row],[Discount%]]=0,"No Discount",
IF(Table2[[#This Row],[Discount%]]&lt;=0.1,"Medium Discount",
IF(Table2[[#This Row],[Discount%]]&lt;=0.2,"High Discount")))</f>
        <v>High Discount</v>
      </c>
      <c r="Q1002" s="9">
        <f>(Table2[Unit_Price]*Table2[Quantity])*(Table2[Discount]/100)</f>
        <v>33929.4</v>
      </c>
      <c r="R1002" s="10">
        <v>135717.6</v>
      </c>
      <c r="S1002" s="10">
        <v>9387.1299999999992</v>
      </c>
      <c r="T1002" s="4">
        <f>Table2[Profit]/Table2[Sales]</f>
        <v>6.916663719370221E-2</v>
      </c>
      <c r="U1002" t="s">
        <v>20</v>
      </c>
    </row>
    <row r="1003" spans="1:21" x14ac:dyDescent="0.35">
      <c r="A1003">
        <v>11066</v>
      </c>
      <c r="B1003" s="1">
        <v>45787</v>
      </c>
      <c r="C1003" s="2">
        <f>YEAR(Table2[Order Date])</f>
        <v>2025</v>
      </c>
      <c r="D1003" s="2" t="str">
        <f>TEXT(Table2[Order Date],"mmm")</f>
        <v>May</v>
      </c>
      <c r="E1003" t="s">
        <v>2171</v>
      </c>
      <c r="F1003" t="s">
        <v>40</v>
      </c>
      <c r="G1003" t="s">
        <v>50</v>
      </c>
      <c r="H1003" t="str">
        <f>VLOOKUP(Table2[[#This Row],[City]], Table46[], 2, FALSE)</f>
        <v>Maharashtra</v>
      </c>
      <c r="I1003" t="s">
        <v>86</v>
      </c>
      <c r="J1003" t="s">
        <v>90</v>
      </c>
      <c r="K1003" t="s">
        <v>2172</v>
      </c>
      <c r="L1003" s="2">
        <v>1</v>
      </c>
      <c r="M1003" s="11">
        <v>38853</v>
      </c>
      <c r="N1003" s="6">
        <v>20</v>
      </c>
      <c r="O1003" s="4">
        <f>Table2[[#This Row],[Discount]]/100</f>
        <v>0.2</v>
      </c>
      <c r="P1003" s="4" t="str">
        <f>IF(Table2[[#This Row],[Discount%]]=0,"No Discount",
IF(Table2[[#This Row],[Discount%]]&lt;=0.1,"Medium Discount",
IF(Table2[[#This Row],[Discount%]]&lt;=0.2,"High Discount")))</f>
        <v>High Discount</v>
      </c>
      <c r="Q1003" s="9">
        <f>(Table2[Unit_Price]*Table2[Quantity])*(Table2[Discount]/100)</f>
        <v>7770.6</v>
      </c>
      <c r="R1003" s="10">
        <v>31082.400000000001</v>
      </c>
      <c r="S1003" s="10">
        <v>4063.2</v>
      </c>
      <c r="T1003" s="4">
        <f>Table2[Profit]/Table2[Sales]</f>
        <v>0.13072349625511542</v>
      </c>
      <c r="U1003" t="s">
        <v>20</v>
      </c>
    </row>
    <row r="1004" spans="1:21" x14ac:dyDescent="0.35">
      <c r="A1004">
        <v>11067</v>
      </c>
      <c r="B1004" s="1">
        <v>45906</v>
      </c>
      <c r="C1004" s="2">
        <f>YEAR(Table2[Order Date])</f>
        <v>2025</v>
      </c>
      <c r="D1004" s="2" t="str">
        <f>TEXT(Table2[Order Date],"mmm")</f>
        <v>Sep</v>
      </c>
      <c r="E1004" t="s">
        <v>2173</v>
      </c>
      <c r="F1004" t="s">
        <v>15</v>
      </c>
      <c r="G1004" t="s">
        <v>93</v>
      </c>
      <c r="H1004" t="str">
        <f>VLOOKUP(Table2[[#This Row],[City]], Table46[], 2, FALSE)</f>
        <v>Tamil Nadu</v>
      </c>
      <c r="I1004" t="s">
        <v>75</v>
      </c>
      <c r="J1004" t="s">
        <v>307</v>
      </c>
      <c r="K1004" t="s">
        <v>2174</v>
      </c>
      <c r="L1004" s="2">
        <v>4</v>
      </c>
      <c r="M1004" s="11">
        <v>20842</v>
      </c>
      <c r="N1004" s="6">
        <v>0</v>
      </c>
      <c r="O1004" s="4">
        <f>Table2[[#This Row],[Discount]]/100</f>
        <v>0</v>
      </c>
      <c r="P1004" s="4" t="str">
        <f>IF(Table2[[#This Row],[Discount%]]=0,"No Discount",
IF(Table2[[#This Row],[Discount%]]&lt;=0.1,"Medium Discount",
IF(Table2[[#This Row],[Discount%]]&lt;=0.2,"High Discount")))</f>
        <v>No Discount</v>
      </c>
      <c r="Q1004" s="9">
        <f>(Table2[Unit_Price]*Table2[Quantity])*(Table2[Discount]/100)</f>
        <v>0</v>
      </c>
      <c r="R1004" s="10">
        <v>83368</v>
      </c>
      <c r="S1004" s="10">
        <v>8546.61</v>
      </c>
      <c r="T1004" s="4">
        <f>Table2[Profit]/Table2[Sales]</f>
        <v>0.10251667306400539</v>
      </c>
      <c r="U1004" t="s">
        <v>33</v>
      </c>
    </row>
    <row r="1005" spans="1:21" x14ac:dyDescent="0.35">
      <c r="A1005">
        <v>11068</v>
      </c>
      <c r="B1005" s="1">
        <v>45580</v>
      </c>
      <c r="C1005" s="2">
        <f>YEAR(Table2[Order Date])</f>
        <v>2024</v>
      </c>
      <c r="D1005" s="2" t="str">
        <f>TEXT(Table2[Order Date],"mmm")</f>
        <v>Oct</v>
      </c>
      <c r="E1005" t="s">
        <v>2175</v>
      </c>
      <c r="F1005" t="s">
        <v>15</v>
      </c>
      <c r="G1005" t="s">
        <v>174</v>
      </c>
      <c r="H1005" t="str">
        <f>VLOOKUP(Table2[[#This Row],[City]], Table46[], 2, FALSE)</f>
        <v>Tamil Nadu</v>
      </c>
      <c r="I1005" t="s">
        <v>69</v>
      </c>
      <c r="J1005" t="s">
        <v>115</v>
      </c>
      <c r="K1005" t="s">
        <v>2176</v>
      </c>
      <c r="L1005" s="2">
        <v>4</v>
      </c>
      <c r="M1005" s="11">
        <v>5016</v>
      </c>
      <c r="N1005" s="6">
        <v>15</v>
      </c>
      <c r="O1005" s="4">
        <f>Table2[[#This Row],[Discount]]/100</f>
        <v>0.15</v>
      </c>
      <c r="P1005" s="4" t="str">
        <f>IF(Table2[[#This Row],[Discount%]]=0,"No Discount",
IF(Table2[[#This Row],[Discount%]]&lt;=0.1,"Medium Discount",
IF(Table2[[#This Row],[Discount%]]&lt;=0.2,"High Discount")))</f>
        <v>High Discount</v>
      </c>
      <c r="Q1005" s="9">
        <f>(Table2[Unit_Price]*Table2[Quantity])*(Table2[Discount]/100)</f>
        <v>3009.6</v>
      </c>
      <c r="R1005" s="10">
        <v>17054.400000000001</v>
      </c>
      <c r="S1005" s="10">
        <v>2561.6799999999998</v>
      </c>
      <c r="T1005" s="4">
        <f>Table2[Profit]/Table2[Sales]</f>
        <v>0.15020639834881319</v>
      </c>
      <c r="U1005" t="s">
        <v>20</v>
      </c>
    </row>
    <row r="1006" spans="1:21" x14ac:dyDescent="0.35">
      <c r="A1006">
        <v>11069</v>
      </c>
      <c r="B1006" s="1">
        <v>45850</v>
      </c>
      <c r="C1006" s="2">
        <f>YEAR(Table2[Order Date])</f>
        <v>2025</v>
      </c>
      <c r="D1006" s="2" t="str">
        <f>TEXT(Table2[Order Date],"mmm")</f>
        <v>Jul</v>
      </c>
      <c r="E1006" t="s">
        <v>2177</v>
      </c>
      <c r="F1006" t="s">
        <v>40</v>
      </c>
      <c r="G1006" t="s">
        <v>50</v>
      </c>
      <c r="H1006" t="str">
        <f>VLOOKUP(Table2[[#This Row],[City]], Table46[], 2, FALSE)</f>
        <v>Maharashtra</v>
      </c>
      <c r="I1006" t="s">
        <v>96</v>
      </c>
      <c r="J1006" t="s">
        <v>138</v>
      </c>
      <c r="K1006" t="s">
        <v>2178</v>
      </c>
      <c r="L1006" s="2">
        <v>2</v>
      </c>
      <c r="M1006" s="11">
        <v>41608</v>
      </c>
      <c r="N1006" s="6">
        <v>0</v>
      </c>
      <c r="O1006" s="4">
        <f>Table2[[#This Row],[Discount]]/100</f>
        <v>0</v>
      </c>
      <c r="P1006" s="4" t="str">
        <f>IF(Table2[[#This Row],[Discount%]]=0,"No Discount",
IF(Table2[[#This Row],[Discount%]]&lt;=0.1,"Medium Discount",
IF(Table2[[#This Row],[Discount%]]&lt;=0.2,"High Discount")))</f>
        <v>No Discount</v>
      </c>
      <c r="Q1006" s="9">
        <f>(Table2[Unit_Price]*Table2[Quantity])*(Table2[Discount]/100)</f>
        <v>0</v>
      </c>
      <c r="R1006" s="10">
        <v>83216</v>
      </c>
      <c r="S1006" s="10">
        <v>6068.01</v>
      </c>
      <c r="T1006" s="4">
        <f>Table2[Profit]/Table2[Sales]</f>
        <v>7.2918789655835425E-2</v>
      </c>
      <c r="U1006" t="s">
        <v>72</v>
      </c>
    </row>
    <row r="1007" spans="1:21" x14ac:dyDescent="0.35">
      <c r="A1007">
        <v>11070</v>
      </c>
      <c r="B1007" s="1">
        <v>45342</v>
      </c>
      <c r="C1007" s="2">
        <f>YEAR(Table2[Order Date])</f>
        <v>2024</v>
      </c>
      <c r="D1007" s="2" t="str">
        <f>TEXT(Table2[Order Date],"mmm")</f>
        <v>Feb</v>
      </c>
      <c r="E1007" t="s">
        <v>2179</v>
      </c>
      <c r="F1007" t="s">
        <v>40</v>
      </c>
      <c r="G1007" t="s">
        <v>110</v>
      </c>
      <c r="H1007" t="str">
        <f>VLOOKUP(Table2[[#This Row],[City]], Table46[], 2, FALSE)</f>
        <v>Gujarat</v>
      </c>
      <c r="I1007" t="s">
        <v>30</v>
      </c>
      <c r="J1007" t="s">
        <v>227</v>
      </c>
      <c r="K1007" t="s">
        <v>2180</v>
      </c>
      <c r="L1007" s="2">
        <v>5</v>
      </c>
      <c r="M1007" s="11">
        <v>35132</v>
      </c>
      <c r="N1007" s="6">
        <v>10</v>
      </c>
      <c r="O1007" s="4">
        <f>Table2[[#This Row],[Discount]]/100</f>
        <v>0.1</v>
      </c>
      <c r="P1007" s="4" t="str">
        <f>IF(Table2[[#This Row],[Discount%]]=0,"No Discount",
IF(Table2[[#This Row],[Discount%]]&lt;=0.1,"Medium Discount",
IF(Table2[[#This Row],[Discount%]]&lt;=0.2,"High Discount")))</f>
        <v>Medium Discount</v>
      </c>
      <c r="Q1007" s="9">
        <f>(Table2[Unit_Price]*Table2[Quantity])*(Table2[Discount]/100)</f>
        <v>17566</v>
      </c>
      <c r="R1007" s="10">
        <v>158094</v>
      </c>
      <c r="S1007" s="10">
        <v>32036.26</v>
      </c>
      <c r="T1007" s="4">
        <f>Table2[Profit]/Table2[Sales]</f>
        <v>0.202640580920212</v>
      </c>
      <c r="U1007" t="s">
        <v>38</v>
      </c>
    </row>
    <row r="1008" spans="1:21" x14ac:dyDescent="0.35">
      <c r="A1008">
        <v>11071</v>
      </c>
      <c r="B1008" s="1">
        <v>45698</v>
      </c>
      <c r="C1008" s="2">
        <f>YEAR(Table2[Order Date])</f>
        <v>2025</v>
      </c>
      <c r="D1008" s="2" t="str">
        <f>TEXT(Table2[Order Date],"mmm")</f>
        <v>Feb</v>
      </c>
      <c r="E1008" t="s">
        <v>2181</v>
      </c>
      <c r="F1008" t="s">
        <v>15</v>
      </c>
      <c r="G1008" t="s">
        <v>16</v>
      </c>
      <c r="H1008" t="str">
        <f>VLOOKUP(Table2[[#This Row],[City]], Table46[], 2, FALSE)</f>
        <v>Karnataka</v>
      </c>
      <c r="I1008" t="s">
        <v>86</v>
      </c>
      <c r="J1008" t="s">
        <v>87</v>
      </c>
      <c r="K1008" t="s">
        <v>2182</v>
      </c>
      <c r="L1008" s="2">
        <v>3</v>
      </c>
      <c r="M1008" s="11">
        <v>23559</v>
      </c>
      <c r="N1008" s="6">
        <v>20</v>
      </c>
      <c r="O1008" s="4">
        <f>Table2[[#This Row],[Discount]]/100</f>
        <v>0.2</v>
      </c>
      <c r="P1008" s="4" t="str">
        <f>IF(Table2[[#This Row],[Discount%]]=0,"No Discount",
IF(Table2[[#This Row],[Discount%]]&lt;=0.1,"Medium Discount",
IF(Table2[[#This Row],[Discount%]]&lt;=0.2,"High Discount")))</f>
        <v>High Discount</v>
      </c>
      <c r="Q1008" s="9">
        <f>(Table2[Unit_Price]*Table2[Quantity])*(Table2[Discount]/100)</f>
        <v>14135.400000000001</v>
      </c>
      <c r="R1008" s="10">
        <v>56541.599999999999</v>
      </c>
      <c r="S1008" s="10">
        <v>5767.1</v>
      </c>
      <c r="T1008" s="4">
        <f>Table2[Profit]/Table2[Sales]</f>
        <v>0.10199746735147219</v>
      </c>
      <c r="U1008" t="s">
        <v>20</v>
      </c>
    </row>
    <row r="1009" spans="1:21" x14ac:dyDescent="0.35">
      <c r="A1009">
        <v>11073</v>
      </c>
      <c r="B1009" s="1">
        <v>45362</v>
      </c>
      <c r="C1009" s="2">
        <f>YEAR(Table2[Order Date])</f>
        <v>2024</v>
      </c>
      <c r="D1009" s="2" t="str">
        <f>TEXT(Table2[Order Date],"mmm")</f>
        <v>Mar</v>
      </c>
      <c r="E1009" t="s">
        <v>2185</v>
      </c>
      <c r="F1009" t="s">
        <v>40</v>
      </c>
      <c r="G1009" t="s">
        <v>50</v>
      </c>
      <c r="H1009" t="str">
        <f>VLOOKUP(Table2[[#This Row],[City]], Table46[], 2, FALSE)</f>
        <v>Maharashtra</v>
      </c>
      <c r="I1009" t="s">
        <v>46</v>
      </c>
      <c r="J1009" t="s">
        <v>209</v>
      </c>
      <c r="K1009" t="s">
        <v>2186</v>
      </c>
      <c r="L1009" s="2">
        <v>5</v>
      </c>
      <c r="M1009" s="11">
        <v>12315</v>
      </c>
      <c r="N1009" s="6">
        <v>20</v>
      </c>
      <c r="O1009" s="4">
        <f>Table2[[#This Row],[Discount]]/100</f>
        <v>0.2</v>
      </c>
      <c r="P1009" s="4" t="str">
        <f>IF(Table2[[#This Row],[Discount%]]=0,"No Discount",
IF(Table2[[#This Row],[Discount%]]&lt;=0.1,"Medium Discount",
IF(Table2[[#This Row],[Discount%]]&lt;=0.2,"High Discount")))</f>
        <v>High Discount</v>
      </c>
      <c r="Q1009" s="9">
        <f>(Table2[Unit_Price]*Table2[Quantity])*(Table2[Discount]/100)</f>
        <v>12315</v>
      </c>
      <c r="R1009" s="10">
        <v>49260</v>
      </c>
      <c r="S1009" s="10">
        <v>10532.59</v>
      </c>
      <c r="T1009" s="4">
        <f>Table2[Profit]/Table2[Sales]</f>
        <v>0.21381628095818109</v>
      </c>
      <c r="U1009" t="s">
        <v>20</v>
      </c>
    </row>
    <row r="1010" spans="1:21" x14ac:dyDescent="0.35">
      <c r="A1010">
        <v>11074</v>
      </c>
      <c r="B1010" s="1">
        <v>45513</v>
      </c>
      <c r="C1010" s="2">
        <f>YEAR(Table2[Order Date])</f>
        <v>2024</v>
      </c>
      <c r="D1010" s="2" t="str">
        <f>TEXT(Table2[Order Date],"mmm")</f>
        <v>Aug</v>
      </c>
      <c r="E1010" t="s">
        <v>2187</v>
      </c>
      <c r="F1010" t="s">
        <v>22</v>
      </c>
      <c r="G1010" t="s">
        <v>23</v>
      </c>
      <c r="H1010" t="str">
        <f>VLOOKUP(Table2[[#This Row],[City]], Table46[], 2, FALSE)</f>
        <v>Delhi</v>
      </c>
      <c r="I1010" t="s">
        <v>24</v>
      </c>
      <c r="J1010" t="s">
        <v>133</v>
      </c>
      <c r="K1010" t="s">
        <v>2188</v>
      </c>
      <c r="L1010" s="2">
        <v>4</v>
      </c>
      <c r="M1010" s="11">
        <v>1299</v>
      </c>
      <c r="N1010" s="6">
        <v>20</v>
      </c>
      <c r="O1010" s="4">
        <f>Table2[[#This Row],[Discount]]/100</f>
        <v>0.2</v>
      </c>
      <c r="P1010" s="4" t="str">
        <f>IF(Table2[[#This Row],[Discount%]]=0,"No Discount",
IF(Table2[[#This Row],[Discount%]]&lt;=0.1,"Medium Discount",
IF(Table2[[#This Row],[Discount%]]&lt;=0.2,"High Discount")))</f>
        <v>High Discount</v>
      </c>
      <c r="Q1010" s="9">
        <f>(Table2[Unit_Price]*Table2[Quantity])*(Table2[Discount]/100)</f>
        <v>1039.2</v>
      </c>
      <c r="R1010" s="10">
        <v>4156.8</v>
      </c>
      <c r="S1010" s="10">
        <v>431.16</v>
      </c>
      <c r="T1010" s="4">
        <f>Table2[Profit]/Table2[Sales]</f>
        <v>0.10372401847575058</v>
      </c>
      <c r="U1010" t="s">
        <v>33</v>
      </c>
    </row>
    <row r="1011" spans="1:21" x14ac:dyDescent="0.35">
      <c r="A1011">
        <v>11075</v>
      </c>
      <c r="B1011" s="1">
        <v>45535</v>
      </c>
      <c r="C1011" s="2">
        <f>YEAR(Table2[Order Date])</f>
        <v>2024</v>
      </c>
      <c r="D1011" s="2" t="str">
        <f>TEXT(Table2[Order Date],"mmm")</f>
        <v>Aug</v>
      </c>
      <c r="E1011" t="s">
        <v>2189</v>
      </c>
      <c r="F1011" t="s">
        <v>22</v>
      </c>
      <c r="G1011" t="s">
        <v>54</v>
      </c>
      <c r="H1011" t="str">
        <f>VLOOKUP(Table2[[#This Row],[City]], Table46[], 2, FALSE)</f>
        <v>Uttar Pradesh</v>
      </c>
      <c r="I1011" t="s">
        <v>17</v>
      </c>
      <c r="J1011" t="s">
        <v>100</v>
      </c>
      <c r="K1011" t="s">
        <v>2190</v>
      </c>
      <c r="L1011" s="2">
        <v>1</v>
      </c>
      <c r="M1011" s="11">
        <v>1548</v>
      </c>
      <c r="N1011" s="6">
        <v>20</v>
      </c>
      <c r="O1011" s="4">
        <f>Table2[[#This Row],[Discount]]/100</f>
        <v>0.2</v>
      </c>
      <c r="P1011" s="4" t="str">
        <f>IF(Table2[[#This Row],[Discount%]]=0,"No Discount",
IF(Table2[[#This Row],[Discount%]]&lt;=0.1,"Medium Discount",
IF(Table2[[#This Row],[Discount%]]&lt;=0.2,"High Discount")))</f>
        <v>High Discount</v>
      </c>
      <c r="Q1011" s="9">
        <f>(Table2[Unit_Price]*Table2[Quantity])*(Table2[Discount]/100)</f>
        <v>309.60000000000002</v>
      </c>
      <c r="R1011" s="10">
        <v>1238.4000000000001</v>
      </c>
      <c r="S1011" s="10">
        <v>283.82</v>
      </c>
      <c r="T1011" s="4">
        <f>Table2[Profit]/Table2[Sales]</f>
        <v>0.22918281653746767</v>
      </c>
      <c r="U1011" t="s">
        <v>38</v>
      </c>
    </row>
    <row r="1012" spans="1:21" x14ac:dyDescent="0.35">
      <c r="A1012">
        <v>11076</v>
      </c>
      <c r="B1012" s="1">
        <v>45538</v>
      </c>
      <c r="C1012" s="2">
        <f>YEAR(Table2[Order Date])</f>
        <v>2024</v>
      </c>
      <c r="D1012" s="2" t="str">
        <f>TEXT(Table2[Order Date],"mmm")</f>
        <v>Sep</v>
      </c>
      <c r="E1012" t="s">
        <v>2191</v>
      </c>
      <c r="F1012" t="s">
        <v>22</v>
      </c>
      <c r="G1012" t="s">
        <v>167</v>
      </c>
      <c r="H1012" t="str">
        <f>VLOOKUP(Table2[[#This Row],[City]], Table46[], 2, FALSE)</f>
        <v>Punjab</v>
      </c>
      <c r="I1012" t="s">
        <v>129</v>
      </c>
      <c r="J1012" t="s">
        <v>148</v>
      </c>
      <c r="K1012" t="s">
        <v>2192</v>
      </c>
      <c r="L1012" s="2">
        <v>1</v>
      </c>
      <c r="M1012" s="11">
        <v>28645</v>
      </c>
      <c r="N1012" s="6">
        <v>20</v>
      </c>
      <c r="O1012" s="4">
        <f>Table2[[#This Row],[Discount]]/100</f>
        <v>0.2</v>
      </c>
      <c r="P1012" s="4" t="str">
        <f>IF(Table2[[#This Row],[Discount%]]=0,"No Discount",
IF(Table2[[#This Row],[Discount%]]&lt;=0.1,"Medium Discount",
IF(Table2[[#This Row],[Discount%]]&lt;=0.2,"High Discount")))</f>
        <v>High Discount</v>
      </c>
      <c r="Q1012" s="9">
        <f>(Table2[Unit_Price]*Table2[Quantity])*(Table2[Discount]/100)</f>
        <v>5729</v>
      </c>
      <c r="R1012" s="10">
        <v>22916</v>
      </c>
      <c r="S1012" s="10">
        <v>1924.59</v>
      </c>
      <c r="T1012" s="4">
        <f>Table2[Profit]/Table2[Sales]</f>
        <v>8.3984552277884442E-2</v>
      </c>
      <c r="U1012" t="s">
        <v>38</v>
      </c>
    </row>
    <row r="1013" spans="1:21" x14ac:dyDescent="0.35">
      <c r="A1013">
        <v>11077</v>
      </c>
      <c r="B1013" s="1">
        <v>45923</v>
      </c>
      <c r="C1013" s="2">
        <f>YEAR(Table2[Order Date])</f>
        <v>2025</v>
      </c>
      <c r="D1013" s="2" t="str">
        <f>TEXT(Table2[Order Date],"mmm")</f>
        <v>Sep</v>
      </c>
      <c r="E1013" t="s">
        <v>2193</v>
      </c>
      <c r="F1013" t="s">
        <v>28</v>
      </c>
      <c r="G1013" t="s">
        <v>29</v>
      </c>
      <c r="H1013" t="str">
        <f>VLOOKUP(Table2[[#This Row],[City]], Table46[], 2, FALSE)</f>
        <v>Bihar</v>
      </c>
      <c r="I1013" t="s">
        <v>69</v>
      </c>
      <c r="J1013" t="s">
        <v>123</v>
      </c>
      <c r="K1013" t="s">
        <v>2194</v>
      </c>
      <c r="L1013" s="2">
        <v>2</v>
      </c>
      <c r="M1013" s="11">
        <v>7000</v>
      </c>
      <c r="N1013" s="6">
        <v>20</v>
      </c>
      <c r="O1013" s="4">
        <f>Table2[[#This Row],[Discount]]/100</f>
        <v>0.2</v>
      </c>
      <c r="P1013" s="4" t="str">
        <f>IF(Table2[[#This Row],[Discount%]]=0,"No Discount",
IF(Table2[[#This Row],[Discount%]]&lt;=0.1,"Medium Discount",
IF(Table2[[#This Row],[Discount%]]&lt;=0.2,"High Discount")))</f>
        <v>High Discount</v>
      </c>
      <c r="Q1013" s="9">
        <f>(Table2[Unit_Price]*Table2[Quantity])*(Table2[Discount]/100)</f>
        <v>2800</v>
      </c>
      <c r="R1013" s="10">
        <v>11200</v>
      </c>
      <c r="S1013" s="10">
        <v>1427.14</v>
      </c>
      <c r="T1013" s="4">
        <f>Table2[Profit]/Table2[Sales]</f>
        <v>0.12742321428571429</v>
      </c>
      <c r="U1013" t="s">
        <v>33</v>
      </c>
    </row>
    <row r="1014" spans="1:21" x14ac:dyDescent="0.35">
      <c r="A1014">
        <v>11078</v>
      </c>
      <c r="B1014" s="1">
        <v>45671</v>
      </c>
      <c r="C1014" s="2">
        <f>YEAR(Table2[Order Date])</f>
        <v>2025</v>
      </c>
      <c r="D1014" s="2" t="str">
        <f>TEXT(Table2[Order Date],"mmm")</f>
        <v>Jan</v>
      </c>
      <c r="E1014" t="s">
        <v>2195</v>
      </c>
      <c r="F1014" t="s">
        <v>22</v>
      </c>
      <c r="G1014" t="s">
        <v>58</v>
      </c>
      <c r="H1014" t="str">
        <f>VLOOKUP(Table2[[#This Row],[City]], Table46[], 2, FALSE)</f>
        <v>Rajashtan</v>
      </c>
      <c r="I1014" t="s">
        <v>96</v>
      </c>
      <c r="J1014" t="s">
        <v>138</v>
      </c>
      <c r="K1014" t="s">
        <v>2178</v>
      </c>
      <c r="L1014" s="2">
        <v>3</v>
      </c>
      <c r="M1014" s="11">
        <v>12289</v>
      </c>
      <c r="N1014" s="6">
        <v>10</v>
      </c>
      <c r="O1014" s="4">
        <f>Table2[[#This Row],[Discount]]/100</f>
        <v>0.1</v>
      </c>
      <c r="P1014" s="4" t="str">
        <f>IF(Table2[[#This Row],[Discount%]]=0,"No Discount",
IF(Table2[[#This Row],[Discount%]]&lt;=0.1,"Medium Discount",
IF(Table2[[#This Row],[Discount%]]&lt;=0.2,"High Discount")))</f>
        <v>Medium Discount</v>
      </c>
      <c r="Q1014" s="9">
        <f>(Table2[Unit_Price]*Table2[Quantity])*(Table2[Discount]/100)</f>
        <v>3686.7000000000003</v>
      </c>
      <c r="R1014" s="10">
        <v>33180.300000000003</v>
      </c>
      <c r="S1014" s="10">
        <v>3695.39</v>
      </c>
      <c r="T1014" s="4">
        <f>Table2[Profit]/Table2[Sales]</f>
        <v>0.11137301350500145</v>
      </c>
      <c r="U1014" t="s">
        <v>83</v>
      </c>
    </row>
    <row r="1015" spans="1:21" x14ac:dyDescent="0.35">
      <c r="A1015">
        <v>11079</v>
      </c>
      <c r="B1015" s="1">
        <v>45420</v>
      </c>
      <c r="C1015" s="2">
        <f>YEAR(Table2[Order Date])</f>
        <v>2024</v>
      </c>
      <c r="D1015" s="2" t="str">
        <f>TEXT(Table2[Order Date],"mmm")</f>
        <v>May</v>
      </c>
      <c r="E1015" t="s">
        <v>2196</v>
      </c>
      <c r="F1015" t="s">
        <v>28</v>
      </c>
      <c r="G1015" t="s">
        <v>144</v>
      </c>
      <c r="H1015" t="str">
        <f>VLOOKUP(Table2[[#This Row],[City]], Table46[], 2, FALSE)</f>
        <v>Assam</v>
      </c>
      <c r="I1015" t="s">
        <v>86</v>
      </c>
      <c r="J1015" t="s">
        <v>296</v>
      </c>
      <c r="K1015" t="s">
        <v>2197</v>
      </c>
      <c r="L1015" s="2">
        <v>1</v>
      </c>
      <c r="M1015" s="11">
        <v>13336</v>
      </c>
      <c r="N1015" s="6">
        <v>15</v>
      </c>
      <c r="O1015" s="4">
        <f>Table2[[#This Row],[Discount]]/100</f>
        <v>0.15</v>
      </c>
      <c r="P1015" s="4" t="str">
        <f>IF(Table2[[#This Row],[Discount%]]=0,"No Discount",
IF(Table2[[#This Row],[Discount%]]&lt;=0.1,"Medium Discount",
IF(Table2[[#This Row],[Discount%]]&lt;=0.2,"High Discount")))</f>
        <v>High Discount</v>
      </c>
      <c r="Q1015" s="9">
        <f>(Table2[Unit_Price]*Table2[Quantity])*(Table2[Discount]/100)</f>
        <v>2000.3999999999999</v>
      </c>
      <c r="R1015" s="10">
        <v>11335.6</v>
      </c>
      <c r="S1015" s="10">
        <v>2562.19</v>
      </c>
      <c r="T1015" s="4">
        <f>Table2[Profit]/Table2[Sales]</f>
        <v>0.22603038215886234</v>
      </c>
      <c r="U1015" t="s">
        <v>33</v>
      </c>
    </row>
    <row r="1016" spans="1:21" x14ac:dyDescent="0.35">
      <c r="A1016">
        <v>11080</v>
      </c>
      <c r="B1016" s="1">
        <v>45336</v>
      </c>
      <c r="C1016" s="2">
        <f>YEAR(Table2[Order Date])</f>
        <v>2024</v>
      </c>
      <c r="D1016" s="2" t="str">
        <f>TEXT(Table2[Order Date],"mmm")</f>
        <v>Feb</v>
      </c>
      <c r="E1016" t="s">
        <v>2198</v>
      </c>
      <c r="F1016" t="s">
        <v>15</v>
      </c>
      <c r="G1016" t="s">
        <v>174</v>
      </c>
      <c r="H1016" t="str">
        <f>VLOOKUP(Table2[[#This Row],[City]], Table46[], 2, FALSE)</f>
        <v>Tamil Nadu</v>
      </c>
      <c r="I1016" t="s">
        <v>24</v>
      </c>
      <c r="J1016" t="s">
        <v>36</v>
      </c>
      <c r="K1016" t="s">
        <v>2199</v>
      </c>
      <c r="L1016" s="2">
        <v>1</v>
      </c>
      <c r="M1016" s="11">
        <v>17376</v>
      </c>
      <c r="N1016" s="6">
        <v>10</v>
      </c>
      <c r="O1016" s="4">
        <f>Table2[[#This Row],[Discount]]/100</f>
        <v>0.1</v>
      </c>
      <c r="P1016" s="4" t="str">
        <f>IF(Table2[[#This Row],[Discount%]]=0,"No Discount",
IF(Table2[[#This Row],[Discount%]]&lt;=0.1,"Medium Discount",
IF(Table2[[#This Row],[Discount%]]&lt;=0.2,"High Discount")))</f>
        <v>Medium Discount</v>
      </c>
      <c r="Q1016" s="9">
        <f>(Table2[Unit_Price]*Table2[Quantity])*(Table2[Discount]/100)</f>
        <v>1737.6000000000001</v>
      </c>
      <c r="R1016" s="10">
        <v>15638.4</v>
      </c>
      <c r="S1016" s="10">
        <v>1947.58</v>
      </c>
      <c r="T1016" s="4">
        <f>Table2[Profit]/Table2[Sales]</f>
        <v>0.12453831594024964</v>
      </c>
      <c r="U1016" t="s">
        <v>83</v>
      </c>
    </row>
    <row r="1017" spans="1:21" x14ac:dyDescent="0.35">
      <c r="A1017">
        <v>11081</v>
      </c>
      <c r="B1017" s="1">
        <v>45535</v>
      </c>
      <c r="C1017" s="2">
        <f>YEAR(Table2[Order Date])</f>
        <v>2024</v>
      </c>
      <c r="D1017" s="2" t="str">
        <f>TEXT(Table2[Order Date],"mmm")</f>
        <v>Aug</v>
      </c>
      <c r="E1017" t="s">
        <v>2200</v>
      </c>
      <c r="F1017" t="s">
        <v>28</v>
      </c>
      <c r="G1017" t="s">
        <v>144</v>
      </c>
      <c r="H1017" t="str">
        <f>VLOOKUP(Table2[[#This Row],[City]], Table46[], 2, FALSE)</f>
        <v>Assam</v>
      </c>
      <c r="I1017" t="s">
        <v>24</v>
      </c>
      <c r="J1017" t="s">
        <v>59</v>
      </c>
      <c r="K1017" t="s">
        <v>2201</v>
      </c>
      <c r="L1017" s="2">
        <v>5</v>
      </c>
      <c r="M1017" s="11">
        <v>52647</v>
      </c>
      <c r="N1017" s="6">
        <v>15</v>
      </c>
      <c r="O1017" s="4">
        <f>Table2[[#This Row],[Discount]]/100</f>
        <v>0.15</v>
      </c>
      <c r="P1017" s="4" t="str">
        <f>IF(Table2[[#This Row],[Discount%]]=0,"No Discount",
IF(Table2[[#This Row],[Discount%]]&lt;=0.1,"Medium Discount",
IF(Table2[[#This Row],[Discount%]]&lt;=0.2,"High Discount")))</f>
        <v>High Discount</v>
      </c>
      <c r="Q1017" s="9">
        <f>(Table2[Unit_Price]*Table2[Quantity])*(Table2[Discount]/100)</f>
        <v>39485.25</v>
      </c>
      <c r="R1017" s="10">
        <v>223749.75</v>
      </c>
      <c r="S1017" s="10">
        <v>47403.62</v>
      </c>
      <c r="T1017" s="4">
        <f>Table2[Profit]/Table2[Sales]</f>
        <v>0.21185999090501778</v>
      </c>
      <c r="U1017" t="s">
        <v>33</v>
      </c>
    </row>
    <row r="1018" spans="1:21" x14ac:dyDescent="0.35">
      <c r="A1018">
        <v>11082</v>
      </c>
      <c r="B1018" s="1">
        <v>45540</v>
      </c>
      <c r="C1018" s="2">
        <f>YEAR(Table2[Order Date])</f>
        <v>2024</v>
      </c>
      <c r="D1018" s="2" t="str">
        <f>TEXT(Table2[Order Date],"mmm")</f>
        <v>Sep</v>
      </c>
      <c r="E1018" t="s">
        <v>2202</v>
      </c>
      <c r="F1018" t="s">
        <v>28</v>
      </c>
      <c r="G1018" t="s">
        <v>144</v>
      </c>
      <c r="H1018" t="str">
        <f>VLOOKUP(Table2[[#This Row],[City]], Table46[], 2, FALSE)</f>
        <v>Assam</v>
      </c>
      <c r="I1018" t="s">
        <v>30</v>
      </c>
      <c r="J1018" t="s">
        <v>104</v>
      </c>
      <c r="K1018" t="s">
        <v>2203</v>
      </c>
      <c r="L1018" s="2">
        <v>5</v>
      </c>
      <c r="M1018" s="11">
        <v>37492</v>
      </c>
      <c r="N1018" s="6">
        <v>10</v>
      </c>
      <c r="O1018" s="4">
        <f>Table2[[#This Row],[Discount]]/100</f>
        <v>0.1</v>
      </c>
      <c r="P1018" s="4" t="str">
        <f>IF(Table2[[#This Row],[Discount%]]=0,"No Discount",
IF(Table2[[#This Row],[Discount%]]&lt;=0.1,"Medium Discount",
IF(Table2[[#This Row],[Discount%]]&lt;=0.2,"High Discount")))</f>
        <v>Medium Discount</v>
      </c>
      <c r="Q1018" s="9">
        <f>(Table2[Unit_Price]*Table2[Quantity])*(Table2[Discount]/100)</f>
        <v>18746</v>
      </c>
      <c r="R1018" s="10">
        <v>168714</v>
      </c>
      <c r="S1018" s="10">
        <v>13616.72</v>
      </c>
      <c r="T1018" s="4">
        <f>Table2[Profit]/Table2[Sales]</f>
        <v>8.0708891971027888E-2</v>
      </c>
      <c r="U1018" t="s">
        <v>72</v>
      </c>
    </row>
    <row r="1019" spans="1:21" x14ac:dyDescent="0.35">
      <c r="A1019">
        <v>11083</v>
      </c>
      <c r="B1019" s="1">
        <v>45687</v>
      </c>
      <c r="C1019" s="2">
        <f>YEAR(Table2[Order Date])</f>
        <v>2025</v>
      </c>
      <c r="D1019" s="2" t="str">
        <f>TEXT(Table2[Order Date],"mmm")</f>
        <v>Jan</v>
      </c>
      <c r="E1019" t="s">
        <v>2204</v>
      </c>
      <c r="F1019" t="s">
        <v>22</v>
      </c>
      <c r="G1019" t="s">
        <v>167</v>
      </c>
      <c r="H1019" t="str">
        <f>VLOOKUP(Table2[[#This Row],[City]], Table46[], 2, FALSE)</f>
        <v>Punjab</v>
      </c>
      <c r="I1019" t="s">
        <v>17</v>
      </c>
      <c r="J1019" t="s">
        <v>100</v>
      </c>
      <c r="K1019" t="s">
        <v>1354</v>
      </c>
      <c r="L1019" s="2">
        <v>1</v>
      </c>
      <c r="M1019" s="11">
        <v>56680</v>
      </c>
      <c r="N1019" s="6">
        <v>15</v>
      </c>
      <c r="O1019" s="4">
        <f>Table2[[#This Row],[Discount]]/100</f>
        <v>0.15</v>
      </c>
      <c r="P1019" s="4" t="str">
        <f>IF(Table2[[#This Row],[Discount%]]=0,"No Discount",
IF(Table2[[#This Row],[Discount%]]&lt;=0.1,"Medium Discount",
IF(Table2[[#This Row],[Discount%]]&lt;=0.2,"High Discount")))</f>
        <v>High Discount</v>
      </c>
      <c r="Q1019" s="9">
        <f>(Table2[Unit_Price]*Table2[Quantity])*(Table2[Discount]/100)</f>
        <v>8502</v>
      </c>
      <c r="R1019" s="10">
        <v>48178</v>
      </c>
      <c r="S1019" s="10">
        <v>7140.03</v>
      </c>
      <c r="T1019" s="4">
        <f>Table2[Profit]/Table2[Sales]</f>
        <v>0.14820104612063598</v>
      </c>
      <c r="U1019" t="s">
        <v>20</v>
      </c>
    </row>
    <row r="1020" spans="1:21" x14ac:dyDescent="0.35">
      <c r="A1020">
        <v>11084</v>
      </c>
      <c r="B1020" s="1">
        <v>45364</v>
      </c>
      <c r="C1020" s="2">
        <f>YEAR(Table2[Order Date])</f>
        <v>2024</v>
      </c>
      <c r="D1020" s="2" t="str">
        <f>TEXT(Table2[Order Date],"mmm")</f>
        <v>Mar</v>
      </c>
      <c r="E1020" t="s">
        <v>2205</v>
      </c>
      <c r="F1020" t="s">
        <v>40</v>
      </c>
      <c r="G1020" t="s">
        <v>50</v>
      </c>
      <c r="H1020" t="str">
        <f>VLOOKUP(Table2[[#This Row],[City]], Table46[], 2, FALSE)</f>
        <v>Maharashtra</v>
      </c>
      <c r="I1020" t="s">
        <v>86</v>
      </c>
      <c r="J1020" t="s">
        <v>87</v>
      </c>
      <c r="K1020" t="s">
        <v>2206</v>
      </c>
      <c r="L1020" s="2">
        <v>2</v>
      </c>
      <c r="M1020" s="11">
        <v>69931</v>
      </c>
      <c r="N1020" s="6">
        <v>0</v>
      </c>
      <c r="O1020" s="4">
        <f>Table2[[#This Row],[Discount]]/100</f>
        <v>0</v>
      </c>
      <c r="P1020" s="4" t="str">
        <f>IF(Table2[[#This Row],[Discount%]]=0,"No Discount",
IF(Table2[[#This Row],[Discount%]]&lt;=0.1,"Medium Discount",
IF(Table2[[#This Row],[Discount%]]&lt;=0.2,"High Discount")))</f>
        <v>No Discount</v>
      </c>
      <c r="Q1020" s="9">
        <f>(Table2[Unit_Price]*Table2[Quantity])*(Table2[Discount]/100)</f>
        <v>0</v>
      </c>
      <c r="R1020" s="10">
        <v>139862</v>
      </c>
      <c r="S1020" s="10">
        <v>27076.75</v>
      </c>
      <c r="T1020" s="4">
        <f>Table2[Profit]/Table2[Sales]</f>
        <v>0.19359618767070397</v>
      </c>
      <c r="U1020" t="s">
        <v>83</v>
      </c>
    </row>
    <row r="1021" spans="1:21" x14ac:dyDescent="0.35">
      <c r="A1021">
        <v>11085</v>
      </c>
      <c r="B1021" s="1">
        <v>45224</v>
      </c>
      <c r="C1021" s="2">
        <f>YEAR(Table2[Order Date])</f>
        <v>2023</v>
      </c>
      <c r="D1021" s="2" t="str">
        <f>TEXT(Table2[Order Date],"mmm")</f>
        <v>Oct</v>
      </c>
      <c r="E1021" t="s">
        <v>2207</v>
      </c>
      <c r="F1021" t="s">
        <v>15</v>
      </c>
      <c r="G1021" t="s">
        <v>68</v>
      </c>
      <c r="H1021" t="str">
        <f>VLOOKUP(Table2[[#This Row],[City]], Table46[], 2, FALSE)</f>
        <v>Telangana</v>
      </c>
      <c r="I1021" t="s">
        <v>86</v>
      </c>
      <c r="J1021" t="s">
        <v>171</v>
      </c>
      <c r="K1021" t="s">
        <v>2208</v>
      </c>
      <c r="L1021" s="2">
        <v>1</v>
      </c>
      <c r="M1021" s="11">
        <v>64881</v>
      </c>
      <c r="N1021" s="6">
        <v>10</v>
      </c>
      <c r="O1021" s="4">
        <f>Table2[[#This Row],[Discount]]/100</f>
        <v>0.1</v>
      </c>
      <c r="P1021" s="4" t="str">
        <f>IF(Table2[[#This Row],[Discount%]]=0,"No Discount",
IF(Table2[[#This Row],[Discount%]]&lt;=0.1,"Medium Discount",
IF(Table2[[#This Row],[Discount%]]&lt;=0.2,"High Discount")))</f>
        <v>Medium Discount</v>
      </c>
      <c r="Q1021" s="9">
        <f>(Table2[Unit_Price]*Table2[Quantity])*(Table2[Discount]/100)</f>
        <v>6488.1</v>
      </c>
      <c r="R1021" s="10">
        <v>58392.9</v>
      </c>
      <c r="S1021" s="10">
        <v>3188.26</v>
      </c>
      <c r="T1021" s="4">
        <f>Table2[Profit]/Table2[Sales]</f>
        <v>5.4600131180331857E-2</v>
      </c>
      <c r="U1021" t="s">
        <v>83</v>
      </c>
    </row>
    <row r="1022" spans="1:21" x14ac:dyDescent="0.35">
      <c r="A1022">
        <v>11086</v>
      </c>
      <c r="B1022" s="1">
        <v>45284</v>
      </c>
      <c r="C1022" s="2">
        <f>YEAR(Table2[Order Date])</f>
        <v>2023</v>
      </c>
      <c r="D1022" s="2" t="str">
        <f>TEXT(Table2[Order Date],"mmm")</f>
        <v>Dec</v>
      </c>
      <c r="E1022" t="s">
        <v>2209</v>
      </c>
      <c r="F1022" t="s">
        <v>40</v>
      </c>
      <c r="G1022" t="s">
        <v>62</v>
      </c>
      <c r="H1022" t="str">
        <f>VLOOKUP(Table2[[#This Row],[City]], Table46[], 2, FALSE)</f>
        <v>Goa</v>
      </c>
      <c r="I1022" t="s">
        <v>75</v>
      </c>
      <c r="J1022" t="s">
        <v>409</v>
      </c>
      <c r="K1022" t="s">
        <v>2210</v>
      </c>
      <c r="L1022" s="2">
        <v>4</v>
      </c>
      <c r="M1022" s="11">
        <v>54187</v>
      </c>
      <c r="N1022" s="6">
        <v>20</v>
      </c>
      <c r="O1022" s="4">
        <f>Table2[[#This Row],[Discount]]/100</f>
        <v>0.2</v>
      </c>
      <c r="P1022" s="4" t="str">
        <f>IF(Table2[[#This Row],[Discount%]]=0,"No Discount",
IF(Table2[[#This Row],[Discount%]]&lt;=0.1,"Medium Discount",
IF(Table2[[#This Row],[Discount%]]&lt;=0.2,"High Discount")))</f>
        <v>High Discount</v>
      </c>
      <c r="Q1022" s="9">
        <f>(Table2[Unit_Price]*Table2[Quantity])*(Table2[Discount]/100)</f>
        <v>43349.600000000006</v>
      </c>
      <c r="R1022" s="10">
        <v>173398.39999999999</v>
      </c>
      <c r="S1022" s="10">
        <v>17229.79</v>
      </c>
      <c r="T1022" s="4">
        <f>Table2[Profit]/Table2[Sales]</f>
        <v>9.9365334397549229E-2</v>
      </c>
      <c r="U1022" t="s">
        <v>83</v>
      </c>
    </row>
    <row r="1023" spans="1:21" x14ac:dyDescent="0.35">
      <c r="A1023">
        <v>11087</v>
      </c>
      <c r="B1023" s="1">
        <v>45932</v>
      </c>
      <c r="C1023" s="2">
        <f>YEAR(Table2[Order Date])</f>
        <v>2025</v>
      </c>
      <c r="D1023" s="2" t="str">
        <f>TEXT(Table2[Order Date],"mmm")</f>
        <v>Oct</v>
      </c>
      <c r="E1023" t="s">
        <v>2211</v>
      </c>
      <c r="F1023" t="s">
        <v>22</v>
      </c>
      <c r="G1023" t="s">
        <v>23</v>
      </c>
      <c r="H1023" t="str">
        <f>VLOOKUP(Table2[[#This Row],[City]], Table46[], 2, FALSE)</f>
        <v>Delhi</v>
      </c>
      <c r="I1023" t="s">
        <v>75</v>
      </c>
      <c r="J1023" t="s">
        <v>76</v>
      </c>
      <c r="K1023" t="s">
        <v>2212</v>
      </c>
      <c r="L1023" s="2">
        <v>5</v>
      </c>
      <c r="M1023" s="11">
        <v>1445</v>
      </c>
      <c r="N1023" s="6">
        <v>5</v>
      </c>
      <c r="O1023" s="4">
        <f>Table2[[#This Row],[Discount]]/100</f>
        <v>0.05</v>
      </c>
      <c r="P1023" s="4" t="str">
        <f>IF(Table2[[#This Row],[Discount%]]=0,"No Discount",
IF(Table2[[#This Row],[Discount%]]&lt;=0.1,"Medium Discount",
IF(Table2[[#This Row],[Discount%]]&lt;=0.2,"High Discount")))</f>
        <v>Medium Discount</v>
      </c>
      <c r="Q1023" s="9">
        <f>(Table2[Unit_Price]*Table2[Quantity])*(Table2[Discount]/100)</f>
        <v>361.25</v>
      </c>
      <c r="R1023" s="10">
        <v>6863.75</v>
      </c>
      <c r="S1023" s="10">
        <v>1180.7</v>
      </c>
      <c r="T1023" s="4">
        <f>Table2[Profit]/Table2[Sales]</f>
        <v>0.17201966854853398</v>
      </c>
      <c r="U1023" t="s">
        <v>33</v>
      </c>
    </row>
    <row r="1024" spans="1:21" x14ac:dyDescent="0.35">
      <c r="A1024">
        <v>11088</v>
      </c>
      <c r="B1024" s="1">
        <v>45777</v>
      </c>
      <c r="C1024" s="2">
        <f>YEAR(Table2[Order Date])</f>
        <v>2025</v>
      </c>
      <c r="D1024" s="2" t="str">
        <f>TEXT(Table2[Order Date],"mmm")</f>
        <v>Apr</v>
      </c>
      <c r="E1024" t="s">
        <v>2213</v>
      </c>
      <c r="F1024" t="s">
        <v>22</v>
      </c>
      <c r="G1024" t="s">
        <v>167</v>
      </c>
      <c r="H1024" t="str">
        <f>VLOOKUP(Table2[[#This Row],[City]], Table46[], 2, FALSE)</f>
        <v>Punjab</v>
      </c>
      <c r="I1024" t="s">
        <v>86</v>
      </c>
      <c r="J1024" t="s">
        <v>296</v>
      </c>
      <c r="K1024" t="s">
        <v>2214</v>
      </c>
      <c r="L1024" s="2">
        <v>4</v>
      </c>
      <c r="M1024" s="11">
        <v>76442</v>
      </c>
      <c r="N1024" s="6">
        <v>20</v>
      </c>
      <c r="O1024" s="4">
        <f>Table2[[#This Row],[Discount]]/100</f>
        <v>0.2</v>
      </c>
      <c r="P1024" s="4" t="str">
        <f>IF(Table2[[#This Row],[Discount%]]=0,"No Discount",
IF(Table2[[#This Row],[Discount%]]&lt;=0.1,"Medium Discount",
IF(Table2[[#This Row],[Discount%]]&lt;=0.2,"High Discount")))</f>
        <v>High Discount</v>
      </c>
      <c r="Q1024" s="9">
        <f>(Table2[Unit_Price]*Table2[Quantity])*(Table2[Discount]/100)</f>
        <v>61153.600000000006</v>
      </c>
      <c r="R1024" s="10">
        <v>244614.39999999999</v>
      </c>
      <c r="S1024" s="10">
        <v>19458.47</v>
      </c>
      <c r="T1024" s="4">
        <f>Table2[Profit]/Table2[Sales]</f>
        <v>7.954752459380969E-2</v>
      </c>
      <c r="U1024" t="s">
        <v>83</v>
      </c>
    </row>
    <row r="1025" spans="1:21" x14ac:dyDescent="0.35">
      <c r="A1025">
        <v>11091</v>
      </c>
      <c r="B1025" s="1">
        <v>45381</v>
      </c>
      <c r="C1025" s="2">
        <f>YEAR(Table2[Order Date])</f>
        <v>2024</v>
      </c>
      <c r="D1025" s="2" t="str">
        <f>TEXT(Table2[Order Date],"mmm")</f>
        <v>Mar</v>
      </c>
      <c r="E1025" t="s">
        <v>2219</v>
      </c>
      <c r="F1025" t="s">
        <v>40</v>
      </c>
      <c r="G1025" t="s">
        <v>50</v>
      </c>
      <c r="H1025" t="str">
        <f>VLOOKUP(Table2[[#This Row],[City]], Table46[], 2, FALSE)</f>
        <v>Maharashtra</v>
      </c>
      <c r="I1025" t="s">
        <v>24</v>
      </c>
      <c r="J1025" t="s">
        <v>59</v>
      </c>
      <c r="K1025" t="s">
        <v>2220</v>
      </c>
      <c r="L1025" s="2">
        <v>4</v>
      </c>
      <c r="M1025" s="11">
        <v>51102</v>
      </c>
      <c r="N1025" s="6">
        <v>5</v>
      </c>
      <c r="O1025" s="4">
        <f>Table2[[#This Row],[Discount]]/100</f>
        <v>0.05</v>
      </c>
      <c r="P1025" s="4" t="str">
        <f>IF(Table2[[#This Row],[Discount%]]=0,"No Discount",
IF(Table2[[#This Row],[Discount%]]&lt;=0.1,"Medium Discount",
IF(Table2[[#This Row],[Discount%]]&lt;=0.2,"High Discount")))</f>
        <v>Medium Discount</v>
      </c>
      <c r="Q1025" s="9">
        <f>(Table2[Unit_Price]*Table2[Quantity])*(Table2[Discount]/100)</f>
        <v>10220.400000000001</v>
      </c>
      <c r="R1025" s="10">
        <v>194187.6</v>
      </c>
      <c r="S1025" s="10">
        <v>37261.47</v>
      </c>
      <c r="T1025" s="4">
        <f>Table2[Profit]/Table2[Sales]</f>
        <v>0.19188387930022308</v>
      </c>
      <c r="U1025" t="s">
        <v>72</v>
      </c>
    </row>
    <row r="1026" spans="1:21" x14ac:dyDescent="0.35">
      <c r="A1026">
        <v>11092</v>
      </c>
      <c r="B1026" s="1">
        <v>45495</v>
      </c>
      <c r="C1026" s="2">
        <f>YEAR(Table2[Order Date])</f>
        <v>2024</v>
      </c>
      <c r="D1026" s="2" t="str">
        <f>TEXT(Table2[Order Date],"mmm")</f>
        <v>Jul</v>
      </c>
      <c r="E1026" t="s">
        <v>2221</v>
      </c>
      <c r="F1026" t="s">
        <v>15</v>
      </c>
      <c r="G1026" t="s">
        <v>147</v>
      </c>
      <c r="H1026" t="str">
        <f>VLOOKUP(Table2[[#This Row],[City]], Table46[], 2, FALSE)</f>
        <v>Kerala</v>
      </c>
      <c r="I1026" t="s">
        <v>69</v>
      </c>
      <c r="J1026" t="s">
        <v>123</v>
      </c>
      <c r="K1026" t="s">
        <v>2222</v>
      </c>
      <c r="L1026" s="2">
        <v>3</v>
      </c>
      <c r="M1026" s="11">
        <v>46500</v>
      </c>
      <c r="N1026" s="6">
        <v>20</v>
      </c>
      <c r="O1026" s="4">
        <f>Table2[[#This Row],[Discount]]/100</f>
        <v>0.2</v>
      </c>
      <c r="P1026" s="4" t="str">
        <f>IF(Table2[[#This Row],[Discount%]]=0,"No Discount",
IF(Table2[[#This Row],[Discount%]]&lt;=0.1,"Medium Discount",
IF(Table2[[#This Row],[Discount%]]&lt;=0.2,"High Discount")))</f>
        <v>High Discount</v>
      </c>
      <c r="Q1026" s="9">
        <f>(Table2[Unit_Price]*Table2[Quantity])*(Table2[Discount]/100)</f>
        <v>27900</v>
      </c>
      <c r="R1026" s="10">
        <v>111600</v>
      </c>
      <c r="S1026" s="10">
        <v>16186.35</v>
      </c>
      <c r="T1026" s="4">
        <f>Table2[Profit]/Table2[Sales]</f>
        <v>0.14503897849462366</v>
      </c>
      <c r="U1026" t="s">
        <v>33</v>
      </c>
    </row>
    <row r="1027" spans="1:21" x14ac:dyDescent="0.35">
      <c r="A1027">
        <v>11093</v>
      </c>
      <c r="B1027" s="1">
        <v>45540</v>
      </c>
      <c r="C1027" s="2">
        <f>YEAR(Table2[Order Date])</f>
        <v>2024</v>
      </c>
      <c r="D1027" s="2" t="str">
        <f>TEXT(Table2[Order Date],"mmm")</f>
        <v>Sep</v>
      </c>
      <c r="E1027" t="s">
        <v>2223</v>
      </c>
      <c r="F1027" t="s">
        <v>15</v>
      </c>
      <c r="G1027" t="s">
        <v>174</v>
      </c>
      <c r="H1027" t="str">
        <f>VLOOKUP(Table2[[#This Row],[City]], Table46[], 2, FALSE)</f>
        <v>Tamil Nadu</v>
      </c>
      <c r="I1027" t="s">
        <v>86</v>
      </c>
      <c r="J1027" t="s">
        <v>296</v>
      </c>
      <c r="K1027" t="s">
        <v>2224</v>
      </c>
      <c r="L1027" s="2">
        <v>1</v>
      </c>
      <c r="M1027" s="11">
        <v>22580</v>
      </c>
      <c r="N1027" s="6">
        <v>15</v>
      </c>
      <c r="O1027" s="4">
        <f>Table2[[#This Row],[Discount]]/100</f>
        <v>0.15</v>
      </c>
      <c r="P1027" s="4" t="str">
        <f>IF(Table2[[#This Row],[Discount%]]=0,"No Discount",
IF(Table2[[#This Row],[Discount%]]&lt;=0.1,"Medium Discount",
IF(Table2[[#This Row],[Discount%]]&lt;=0.2,"High Discount")))</f>
        <v>High Discount</v>
      </c>
      <c r="Q1027" s="9">
        <f>(Table2[Unit_Price]*Table2[Quantity])*(Table2[Discount]/100)</f>
        <v>3387</v>
      </c>
      <c r="R1027" s="10">
        <v>19193</v>
      </c>
      <c r="S1027" s="10">
        <v>1298.1600000000001</v>
      </c>
      <c r="T1027" s="4">
        <f>Table2[Profit]/Table2[Sales]</f>
        <v>6.7637159381024339E-2</v>
      </c>
      <c r="U1027" t="s">
        <v>72</v>
      </c>
    </row>
    <row r="1028" spans="1:21" x14ac:dyDescent="0.35">
      <c r="A1028">
        <v>11094</v>
      </c>
      <c r="B1028" s="1">
        <v>45844</v>
      </c>
      <c r="C1028" s="2">
        <f>YEAR(Table2[Order Date])</f>
        <v>2025</v>
      </c>
      <c r="D1028" s="2" t="str">
        <f>TEXT(Table2[Order Date],"mmm")</f>
        <v>Jul</v>
      </c>
      <c r="E1028" t="s">
        <v>2225</v>
      </c>
      <c r="F1028" t="s">
        <v>15</v>
      </c>
      <c r="G1028" t="s">
        <v>174</v>
      </c>
      <c r="H1028" t="str">
        <f>VLOOKUP(Table2[[#This Row],[City]], Table46[], 2, FALSE)</f>
        <v>Tamil Nadu</v>
      </c>
      <c r="I1028" t="s">
        <v>86</v>
      </c>
      <c r="J1028" t="s">
        <v>171</v>
      </c>
      <c r="K1028" t="s">
        <v>279</v>
      </c>
      <c r="L1028" s="2">
        <v>1</v>
      </c>
      <c r="M1028" s="11">
        <v>29931</v>
      </c>
      <c r="N1028" s="6">
        <v>15</v>
      </c>
      <c r="O1028" s="4">
        <f>Table2[[#This Row],[Discount]]/100</f>
        <v>0.15</v>
      </c>
      <c r="P1028" s="4" t="str">
        <f>IF(Table2[[#This Row],[Discount%]]=0,"No Discount",
IF(Table2[[#This Row],[Discount%]]&lt;=0.1,"Medium Discount",
IF(Table2[[#This Row],[Discount%]]&lt;=0.2,"High Discount")))</f>
        <v>High Discount</v>
      </c>
      <c r="Q1028" s="9">
        <f>(Table2[Unit_Price]*Table2[Quantity])*(Table2[Discount]/100)</f>
        <v>4489.6499999999996</v>
      </c>
      <c r="R1028" s="10">
        <v>25441.35</v>
      </c>
      <c r="S1028" s="10">
        <v>1419.79</v>
      </c>
      <c r="T1028" s="4">
        <f>Table2[Profit]/Table2[Sales]</f>
        <v>5.58063939217062E-2</v>
      </c>
      <c r="U1028" t="s">
        <v>33</v>
      </c>
    </row>
    <row r="1029" spans="1:21" x14ac:dyDescent="0.35">
      <c r="A1029">
        <v>11095</v>
      </c>
      <c r="B1029" s="1">
        <v>45801</v>
      </c>
      <c r="C1029" s="2">
        <f>YEAR(Table2[Order Date])</f>
        <v>2025</v>
      </c>
      <c r="D1029" s="2" t="str">
        <f>TEXT(Table2[Order Date],"mmm")</f>
        <v>May</v>
      </c>
      <c r="E1029" t="s">
        <v>2226</v>
      </c>
      <c r="F1029" t="s">
        <v>22</v>
      </c>
      <c r="G1029" t="s">
        <v>54</v>
      </c>
      <c r="H1029" t="str">
        <f>VLOOKUP(Table2[[#This Row],[City]], Table46[], 2, FALSE)</f>
        <v>Uttar Pradesh</v>
      </c>
      <c r="I1029" t="s">
        <v>86</v>
      </c>
      <c r="J1029" t="s">
        <v>296</v>
      </c>
      <c r="K1029" t="s">
        <v>2227</v>
      </c>
      <c r="L1029" s="2">
        <v>2</v>
      </c>
      <c r="M1029" s="11">
        <v>72878</v>
      </c>
      <c r="N1029" s="6">
        <v>15</v>
      </c>
      <c r="O1029" s="4">
        <f>Table2[[#This Row],[Discount]]/100</f>
        <v>0.15</v>
      </c>
      <c r="P1029" s="4" t="str">
        <f>IF(Table2[[#This Row],[Discount%]]=0,"No Discount",
IF(Table2[[#This Row],[Discount%]]&lt;=0.1,"Medium Discount",
IF(Table2[[#This Row],[Discount%]]&lt;=0.2,"High Discount")))</f>
        <v>High Discount</v>
      </c>
      <c r="Q1029" s="9">
        <f>(Table2[Unit_Price]*Table2[Quantity])*(Table2[Discount]/100)</f>
        <v>21863.399999999998</v>
      </c>
      <c r="R1029" s="10">
        <v>123892.6</v>
      </c>
      <c r="S1029" s="10">
        <v>7564.37</v>
      </c>
      <c r="T1029" s="4">
        <f>Table2[Profit]/Table2[Sales]</f>
        <v>6.1055866129211912E-2</v>
      </c>
      <c r="U1029" t="s">
        <v>20</v>
      </c>
    </row>
    <row r="1030" spans="1:21" x14ac:dyDescent="0.35">
      <c r="A1030">
        <v>11096</v>
      </c>
      <c r="B1030" s="1">
        <v>45534</v>
      </c>
      <c r="C1030" s="2">
        <f>YEAR(Table2[Order Date])</f>
        <v>2024</v>
      </c>
      <c r="D1030" s="2" t="str">
        <f>TEXT(Table2[Order Date],"mmm")</f>
        <v>Aug</v>
      </c>
      <c r="E1030" t="s">
        <v>2228</v>
      </c>
      <c r="F1030" t="s">
        <v>28</v>
      </c>
      <c r="G1030" t="s">
        <v>35</v>
      </c>
      <c r="H1030" t="str">
        <f>VLOOKUP(Table2[[#This Row],[City]], Table46[], 2, FALSE)</f>
        <v>West Bengal</v>
      </c>
      <c r="I1030" t="s">
        <v>129</v>
      </c>
      <c r="J1030" t="s">
        <v>164</v>
      </c>
      <c r="K1030" t="s">
        <v>2229</v>
      </c>
      <c r="L1030" s="2">
        <v>2</v>
      </c>
      <c r="M1030" s="11">
        <v>49224</v>
      </c>
      <c r="N1030" s="6">
        <v>0</v>
      </c>
      <c r="O1030" s="4">
        <f>Table2[[#This Row],[Discount]]/100</f>
        <v>0</v>
      </c>
      <c r="P1030" s="4" t="str">
        <f>IF(Table2[[#This Row],[Discount%]]=0,"No Discount",
IF(Table2[[#This Row],[Discount%]]&lt;=0.1,"Medium Discount",
IF(Table2[[#This Row],[Discount%]]&lt;=0.2,"High Discount")))</f>
        <v>No Discount</v>
      </c>
      <c r="Q1030" s="9">
        <f>(Table2[Unit_Price]*Table2[Quantity])*(Table2[Discount]/100)</f>
        <v>0</v>
      </c>
      <c r="R1030" s="10">
        <v>98448</v>
      </c>
      <c r="S1030" s="10">
        <v>18681.259999999998</v>
      </c>
      <c r="T1030" s="4">
        <f>Table2[Profit]/Table2[Sales]</f>
        <v>0.18975763855030064</v>
      </c>
      <c r="U1030" t="s">
        <v>83</v>
      </c>
    </row>
    <row r="1031" spans="1:21" x14ac:dyDescent="0.35">
      <c r="A1031">
        <v>11097</v>
      </c>
      <c r="B1031" s="1">
        <v>45230</v>
      </c>
      <c r="C1031" s="2">
        <f>YEAR(Table2[Order Date])</f>
        <v>2023</v>
      </c>
      <c r="D1031" s="2" t="str">
        <f>TEXT(Table2[Order Date],"mmm")</f>
        <v>Oct</v>
      </c>
      <c r="E1031" t="s">
        <v>2230</v>
      </c>
      <c r="F1031" t="s">
        <v>40</v>
      </c>
      <c r="G1031" t="s">
        <v>110</v>
      </c>
      <c r="H1031" t="str">
        <f>VLOOKUP(Table2[[#This Row],[City]], Table46[], 2, FALSE)</f>
        <v>Gujarat</v>
      </c>
      <c r="I1031" t="s">
        <v>17</v>
      </c>
      <c r="J1031" t="s">
        <v>291</v>
      </c>
      <c r="K1031" t="s">
        <v>2231</v>
      </c>
      <c r="L1031" s="2">
        <v>3</v>
      </c>
      <c r="M1031" s="11">
        <v>9931</v>
      </c>
      <c r="N1031" s="6">
        <v>5</v>
      </c>
      <c r="O1031" s="4">
        <f>Table2[[#This Row],[Discount]]/100</f>
        <v>0.05</v>
      </c>
      <c r="P1031" s="4" t="str">
        <f>IF(Table2[[#This Row],[Discount%]]=0,"No Discount",
IF(Table2[[#This Row],[Discount%]]&lt;=0.1,"Medium Discount",
IF(Table2[[#This Row],[Discount%]]&lt;=0.2,"High Discount")))</f>
        <v>Medium Discount</v>
      </c>
      <c r="Q1031" s="9">
        <f>(Table2[Unit_Price]*Table2[Quantity])*(Table2[Discount]/100)</f>
        <v>1489.65</v>
      </c>
      <c r="R1031" s="10">
        <v>28303.35</v>
      </c>
      <c r="S1031" s="10">
        <v>5063.38</v>
      </c>
      <c r="T1031" s="4">
        <f>Table2[Profit]/Table2[Sales]</f>
        <v>0.1788968443664796</v>
      </c>
      <c r="U1031" t="s">
        <v>20</v>
      </c>
    </row>
    <row r="1032" spans="1:21" x14ac:dyDescent="0.35">
      <c r="A1032">
        <v>11098</v>
      </c>
      <c r="B1032" s="1">
        <v>45278</v>
      </c>
      <c r="C1032" s="2">
        <f>YEAR(Table2[Order Date])</f>
        <v>2023</v>
      </c>
      <c r="D1032" s="2" t="str">
        <f>TEXT(Table2[Order Date],"mmm")</f>
        <v>Dec</v>
      </c>
      <c r="E1032" t="s">
        <v>2232</v>
      </c>
      <c r="F1032" t="s">
        <v>15</v>
      </c>
      <c r="G1032" t="s">
        <v>147</v>
      </c>
      <c r="H1032" t="str">
        <f>VLOOKUP(Table2[[#This Row],[City]], Table46[], 2, FALSE)</f>
        <v>Kerala</v>
      </c>
      <c r="I1032" t="s">
        <v>17</v>
      </c>
      <c r="J1032" t="s">
        <v>111</v>
      </c>
      <c r="K1032" t="s">
        <v>2233</v>
      </c>
      <c r="L1032" s="2">
        <v>3</v>
      </c>
      <c r="M1032" s="11">
        <v>26535</v>
      </c>
      <c r="N1032" s="6">
        <v>10</v>
      </c>
      <c r="O1032" s="4">
        <f>Table2[[#This Row],[Discount]]/100</f>
        <v>0.1</v>
      </c>
      <c r="P1032" s="4" t="str">
        <f>IF(Table2[[#This Row],[Discount%]]=0,"No Discount",
IF(Table2[[#This Row],[Discount%]]&lt;=0.1,"Medium Discount",
IF(Table2[[#This Row],[Discount%]]&lt;=0.2,"High Discount")))</f>
        <v>Medium Discount</v>
      </c>
      <c r="Q1032" s="9">
        <f>(Table2[Unit_Price]*Table2[Quantity])*(Table2[Discount]/100)</f>
        <v>7960.5</v>
      </c>
      <c r="R1032" s="10">
        <v>71644.5</v>
      </c>
      <c r="S1032" s="10">
        <v>16298.24</v>
      </c>
      <c r="T1032" s="4">
        <f>Table2[Profit]/Table2[Sales]</f>
        <v>0.22748766478934182</v>
      </c>
      <c r="U1032" t="s">
        <v>83</v>
      </c>
    </row>
    <row r="1033" spans="1:21" x14ac:dyDescent="0.35">
      <c r="A1033">
        <v>11099</v>
      </c>
      <c r="B1033" s="1">
        <v>45859</v>
      </c>
      <c r="C1033" s="2">
        <f>YEAR(Table2[Order Date])</f>
        <v>2025</v>
      </c>
      <c r="D1033" s="2" t="str">
        <f>TEXT(Table2[Order Date],"mmm")</f>
        <v>Jul</v>
      </c>
      <c r="E1033" t="s">
        <v>2234</v>
      </c>
      <c r="F1033" t="s">
        <v>15</v>
      </c>
      <c r="G1033" t="s">
        <v>174</v>
      </c>
      <c r="H1033" t="str">
        <f>VLOOKUP(Table2[[#This Row],[City]], Table46[], 2, FALSE)</f>
        <v>Tamil Nadu</v>
      </c>
      <c r="I1033" t="s">
        <v>96</v>
      </c>
      <c r="J1033" t="s">
        <v>214</v>
      </c>
      <c r="K1033" t="s">
        <v>2235</v>
      </c>
      <c r="L1033" s="2">
        <v>2</v>
      </c>
      <c r="M1033" s="11">
        <v>74485</v>
      </c>
      <c r="N1033" s="6">
        <v>10</v>
      </c>
      <c r="O1033" s="4">
        <f>Table2[[#This Row],[Discount]]/100</f>
        <v>0.1</v>
      </c>
      <c r="P1033" s="4" t="str">
        <f>IF(Table2[[#This Row],[Discount%]]=0,"No Discount",
IF(Table2[[#This Row],[Discount%]]&lt;=0.1,"Medium Discount",
IF(Table2[[#This Row],[Discount%]]&lt;=0.2,"High Discount")))</f>
        <v>Medium Discount</v>
      </c>
      <c r="Q1033" s="9">
        <f>(Table2[Unit_Price]*Table2[Quantity])*(Table2[Discount]/100)</f>
        <v>14897</v>
      </c>
      <c r="R1033" s="10">
        <v>134073</v>
      </c>
      <c r="S1033" s="10">
        <v>15987.45</v>
      </c>
      <c r="T1033" s="4">
        <f>Table2[Profit]/Table2[Sales]</f>
        <v>0.11924436687476227</v>
      </c>
      <c r="U1033" t="s">
        <v>20</v>
      </c>
    </row>
    <row r="1034" spans="1:21" x14ac:dyDescent="0.35">
      <c r="A1034">
        <v>11100</v>
      </c>
      <c r="B1034" s="1">
        <v>45258</v>
      </c>
      <c r="C1034" s="2">
        <f>YEAR(Table2[Order Date])</f>
        <v>2023</v>
      </c>
      <c r="D1034" s="2" t="str">
        <f>TEXT(Table2[Order Date],"mmm")</f>
        <v>Nov</v>
      </c>
      <c r="E1034" t="s">
        <v>2236</v>
      </c>
      <c r="F1034" t="s">
        <v>28</v>
      </c>
      <c r="G1034" t="s">
        <v>85</v>
      </c>
      <c r="H1034" t="str">
        <f>VLOOKUP(Table2[[#This Row],[City]], Table46[], 2, FALSE)</f>
        <v>Odisha</v>
      </c>
      <c r="I1034" t="s">
        <v>17</v>
      </c>
      <c r="J1034" t="s">
        <v>18</v>
      </c>
      <c r="K1034" t="s">
        <v>2237</v>
      </c>
      <c r="L1034" s="2">
        <v>2</v>
      </c>
      <c r="M1034" s="11">
        <v>57097</v>
      </c>
      <c r="N1034" s="6">
        <v>0</v>
      </c>
      <c r="O1034" s="4">
        <f>Table2[[#This Row],[Discount]]/100</f>
        <v>0</v>
      </c>
      <c r="P1034" s="4" t="str">
        <f>IF(Table2[[#This Row],[Discount%]]=0,"No Discount",
IF(Table2[[#This Row],[Discount%]]&lt;=0.1,"Medium Discount",
IF(Table2[[#This Row],[Discount%]]&lt;=0.2,"High Discount")))</f>
        <v>No Discount</v>
      </c>
      <c r="Q1034" s="9">
        <f>(Table2[Unit_Price]*Table2[Quantity])*(Table2[Discount]/100)</f>
        <v>0</v>
      </c>
      <c r="R1034" s="10">
        <v>114194</v>
      </c>
      <c r="S1034" s="10">
        <v>17565.400000000001</v>
      </c>
      <c r="T1034" s="4">
        <f>Table2[Profit]/Table2[Sales]</f>
        <v>0.15382069110461147</v>
      </c>
      <c r="U1034" t="s">
        <v>83</v>
      </c>
    </row>
    <row r="1035" spans="1:21" x14ac:dyDescent="0.35">
      <c r="A1035">
        <v>11101</v>
      </c>
      <c r="B1035" s="1">
        <v>45277</v>
      </c>
      <c r="C1035" s="2">
        <f>YEAR(Table2[Order Date])</f>
        <v>2023</v>
      </c>
      <c r="D1035" s="2" t="str">
        <f>TEXT(Table2[Order Date],"mmm")</f>
        <v>Dec</v>
      </c>
      <c r="E1035" t="s">
        <v>2238</v>
      </c>
      <c r="F1035" t="s">
        <v>22</v>
      </c>
      <c r="G1035" t="s">
        <v>74</v>
      </c>
      <c r="H1035" t="str">
        <f>VLOOKUP(Table2[[#This Row],[City]], Table46[], 2, FALSE)</f>
        <v>Chandigarh</v>
      </c>
      <c r="I1035" t="s">
        <v>86</v>
      </c>
      <c r="J1035" t="s">
        <v>90</v>
      </c>
      <c r="K1035" t="s">
        <v>2239</v>
      </c>
      <c r="L1035" s="2">
        <v>2</v>
      </c>
      <c r="M1035" s="11">
        <v>59268</v>
      </c>
      <c r="N1035" s="6">
        <v>15</v>
      </c>
      <c r="O1035" s="4">
        <f>Table2[[#This Row],[Discount]]/100</f>
        <v>0.15</v>
      </c>
      <c r="P1035" s="4" t="str">
        <f>IF(Table2[[#This Row],[Discount%]]=0,"No Discount",
IF(Table2[[#This Row],[Discount%]]&lt;=0.1,"Medium Discount",
IF(Table2[[#This Row],[Discount%]]&lt;=0.2,"High Discount")))</f>
        <v>High Discount</v>
      </c>
      <c r="Q1035" s="9">
        <f>(Table2[Unit_Price]*Table2[Quantity])*(Table2[Discount]/100)</f>
        <v>17780.399999999998</v>
      </c>
      <c r="R1035" s="10">
        <v>100755.6</v>
      </c>
      <c r="S1035" s="10">
        <v>20731.39</v>
      </c>
      <c r="T1035" s="4">
        <f>Table2[Profit]/Table2[Sales]</f>
        <v>0.205759183608653</v>
      </c>
      <c r="U1035" t="s">
        <v>72</v>
      </c>
    </row>
    <row r="1036" spans="1:21" x14ac:dyDescent="0.35">
      <c r="A1036">
        <v>11102</v>
      </c>
      <c r="B1036" s="1">
        <v>45836</v>
      </c>
      <c r="C1036" s="2">
        <f>YEAR(Table2[Order Date])</f>
        <v>2025</v>
      </c>
      <c r="D1036" s="2" t="str">
        <f>TEXT(Table2[Order Date],"mmm")</f>
        <v>Jun</v>
      </c>
      <c r="E1036" t="s">
        <v>2240</v>
      </c>
      <c r="F1036" t="s">
        <v>22</v>
      </c>
      <c r="G1036" t="s">
        <v>167</v>
      </c>
      <c r="H1036" t="str">
        <f>VLOOKUP(Table2[[#This Row],[City]], Table46[], 2, FALSE)</f>
        <v>Punjab</v>
      </c>
      <c r="I1036" t="s">
        <v>24</v>
      </c>
      <c r="J1036" t="s">
        <v>25</v>
      </c>
      <c r="K1036" t="s">
        <v>2241</v>
      </c>
      <c r="L1036" s="2">
        <v>4</v>
      </c>
      <c r="M1036" s="11">
        <v>76727</v>
      </c>
      <c r="N1036" s="6">
        <v>0</v>
      </c>
      <c r="O1036" s="4">
        <f>Table2[[#This Row],[Discount]]/100</f>
        <v>0</v>
      </c>
      <c r="P1036" s="4" t="str">
        <f>IF(Table2[[#This Row],[Discount%]]=0,"No Discount",
IF(Table2[[#This Row],[Discount%]]&lt;=0.1,"Medium Discount",
IF(Table2[[#This Row],[Discount%]]&lt;=0.2,"High Discount")))</f>
        <v>No Discount</v>
      </c>
      <c r="Q1036" s="9">
        <f>(Table2[Unit_Price]*Table2[Quantity])*(Table2[Discount]/100)</f>
        <v>0</v>
      </c>
      <c r="R1036" s="10">
        <v>306908</v>
      </c>
      <c r="S1036" s="10">
        <v>43168.59</v>
      </c>
      <c r="T1036" s="4">
        <f>Table2[Profit]/Table2[Sales]</f>
        <v>0.14065645079307154</v>
      </c>
      <c r="U1036" t="s">
        <v>33</v>
      </c>
    </row>
    <row r="1037" spans="1:21" x14ac:dyDescent="0.35">
      <c r="A1037">
        <v>11103</v>
      </c>
      <c r="B1037" s="1">
        <v>45916</v>
      </c>
      <c r="C1037" s="2">
        <f>YEAR(Table2[Order Date])</f>
        <v>2025</v>
      </c>
      <c r="D1037" s="2" t="str">
        <f>TEXT(Table2[Order Date],"mmm")</f>
        <v>Sep</v>
      </c>
      <c r="E1037" t="s">
        <v>2242</v>
      </c>
      <c r="F1037" t="s">
        <v>40</v>
      </c>
      <c r="G1037" t="s">
        <v>62</v>
      </c>
      <c r="H1037" t="str">
        <f>VLOOKUP(Table2[[#This Row],[City]], Table46[], 2, FALSE)</f>
        <v>Goa</v>
      </c>
      <c r="I1037" t="s">
        <v>42</v>
      </c>
      <c r="J1037" t="s">
        <v>43</v>
      </c>
      <c r="K1037" t="s">
        <v>513</v>
      </c>
      <c r="L1037" s="2">
        <v>3</v>
      </c>
      <c r="M1037" s="11">
        <v>25199</v>
      </c>
      <c r="N1037" s="6">
        <v>15</v>
      </c>
      <c r="O1037" s="4">
        <f>Table2[[#This Row],[Discount]]/100</f>
        <v>0.15</v>
      </c>
      <c r="P1037" s="4" t="str">
        <f>IF(Table2[[#This Row],[Discount%]]=0,"No Discount",
IF(Table2[[#This Row],[Discount%]]&lt;=0.1,"Medium Discount",
IF(Table2[[#This Row],[Discount%]]&lt;=0.2,"High Discount")))</f>
        <v>High Discount</v>
      </c>
      <c r="Q1037" s="9">
        <f>(Table2[Unit_Price]*Table2[Quantity])*(Table2[Discount]/100)</f>
        <v>11339.55</v>
      </c>
      <c r="R1037" s="10">
        <v>64257.45</v>
      </c>
      <c r="S1037" s="10">
        <v>13075.53</v>
      </c>
      <c r="T1037" s="4">
        <f>Table2[Profit]/Table2[Sales]</f>
        <v>0.20348659960829446</v>
      </c>
      <c r="U1037" t="s">
        <v>38</v>
      </c>
    </row>
    <row r="1038" spans="1:21" x14ac:dyDescent="0.35">
      <c r="A1038">
        <v>11104</v>
      </c>
      <c r="B1038" s="1">
        <v>45755</v>
      </c>
      <c r="C1038" s="2">
        <f>YEAR(Table2[Order Date])</f>
        <v>2025</v>
      </c>
      <c r="D1038" s="2" t="str">
        <f>TEXT(Table2[Order Date],"mmm")</f>
        <v>Apr</v>
      </c>
      <c r="E1038" t="s">
        <v>2243</v>
      </c>
      <c r="F1038" t="s">
        <v>15</v>
      </c>
      <c r="G1038" t="s">
        <v>147</v>
      </c>
      <c r="H1038" t="str">
        <f>VLOOKUP(Table2[[#This Row],[City]], Table46[], 2, FALSE)</f>
        <v>Kerala</v>
      </c>
      <c r="I1038" t="s">
        <v>86</v>
      </c>
      <c r="J1038" t="s">
        <v>171</v>
      </c>
      <c r="K1038" t="s">
        <v>2244</v>
      </c>
      <c r="L1038" s="2">
        <v>4</v>
      </c>
      <c r="M1038" s="11">
        <v>64353</v>
      </c>
      <c r="N1038" s="6">
        <v>20</v>
      </c>
      <c r="O1038" s="4">
        <f>Table2[[#This Row],[Discount]]/100</f>
        <v>0.2</v>
      </c>
      <c r="P1038" s="4" t="str">
        <f>IF(Table2[[#This Row],[Discount%]]=0,"No Discount",
IF(Table2[[#This Row],[Discount%]]&lt;=0.1,"Medium Discount",
IF(Table2[[#This Row],[Discount%]]&lt;=0.2,"High Discount")))</f>
        <v>High Discount</v>
      </c>
      <c r="Q1038" s="9">
        <f>(Table2[Unit_Price]*Table2[Quantity])*(Table2[Discount]/100)</f>
        <v>51482.400000000001</v>
      </c>
      <c r="R1038" s="10">
        <v>205929.60000000001</v>
      </c>
      <c r="S1038" s="10">
        <v>14098.48</v>
      </c>
      <c r="T1038" s="4">
        <f>Table2[Profit]/Table2[Sales]</f>
        <v>6.8462620235264865E-2</v>
      </c>
      <c r="U1038" t="s">
        <v>83</v>
      </c>
    </row>
    <row r="1039" spans="1:21" x14ac:dyDescent="0.35">
      <c r="A1039">
        <v>11105</v>
      </c>
      <c r="B1039" s="1">
        <v>45640</v>
      </c>
      <c r="C1039" s="2">
        <f>YEAR(Table2[Order Date])</f>
        <v>2024</v>
      </c>
      <c r="D1039" s="2" t="str">
        <f>TEXT(Table2[Order Date],"mmm")</f>
        <v>Dec</v>
      </c>
      <c r="E1039" t="s">
        <v>2245</v>
      </c>
      <c r="F1039" t="s">
        <v>15</v>
      </c>
      <c r="G1039" t="s">
        <v>93</v>
      </c>
      <c r="H1039" t="str">
        <f>VLOOKUP(Table2[[#This Row],[City]], Table46[], 2, FALSE)</f>
        <v>Tamil Nadu</v>
      </c>
      <c r="I1039" t="s">
        <v>129</v>
      </c>
      <c r="J1039" t="s">
        <v>168</v>
      </c>
      <c r="K1039" t="s">
        <v>507</v>
      </c>
      <c r="L1039" s="2">
        <v>5</v>
      </c>
      <c r="M1039" s="11">
        <v>55326</v>
      </c>
      <c r="N1039" s="6">
        <v>10</v>
      </c>
      <c r="O1039" s="4">
        <f>Table2[[#This Row],[Discount]]/100</f>
        <v>0.1</v>
      </c>
      <c r="P1039" s="4" t="str">
        <f>IF(Table2[[#This Row],[Discount%]]=0,"No Discount",
IF(Table2[[#This Row],[Discount%]]&lt;=0.1,"Medium Discount",
IF(Table2[[#This Row],[Discount%]]&lt;=0.2,"High Discount")))</f>
        <v>Medium Discount</v>
      </c>
      <c r="Q1039" s="9">
        <f>(Table2[Unit_Price]*Table2[Quantity])*(Table2[Discount]/100)</f>
        <v>27663</v>
      </c>
      <c r="R1039" s="10">
        <v>248967</v>
      </c>
      <c r="S1039" s="10">
        <v>60565.21</v>
      </c>
      <c r="T1039" s="4">
        <f>Table2[Profit]/Table2[Sales]</f>
        <v>0.24326601517470187</v>
      </c>
      <c r="U1039" t="s">
        <v>83</v>
      </c>
    </row>
    <row r="1040" spans="1:21" x14ac:dyDescent="0.35">
      <c r="A1040">
        <v>11106</v>
      </c>
      <c r="B1040" s="1">
        <v>45441</v>
      </c>
      <c r="C1040" s="2">
        <f>YEAR(Table2[Order Date])</f>
        <v>2024</v>
      </c>
      <c r="D1040" s="2" t="str">
        <f>TEXT(Table2[Order Date],"mmm")</f>
        <v>May</v>
      </c>
      <c r="E1040" t="s">
        <v>2246</v>
      </c>
      <c r="F1040" t="s">
        <v>40</v>
      </c>
      <c r="G1040" t="s">
        <v>41</v>
      </c>
      <c r="H1040" t="str">
        <f>VLOOKUP(Table2[[#This Row],[City]], Table46[], 2, FALSE)</f>
        <v>Maharashtra</v>
      </c>
      <c r="I1040" t="s">
        <v>75</v>
      </c>
      <c r="J1040" t="s">
        <v>76</v>
      </c>
      <c r="K1040" t="s">
        <v>2247</v>
      </c>
      <c r="L1040" s="2">
        <v>3</v>
      </c>
      <c r="M1040" s="11">
        <v>72688</v>
      </c>
      <c r="N1040" s="6">
        <v>5</v>
      </c>
      <c r="O1040" s="4">
        <f>Table2[[#This Row],[Discount]]/100</f>
        <v>0.05</v>
      </c>
      <c r="P1040" s="4" t="str">
        <f>IF(Table2[[#This Row],[Discount%]]=0,"No Discount",
IF(Table2[[#This Row],[Discount%]]&lt;=0.1,"Medium Discount",
IF(Table2[[#This Row],[Discount%]]&lt;=0.2,"High Discount")))</f>
        <v>Medium Discount</v>
      </c>
      <c r="Q1040" s="9">
        <f>(Table2[Unit_Price]*Table2[Quantity])*(Table2[Discount]/100)</f>
        <v>10903.2</v>
      </c>
      <c r="R1040" s="10">
        <v>207160.8</v>
      </c>
      <c r="S1040" s="10">
        <v>47984.08</v>
      </c>
      <c r="T1040" s="4">
        <f>Table2[Profit]/Table2[Sales]</f>
        <v>0.23162721904916375</v>
      </c>
      <c r="U1040" t="s">
        <v>33</v>
      </c>
    </row>
    <row r="1041" spans="1:21" x14ac:dyDescent="0.35">
      <c r="A1041">
        <v>11107</v>
      </c>
      <c r="B1041" s="1">
        <v>45377</v>
      </c>
      <c r="C1041" s="2">
        <f>YEAR(Table2[Order Date])</f>
        <v>2024</v>
      </c>
      <c r="D1041" s="2" t="str">
        <f>TEXT(Table2[Order Date],"mmm")</f>
        <v>Mar</v>
      </c>
      <c r="E1041" t="s">
        <v>2248</v>
      </c>
      <c r="F1041" t="s">
        <v>15</v>
      </c>
      <c r="G1041" t="s">
        <v>147</v>
      </c>
      <c r="H1041" t="str">
        <f>VLOOKUP(Table2[[#This Row],[City]], Table46[], 2, FALSE)</f>
        <v>Kerala</v>
      </c>
      <c r="I1041" t="s">
        <v>24</v>
      </c>
      <c r="J1041" t="s">
        <v>133</v>
      </c>
      <c r="K1041" t="s">
        <v>2249</v>
      </c>
      <c r="L1041" s="2">
        <v>2</v>
      </c>
      <c r="M1041" s="11">
        <v>10362</v>
      </c>
      <c r="N1041" s="6">
        <v>15</v>
      </c>
      <c r="O1041" s="4">
        <f>Table2[[#This Row],[Discount]]/100</f>
        <v>0.15</v>
      </c>
      <c r="P1041" s="4" t="str">
        <f>IF(Table2[[#This Row],[Discount%]]=0,"No Discount",
IF(Table2[[#This Row],[Discount%]]&lt;=0.1,"Medium Discount",
IF(Table2[[#This Row],[Discount%]]&lt;=0.2,"High Discount")))</f>
        <v>High Discount</v>
      </c>
      <c r="Q1041" s="9">
        <f>(Table2[Unit_Price]*Table2[Quantity])*(Table2[Discount]/100)</f>
        <v>3108.6</v>
      </c>
      <c r="R1041" s="10">
        <v>17615.400000000001</v>
      </c>
      <c r="S1041" s="10">
        <v>3322.79</v>
      </c>
      <c r="T1041" s="4">
        <f>Table2[Profit]/Table2[Sales]</f>
        <v>0.18862983525778579</v>
      </c>
      <c r="U1041" t="s">
        <v>38</v>
      </c>
    </row>
    <row r="1042" spans="1:21" x14ac:dyDescent="0.35">
      <c r="A1042">
        <v>11108</v>
      </c>
      <c r="B1042" s="1">
        <v>45520</v>
      </c>
      <c r="C1042" s="2">
        <f>YEAR(Table2[Order Date])</f>
        <v>2024</v>
      </c>
      <c r="D1042" s="2" t="str">
        <f>TEXT(Table2[Order Date],"mmm")</f>
        <v>Aug</v>
      </c>
      <c r="E1042" t="s">
        <v>2250</v>
      </c>
      <c r="F1042" t="s">
        <v>40</v>
      </c>
      <c r="G1042" t="s">
        <v>50</v>
      </c>
      <c r="H1042" t="str">
        <f>VLOOKUP(Table2[[#This Row],[City]], Table46[], 2, FALSE)</f>
        <v>Maharashtra</v>
      </c>
      <c r="I1042" t="s">
        <v>75</v>
      </c>
      <c r="J1042" t="s">
        <v>76</v>
      </c>
      <c r="K1042" t="s">
        <v>2251</v>
      </c>
      <c r="L1042" s="2">
        <v>5</v>
      </c>
      <c r="M1042" s="11">
        <v>56110</v>
      </c>
      <c r="N1042" s="6">
        <v>10</v>
      </c>
      <c r="O1042" s="4">
        <f>Table2[[#This Row],[Discount]]/100</f>
        <v>0.1</v>
      </c>
      <c r="P1042" s="4" t="str">
        <f>IF(Table2[[#This Row],[Discount%]]=0,"No Discount",
IF(Table2[[#This Row],[Discount%]]&lt;=0.1,"Medium Discount",
IF(Table2[[#This Row],[Discount%]]&lt;=0.2,"High Discount")))</f>
        <v>Medium Discount</v>
      </c>
      <c r="Q1042" s="9">
        <f>(Table2[Unit_Price]*Table2[Quantity])*(Table2[Discount]/100)</f>
        <v>28055</v>
      </c>
      <c r="R1042" s="10">
        <v>252495</v>
      </c>
      <c r="S1042" s="10">
        <v>36136.83</v>
      </c>
      <c r="T1042" s="4">
        <f>Table2[Profit]/Table2[Sales]</f>
        <v>0.14311899245529616</v>
      </c>
      <c r="U1042" t="s">
        <v>72</v>
      </c>
    </row>
    <row r="1043" spans="1:21" x14ac:dyDescent="0.35">
      <c r="A1043">
        <v>11109</v>
      </c>
      <c r="B1043" s="1">
        <v>45758</v>
      </c>
      <c r="C1043" s="2">
        <f>YEAR(Table2[Order Date])</f>
        <v>2025</v>
      </c>
      <c r="D1043" s="2" t="str">
        <f>TEXT(Table2[Order Date],"mmm")</f>
        <v>Apr</v>
      </c>
      <c r="E1043" t="s">
        <v>2252</v>
      </c>
      <c r="F1043" t="s">
        <v>40</v>
      </c>
      <c r="G1043" t="s">
        <v>110</v>
      </c>
      <c r="H1043" t="str">
        <f>VLOOKUP(Table2[[#This Row],[City]], Table46[], 2, FALSE)</f>
        <v>Gujarat</v>
      </c>
      <c r="I1043" t="s">
        <v>42</v>
      </c>
      <c r="J1043" t="s">
        <v>188</v>
      </c>
      <c r="K1043" t="s">
        <v>2253</v>
      </c>
      <c r="L1043" s="2">
        <v>3</v>
      </c>
      <c r="M1043" s="11">
        <v>56239</v>
      </c>
      <c r="N1043" s="6">
        <v>0</v>
      </c>
      <c r="O1043" s="4">
        <f>Table2[[#This Row],[Discount]]/100</f>
        <v>0</v>
      </c>
      <c r="P1043" s="4" t="str">
        <f>IF(Table2[[#This Row],[Discount%]]=0,"No Discount",
IF(Table2[[#This Row],[Discount%]]&lt;=0.1,"Medium Discount",
IF(Table2[[#This Row],[Discount%]]&lt;=0.2,"High Discount")))</f>
        <v>No Discount</v>
      </c>
      <c r="Q1043" s="9">
        <f>(Table2[Unit_Price]*Table2[Quantity])*(Table2[Discount]/100)</f>
        <v>0</v>
      </c>
      <c r="R1043" s="10">
        <v>168717</v>
      </c>
      <c r="S1043" s="10">
        <v>30407.97</v>
      </c>
      <c r="T1043" s="4">
        <f>Table2[Profit]/Table2[Sales]</f>
        <v>0.18023062287736269</v>
      </c>
      <c r="U1043" t="s">
        <v>38</v>
      </c>
    </row>
    <row r="1044" spans="1:21" x14ac:dyDescent="0.35">
      <c r="A1044">
        <v>11110</v>
      </c>
      <c r="B1044" s="1">
        <v>45628</v>
      </c>
      <c r="C1044" s="2">
        <f>YEAR(Table2[Order Date])</f>
        <v>2024</v>
      </c>
      <c r="D1044" s="2" t="str">
        <f>TEXT(Table2[Order Date],"mmm")</f>
        <v>Dec</v>
      </c>
      <c r="E1044" t="s">
        <v>2254</v>
      </c>
      <c r="F1044" t="s">
        <v>22</v>
      </c>
      <c r="G1044" t="s">
        <v>54</v>
      </c>
      <c r="H1044" t="str">
        <f>VLOOKUP(Table2[[#This Row],[City]], Table46[], 2, FALSE)</f>
        <v>Uttar Pradesh</v>
      </c>
      <c r="I1044" t="s">
        <v>17</v>
      </c>
      <c r="J1044" t="s">
        <v>18</v>
      </c>
      <c r="K1044" t="s">
        <v>2255</v>
      </c>
      <c r="L1044" s="2">
        <v>2</v>
      </c>
      <c r="M1044" s="11">
        <v>32947</v>
      </c>
      <c r="N1044" s="6">
        <v>20</v>
      </c>
      <c r="O1044" s="4">
        <f>Table2[[#This Row],[Discount]]/100</f>
        <v>0.2</v>
      </c>
      <c r="P1044" s="4" t="str">
        <f>IF(Table2[[#This Row],[Discount%]]=0,"No Discount",
IF(Table2[[#This Row],[Discount%]]&lt;=0.1,"Medium Discount",
IF(Table2[[#This Row],[Discount%]]&lt;=0.2,"High Discount")))</f>
        <v>High Discount</v>
      </c>
      <c r="Q1044" s="9">
        <f>(Table2[Unit_Price]*Table2[Quantity])*(Table2[Discount]/100)</f>
        <v>13178.800000000001</v>
      </c>
      <c r="R1044" s="10">
        <v>52715.199999999997</v>
      </c>
      <c r="S1044" s="10">
        <v>2862.48</v>
      </c>
      <c r="T1044" s="4">
        <f>Table2[Profit]/Table2[Sales]</f>
        <v>5.4300846814581E-2</v>
      </c>
      <c r="U1044" t="s">
        <v>33</v>
      </c>
    </row>
    <row r="1045" spans="1:21" x14ac:dyDescent="0.35">
      <c r="A1045">
        <v>11111</v>
      </c>
      <c r="B1045" s="1">
        <v>45207</v>
      </c>
      <c r="C1045" s="2">
        <f>YEAR(Table2[Order Date])</f>
        <v>2023</v>
      </c>
      <c r="D1045" s="2" t="str">
        <f>TEXT(Table2[Order Date],"mmm")</f>
        <v>Oct</v>
      </c>
      <c r="E1045" t="s">
        <v>2256</v>
      </c>
      <c r="F1045" t="s">
        <v>28</v>
      </c>
      <c r="G1045" t="s">
        <v>114</v>
      </c>
      <c r="H1045" t="str">
        <f>VLOOKUP(Table2[[#This Row],[City]], Table46[], 2, FALSE)</f>
        <v>Jharkhand</v>
      </c>
      <c r="I1045" t="s">
        <v>24</v>
      </c>
      <c r="J1045" t="s">
        <v>133</v>
      </c>
      <c r="K1045" t="s">
        <v>2257</v>
      </c>
      <c r="L1045" s="2">
        <v>5</v>
      </c>
      <c r="M1045" s="11">
        <v>3051</v>
      </c>
      <c r="N1045" s="6">
        <v>15</v>
      </c>
      <c r="O1045" s="4">
        <f>Table2[[#This Row],[Discount]]/100</f>
        <v>0.15</v>
      </c>
      <c r="P1045" s="4" t="str">
        <f>IF(Table2[[#This Row],[Discount%]]=0,"No Discount",
IF(Table2[[#This Row],[Discount%]]&lt;=0.1,"Medium Discount",
IF(Table2[[#This Row],[Discount%]]&lt;=0.2,"High Discount")))</f>
        <v>High Discount</v>
      </c>
      <c r="Q1045" s="9">
        <f>(Table2[Unit_Price]*Table2[Quantity])*(Table2[Discount]/100)</f>
        <v>2288.25</v>
      </c>
      <c r="R1045" s="10">
        <v>12966.75</v>
      </c>
      <c r="S1045" s="10">
        <v>1413.68</v>
      </c>
      <c r="T1045" s="4">
        <f>Table2[Profit]/Table2[Sales]</f>
        <v>0.10902346385948677</v>
      </c>
      <c r="U1045" t="s">
        <v>83</v>
      </c>
    </row>
    <row r="1046" spans="1:21" x14ac:dyDescent="0.35">
      <c r="A1046">
        <v>11112</v>
      </c>
      <c r="B1046" s="1">
        <v>45469</v>
      </c>
      <c r="C1046" s="2">
        <f>YEAR(Table2[Order Date])</f>
        <v>2024</v>
      </c>
      <c r="D1046" s="2" t="str">
        <f>TEXT(Table2[Order Date],"mmm")</f>
        <v>Jun</v>
      </c>
      <c r="E1046" t="s">
        <v>2258</v>
      </c>
      <c r="F1046" t="s">
        <v>28</v>
      </c>
      <c r="G1046" t="s">
        <v>35</v>
      </c>
      <c r="H1046" t="str">
        <f>VLOOKUP(Table2[[#This Row],[City]], Table46[], 2, FALSE)</f>
        <v>West Bengal</v>
      </c>
      <c r="I1046" t="s">
        <v>86</v>
      </c>
      <c r="J1046" t="s">
        <v>90</v>
      </c>
      <c r="K1046" t="s">
        <v>2259</v>
      </c>
      <c r="L1046" s="2">
        <v>4</v>
      </c>
      <c r="M1046" s="11">
        <v>73502</v>
      </c>
      <c r="N1046" s="6">
        <v>0</v>
      </c>
      <c r="O1046" s="4">
        <f>Table2[[#This Row],[Discount]]/100</f>
        <v>0</v>
      </c>
      <c r="P1046" s="4" t="str">
        <f>IF(Table2[[#This Row],[Discount%]]=0,"No Discount",
IF(Table2[[#This Row],[Discount%]]&lt;=0.1,"Medium Discount",
IF(Table2[[#This Row],[Discount%]]&lt;=0.2,"High Discount")))</f>
        <v>No Discount</v>
      </c>
      <c r="Q1046" s="9">
        <f>(Table2[Unit_Price]*Table2[Quantity])*(Table2[Discount]/100)</f>
        <v>0</v>
      </c>
      <c r="R1046" s="10">
        <v>294008</v>
      </c>
      <c r="S1046" s="10">
        <v>18131.14</v>
      </c>
      <c r="T1046" s="4">
        <f>Table2[Profit]/Table2[Sales]</f>
        <v>6.166886615330195E-2</v>
      </c>
      <c r="U1046" t="s">
        <v>72</v>
      </c>
    </row>
    <row r="1047" spans="1:21" x14ac:dyDescent="0.35">
      <c r="A1047">
        <v>11113</v>
      </c>
      <c r="B1047" s="1">
        <v>45365</v>
      </c>
      <c r="C1047" s="2">
        <f>YEAR(Table2[Order Date])</f>
        <v>2024</v>
      </c>
      <c r="D1047" s="2" t="str">
        <f>TEXT(Table2[Order Date],"mmm")</f>
        <v>Mar</v>
      </c>
      <c r="E1047" t="s">
        <v>2260</v>
      </c>
      <c r="F1047" t="s">
        <v>28</v>
      </c>
      <c r="G1047" t="s">
        <v>114</v>
      </c>
      <c r="H1047" t="str">
        <f>VLOOKUP(Table2[[#This Row],[City]], Table46[], 2, FALSE)</f>
        <v>Jharkhand</v>
      </c>
      <c r="I1047" t="s">
        <v>42</v>
      </c>
      <c r="J1047" t="s">
        <v>188</v>
      </c>
      <c r="K1047" t="s">
        <v>2261</v>
      </c>
      <c r="L1047" s="2">
        <v>4</v>
      </c>
      <c r="M1047" s="11">
        <v>31981</v>
      </c>
      <c r="N1047" s="6">
        <v>0</v>
      </c>
      <c r="O1047" s="4">
        <f>Table2[[#This Row],[Discount]]/100</f>
        <v>0</v>
      </c>
      <c r="P1047" s="4" t="str">
        <f>IF(Table2[[#This Row],[Discount%]]=0,"No Discount",
IF(Table2[[#This Row],[Discount%]]&lt;=0.1,"Medium Discount",
IF(Table2[[#This Row],[Discount%]]&lt;=0.2,"High Discount")))</f>
        <v>No Discount</v>
      </c>
      <c r="Q1047" s="9">
        <f>(Table2[Unit_Price]*Table2[Quantity])*(Table2[Discount]/100)</f>
        <v>0</v>
      </c>
      <c r="R1047" s="10">
        <v>127924</v>
      </c>
      <c r="S1047" s="10">
        <v>23531.26</v>
      </c>
      <c r="T1047" s="4">
        <f>Table2[Profit]/Table2[Sales]</f>
        <v>0.18394718739251428</v>
      </c>
      <c r="U1047" t="s">
        <v>38</v>
      </c>
    </row>
    <row r="1048" spans="1:21" x14ac:dyDescent="0.35">
      <c r="A1048">
        <v>11114</v>
      </c>
      <c r="B1048" s="1">
        <v>45439</v>
      </c>
      <c r="C1048" s="2">
        <f>YEAR(Table2[Order Date])</f>
        <v>2024</v>
      </c>
      <c r="D1048" s="2" t="str">
        <f>TEXT(Table2[Order Date],"mmm")</f>
        <v>May</v>
      </c>
      <c r="E1048" t="s">
        <v>2262</v>
      </c>
      <c r="F1048" t="s">
        <v>28</v>
      </c>
      <c r="G1048" t="s">
        <v>144</v>
      </c>
      <c r="H1048" t="str">
        <f>VLOOKUP(Table2[[#This Row],[City]], Table46[], 2, FALSE)</f>
        <v>Assam</v>
      </c>
      <c r="I1048" t="s">
        <v>86</v>
      </c>
      <c r="J1048" t="s">
        <v>171</v>
      </c>
      <c r="K1048" t="s">
        <v>2263</v>
      </c>
      <c r="L1048" s="2">
        <v>3</v>
      </c>
      <c r="M1048" s="11">
        <v>60790</v>
      </c>
      <c r="N1048" s="6">
        <v>5</v>
      </c>
      <c r="O1048" s="4">
        <f>Table2[[#This Row],[Discount]]/100</f>
        <v>0.05</v>
      </c>
      <c r="P1048" s="4" t="str">
        <f>IF(Table2[[#This Row],[Discount%]]=0,"No Discount",
IF(Table2[[#This Row],[Discount%]]&lt;=0.1,"Medium Discount",
IF(Table2[[#This Row],[Discount%]]&lt;=0.2,"High Discount")))</f>
        <v>Medium Discount</v>
      </c>
      <c r="Q1048" s="9">
        <f>(Table2[Unit_Price]*Table2[Quantity])*(Table2[Discount]/100)</f>
        <v>9118.5</v>
      </c>
      <c r="R1048" s="10">
        <v>173251.5</v>
      </c>
      <c r="S1048" s="10">
        <v>20003.560000000001</v>
      </c>
      <c r="T1048" s="4">
        <f>Table2[Profit]/Table2[Sales]</f>
        <v>0.1154596641298921</v>
      </c>
      <c r="U1048" t="s">
        <v>83</v>
      </c>
    </row>
    <row r="1049" spans="1:21" x14ac:dyDescent="0.35">
      <c r="A1049">
        <v>11115</v>
      </c>
      <c r="B1049" s="1">
        <v>45894</v>
      </c>
      <c r="C1049" s="2">
        <f>YEAR(Table2[Order Date])</f>
        <v>2025</v>
      </c>
      <c r="D1049" s="2" t="str">
        <f>TEXT(Table2[Order Date],"mmm")</f>
        <v>Aug</v>
      </c>
      <c r="E1049" t="s">
        <v>2264</v>
      </c>
      <c r="F1049" t="s">
        <v>28</v>
      </c>
      <c r="G1049" t="s">
        <v>144</v>
      </c>
      <c r="H1049" t="str">
        <f>VLOOKUP(Table2[[#This Row],[City]], Table46[], 2, FALSE)</f>
        <v>Assam</v>
      </c>
      <c r="I1049" t="s">
        <v>69</v>
      </c>
      <c r="J1049" t="s">
        <v>115</v>
      </c>
      <c r="K1049" t="s">
        <v>2265</v>
      </c>
      <c r="L1049" s="2">
        <v>5</v>
      </c>
      <c r="M1049" s="11">
        <v>58343</v>
      </c>
      <c r="N1049" s="6">
        <v>5</v>
      </c>
      <c r="O1049" s="4">
        <f>Table2[[#This Row],[Discount]]/100</f>
        <v>0.05</v>
      </c>
      <c r="P1049" s="4" t="str">
        <f>IF(Table2[[#This Row],[Discount%]]=0,"No Discount",
IF(Table2[[#This Row],[Discount%]]&lt;=0.1,"Medium Discount",
IF(Table2[[#This Row],[Discount%]]&lt;=0.2,"High Discount")))</f>
        <v>Medium Discount</v>
      </c>
      <c r="Q1049" s="9">
        <f>(Table2[Unit_Price]*Table2[Quantity])*(Table2[Discount]/100)</f>
        <v>14585.75</v>
      </c>
      <c r="R1049" s="10">
        <v>277129.25</v>
      </c>
      <c r="S1049" s="10">
        <v>19592.830000000002</v>
      </c>
      <c r="T1049" s="4">
        <f>Table2[Profit]/Table2[Sales]</f>
        <v>7.0699249537896136E-2</v>
      </c>
      <c r="U1049" t="s">
        <v>20</v>
      </c>
    </row>
    <row r="1050" spans="1:21" x14ac:dyDescent="0.35">
      <c r="A1050">
        <v>11116</v>
      </c>
      <c r="B1050" s="1">
        <v>45219</v>
      </c>
      <c r="C1050" s="2">
        <f>YEAR(Table2[Order Date])</f>
        <v>2023</v>
      </c>
      <c r="D1050" s="2" t="str">
        <f>TEXT(Table2[Order Date],"mmm")</f>
        <v>Oct</v>
      </c>
      <c r="E1050" t="s">
        <v>2266</v>
      </c>
      <c r="F1050" t="s">
        <v>22</v>
      </c>
      <c r="G1050" t="s">
        <v>58</v>
      </c>
      <c r="H1050" t="str">
        <f>VLOOKUP(Table2[[#This Row],[City]], Table46[], 2, FALSE)</f>
        <v>Rajashtan</v>
      </c>
      <c r="I1050" t="s">
        <v>17</v>
      </c>
      <c r="J1050" t="s">
        <v>100</v>
      </c>
      <c r="K1050" t="s">
        <v>2267</v>
      </c>
      <c r="L1050" s="2">
        <v>3</v>
      </c>
      <c r="M1050" s="11">
        <v>41002</v>
      </c>
      <c r="N1050" s="6">
        <v>15</v>
      </c>
      <c r="O1050" s="4">
        <f>Table2[[#This Row],[Discount]]/100</f>
        <v>0.15</v>
      </c>
      <c r="P1050" s="4" t="str">
        <f>IF(Table2[[#This Row],[Discount%]]=0,"No Discount",
IF(Table2[[#This Row],[Discount%]]&lt;=0.1,"Medium Discount",
IF(Table2[[#This Row],[Discount%]]&lt;=0.2,"High Discount")))</f>
        <v>High Discount</v>
      </c>
      <c r="Q1050" s="9">
        <f>(Table2[Unit_Price]*Table2[Quantity])*(Table2[Discount]/100)</f>
        <v>18450.899999999998</v>
      </c>
      <c r="R1050" s="10">
        <v>104555.1</v>
      </c>
      <c r="S1050" s="10">
        <v>8656.02</v>
      </c>
      <c r="T1050" s="4">
        <f>Table2[Profit]/Table2[Sales]</f>
        <v>8.2789074851441963E-2</v>
      </c>
      <c r="U1050" t="s">
        <v>72</v>
      </c>
    </row>
    <row r="1051" spans="1:21" x14ac:dyDescent="0.35">
      <c r="A1051">
        <v>11117</v>
      </c>
      <c r="B1051" s="1">
        <v>45761</v>
      </c>
      <c r="C1051" s="2">
        <f>YEAR(Table2[Order Date])</f>
        <v>2025</v>
      </c>
      <c r="D1051" s="2" t="str">
        <f>TEXT(Table2[Order Date],"mmm")</f>
        <v>Apr</v>
      </c>
      <c r="E1051" t="s">
        <v>2268</v>
      </c>
      <c r="F1051" t="s">
        <v>40</v>
      </c>
      <c r="G1051" t="s">
        <v>62</v>
      </c>
      <c r="H1051" t="str">
        <f>VLOOKUP(Table2[[#This Row],[City]], Table46[], 2, FALSE)</f>
        <v>Goa</v>
      </c>
      <c r="I1051" t="s">
        <v>17</v>
      </c>
      <c r="J1051" t="s">
        <v>100</v>
      </c>
      <c r="K1051" t="s">
        <v>1110</v>
      </c>
      <c r="L1051" s="2">
        <v>4</v>
      </c>
      <c r="M1051" s="11">
        <v>31796</v>
      </c>
      <c r="N1051" s="6">
        <v>0</v>
      </c>
      <c r="O1051" s="4">
        <f>Table2[[#This Row],[Discount]]/100</f>
        <v>0</v>
      </c>
      <c r="P1051" s="4" t="str">
        <f>IF(Table2[[#This Row],[Discount%]]=0,"No Discount",
IF(Table2[[#This Row],[Discount%]]&lt;=0.1,"Medium Discount",
IF(Table2[[#This Row],[Discount%]]&lt;=0.2,"High Discount")))</f>
        <v>No Discount</v>
      </c>
      <c r="Q1051" s="9">
        <f>(Table2[Unit_Price]*Table2[Quantity])*(Table2[Discount]/100)</f>
        <v>0</v>
      </c>
      <c r="R1051" s="10">
        <v>127184</v>
      </c>
      <c r="S1051" s="10">
        <v>26219.33</v>
      </c>
      <c r="T1051" s="4">
        <f>Table2[Profit]/Table2[Sales]</f>
        <v>0.20615273933828157</v>
      </c>
      <c r="U1051" t="s">
        <v>20</v>
      </c>
    </row>
    <row r="1052" spans="1:21" x14ac:dyDescent="0.35">
      <c r="A1052">
        <v>11118</v>
      </c>
      <c r="B1052" s="1">
        <v>45401</v>
      </c>
      <c r="C1052" s="2">
        <f>YEAR(Table2[Order Date])</f>
        <v>2024</v>
      </c>
      <c r="D1052" s="2" t="str">
        <f>TEXT(Table2[Order Date],"mmm")</f>
        <v>Apr</v>
      </c>
      <c r="E1052" t="s">
        <v>2269</v>
      </c>
      <c r="F1052" t="s">
        <v>15</v>
      </c>
      <c r="G1052" t="s">
        <v>174</v>
      </c>
      <c r="H1052" t="str">
        <f>VLOOKUP(Table2[[#This Row],[City]], Table46[], 2, FALSE)</f>
        <v>Tamil Nadu</v>
      </c>
      <c r="I1052" t="s">
        <v>129</v>
      </c>
      <c r="J1052" t="s">
        <v>130</v>
      </c>
      <c r="K1052" t="s">
        <v>2270</v>
      </c>
      <c r="L1052" s="2">
        <v>4</v>
      </c>
      <c r="M1052" s="11">
        <v>22163</v>
      </c>
      <c r="N1052" s="6">
        <v>15</v>
      </c>
      <c r="O1052" s="4">
        <f>Table2[[#This Row],[Discount]]/100</f>
        <v>0.15</v>
      </c>
      <c r="P1052" s="4" t="str">
        <f>IF(Table2[[#This Row],[Discount%]]=0,"No Discount",
IF(Table2[[#This Row],[Discount%]]&lt;=0.1,"Medium Discount",
IF(Table2[[#This Row],[Discount%]]&lt;=0.2,"High Discount")))</f>
        <v>High Discount</v>
      </c>
      <c r="Q1052" s="9">
        <f>(Table2[Unit_Price]*Table2[Quantity])*(Table2[Discount]/100)</f>
        <v>13297.8</v>
      </c>
      <c r="R1052" s="10">
        <v>75354.2</v>
      </c>
      <c r="S1052" s="10">
        <v>17884.38</v>
      </c>
      <c r="T1052" s="4">
        <f>Table2[Profit]/Table2[Sales]</f>
        <v>0.23733753393971407</v>
      </c>
      <c r="U1052" t="s">
        <v>72</v>
      </c>
    </row>
    <row r="1053" spans="1:21" x14ac:dyDescent="0.35">
      <c r="A1053">
        <v>11119</v>
      </c>
      <c r="B1053" s="1">
        <v>45686</v>
      </c>
      <c r="C1053" s="2">
        <f>YEAR(Table2[Order Date])</f>
        <v>2025</v>
      </c>
      <c r="D1053" s="2" t="str">
        <f>TEXT(Table2[Order Date],"mmm")</f>
        <v>Jan</v>
      </c>
      <c r="E1053" t="s">
        <v>2271</v>
      </c>
      <c r="F1053" t="s">
        <v>15</v>
      </c>
      <c r="G1053" t="s">
        <v>147</v>
      </c>
      <c r="H1053" t="str">
        <f>VLOOKUP(Table2[[#This Row],[City]], Table46[], 2, FALSE)</f>
        <v>Kerala</v>
      </c>
      <c r="I1053" t="s">
        <v>24</v>
      </c>
      <c r="J1053" t="s">
        <v>133</v>
      </c>
      <c r="K1053" t="s">
        <v>2272</v>
      </c>
      <c r="L1053" s="2">
        <v>1</v>
      </c>
      <c r="M1053" s="11">
        <v>29884</v>
      </c>
      <c r="N1053" s="6">
        <v>20</v>
      </c>
      <c r="O1053" s="4">
        <f>Table2[[#This Row],[Discount]]/100</f>
        <v>0.2</v>
      </c>
      <c r="P1053" s="4" t="str">
        <f>IF(Table2[[#This Row],[Discount%]]=0,"No Discount",
IF(Table2[[#This Row],[Discount%]]&lt;=0.1,"Medium Discount",
IF(Table2[[#This Row],[Discount%]]&lt;=0.2,"High Discount")))</f>
        <v>High Discount</v>
      </c>
      <c r="Q1053" s="9">
        <f>(Table2[Unit_Price]*Table2[Quantity])*(Table2[Discount]/100)</f>
        <v>5976.8</v>
      </c>
      <c r="R1053" s="10">
        <v>23907.200000000001</v>
      </c>
      <c r="S1053" s="10">
        <v>3202.55</v>
      </c>
      <c r="T1053" s="4">
        <f>Table2[Profit]/Table2[Sales]</f>
        <v>0.13395755253647437</v>
      </c>
      <c r="U1053" t="s">
        <v>83</v>
      </c>
    </row>
    <row r="1054" spans="1:21" x14ac:dyDescent="0.35">
      <c r="A1054">
        <v>11120</v>
      </c>
      <c r="B1054" s="1">
        <v>45674</v>
      </c>
      <c r="C1054" s="2">
        <f>YEAR(Table2[Order Date])</f>
        <v>2025</v>
      </c>
      <c r="D1054" s="2" t="str">
        <f>TEXT(Table2[Order Date],"mmm")</f>
        <v>Jan</v>
      </c>
      <c r="E1054" t="s">
        <v>2273</v>
      </c>
      <c r="F1054" t="s">
        <v>22</v>
      </c>
      <c r="G1054" t="s">
        <v>54</v>
      </c>
      <c r="H1054" t="str">
        <f>VLOOKUP(Table2[[#This Row],[City]], Table46[], 2, FALSE)</f>
        <v>Uttar Pradesh</v>
      </c>
      <c r="I1054" t="s">
        <v>86</v>
      </c>
      <c r="J1054" t="s">
        <v>87</v>
      </c>
      <c r="K1054" t="s">
        <v>2274</v>
      </c>
      <c r="L1054" s="2">
        <v>1</v>
      </c>
      <c r="M1054" s="11">
        <v>60813</v>
      </c>
      <c r="N1054" s="6">
        <v>0</v>
      </c>
      <c r="O1054" s="4">
        <f>Table2[[#This Row],[Discount]]/100</f>
        <v>0</v>
      </c>
      <c r="P1054" s="4" t="str">
        <f>IF(Table2[[#This Row],[Discount%]]=0,"No Discount",
IF(Table2[[#This Row],[Discount%]]&lt;=0.1,"Medium Discount",
IF(Table2[[#This Row],[Discount%]]&lt;=0.2,"High Discount")))</f>
        <v>No Discount</v>
      </c>
      <c r="Q1054" s="9">
        <f>(Table2[Unit_Price]*Table2[Quantity])*(Table2[Discount]/100)</f>
        <v>0</v>
      </c>
      <c r="R1054" s="10">
        <v>60813</v>
      </c>
      <c r="S1054" s="10">
        <v>12988.64</v>
      </c>
      <c r="T1054" s="4">
        <f>Table2[Profit]/Table2[Sales]</f>
        <v>0.2135832798908128</v>
      </c>
      <c r="U1054" t="s">
        <v>38</v>
      </c>
    </row>
    <row r="1055" spans="1:21" x14ac:dyDescent="0.35">
      <c r="A1055">
        <v>11121</v>
      </c>
      <c r="B1055" s="1">
        <v>45436</v>
      </c>
      <c r="C1055" s="2">
        <f>YEAR(Table2[Order Date])</f>
        <v>2024</v>
      </c>
      <c r="D1055" s="2" t="str">
        <f>TEXT(Table2[Order Date],"mmm")</f>
        <v>May</v>
      </c>
      <c r="E1055" t="s">
        <v>2275</v>
      </c>
      <c r="F1055" t="s">
        <v>22</v>
      </c>
      <c r="G1055" t="s">
        <v>58</v>
      </c>
      <c r="H1055" t="str">
        <f>VLOOKUP(Table2[[#This Row],[City]], Table46[], 2, FALSE)</f>
        <v>Rajashtan</v>
      </c>
      <c r="I1055" t="s">
        <v>46</v>
      </c>
      <c r="J1055" t="s">
        <v>126</v>
      </c>
      <c r="K1055" t="s">
        <v>2276</v>
      </c>
      <c r="L1055" s="2">
        <v>2</v>
      </c>
      <c r="M1055" s="11">
        <v>24189</v>
      </c>
      <c r="N1055" s="6">
        <v>15</v>
      </c>
      <c r="O1055" s="4">
        <f>Table2[[#This Row],[Discount]]/100</f>
        <v>0.15</v>
      </c>
      <c r="P1055" s="4" t="str">
        <f>IF(Table2[[#This Row],[Discount%]]=0,"No Discount",
IF(Table2[[#This Row],[Discount%]]&lt;=0.1,"Medium Discount",
IF(Table2[[#This Row],[Discount%]]&lt;=0.2,"High Discount")))</f>
        <v>High Discount</v>
      </c>
      <c r="Q1055" s="9">
        <f>(Table2[Unit_Price]*Table2[Quantity])*(Table2[Discount]/100)</f>
        <v>7256.7</v>
      </c>
      <c r="R1055" s="10">
        <v>41121.300000000003</v>
      </c>
      <c r="S1055" s="10">
        <v>7523.56</v>
      </c>
      <c r="T1055" s="4">
        <f>Table2[Profit]/Table2[Sales]</f>
        <v>0.18296016906080304</v>
      </c>
      <c r="U1055" t="s">
        <v>33</v>
      </c>
    </row>
    <row r="1056" spans="1:21" x14ac:dyDescent="0.35">
      <c r="A1056">
        <v>11122</v>
      </c>
      <c r="B1056" s="1">
        <v>45305</v>
      </c>
      <c r="C1056" s="2">
        <f>YEAR(Table2[Order Date])</f>
        <v>2024</v>
      </c>
      <c r="D1056" s="2" t="str">
        <f>TEXT(Table2[Order Date],"mmm")</f>
        <v>Jan</v>
      </c>
      <c r="E1056" t="s">
        <v>2277</v>
      </c>
      <c r="F1056" t="s">
        <v>28</v>
      </c>
      <c r="G1056" t="s">
        <v>85</v>
      </c>
      <c r="H1056" t="str">
        <f>VLOOKUP(Table2[[#This Row],[City]], Table46[], 2, FALSE)</f>
        <v>Odisha</v>
      </c>
      <c r="I1056" t="s">
        <v>129</v>
      </c>
      <c r="J1056" t="s">
        <v>130</v>
      </c>
      <c r="K1056" t="s">
        <v>2278</v>
      </c>
      <c r="L1056" s="2">
        <v>4</v>
      </c>
      <c r="M1056" s="11">
        <v>78589</v>
      </c>
      <c r="N1056" s="6">
        <v>0</v>
      </c>
      <c r="O1056" s="4">
        <f>Table2[[#This Row],[Discount]]/100</f>
        <v>0</v>
      </c>
      <c r="P1056" s="4" t="str">
        <f>IF(Table2[[#This Row],[Discount%]]=0,"No Discount",
IF(Table2[[#This Row],[Discount%]]&lt;=0.1,"Medium Discount",
IF(Table2[[#This Row],[Discount%]]&lt;=0.2,"High Discount")))</f>
        <v>No Discount</v>
      </c>
      <c r="Q1056" s="9">
        <f>(Table2[Unit_Price]*Table2[Quantity])*(Table2[Discount]/100)</f>
        <v>0</v>
      </c>
      <c r="R1056" s="10">
        <v>314356</v>
      </c>
      <c r="S1056" s="10">
        <v>31464.36</v>
      </c>
      <c r="T1056" s="4">
        <f>Table2[Profit]/Table2[Sales]</f>
        <v>0.10009148863072441</v>
      </c>
      <c r="U1056" t="s">
        <v>20</v>
      </c>
    </row>
    <row r="1057" spans="1:21" x14ac:dyDescent="0.35">
      <c r="A1057">
        <v>11123</v>
      </c>
      <c r="B1057" s="1">
        <v>45873</v>
      </c>
      <c r="C1057" s="2">
        <f>YEAR(Table2[Order Date])</f>
        <v>2025</v>
      </c>
      <c r="D1057" s="2" t="str">
        <f>TEXT(Table2[Order Date],"mmm")</f>
        <v>Aug</v>
      </c>
      <c r="E1057" t="s">
        <v>2279</v>
      </c>
      <c r="F1057" t="s">
        <v>22</v>
      </c>
      <c r="G1057" t="s">
        <v>23</v>
      </c>
      <c r="H1057" t="str">
        <f>VLOOKUP(Table2[[#This Row],[City]], Table46[], 2, FALSE)</f>
        <v>Delhi</v>
      </c>
      <c r="I1057" t="s">
        <v>129</v>
      </c>
      <c r="J1057" t="s">
        <v>130</v>
      </c>
      <c r="K1057" t="s">
        <v>832</v>
      </c>
      <c r="L1057" s="2">
        <v>3</v>
      </c>
      <c r="M1057" s="11">
        <v>15007</v>
      </c>
      <c r="N1057" s="6">
        <v>20</v>
      </c>
      <c r="O1057" s="4">
        <f>Table2[[#This Row],[Discount]]/100</f>
        <v>0.2</v>
      </c>
      <c r="P1057" s="4" t="str">
        <f>IF(Table2[[#This Row],[Discount%]]=0,"No Discount",
IF(Table2[[#This Row],[Discount%]]&lt;=0.1,"Medium Discount",
IF(Table2[[#This Row],[Discount%]]&lt;=0.2,"High Discount")))</f>
        <v>High Discount</v>
      </c>
      <c r="Q1057" s="9">
        <f>(Table2[Unit_Price]*Table2[Quantity])*(Table2[Discount]/100)</f>
        <v>9004.2000000000007</v>
      </c>
      <c r="R1057" s="10">
        <v>36016.800000000003</v>
      </c>
      <c r="S1057" s="10">
        <v>6971.28</v>
      </c>
      <c r="T1057" s="4">
        <f>Table2[Profit]/Table2[Sales]</f>
        <v>0.19355634037449188</v>
      </c>
      <c r="U1057" t="s">
        <v>20</v>
      </c>
    </row>
    <row r="1058" spans="1:21" x14ac:dyDescent="0.35">
      <c r="A1058">
        <v>11124</v>
      </c>
      <c r="B1058" s="1">
        <v>45558</v>
      </c>
      <c r="C1058" s="2">
        <f>YEAR(Table2[Order Date])</f>
        <v>2024</v>
      </c>
      <c r="D1058" s="2" t="str">
        <f>TEXT(Table2[Order Date],"mmm")</f>
        <v>Sep</v>
      </c>
      <c r="E1058" t="s">
        <v>2280</v>
      </c>
      <c r="F1058" t="s">
        <v>40</v>
      </c>
      <c r="G1058" t="s">
        <v>50</v>
      </c>
      <c r="H1058" t="str">
        <f>VLOOKUP(Table2[[#This Row],[City]], Table46[], 2, FALSE)</f>
        <v>Maharashtra</v>
      </c>
      <c r="I1058" t="s">
        <v>86</v>
      </c>
      <c r="J1058" t="s">
        <v>296</v>
      </c>
      <c r="K1058" t="s">
        <v>2281</v>
      </c>
      <c r="L1058" s="2">
        <v>1</v>
      </c>
      <c r="M1058" s="11">
        <v>52117</v>
      </c>
      <c r="N1058" s="6">
        <v>20</v>
      </c>
      <c r="O1058" s="4">
        <f>Table2[[#This Row],[Discount]]/100</f>
        <v>0.2</v>
      </c>
      <c r="P1058" s="4" t="str">
        <f>IF(Table2[[#This Row],[Discount%]]=0,"No Discount",
IF(Table2[[#This Row],[Discount%]]&lt;=0.1,"Medium Discount",
IF(Table2[[#This Row],[Discount%]]&lt;=0.2,"High Discount")))</f>
        <v>High Discount</v>
      </c>
      <c r="Q1058" s="9">
        <f>(Table2[Unit_Price]*Table2[Quantity])*(Table2[Discount]/100)</f>
        <v>10423.400000000001</v>
      </c>
      <c r="R1058" s="10">
        <v>41693.599999999999</v>
      </c>
      <c r="S1058" s="10">
        <v>9104.77</v>
      </c>
      <c r="T1058" s="4">
        <f>Table2[Profit]/Table2[Sales]</f>
        <v>0.21837332348370014</v>
      </c>
      <c r="U1058" t="s">
        <v>72</v>
      </c>
    </row>
    <row r="1059" spans="1:21" x14ac:dyDescent="0.35">
      <c r="A1059">
        <v>11125</v>
      </c>
      <c r="B1059" s="1">
        <v>45777</v>
      </c>
      <c r="C1059" s="2">
        <f>YEAR(Table2[Order Date])</f>
        <v>2025</v>
      </c>
      <c r="D1059" s="2" t="str">
        <f>TEXT(Table2[Order Date],"mmm")</f>
        <v>Apr</v>
      </c>
      <c r="E1059" t="s">
        <v>2282</v>
      </c>
      <c r="F1059" t="s">
        <v>40</v>
      </c>
      <c r="G1059" t="s">
        <v>103</v>
      </c>
      <c r="H1059" t="str">
        <f>VLOOKUP(Table2[[#This Row],[City]], Table46[], 2, FALSE)</f>
        <v>Gujarat</v>
      </c>
      <c r="I1059" t="s">
        <v>69</v>
      </c>
      <c r="J1059" t="s">
        <v>517</v>
      </c>
      <c r="K1059" t="s">
        <v>2283</v>
      </c>
      <c r="L1059" s="2">
        <v>5</v>
      </c>
      <c r="M1059" s="11">
        <v>78466</v>
      </c>
      <c r="N1059" s="6">
        <v>5</v>
      </c>
      <c r="O1059" s="4">
        <f>Table2[[#This Row],[Discount]]/100</f>
        <v>0.05</v>
      </c>
      <c r="P1059" s="4" t="str">
        <f>IF(Table2[[#This Row],[Discount%]]=0,"No Discount",
IF(Table2[[#This Row],[Discount%]]&lt;=0.1,"Medium Discount",
IF(Table2[[#This Row],[Discount%]]&lt;=0.2,"High Discount")))</f>
        <v>Medium Discount</v>
      </c>
      <c r="Q1059" s="9">
        <f>(Table2[Unit_Price]*Table2[Quantity])*(Table2[Discount]/100)</f>
        <v>19616.5</v>
      </c>
      <c r="R1059" s="10">
        <v>372713.5</v>
      </c>
      <c r="S1059" s="10">
        <v>82744.41</v>
      </c>
      <c r="T1059" s="4">
        <f>Table2[Profit]/Table2[Sales]</f>
        <v>0.22200540093127832</v>
      </c>
      <c r="U1059" t="s">
        <v>20</v>
      </c>
    </row>
    <row r="1060" spans="1:21" x14ac:dyDescent="0.35">
      <c r="A1060">
        <v>11126</v>
      </c>
      <c r="B1060" s="1">
        <v>45550</v>
      </c>
      <c r="C1060" s="2">
        <f>YEAR(Table2[Order Date])</f>
        <v>2024</v>
      </c>
      <c r="D1060" s="2" t="str">
        <f>TEXT(Table2[Order Date],"mmm")</f>
        <v>Sep</v>
      </c>
      <c r="E1060" t="s">
        <v>2284</v>
      </c>
      <c r="F1060" t="s">
        <v>22</v>
      </c>
      <c r="G1060" t="s">
        <v>23</v>
      </c>
      <c r="H1060" t="str">
        <f>VLOOKUP(Table2[[#This Row],[City]], Table46[], 2, FALSE)</f>
        <v>Delhi</v>
      </c>
      <c r="I1060" t="s">
        <v>46</v>
      </c>
      <c r="J1060" t="s">
        <v>141</v>
      </c>
      <c r="K1060" t="s">
        <v>2285</v>
      </c>
      <c r="L1060" s="2">
        <v>3</v>
      </c>
      <c r="M1060" s="11">
        <v>22428</v>
      </c>
      <c r="N1060" s="6">
        <v>5</v>
      </c>
      <c r="O1060" s="4">
        <f>Table2[[#This Row],[Discount]]/100</f>
        <v>0.05</v>
      </c>
      <c r="P1060" s="4" t="str">
        <f>IF(Table2[[#This Row],[Discount%]]=0,"No Discount",
IF(Table2[[#This Row],[Discount%]]&lt;=0.1,"Medium Discount",
IF(Table2[[#This Row],[Discount%]]&lt;=0.2,"High Discount")))</f>
        <v>Medium Discount</v>
      </c>
      <c r="Q1060" s="9">
        <f>(Table2[Unit_Price]*Table2[Quantity])*(Table2[Discount]/100)</f>
        <v>3364.2000000000003</v>
      </c>
      <c r="R1060" s="10">
        <v>63919.8</v>
      </c>
      <c r="S1060" s="10">
        <v>8467.2999999999993</v>
      </c>
      <c r="T1060" s="4">
        <f>Table2[Profit]/Table2[Sales]</f>
        <v>0.13246756091226816</v>
      </c>
      <c r="U1060" t="s">
        <v>33</v>
      </c>
    </row>
    <row r="1061" spans="1:21" x14ac:dyDescent="0.35">
      <c r="A1061">
        <v>11127</v>
      </c>
      <c r="B1061" s="1">
        <v>45894</v>
      </c>
      <c r="C1061" s="2">
        <f>YEAR(Table2[Order Date])</f>
        <v>2025</v>
      </c>
      <c r="D1061" s="2" t="str">
        <f>TEXT(Table2[Order Date],"mmm")</f>
        <v>Aug</v>
      </c>
      <c r="E1061" t="s">
        <v>2286</v>
      </c>
      <c r="F1061" t="s">
        <v>28</v>
      </c>
      <c r="G1061" t="s">
        <v>114</v>
      </c>
      <c r="H1061" t="str">
        <f>VLOOKUP(Table2[[#This Row],[City]], Table46[], 2, FALSE)</f>
        <v>Jharkhand</v>
      </c>
      <c r="I1061" t="s">
        <v>17</v>
      </c>
      <c r="J1061" t="s">
        <v>55</v>
      </c>
      <c r="K1061" t="s">
        <v>1567</v>
      </c>
      <c r="L1061" s="2">
        <v>5</v>
      </c>
      <c r="M1061" s="11">
        <v>13235</v>
      </c>
      <c r="N1061" s="6">
        <v>0</v>
      </c>
      <c r="O1061" s="4">
        <f>Table2[[#This Row],[Discount]]/100</f>
        <v>0</v>
      </c>
      <c r="P1061" s="4" t="str">
        <f>IF(Table2[[#This Row],[Discount%]]=0,"No Discount",
IF(Table2[[#This Row],[Discount%]]&lt;=0.1,"Medium Discount",
IF(Table2[[#This Row],[Discount%]]&lt;=0.2,"High Discount")))</f>
        <v>No Discount</v>
      </c>
      <c r="Q1061" s="9">
        <f>(Table2[Unit_Price]*Table2[Quantity])*(Table2[Discount]/100)</f>
        <v>0</v>
      </c>
      <c r="R1061" s="10">
        <v>66175</v>
      </c>
      <c r="S1061" s="10">
        <v>11936.89</v>
      </c>
      <c r="T1061" s="4">
        <f>Table2[Profit]/Table2[Sales]</f>
        <v>0.18038367963732527</v>
      </c>
      <c r="U1061" t="s">
        <v>83</v>
      </c>
    </row>
    <row r="1062" spans="1:21" x14ac:dyDescent="0.35">
      <c r="A1062">
        <v>11128</v>
      </c>
      <c r="B1062" s="1">
        <v>45701</v>
      </c>
      <c r="C1062" s="2">
        <f>YEAR(Table2[Order Date])</f>
        <v>2025</v>
      </c>
      <c r="D1062" s="2" t="str">
        <f>TEXT(Table2[Order Date],"mmm")</f>
        <v>Feb</v>
      </c>
      <c r="E1062" t="s">
        <v>2287</v>
      </c>
      <c r="F1062" t="s">
        <v>22</v>
      </c>
      <c r="G1062" t="s">
        <v>58</v>
      </c>
      <c r="H1062" t="str">
        <f>VLOOKUP(Table2[[#This Row],[City]], Table46[], 2, FALSE)</f>
        <v>Rajashtan</v>
      </c>
      <c r="I1062" t="s">
        <v>24</v>
      </c>
      <c r="J1062" t="s">
        <v>36</v>
      </c>
      <c r="K1062" t="s">
        <v>2288</v>
      </c>
      <c r="L1062" s="2">
        <v>1</v>
      </c>
      <c r="M1062" s="11">
        <v>2593</v>
      </c>
      <c r="N1062" s="6">
        <v>15</v>
      </c>
      <c r="O1062" s="4">
        <f>Table2[[#This Row],[Discount]]/100</f>
        <v>0.15</v>
      </c>
      <c r="P1062" s="4" t="str">
        <f>IF(Table2[[#This Row],[Discount%]]=0,"No Discount",
IF(Table2[[#This Row],[Discount%]]&lt;=0.1,"Medium Discount",
IF(Table2[[#This Row],[Discount%]]&lt;=0.2,"High Discount")))</f>
        <v>High Discount</v>
      </c>
      <c r="Q1062" s="9">
        <f>(Table2[Unit_Price]*Table2[Quantity])*(Table2[Discount]/100)</f>
        <v>388.95</v>
      </c>
      <c r="R1062" s="10">
        <v>2204.0500000000002</v>
      </c>
      <c r="S1062" s="10">
        <v>348.96</v>
      </c>
      <c r="T1062" s="4">
        <f>Table2[Profit]/Table2[Sales]</f>
        <v>0.15832671672602708</v>
      </c>
      <c r="U1062" t="s">
        <v>72</v>
      </c>
    </row>
    <row r="1063" spans="1:21" x14ac:dyDescent="0.35">
      <c r="A1063">
        <v>11129</v>
      </c>
      <c r="B1063" s="1">
        <v>45627</v>
      </c>
      <c r="C1063" s="2">
        <f>YEAR(Table2[Order Date])</f>
        <v>2024</v>
      </c>
      <c r="D1063" s="2" t="str">
        <f>TEXT(Table2[Order Date],"mmm")</f>
        <v>Dec</v>
      </c>
      <c r="E1063" t="s">
        <v>2289</v>
      </c>
      <c r="F1063" t="s">
        <v>22</v>
      </c>
      <c r="G1063" t="s">
        <v>23</v>
      </c>
      <c r="H1063" t="str">
        <f>VLOOKUP(Table2[[#This Row],[City]], Table46[], 2, FALSE)</f>
        <v>Delhi</v>
      </c>
      <c r="I1063" t="s">
        <v>42</v>
      </c>
      <c r="J1063" t="s">
        <v>79</v>
      </c>
      <c r="K1063" t="s">
        <v>2290</v>
      </c>
      <c r="L1063" s="2">
        <v>1</v>
      </c>
      <c r="M1063" s="11">
        <v>51138</v>
      </c>
      <c r="N1063" s="6">
        <v>5</v>
      </c>
      <c r="O1063" s="4">
        <f>Table2[[#This Row],[Discount]]/100</f>
        <v>0.05</v>
      </c>
      <c r="P1063" s="4" t="str">
        <f>IF(Table2[[#This Row],[Discount%]]=0,"No Discount",
IF(Table2[[#This Row],[Discount%]]&lt;=0.1,"Medium Discount",
IF(Table2[[#This Row],[Discount%]]&lt;=0.2,"High Discount")))</f>
        <v>Medium Discount</v>
      </c>
      <c r="Q1063" s="9">
        <f>(Table2[Unit_Price]*Table2[Quantity])*(Table2[Discount]/100)</f>
        <v>2556.9</v>
      </c>
      <c r="R1063" s="10">
        <v>48581.1</v>
      </c>
      <c r="S1063" s="10">
        <v>5848.49</v>
      </c>
      <c r="T1063" s="4">
        <f>Table2[Profit]/Table2[Sales]</f>
        <v>0.12038611723489176</v>
      </c>
      <c r="U1063" t="s">
        <v>83</v>
      </c>
    </row>
    <row r="1064" spans="1:21" x14ac:dyDescent="0.35">
      <c r="A1064">
        <v>11130</v>
      </c>
      <c r="B1064" s="1">
        <v>45314</v>
      </c>
      <c r="C1064" s="2">
        <f>YEAR(Table2[Order Date])</f>
        <v>2024</v>
      </c>
      <c r="D1064" s="2" t="str">
        <f>TEXT(Table2[Order Date],"mmm")</f>
        <v>Jan</v>
      </c>
      <c r="E1064" t="s">
        <v>2291</v>
      </c>
      <c r="F1064" t="s">
        <v>15</v>
      </c>
      <c r="G1064" t="s">
        <v>174</v>
      </c>
      <c r="H1064" t="str">
        <f>VLOOKUP(Table2[[#This Row],[City]], Table46[], 2, FALSE)</f>
        <v>Tamil Nadu</v>
      </c>
      <c r="I1064" t="s">
        <v>86</v>
      </c>
      <c r="J1064" t="s">
        <v>90</v>
      </c>
      <c r="K1064" t="s">
        <v>2292</v>
      </c>
      <c r="L1064" s="2">
        <v>2</v>
      </c>
      <c r="M1064" s="11">
        <v>42396</v>
      </c>
      <c r="N1064" s="6">
        <v>10</v>
      </c>
      <c r="O1064" s="4">
        <f>Table2[[#This Row],[Discount]]/100</f>
        <v>0.1</v>
      </c>
      <c r="P1064" s="4" t="str">
        <f>IF(Table2[[#This Row],[Discount%]]=0,"No Discount",
IF(Table2[[#This Row],[Discount%]]&lt;=0.1,"Medium Discount",
IF(Table2[[#This Row],[Discount%]]&lt;=0.2,"High Discount")))</f>
        <v>Medium Discount</v>
      </c>
      <c r="Q1064" s="9">
        <f>(Table2[Unit_Price]*Table2[Quantity])*(Table2[Discount]/100)</f>
        <v>8479.2000000000007</v>
      </c>
      <c r="R1064" s="10">
        <v>76312.800000000003</v>
      </c>
      <c r="S1064" s="10">
        <v>14690.23</v>
      </c>
      <c r="T1064" s="4">
        <f>Table2[Profit]/Table2[Sales]</f>
        <v>0.19250020966338544</v>
      </c>
      <c r="U1064" t="s">
        <v>20</v>
      </c>
    </row>
    <row r="1065" spans="1:21" x14ac:dyDescent="0.35">
      <c r="A1065">
        <v>11131</v>
      </c>
      <c r="B1065" s="1">
        <v>45762</v>
      </c>
      <c r="C1065" s="2">
        <f>YEAR(Table2[Order Date])</f>
        <v>2025</v>
      </c>
      <c r="D1065" s="2" t="str">
        <f>TEXT(Table2[Order Date],"mmm")</f>
        <v>Apr</v>
      </c>
      <c r="E1065" t="s">
        <v>2293</v>
      </c>
      <c r="F1065" t="s">
        <v>40</v>
      </c>
      <c r="G1065" t="s">
        <v>62</v>
      </c>
      <c r="H1065" t="str">
        <f>VLOOKUP(Table2[[#This Row],[City]], Table46[], 2, FALSE)</f>
        <v>Goa</v>
      </c>
      <c r="I1065" t="s">
        <v>69</v>
      </c>
      <c r="J1065" t="s">
        <v>517</v>
      </c>
      <c r="K1065" t="s">
        <v>2294</v>
      </c>
      <c r="L1065" s="2">
        <v>4</v>
      </c>
      <c r="M1065" s="11">
        <v>19720</v>
      </c>
      <c r="N1065" s="6">
        <v>10</v>
      </c>
      <c r="O1065" s="4">
        <f>Table2[[#This Row],[Discount]]/100</f>
        <v>0.1</v>
      </c>
      <c r="P1065" s="4" t="str">
        <f>IF(Table2[[#This Row],[Discount%]]=0,"No Discount",
IF(Table2[[#This Row],[Discount%]]&lt;=0.1,"Medium Discount",
IF(Table2[[#This Row],[Discount%]]&lt;=0.2,"High Discount")))</f>
        <v>Medium Discount</v>
      </c>
      <c r="Q1065" s="9">
        <f>(Table2[Unit_Price]*Table2[Quantity])*(Table2[Discount]/100)</f>
        <v>7888</v>
      </c>
      <c r="R1065" s="10">
        <v>70992</v>
      </c>
      <c r="S1065" s="10">
        <v>14671.13</v>
      </c>
      <c r="T1065" s="4">
        <f>Table2[Profit]/Table2[Sales]</f>
        <v>0.20665891931485236</v>
      </c>
      <c r="U1065" t="s">
        <v>72</v>
      </c>
    </row>
    <row r="1066" spans="1:21" x14ac:dyDescent="0.35">
      <c r="A1066">
        <v>11132</v>
      </c>
      <c r="B1066" s="1">
        <v>45526</v>
      </c>
      <c r="C1066" s="2">
        <f>YEAR(Table2[Order Date])</f>
        <v>2024</v>
      </c>
      <c r="D1066" s="2" t="str">
        <f>TEXT(Table2[Order Date],"mmm")</f>
        <v>Aug</v>
      </c>
      <c r="E1066" t="s">
        <v>2295</v>
      </c>
      <c r="F1066" t="s">
        <v>28</v>
      </c>
      <c r="G1066" t="s">
        <v>85</v>
      </c>
      <c r="H1066" t="str">
        <f>VLOOKUP(Table2[[#This Row],[City]], Table46[], 2, FALSE)</f>
        <v>Odisha</v>
      </c>
      <c r="I1066" t="s">
        <v>75</v>
      </c>
      <c r="J1066" t="s">
        <v>76</v>
      </c>
      <c r="K1066" t="s">
        <v>2296</v>
      </c>
      <c r="L1066" s="2">
        <v>5</v>
      </c>
      <c r="M1066" s="11">
        <v>61965</v>
      </c>
      <c r="N1066" s="6">
        <v>5</v>
      </c>
      <c r="O1066" s="4">
        <f>Table2[[#This Row],[Discount]]/100</f>
        <v>0.05</v>
      </c>
      <c r="P1066" s="4" t="str">
        <f>IF(Table2[[#This Row],[Discount%]]=0,"No Discount",
IF(Table2[[#This Row],[Discount%]]&lt;=0.1,"Medium Discount",
IF(Table2[[#This Row],[Discount%]]&lt;=0.2,"High Discount")))</f>
        <v>Medium Discount</v>
      </c>
      <c r="Q1066" s="9">
        <f>(Table2[Unit_Price]*Table2[Quantity])*(Table2[Discount]/100)</f>
        <v>15491.25</v>
      </c>
      <c r="R1066" s="10">
        <v>294333.75</v>
      </c>
      <c r="S1066" s="10">
        <v>42326.5</v>
      </c>
      <c r="T1066" s="4">
        <f>Table2[Profit]/Table2[Sales]</f>
        <v>0.14380443968793929</v>
      </c>
      <c r="U1066" t="s">
        <v>20</v>
      </c>
    </row>
    <row r="1067" spans="1:21" x14ac:dyDescent="0.35">
      <c r="A1067">
        <v>11133</v>
      </c>
      <c r="B1067" s="1">
        <v>45527</v>
      </c>
      <c r="C1067" s="2">
        <f>YEAR(Table2[Order Date])</f>
        <v>2024</v>
      </c>
      <c r="D1067" s="2" t="str">
        <f>TEXT(Table2[Order Date],"mmm")</f>
        <v>Aug</v>
      </c>
      <c r="E1067" t="s">
        <v>2297</v>
      </c>
      <c r="F1067" t="s">
        <v>15</v>
      </c>
      <c r="G1067" t="s">
        <v>93</v>
      </c>
      <c r="H1067" t="str">
        <f>VLOOKUP(Table2[[#This Row],[City]], Table46[], 2, FALSE)</f>
        <v>Tamil Nadu</v>
      </c>
      <c r="I1067" t="s">
        <v>129</v>
      </c>
      <c r="J1067" t="s">
        <v>148</v>
      </c>
      <c r="K1067" t="s">
        <v>2298</v>
      </c>
      <c r="L1067" s="2">
        <v>1</v>
      </c>
      <c r="M1067" s="11">
        <v>367</v>
      </c>
      <c r="N1067" s="6">
        <v>10</v>
      </c>
      <c r="O1067" s="4">
        <f>Table2[[#This Row],[Discount]]/100</f>
        <v>0.1</v>
      </c>
      <c r="P1067" s="4" t="str">
        <f>IF(Table2[[#This Row],[Discount%]]=0,"No Discount",
IF(Table2[[#This Row],[Discount%]]&lt;=0.1,"Medium Discount",
IF(Table2[[#This Row],[Discount%]]&lt;=0.2,"High Discount")))</f>
        <v>Medium Discount</v>
      </c>
      <c r="Q1067" s="9">
        <f>(Table2[Unit_Price]*Table2[Quantity])*(Table2[Discount]/100)</f>
        <v>36.700000000000003</v>
      </c>
      <c r="R1067" s="10">
        <v>330.3</v>
      </c>
      <c r="S1067" s="10">
        <v>73.22</v>
      </c>
      <c r="T1067" s="4">
        <f>Table2[Profit]/Table2[Sales]</f>
        <v>0.22167726309415681</v>
      </c>
      <c r="U1067" t="s">
        <v>20</v>
      </c>
    </row>
    <row r="1068" spans="1:21" x14ac:dyDescent="0.35">
      <c r="A1068">
        <v>11134</v>
      </c>
      <c r="B1068" s="1">
        <v>45687</v>
      </c>
      <c r="C1068" s="2">
        <f>YEAR(Table2[Order Date])</f>
        <v>2025</v>
      </c>
      <c r="D1068" s="2" t="str">
        <f>TEXT(Table2[Order Date],"mmm")</f>
        <v>Jan</v>
      </c>
      <c r="E1068" t="s">
        <v>2299</v>
      </c>
      <c r="F1068" t="s">
        <v>40</v>
      </c>
      <c r="G1068" t="s">
        <v>62</v>
      </c>
      <c r="H1068" t="str">
        <f>VLOOKUP(Table2[[#This Row],[City]], Table46[], 2, FALSE)</f>
        <v>Goa</v>
      </c>
      <c r="I1068" t="s">
        <v>69</v>
      </c>
      <c r="J1068" t="s">
        <v>70</v>
      </c>
      <c r="K1068" t="s">
        <v>2300</v>
      </c>
      <c r="L1068" s="2">
        <v>5</v>
      </c>
      <c r="M1068" s="11">
        <v>29336</v>
      </c>
      <c r="N1068" s="6">
        <v>0</v>
      </c>
      <c r="O1068" s="4">
        <f>Table2[[#This Row],[Discount]]/100</f>
        <v>0</v>
      </c>
      <c r="P1068" s="4" t="str">
        <f>IF(Table2[[#This Row],[Discount%]]=0,"No Discount",
IF(Table2[[#This Row],[Discount%]]&lt;=0.1,"Medium Discount",
IF(Table2[[#This Row],[Discount%]]&lt;=0.2,"High Discount")))</f>
        <v>No Discount</v>
      </c>
      <c r="Q1068" s="9">
        <f>(Table2[Unit_Price]*Table2[Quantity])*(Table2[Discount]/100)</f>
        <v>0</v>
      </c>
      <c r="R1068" s="10">
        <v>146680</v>
      </c>
      <c r="S1068" s="10">
        <v>24225.08</v>
      </c>
      <c r="T1068" s="4">
        <f>Table2[Profit]/Table2[Sales]</f>
        <v>0.16515598581947097</v>
      </c>
      <c r="U1068" t="s">
        <v>72</v>
      </c>
    </row>
    <row r="1069" spans="1:21" x14ac:dyDescent="0.35">
      <c r="A1069">
        <v>11135</v>
      </c>
      <c r="B1069" s="1">
        <v>45661</v>
      </c>
      <c r="C1069" s="2">
        <f>YEAR(Table2[Order Date])</f>
        <v>2025</v>
      </c>
      <c r="D1069" s="2" t="str">
        <f>TEXT(Table2[Order Date],"mmm")</f>
        <v>Jan</v>
      </c>
      <c r="E1069" t="s">
        <v>2301</v>
      </c>
      <c r="F1069" t="s">
        <v>40</v>
      </c>
      <c r="G1069" t="s">
        <v>103</v>
      </c>
      <c r="H1069" t="str">
        <f>VLOOKUP(Table2[[#This Row],[City]], Table46[], 2, FALSE)</f>
        <v>Gujarat</v>
      </c>
      <c r="I1069" t="s">
        <v>96</v>
      </c>
      <c r="J1069" t="s">
        <v>214</v>
      </c>
      <c r="K1069" t="s">
        <v>2302</v>
      </c>
      <c r="L1069" s="2">
        <v>5</v>
      </c>
      <c r="M1069" s="11">
        <v>31246</v>
      </c>
      <c r="N1069" s="6">
        <v>5</v>
      </c>
      <c r="O1069" s="4">
        <f>Table2[[#This Row],[Discount]]/100</f>
        <v>0.05</v>
      </c>
      <c r="P1069" s="4" t="str">
        <f>IF(Table2[[#This Row],[Discount%]]=0,"No Discount",
IF(Table2[[#This Row],[Discount%]]&lt;=0.1,"Medium Discount",
IF(Table2[[#This Row],[Discount%]]&lt;=0.2,"High Discount")))</f>
        <v>Medium Discount</v>
      </c>
      <c r="Q1069" s="9">
        <f>(Table2[Unit_Price]*Table2[Quantity])*(Table2[Discount]/100)</f>
        <v>7811.5</v>
      </c>
      <c r="R1069" s="10">
        <v>148418.5</v>
      </c>
      <c r="S1069" s="10">
        <v>21233.06</v>
      </c>
      <c r="T1069" s="4">
        <f>Table2[Profit]/Table2[Sales]</f>
        <v>0.143062084578405</v>
      </c>
      <c r="U1069" t="s">
        <v>38</v>
      </c>
    </row>
    <row r="1070" spans="1:21" x14ac:dyDescent="0.35">
      <c r="A1070">
        <v>11137</v>
      </c>
      <c r="B1070" s="1">
        <v>45428</v>
      </c>
      <c r="C1070" s="2">
        <f>YEAR(Table2[Order Date])</f>
        <v>2024</v>
      </c>
      <c r="D1070" s="2" t="str">
        <f>TEXT(Table2[Order Date],"mmm")</f>
        <v>May</v>
      </c>
      <c r="E1070" t="s">
        <v>2305</v>
      </c>
      <c r="F1070" t="s">
        <v>28</v>
      </c>
      <c r="G1070" t="s">
        <v>144</v>
      </c>
      <c r="H1070" t="str">
        <f>VLOOKUP(Table2[[#This Row],[City]], Table46[], 2, FALSE)</f>
        <v>Assam</v>
      </c>
      <c r="I1070" t="s">
        <v>30</v>
      </c>
      <c r="J1070" t="s">
        <v>31</v>
      </c>
      <c r="K1070" t="s">
        <v>2306</v>
      </c>
      <c r="L1070" s="2">
        <v>4</v>
      </c>
      <c r="M1070" s="11">
        <v>667</v>
      </c>
      <c r="N1070" s="6">
        <v>0</v>
      </c>
      <c r="O1070" s="4">
        <f>Table2[[#This Row],[Discount]]/100</f>
        <v>0</v>
      </c>
      <c r="P1070" s="4" t="str">
        <f>IF(Table2[[#This Row],[Discount%]]=0,"No Discount",
IF(Table2[[#This Row],[Discount%]]&lt;=0.1,"Medium Discount",
IF(Table2[[#This Row],[Discount%]]&lt;=0.2,"High Discount")))</f>
        <v>No Discount</v>
      </c>
      <c r="Q1070" s="9">
        <f>(Table2[Unit_Price]*Table2[Quantity])*(Table2[Discount]/100)</f>
        <v>0</v>
      </c>
      <c r="R1070" s="10">
        <v>2668</v>
      </c>
      <c r="S1070" s="10">
        <v>611.54999999999995</v>
      </c>
      <c r="T1070" s="4">
        <f>Table2[Profit]/Table2[Sales]</f>
        <v>0.22921664167916039</v>
      </c>
      <c r="U1070" t="s">
        <v>33</v>
      </c>
    </row>
    <row r="1071" spans="1:21" x14ac:dyDescent="0.35">
      <c r="A1071">
        <v>11138</v>
      </c>
      <c r="B1071" s="1">
        <v>45709</v>
      </c>
      <c r="C1071" s="2">
        <f>YEAR(Table2[Order Date])</f>
        <v>2025</v>
      </c>
      <c r="D1071" s="2" t="str">
        <f>TEXT(Table2[Order Date],"mmm")</f>
        <v>Feb</v>
      </c>
      <c r="E1071" t="s">
        <v>2307</v>
      </c>
      <c r="F1071" t="s">
        <v>40</v>
      </c>
      <c r="G1071" t="s">
        <v>50</v>
      </c>
      <c r="H1071" t="str">
        <f>VLOOKUP(Table2[[#This Row],[City]], Table46[], 2, FALSE)</f>
        <v>Maharashtra</v>
      </c>
      <c r="I1071" t="s">
        <v>42</v>
      </c>
      <c r="J1071" t="s">
        <v>188</v>
      </c>
      <c r="K1071" t="s">
        <v>2308</v>
      </c>
      <c r="L1071" s="2">
        <v>1</v>
      </c>
      <c r="M1071" s="11">
        <v>16862</v>
      </c>
      <c r="N1071" s="6">
        <v>10</v>
      </c>
      <c r="O1071" s="4">
        <f>Table2[[#This Row],[Discount]]/100</f>
        <v>0.1</v>
      </c>
      <c r="P1071" s="4" t="str">
        <f>IF(Table2[[#This Row],[Discount%]]=0,"No Discount",
IF(Table2[[#This Row],[Discount%]]&lt;=0.1,"Medium Discount",
IF(Table2[[#This Row],[Discount%]]&lt;=0.2,"High Discount")))</f>
        <v>Medium Discount</v>
      </c>
      <c r="Q1071" s="9">
        <f>(Table2[Unit_Price]*Table2[Quantity])*(Table2[Discount]/100)</f>
        <v>1686.2</v>
      </c>
      <c r="R1071" s="10">
        <v>15175.8</v>
      </c>
      <c r="S1071" s="10">
        <v>2398.0500000000002</v>
      </c>
      <c r="T1071" s="4">
        <f>Table2[Profit]/Table2[Sales]</f>
        <v>0.15801802870359391</v>
      </c>
      <c r="U1071" t="s">
        <v>20</v>
      </c>
    </row>
    <row r="1072" spans="1:21" x14ac:dyDescent="0.35">
      <c r="A1072">
        <v>11139</v>
      </c>
      <c r="B1072" s="1">
        <v>45892</v>
      </c>
      <c r="C1072" s="2">
        <f>YEAR(Table2[Order Date])</f>
        <v>2025</v>
      </c>
      <c r="D1072" s="2" t="str">
        <f>TEXT(Table2[Order Date],"mmm")</f>
        <v>Aug</v>
      </c>
      <c r="E1072" t="s">
        <v>2309</v>
      </c>
      <c r="F1072" t="s">
        <v>22</v>
      </c>
      <c r="G1072" t="s">
        <v>74</v>
      </c>
      <c r="H1072" t="str">
        <f>VLOOKUP(Table2[[#This Row],[City]], Table46[], 2, FALSE)</f>
        <v>Chandigarh</v>
      </c>
      <c r="I1072" t="s">
        <v>42</v>
      </c>
      <c r="J1072" t="s">
        <v>51</v>
      </c>
      <c r="K1072" t="s">
        <v>2310</v>
      </c>
      <c r="L1072" s="2">
        <v>5</v>
      </c>
      <c r="M1072" s="11">
        <v>78363</v>
      </c>
      <c r="N1072" s="6">
        <v>20</v>
      </c>
      <c r="O1072" s="4">
        <f>Table2[[#This Row],[Discount]]/100</f>
        <v>0.2</v>
      </c>
      <c r="P1072" s="4" t="str">
        <f>IF(Table2[[#This Row],[Discount%]]=0,"No Discount",
IF(Table2[[#This Row],[Discount%]]&lt;=0.1,"Medium Discount",
IF(Table2[[#This Row],[Discount%]]&lt;=0.2,"High Discount")))</f>
        <v>High Discount</v>
      </c>
      <c r="Q1072" s="9">
        <f>(Table2[Unit_Price]*Table2[Quantity])*(Table2[Discount]/100)</f>
        <v>78363</v>
      </c>
      <c r="R1072" s="10">
        <v>313452</v>
      </c>
      <c r="S1072" s="10">
        <v>17200.72</v>
      </c>
      <c r="T1072" s="4">
        <f>Table2[Profit]/Table2[Sales]</f>
        <v>5.4875132396666797E-2</v>
      </c>
      <c r="U1072" t="s">
        <v>20</v>
      </c>
    </row>
    <row r="1073" spans="1:21" x14ac:dyDescent="0.35">
      <c r="A1073">
        <v>11140</v>
      </c>
      <c r="B1073" s="1">
        <v>45334</v>
      </c>
      <c r="C1073" s="2">
        <f>YEAR(Table2[Order Date])</f>
        <v>2024</v>
      </c>
      <c r="D1073" s="2" t="str">
        <f>TEXT(Table2[Order Date],"mmm")</f>
        <v>Feb</v>
      </c>
      <c r="E1073" t="s">
        <v>2311</v>
      </c>
      <c r="F1073" t="s">
        <v>22</v>
      </c>
      <c r="G1073" t="s">
        <v>167</v>
      </c>
      <c r="H1073" t="str">
        <f>VLOOKUP(Table2[[#This Row],[City]], Table46[], 2, FALSE)</f>
        <v>Punjab</v>
      </c>
      <c r="I1073" t="s">
        <v>129</v>
      </c>
      <c r="J1073" t="s">
        <v>148</v>
      </c>
      <c r="K1073" t="s">
        <v>2312</v>
      </c>
      <c r="L1073" s="2">
        <v>2</v>
      </c>
      <c r="M1073" s="11">
        <v>55648</v>
      </c>
      <c r="N1073" s="6">
        <v>15</v>
      </c>
      <c r="O1073" s="4">
        <f>Table2[[#This Row],[Discount]]/100</f>
        <v>0.15</v>
      </c>
      <c r="P1073" s="4" t="str">
        <f>IF(Table2[[#This Row],[Discount%]]=0,"No Discount",
IF(Table2[[#This Row],[Discount%]]&lt;=0.1,"Medium Discount",
IF(Table2[[#This Row],[Discount%]]&lt;=0.2,"High Discount")))</f>
        <v>High Discount</v>
      </c>
      <c r="Q1073" s="9">
        <f>(Table2[Unit_Price]*Table2[Quantity])*(Table2[Discount]/100)</f>
        <v>16694.399999999998</v>
      </c>
      <c r="R1073" s="10">
        <v>94601.600000000006</v>
      </c>
      <c r="S1073" s="10">
        <v>8634.7000000000007</v>
      </c>
      <c r="T1073" s="4">
        <f>Table2[Profit]/Table2[Sales]</f>
        <v>9.1274354767784061E-2</v>
      </c>
      <c r="U1073" t="s">
        <v>33</v>
      </c>
    </row>
    <row r="1074" spans="1:21" x14ac:dyDescent="0.35">
      <c r="A1074">
        <v>11141</v>
      </c>
      <c r="B1074" s="1">
        <v>45257</v>
      </c>
      <c r="C1074" s="2">
        <f>YEAR(Table2[Order Date])</f>
        <v>2023</v>
      </c>
      <c r="D1074" s="2" t="str">
        <f>TEXT(Table2[Order Date],"mmm")</f>
        <v>Nov</v>
      </c>
      <c r="E1074" t="s">
        <v>2313</v>
      </c>
      <c r="F1074" t="s">
        <v>40</v>
      </c>
      <c r="G1074" t="s">
        <v>41</v>
      </c>
      <c r="H1074" t="str">
        <f>VLOOKUP(Table2[[#This Row],[City]], Table46[], 2, FALSE)</f>
        <v>Maharashtra</v>
      </c>
      <c r="I1074" t="s">
        <v>96</v>
      </c>
      <c r="J1074" t="s">
        <v>214</v>
      </c>
      <c r="K1074" t="s">
        <v>2314</v>
      </c>
      <c r="L1074" s="2">
        <v>5</v>
      </c>
      <c r="M1074" s="11">
        <v>21266</v>
      </c>
      <c r="N1074" s="6">
        <v>10</v>
      </c>
      <c r="O1074" s="4">
        <f>Table2[[#This Row],[Discount]]/100</f>
        <v>0.1</v>
      </c>
      <c r="P1074" s="4" t="str">
        <f>IF(Table2[[#This Row],[Discount%]]=0,"No Discount",
IF(Table2[[#This Row],[Discount%]]&lt;=0.1,"Medium Discount",
IF(Table2[[#This Row],[Discount%]]&lt;=0.2,"High Discount")))</f>
        <v>Medium Discount</v>
      </c>
      <c r="Q1074" s="9">
        <f>(Table2[Unit_Price]*Table2[Quantity])*(Table2[Discount]/100)</f>
        <v>10633</v>
      </c>
      <c r="R1074" s="10">
        <v>95697</v>
      </c>
      <c r="S1074" s="10">
        <v>18209.59</v>
      </c>
      <c r="T1074" s="4">
        <f>Table2[Profit]/Table2[Sales]</f>
        <v>0.19028381244971107</v>
      </c>
      <c r="U1074" t="s">
        <v>72</v>
      </c>
    </row>
    <row r="1075" spans="1:21" x14ac:dyDescent="0.35">
      <c r="A1075">
        <v>11142</v>
      </c>
      <c r="B1075" s="1">
        <v>45741</v>
      </c>
      <c r="C1075" s="2">
        <f>YEAR(Table2[Order Date])</f>
        <v>2025</v>
      </c>
      <c r="D1075" s="2" t="str">
        <f>TEXT(Table2[Order Date],"mmm")</f>
        <v>Mar</v>
      </c>
      <c r="E1075" t="s">
        <v>2315</v>
      </c>
      <c r="F1075" t="s">
        <v>15</v>
      </c>
      <c r="G1075" t="s">
        <v>16</v>
      </c>
      <c r="H1075" t="str">
        <f>VLOOKUP(Table2[[#This Row],[City]], Table46[], 2, FALSE)</f>
        <v>Karnataka</v>
      </c>
      <c r="I1075" t="s">
        <v>17</v>
      </c>
      <c r="J1075" t="s">
        <v>111</v>
      </c>
      <c r="K1075" t="s">
        <v>2316</v>
      </c>
      <c r="L1075" s="2">
        <v>5</v>
      </c>
      <c r="M1075" s="11">
        <v>26679</v>
      </c>
      <c r="N1075" s="6">
        <v>0</v>
      </c>
      <c r="O1075" s="4">
        <f>Table2[[#This Row],[Discount]]/100</f>
        <v>0</v>
      </c>
      <c r="P1075" s="4" t="str">
        <f>IF(Table2[[#This Row],[Discount%]]=0,"No Discount",
IF(Table2[[#This Row],[Discount%]]&lt;=0.1,"Medium Discount",
IF(Table2[[#This Row],[Discount%]]&lt;=0.2,"High Discount")))</f>
        <v>No Discount</v>
      </c>
      <c r="Q1075" s="9">
        <f>(Table2[Unit_Price]*Table2[Quantity])*(Table2[Discount]/100)</f>
        <v>0</v>
      </c>
      <c r="R1075" s="10">
        <v>133395</v>
      </c>
      <c r="S1075" s="10">
        <v>16580.96</v>
      </c>
      <c r="T1075" s="4">
        <f>Table2[Profit]/Table2[Sales]</f>
        <v>0.12429971138348513</v>
      </c>
      <c r="U1075" t="s">
        <v>72</v>
      </c>
    </row>
    <row r="1076" spans="1:21" x14ac:dyDescent="0.35">
      <c r="A1076">
        <v>11143</v>
      </c>
      <c r="B1076" s="1">
        <v>45927</v>
      </c>
      <c r="C1076" s="2">
        <f>YEAR(Table2[Order Date])</f>
        <v>2025</v>
      </c>
      <c r="D1076" s="2" t="str">
        <f>TEXT(Table2[Order Date],"mmm")</f>
        <v>Sep</v>
      </c>
      <c r="E1076" t="s">
        <v>2317</v>
      </c>
      <c r="F1076" t="s">
        <v>15</v>
      </c>
      <c r="G1076" t="s">
        <v>16</v>
      </c>
      <c r="H1076" t="str">
        <f>VLOOKUP(Table2[[#This Row],[City]], Table46[], 2, FALSE)</f>
        <v>Karnataka</v>
      </c>
      <c r="I1076" t="s">
        <v>42</v>
      </c>
      <c r="J1076" t="s">
        <v>188</v>
      </c>
      <c r="K1076" t="s">
        <v>2318</v>
      </c>
      <c r="L1076" s="2">
        <v>4</v>
      </c>
      <c r="M1076" s="11">
        <v>50092</v>
      </c>
      <c r="N1076" s="6">
        <v>5</v>
      </c>
      <c r="O1076" s="4">
        <f>Table2[[#This Row],[Discount]]/100</f>
        <v>0.05</v>
      </c>
      <c r="P1076" s="4" t="str">
        <f>IF(Table2[[#This Row],[Discount%]]=0,"No Discount",
IF(Table2[[#This Row],[Discount%]]&lt;=0.1,"Medium Discount",
IF(Table2[[#This Row],[Discount%]]&lt;=0.2,"High Discount")))</f>
        <v>Medium Discount</v>
      </c>
      <c r="Q1076" s="9">
        <f>(Table2[Unit_Price]*Table2[Quantity])*(Table2[Discount]/100)</f>
        <v>10018.400000000001</v>
      </c>
      <c r="R1076" s="10">
        <v>190349.6</v>
      </c>
      <c r="S1076" s="10">
        <v>45545.68</v>
      </c>
      <c r="T1076" s="4">
        <f>Table2[Profit]/Table2[Sales]</f>
        <v>0.23927384139499111</v>
      </c>
      <c r="U1076" t="s">
        <v>83</v>
      </c>
    </row>
    <row r="1077" spans="1:21" x14ac:dyDescent="0.35">
      <c r="A1077">
        <v>11144</v>
      </c>
      <c r="B1077" s="1">
        <v>45411</v>
      </c>
      <c r="C1077" s="2">
        <f>YEAR(Table2[Order Date])</f>
        <v>2024</v>
      </c>
      <c r="D1077" s="2" t="str">
        <f>TEXT(Table2[Order Date],"mmm")</f>
        <v>Apr</v>
      </c>
      <c r="E1077" t="s">
        <v>2319</v>
      </c>
      <c r="F1077" t="s">
        <v>22</v>
      </c>
      <c r="G1077" t="s">
        <v>167</v>
      </c>
      <c r="H1077" t="str">
        <f>VLOOKUP(Table2[[#This Row],[City]], Table46[], 2, FALSE)</f>
        <v>Punjab</v>
      </c>
      <c r="I1077" t="s">
        <v>42</v>
      </c>
      <c r="J1077" t="s">
        <v>446</v>
      </c>
      <c r="K1077" t="s">
        <v>2320</v>
      </c>
      <c r="L1077" s="2">
        <v>5</v>
      </c>
      <c r="M1077" s="11">
        <v>69793</v>
      </c>
      <c r="N1077" s="6">
        <v>10</v>
      </c>
      <c r="O1077" s="4">
        <f>Table2[[#This Row],[Discount]]/100</f>
        <v>0.1</v>
      </c>
      <c r="P1077" s="4" t="str">
        <f>IF(Table2[[#This Row],[Discount%]]=0,"No Discount",
IF(Table2[[#This Row],[Discount%]]&lt;=0.1,"Medium Discount",
IF(Table2[[#This Row],[Discount%]]&lt;=0.2,"High Discount")))</f>
        <v>Medium Discount</v>
      </c>
      <c r="Q1077" s="9">
        <f>(Table2[Unit_Price]*Table2[Quantity])*(Table2[Discount]/100)</f>
        <v>34896.5</v>
      </c>
      <c r="R1077" s="10">
        <v>314068.5</v>
      </c>
      <c r="S1077" s="10">
        <v>73960.759999999995</v>
      </c>
      <c r="T1077" s="4">
        <f>Table2[Profit]/Table2[Sales]</f>
        <v>0.23549244830347518</v>
      </c>
      <c r="U1077" t="s">
        <v>20</v>
      </c>
    </row>
    <row r="1078" spans="1:21" x14ac:dyDescent="0.35">
      <c r="A1078">
        <v>11145</v>
      </c>
      <c r="B1078" s="1">
        <v>45581</v>
      </c>
      <c r="C1078" s="2">
        <f>YEAR(Table2[Order Date])</f>
        <v>2024</v>
      </c>
      <c r="D1078" s="2" t="str">
        <f>TEXT(Table2[Order Date],"mmm")</f>
        <v>Oct</v>
      </c>
      <c r="E1078" t="s">
        <v>2321</v>
      </c>
      <c r="F1078" t="s">
        <v>28</v>
      </c>
      <c r="G1078" t="s">
        <v>114</v>
      </c>
      <c r="H1078" t="str">
        <f>VLOOKUP(Table2[[#This Row],[City]], Table46[], 2, FALSE)</f>
        <v>Jharkhand</v>
      </c>
      <c r="I1078" t="s">
        <v>69</v>
      </c>
      <c r="J1078" t="s">
        <v>517</v>
      </c>
      <c r="K1078" t="s">
        <v>2322</v>
      </c>
      <c r="L1078" s="2">
        <v>5</v>
      </c>
      <c r="M1078" s="11">
        <v>74700</v>
      </c>
      <c r="N1078" s="6">
        <v>0</v>
      </c>
      <c r="O1078" s="4">
        <f>Table2[[#This Row],[Discount]]/100</f>
        <v>0</v>
      </c>
      <c r="P1078" s="4" t="str">
        <f>IF(Table2[[#This Row],[Discount%]]=0,"No Discount",
IF(Table2[[#This Row],[Discount%]]&lt;=0.1,"Medium Discount",
IF(Table2[[#This Row],[Discount%]]&lt;=0.2,"High Discount")))</f>
        <v>No Discount</v>
      </c>
      <c r="Q1078" s="9">
        <f>(Table2[Unit_Price]*Table2[Quantity])*(Table2[Discount]/100)</f>
        <v>0</v>
      </c>
      <c r="R1078" s="10">
        <v>373500</v>
      </c>
      <c r="S1078" s="10">
        <v>43137.24</v>
      </c>
      <c r="T1078" s="4">
        <f>Table2[Profit]/Table2[Sales]</f>
        <v>0.11549461847389558</v>
      </c>
      <c r="U1078" t="s">
        <v>72</v>
      </c>
    </row>
    <row r="1079" spans="1:21" x14ac:dyDescent="0.35">
      <c r="A1079">
        <v>11146</v>
      </c>
      <c r="B1079" s="1">
        <v>45666</v>
      </c>
      <c r="C1079" s="2">
        <f>YEAR(Table2[Order Date])</f>
        <v>2025</v>
      </c>
      <c r="D1079" s="2" t="str">
        <f>TEXT(Table2[Order Date],"mmm")</f>
        <v>Jan</v>
      </c>
      <c r="E1079" t="s">
        <v>2323</v>
      </c>
      <c r="F1079" t="s">
        <v>28</v>
      </c>
      <c r="G1079" t="s">
        <v>144</v>
      </c>
      <c r="H1079" t="str">
        <f>VLOOKUP(Table2[[#This Row],[City]], Table46[], 2, FALSE)</f>
        <v>Assam</v>
      </c>
      <c r="I1079" t="s">
        <v>129</v>
      </c>
      <c r="J1079" t="s">
        <v>130</v>
      </c>
      <c r="K1079" t="s">
        <v>2324</v>
      </c>
      <c r="L1079" s="2">
        <v>3</v>
      </c>
      <c r="M1079" s="11">
        <v>51488</v>
      </c>
      <c r="N1079" s="6">
        <v>0</v>
      </c>
      <c r="O1079" s="4">
        <f>Table2[[#This Row],[Discount]]/100</f>
        <v>0</v>
      </c>
      <c r="P1079" s="4" t="str">
        <f>IF(Table2[[#This Row],[Discount%]]=0,"No Discount",
IF(Table2[[#This Row],[Discount%]]&lt;=0.1,"Medium Discount",
IF(Table2[[#This Row],[Discount%]]&lt;=0.2,"High Discount")))</f>
        <v>No Discount</v>
      </c>
      <c r="Q1079" s="9">
        <f>(Table2[Unit_Price]*Table2[Quantity])*(Table2[Discount]/100)</f>
        <v>0</v>
      </c>
      <c r="R1079" s="10">
        <v>154464</v>
      </c>
      <c r="S1079" s="10">
        <v>27760.63</v>
      </c>
      <c r="T1079" s="4">
        <f>Table2[Profit]/Table2[Sales]</f>
        <v>0.17972233012222913</v>
      </c>
      <c r="U1079" t="s">
        <v>38</v>
      </c>
    </row>
    <row r="1080" spans="1:21" x14ac:dyDescent="0.35">
      <c r="A1080">
        <v>11147</v>
      </c>
      <c r="B1080" s="1">
        <v>45891</v>
      </c>
      <c r="C1080" s="2">
        <f>YEAR(Table2[Order Date])</f>
        <v>2025</v>
      </c>
      <c r="D1080" s="2" t="str">
        <f>TEXT(Table2[Order Date],"mmm")</f>
        <v>Aug</v>
      </c>
      <c r="E1080" t="s">
        <v>2325</v>
      </c>
      <c r="F1080" t="s">
        <v>22</v>
      </c>
      <c r="G1080" t="s">
        <v>23</v>
      </c>
      <c r="H1080" t="str">
        <f>VLOOKUP(Table2[[#This Row],[City]], Table46[], 2, FALSE)</f>
        <v>Delhi</v>
      </c>
      <c r="I1080" t="s">
        <v>86</v>
      </c>
      <c r="J1080" t="s">
        <v>90</v>
      </c>
      <c r="K1080" t="s">
        <v>2326</v>
      </c>
      <c r="L1080" s="2">
        <v>2</v>
      </c>
      <c r="M1080" s="11">
        <v>28862</v>
      </c>
      <c r="N1080" s="6">
        <v>10</v>
      </c>
      <c r="O1080" s="4">
        <f>Table2[[#This Row],[Discount]]/100</f>
        <v>0.1</v>
      </c>
      <c r="P1080" s="4" t="str">
        <f>IF(Table2[[#This Row],[Discount%]]=0,"No Discount",
IF(Table2[[#This Row],[Discount%]]&lt;=0.1,"Medium Discount",
IF(Table2[[#This Row],[Discount%]]&lt;=0.2,"High Discount")))</f>
        <v>Medium Discount</v>
      </c>
      <c r="Q1080" s="9">
        <f>(Table2[Unit_Price]*Table2[Quantity])*(Table2[Discount]/100)</f>
        <v>5772.4000000000005</v>
      </c>
      <c r="R1080" s="10">
        <v>51951.6</v>
      </c>
      <c r="S1080" s="10">
        <v>9561.42</v>
      </c>
      <c r="T1080" s="4">
        <f>Table2[Profit]/Table2[Sales]</f>
        <v>0.18404476474256809</v>
      </c>
      <c r="U1080" t="s">
        <v>20</v>
      </c>
    </row>
    <row r="1081" spans="1:21" x14ac:dyDescent="0.35">
      <c r="A1081">
        <v>11148</v>
      </c>
      <c r="B1081" s="1">
        <v>45360</v>
      </c>
      <c r="C1081" s="2">
        <f>YEAR(Table2[Order Date])</f>
        <v>2024</v>
      </c>
      <c r="D1081" s="2" t="str">
        <f>TEXT(Table2[Order Date],"mmm")</f>
        <v>Mar</v>
      </c>
      <c r="E1081" t="s">
        <v>2327</v>
      </c>
      <c r="F1081" t="s">
        <v>22</v>
      </c>
      <c r="G1081" t="s">
        <v>54</v>
      </c>
      <c r="H1081" t="str">
        <f>VLOOKUP(Table2[[#This Row],[City]], Table46[], 2, FALSE)</f>
        <v>Uttar Pradesh</v>
      </c>
      <c r="I1081" t="s">
        <v>96</v>
      </c>
      <c r="J1081" t="s">
        <v>138</v>
      </c>
      <c r="K1081" t="s">
        <v>2328</v>
      </c>
      <c r="L1081" s="2">
        <v>1</v>
      </c>
      <c r="M1081" s="11">
        <v>13079</v>
      </c>
      <c r="N1081" s="6">
        <v>5</v>
      </c>
      <c r="O1081" s="4">
        <f>Table2[[#This Row],[Discount]]/100</f>
        <v>0.05</v>
      </c>
      <c r="P1081" s="4" t="str">
        <f>IF(Table2[[#This Row],[Discount%]]=0,"No Discount",
IF(Table2[[#This Row],[Discount%]]&lt;=0.1,"Medium Discount",
IF(Table2[[#This Row],[Discount%]]&lt;=0.2,"High Discount")))</f>
        <v>Medium Discount</v>
      </c>
      <c r="Q1081" s="9">
        <f>(Table2[Unit_Price]*Table2[Quantity])*(Table2[Discount]/100)</f>
        <v>653.95000000000005</v>
      </c>
      <c r="R1081" s="10">
        <v>12425.05</v>
      </c>
      <c r="S1081" s="10">
        <v>2530.81</v>
      </c>
      <c r="T1081" s="4">
        <f>Table2[Profit]/Table2[Sales]</f>
        <v>0.20368610186679331</v>
      </c>
      <c r="U1081" t="s">
        <v>38</v>
      </c>
    </row>
    <row r="1082" spans="1:21" x14ac:dyDescent="0.35">
      <c r="A1082">
        <v>11149</v>
      </c>
      <c r="B1082" s="1">
        <v>45716</v>
      </c>
      <c r="C1082" s="2">
        <f>YEAR(Table2[Order Date])</f>
        <v>2025</v>
      </c>
      <c r="D1082" s="2" t="str">
        <f>TEXT(Table2[Order Date],"mmm")</f>
        <v>Feb</v>
      </c>
      <c r="E1082" t="s">
        <v>2329</v>
      </c>
      <c r="F1082" t="s">
        <v>15</v>
      </c>
      <c r="G1082" t="s">
        <v>174</v>
      </c>
      <c r="H1082" t="str">
        <f>VLOOKUP(Table2[[#This Row],[City]], Table46[], 2, FALSE)</f>
        <v>Tamil Nadu</v>
      </c>
      <c r="I1082" t="s">
        <v>129</v>
      </c>
      <c r="J1082" t="s">
        <v>130</v>
      </c>
      <c r="K1082" t="s">
        <v>2330</v>
      </c>
      <c r="L1082" s="2">
        <v>3</v>
      </c>
      <c r="M1082" s="11">
        <v>11574</v>
      </c>
      <c r="N1082" s="6">
        <v>10</v>
      </c>
      <c r="O1082" s="4">
        <f>Table2[[#This Row],[Discount]]/100</f>
        <v>0.1</v>
      </c>
      <c r="P1082" s="4" t="str">
        <f>IF(Table2[[#This Row],[Discount%]]=0,"No Discount",
IF(Table2[[#This Row],[Discount%]]&lt;=0.1,"Medium Discount",
IF(Table2[[#This Row],[Discount%]]&lt;=0.2,"High Discount")))</f>
        <v>Medium Discount</v>
      </c>
      <c r="Q1082" s="9">
        <f>(Table2[Unit_Price]*Table2[Quantity])*(Table2[Discount]/100)</f>
        <v>3472.2000000000003</v>
      </c>
      <c r="R1082" s="10">
        <v>31249.8</v>
      </c>
      <c r="S1082" s="10">
        <v>5557.7</v>
      </c>
      <c r="T1082" s="4">
        <f>Table2[Profit]/Table2[Sales]</f>
        <v>0.17784753822424462</v>
      </c>
      <c r="U1082" t="s">
        <v>20</v>
      </c>
    </row>
    <row r="1083" spans="1:21" x14ac:dyDescent="0.35">
      <c r="A1083">
        <v>11150</v>
      </c>
      <c r="B1083" s="1">
        <v>45626</v>
      </c>
      <c r="C1083" s="2">
        <f>YEAR(Table2[Order Date])</f>
        <v>2024</v>
      </c>
      <c r="D1083" s="2" t="str">
        <f>TEXT(Table2[Order Date],"mmm")</f>
        <v>Nov</v>
      </c>
      <c r="E1083" t="s">
        <v>2331</v>
      </c>
      <c r="F1083" t="s">
        <v>22</v>
      </c>
      <c r="G1083" t="s">
        <v>54</v>
      </c>
      <c r="H1083" t="str">
        <f>VLOOKUP(Table2[[#This Row],[City]], Table46[], 2, FALSE)</f>
        <v>Uttar Pradesh</v>
      </c>
      <c r="I1083" t="s">
        <v>30</v>
      </c>
      <c r="J1083" t="s">
        <v>65</v>
      </c>
      <c r="K1083" t="s">
        <v>2332</v>
      </c>
      <c r="L1083" s="2">
        <v>3</v>
      </c>
      <c r="M1083" s="11">
        <v>53759</v>
      </c>
      <c r="N1083" s="6">
        <v>20</v>
      </c>
      <c r="O1083" s="4">
        <f>Table2[[#This Row],[Discount]]/100</f>
        <v>0.2</v>
      </c>
      <c r="P1083" s="4" t="str">
        <f>IF(Table2[[#This Row],[Discount%]]=0,"No Discount",
IF(Table2[[#This Row],[Discount%]]&lt;=0.1,"Medium Discount",
IF(Table2[[#This Row],[Discount%]]&lt;=0.2,"High Discount")))</f>
        <v>High Discount</v>
      </c>
      <c r="Q1083" s="9">
        <f>(Table2[Unit_Price]*Table2[Quantity])*(Table2[Discount]/100)</f>
        <v>32255.4</v>
      </c>
      <c r="R1083" s="10">
        <v>129021.6</v>
      </c>
      <c r="S1083" s="10">
        <v>13193.29</v>
      </c>
      <c r="T1083" s="4">
        <f>Table2[Profit]/Table2[Sales]</f>
        <v>0.10225644388226468</v>
      </c>
      <c r="U1083" t="s">
        <v>20</v>
      </c>
    </row>
    <row r="1084" spans="1:21" x14ac:dyDescent="0.35">
      <c r="A1084">
        <v>11151</v>
      </c>
      <c r="B1084" s="1">
        <v>45807</v>
      </c>
      <c r="C1084" s="2">
        <f>YEAR(Table2[Order Date])</f>
        <v>2025</v>
      </c>
      <c r="D1084" s="2" t="str">
        <f>TEXT(Table2[Order Date],"mmm")</f>
        <v>May</v>
      </c>
      <c r="E1084" t="s">
        <v>2333</v>
      </c>
      <c r="F1084" t="s">
        <v>15</v>
      </c>
      <c r="G1084" t="s">
        <v>174</v>
      </c>
      <c r="H1084" t="str">
        <f>VLOOKUP(Table2[[#This Row],[City]], Table46[], 2, FALSE)</f>
        <v>Tamil Nadu</v>
      </c>
      <c r="I1084" t="s">
        <v>17</v>
      </c>
      <c r="J1084" t="s">
        <v>55</v>
      </c>
      <c r="K1084" t="s">
        <v>2334</v>
      </c>
      <c r="L1084" s="2">
        <v>1</v>
      </c>
      <c r="M1084" s="11">
        <v>43311</v>
      </c>
      <c r="N1084" s="6">
        <v>20</v>
      </c>
      <c r="O1084" s="4">
        <f>Table2[[#This Row],[Discount]]/100</f>
        <v>0.2</v>
      </c>
      <c r="P1084" s="4" t="str">
        <f>IF(Table2[[#This Row],[Discount%]]=0,"No Discount",
IF(Table2[[#This Row],[Discount%]]&lt;=0.1,"Medium Discount",
IF(Table2[[#This Row],[Discount%]]&lt;=0.2,"High Discount")))</f>
        <v>High Discount</v>
      </c>
      <c r="Q1084" s="9">
        <f>(Table2[Unit_Price]*Table2[Quantity])*(Table2[Discount]/100)</f>
        <v>8662.2000000000007</v>
      </c>
      <c r="R1084" s="10">
        <v>34648.800000000003</v>
      </c>
      <c r="S1084" s="10">
        <v>8176.88</v>
      </c>
      <c r="T1084" s="4">
        <f>Table2[Profit]/Table2[Sales]</f>
        <v>0.2359931657084805</v>
      </c>
      <c r="U1084" t="s">
        <v>20</v>
      </c>
    </row>
    <row r="1085" spans="1:21" x14ac:dyDescent="0.35">
      <c r="A1085">
        <v>11152</v>
      </c>
      <c r="B1085" s="1">
        <v>45864</v>
      </c>
      <c r="C1085" s="2">
        <f>YEAR(Table2[Order Date])</f>
        <v>2025</v>
      </c>
      <c r="D1085" s="2" t="str">
        <f>TEXT(Table2[Order Date],"mmm")</f>
        <v>Jul</v>
      </c>
      <c r="E1085" t="s">
        <v>2335</v>
      </c>
      <c r="F1085" t="s">
        <v>40</v>
      </c>
      <c r="G1085" t="s">
        <v>103</v>
      </c>
      <c r="H1085" t="str">
        <f>VLOOKUP(Table2[[#This Row],[City]], Table46[], 2, FALSE)</f>
        <v>Gujarat</v>
      </c>
      <c r="I1085" t="s">
        <v>30</v>
      </c>
      <c r="J1085" t="s">
        <v>322</v>
      </c>
      <c r="K1085" t="s">
        <v>2336</v>
      </c>
      <c r="L1085" s="2">
        <v>2</v>
      </c>
      <c r="M1085" s="11">
        <v>78085</v>
      </c>
      <c r="N1085" s="6">
        <v>20</v>
      </c>
      <c r="O1085" s="4">
        <f>Table2[[#This Row],[Discount]]/100</f>
        <v>0.2</v>
      </c>
      <c r="P1085" s="4" t="str">
        <f>IF(Table2[[#This Row],[Discount%]]=0,"No Discount",
IF(Table2[[#This Row],[Discount%]]&lt;=0.1,"Medium Discount",
IF(Table2[[#This Row],[Discount%]]&lt;=0.2,"High Discount")))</f>
        <v>High Discount</v>
      </c>
      <c r="Q1085" s="9">
        <f>(Table2[Unit_Price]*Table2[Quantity])*(Table2[Discount]/100)</f>
        <v>31234</v>
      </c>
      <c r="R1085" s="10">
        <v>124936</v>
      </c>
      <c r="S1085" s="10">
        <v>30082.52</v>
      </c>
      <c r="T1085" s="4">
        <f>Table2[Profit]/Table2[Sales]</f>
        <v>0.2407834411218544</v>
      </c>
      <c r="U1085" t="s">
        <v>33</v>
      </c>
    </row>
    <row r="1086" spans="1:21" x14ac:dyDescent="0.35">
      <c r="A1086">
        <v>11153</v>
      </c>
      <c r="B1086" s="1">
        <v>45337</v>
      </c>
      <c r="C1086" s="2">
        <f>YEAR(Table2[Order Date])</f>
        <v>2024</v>
      </c>
      <c r="D1086" s="2" t="str">
        <f>TEXT(Table2[Order Date],"mmm")</f>
        <v>Feb</v>
      </c>
      <c r="E1086" t="s">
        <v>2337</v>
      </c>
      <c r="F1086" t="s">
        <v>28</v>
      </c>
      <c r="G1086" t="s">
        <v>29</v>
      </c>
      <c r="H1086" t="str">
        <f>VLOOKUP(Table2[[#This Row],[City]], Table46[], 2, FALSE)</f>
        <v>Bihar</v>
      </c>
      <c r="I1086" t="s">
        <v>42</v>
      </c>
      <c r="J1086" t="s">
        <v>79</v>
      </c>
      <c r="K1086" t="s">
        <v>2338</v>
      </c>
      <c r="L1086" s="2">
        <v>4</v>
      </c>
      <c r="M1086" s="11">
        <v>68963</v>
      </c>
      <c r="N1086" s="6">
        <v>0</v>
      </c>
      <c r="O1086" s="4">
        <f>Table2[[#This Row],[Discount]]/100</f>
        <v>0</v>
      </c>
      <c r="P1086" s="4" t="str">
        <f>IF(Table2[[#This Row],[Discount%]]=0,"No Discount",
IF(Table2[[#This Row],[Discount%]]&lt;=0.1,"Medium Discount",
IF(Table2[[#This Row],[Discount%]]&lt;=0.2,"High Discount")))</f>
        <v>No Discount</v>
      </c>
      <c r="Q1086" s="9">
        <f>(Table2[Unit_Price]*Table2[Quantity])*(Table2[Discount]/100)</f>
        <v>0</v>
      </c>
      <c r="R1086" s="10">
        <v>275852</v>
      </c>
      <c r="S1086" s="10">
        <v>30755.32</v>
      </c>
      <c r="T1086" s="4">
        <f>Table2[Profit]/Table2[Sales]</f>
        <v>0.11149210446181286</v>
      </c>
      <c r="U1086" t="s">
        <v>83</v>
      </c>
    </row>
    <row r="1087" spans="1:21" x14ac:dyDescent="0.35">
      <c r="A1087">
        <v>11154</v>
      </c>
      <c r="B1087" s="1">
        <v>45353</v>
      </c>
      <c r="C1087" s="2">
        <f>YEAR(Table2[Order Date])</f>
        <v>2024</v>
      </c>
      <c r="D1087" s="2" t="str">
        <f>TEXT(Table2[Order Date],"mmm")</f>
        <v>Mar</v>
      </c>
      <c r="E1087" t="s">
        <v>2339</v>
      </c>
      <c r="F1087" t="s">
        <v>22</v>
      </c>
      <c r="G1087" t="s">
        <v>58</v>
      </c>
      <c r="H1087" t="str">
        <f>VLOOKUP(Table2[[#This Row],[City]], Table46[], 2, FALSE)</f>
        <v>Rajashtan</v>
      </c>
      <c r="I1087" t="s">
        <v>42</v>
      </c>
      <c r="J1087" t="s">
        <v>446</v>
      </c>
      <c r="K1087" t="s">
        <v>2340</v>
      </c>
      <c r="L1087" s="2">
        <v>3</v>
      </c>
      <c r="M1087" s="11">
        <v>75804</v>
      </c>
      <c r="N1087" s="6">
        <v>20</v>
      </c>
      <c r="O1087" s="4">
        <f>Table2[[#This Row],[Discount]]/100</f>
        <v>0.2</v>
      </c>
      <c r="P1087" s="4" t="str">
        <f>IF(Table2[[#This Row],[Discount%]]=0,"No Discount",
IF(Table2[[#This Row],[Discount%]]&lt;=0.1,"Medium Discount",
IF(Table2[[#This Row],[Discount%]]&lt;=0.2,"High Discount")))</f>
        <v>High Discount</v>
      </c>
      <c r="Q1087" s="9">
        <f>(Table2[Unit_Price]*Table2[Quantity])*(Table2[Discount]/100)</f>
        <v>45482.400000000001</v>
      </c>
      <c r="R1087" s="10">
        <v>181929.60000000001</v>
      </c>
      <c r="S1087" s="10">
        <v>41542.19</v>
      </c>
      <c r="T1087" s="4">
        <f>Table2[Profit]/Table2[Sales]</f>
        <v>0.22834211695073259</v>
      </c>
      <c r="U1087" t="s">
        <v>33</v>
      </c>
    </row>
    <row r="1088" spans="1:21" x14ac:dyDescent="0.35">
      <c r="A1088">
        <v>11155</v>
      </c>
      <c r="B1088" s="1">
        <v>45520</v>
      </c>
      <c r="C1088" s="2">
        <f>YEAR(Table2[Order Date])</f>
        <v>2024</v>
      </c>
      <c r="D1088" s="2" t="str">
        <f>TEXT(Table2[Order Date],"mmm")</f>
        <v>Aug</v>
      </c>
      <c r="E1088" t="s">
        <v>2341</v>
      </c>
      <c r="F1088" t="s">
        <v>22</v>
      </c>
      <c r="G1088" t="s">
        <v>23</v>
      </c>
      <c r="H1088" t="str">
        <f>VLOOKUP(Table2[[#This Row],[City]], Table46[], 2, FALSE)</f>
        <v>Delhi</v>
      </c>
      <c r="I1088" t="s">
        <v>86</v>
      </c>
      <c r="J1088" t="s">
        <v>171</v>
      </c>
      <c r="K1088" t="s">
        <v>2342</v>
      </c>
      <c r="L1088" s="2">
        <v>4</v>
      </c>
      <c r="M1088" s="11">
        <v>57096</v>
      </c>
      <c r="N1088" s="6">
        <v>20</v>
      </c>
      <c r="O1088" s="4">
        <f>Table2[[#This Row],[Discount]]/100</f>
        <v>0.2</v>
      </c>
      <c r="P1088" s="4" t="str">
        <f>IF(Table2[[#This Row],[Discount%]]=0,"No Discount",
IF(Table2[[#This Row],[Discount%]]&lt;=0.1,"Medium Discount",
IF(Table2[[#This Row],[Discount%]]&lt;=0.2,"High Discount")))</f>
        <v>High Discount</v>
      </c>
      <c r="Q1088" s="9">
        <f>(Table2[Unit_Price]*Table2[Quantity])*(Table2[Discount]/100)</f>
        <v>45676.800000000003</v>
      </c>
      <c r="R1088" s="10">
        <v>182707.20000000001</v>
      </c>
      <c r="S1088" s="10">
        <v>42983.62</v>
      </c>
      <c r="T1088" s="4">
        <f>Table2[Profit]/Table2[Sales]</f>
        <v>0.23525958473448227</v>
      </c>
      <c r="U1088" t="s">
        <v>83</v>
      </c>
    </row>
    <row r="1089" spans="1:21" x14ac:dyDescent="0.35">
      <c r="A1089">
        <v>11156</v>
      </c>
      <c r="B1089" s="1">
        <v>45728</v>
      </c>
      <c r="C1089" s="2">
        <f>YEAR(Table2[Order Date])</f>
        <v>2025</v>
      </c>
      <c r="D1089" s="2" t="str">
        <f>TEXT(Table2[Order Date],"mmm")</f>
        <v>Mar</v>
      </c>
      <c r="E1089" t="s">
        <v>2343</v>
      </c>
      <c r="F1089" t="s">
        <v>28</v>
      </c>
      <c r="G1089" t="s">
        <v>29</v>
      </c>
      <c r="H1089" t="str">
        <f>VLOOKUP(Table2[[#This Row],[City]], Table46[], 2, FALSE)</f>
        <v>Bihar</v>
      </c>
      <c r="I1089" t="s">
        <v>96</v>
      </c>
      <c r="J1089" t="s">
        <v>138</v>
      </c>
      <c r="K1089" t="s">
        <v>2344</v>
      </c>
      <c r="L1089" s="2">
        <v>1</v>
      </c>
      <c r="M1089" s="11">
        <v>74534</v>
      </c>
      <c r="N1089" s="6">
        <v>15</v>
      </c>
      <c r="O1089" s="4">
        <f>Table2[[#This Row],[Discount]]/100</f>
        <v>0.15</v>
      </c>
      <c r="P1089" s="4" t="str">
        <f>IF(Table2[[#This Row],[Discount%]]=0,"No Discount",
IF(Table2[[#This Row],[Discount%]]&lt;=0.1,"Medium Discount",
IF(Table2[[#This Row],[Discount%]]&lt;=0.2,"High Discount")))</f>
        <v>High Discount</v>
      </c>
      <c r="Q1089" s="9">
        <f>(Table2[Unit_Price]*Table2[Quantity])*(Table2[Discount]/100)</f>
        <v>11180.1</v>
      </c>
      <c r="R1089" s="10">
        <v>63353.9</v>
      </c>
      <c r="S1089" s="10">
        <v>14251.46</v>
      </c>
      <c r="T1089" s="4">
        <f>Table2[Profit]/Table2[Sales]</f>
        <v>0.22495000307794782</v>
      </c>
      <c r="U1089" t="s">
        <v>20</v>
      </c>
    </row>
    <row r="1090" spans="1:21" x14ac:dyDescent="0.35">
      <c r="A1090">
        <v>11157</v>
      </c>
      <c r="B1090" s="1">
        <v>45246</v>
      </c>
      <c r="C1090" s="2">
        <f>YEAR(Table2[Order Date])</f>
        <v>2023</v>
      </c>
      <c r="D1090" s="2" t="str">
        <f>TEXT(Table2[Order Date],"mmm")</f>
        <v>Nov</v>
      </c>
      <c r="E1090" t="s">
        <v>2345</v>
      </c>
      <c r="F1090" t="s">
        <v>28</v>
      </c>
      <c r="G1090" t="s">
        <v>35</v>
      </c>
      <c r="H1090" t="str">
        <f>VLOOKUP(Table2[[#This Row],[City]], Table46[], 2, FALSE)</f>
        <v>West Bengal</v>
      </c>
      <c r="I1090" t="s">
        <v>42</v>
      </c>
      <c r="J1090" t="s">
        <v>188</v>
      </c>
      <c r="K1090" t="s">
        <v>2346</v>
      </c>
      <c r="L1090" s="2">
        <v>5</v>
      </c>
      <c r="M1090" s="11">
        <v>21734</v>
      </c>
      <c r="N1090" s="6">
        <v>20</v>
      </c>
      <c r="O1090" s="4">
        <f>Table2[[#This Row],[Discount]]/100</f>
        <v>0.2</v>
      </c>
      <c r="P1090" s="4" t="str">
        <f>IF(Table2[[#This Row],[Discount%]]=0,"No Discount",
IF(Table2[[#This Row],[Discount%]]&lt;=0.1,"Medium Discount",
IF(Table2[[#This Row],[Discount%]]&lt;=0.2,"High Discount")))</f>
        <v>High Discount</v>
      </c>
      <c r="Q1090" s="9">
        <f>(Table2[Unit_Price]*Table2[Quantity])*(Table2[Discount]/100)</f>
        <v>21734</v>
      </c>
      <c r="R1090" s="10">
        <v>86936</v>
      </c>
      <c r="S1090" s="10">
        <v>13752.97</v>
      </c>
      <c r="T1090" s="4">
        <f>Table2[Profit]/Table2[Sales]</f>
        <v>0.15819648937149167</v>
      </c>
      <c r="U1090" t="s">
        <v>20</v>
      </c>
    </row>
    <row r="1091" spans="1:21" x14ac:dyDescent="0.35">
      <c r="A1091">
        <v>11158</v>
      </c>
      <c r="B1091" s="1">
        <v>45281</v>
      </c>
      <c r="C1091" s="2">
        <f>YEAR(Table2[Order Date])</f>
        <v>2023</v>
      </c>
      <c r="D1091" s="2" t="str">
        <f>TEXT(Table2[Order Date],"mmm")</f>
        <v>Dec</v>
      </c>
      <c r="E1091" t="s">
        <v>2347</v>
      </c>
      <c r="F1091" t="s">
        <v>15</v>
      </c>
      <c r="G1091" t="s">
        <v>174</v>
      </c>
      <c r="H1091" t="str">
        <f>VLOOKUP(Table2[[#This Row],[City]], Table46[], 2, FALSE)</f>
        <v>Tamil Nadu</v>
      </c>
      <c r="I1091" t="s">
        <v>69</v>
      </c>
      <c r="J1091" t="s">
        <v>151</v>
      </c>
      <c r="K1091" t="s">
        <v>2348</v>
      </c>
      <c r="L1091" s="2">
        <v>3</v>
      </c>
      <c r="M1091" s="11">
        <v>40591</v>
      </c>
      <c r="N1091" s="6">
        <v>0</v>
      </c>
      <c r="O1091" s="4">
        <f>Table2[[#This Row],[Discount]]/100</f>
        <v>0</v>
      </c>
      <c r="P1091" s="4" t="str">
        <f>IF(Table2[[#This Row],[Discount%]]=0,"No Discount",
IF(Table2[[#This Row],[Discount%]]&lt;=0.1,"Medium Discount",
IF(Table2[[#This Row],[Discount%]]&lt;=0.2,"High Discount")))</f>
        <v>No Discount</v>
      </c>
      <c r="Q1091" s="9">
        <f>(Table2[Unit_Price]*Table2[Quantity])*(Table2[Discount]/100)</f>
        <v>0</v>
      </c>
      <c r="R1091" s="10">
        <v>121773</v>
      </c>
      <c r="S1091" s="10">
        <v>23091.99</v>
      </c>
      <c r="T1091" s="4">
        <f>Table2[Profit]/Table2[Sales]</f>
        <v>0.18963144539429924</v>
      </c>
      <c r="U1091" t="s">
        <v>72</v>
      </c>
    </row>
    <row r="1092" spans="1:21" x14ac:dyDescent="0.35">
      <c r="A1092">
        <v>11159</v>
      </c>
      <c r="B1092" s="1">
        <v>45521</v>
      </c>
      <c r="C1092" s="2">
        <f>YEAR(Table2[Order Date])</f>
        <v>2024</v>
      </c>
      <c r="D1092" s="2" t="str">
        <f>TEXT(Table2[Order Date],"mmm")</f>
        <v>Aug</v>
      </c>
      <c r="E1092" t="s">
        <v>2349</v>
      </c>
      <c r="F1092" t="s">
        <v>28</v>
      </c>
      <c r="G1092" t="s">
        <v>144</v>
      </c>
      <c r="H1092" t="str">
        <f>VLOOKUP(Table2[[#This Row],[City]], Table46[], 2, FALSE)</f>
        <v>Assam</v>
      </c>
      <c r="I1092" t="s">
        <v>24</v>
      </c>
      <c r="J1092" t="s">
        <v>25</v>
      </c>
      <c r="K1092" t="s">
        <v>2304</v>
      </c>
      <c r="L1092" s="2">
        <v>4</v>
      </c>
      <c r="M1092" s="11">
        <v>18455</v>
      </c>
      <c r="N1092" s="6">
        <v>15</v>
      </c>
      <c r="O1092" s="4">
        <f>Table2[[#This Row],[Discount]]/100</f>
        <v>0.15</v>
      </c>
      <c r="P1092" s="4" t="str">
        <f>IF(Table2[[#This Row],[Discount%]]=0,"No Discount",
IF(Table2[[#This Row],[Discount%]]&lt;=0.1,"Medium Discount",
IF(Table2[[#This Row],[Discount%]]&lt;=0.2,"High Discount")))</f>
        <v>High Discount</v>
      </c>
      <c r="Q1092" s="9">
        <f>(Table2[Unit_Price]*Table2[Quantity])*(Table2[Discount]/100)</f>
        <v>11073</v>
      </c>
      <c r="R1092" s="10">
        <v>62747</v>
      </c>
      <c r="S1092" s="10">
        <v>14325.64</v>
      </c>
      <c r="T1092" s="4">
        <f>Table2[Profit]/Table2[Sales]</f>
        <v>0.22830796691475289</v>
      </c>
      <c r="U1092" t="s">
        <v>38</v>
      </c>
    </row>
    <row r="1093" spans="1:21" x14ac:dyDescent="0.35">
      <c r="A1093">
        <v>11160</v>
      </c>
      <c r="B1093" s="1">
        <v>45856</v>
      </c>
      <c r="C1093" s="2">
        <f>YEAR(Table2[Order Date])</f>
        <v>2025</v>
      </c>
      <c r="D1093" s="2" t="str">
        <f>TEXT(Table2[Order Date],"mmm")</f>
        <v>Jul</v>
      </c>
      <c r="E1093" t="s">
        <v>2350</v>
      </c>
      <c r="F1093" t="s">
        <v>28</v>
      </c>
      <c r="G1093" t="s">
        <v>35</v>
      </c>
      <c r="H1093" t="str">
        <f>VLOOKUP(Table2[[#This Row],[City]], Table46[], 2, FALSE)</f>
        <v>West Bengal</v>
      </c>
      <c r="I1093" t="s">
        <v>75</v>
      </c>
      <c r="J1093" t="s">
        <v>307</v>
      </c>
      <c r="K1093" t="s">
        <v>2351</v>
      </c>
      <c r="L1093" s="2">
        <v>5</v>
      </c>
      <c r="M1093" s="11">
        <v>57972</v>
      </c>
      <c r="N1093" s="6">
        <v>20</v>
      </c>
      <c r="O1093" s="4">
        <f>Table2[[#This Row],[Discount]]/100</f>
        <v>0.2</v>
      </c>
      <c r="P1093" s="4" t="str">
        <f>IF(Table2[[#This Row],[Discount%]]=0,"No Discount",
IF(Table2[[#This Row],[Discount%]]&lt;=0.1,"Medium Discount",
IF(Table2[[#This Row],[Discount%]]&lt;=0.2,"High Discount")))</f>
        <v>High Discount</v>
      </c>
      <c r="Q1093" s="9">
        <f>(Table2[Unit_Price]*Table2[Quantity])*(Table2[Discount]/100)</f>
        <v>57972</v>
      </c>
      <c r="R1093" s="10">
        <v>231888</v>
      </c>
      <c r="S1093" s="10">
        <v>28056.3</v>
      </c>
      <c r="T1093" s="4">
        <f>Table2[Profit]/Table2[Sales]</f>
        <v>0.12099073690747257</v>
      </c>
      <c r="U1093" t="s">
        <v>38</v>
      </c>
    </row>
    <row r="1094" spans="1:21" x14ac:dyDescent="0.35">
      <c r="A1094">
        <v>11161</v>
      </c>
      <c r="B1094" s="1">
        <v>45637</v>
      </c>
      <c r="C1094" s="2">
        <f>YEAR(Table2[Order Date])</f>
        <v>2024</v>
      </c>
      <c r="D1094" s="2" t="str">
        <f>TEXT(Table2[Order Date],"mmm")</f>
        <v>Dec</v>
      </c>
      <c r="E1094" t="s">
        <v>2352</v>
      </c>
      <c r="F1094" t="s">
        <v>22</v>
      </c>
      <c r="G1094" t="s">
        <v>167</v>
      </c>
      <c r="H1094" t="str">
        <f>VLOOKUP(Table2[[#This Row],[City]], Table46[], 2, FALSE)</f>
        <v>Punjab</v>
      </c>
      <c r="I1094" t="s">
        <v>129</v>
      </c>
      <c r="J1094" t="s">
        <v>130</v>
      </c>
      <c r="K1094" t="s">
        <v>2353</v>
      </c>
      <c r="L1094" s="2">
        <v>2</v>
      </c>
      <c r="M1094" s="11">
        <v>21822</v>
      </c>
      <c r="N1094" s="6">
        <v>0</v>
      </c>
      <c r="O1094" s="4">
        <f>Table2[[#This Row],[Discount]]/100</f>
        <v>0</v>
      </c>
      <c r="P1094" s="4" t="str">
        <f>IF(Table2[[#This Row],[Discount%]]=0,"No Discount",
IF(Table2[[#This Row],[Discount%]]&lt;=0.1,"Medium Discount",
IF(Table2[[#This Row],[Discount%]]&lt;=0.2,"High Discount")))</f>
        <v>No Discount</v>
      </c>
      <c r="Q1094" s="9">
        <f>(Table2[Unit_Price]*Table2[Quantity])*(Table2[Discount]/100)</f>
        <v>0</v>
      </c>
      <c r="R1094" s="10">
        <v>43644</v>
      </c>
      <c r="S1094" s="10">
        <v>2349.3000000000002</v>
      </c>
      <c r="T1094" s="4">
        <f>Table2[Profit]/Table2[Sales]</f>
        <v>5.3828704976629095E-2</v>
      </c>
      <c r="U1094" t="s">
        <v>83</v>
      </c>
    </row>
    <row r="1095" spans="1:21" x14ac:dyDescent="0.35">
      <c r="A1095">
        <v>11162</v>
      </c>
      <c r="B1095" s="1">
        <v>45670</v>
      </c>
      <c r="C1095" s="2">
        <f>YEAR(Table2[Order Date])</f>
        <v>2025</v>
      </c>
      <c r="D1095" s="2" t="str">
        <f>TEXT(Table2[Order Date],"mmm")</f>
        <v>Jan</v>
      </c>
      <c r="E1095" t="s">
        <v>2354</v>
      </c>
      <c r="F1095" t="s">
        <v>40</v>
      </c>
      <c r="G1095" t="s">
        <v>50</v>
      </c>
      <c r="H1095" t="str">
        <f>VLOOKUP(Table2[[#This Row],[City]], Table46[], 2, FALSE)</f>
        <v>Maharashtra</v>
      </c>
      <c r="I1095" t="s">
        <v>42</v>
      </c>
      <c r="J1095" t="s">
        <v>51</v>
      </c>
      <c r="K1095" t="s">
        <v>2355</v>
      </c>
      <c r="L1095" s="2">
        <v>5</v>
      </c>
      <c r="M1095" s="11">
        <v>68790</v>
      </c>
      <c r="N1095" s="6">
        <v>15</v>
      </c>
      <c r="O1095" s="4">
        <f>Table2[[#This Row],[Discount]]/100</f>
        <v>0.15</v>
      </c>
      <c r="P1095" s="4" t="str">
        <f>IF(Table2[[#This Row],[Discount%]]=0,"No Discount",
IF(Table2[[#This Row],[Discount%]]&lt;=0.1,"Medium Discount",
IF(Table2[[#This Row],[Discount%]]&lt;=0.2,"High Discount")))</f>
        <v>High Discount</v>
      </c>
      <c r="Q1095" s="9">
        <f>(Table2[Unit_Price]*Table2[Quantity])*(Table2[Discount]/100)</f>
        <v>51592.5</v>
      </c>
      <c r="R1095" s="10">
        <v>292357.5</v>
      </c>
      <c r="S1095" s="10">
        <v>71420.710000000006</v>
      </c>
      <c r="T1095" s="4">
        <f>Table2[Profit]/Table2[Sales]</f>
        <v>0.24429238175863457</v>
      </c>
      <c r="U1095" t="s">
        <v>83</v>
      </c>
    </row>
    <row r="1096" spans="1:21" x14ac:dyDescent="0.35">
      <c r="A1096">
        <v>11164</v>
      </c>
      <c r="B1096" s="1">
        <v>45622</v>
      </c>
      <c r="C1096" s="2">
        <f>YEAR(Table2[Order Date])</f>
        <v>2024</v>
      </c>
      <c r="D1096" s="2" t="str">
        <f>TEXT(Table2[Order Date],"mmm")</f>
        <v>Nov</v>
      </c>
      <c r="E1096" t="s">
        <v>2358</v>
      </c>
      <c r="F1096" t="s">
        <v>28</v>
      </c>
      <c r="G1096" t="s">
        <v>144</v>
      </c>
      <c r="H1096" t="str">
        <f>VLOOKUP(Table2[[#This Row],[City]], Table46[], 2, FALSE)</f>
        <v>Assam</v>
      </c>
      <c r="I1096" t="s">
        <v>96</v>
      </c>
      <c r="J1096" t="s">
        <v>183</v>
      </c>
      <c r="K1096" t="s">
        <v>2359</v>
      </c>
      <c r="L1096" s="2">
        <v>2</v>
      </c>
      <c r="M1096" s="11">
        <v>23014</v>
      </c>
      <c r="N1096" s="6">
        <v>20</v>
      </c>
      <c r="O1096" s="4">
        <f>Table2[[#This Row],[Discount]]/100</f>
        <v>0.2</v>
      </c>
      <c r="P1096" s="4" t="str">
        <f>IF(Table2[[#This Row],[Discount%]]=0,"No Discount",
IF(Table2[[#This Row],[Discount%]]&lt;=0.1,"Medium Discount",
IF(Table2[[#This Row],[Discount%]]&lt;=0.2,"High Discount")))</f>
        <v>High Discount</v>
      </c>
      <c r="Q1096" s="9">
        <f>(Table2[Unit_Price]*Table2[Quantity])*(Table2[Discount]/100)</f>
        <v>9205.6</v>
      </c>
      <c r="R1096" s="10">
        <v>36822.400000000001</v>
      </c>
      <c r="S1096" s="10">
        <v>4280.54</v>
      </c>
      <c r="T1096" s="4">
        <f>Table2[Profit]/Table2[Sales]</f>
        <v>0.11624826192752237</v>
      </c>
      <c r="U1096" t="s">
        <v>72</v>
      </c>
    </row>
    <row r="1097" spans="1:21" x14ac:dyDescent="0.35">
      <c r="A1097">
        <v>11165</v>
      </c>
      <c r="B1097" s="1">
        <v>45291</v>
      </c>
      <c r="C1097" s="2">
        <f>YEAR(Table2[Order Date])</f>
        <v>2023</v>
      </c>
      <c r="D1097" s="2" t="str">
        <f>TEXT(Table2[Order Date],"mmm")</f>
        <v>Dec</v>
      </c>
      <c r="E1097" t="s">
        <v>2360</v>
      </c>
      <c r="F1097" t="s">
        <v>28</v>
      </c>
      <c r="G1097" t="s">
        <v>114</v>
      </c>
      <c r="H1097" t="str">
        <f>VLOOKUP(Table2[[#This Row],[City]], Table46[], 2, FALSE)</f>
        <v>Jharkhand</v>
      </c>
      <c r="I1097" t="s">
        <v>86</v>
      </c>
      <c r="J1097" t="s">
        <v>296</v>
      </c>
      <c r="K1097" t="s">
        <v>2361</v>
      </c>
      <c r="L1097" s="2">
        <v>4</v>
      </c>
      <c r="M1097" s="11">
        <v>20037</v>
      </c>
      <c r="N1097" s="6">
        <v>5</v>
      </c>
      <c r="O1097" s="4">
        <f>Table2[[#This Row],[Discount]]/100</f>
        <v>0.05</v>
      </c>
      <c r="P1097" s="4" t="str">
        <f>IF(Table2[[#This Row],[Discount%]]=0,"No Discount",
IF(Table2[[#This Row],[Discount%]]&lt;=0.1,"Medium Discount",
IF(Table2[[#This Row],[Discount%]]&lt;=0.2,"High Discount")))</f>
        <v>Medium Discount</v>
      </c>
      <c r="Q1097" s="9">
        <f>(Table2[Unit_Price]*Table2[Quantity])*(Table2[Discount]/100)</f>
        <v>4007.4</v>
      </c>
      <c r="R1097" s="10">
        <v>76140.600000000006</v>
      </c>
      <c r="S1097" s="10">
        <v>6901.96</v>
      </c>
      <c r="T1097" s="4">
        <f>Table2[Profit]/Table2[Sales]</f>
        <v>9.0647565162344387E-2</v>
      </c>
      <c r="U1097" t="s">
        <v>38</v>
      </c>
    </row>
    <row r="1098" spans="1:21" x14ac:dyDescent="0.35">
      <c r="A1098">
        <v>11166</v>
      </c>
      <c r="B1098" s="1">
        <v>45833</v>
      </c>
      <c r="C1098" s="2">
        <f>YEAR(Table2[Order Date])</f>
        <v>2025</v>
      </c>
      <c r="D1098" s="2" t="str">
        <f>TEXT(Table2[Order Date],"mmm")</f>
        <v>Jun</v>
      </c>
      <c r="E1098" t="s">
        <v>2362</v>
      </c>
      <c r="F1098" t="s">
        <v>28</v>
      </c>
      <c r="G1098" t="s">
        <v>144</v>
      </c>
      <c r="H1098" t="str">
        <f>VLOOKUP(Table2[[#This Row],[City]], Table46[], 2, FALSE)</f>
        <v>Assam</v>
      </c>
      <c r="I1098" t="s">
        <v>30</v>
      </c>
      <c r="J1098" t="s">
        <v>322</v>
      </c>
      <c r="K1098" t="s">
        <v>2363</v>
      </c>
      <c r="L1098" s="2">
        <v>1</v>
      </c>
      <c r="M1098" s="11">
        <v>63898</v>
      </c>
      <c r="N1098" s="6">
        <v>10</v>
      </c>
      <c r="O1098" s="4">
        <f>Table2[[#This Row],[Discount]]/100</f>
        <v>0.1</v>
      </c>
      <c r="P1098" s="4" t="str">
        <f>IF(Table2[[#This Row],[Discount%]]=0,"No Discount",
IF(Table2[[#This Row],[Discount%]]&lt;=0.1,"Medium Discount",
IF(Table2[[#This Row],[Discount%]]&lt;=0.2,"High Discount")))</f>
        <v>Medium Discount</v>
      </c>
      <c r="Q1098" s="9">
        <f>(Table2[Unit_Price]*Table2[Quantity])*(Table2[Discount]/100)</f>
        <v>6389.8</v>
      </c>
      <c r="R1098" s="10">
        <v>57508.2</v>
      </c>
      <c r="S1098" s="10">
        <v>6021.49</v>
      </c>
      <c r="T1098" s="4">
        <f>Table2[Profit]/Table2[Sales]</f>
        <v>0.10470663314101293</v>
      </c>
      <c r="U1098" t="s">
        <v>38</v>
      </c>
    </row>
    <row r="1099" spans="1:21" x14ac:dyDescent="0.35">
      <c r="A1099">
        <v>11167</v>
      </c>
      <c r="B1099" s="1">
        <v>45670</v>
      </c>
      <c r="C1099" s="2">
        <f>YEAR(Table2[Order Date])</f>
        <v>2025</v>
      </c>
      <c r="D1099" s="2" t="str">
        <f>TEXT(Table2[Order Date],"mmm")</f>
        <v>Jan</v>
      </c>
      <c r="E1099" t="s">
        <v>2364</v>
      </c>
      <c r="F1099" t="s">
        <v>40</v>
      </c>
      <c r="G1099" t="s">
        <v>110</v>
      </c>
      <c r="H1099" t="str">
        <f>VLOOKUP(Table2[[#This Row],[City]], Table46[], 2, FALSE)</f>
        <v>Gujarat</v>
      </c>
      <c r="I1099" t="s">
        <v>30</v>
      </c>
      <c r="J1099" t="s">
        <v>104</v>
      </c>
      <c r="K1099" t="s">
        <v>2365</v>
      </c>
      <c r="L1099" s="2">
        <v>3</v>
      </c>
      <c r="M1099" s="11">
        <v>72177</v>
      </c>
      <c r="N1099" s="6">
        <v>5</v>
      </c>
      <c r="O1099" s="4">
        <f>Table2[[#This Row],[Discount]]/100</f>
        <v>0.05</v>
      </c>
      <c r="P1099" s="4" t="str">
        <f>IF(Table2[[#This Row],[Discount%]]=0,"No Discount",
IF(Table2[[#This Row],[Discount%]]&lt;=0.1,"Medium Discount",
IF(Table2[[#This Row],[Discount%]]&lt;=0.2,"High Discount")))</f>
        <v>Medium Discount</v>
      </c>
      <c r="Q1099" s="9">
        <f>(Table2[Unit_Price]*Table2[Quantity])*(Table2[Discount]/100)</f>
        <v>10826.550000000001</v>
      </c>
      <c r="R1099" s="10">
        <v>205704.45</v>
      </c>
      <c r="S1099" s="10">
        <v>23606.01</v>
      </c>
      <c r="T1099" s="4">
        <f>Table2[Profit]/Table2[Sales]</f>
        <v>0.11475692431544382</v>
      </c>
      <c r="U1099" t="s">
        <v>83</v>
      </c>
    </row>
    <row r="1100" spans="1:21" x14ac:dyDescent="0.35">
      <c r="A1100">
        <v>11168</v>
      </c>
      <c r="B1100" s="1">
        <v>45902</v>
      </c>
      <c r="C1100" s="2">
        <f>YEAR(Table2[Order Date])</f>
        <v>2025</v>
      </c>
      <c r="D1100" s="2" t="str">
        <f>TEXT(Table2[Order Date],"mmm")</f>
        <v>Sep</v>
      </c>
      <c r="E1100" t="s">
        <v>2366</v>
      </c>
      <c r="F1100" t="s">
        <v>22</v>
      </c>
      <c r="G1100" t="s">
        <v>54</v>
      </c>
      <c r="H1100" t="str">
        <f>VLOOKUP(Table2[[#This Row],[City]], Table46[], 2, FALSE)</f>
        <v>Uttar Pradesh</v>
      </c>
      <c r="I1100" t="s">
        <v>96</v>
      </c>
      <c r="J1100" t="s">
        <v>183</v>
      </c>
      <c r="K1100" t="s">
        <v>2367</v>
      </c>
      <c r="L1100" s="2">
        <v>2</v>
      </c>
      <c r="M1100" s="11">
        <v>2816</v>
      </c>
      <c r="N1100" s="6">
        <v>0</v>
      </c>
      <c r="O1100" s="4">
        <f>Table2[[#This Row],[Discount]]/100</f>
        <v>0</v>
      </c>
      <c r="P1100" s="4" t="str">
        <f>IF(Table2[[#This Row],[Discount%]]=0,"No Discount",
IF(Table2[[#This Row],[Discount%]]&lt;=0.1,"Medium Discount",
IF(Table2[[#This Row],[Discount%]]&lt;=0.2,"High Discount")))</f>
        <v>No Discount</v>
      </c>
      <c r="Q1100" s="9">
        <f>(Table2[Unit_Price]*Table2[Quantity])*(Table2[Discount]/100)</f>
        <v>0</v>
      </c>
      <c r="R1100" s="10">
        <v>5632</v>
      </c>
      <c r="S1100" s="10">
        <v>1115.4000000000001</v>
      </c>
      <c r="T1100" s="4">
        <f>Table2[Profit]/Table2[Sales]</f>
        <v>0.19804687500000001</v>
      </c>
      <c r="U1100" t="s">
        <v>38</v>
      </c>
    </row>
    <row r="1101" spans="1:21" x14ac:dyDescent="0.35">
      <c r="A1101">
        <v>11169</v>
      </c>
      <c r="B1101" s="1">
        <v>45444</v>
      </c>
      <c r="C1101" s="2">
        <f>YEAR(Table2[Order Date])</f>
        <v>2024</v>
      </c>
      <c r="D1101" s="2" t="str">
        <f>TEXT(Table2[Order Date],"mmm")</f>
        <v>Jun</v>
      </c>
      <c r="E1101" t="s">
        <v>2368</v>
      </c>
      <c r="F1101" t="s">
        <v>22</v>
      </c>
      <c r="G1101" t="s">
        <v>167</v>
      </c>
      <c r="H1101" t="str">
        <f>VLOOKUP(Table2[[#This Row],[City]], Table46[], 2, FALSE)</f>
        <v>Punjab</v>
      </c>
      <c r="I1101" t="s">
        <v>86</v>
      </c>
      <c r="J1101" t="s">
        <v>171</v>
      </c>
      <c r="K1101" t="s">
        <v>2369</v>
      </c>
      <c r="L1101" s="2">
        <v>4</v>
      </c>
      <c r="M1101" s="11">
        <v>39711</v>
      </c>
      <c r="N1101" s="6">
        <v>15</v>
      </c>
      <c r="O1101" s="4">
        <f>Table2[[#This Row],[Discount]]/100</f>
        <v>0.15</v>
      </c>
      <c r="P1101" s="4" t="str">
        <f>IF(Table2[[#This Row],[Discount%]]=0,"No Discount",
IF(Table2[[#This Row],[Discount%]]&lt;=0.1,"Medium Discount",
IF(Table2[[#This Row],[Discount%]]&lt;=0.2,"High Discount")))</f>
        <v>High Discount</v>
      </c>
      <c r="Q1101" s="9">
        <f>(Table2[Unit_Price]*Table2[Quantity])*(Table2[Discount]/100)</f>
        <v>23826.6</v>
      </c>
      <c r="R1101" s="10">
        <v>135017.4</v>
      </c>
      <c r="S1101" s="10">
        <v>31622.78</v>
      </c>
      <c r="T1101" s="4">
        <f>Table2[Profit]/Table2[Sales]</f>
        <v>0.23421262740950427</v>
      </c>
      <c r="U1101" t="s">
        <v>20</v>
      </c>
    </row>
    <row r="1102" spans="1:21" x14ac:dyDescent="0.35">
      <c r="A1102">
        <v>11170</v>
      </c>
      <c r="B1102" s="1">
        <v>45220</v>
      </c>
      <c r="C1102" s="2">
        <f>YEAR(Table2[Order Date])</f>
        <v>2023</v>
      </c>
      <c r="D1102" s="2" t="str">
        <f>TEXT(Table2[Order Date],"mmm")</f>
        <v>Oct</v>
      </c>
      <c r="E1102" t="s">
        <v>2370</v>
      </c>
      <c r="F1102" t="s">
        <v>15</v>
      </c>
      <c r="G1102" t="s">
        <v>147</v>
      </c>
      <c r="H1102" t="str">
        <f>VLOOKUP(Table2[[#This Row],[City]], Table46[], 2, FALSE)</f>
        <v>Kerala</v>
      </c>
      <c r="I1102" t="s">
        <v>75</v>
      </c>
      <c r="J1102" t="s">
        <v>204</v>
      </c>
      <c r="K1102" t="s">
        <v>2371</v>
      </c>
      <c r="L1102" s="2">
        <v>1</v>
      </c>
      <c r="M1102" s="11">
        <v>19814</v>
      </c>
      <c r="N1102" s="6">
        <v>20</v>
      </c>
      <c r="O1102" s="4">
        <f>Table2[[#This Row],[Discount]]/100</f>
        <v>0.2</v>
      </c>
      <c r="P1102" s="4" t="str">
        <f>IF(Table2[[#This Row],[Discount%]]=0,"No Discount",
IF(Table2[[#This Row],[Discount%]]&lt;=0.1,"Medium Discount",
IF(Table2[[#This Row],[Discount%]]&lt;=0.2,"High Discount")))</f>
        <v>High Discount</v>
      </c>
      <c r="Q1102" s="9">
        <f>(Table2[Unit_Price]*Table2[Quantity])*(Table2[Discount]/100)</f>
        <v>3962.8</v>
      </c>
      <c r="R1102" s="10">
        <v>15851.2</v>
      </c>
      <c r="S1102" s="10">
        <v>2303.15</v>
      </c>
      <c r="T1102" s="4">
        <f>Table2[Profit]/Table2[Sales]</f>
        <v>0.145298147774301</v>
      </c>
      <c r="U1102" t="s">
        <v>20</v>
      </c>
    </row>
    <row r="1103" spans="1:21" x14ac:dyDescent="0.35">
      <c r="A1103">
        <v>11171</v>
      </c>
      <c r="B1103" s="1">
        <v>45876</v>
      </c>
      <c r="C1103" s="2">
        <f>YEAR(Table2[Order Date])</f>
        <v>2025</v>
      </c>
      <c r="D1103" s="2" t="str">
        <f>TEXT(Table2[Order Date],"mmm")</f>
        <v>Aug</v>
      </c>
      <c r="E1103" t="s">
        <v>2372</v>
      </c>
      <c r="F1103" t="s">
        <v>40</v>
      </c>
      <c r="G1103" t="s">
        <v>41</v>
      </c>
      <c r="H1103" t="str">
        <f>VLOOKUP(Table2[[#This Row],[City]], Table46[], 2, FALSE)</f>
        <v>Maharashtra</v>
      </c>
      <c r="I1103" t="s">
        <v>42</v>
      </c>
      <c r="J1103" t="s">
        <v>79</v>
      </c>
      <c r="K1103" t="s">
        <v>2373</v>
      </c>
      <c r="L1103" s="2">
        <v>2</v>
      </c>
      <c r="M1103" s="11">
        <v>48515</v>
      </c>
      <c r="N1103" s="6">
        <v>10</v>
      </c>
      <c r="O1103" s="4">
        <f>Table2[[#This Row],[Discount]]/100</f>
        <v>0.1</v>
      </c>
      <c r="P1103" s="4" t="str">
        <f>IF(Table2[[#This Row],[Discount%]]=0,"No Discount",
IF(Table2[[#This Row],[Discount%]]&lt;=0.1,"Medium Discount",
IF(Table2[[#This Row],[Discount%]]&lt;=0.2,"High Discount")))</f>
        <v>Medium Discount</v>
      </c>
      <c r="Q1103" s="9">
        <f>(Table2[Unit_Price]*Table2[Quantity])*(Table2[Discount]/100)</f>
        <v>9703</v>
      </c>
      <c r="R1103" s="10">
        <v>87327</v>
      </c>
      <c r="S1103" s="10">
        <v>11099.97</v>
      </c>
      <c r="T1103" s="4">
        <f>Table2[Profit]/Table2[Sales]</f>
        <v>0.12710811089353807</v>
      </c>
      <c r="U1103" t="s">
        <v>38</v>
      </c>
    </row>
    <row r="1104" spans="1:21" x14ac:dyDescent="0.35">
      <c r="A1104">
        <v>11172</v>
      </c>
      <c r="B1104" s="1">
        <v>45525</v>
      </c>
      <c r="C1104" s="2">
        <f>YEAR(Table2[Order Date])</f>
        <v>2024</v>
      </c>
      <c r="D1104" s="2" t="str">
        <f>TEXT(Table2[Order Date],"mmm")</f>
        <v>Aug</v>
      </c>
      <c r="E1104" t="s">
        <v>2374</v>
      </c>
      <c r="F1104" t="s">
        <v>40</v>
      </c>
      <c r="G1104" t="s">
        <v>110</v>
      </c>
      <c r="H1104" t="str">
        <f>VLOOKUP(Table2[[#This Row],[City]], Table46[], 2, FALSE)</f>
        <v>Gujarat</v>
      </c>
      <c r="I1104" t="s">
        <v>17</v>
      </c>
      <c r="J1104" t="s">
        <v>291</v>
      </c>
      <c r="K1104" t="s">
        <v>2375</v>
      </c>
      <c r="L1104" s="2">
        <v>3</v>
      </c>
      <c r="M1104" s="11">
        <v>1851</v>
      </c>
      <c r="N1104" s="6">
        <v>15</v>
      </c>
      <c r="O1104" s="4">
        <f>Table2[[#This Row],[Discount]]/100</f>
        <v>0.15</v>
      </c>
      <c r="P1104" s="4" t="str">
        <f>IF(Table2[[#This Row],[Discount%]]=0,"No Discount",
IF(Table2[[#This Row],[Discount%]]&lt;=0.1,"Medium Discount",
IF(Table2[[#This Row],[Discount%]]&lt;=0.2,"High Discount")))</f>
        <v>High Discount</v>
      </c>
      <c r="Q1104" s="9">
        <f>(Table2[Unit_Price]*Table2[Quantity])*(Table2[Discount]/100)</f>
        <v>832.94999999999993</v>
      </c>
      <c r="R1104" s="10">
        <v>4720.05</v>
      </c>
      <c r="S1104" s="10">
        <v>383.95</v>
      </c>
      <c r="T1104" s="4">
        <f>Table2[Profit]/Table2[Sales]</f>
        <v>8.1344477283079628E-2</v>
      </c>
      <c r="U1104" t="s">
        <v>33</v>
      </c>
    </row>
    <row r="1105" spans="1:21" x14ac:dyDescent="0.35">
      <c r="A1105">
        <v>11173</v>
      </c>
      <c r="B1105" s="1">
        <v>45517</v>
      </c>
      <c r="C1105" s="2">
        <f>YEAR(Table2[Order Date])</f>
        <v>2024</v>
      </c>
      <c r="D1105" s="2" t="str">
        <f>TEXT(Table2[Order Date],"mmm")</f>
        <v>Aug</v>
      </c>
      <c r="E1105" t="s">
        <v>2376</v>
      </c>
      <c r="F1105" t="s">
        <v>22</v>
      </c>
      <c r="G1105" t="s">
        <v>58</v>
      </c>
      <c r="H1105" t="str">
        <f>VLOOKUP(Table2[[#This Row],[City]], Table46[], 2, FALSE)</f>
        <v>Rajashtan</v>
      </c>
      <c r="I1105" t="s">
        <v>30</v>
      </c>
      <c r="J1105" t="s">
        <v>104</v>
      </c>
      <c r="K1105" t="s">
        <v>2377</v>
      </c>
      <c r="L1105" s="2">
        <v>2</v>
      </c>
      <c r="M1105" s="11">
        <v>50476</v>
      </c>
      <c r="N1105" s="6">
        <v>20</v>
      </c>
      <c r="O1105" s="4">
        <f>Table2[[#This Row],[Discount]]/100</f>
        <v>0.2</v>
      </c>
      <c r="P1105" s="4" t="str">
        <f>IF(Table2[[#This Row],[Discount%]]=0,"No Discount",
IF(Table2[[#This Row],[Discount%]]&lt;=0.1,"Medium Discount",
IF(Table2[[#This Row],[Discount%]]&lt;=0.2,"High Discount")))</f>
        <v>High Discount</v>
      </c>
      <c r="Q1105" s="9">
        <f>(Table2[Unit_Price]*Table2[Quantity])*(Table2[Discount]/100)</f>
        <v>20190.400000000001</v>
      </c>
      <c r="R1105" s="10">
        <v>80761.600000000006</v>
      </c>
      <c r="S1105" s="10">
        <v>12751.87</v>
      </c>
      <c r="T1105" s="4">
        <f>Table2[Profit]/Table2[Sales]</f>
        <v>0.15789521257627387</v>
      </c>
      <c r="U1105" t="s">
        <v>33</v>
      </c>
    </row>
    <row r="1106" spans="1:21" x14ac:dyDescent="0.35">
      <c r="A1106">
        <v>11174</v>
      </c>
      <c r="B1106" s="1">
        <v>45724</v>
      </c>
      <c r="C1106" s="2">
        <f>YEAR(Table2[Order Date])</f>
        <v>2025</v>
      </c>
      <c r="D1106" s="2" t="str">
        <f>TEXT(Table2[Order Date],"mmm")</f>
        <v>Mar</v>
      </c>
      <c r="E1106" t="s">
        <v>2378</v>
      </c>
      <c r="F1106" t="s">
        <v>40</v>
      </c>
      <c r="G1106" t="s">
        <v>62</v>
      </c>
      <c r="H1106" t="str">
        <f>VLOOKUP(Table2[[#This Row],[City]], Table46[], 2, FALSE)</f>
        <v>Goa</v>
      </c>
      <c r="I1106" t="s">
        <v>30</v>
      </c>
      <c r="J1106" t="s">
        <v>104</v>
      </c>
      <c r="K1106" t="s">
        <v>2379</v>
      </c>
      <c r="L1106" s="2">
        <v>2</v>
      </c>
      <c r="M1106" s="11">
        <v>47992</v>
      </c>
      <c r="N1106" s="6">
        <v>10</v>
      </c>
      <c r="O1106" s="4">
        <f>Table2[[#This Row],[Discount]]/100</f>
        <v>0.1</v>
      </c>
      <c r="P1106" s="4" t="str">
        <f>IF(Table2[[#This Row],[Discount%]]=0,"No Discount",
IF(Table2[[#This Row],[Discount%]]&lt;=0.1,"Medium Discount",
IF(Table2[[#This Row],[Discount%]]&lt;=0.2,"High Discount")))</f>
        <v>Medium Discount</v>
      </c>
      <c r="Q1106" s="9">
        <f>(Table2[Unit_Price]*Table2[Quantity])*(Table2[Discount]/100)</f>
        <v>9598.4</v>
      </c>
      <c r="R1106" s="10">
        <v>86385.600000000006</v>
      </c>
      <c r="S1106" s="10">
        <v>6971.98</v>
      </c>
      <c r="T1106" s="4">
        <f>Table2[Profit]/Table2[Sales]</f>
        <v>8.0707664240336346E-2</v>
      </c>
      <c r="U1106" t="s">
        <v>38</v>
      </c>
    </row>
    <row r="1107" spans="1:21" x14ac:dyDescent="0.35">
      <c r="A1107">
        <v>11175</v>
      </c>
      <c r="B1107" s="1">
        <v>45789</v>
      </c>
      <c r="C1107" s="2">
        <f>YEAR(Table2[Order Date])</f>
        <v>2025</v>
      </c>
      <c r="D1107" s="2" t="str">
        <f>TEXT(Table2[Order Date],"mmm")</f>
        <v>May</v>
      </c>
      <c r="E1107" t="s">
        <v>2380</v>
      </c>
      <c r="F1107" t="s">
        <v>40</v>
      </c>
      <c r="G1107" t="s">
        <v>50</v>
      </c>
      <c r="H1107" t="str">
        <f>VLOOKUP(Table2[[#This Row],[City]], Table46[], 2, FALSE)</f>
        <v>Maharashtra</v>
      </c>
      <c r="I1107" t="s">
        <v>129</v>
      </c>
      <c r="J1107" t="s">
        <v>148</v>
      </c>
      <c r="K1107" t="s">
        <v>1018</v>
      </c>
      <c r="L1107" s="2">
        <v>4</v>
      </c>
      <c r="M1107" s="11">
        <v>8030</v>
      </c>
      <c r="N1107" s="6">
        <v>10</v>
      </c>
      <c r="O1107" s="4">
        <f>Table2[[#This Row],[Discount]]/100</f>
        <v>0.1</v>
      </c>
      <c r="P1107" s="4" t="str">
        <f>IF(Table2[[#This Row],[Discount%]]=0,"No Discount",
IF(Table2[[#This Row],[Discount%]]&lt;=0.1,"Medium Discount",
IF(Table2[[#This Row],[Discount%]]&lt;=0.2,"High Discount")))</f>
        <v>Medium Discount</v>
      </c>
      <c r="Q1107" s="9">
        <f>(Table2[Unit_Price]*Table2[Quantity])*(Table2[Discount]/100)</f>
        <v>3212</v>
      </c>
      <c r="R1107" s="10">
        <v>28908</v>
      </c>
      <c r="S1107" s="10">
        <v>3814.6</v>
      </c>
      <c r="T1107" s="4">
        <f>Table2[Profit]/Table2[Sales]</f>
        <v>0.1319565518195655</v>
      </c>
      <c r="U1107" t="s">
        <v>33</v>
      </c>
    </row>
    <row r="1108" spans="1:21" x14ac:dyDescent="0.35">
      <c r="A1108">
        <v>11176</v>
      </c>
      <c r="B1108" s="1">
        <v>45640</v>
      </c>
      <c r="C1108" s="2">
        <f>YEAR(Table2[Order Date])</f>
        <v>2024</v>
      </c>
      <c r="D1108" s="2" t="str">
        <f>TEXT(Table2[Order Date],"mmm")</f>
        <v>Dec</v>
      </c>
      <c r="E1108" t="s">
        <v>2381</v>
      </c>
      <c r="F1108" t="s">
        <v>15</v>
      </c>
      <c r="G1108" t="s">
        <v>93</v>
      </c>
      <c r="H1108" t="str">
        <f>VLOOKUP(Table2[[#This Row],[City]], Table46[], 2, FALSE)</f>
        <v>Tamil Nadu</v>
      </c>
      <c r="I1108" t="s">
        <v>129</v>
      </c>
      <c r="J1108" t="s">
        <v>159</v>
      </c>
      <c r="K1108" t="s">
        <v>2382</v>
      </c>
      <c r="L1108" s="2">
        <v>1</v>
      </c>
      <c r="M1108" s="11">
        <v>8479</v>
      </c>
      <c r="N1108" s="6">
        <v>10</v>
      </c>
      <c r="O1108" s="4">
        <f>Table2[[#This Row],[Discount]]/100</f>
        <v>0.1</v>
      </c>
      <c r="P1108" s="4" t="str">
        <f>IF(Table2[[#This Row],[Discount%]]=0,"No Discount",
IF(Table2[[#This Row],[Discount%]]&lt;=0.1,"Medium Discount",
IF(Table2[[#This Row],[Discount%]]&lt;=0.2,"High Discount")))</f>
        <v>Medium Discount</v>
      </c>
      <c r="Q1108" s="9">
        <f>(Table2[Unit_Price]*Table2[Quantity])*(Table2[Discount]/100)</f>
        <v>847.90000000000009</v>
      </c>
      <c r="R1108" s="10">
        <v>7631.1</v>
      </c>
      <c r="S1108" s="10">
        <v>1721.5</v>
      </c>
      <c r="T1108" s="4">
        <f>Table2[Profit]/Table2[Sales]</f>
        <v>0.22559001978744872</v>
      </c>
      <c r="U1108" t="s">
        <v>33</v>
      </c>
    </row>
    <row r="1109" spans="1:21" x14ac:dyDescent="0.35">
      <c r="A1109">
        <v>11177</v>
      </c>
      <c r="B1109" s="1">
        <v>45684</v>
      </c>
      <c r="C1109" s="2">
        <f>YEAR(Table2[Order Date])</f>
        <v>2025</v>
      </c>
      <c r="D1109" s="2" t="str">
        <f>TEXT(Table2[Order Date],"mmm")</f>
        <v>Jan</v>
      </c>
      <c r="E1109" t="s">
        <v>2383</v>
      </c>
      <c r="F1109" t="s">
        <v>40</v>
      </c>
      <c r="G1109" t="s">
        <v>62</v>
      </c>
      <c r="H1109" t="str">
        <f>VLOOKUP(Table2[[#This Row],[City]], Table46[], 2, FALSE)</f>
        <v>Goa</v>
      </c>
      <c r="I1109" t="s">
        <v>30</v>
      </c>
      <c r="J1109" t="s">
        <v>104</v>
      </c>
      <c r="K1109" t="s">
        <v>1774</v>
      </c>
      <c r="L1109" s="2">
        <v>4</v>
      </c>
      <c r="M1109" s="11">
        <v>64522</v>
      </c>
      <c r="N1109" s="6">
        <v>20</v>
      </c>
      <c r="O1109" s="4">
        <f>Table2[[#This Row],[Discount]]/100</f>
        <v>0.2</v>
      </c>
      <c r="P1109" s="4" t="str">
        <f>IF(Table2[[#This Row],[Discount%]]=0,"No Discount",
IF(Table2[[#This Row],[Discount%]]&lt;=0.1,"Medium Discount",
IF(Table2[[#This Row],[Discount%]]&lt;=0.2,"High Discount")))</f>
        <v>High Discount</v>
      </c>
      <c r="Q1109" s="9">
        <f>(Table2[Unit_Price]*Table2[Quantity])*(Table2[Discount]/100)</f>
        <v>51617.600000000006</v>
      </c>
      <c r="R1109" s="10">
        <v>206470.39999999999</v>
      </c>
      <c r="S1109" s="10">
        <v>46386.8</v>
      </c>
      <c r="T1109" s="4">
        <f>Table2[Profit]/Table2[Sales]</f>
        <v>0.22466561792876849</v>
      </c>
      <c r="U1109" t="s">
        <v>83</v>
      </c>
    </row>
    <row r="1110" spans="1:21" x14ac:dyDescent="0.35">
      <c r="A1110">
        <v>11178</v>
      </c>
      <c r="B1110" s="1">
        <v>45478</v>
      </c>
      <c r="C1110" s="2">
        <f>YEAR(Table2[Order Date])</f>
        <v>2024</v>
      </c>
      <c r="D1110" s="2" t="str">
        <f>TEXT(Table2[Order Date],"mmm")</f>
        <v>Jul</v>
      </c>
      <c r="E1110" t="s">
        <v>2384</v>
      </c>
      <c r="F1110" t="s">
        <v>22</v>
      </c>
      <c r="G1110" t="s">
        <v>74</v>
      </c>
      <c r="H1110" t="str">
        <f>VLOOKUP(Table2[[#This Row],[City]], Table46[], 2, FALSE)</f>
        <v>Chandigarh</v>
      </c>
      <c r="I1110" t="s">
        <v>17</v>
      </c>
      <c r="J1110" t="s">
        <v>55</v>
      </c>
      <c r="K1110" t="s">
        <v>1659</v>
      </c>
      <c r="L1110" s="2">
        <v>5</v>
      </c>
      <c r="M1110" s="11">
        <v>42094</v>
      </c>
      <c r="N1110" s="6">
        <v>5</v>
      </c>
      <c r="O1110" s="4">
        <f>Table2[[#This Row],[Discount]]/100</f>
        <v>0.05</v>
      </c>
      <c r="P1110" s="4" t="str">
        <f>IF(Table2[[#This Row],[Discount%]]=0,"No Discount",
IF(Table2[[#This Row],[Discount%]]&lt;=0.1,"Medium Discount",
IF(Table2[[#This Row],[Discount%]]&lt;=0.2,"High Discount")))</f>
        <v>Medium Discount</v>
      </c>
      <c r="Q1110" s="9">
        <f>(Table2[Unit_Price]*Table2[Quantity])*(Table2[Discount]/100)</f>
        <v>10523.5</v>
      </c>
      <c r="R1110" s="10">
        <v>199946.5</v>
      </c>
      <c r="S1110" s="10">
        <v>29876.63</v>
      </c>
      <c r="T1110" s="4">
        <f>Table2[Profit]/Table2[Sales]</f>
        <v>0.14942312068478319</v>
      </c>
      <c r="U1110" t="s">
        <v>20</v>
      </c>
    </row>
    <row r="1111" spans="1:21" x14ac:dyDescent="0.35">
      <c r="A1111">
        <v>11179</v>
      </c>
      <c r="B1111" s="1">
        <v>45639</v>
      </c>
      <c r="C1111" s="2">
        <f>YEAR(Table2[Order Date])</f>
        <v>2024</v>
      </c>
      <c r="D1111" s="2" t="str">
        <f>TEXT(Table2[Order Date],"mmm")</f>
        <v>Dec</v>
      </c>
      <c r="E1111" t="s">
        <v>2385</v>
      </c>
      <c r="F1111" t="s">
        <v>40</v>
      </c>
      <c r="G1111" t="s">
        <v>50</v>
      </c>
      <c r="H1111" t="str">
        <f>VLOOKUP(Table2[[#This Row],[City]], Table46[], 2, FALSE)</f>
        <v>Maharashtra</v>
      </c>
      <c r="I1111" t="s">
        <v>24</v>
      </c>
      <c r="J1111" t="s">
        <v>59</v>
      </c>
      <c r="K1111" t="s">
        <v>2386</v>
      </c>
      <c r="L1111" s="2">
        <v>4</v>
      </c>
      <c r="M1111" s="11">
        <v>1122</v>
      </c>
      <c r="N1111" s="6">
        <v>20</v>
      </c>
      <c r="O1111" s="4">
        <f>Table2[[#This Row],[Discount]]/100</f>
        <v>0.2</v>
      </c>
      <c r="P1111" s="4" t="str">
        <f>IF(Table2[[#This Row],[Discount%]]=0,"No Discount",
IF(Table2[[#This Row],[Discount%]]&lt;=0.1,"Medium Discount",
IF(Table2[[#This Row],[Discount%]]&lt;=0.2,"High Discount")))</f>
        <v>High Discount</v>
      </c>
      <c r="Q1111" s="9">
        <f>(Table2[Unit_Price]*Table2[Quantity])*(Table2[Discount]/100)</f>
        <v>897.6</v>
      </c>
      <c r="R1111" s="10">
        <v>3590.4</v>
      </c>
      <c r="S1111" s="10">
        <v>600.13</v>
      </c>
      <c r="T1111" s="4">
        <f>Table2[Profit]/Table2[Sales]</f>
        <v>0.16714850713012477</v>
      </c>
      <c r="U1111" t="s">
        <v>33</v>
      </c>
    </row>
    <row r="1112" spans="1:21" x14ac:dyDescent="0.35">
      <c r="A1112">
        <v>11180</v>
      </c>
      <c r="B1112" s="1">
        <v>45795</v>
      </c>
      <c r="C1112" s="2">
        <f>YEAR(Table2[Order Date])</f>
        <v>2025</v>
      </c>
      <c r="D1112" s="2" t="str">
        <f>TEXT(Table2[Order Date],"mmm")</f>
        <v>May</v>
      </c>
      <c r="E1112" t="s">
        <v>2387</v>
      </c>
      <c r="F1112" t="s">
        <v>15</v>
      </c>
      <c r="G1112" t="s">
        <v>147</v>
      </c>
      <c r="H1112" t="str">
        <f>VLOOKUP(Table2[[#This Row],[City]], Table46[], 2, FALSE)</f>
        <v>Kerala</v>
      </c>
      <c r="I1112" t="s">
        <v>42</v>
      </c>
      <c r="J1112" t="s">
        <v>188</v>
      </c>
      <c r="K1112" t="s">
        <v>2388</v>
      </c>
      <c r="L1112" s="2">
        <v>3</v>
      </c>
      <c r="M1112" s="11">
        <v>44699</v>
      </c>
      <c r="N1112" s="6">
        <v>5</v>
      </c>
      <c r="O1112" s="4">
        <f>Table2[[#This Row],[Discount]]/100</f>
        <v>0.05</v>
      </c>
      <c r="P1112" s="4" t="str">
        <f>IF(Table2[[#This Row],[Discount%]]=0,"No Discount",
IF(Table2[[#This Row],[Discount%]]&lt;=0.1,"Medium Discount",
IF(Table2[[#This Row],[Discount%]]&lt;=0.2,"High Discount")))</f>
        <v>Medium Discount</v>
      </c>
      <c r="Q1112" s="9">
        <f>(Table2[Unit_Price]*Table2[Quantity])*(Table2[Discount]/100)</f>
        <v>6704.85</v>
      </c>
      <c r="R1112" s="10">
        <v>127392.15</v>
      </c>
      <c r="S1112" s="10">
        <v>23442.32</v>
      </c>
      <c r="T1112" s="4">
        <f>Table2[Profit]/Table2[Sales]</f>
        <v>0.18401699005786465</v>
      </c>
      <c r="U1112" t="s">
        <v>72</v>
      </c>
    </row>
    <row r="1113" spans="1:21" x14ac:dyDescent="0.35">
      <c r="A1113">
        <v>11181</v>
      </c>
      <c r="B1113" s="1">
        <v>45629</v>
      </c>
      <c r="C1113" s="2">
        <f>YEAR(Table2[Order Date])</f>
        <v>2024</v>
      </c>
      <c r="D1113" s="2" t="str">
        <f>TEXT(Table2[Order Date],"mmm")</f>
        <v>Dec</v>
      </c>
      <c r="E1113" t="s">
        <v>2389</v>
      </c>
      <c r="F1113" t="s">
        <v>28</v>
      </c>
      <c r="G1113" t="s">
        <v>85</v>
      </c>
      <c r="H1113" t="str">
        <f>VLOOKUP(Table2[[#This Row],[City]], Table46[], 2, FALSE)</f>
        <v>Odisha</v>
      </c>
      <c r="I1113" t="s">
        <v>24</v>
      </c>
      <c r="J1113" t="s">
        <v>107</v>
      </c>
      <c r="K1113" t="s">
        <v>2390</v>
      </c>
      <c r="L1113" s="2">
        <v>5</v>
      </c>
      <c r="M1113" s="11">
        <v>27044</v>
      </c>
      <c r="N1113" s="6">
        <v>15</v>
      </c>
      <c r="O1113" s="4">
        <f>Table2[[#This Row],[Discount]]/100</f>
        <v>0.15</v>
      </c>
      <c r="P1113" s="4" t="str">
        <f>IF(Table2[[#This Row],[Discount%]]=0,"No Discount",
IF(Table2[[#This Row],[Discount%]]&lt;=0.1,"Medium Discount",
IF(Table2[[#This Row],[Discount%]]&lt;=0.2,"High Discount")))</f>
        <v>High Discount</v>
      </c>
      <c r="Q1113" s="9">
        <f>(Table2[Unit_Price]*Table2[Quantity])*(Table2[Discount]/100)</f>
        <v>20283</v>
      </c>
      <c r="R1113" s="10">
        <v>114937</v>
      </c>
      <c r="S1113" s="10">
        <v>20930.23</v>
      </c>
      <c r="T1113" s="4">
        <f>Table2[Profit]/Table2[Sales]</f>
        <v>0.18210176009466056</v>
      </c>
      <c r="U1113" t="s">
        <v>20</v>
      </c>
    </row>
    <row r="1114" spans="1:21" x14ac:dyDescent="0.35">
      <c r="A1114">
        <v>11182</v>
      </c>
      <c r="B1114" s="1">
        <v>45489</v>
      </c>
      <c r="C1114" s="2">
        <f>YEAR(Table2[Order Date])</f>
        <v>2024</v>
      </c>
      <c r="D1114" s="2" t="str">
        <f>TEXT(Table2[Order Date],"mmm")</f>
        <v>Jul</v>
      </c>
      <c r="E1114" t="s">
        <v>2391</v>
      </c>
      <c r="F1114" t="s">
        <v>28</v>
      </c>
      <c r="G1114" t="s">
        <v>144</v>
      </c>
      <c r="H1114" t="str">
        <f>VLOOKUP(Table2[[#This Row],[City]], Table46[], 2, FALSE)</f>
        <v>Assam</v>
      </c>
      <c r="I1114" t="s">
        <v>129</v>
      </c>
      <c r="J1114" t="s">
        <v>159</v>
      </c>
      <c r="K1114" t="s">
        <v>243</v>
      </c>
      <c r="L1114" s="2">
        <v>4</v>
      </c>
      <c r="M1114" s="11">
        <v>29631</v>
      </c>
      <c r="N1114" s="6">
        <v>5</v>
      </c>
      <c r="O1114" s="4">
        <f>Table2[[#This Row],[Discount]]/100</f>
        <v>0.05</v>
      </c>
      <c r="P1114" s="4" t="str">
        <f>IF(Table2[[#This Row],[Discount%]]=0,"No Discount",
IF(Table2[[#This Row],[Discount%]]&lt;=0.1,"Medium Discount",
IF(Table2[[#This Row],[Discount%]]&lt;=0.2,"High Discount")))</f>
        <v>Medium Discount</v>
      </c>
      <c r="Q1114" s="9">
        <f>(Table2[Unit_Price]*Table2[Quantity])*(Table2[Discount]/100)</f>
        <v>5926.2000000000007</v>
      </c>
      <c r="R1114" s="10">
        <v>112597.8</v>
      </c>
      <c r="S1114" s="10">
        <v>13167.15</v>
      </c>
      <c r="T1114" s="4">
        <f>Table2[Profit]/Table2[Sales]</f>
        <v>0.11693967377692992</v>
      </c>
      <c r="U1114" t="s">
        <v>72</v>
      </c>
    </row>
    <row r="1115" spans="1:21" x14ac:dyDescent="0.35">
      <c r="A1115">
        <v>11183</v>
      </c>
      <c r="B1115" s="1">
        <v>45375</v>
      </c>
      <c r="C1115" s="2">
        <f>YEAR(Table2[Order Date])</f>
        <v>2024</v>
      </c>
      <c r="D1115" s="2" t="str">
        <f>TEXT(Table2[Order Date],"mmm")</f>
        <v>Mar</v>
      </c>
      <c r="E1115" t="s">
        <v>2392</v>
      </c>
      <c r="F1115" t="s">
        <v>22</v>
      </c>
      <c r="G1115" t="s">
        <v>54</v>
      </c>
      <c r="H1115" t="str">
        <f>VLOOKUP(Table2[[#This Row],[City]], Table46[], 2, FALSE)</f>
        <v>Uttar Pradesh</v>
      </c>
      <c r="I1115" t="s">
        <v>30</v>
      </c>
      <c r="J1115" t="s">
        <v>227</v>
      </c>
      <c r="K1115" t="s">
        <v>2393</v>
      </c>
      <c r="L1115" s="2">
        <v>3</v>
      </c>
      <c r="M1115" s="11">
        <v>68227</v>
      </c>
      <c r="N1115" s="6">
        <v>0</v>
      </c>
      <c r="O1115" s="4">
        <f>Table2[[#This Row],[Discount]]/100</f>
        <v>0</v>
      </c>
      <c r="P1115" s="4" t="str">
        <f>IF(Table2[[#This Row],[Discount%]]=0,"No Discount",
IF(Table2[[#This Row],[Discount%]]&lt;=0.1,"Medium Discount",
IF(Table2[[#This Row],[Discount%]]&lt;=0.2,"High Discount")))</f>
        <v>No Discount</v>
      </c>
      <c r="Q1115" s="9">
        <f>(Table2[Unit_Price]*Table2[Quantity])*(Table2[Discount]/100)</f>
        <v>0</v>
      </c>
      <c r="R1115" s="10">
        <v>204681</v>
      </c>
      <c r="S1115" s="10">
        <v>44311.79</v>
      </c>
      <c r="T1115" s="4">
        <f>Table2[Profit]/Table2[Sales]</f>
        <v>0.21649195577508415</v>
      </c>
      <c r="U1115" t="s">
        <v>33</v>
      </c>
    </row>
    <row r="1116" spans="1:21" x14ac:dyDescent="0.35">
      <c r="A1116">
        <v>11184</v>
      </c>
      <c r="B1116" s="1">
        <v>45718</v>
      </c>
      <c r="C1116" s="2">
        <f>YEAR(Table2[Order Date])</f>
        <v>2025</v>
      </c>
      <c r="D1116" s="2" t="str">
        <f>TEXT(Table2[Order Date],"mmm")</f>
        <v>Mar</v>
      </c>
      <c r="E1116" t="s">
        <v>2394</v>
      </c>
      <c r="F1116" t="s">
        <v>22</v>
      </c>
      <c r="G1116" t="s">
        <v>23</v>
      </c>
      <c r="H1116" t="str">
        <f>VLOOKUP(Table2[[#This Row],[City]], Table46[], 2, FALSE)</f>
        <v>Delhi</v>
      </c>
      <c r="I1116" t="s">
        <v>96</v>
      </c>
      <c r="J1116" t="s">
        <v>183</v>
      </c>
      <c r="K1116" t="s">
        <v>2395</v>
      </c>
      <c r="L1116" s="2">
        <v>4</v>
      </c>
      <c r="M1116" s="11">
        <v>77522</v>
      </c>
      <c r="N1116" s="6">
        <v>15</v>
      </c>
      <c r="O1116" s="4">
        <f>Table2[[#This Row],[Discount]]/100</f>
        <v>0.15</v>
      </c>
      <c r="P1116" s="4" t="str">
        <f>IF(Table2[[#This Row],[Discount%]]=0,"No Discount",
IF(Table2[[#This Row],[Discount%]]&lt;=0.1,"Medium Discount",
IF(Table2[[#This Row],[Discount%]]&lt;=0.2,"High Discount")))</f>
        <v>High Discount</v>
      </c>
      <c r="Q1116" s="9">
        <f>(Table2[Unit_Price]*Table2[Quantity])*(Table2[Discount]/100)</f>
        <v>46513.2</v>
      </c>
      <c r="R1116" s="10">
        <v>263574.8</v>
      </c>
      <c r="S1116" s="10">
        <v>59364.54</v>
      </c>
      <c r="T1116" s="4">
        <f>Table2[Profit]/Table2[Sales]</f>
        <v>0.22522843610238916</v>
      </c>
      <c r="U1116" t="s">
        <v>38</v>
      </c>
    </row>
    <row r="1117" spans="1:21" x14ac:dyDescent="0.35">
      <c r="A1117">
        <v>11185</v>
      </c>
      <c r="B1117" s="1">
        <v>45638</v>
      </c>
      <c r="C1117" s="2">
        <f>YEAR(Table2[Order Date])</f>
        <v>2024</v>
      </c>
      <c r="D1117" s="2" t="str">
        <f>TEXT(Table2[Order Date],"mmm")</f>
        <v>Dec</v>
      </c>
      <c r="E1117" t="s">
        <v>2396</v>
      </c>
      <c r="F1117" t="s">
        <v>40</v>
      </c>
      <c r="G1117" t="s">
        <v>41</v>
      </c>
      <c r="H1117" t="str">
        <f>VLOOKUP(Table2[[#This Row],[City]], Table46[], 2, FALSE)</f>
        <v>Maharashtra</v>
      </c>
      <c r="I1117" t="s">
        <v>86</v>
      </c>
      <c r="J1117" t="s">
        <v>296</v>
      </c>
      <c r="K1117" t="s">
        <v>2397</v>
      </c>
      <c r="L1117" s="2">
        <v>1</v>
      </c>
      <c r="M1117" s="11">
        <v>79714</v>
      </c>
      <c r="N1117" s="6">
        <v>0</v>
      </c>
      <c r="O1117" s="4">
        <f>Table2[[#This Row],[Discount]]/100</f>
        <v>0</v>
      </c>
      <c r="P1117" s="4" t="str">
        <f>IF(Table2[[#This Row],[Discount%]]=0,"No Discount",
IF(Table2[[#This Row],[Discount%]]&lt;=0.1,"Medium Discount",
IF(Table2[[#This Row],[Discount%]]&lt;=0.2,"High Discount")))</f>
        <v>No Discount</v>
      </c>
      <c r="Q1117" s="9">
        <f>(Table2[Unit_Price]*Table2[Quantity])*(Table2[Discount]/100)</f>
        <v>0</v>
      </c>
      <c r="R1117" s="10">
        <v>79714</v>
      </c>
      <c r="S1117" s="10">
        <v>17338.62</v>
      </c>
      <c r="T1117" s="4">
        <f>Table2[Profit]/Table2[Sales]</f>
        <v>0.21751034949946055</v>
      </c>
      <c r="U1117" t="s">
        <v>83</v>
      </c>
    </row>
    <row r="1118" spans="1:21" x14ac:dyDescent="0.35">
      <c r="A1118">
        <v>11186</v>
      </c>
      <c r="B1118" s="1">
        <v>45898</v>
      </c>
      <c r="C1118" s="2">
        <f>YEAR(Table2[Order Date])</f>
        <v>2025</v>
      </c>
      <c r="D1118" s="2" t="str">
        <f>TEXT(Table2[Order Date],"mmm")</f>
        <v>Aug</v>
      </c>
      <c r="E1118" t="s">
        <v>2398</v>
      </c>
      <c r="F1118" t="s">
        <v>22</v>
      </c>
      <c r="G1118" t="s">
        <v>58</v>
      </c>
      <c r="H1118" t="str">
        <f>VLOOKUP(Table2[[#This Row],[City]], Table46[], 2, FALSE)</f>
        <v>Rajashtan</v>
      </c>
      <c r="I1118" t="s">
        <v>30</v>
      </c>
      <c r="J1118" t="s">
        <v>227</v>
      </c>
      <c r="K1118" t="s">
        <v>2399</v>
      </c>
      <c r="L1118" s="2">
        <v>2</v>
      </c>
      <c r="M1118" s="11">
        <v>54554</v>
      </c>
      <c r="N1118" s="6">
        <v>5</v>
      </c>
      <c r="O1118" s="4">
        <f>Table2[[#This Row],[Discount]]/100</f>
        <v>0.05</v>
      </c>
      <c r="P1118" s="4" t="str">
        <f>IF(Table2[[#This Row],[Discount%]]=0,"No Discount",
IF(Table2[[#This Row],[Discount%]]&lt;=0.1,"Medium Discount",
IF(Table2[[#This Row],[Discount%]]&lt;=0.2,"High Discount")))</f>
        <v>Medium Discount</v>
      </c>
      <c r="Q1118" s="9">
        <f>(Table2[Unit_Price]*Table2[Quantity])*(Table2[Discount]/100)</f>
        <v>5455.4000000000005</v>
      </c>
      <c r="R1118" s="10">
        <v>103652.6</v>
      </c>
      <c r="S1118" s="10">
        <v>21673.16</v>
      </c>
      <c r="T1118" s="4">
        <f>Table2[Profit]/Table2[Sales]</f>
        <v>0.20909422436099045</v>
      </c>
      <c r="U1118" t="s">
        <v>33</v>
      </c>
    </row>
    <row r="1119" spans="1:21" x14ac:dyDescent="0.35">
      <c r="A1119">
        <v>11187</v>
      </c>
      <c r="B1119" s="1">
        <v>45542</v>
      </c>
      <c r="C1119" s="2">
        <f>YEAR(Table2[Order Date])</f>
        <v>2024</v>
      </c>
      <c r="D1119" s="2" t="str">
        <f>TEXT(Table2[Order Date],"mmm")</f>
        <v>Sep</v>
      </c>
      <c r="E1119" t="s">
        <v>2400</v>
      </c>
      <c r="F1119" t="s">
        <v>15</v>
      </c>
      <c r="G1119" t="s">
        <v>174</v>
      </c>
      <c r="H1119" t="str">
        <f>VLOOKUP(Table2[[#This Row],[City]], Table46[], 2, FALSE)</f>
        <v>Tamil Nadu</v>
      </c>
      <c r="I1119" t="s">
        <v>75</v>
      </c>
      <c r="J1119" t="s">
        <v>307</v>
      </c>
      <c r="K1119" t="s">
        <v>2401</v>
      </c>
      <c r="L1119" s="2">
        <v>2</v>
      </c>
      <c r="M1119" s="11">
        <v>34906</v>
      </c>
      <c r="N1119" s="6">
        <v>0</v>
      </c>
      <c r="O1119" s="4">
        <f>Table2[[#This Row],[Discount]]/100</f>
        <v>0</v>
      </c>
      <c r="P1119" s="4" t="str">
        <f>IF(Table2[[#This Row],[Discount%]]=0,"No Discount",
IF(Table2[[#This Row],[Discount%]]&lt;=0.1,"Medium Discount",
IF(Table2[[#This Row],[Discount%]]&lt;=0.2,"High Discount")))</f>
        <v>No Discount</v>
      </c>
      <c r="Q1119" s="9">
        <f>(Table2[Unit_Price]*Table2[Quantity])*(Table2[Discount]/100)</f>
        <v>0</v>
      </c>
      <c r="R1119" s="10">
        <v>69812</v>
      </c>
      <c r="S1119" s="10">
        <v>14777.1</v>
      </c>
      <c r="T1119" s="4">
        <f>Table2[Profit]/Table2[Sales]</f>
        <v>0.21166991348192288</v>
      </c>
      <c r="U1119" t="s">
        <v>33</v>
      </c>
    </row>
    <row r="1120" spans="1:21" x14ac:dyDescent="0.35">
      <c r="A1120">
        <v>11188</v>
      </c>
      <c r="B1120" s="1">
        <v>45298</v>
      </c>
      <c r="C1120" s="2">
        <f>YEAR(Table2[Order Date])</f>
        <v>2024</v>
      </c>
      <c r="D1120" s="2" t="str">
        <f>TEXT(Table2[Order Date],"mmm")</f>
        <v>Jan</v>
      </c>
      <c r="E1120" t="s">
        <v>2402</v>
      </c>
      <c r="F1120" t="s">
        <v>22</v>
      </c>
      <c r="G1120" t="s">
        <v>167</v>
      </c>
      <c r="H1120" t="str">
        <f>VLOOKUP(Table2[[#This Row],[City]], Table46[], 2, FALSE)</f>
        <v>Punjab</v>
      </c>
      <c r="I1120" t="s">
        <v>17</v>
      </c>
      <c r="J1120" t="s">
        <v>18</v>
      </c>
      <c r="K1120" t="s">
        <v>19</v>
      </c>
      <c r="L1120" s="2">
        <v>5</v>
      </c>
      <c r="M1120" s="11">
        <v>57791</v>
      </c>
      <c r="N1120" s="6">
        <v>0</v>
      </c>
      <c r="O1120" s="4">
        <f>Table2[[#This Row],[Discount]]/100</f>
        <v>0</v>
      </c>
      <c r="P1120" s="4" t="str">
        <f>IF(Table2[[#This Row],[Discount%]]=0,"No Discount",
IF(Table2[[#This Row],[Discount%]]&lt;=0.1,"Medium Discount",
IF(Table2[[#This Row],[Discount%]]&lt;=0.2,"High Discount")))</f>
        <v>No Discount</v>
      </c>
      <c r="Q1120" s="9">
        <f>(Table2[Unit_Price]*Table2[Quantity])*(Table2[Discount]/100)</f>
        <v>0</v>
      </c>
      <c r="R1120" s="10">
        <v>288955</v>
      </c>
      <c r="S1120" s="10">
        <v>40433.919999999998</v>
      </c>
      <c r="T1120" s="4">
        <f>Table2[Profit]/Table2[Sales]</f>
        <v>0.13993154643456593</v>
      </c>
      <c r="U1120" t="s">
        <v>20</v>
      </c>
    </row>
    <row r="1121" spans="1:21" x14ac:dyDescent="0.35">
      <c r="A1121">
        <v>11189</v>
      </c>
      <c r="B1121" s="1">
        <v>45348</v>
      </c>
      <c r="C1121" s="2">
        <f>YEAR(Table2[Order Date])</f>
        <v>2024</v>
      </c>
      <c r="D1121" s="2" t="str">
        <f>TEXT(Table2[Order Date],"mmm")</f>
        <v>Feb</v>
      </c>
      <c r="E1121" t="s">
        <v>2403</v>
      </c>
      <c r="F1121" t="s">
        <v>22</v>
      </c>
      <c r="G1121" t="s">
        <v>54</v>
      </c>
      <c r="H1121" t="str">
        <f>VLOOKUP(Table2[[#This Row],[City]], Table46[], 2, FALSE)</f>
        <v>Uttar Pradesh</v>
      </c>
      <c r="I1121" t="s">
        <v>17</v>
      </c>
      <c r="J1121" t="s">
        <v>100</v>
      </c>
      <c r="K1121" t="s">
        <v>2404</v>
      </c>
      <c r="L1121" s="2">
        <v>5</v>
      </c>
      <c r="M1121" s="11">
        <v>24126</v>
      </c>
      <c r="N1121" s="6">
        <v>15</v>
      </c>
      <c r="O1121" s="4">
        <f>Table2[[#This Row],[Discount]]/100</f>
        <v>0.15</v>
      </c>
      <c r="P1121" s="4" t="str">
        <f>IF(Table2[[#This Row],[Discount%]]=0,"No Discount",
IF(Table2[[#This Row],[Discount%]]&lt;=0.1,"Medium Discount",
IF(Table2[[#This Row],[Discount%]]&lt;=0.2,"High Discount")))</f>
        <v>High Discount</v>
      </c>
      <c r="Q1121" s="9">
        <f>(Table2[Unit_Price]*Table2[Quantity])*(Table2[Discount]/100)</f>
        <v>18094.5</v>
      </c>
      <c r="R1121" s="10">
        <v>102535.5</v>
      </c>
      <c r="S1121" s="10">
        <v>17979.2</v>
      </c>
      <c r="T1121" s="4">
        <f>Table2[Profit]/Table2[Sales]</f>
        <v>0.17534609964353809</v>
      </c>
      <c r="U1121" t="s">
        <v>72</v>
      </c>
    </row>
    <row r="1122" spans="1:21" x14ac:dyDescent="0.35">
      <c r="A1122">
        <v>11191</v>
      </c>
      <c r="B1122" s="1">
        <v>45615</v>
      </c>
      <c r="C1122" s="2">
        <f>YEAR(Table2[Order Date])</f>
        <v>2024</v>
      </c>
      <c r="D1122" s="2" t="str">
        <f>TEXT(Table2[Order Date],"mmm")</f>
        <v>Nov</v>
      </c>
      <c r="E1122" t="s">
        <v>2407</v>
      </c>
      <c r="F1122" t="s">
        <v>22</v>
      </c>
      <c r="G1122" t="s">
        <v>54</v>
      </c>
      <c r="H1122" t="str">
        <f>VLOOKUP(Table2[[#This Row],[City]], Table46[], 2, FALSE)</f>
        <v>Uttar Pradesh</v>
      </c>
      <c r="I1122" t="s">
        <v>75</v>
      </c>
      <c r="J1122" t="s">
        <v>76</v>
      </c>
      <c r="K1122" t="s">
        <v>2408</v>
      </c>
      <c r="L1122" s="2">
        <v>5</v>
      </c>
      <c r="M1122" s="11">
        <v>12148</v>
      </c>
      <c r="N1122" s="6">
        <v>5</v>
      </c>
      <c r="O1122" s="4">
        <f>Table2[[#This Row],[Discount]]/100</f>
        <v>0.05</v>
      </c>
      <c r="P1122" s="4" t="str">
        <f>IF(Table2[[#This Row],[Discount%]]=0,"No Discount",
IF(Table2[[#This Row],[Discount%]]&lt;=0.1,"Medium Discount",
IF(Table2[[#This Row],[Discount%]]&lt;=0.2,"High Discount")))</f>
        <v>Medium Discount</v>
      </c>
      <c r="Q1122" s="9">
        <f>(Table2[Unit_Price]*Table2[Quantity])*(Table2[Discount]/100)</f>
        <v>3037</v>
      </c>
      <c r="R1122" s="10">
        <v>57703</v>
      </c>
      <c r="S1122" s="10">
        <v>10004.31</v>
      </c>
      <c r="T1122" s="4">
        <f>Table2[Profit]/Table2[Sales]</f>
        <v>0.17337590766511271</v>
      </c>
      <c r="U1122" t="s">
        <v>33</v>
      </c>
    </row>
    <row r="1123" spans="1:21" x14ac:dyDescent="0.35">
      <c r="A1123">
        <v>11192</v>
      </c>
      <c r="B1123" s="1">
        <v>45557</v>
      </c>
      <c r="C1123" s="2">
        <f>YEAR(Table2[Order Date])</f>
        <v>2024</v>
      </c>
      <c r="D1123" s="2" t="str">
        <f>TEXT(Table2[Order Date],"mmm")</f>
        <v>Sep</v>
      </c>
      <c r="E1123" t="s">
        <v>2409</v>
      </c>
      <c r="F1123" t="s">
        <v>28</v>
      </c>
      <c r="G1123" t="s">
        <v>114</v>
      </c>
      <c r="H1123" t="str">
        <f>VLOOKUP(Table2[[#This Row],[City]], Table46[], 2, FALSE)</f>
        <v>Jharkhand</v>
      </c>
      <c r="I1123" t="s">
        <v>75</v>
      </c>
      <c r="J1123" t="s">
        <v>307</v>
      </c>
      <c r="K1123" t="s">
        <v>2410</v>
      </c>
      <c r="L1123" s="2">
        <v>3</v>
      </c>
      <c r="M1123" s="11">
        <v>23208</v>
      </c>
      <c r="N1123" s="6">
        <v>15</v>
      </c>
      <c r="O1123" s="4">
        <f>Table2[[#This Row],[Discount]]/100</f>
        <v>0.15</v>
      </c>
      <c r="P1123" s="4" t="str">
        <f>IF(Table2[[#This Row],[Discount%]]=0,"No Discount",
IF(Table2[[#This Row],[Discount%]]&lt;=0.1,"Medium Discount",
IF(Table2[[#This Row],[Discount%]]&lt;=0.2,"High Discount")))</f>
        <v>High Discount</v>
      </c>
      <c r="Q1123" s="9">
        <f>(Table2[Unit_Price]*Table2[Quantity])*(Table2[Discount]/100)</f>
        <v>10443.6</v>
      </c>
      <c r="R1123" s="10">
        <v>59180.4</v>
      </c>
      <c r="S1123" s="10">
        <v>5772.78</v>
      </c>
      <c r="T1123" s="4">
        <f>Table2[Profit]/Table2[Sales]</f>
        <v>9.7545471135713838E-2</v>
      </c>
      <c r="U1123" t="s">
        <v>83</v>
      </c>
    </row>
    <row r="1124" spans="1:21" x14ac:dyDescent="0.35">
      <c r="A1124">
        <v>11193</v>
      </c>
      <c r="B1124" s="1">
        <v>45922</v>
      </c>
      <c r="C1124" s="2">
        <f>YEAR(Table2[Order Date])</f>
        <v>2025</v>
      </c>
      <c r="D1124" s="2" t="str">
        <f>TEXT(Table2[Order Date],"mmm")</f>
        <v>Sep</v>
      </c>
      <c r="E1124" t="s">
        <v>2411</v>
      </c>
      <c r="F1124" t="s">
        <v>28</v>
      </c>
      <c r="G1124" t="s">
        <v>114</v>
      </c>
      <c r="H1124" t="str">
        <f>VLOOKUP(Table2[[#This Row],[City]], Table46[], 2, FALSE)</f>
        <v>Jharkhand</v>
      </c>
      <c r="I1124" t="s">
        <v>30</v>
      </c>
      <c r="J1124" t="s">
        <v>65</v>
      </c>
      <c r="K1124" t="s">
        <v>2412</v>
      </c>
      <c r="L1124" s="2">
        <v>1</v>
      </c>
      <c r="M1124" s="11">
        <v>19909</v>
      </c>
      <c r="N1124" s="6">
        <v>5</v>
      </c>
      <c r="O1124" s="4">
        <f>Table2[[#This Row],[Discount]]/100</f>
        <v>0.05</v>
      </c>
      <c r="P1124" s="4" t="str">
        <f>IF(Table2[[#This Row],[Discount%]]=0,"No Discount",
IF(Table2[[#This Row],[Discount%]]&lt;=0.1,"Medium Discount",
IF(Table2[[#This Row],[Discount%]]&lt;=0.2,"High Discount")))</f>
        <v>Medium Discount</v>
      </c>
      <c r="Q1124" s="9">
        <f>(Table2[Unit_Price]*Table2[Quantity])*(Table2[Discount]/100)</f>
        <v>995.45</v>
      </c>
      <c r="R1124" s="10">
        <v>18913.55</v>
      </c>
      <c r="S1124" s="10">
        <v>2259.66</v>
      </c>
      <c r="T1124" s="4">
        <f>Table2[Profit]/Table2[Sales]</f>
        <v>0.11947307618083332</v>
      </c>
      <c r="U1124" t="s">
        <v>20</v>
      </c>
    </row>
    <row r="1125" spans="1:21" x14ac:dyDescent="0.35">
      <c r="A1125">
        <v>11194</v>
      </c>
      <c r="B1125" s="1">
        <v>45540</v>
      </c>
      <c r="C1125" s="2">
        <f>YEAR(Table2[Order Date])</f>
        <v>2024</v>
      </c>
      <c r="D1125" s="2" t="str">
        <f>TEXT(Table2[Order Date],"mmm")</f>
        <v>Sep</v>
      </c>
      <c r="E1125" t="s">
        <v>2413</v>
      </c>
      <c r="F1125" t="s">
        <v>22</v>
      </c>
      <c r="G1125" t="s">
        <v>23</v>
      </c>
      <c r="H1125" t="str">
        <f>VLOOKUP(Table2[[#This Row],[City]], Table46[], 2, FALSE)</f>
        <v>Delhi</v>
      </c>
      <c r="I1125" t="s">
        <v>46</v>
      </c>
      <c r="J1125" t="s">
        <v>126</v>
      </c>
      <c r="K1125" t="s">
        <v>2414</v>
      </c>
      <c r="L1125" s="2">
        <v>2</v>
      </c>
      <c r="M1125" s="11">
        <v>76443</v>
      </c>
      <c r="N1125" s="6">
        <v>15</v>
      </c>
      <c r="O1125" s="4">
        <f>Table2[[#This Row],[Discount]]/100</f>
        <v>0.15</v>
      </c>
      <c r="P1125" s="4" t="str">
        <f>IF(Table2[[#This Row],[Discount%]]=0,"No Discount",
IF(Table2[[#This Row],[Discount%]]&lt;=0.1,"Medium Discount",
IF(Table2[[#This Row],[Discount%]]&lt;=0.2,"High Discount")))</f>
        <v>High Discount</v>
      </c>
      <c r="Q1125" s="9">
        <f>(Table2[Unit_Price]*Table2[Quantity])*(Table2[Discount]/100)</f>
        <v>22932.899999999998</v>
      </c>
      <c r="R1125" s="10">
        <v>129953.1</v>
      </c>
      <c r="S1125" s="10">
        <v>18030.419999999998</v>
      </c>
      <c r="T1125" s="4">
        <f>Table2[Profit]/Table2[Sales]</f>
        <v>0.13874559360261507</v>
      </c>
      <c r="U1125" t="s">
        <v>38</v>
      </c>
    </row>
    <row r="1126" spans="1:21" x14ac:dyDescent="0.35">
      <c r="A1126">
        <v>11195</v>
      </c>
      <c r="B1126" s="1">
        <v>45290</v>
      </c>
      <c r="C1126" s="2">
        <f>YEAR(Table2[Order Date])</f>
        <v>2023</v>
      </c>
      <c r="D1126" s="2" t="str">
        <f>TEXT(Table2[Order Date],"mmm")</f>
        <v>Dec</v>
      </c>
      <c r="E1126" t="s">
        <v>2415</v>
      </c>
      <c r="F1126" t="s">
        <v>22</v>
      </c>
      <c r="G1126" t="s">
        <v>58</v>
      </c>
      <c r="H1126" t="str">
        <f>VLOOKUP(Table2[[#This Row],[City]], Table46[], 2, FALSE)</f>
        <v>Rajashtan</v>
      </c>
      <c r="I1126" t="s">
        <v>42</v>
      </c>
      <c r="J1126" t="s">
        <v>51</v>
      </c>
      <c r="K1126" t="s">
        <v>2416</v>
      </c>
      <c r="L1126" s="2">
        <v>1</v>
      </c>
      <c r="M1126" s="11">
        <v>32422</v>
      </c>
      <c r="N1126" s="6">
        <v>5</v>
      </c>
      <c r="O1126" s="4">
        <f>Table2[[#This Row],[Discount]]/100</f>
        <v>0.05</v>
      </c>
      <c r="P1126" s="4" t="str">
        <f>IF(Table2[[#This Row],[Discount%]]=0,"No Discount",
IF(Table2[[#This Row],[Discount%]]&lt;=0.1,"Medium Discount",
IF(Table2[[#This Row],[Discount%]]&lt;=0.2,"High Discount")))</f>
        <v>Medium Discount</v>
      </c>
      <c r="Q1126" s="9">
        <f>(Table2[Unit_Price]*Table2[Quantity])*(Table2[Discount]/100)</f>
        <v>1621.1000000000001</v>
      </c>
      <c r="R1126" s="10">
        <v>30800.9</v>
      </c>
      <c r="S1126" s="10">
        <v>3639.22</v>
      </c>
      <c r="T1126" s="4">
        <f>Table2[Profit]/Table2[Sales]</f>
        <v>0.11815304098256868</v>
      </c>
      <c r="U1126" t="s">
        <v>72</v>
      </c>
    </row>
    <row r="1127" spans="1:21" x14ac:dyDescent="0.35">
      <c r="A1127">
        <v>11196</v>
      </c>
      <c r="B1127" s="1">
        <v>45927</v>
      </c>
      <c r="C1127" s="2">
        <f>YEAR(Table2[Order Date])</f>
        <v>2025</v>
      </c>
      <c r="D1127" s="2" t="str">
        <f>TEXT(Table2[Order Date],"mmm")</f>
        <v>Sep</v>
      </c>
      <c r="E1127" t="s">
        <v>2417</v>
      </c>
      <c r="F1127" t="s">
        <v>28</v>
      </c>
      <c r="G1127" t="s">
        <v>85</v>
      </c>
      <c r="H1127" t="str">
        <f>VLOOKUP(Table2[[#This Row],[City]], Table46[], 2, FALSE)</f>
        <v>Odisha</v>
      </c>
      <c r="I1127" t="s">
        <v>30</v>
      </c>
      <c r="J1127" t="s">
        <v>65</v>
      </c>
      <c r="K1127" t="s">
        <v>2418</v>
      </c>
      <c r="L1127" s="2">
        <v>2</v>
      </c>
      <c r="M1127" s="11">
        <v>60597</v>
      </c>
      <c r="N1127" s="6">
        <v>10</v>
      </c>
      <c r="O1127" s="4">
        <f>Table2[[#This Row],[Discount]]/100</f>
        <v>0.1</v>
      </c>
      <c r="P1127" s="4" t="str">
        <f>IF(Table2[[#This Row],[Discount%]]=0,"No Discount",
IF(Table2[[#This Row],[Discount%]]&lt;=0.1,"Medium Discount",
IF(Table2[[#This Row],[Discount%]]&lt;=0.2,"High Discount")))</f>
        <v>Medium Discount</v>
      </c>
      <c r="Q1127" s="9">
        <f>(Table2[Unit_Price]*Table2[Quantity])*(Table2[Discount]/100)</f>
        <v>12119.400000000001</v>
      </c>
      <c r="R1127" s="10">
        <v>109074.6</v>
      </c>
      <c r="S1127" s="10">
        <v>18050.54</v>
      </c>
      <c r="T1127" s="4">
        <f>Table2[Profit]/Table2[Sales]</f>
        <v>0.16548802379289038</v>
      </c>
      <c r="U1127" t="s">
        <v>83</v>
      </c>
    </row>
    <row r="1128" spans="1:21" x14ac:dyDescent="0.35">
      <c r="A1128">
        <v>11197</v>
      </c>
      <c r="B1128" s="1">
        <v>45435</v>
      </c>
      <c r="C1128" s="2">
        <f>YEAR(Table2[Order Date])</f>
        <v>2024</v>
      </c>
      <c r="D1128" s="2" t="str">
        <f>TEXT(Table2[Order Date],"mmm")</f>
        <v>May</v>
      </c>
      <c r="E1128" t="s">
        <v>2419</v>
      </c>
      <c r="F1128" t="s">
        <v>22</v>
      </c>
      <c r="G1128" t="s">
        <v>74</v>
      </c>
      <c r="H1128" t="str">
        <f>VLOOKUP(Table2[[#This Row],[City]], Table46[], 2, FALSE)</f>
        <v>Chandigarh</v>
      </c>
      <c r="I1128" t="s">
        <v>129</v>
      </c>
      <c r="J1128" t="s">
        <v>168</v>
      </c>
      <c r="K1128" t="s">
        <v>2420</v>
      </c>
      <c r="L1128" s="2">
        <v>2</v>
      </c>
      <c r="M1128" s="11">
        <v>71880</v>
      </c>
      <c r="N1128" s="6">
        <v>20</v>
      </c>
      <c r="O1128" s="4">
        <f>Table2[[#This Row],[Discount]]/100</f>
        <v>0.2</v>
      </c>
      <c r="P1128" s="4" t="str">
        <f>IF(Table2[[#This Row],[Discount%]]=0,"No Discount",
IF(Table2[[#This Row],[Discount%]]&lt;=0.1,"Medium Discount",
IF(Table2[[#This Row],[Discount%]]&lt;=0.2,"High Discount")))</f>
        <v>High Discount</v>
      </c>
      <c r="Q1128" s="9">
        <f>(Table2[Unit_Price]*Table2[Quantity])*(Table2[Discount]/100)</f>
        <v>28752</v>
      </c>
      <c r="R1128" s="10">
        <v>115008</v>
      </c>
      <c r="S1128" s="10">
        <v>24997.52</v>
      </c>
      <c r="T1128" s="4">
        <f>Table2[Profit]/Table2[Sales]</f>
        <v>0.21735461880912632</v>
      </c>
      <c r="U1128" t="s">
        <v>33</v>
      </c>
    </row>
    <row r="1129" spans="1:21" x14ac:dyDescent="0.35">
      <c r="A1129">
        <v>11198</v>
      </c>
      <c r="B1129" s="1">
        <v>45332</v>
      </c>
      <c r="C1129" s="2">
        <f>YEAR(Table2[Order Date])</f>
        <v>2024</v>
      </c>
      <c r="D1129" s="2" t="str">
        <f>TEXT(Table2[Order Date],"mmm")</f>
        <v>Feb</v>
      </c>
      <c r="E1129" t="s">
        <v>2421</v>
      </c>
      <c r="F1129" t="s">
        <v>40</v>
      </c>
      <c r="G1129" t="s">
        <v>62</v>
      </c>
      <c r="H1129" t="str">
        <f>VLOOKUP(Table2[[#This Row],[City]], Table46[], 2, FALSE)</f>
        <v>Goa</v>
      </c>
      <c r="I1129" t="s">
        <v>96</v>
      </c>
      <c r="J1129" t="s">
        <v>156</v>
      </c>
      <c r="K1129" t="s">
        <v>788</v>
      </c>
      <c r="L1129" s="2">
        <v>3</v>
      </c>
      <c r="M1129" s="11">
        <v>2465</v>
      </c>
      <c r="N1129" s="6">
        <v>20</v>
      </c>
      <c r="O1129" s="4">
        <f>Table2[[#This Row],[Discount]]/100</f>
        <v>0.2</v>
      </c>
      <c r="P1129" s="4" t="str">
        <f>IF(Table2[[#This Row],[Discount%]]=0,"No Discount",
IF(Table2[[#This Row],[Discount%]]&lt;=0.1,"Medium Discount",
IF(Table2[[#This Row],[Discount%]]&lt;=0.2,"High Discount")))</f>
        <v>High Discount</v>
      </c>
      <c r="Q1129" s="9">
        <f>(Table2[Unit_Price]*Table2[Quantity])*(Table2[Discount]/100)</f>
        <v>1479</v>
      </c>
      <c r="R1129" s="10">
        <v>5916</v>
      </c>
      <c r="S1129" s="10">
        <v>1167.71</v>
      </c>
      <c r="T1129" s="4">
        <f>Table2[Profit]/Table2[Sales]</f>
        <v>0.19738167680865451</v>
      </c>
      <c r="U1129" t="s">
        <v>72</v>
      </c>
    </row>
    <row r="1130" spans="1:21" x14ac:dyDescent="0.35">
      <c r="A1130">
        <v>11199</v>
      </c>
      <c r="B1130" s="1">
        <v>45478</v>
      </c>
      <c r="C1130" s="2">
        <f>YEAR(Table2[Order Date])</f>
        <v>2024</v>
      </c>
      <c r="D1130" s="2" t="str">
        <f>TEXT(Table2[Order Date],"mmm")</f>
        <v>Jul</v>
      </c>
      <c r="E1130" t="s">
        <v>2422</v>
      </c>
      <c r="F1130" t="s">
        <v>28</v>
      </c>
      <c r="G1130" t="s">
        <v>35</v>
      </c>
      <c r="H1130" t="str">
        <f>VLOOKUP(Table2[[#This Row],[City]], Table46[], 2, FALSE)</f>
        <v>West Bengal</v>
      </c>
      <c r="I1130" t="s">
        <v>17</v>
      </c>
      <c r="J1130" t="s">
        <v>18</v>
      </c>
      <c r="K1130" t="s">
        <v>2423</v>
      </c>
      <c r="L1130" s="2">
        <v>1</v>
      </c>
      <c r="M1130" s="11">
        <v>38191</v>
      </c>
      <c r="N1130" s="6">
        <v>20</v>
      </c>
      <c r="O1130" s="4">
        <f>Table2[[#This Row],[Discount]]/100</f>
        <v>0.2</v>
      </c>
      <c r="P1130" s="4" t="str">
        <f>IF(Table2[[#This Row],[Discount%]]=0,"No Discount",
IF(Table2[[#This Row],[Discount%]]&lt;=0.1,"Medium Discount",
IF(Table2[[#This Row],[Discount%]]&lt;=0.2,"High Discount")))</f>
        <v>High Discount</v>
      </c>
      <c r="Q1130" s="9">
        <f>(Table2[Unit_Price]*Table2[Quantity])*(Table2[Discount]/100)</f>
        <v>7638.2000000000007</v>
      </c>
      <c r="R1130" s="10">
        <v>30552.799999999999</v>
      </c>
      <c r="S1130" s="10">
        <v>5245.56</v>
      </c>
      <c r="T1130" s="4">
        <f>Table2[Profit]/Table2[Sales]</f>
        <v>0.17168835589536804</v>
      </c>
      <c r="U1130" t="s">
        <v>83</v>
      </c>
    </row>
    <row r="1131" spans="1:21" x14ac:dyDescent="0.35">
      <c r="A1131">
        <v>11200</v>
      </c>
      <c r="B1131" s="1">
        <v>45699</v>
      </c>
      <c r="C1131" s="2">
        <f>YEAR(Table2[Order Date])</f>
        <v>2025</v>
      </c>
      <c r="D1131" s="2" t="str">
        <f>TEXT(Table2[Order Date],"mmm")</f>
        <v>Feb</v>
      </c>
      <c r="E1131" t="s">
        <v>2424</v>
      </c>
      <c r="F1131" t="s">
        <v>40</v>
      </c>
      <c r="G1131" t="s">
        <v>50</v>
      </c>
      <c r="H1131" t="str">
        <f>VLOOKUP(Table2[[#This Row],[City]], Table46[], 2, FALSE)</f>
        <v>Maharashtra</v>
      </c>
      <c r="I1131" t="s">
        <v>46</v>
      </c>
      <c r="J1131" t="s">
        <v>47</v>
      </c>
      <c r="K1131" t="s">
        <v>2425</v>
      </c>
      <c r="L1131" s="2">
        <v>5</v>
      </c>
      <c r="M1131" s="11">
        <v>24539</v>
      </c>
      <c r="N1131" s="6">
        <v>10</v>
      </c>
      <c r="O1131" s="4">
        <f>Table2[[#This Row],[Discount]]/100</f>
        <v>0.1</v>
      </c>
      <c r="P1131" s="4" t="str">
        <f>IF(Table2[[#This Row],[Discount%]]=0,"No Discount",
IF(Table2[[#This Row],[Discount%]]&lt;=0.1,"Medium Discount",
IF(Table2[[#This Row],[Discount%]]&lt;=0.2,"High Discount")))</f>
        <v>Medium Discount</v>
      </c>
      <c r="Q1131" s="9">
        <f>(Table2[Unit_Price]*Table2[Quantity])*(Table2[Discount]/100)</f>
        <v>12269.5</v>
      </c>
      <c r="R1131" s="10">
        <v>110425.5</v>
      </c>
      <c r="S1131" s="10">
        <v>13001.74</v>
      </c>
      <c r="T1131" s="4">
        <f>Table2[Profit]/Table2[Sales]</f>
        <v>0.11774218817211604</v>
      </c>
      <c r="U1131" t="s">
        <v>33</v>
      </c>
    </row>
    <row r="1132" spans="1:21" x14ac:dyDescent="0.35">
      <c r="A1132">
        <v>11201</v>
      </c>
      <c r="B1132" s="1">
        <v>45521</v>
      </c>
      <c r="C1132" s="2">
        <f>YEAR(Table2[Order Date])</f>
        <v>2024</v>
      </c>
      <c r="D1132" s="2" t="str">
        <f>TEXT(Table2[Order Date],"mmm")</f>
        <v>Aug</v>
      </c>
      <c r="E1132" t="s">
        <v>2426</v>
      </c>
      <c r="F1132" t="s">
        <v>40</v>
      </c>
      <c r="G1132" t="s">
        <v>103</v>
      </c>
      <c r="H1132" t="str">
        <f>VLOOKUP(Table2[[#This Row],[City]], Table46[], 2, FALSE)</f>
        <v>Gujarat</v>
      </c>
      <c r="I1132" t="s">
        <v>24</v>
      </c>
      <c r="J1132" t="s">
        <v>107</v>
      </c>
      <c r="K1132" t="s">
        <v>2427</v>
      </c>
      <c r="L1132" s="2">
        <v>5</v>
      </c>
      <c r="M1132" s="11">
        <v>9427</v>
      </c>
      <c r="N1132" s="6">
        <v>5</v>
      </c>
      <c r="O1132" s="4">
        <f>Table2[[#This Row],[Discount]]/100</f>
        <v>0.05</v>
      </c>
      <c r="P1132" s="4" t="str">
        <f>IF(Table2[[#This Row],[Discount%]]=0,"No Discount",
IF(Table2[[#This Row],[Discount%]]&lt;=0.1,"Medium Discount",
IF(Table2[[#This Row],[Discount%]]&lt;=0.2,"High Discount")))</f>
        <v>Medium Discount</v>
      </c>
      <c r="Q1132" s="9">
        <f>(Table2[Unit_Price]*Table2[Quantity])*(Table2[Discount]/100)</f>
        <v>2356.75</v>
      </c>
      <c r="R1132" s="10">
        <v>44778.25</v>
      </c>
      <c r="S1132" s="10">
        <v>4569.8900000000003</v>
      </c>
      <c r="T1132" s="4">
        <f>Table2[Profit]/Table2[Sales]</f>
        <v>0.1020560205010245</v>
      </c>
      <c r="U1132" t="s">
        <v>38</v>
      </c>
    </row>
    <row r="1133" spans="1:21" x14ac:dyDescent="0.35">
      <c r="A1133">
        <v>11202</v>
      </c>
      <c r="B1133" s="1">
        <v>45274</v>
      </c>
      <c r="C1133" s="2">
        <f>YEAR(Table2[Order Date])</f>
        <v>2023</v>
      </c>
      <c r="D1133" s="2" t="str">
        <f>TEXT(Table2[Order Date],"mmm")</f>
        <v>Dec</v>
      </c>
      <c r="E1133" t="s">
        <v>2428</v>
      </c>
      <c r="F1133" t="s">
        <v>40</v>
      </c>
      <c r="G1133" t="s">
        <v>50</v>
      </c>
      <c r="H1133" t="str">
        <f>VLOOKUP(Table2[[#This Row],[City]], Table46[], 2, FALSE)</f>
        <v>Maharashtra</v>
      </c>
      <c r="I1133" t="s">
        <v>86</v>
      </c>
      <c r="J1133" t="s">
        <v>171</v>
      </c>
      <c r="K1133" t="s">
        <v>1292</v>
      </c>
      <c r="L1133" s="2">
        <v>3</v>
      </c>
      <c r="M1133" s="11">
        <v>66689</v>
      </c>
      <c r="N1133" s="6">
        <v>20</v>
      </c>
      <c r="O1133" s="4">
        <f>Table2[[#This Row],[Discount]]/100</f>
        <v>0.2</v>
      </c>
      <c r="P1133" s="4" t="str">
        <f>IF(Table2[[#This Row],[Discount%]]=0,"No Discount",
IF(Table2[[#This Row],[Discount%]]&lt;=0.1,"Medium Discount",
IF(Table2[[#This Row],[Discount%]]&lt;=0.2,"High Discount")))</f>
        <v>High Discount</v>
      </c>
      <c r="Q1133" s="9">
        <f>(Table2[Unit_Price]*Table2[Quantity])*(Table2[Discount]/100)</f>
        <v>40013.4</v>
      </c>
      <c r="R1133" s="10">
        <v>160053.6</v>
      </c>
      <c r="S1133" s="10">
        <v>24508.62</v>
      </c>
      <c r="T1133" s="4">
        <f>Table2[Profit]/Table2[Sales]</f>
        <v>0.15312757726161735</v>
      </c>
      <c r="U1133" t="s">
        <v>33</v>
      </c>
    </row>
    <row r="1134" spans="1:21" x14ac:dyDescent="0.35">
      <c r="A1134">
        <v>11203</v>
      </c>
      <c r="B1134" s="1">
        <v>45654</v>
      </c>
      <c r="C1134" s="2">
        <f>YEAR(Table2[Order Date])</f>
        <v>2024</v>
      </c>
      <c r="D1134" s="2" t="str">
        <f>TEXT(Table2[Order Date],"mmm")</f>
        <v>Dec</v>
      </c>
      <c r="E1134" t="s">
        <v>2429</v>
      </c>
      <c r="F1134" t="s">
        <v>22</v>
      </c>
      <c r="G1134" t="s">
        <v>74</v>
      </c>
      <c r="H1134" t="str">
        <f>VLOOKUP(Table2[[#This Row],[City]], Table46[], 2, FALSE)</f>
        <v>Chandigarh</v>
      </c>
      <c r="I1134" t="s">
        <v>46</v>
      </c>
      <c r="J1134" t="s">
        <v>47</v>
      </c>
      <c r="K1134" t="s">
        <v>2430</v>
      </c>
      <c r="L1134" s="2">
        <v>4</v>
      </c>
      <c r="M1134" s="11">
        <v>13734</v>
      </c>
      <c r="N1134" s="6">
        <v>10</v>
      </c>
      <c r="O1134" s="4">
        <f>Table2[[#This Row],[Discount]]/100</f>
        <v>0.1</v>
      </c>
      <c r="P1134" s="4" t="str">
        <f>IF(Table2[[#This Row],[Discount%]]=0,"No Discount",
IF(Table2[[#This Row],[Discount%]]&lt;=0.1,"Medium Discount",
IF(Table2[[#This Row],[Discount%]]&lt;=0.2,"High Discount")))</f>
        <v>Medium Discount</v>
      </c>
      <c r="Q1134" s="9">
        <f>(Table2[Unit_Price]*Table2[Quantity])*(Table2[Discount]/100)</f>
        <v>5493.6</v>
      </c>
      <c r="R1134" s="10">
        <v>49442.400000000001</v>
      </c>
      <c r="S1134" s="10">
        <v>9561.0499999999993</v>
      </c>
      <c r="T1134" s="4">
        <f>Table2[Profit]/Table2[Sales]</f>
        <v>0.19337754639742405</v>
      </c>
      <c r="U1134" t="s">
        <v>33</v>
      </c>
    </row>
    <row r="1135" spans="1:21" x14ac:dyDescent="0.35">
      <c r="A1135">
        <v>11204</v>
      </c>
      <c r="B1135" s="1">
        <v>45795</v>
      </c>
      <c r="C1135" s="2">
        <f>YEAR(Table2[Order Date])</f>
        <v>2025</v>
      </c>
      <c r="D1135" s="2" t="str">
        <f>TEXT(Table2[Order Date],"mmm")</f>
        <v>May</v>
      </c>
      <c r="E1135" t="s">
        <v>2431</v>
      </c>
      <c r="F1135" t="s">
        <v>15</v>
      </c>
      <c r="G1135" t="s">
        <v>16</v>
      </c>
      <c r="H1135" t="str">
        <f>VLOOKUP(Table2[[#This Row],[City]], Table46[], 2, FALSE)</f>
        <v>Karnataka</v>
      </c>
      <c r="I1135" t="s">
        <v>129</v>
      </c>
      <c r="J1135" t="s">
        <v>168</v>
      </c>
      <c r="K1135" t="s">
        <v>936</v>
      </c>
      <c r="L1135" s="2">
        <v>3</v>
      </c>
      <c r="M1135" s="11">
        <v>35732</v>
      </c>
      <c r="N1135" s="6">
        <v>10</v>
      </c>
      <c r="O1135" s="4">
        <f>Table2[[#This Row],[Discount]]/100</f>
        <v>0.1</v>
      </c>
      <c r="P1135" s="4" t="str">
        <f>IF(Table2[[#This Row],[Discount%]]=0,"No Discount",
IF(Table2[[#This Row],[Discount%]]&lt;=0.1,"Medium Discount",
IF(Table2[[#This Row],[Discount%]]&lt;=0.2,"High Discount")))</f>
        <v>Medium Discount</v>
      </c>
      <c r="Q1135" s="9">
        <f>(Table2[Unit_Price]*Table2[Quantity])*(Table2[Discount]/100)</f>
        <v>10719.6</v>
      </c>
      <c r="R1135" s="10">
        <v>96476.4</v>
      </c>
      <c r="S1135" s="10">
        <v>16942.740000000002</v>
      </c>
      <c r="T1135" s="4">
        <f>Table2[Profit]/Table2[Sales]</f>
        <v>0.17561538365859425</v>
      </c>
      <c r="U1135" t="s">
        <v>20</v>
      </c>
    </row>
    <row r="1136" spans="1:21" x14ac:dyDescent="0.35">
      <c r="A1136">
        <v>11205</v>
      </c>
      <c r="B1136" s="1">
        <v>45573</v>
      </c>
      <c r="C1136" s="2">
        <f>YEAR(Table2[Order Date])</f>
        <v>2024</v>
      </c>
      <c r="D1136" s="2" t="str">
        <f>TEXT(Table2[Order Date],"mmm")</f>
        <v>Oct</v>
      </c>
      <c r="E1136" t="s">
        <v>2432</v>
      </c>
      <c r="F1136" t="s">
        <v>22</v>
      </c>
      <c r="G1136" t="s">
        <v>58</v>
      </c>
      <c r="H1136" t="str">
        <f>VLOOKUP(Table2[[#This Row],[City]], Table46[], 2, FALSE)</f>
        <v>Rajashtan</v>
      </c>
      <c r="I1136" t="s">
        <v>75</v>
      </c>
      <c r="J1136" t="s">
        <v>76</v>
      </c>
      <c r="K1136" t="s">
        <v>2433</v>
      </c>
      <c r="L1136" s="2">
        <v>3</v>
      </c>
      <c r="M1136" s="11">
        <v>4037</v>
      </c>
      <c r="N1136" s="6">
        <v>20</v>
      </c>
      <c r="O1136" s="4">
        <f>Table2[[#This Row],[Discount]]/100</f>
        <v>0.2</v>
      </c>
      <c r="P1136" s="4" t="str">
        <f>IF(Table2[[#This Row],[Discount%]]=0,"No Discount",
IF(Table2[[#This Row],[Discount%]]&lt;=0.1,"Medium Discount",
IF(Table2[[#This Row],[Discount%]]&lt;=0.2,"High Discount")))</f>
        <v>High Discount</v>
      </c>
      <c r="Q1136" s="9">
        <f>(Table2[Unit_Price]*Table2[Quantity])*(Table2[Discount]/100)</f>
        <v>2422.2000000000003</v>
      </c>
      <c r="R1136" s="10">
        <v>9688.7999999999993</v>
      </c>
      <c r="S1136" s="10">
        <v>1864.06</v>
      </c>
      <c r="T1136" s="4">
        <f>Table2[Profit]/Table2[Sales]</f>
        <v>0.19239327883742052</v>
      </c>
      <c r="U1136" t="s">
        <v>33</v>
      </c>
    </row>
    <row r="1137" spans="1:21" x14ac:dyDescent="0.35">
      <c r="A1137">
        <v>11206</v>
      </c>
      <c r="B1137" s="1">
        <v>45362</v>
      </c>
      <c r="C1137" s="2">
        <f>YEAR(Table2[Order Date])</f>
        <v>2024</v>
      </c>
      <c r="D1137" s="2" t="str">
        <f>TEXT(Table2[Order Date],"mmm")</f>
        <v>Mar</v>
      </c>
      <c r="E1137" t="s">
        <v>2434</v>
      </c>
      <c r="F1137" t="s">
        <v>28</v>
      </c>
      <c r="G1137" t="s">
        <v>85</v>
      </c>
      <c r="H1137" t="str">
        <f>VLOOKUP(Table2[[#This Row],[City]], Table46[], 2, FALSE)</f>
        <v>Odisha</v>
      </c>
      <c r="I1137" t="s">
        <v>86</v>
      </c>
      <c r="J1137" t="s">
        <v>118</v>
      </c>
      <c r="K1137" t="s">
        <v>1784</v>
      </c>
      <c r="L1137" s="2">
        <v>3</v>
      </c>
      <c r="M1137" s="11">
        <v>15350</v>
      </c>
      <c r="N1137" s="6">
        <v>5</v>
      </c>
      <c r="O1137" s="4">
        <f>Table2[[#This Row],[Discount]]/100</f>
        <v>0.05</v>
      </c>
      <c r="P1137" s="4" t="str">
        <f>IF(Table2[[#This Row],[Discount%]]=0,"No Discount",
IF(Table2[[#This Row],[Discount%]]&lt;=0.1,"Medium Discount",
IF(Table2[[#This Row],[Discount%]]&lt;=0.2,"High Discount")))</f>
        <v>Medium Discount</v>
      </c>
      <c r="Q1137" s="9">
        <f>(Table2[Unit_Price]*Table2[Quantity])*(Table2[Discount]/100)</f>
        <v>2302.5</v>
      </c>
      <c r="R1137" s="10">
        <v>43747.5</v>
      </c>
      <c r="S1137" s="10">
        <v>8556.76</v>
      </c>
      <c r="T1137" s="4">
        <f>Table2[Profit]/Table2[Sales]</f>
        <v>0.19559426252928738</v>
      </c>
      <c r="U1137" t="s">
        <v>38</v>
      </c>
    </row>
    <row r="1138" spans="1:21" x14ac:dyDescent="0.35">
      <c r="A1138">
        <v>11207</v>
      </c>
      <c r="B1138" s="1">
        <v>45215</v>
      </c>
      <c r="C1138" s="2">
        <f>YEAR(Table2[Order Date])</f>
        <v>2023</v>
      </c>
      <c r="D1138" s="2" t="str">
        <f>TEXT(Table2[Order Date],"mmm")</f>
        <v>Oct</v>
      </c>
      <c r="E1138" t="s">
        <v>2435</v>
      </c>
      <c r="F1138" t="s">
        <v>22</v>
      </c>
      <c r="G1138" t="s">
        <v>23</v>
      </c>
      <c r="H1138" t="str">
        <f>VLOOKUP(Table2[[#This Row],[City]], Table46[], 2, FALSE)</f>
        <v>Delhi</v>
      </c>
      <c r="I1138" t="s">
        <v>69</v>
      </c>
      <c r="J1138" t="s">
        <v>70</v>
      </c>
      <c r="K1138" t="s">
        <v>2436</v>
      </c>
      <c r="L1138" s="2">
        <v>2</v>
      </c>
      <c r="M1138" s="11">
        <v>38626</v>
      </c>
      <c r="N1138" s="6">
        <v>20</v>
      </c>
      <c r="O1138" s="4">
        <f>Table2[[#This Row],[Discount]]/100</f>
        <v>0.2</v>
      </c>
      <c r="P1138" s="4" t="str">
        <f>IF(Table2[[#This Row],[Discount%]]=0,"No Discount",
IF(Table2[[#This Row],[Discount%]]&lt;=0.1,"Medium Discount",
IF(Table2[[#This Row],[Discount%]]&lt;=0.2,"High Discount")))</f>
        <v>High Discount</v>
      </c>
      <c r="Q1138" s="9">
        <f>(Table2[Unit_Price]*Table2[Quantity])*(Table2[Discount]/100)</f>
        <v>15450.400000000001</v>
      </c>
      <c r="R1138" s="10">
        <v>61801.599999999999</v>
      </c>
      <c r="S1138" s="10">
        <v>12862.56</v>
      </c>
      <c r="T1138" s="4">
        <f>Table2[Profit]/Table2[Sales]</f>
        <v>0.20812665044270698</v>
      </c>
      <c r="U1138" t="s">
        <v>38</v>
      </c>
    </row>
    <row r="1139" spans="1:21" x14ac:dyDescent="0.35">
      <c r="A1139">
        <v>11209</v>
      </c>
      <c r="B1139" s="1">
        <v>45799</v>
      </c>
      <c r="C1139" s="2">
        <f>YEAR(Table2[Order Date])</f>
        <v>2025</v>
      </c>
      <c r="D1139" s="2" t="str">
        <f>TEXT(Table2[Order Date],"mmm")</f>
        <v>May</v>
      </c>
      <c r="E1139" t="s">
        <v>2438</v>
      </c>
      <c r="F1139" t="s">
        <v>40</v>
      </c>
      <c r="G1139" t="s">
        <v>41</v>
      </c>
      <c r="H1139" t="str">
        <f>VLOOKUP(Table2[[#This Row],[City]], Table46[], 2, FALSE)</f>
        <v>Maharashtra</v>
      </c>
      <c r="I1139" t="s">
        <v>86</v>
      </c>
      <c r="J1139" t="s">
        <v>90</v>
      </c>
      <c r="K1139" t="s">
        <v>2439</v>
      </c>
      <c r="L1139" s="2">
        <v>3</v>
      </c>
      <c r="M1139" s="11">
        <v>63256</v>
      </c>
      <c r="N1139" s="6">
        <v>0</v>
      </c>
      <c r="O1139" s="4">
        <f>Table2[[#This Row],[Discount]]/100</f>
        <v>0</v>
      </c>
      <c r="P1139" s="4" t="str">
        <f>IF(Table2[[#This Row],[Discount%]]=0,"No Discount",
IF(Table2[[#This Row],[Discount%]]&lt;=0.1,"Medium Discount",
IF(Table2[[#This Row],[Discount%]]&lt;=0.2,"High Discount")))</f>
        <v>No Discount</v>
      </c>
      <c r="Q1139" s="9">
        <f>(Table2[Unit_Price]*Table2[Quantity])*(Table2[Discount]/100)</f>
        <v>0</v>
      </c>
      <c r="R1139" s="10">
        <v>189768</v>
      </c>
      <c r="S1139" s="10">
        <v>44301.36</v>
      </c>
      <c r="T1139" s="4">
        <f>Table2[Profit]/Table2[Sales]</f>
        <v>0.23345010749968384</v>
      </c>
      <c r="U1139" t="s">
        <v>33</v>
      </c>
    </row>
    <row r="1140" spans="1:21" x14ac:dyDescent="0.35">
      <c r="A1140">
        <v>11210</v>
      </c>
      <c r="B1140" s="1">
        <v>45831</v>
      </c>
      <c r="C1140" s="2">
        <f>YEAR(Table2[Order Date])</f>
        <v>2025</v>
      </c>
      <c r="D1140" s="2" t="str">
        <f>TEXT(Table2[Order Date],"mmm")</f>
        <v>Jun</v>
      </c>
      <c r="E1140" t="s">
        <v>2440</v>
      </c>
      <c r="F1140" t="s">
        <v>40</v>
      </c>
      <c r="G1140" t="s">
        <v>41</v>
      </c>
      <c r="H1140" t="str">
        <f>VLOOKUP(Table2[[#This Row],[City]], Table46[], 2, FALSE)</f>
        <v>Maharashtra</v>
      </c>
      <c r="I1140" t="s">
        <v>129</v>
      </c>
      <c r="J1140" t="s">
        <v>130</v>
      </c>
      <c r="K1140" t="s">
        <v>2441</v>
      </c>
      <c r="L1140" s="2">
        <v>4</v>
      </c>
      <c r="M1140" s="11">
        <v>43927</v>
      </c>
      <c r="N1140" s="6">
        <v>10</v>
      </c>
      <c r="O1140" s="4">
        <f>Table2[[#This Row],[Discount]]/100</f>
        <v>0.1</v>
      </c>
      <c r="P1140" s="4" t="str">
        <f>IF(Table2[[#This Row],[Discount%]]=0,"No Discount",
IF(Table2[[#This Row],[Discount%]]&lt;=0.1,"Medium Discount",
IF(Table2[[#This Row],[Discount%]]&lt;=0.2,"High Discount")))</f>
        <v>Medium Discount</v>
      </c>
      <c r="Q1140" s="9">
        <f>(Table2[Unit_Price]*Table2[Quantity])*(Table2[Discount]/100)</f>
        <v>17570.8</v>
      </c>
      <c r="R1140" s="10">
        <v>158137.20000000001</v>
      </c>
      <c r="S1140" s="10">
        <v>22593.71</v>
      </c>
      <c r="T1140" s="4">
        <f>Table2[Profit]/Table2[Sales]</f>
        <v>0.14287409919993524</v>
      </c>
      <c r="U1140" t="s">
        <v>20</v>
      </c>
    </row>
    <row r="1141" spans="1:21" x14ac:dyDescent="0.35">
      <c r="A1141">
        <v>11211</v>
      </c>
      <c r="B1141" s="1">
        <v>45650</v>
      </c>
      <c r="C1141" s="2">
        <f>YEAR(Table2[Order Date])</f>
        <v>2024</v>
      </c>
      <c r="D1141" s="2" t="str">
        <f>TEXT(Table2[Order Date],"mmm")</f>
        <v>Dec</v>
      </c>
      <c r="E1141" t="s">
        <v>2442</v>
      </c>
      <c r="F1141" t="s">
        <v>22</v>
      </c>
      <c r="G1141" t="s">
        <v>167</v>
      </c>
      <c r="H1141" t="str">
        <f>VLOOKUP(Table2[[#This Row],[City]], Table46[], 2, FALSE)</f>
        <v>Punjab</v>
      </c>
      <c r="I1141" t="s">
        <v>30</v>
      </c>
      <c r="J1141" t="s">
        <v>65</v>
      </c>
      <c r="K1141" t="s">
        <v>2443</v>
      </c>
      <c r="L1141" s="2">
        <v>1</v>
      </c>
      <c r="M1141" s="11">
        <v>10891</v>
      </c>
      <c r="N1141" s="6">
        <v>5</v>
      </c>
      <c r="O1141" s="4">
        <f>Table2[[#This Row],[Discount]]/100</f>
        <v>0.05</v>
      </c>
      <c r="P1141" s="4" t="str">
        <f>IF(Table2[[#This Row],[Discount%]]=0,"No Discount",
IF(Table2[[#This Row],[Discount%]]&lt;=0.1,"Medium Discount",
IF(Table2[[#This Row],[Discount%]]&lt;=0.2,"High Discount")))</f>
        <v>Medium Discount</v>
      </c>
      <c r="Q1141" s="9">
        <f>(Table2[Unit_Price]*Table2[Quantity])*(Table2[Discount]/100)</f>
        <v>544.55000000000007</v>
      </c>
      <c r="R1141" s="10">
        <v>10346.450000000001</v>
      </c>
      <c r="S1141" s="10">
        <v>1096.0899999999999</v>
      </c>
      <c r="T1141" s="4">
        <f>Table2[Profit]/Table2[Sales]</f>
        <v>0.10593875193907087</v>
      </c>
      <c r="U1141" t="s">
        <v>83</v>
      </c>
    </row>
    <row r="1142" spans="1:21" x14ac:dyDescent="0.35">
      <c r="A1142">
        <v>11212</v>
      </c>
      <c r="B1142" s="1">
        <v>45404</v>
      </c>
      <c r="C1142" s="2">
        <f>YEAR(Table2[Order Date])</f>
        <v>2024</v>
      </c>
      <c r="D1142" s="2" t="str">
        <f>TEXT(Table2[Order Date],"mmm")</f>
        <v>Apr</v>
      </c>
      <c r="E1142" t="s">
        <v>2444</v>
      </c>
      <c r="F1142" t="s">
        <v>28</v>
      </c>
      <c r="G1142" t="s">
        <v>85</v>
      </c>
      <c r="H1142" t="str">
        <f>VLOOKUP(Table2[[#This Row],[City]], Table46[], 2, FALSE)</f>
        <v>Odisha</v>
      </c>
      <c r="I1142" t="s">
        <v>30</v>
      </c>
      <c r="J1142" t="s">
        <v>104</v>
      </c>
      <c r="K1142" t="s">
        <v>2445</v>
      </c>
      <c r="L1142" s="2">
        <v>3</v>
      </c>
      <c r="M1142" s="11">
        <v>63114</v>
      </c>
      <c r="N1142" s="6">
        <v>0</v>
      </c>
      <c r="O1142" s="4">
        <f>Table2[[#This Row],[Discount]]/100</f>
        <v>0</v>
      </c>
      <c r="P1142" s="4" t="str">
        <f>IF(Table2[[#This Row],[Discount%]]=0,"No Discount",
IF(Table2[[#This Row],[Discount%]]&lt;=0.1,"Medium Discount",
IF(Table2[[#This Row],[Discount%]]&lt;=0.2,"High Discount")))</f>
        <v>No Discount</v>
      </c>
      <c r="Q1142" s="9">
        <f>(Table2[Unit_Price]*Table2[Quantity])*(Table2[Discount]/100)</f>
        <v>0</v>
      </c>
      <c r="R1142" s="10">
        <v>189342</v>
      </c>
      <c r="S1142" s="10">
        <v>32965.519999999997</v>
      </c>
      <c r="T1142" s="4">
        <f>Table2[Profit]/Table2[Sales]</f>
        <v>0.1741056923450687</v>
      </c>
      <c r="U1142" t="s">
        <v>83</v>
      </c>
    </row>
    <row r="1143" spans="1:21" x14ac:dyDescent="0.35">
      <c r="A1143">
        <v>11213</v>
      </c>
      <c r="B1143" s="1">
        <v>45432</v>
      </c>
      <c r="C1143" s="2">
        <f>YEAR(Table2[Order Date])</f>
        <v>2024</v>
      </c>
      <c r="D1143" s="2" t="str">
        <f>TEXT(Table2[Order Date],"mmm")</f>
        <v>May</v>
      </c>
      <c r="E1143" t="s">
        <v>2446</v>
      </c>
      <c r="F1143" t="s">
        <v>22</v>
      </c>
      <c r="G1143" t="s">
        <v>23</v>
      </c>
      <c r="H1143" t="str">
        <f>VLOOKUP(Table2[[#This Row],[City]], Table46[], 2, FALSE)</f>
        <v>Delhi</v>
      </c>
      <c r="I1143" t="s">
        <v>42</v>
      </c>
      <c r="J1143" t="s">
        <v>43</v>
      </c>
      <c r="K1143" t="s">
        <v>2447</v>
      </c>
      <c r="L1143" s="2">
        <v>1</v>
      </c>
      <c r="M1143" s="11">
        <v>18112</v>
      </c>
      <c r="N1143" s="6">
        <v>15</v>
      </c>
      <c r="O1143" s="4">
        <f>Table2[[#This Row],[Discount]]/100</f>
        <v>0.15</v>
      </c>
      <c r="P1143" s="4" t="str">
        <f>IF(Table2[[#This Row],[Discount%]]=0,"No Discount",
IF(Table2[[#This Row],[Discount%]]&lt;=0.1,"Medium Discount",
IF(Table2[[#This Row],[Discount%]]&lt;=0.2,"High Discount")))</f>
        <v>High Discount</v>
      </c>
      <c r="Q1143" s="9">
        <f>(Table2[Unit_Price]*Table2[Quantity])*(Table2[Discount]/100)</f>
        <v>2716.7999999999997</v>
      </c>
      <c r="R1143" s="10">
        <v>15395.2</v>
      </c>
      <c r="S1143" s="10">
        <v>3538.69</v>
      </c>
      <c r="T1143" s="4">
        <f>Table2[Profit]/Table2[Sales]</f>
        <v>0.22985670858449386</v>
      </c>
      <c r="U1143" t="s">
        <v>20</v>
      </c>
    </row>
    <row r="1144" spans="1:21" x14ac:dyDescent="0.35">
      <c r="A1144">
        <v>11214</v>
      </c>
      <c r="B1144" s="1">
        <v>45544</v>
      </c>
      <c r="C1144" s="2">
        <f>YEAR(Table2[Order Date])</f>
        <v>2024</v>
      </c>
      <c r="D1144" s="2" t="str">
        <f>TEXT(Table2[Order Date],"mmm")</f>
        <v>Sep</v>
      </c>
      <c r="E1144" t="s">
        <v>2448</v>
      </c>
      <c r="F1144" t="s">
        <v>28</v>
      </c>
      <c r="G1144" t="s">
        <v>29</v>
      </c>
      <c r="H1144" t="str">
        <f>VLOOKUP(Table2[[#This Row],[City]], Table46[], 2, FALSE)</f>
        <v>Bihar</v>
      </c>
      <c r="I1144" t="s">
        <v>86</v>
      </c>
      <c r="J1144" t="s">
        <v>90</v>
      </c>
      <c r="K1144" t="s">
        <v>2449</v>
      </c>
      <c r="L1144" s="2">
        <v>2</v>
      </c>
      <c r="M1144" s="11">
        <v>18606</v>
      </c>
      <c r="N1144" s="6">
        <v>20</v>
      </c>
      <c r="O1144" s="4">
        <f>Table2[[#This Row],[Discount]]/100</f>
        <v>0.2</v>
      </c>
      <c r="P1144" s="4" t="str">
        <f>IF(Table2[[#This Row],[Discount%]]=0,"No Discount",
IF(Table2[[#This Row],[Discount%]]&lt;=0.1,"Medium Discount",
IF(Table2[[#This Row],[Discount%]]&lt;=0.2,"High Discount")))</f>
        <v>High Discount</v>
      </c>
      <c r="Q1144" s="9">
        <f>(Table2[Unit_Price]*Table2[Quantity])*(Table2[Discount]/100)</f>
        <v>7442.4000000000005</v>
      </c>
      <c r="R1144" s="10">
        <v>29769.599999999999</v>
      </c>
      <c r="S1144" s="10">
        <v>4563.5</v>
      </c>
      <c r="T1144" s="4">
        <f>Table2[Profit]/Table2[Sales]</f>
        <v>0.15329396431258735</v>
      </c>
      <c r="U1144" t="s">
        <v>20</v>
      </c>
    </row>
    <row r="1145" spans="1:21" x14ac:dyDescent="0.35">
      <c r="A1145">
        <v>11215</v>
      </c>
      <c r="B1145" s="1">
        <v>45313</v>
      </c>
      <c r="C1145" s="2">
        <f>YEAR(Table2[Order Date])</f>
        <v>2024</v>
      </c>
      <c r="D1145" s="2" t="str">
        <f>TEXT(Table2[Order Date],"mmm")</f>
        <v>Jan</v>
      </c>
      <c r="E1145" t="s">
        <v>2450</v>
      </c>
      <c r="F1145" t="s">
        <v>40</v>
      </c>
      <c r="G1145" t="s">
        <v>62</v>
      </c>
      <c r="H1145" t="str">
        <f>VLOOKUP(Table2[[#This Row],[City]], Table46[], 2, FALSE)</f>
        <v>Goa</v>
      </c>
      <c r="I1145" t="s">
        <v>17</v>
      </c>
      <c r="J1145" t="s">
        <v>111</v>
      </c>
      <c r="K1145" t="s">
        <v>2451</v>
      </c>
      <c r="L1145" s="2">
        <v>4</v>
      </c>
      <c r="M1145" s="11">
        <v>7591</v>
      </c>
      <c r="N1145" s="6">
        <v>10</v>
      </c>
      <c r="O1145" s="4">
        <f>Table2[[#This Row],[Discount]]/100</f>
        <v>0.1</v>
      </c>
      <c r="P1145" s="4" t="str">
        <f>IF(Table2[[#This Row],[Discount%]]=0,"No Discount",
IF(Table2[[#This Row],[Discount%]]&lt;=0.1,"Medium Discount",
IF(Table2[[#This Row],[Discount%]]&lt;=0.2,"High Discount")))</f>
        <v>Medium Discount</v>
      </c>
      <c r="Q1145" s="9">
        <f>(Table2[Unit_Price]*Table2[Quantity])*(Table2[Discount]/100)</f>
        <v>3036.4</v>
      </c>
      <c r="R1145" s="10">
        <v>27327.599999999999</v>
      </c>
      <c r="S1145" s="10">
        <v>4109.63</v>
      </c>
      <c r="T1145" s="4">
        <f>Table2[Profit]/Table2[Sales]</f>
        <v>0.15038386100499129</v>
      </c>
      <c r="U1145" t="s">
        <v>20</v>
      </c>
    </row>
    <row r="1146" spans="1:21" x14ac:dyDescent="0.35">
      <c r="A1146">
        <v>11216</v>
      </c>
      <c r="B1146" s="1">
        <v>45669</v>
      </c>
      <c r="C1146" s="2">
        <f>YEAR(Table2[Order Date])</f>
        <v>2025</v>
      </c>
      <c r="D1146" s="2" t="str">
        <f>TEXT(Table2[Order Date],"mmm")</f>
        <v>Jan</v>
      </c>
      <c r="E1146" t="s">
        <v>2452</v>
      </c>
      <c r="F1146" t="s">
        <v>22</v>
      </c>
      <c r="G1146" t="s">
        <v>167</v>
      </c>
      <c r="H1146" t="str">
        <f>VLOOKUP(Table2[[#This Row],[City]], Table46[], 2, FALSE)</f>
        <v>Punjab</v>
      </c>
      <c r="I1146" t="s">
        <v>42</v>
      </c>
      <c r="J1146" t="s">
        <v>43</v>
      </c>
      <c r="K1146" t="s">
        <v>2453</v>
      </c>
      <c r="L1146" s="2">
        <v>1</v>
      </c>
      <c r="M1146" s="11">
        <v>64517</v>
      </c>
      <c r="N1146" s="6">
        <v>10</v>
      </c>
      <c r="O1146" s="4">
        <f>Table2[[#This Row],[Discount]]/100</f>
        <v>0.1</v>
      </c>
      <c r="P1146" s="4" t="str">
        <f>IF(Table2[[#This Row],[Discount%]]=0,"No Discount",
IF(Table2[[#This Row],[Discount%]]&lt;=0.1,"Medium Discount",
IF(Table2[[#This Row],[Discount%]]&lt;=0.2,"High Discount")))</f>
        <v>Medium Discount</v>
      </c>
      <c r="Q1146" s="9">
        <f>(Table2[Unit_Price]*Table2[Quantity])*(Table2[Discount]/100)</f>
        <v>6451.7000000000007</v>
      </c>
      <c r="R1146" s="10">
        <v>58065.3</v>
      </c>
      <c r="S1146" s="10">
        <v>6649.68</v>
      </c>
      <c r="T1146" s="4">
        <f>Table2[Profit]/Table2[Sales]</f>
        <v>0.11452072063693806</v>
      </c>
      <c r="U1146" t="s">
        <v>38</v>
      </c>
    </row>
    <row r="1147" spans="1:21" x14ac:dyDescent="0.35">
      <c r="A1147">
        <v>11217</v>
      </c>
      <c r="B1147" s="1">
        <v>45815</v>
      </c>
      <c r="C1147" s="2">
        <f>YEAR(Table2[Order Date])</f>
        <v>2025</v>
      </c>
      <c r="D1147" s="2" t="str">
        <f>TEXT(Table2[Order Date],"mmm")</f>
        <v>Jun</v>
      </c>
      <c r="E1147" t="s">
        <v>2454</v>
      </c>
      <c r="F1147" t="s">
        <v>15</v>
      </c>
      <c r="G1147" t="s">
        <v>147</v>
      </c>
      <c r="H1147" t="str">
        <f>VLOOKUP(Table2[[#This Row],[City]], Table46[], 2, FALSE)</f>
        <v>Kerala</v>
      </c>
      <c r="I1147" t="s">
        <v>30</v>
      </c>
      <c r="J1147" t="s">
        <v>65</v>
      </c>
      <c r="K1147" t="s">
        <v>2455</v>
      </c>
      <c r="L1147" s="2">
        <v>3</v>
      </c>
      <c r="M1147" s="11">
        <v>34872</v>
      </c>
      <c r="N1147" s="6">
        <v>0</v>
      </c>
      <c r="O1147" s="4">
        <f>Table2[[#This Row],[Discount]]/100</f>
        <v>0</v>
      </c>
      <c r="P1147" s="4" t="str">
        <f>IF(Table2[[#This Row],[Discount%]]=0,"No Discount",
IF(Table2[[#This Row],[Discount%]]&lt;=0.1,"Medium Discount",
IF(Table2[[#This Row],[Discount%]]&lt;=0.2,"High Discount")))</f>
        <v>No Discount</v>
      </c>
      <c r="Q1147" s="9">
        <f>(Table2[Unit_Price]*Table2[Quantity])*(Table2[Discount]/100)</f>
        <v>0</v>
      </c>
      <c r="R1147" s="10">
        <v>104616</v>
      </c>
      <c r="S1147" s="10">
        <v>23985.99</v>
      </c>
      <c r="T1147" s="4">
        <f>Table2[Profit]/Table2[Sales]</f>
        <v>0.2292764969029594</v>
      </c>
      <c r="U1147" t="s">
        <v>38</v>
      </c>
    </row>
    <row r="1148" spans="1:21" x14ac:dyDescent="0.35">
      <c r="A1148">
        <v>11218</v>
      </c>
      <c r="B1148" s="1">
        <v>45229</v>
      </c>
      <c r="C1148" s="2">
        <f>YEAR(Table2[Order Date])</f>
        <v>2023</v>
      </c>
      <c r="D1148" s="2" t="str">
        <f>TEXT(Table2[Order Date],"mmm")</f>
        <v>Oct</v>
      </c>
      <c r="E1148" t="s">
        <v>2456</v>
      </c>
      <c r="F1148" t="s">
        <v>15</v>
      </c>
      <c r="G1148" t="s">
        <v>174</v>
      </c>
      <c r="H1148" t="str">
        <f>VLOOKUP(Table2[[#This Row],[City]], Table46[], 2, FALSE)</f>
        <v>Tamil Nadu</v>
      </c>
      <c r="I1148" t="s">
        <v>30</v>
      </c>
      <c r="J1148" t="s">
        <v>104</v>
      </c>
      <c r="K1148" t="s">
        <v>2457</v>
      </c>
      <c r="L1148" s="2">
        <v>5</v>
      </c>
      <c r="M1148" s="11">
        <v>68467</v>
      </c>
      <c r="N1148" s="6">
        <v>0</v>
      </c>
      <c r="O1148" s="4">
        <f>Table2[[#This Row],[Discount]]/100</f>
        <v>0</v>
      </c>
      <c r="P1148" s="4" t="str">
        <f>IF(Table2[[#This Row],[Discount%]]=0,"No Discount",
IF(Table2[[#This Row],[Discount%]]&lt;=0.1,"Medium Discount",
IF(Table2[[#This Row],[Discount%]]&lt;=0.2,"High Discount")))</f>
        <v>No Discount</v>
      </c>
      <c r="Q1148" s="9">
        <f>(Table2[Unit_Price]*Table2[Quantity])*(Table2[Discount]/100)</f>
        <v>0</v>
      </c>
      <c r="R1148" s="10">
        <v>342335</v>
      </c>
      <c r="S1148" s="10">
        <v>20449.810000000001</v>
      </c>
      <c r="T1148" s="4">
        <f>Table2[Profit]/Table2[Sales]</f>
        <v>5.9736252501204963E-2</v>
      </c>
      <c r="U1148" t="s">
        <v>38</v>
      </c>
    </row>
    <row r="1149" spans="1:21" x14ac:dyDescent="0.35">
      <c r="A1149">
        <v>11219</v>
      </c>
      <c r="B1149" s="1">
        <v>45338</v>
      </c>
      <c r="C1149" s="2">
        <f>YEAR(Table2[Order Date])</f>
        <v>2024</v>
      </c>
      <c r="D1149" s="2" t="str">
        <f>TEXT(Table2[Order Date],"mmm")</f>
        <v>Feb</v>
      </c>
      <c r="E1149" t="s">
        <v>2458</v>
      </c>
      <c r="F1149" t="s">
        <v>15</v>
      </c>
      <c r="G1149" t="s">
        <v>174</v>
      </c>
      <c r="H1149" t="str">
        <f>VLOOKUP(Table2[[#This Row],[City]], Table46[], 2, FALSE)</f>
        <v>Tamil Nadu</v>
      </c>
      <c r="I1149" t="s">
        <v>96</v>
      </c>
      <c r="J1149" t="s">
        <v>214</v>
      </c>
      <c r="K1149" t="s">
        <v>2459</v>
      </c>
      <c r="L1149" s="2">
        <v>2</v>
      </c>
      <c r="M1149" s="11">
        <v>44464</v>
      </c>
      <c r="N1149" s="6">
        <v>0</v>
      </c>
      <c r="O1149" s="4">
        <f>Table2[[#This Row],[Discount]]/100</f>
        <v>0</v>
      </c>
      <c r="P1149" s="4" t="str">
        <f>IF(Table2[[#This Row],[Discount%]]=0,"No Discount",
IF(Table2[[#This Row],[Discount%]]&lt;=0.1,"Medium Discount",
IF(Table2[[#This Row],[Discount%]]&lt;=0.2,"High Discount")))</f>
        <v>No Discount</v>
      </c>
      <c r="Q1149" s="9">
        <f>(Table2[Unit_Price]*Table2[Quantity])*(Table2[Discount]/100)</f>
        <v>0</v>
      </c>
      <c r="R1149" s="10">
        <v>88928</v>
      </c>
      <c r="S1149" s="10">
        <v>6803.49</v>
      </c>
      <c r="T1149" s="4">
        <f>Table2[Profit]/Table2[Sales]</f>
        <v>7.6505600035984167E-2</v>
      </c>
      <c r="U1149" t="s">
        <v>83</v>
      </c>
    </row>
    <row r="1150" spans="1:21" x14ac:dyDescent="0.35">
      <c r="A1150">
        <v>11220</v>
      </c>
      <c r="B1150" s="1">
        <v>45657</v>
      </c>
      <c r="C1150" s="2">
        <f>YEAR(Table2[Order Date])</f>
        <v>2024</v>
      </c>
      <c r="D1150" s="2" t="str">
        <f>TEXT(Table2[Order Date],"mmm")</f>
        <v>Dec</v>
      </c>
      <c r="E1150" t="s">
        <v>2460</v>
      </c>
      <c r="F1150" t="s">
        <v>40</v>
      </c>
      <c r="G1150" t="s">
        <v>50</v>
      </c>
      <c r="H1150" t="str">
        <f>VLOOKUP(Table2[[#This Row],[City]], Table46[], 2, FALSE)</f>
        <v>Maharashtra</v>
      </c>
      <c r="I1150" t="s">
        <v>86</v>
      </c>
      <c r="J1150" t="s">
        <v>171</v>
      </c>
      <c r="K1150" t="s">
        <v>2461</v>
      </c>
      <c r="L1150" s="2">
        <v>1</v>
      </c>
      <c r="M1150" s="11">
        <v>34220</v>
      </c>
      <c r="N1150" s="6">
        <v>20</v>
      </c>
      <c r="O1150" s="4">
        <f>Table2[[#This Row],[Discount]]/100</f>
        <v>0.2</v>
      </c>
      <c r="P1150" s="4" t="str">
        <f>IF(Table2[[#This Row],[Discount%]]=0,"No Discount",
IF(Table2[[#This Row],[Discount%]]&lt;=0.1,"Medium Discount",
IF(Table2[[#This Row],[Discount%]]&lt;=0.2,"High Discount")))</f>
        <v>High Discount</v>
      </c>
      <c r="Q1150" s="9">
        <f>(Table2[Unit_Price]*Table2[Quantity])*(Table2[Discount]/100)</f>
        <v>6844</v>
      </c>
      <c r="R1150" s="10">
        <v>27376</v>
      </c>
      <c r="S1150" s="10">
        <v>6620.01</v>
      </c>
      <c r="T1150" s="4">
        <f>Table2[Profit]/Table2[Sales]</f>
        <v>0.24181801578024548</v>
      </c>
      <c r="U1150" t="s">
        <v>72</v>
      </c>
    </row>
    <row r="1151" spans="1:21" x14ac:dyDescent="0.35">
      <c r="A1151">
        <v>11221</v>
      </c>
      <c r="B1151" s="1">
        <v>45572</v>
      </c>
      <c r="C1151" s="2">
        <f>YEAR(Table2[Order Date])</f>
        <v>2024</v>
      </c>
      <c r="D1151" s="2" t="str">
        <f>TEXT(Table2[Order Date],"mmm")</f>
        <v>Oct</v>
      </c>
      <c r="E1151" t="s">
        <v>2462</v>
      </c>
      <c r="F1151" t="s">
        <v>40</v>
      </c>
      <c r="G1151" t="s">
        <v>50</v>
      </c>
      <c r="H1151" t="str">
        <f>VLOOKUP(Table2[[#This Row],[City]], Table46[], 2, FALSE)</f>
        <v>Maharashtra</v>
      </c>
      <c r="I1151" t="s">
        <v>75</v>
      </c>
      <c r="J1151" t="s">
        <v>76</v>
      </c>
      <c r="K1151" t="s">
        <v>2463</v>
      </c>
      <c r="L1151" s="2">
        <v>1</v>
      </c>
      <c r="M1151" s="11">
        <v>26431</v>
      </c>
      <c r="N1151" s="6">
        <v>15</v>
      </c>
      <c r="O1151" s="4">
        <f>Table2[[#This Row],[Discount]]/100</f>
        <v>0.15</v>
      </c>
      <c r="P1151" s="4" t="str">
        <f>IF(Table2[[#This Row],[Discount%]]=0,"No Discount",
IF(Table2[[#This Row],[Discount%]]&lt;=0.1,"Medium Discount",
IF(Table2[[#This Row],[Discount%]]&lt;=0.2,"High Discount")))</f>
        <v>High Discount</v>
      </c>
      <c r="Q1151" s="9">
        <f>(Table2[Unit_Price]*Table2[Quantity])*(Table2[Discount]/100)</f>
        <v>3964.6499999999996</v>
      </c>
      <c r="R1151" s="10">
        <v>22466.35</v>
      </c>
      <c r="S1151" s="10">
        <v>1244.25</v>
      </c>
      <c r="T1151" s="4">
        <f>Table2[Profit]/Table2[Sales]</f>
        <v>5.5382828096241718E-2</v>
      </c>
      <c r="U1151" t="s">
        <v>38</v>
      </c>
    </row>
    <row r="1152" spans="1:21" x14ac:dyDescent="0.35">
      <c r="A1152">
        <v>11222</v>
      </c>
      <c r="B1152" s="1">
        <v>45858</v>
      </c>
      <c r="C1152" s="2">
        <f>YEAR(Table2[Order Date])</f>
        <v>2025</v>
      </c>
      <c r="D1152" s="2" t="str">
        <f>TEXT(Table2[Order Date],"mmm")</f>
        <v>Jul</v>
      </c>
      <c r="E1152" t="s">
        <v>2464</v>
      </c>
      <c r="F1152" t="s">
        <v>22</v>
      </c>
      <c r="G1152" t="s">
        <v>58</v>
      </c>
      <c r="H1152" t="str">
        <f>VLOOKUP(Table2[[#This Row],[City]], Table46[], 2, FALSE)</f>
        <v>Rajashtan</v>
      </c>
      <c r="I1152" t="s">
        <v>46</v>
      </c>
      <c r="J1152" t="s">
        <v>141</v>
      </c>
      <c r="K1152" t="s">
        <v>2465</v>
      </c>
      <c r="L1152" s="2">
        <v>3</v>
      </c>
      <c r="M1152" s="11">
        <v>32377</v>
      </c>
      <c r="N1152" s="6">
        <v>0</v>
      </c>
      <c r="O1152" s="4">
        <f>Table2[[#This Row],[Discount]]/100</f>
        <v>0</v>
      </c>
      <c r="P1152" s="4" t="str">
        <f>IF(Table2[[#This Row],[Discount%]]=0,"No Discount",
IF(Table2[[#This Row],[Discount%]]&lt;=0.1,"Medium Discount",
IF(Table2[[#This Row],[Discount%]]&lt;=0.2,"High Discount")))</f>
        <v>No Discount</v>
      </c>
      <c r="Q1152" s="9">
        <f>(Table2[Unit_Price]*Table2[Quantity])*(Table2[Discount]/100)</f>
        <v>0</v>
      </c>
      <c r="R1152" s="10">
        <v>97131</v>
      </c>
      <c r="S1152" s="10">
        <v>11165.69</v>
      </c>
      <c r="T1152" s="4">
        <f>Table2[Profit]/Table2[Sales]</f>
        <v>0.11495495773748855</v>
      </c>
      <c r="U1152" t="s">
        <v>83</v>
      </c>
    </row>
    <row r="1153" spans="1:21" x14ac:dyDescent="0.35">
      <c r="A1153">
        <v>11223</v>
      </c>
      <c r="B1153" s="1">
        <v>45304</v>
      </c>
      <c r="C1153" s="2">
        <f>YEAR(Table2[Order Date])</f>
        <v>2024</v>
      </c>
      <c r="D1153" s="2" t="str">
        <f>TEXT(Table2[Order Date],"mmm")</f>
        <v>Jan</v>
      </c>
      <c r="E1153" t="s">
        <v>2466</v>
      </c>
      <c r="F1153" t="s">
        <v>22</v>
      </c>
      <c r="G1153" t="s">
        <v>23</v>
      </c>
      <c r="H1153" t="str">
        <f>VLOOKUP(Table2[[#This Row],[City]], Table46[], 2, FALSE)</f>
        <v>Delhi</v>
      </c>
      <c r="I1153" t="s">
        <v>46</v>
      </c>
      <c r="J1153" t="s">
        <v>201</v>
      </c>
      <c r="K1153" t="s">
        <v>2467</v>
      </c>
      <c r="L1153" s="2">
        <v>1</v>
      </c>
      <c r="M1153" s="11">
        <v>12016</v>
      </c>
      <c r="N1153" s="6">
        <v>10</v>
      </c>
      <c r="O1153" s="4">
        <f>Table2[[#This Row],[Discount]]/100</f>
        <v>0.1</v>
      </c>
      <c r="P1153" s="4" t="str">
        <f>IF(Table2[[#This Row],[Discount%]]=0,"No Discount",
IF(Table2[[#This Row],[Discount%]]&lt;=0.1,"Medium Discount",
IF(Table2[[#This Row],[Discount%]]&lt;=0.2,"High Discount")))</f>
        <v>Medium Discount</v>
      </c>
      <c r="Q1153" s="9">
        <f>(Table2[Unit_Price]*Table2[Quantity])*(Table2[Discount]/100)</f>
        <v>1201.6000000000001</v>
      </c>
      <c r="R1153" s="10">
        <v>10814.4</v>
      </c>
      <c r="S1153" s="10">
        <v>641.61</v>
      </c>
      <c r="T1153" s="4">
        <f>Table2[Profit]/Table2[Sales]</f>
        <v>5.93292276964048E-2</v>
      </c>
      <c r="U1153" t="s">
        <v>83</v>
      </c>
    </row>
    <row r="1154" spans="1:21" x14ac:dyDescent="0.35">
      <c r="A1154">
        <v>11224</v>
      </c>
      <c r="B1154" s="1">
        <v>45339</v>
      </c>
      <c r="C1154" s="2">
        <f>YEAR(Table2[Order Date])</f>
        <v>2024</v>
      </c>
      <c r="D1154" s="2" t="str">
        <f>TEXT(Table2[Order Date],"mmm")</f>
        <v>Feb</v>
      </c>
      <c r="E1154" t="s">
        <v>2468</v>
      </c>
      <c r="F1154" t="s">
        <v>40</v>
      </c>
      <c r="G1154" t="s">
        <v>62</v>
      </c>
      <c r="H1154" t="str">
        <f>VLOOKUP(Table2[[#This Row],[City]], Table46[], 2, FALSE)</f>
        <v>Goa</v>
      </c>
      <c r="I1154" t="s">
        <v>30</v>
      </c>
      <c r="J1154" t="s">
        <v>65</v>
      </c>
      <c r="K1154" t="s">
        <v>2469</v>
      </c>
      <c r="L1154" s="2">
        <v>3</v>
      </c>
      <c r="M1154" s="11">
        <v>8027</v>
      </c>
      <c r="N1154" s="6">
        <v>5</v>
      </c>
      <c r="O1154" s="4">
        <f>Table2[[#This Row],[Discount]]/100</f>
        <v>0.05</v>
      </c>
      <c r="P1154" s="4" t="str">
        <f>IF(Table2[[#This Row],[Discount%]]=0,"No Discount",
IF(Table2[[#This Row],[Discount%]]&lt;=0.1,"Medium Discount",
IF(Table2[[#This Row],[Discount%]]&lt;=0.2,"High Discount")))</f>
        <v>Medium Discount</v>
      </c>
      <c r="Q1154" s="9">
        <f>(Table2[Unit_Price]*Table2[Quantity])*(Table2[Discount]/100)</f>
        <v>1204.05</v>
      </c>
      <c r="R1154" s="10">
        <v>22876.95</v>
      </c>
      <c r="S1154" s="10">
        <v>4882.74</v>
      </c>
      <c r="T1154" s="4">
        <f>Table2[Profit]/Table2[Sales]</f>
        <v>0.21343492030187589</v>
      </c>
      <c r="U1154" t="s">
        <v>83</v>
      </c>
    </row>
    <row r="1155" spans="1:21" x14ac:dyDescent="0.35">
      <c r="A1155">
        <v>11225</v>
      </c>
      <c r="B1155" s="1">
        <v>45396</v>
      </c>
      <c r="C1155" s="2">
        <f>YEAR(Table2[Order Date])</f>
        <v>2024</v>
      </c>
      <c r="D1155" s="2" t="str">
        <f>TEXT(Table2[Order Date],"mmm")</f>
        <v>Apr</v>
      </c>
      <c r="E1155" t="s">
        <v>2470</v>
      </c>
      <c r="F1155" t="s">
        <v>22</v>
      </c>
      <c r="G1155" t="s">
        <v>58</v>
      </c>
      <c r="H1155" t="str">
        <f>VLOOKUP(Table2[[#This Row],[City]], Table46[], 2, FALSE)</f>
        <v>Rajashtan</v>
      </c>
      <c r="I1155" t="s">
        <v>75</v>
      </c>
      <c r="J1155" t="s">
        <v>409</v>
      </c>
      <c r="K1155" t="s">
        <v>2471</v>
      </c>
      <c r="L1155" s="2">
        <v>2</v>
      </c>
      <c r="M1155" s="11">
        <v>36054</v>
      </c>
      <c r="N1155" s="6">
        <v>5</v>
      </c>
      <c r="O1155" s="4">
        <f>Table2[[#This Row],[Discount]]/100</f>
        <v>0.05</v>
      </c>
      <c r="P1155" s="4" t="str">
        <f>IF(Table2[[#This Row],[Discount%]]=0,"No Discount",
IF(Table2[[#This Row],[Discount%]]&lt;=0.1,"Medium Discount",
IF(Table2[[#This Row],[Discount%]]&lt;=0.2,"High Discount")))</f>
        <v>Medium Discount</v>
      </c>
      <c r="Q1155" s="9">
        <f>(Table2[Unit_Price]*Table2[Quantity])*(Table2[Discount]/100)</f>
        <v>3605.4</v>
      </c>
      <c r="R1155" s="10">
        <v>68502.600000000006</v>
      </c>
      <c r="S1155" s="10">
        <v>16746.830000000002</v>
      </c>
      <c r="T1155" s="4">
        <f>Table2[Profit]/Table2[Sales]</f>
        <v>0.24446999092005267</v>
      </c>
      <c r="U1155" t="s">
        <v>33</v>
      </c>
    </row>
    <row r="1156" spans="1:21" x14ac:dyDescent="0.35">
      <c r="A1156">
        <v>11226</v>
      </c>
      <c r="B1156" s="1">
        <v>45312</v>
      </c>
      <c r="C1156" s="2">
        <f>YEAR(Table2[Order Date])</f>
        <v>2024</v>
      </c>
      <c r="D1156" s="2" t="str">
        <f>TEXT(Table2[Order Date],"mmm")</f>
        <v>Jan</v>
      </c>
      <c r="E1156" t="s">
        <v>2472</v>
      </c>
      <c r="F1156" t="s">
        <v>28</v>
      </c>
      <c r="G1156" t="s">
        <v>114</v>
      </c>
      <c r="H1156" t="str">
        <f>VLOOKUP(Table2[[#This Row],[City]], Table46[], 2, FALSE)</f>
        <v>Jharkhand</v>
      </c>
      <c r="I1156" t="s">
        <v>75</v>
      </c>
      <c r="J1156" t="s">
        <v>76</v>
      </c>
      <c r="K1156" t="s">
        <v>2473</v>
      </c>
      <c r="L1156" s="2">
        <v>5</v>
      </c>
      <c r="M1156" s="11">
        <v>19221</v>
      </c>
      <c r="N1156" s="6">
        <v>15</v>
      </c>
      <c r="O1156" s="4">
        <f>Table2[[#This Row],[Discount]]/100</f>
        <v>0.15</v>
      </c>
      <c r="P1156" s="4" t="str">
        <f>IF(Table2[[#This Row],[Discount%]]=0,"No Discount",
IF(Table2[[#This Row],[Discount%]]&lt;=0.1,"Medium Discount",
IF(Table2[[#This Row],[Discount%]]&lt;=0.2,"High Discount")))</f>
        <v>High Discount</v>
      </c>
      <c r="Q1156" s="9">
        <f>(Table2[Unit_Price]*Table2[Quantity])*(Table2[Discount]/100)</f>
        <v>14415.75</v>
      </c>
      <c r="R1156" s="10">
        <v>81689.25</v>
      </c>
      <c r="S1156" s="10">
        <v>4493.8500000000004</v>
      </c>
      <c r="T1156" s="4">
        <f>Table2[Profit]/Table2[Sales]</f>
        <v>5.5011522323928794E-2</v>
      </c>
      <c r="U1156" t="s">
        <v>72</v>
      </c>
    </row>
    <row r="1157" spans="1:21" x14ac:dyDescent="0.35">
      <c r="A1157">
        <v>11227</v>
      </c>
      <c r="B1157" s="1">
        <v>45702</v>
      </c>
      <c r="C1157" s="2">
        <f>YEAR(Table2[Order Date])</f>
        <v>2025</v>
      </c>
      <c r="D1157" s="2" t="str">
        <f>TEXT(Table2[Order Date],"mmm")</f>
        <v>Feb</v>
      </c>
      <c r="E1157" t="s">
        <v>2474</v>
      </c>
      <c r="F1157" t="s">
        <v>15</v>
      </c>
      <c r="G1157" t="s">
        <v>93</v>
      </c>
      <c r="H1157" t="str">
        <f>VLOOKUP(Table2[[#This Row],[City]], Table46[], 2, FALSE)</f>
        <v>Tamil Nadu</v>
      </c>
      <c r="I1157" t="s">
        <v>86</v>
      </c>
      <c r="J1157" t="s">
        <v>87</v>
      </c>
      <c r="K1157" t="s">
        <v>2475</v>
      </c>
      <c r="L1157" s="2">
        <v>1</v>
      </c>
      <c r="M1157" s="11">
        <v>53001</v>
      </c>
      <c r="N1157" s="6">
        <v>0</v>
      </c>
      <c r="O1157" s="4">
        <f>Table2[[#This Row],[Discount]]/100</f>
        <v>0</v>
      </c>
      <c r="P1157" s="4" t="str">
        <f>IF(Table2[[#This Row],[Discount%]]=0,"No Discount",
IF(Table2[[#This Row],[Discount%]]&lt;=0.1,"Medium Discount",
IF(Table2[[#This Row],[Discount%]]&lt;=0.2,"High Discount")))</f>
        <v>No Discount</v>
      </c>
      <c r="Q1157" s="9">
        <f>(Table2[Unit_Price]*Table2[Quantity])*(Table2[Discount]/100)</f>
        <v>0</v>
      </c>
      <c r="R1157" s="10">
        <v>53001</v>
      </c>
      <c r="S1157" s="10">
        <v>7914.39</v>
      </c>
      <c r="T1157" s="4">
        <f>Table2[Profit]/Table2[Sales]</f>
        <v>0.1493252957491368</v>
      </c>
      <c r="U1157" t="s">
        <v>33</v>
      </c>
    </row>
    <row r="1158" spans="1:21" x14ac:dyDescent="0.35">
      <c r="A1158">
        <v>11228</v>
      </c>
      <c r="B1158" s="1">
        <v>45520</v>
      </c>
      <c r="C1158" s="2">
        <f>YEAR(Table2[Order Date])</f>
        <v>2024</v>
      </c>
      <c r="D1158" s="2" t="str">
        <f>TEXT(Table2[Order Date],"mmm")</f>
        <v>Aug</v>
      </c>
      <c r="E1158" t="s">
        <v>2476</v>
      </c>
      <c r="F1158" t="s">
        <v>40</v>
      </c>
      <c r="G1158" t="s">
        <v>103</v>
      </c>
      <c r="H1158" t="str">
        <f>VLOOKUP(Table2[[#This Row],[City]], Table46[], 2, FALSE)</f>
        <v>Gujarat</v>
      </c>
      <c r="I1158" t="s">
        <v>75</v>
      </c>
      <c r="J1158" t="s">
        <v>204</v>
      </c>
      <c r="K1158" t="s">
        <v>2477</v>
      </c>
      <c r="L1158" s="2">
        <v>1</v>
      </c>
      <c r="M1158" s="11">
        <v>40814</v>
      </c>
      <c r="N1158" s="6">
        <v>0</v>
      </c>
      <c r="O1158" s="4">
        <f>Table2[[#This Row],[Discount]]/100</f>
        <v>0</v>
      </c>
      <c r="P1158" s="4" t="str">
        <f>IF(Table2[[#This Row],[Discount%]]=0,"No Discount",
IF(Table2[[#This Row],[Discount%]]&lt;=0.1,"Medium Discount",
IF(Table2[[#This Row],[Discount%]]&lt;=0.2,"High Discount")))</f>
        <v>No Discount</v>
      </c>
      <c r="Q1158" s="9">
        <f>(Table2[Unit_Price]*Table2[Quantity])*(Table2[Discount]/100)</f>
        <v>0</v>
      </c>
      <c r="R1158" s="10">
        <v>40814</v>
      </c>
      <c r="S1158" s="10">
        <v>7510.69</v>
      </c>
      <c r="T1158" s="4">
        <f>Table2[Profit]/Table2[Sales]</f>
        <v>0.18402239427647374</v>
      </c>
      <c r="U1158" t="s">
        <v>38</v>
      </c>
    </row>
    <row r="1159" spans="1:21" x14ac:dyDescent="0.35">
      <c r="A1159">
        <v>11229</v>
      </c>
      <c r="B1159" s="1">
        <v>45472</v>
      </c>
      <c r="C1159" s="2">
        <f>YEAR(Table2[Order Date])</f>
        <v>2024</v>
      </c>
      <c r="D1159" s="2" t="str">
        <f>TEXT(Table2[Order Date],"mmm")</f>
        <v>Jun</v>
      </c>
      <c r="E1159" t="s">
        <v>2478</v>
      </c>
      <c r="F1159" t="s">
        <v>15</v>
      </c>
      <c r="G1159" t="s">
        <v>16</v>
      </c>
      <c r="H1159" t="str">
        <f>VLOOKUP(Table2[[#This Row],[City]], Table46[], 2, FALSE)</f>
        <v>Karnataka</v>
      </c>
      <c r="I1159" t="s">
        <v>42</v>
      </c>
      <c r="J1159" t="s">
        <v>188</v>
      </c>
      <c r="K1159" t="s">
        <v>2479</v>
      </c>
      <c r="L1159" s="2">
        <v>2</v>
      </c>
      <c r="M1159" s="11">
        <v>71859</v>
      </c>
      <c r="N1159" s="6">
        <v>20</v>
      </c>
      <c r="O1159" s="4">
        <f>Table2[[#This Row],[Discount]]/100</f>
        <v>0.2</v>
      </c>
      <c r="P1159" s="4" t="str">
        <f>IF(Table2[[#This Row],[Discount%]]=0,"No Discount",
IF(Table2[[#This Row],[Discount%]]&lt;=0.1,"Medium Discount",
IF(Table2[[#This Row],[Discount%]]&lt;=0.2,"High Discount")))</f>
        <v>High Discount</v>
      </c>
      <c r="Q1159" s="9">
        <f>(Table2[Unit_Price]*Table2[Quantity])*(Table2[Discount]/100)</f>
        <v>28743.600000000002</v>
      </c>
      <c r="R1159" s="10">
        <v>114974.39999999999</v>
      </c>
      <c r="S1159" s="10">
        <v>7335.38</v>
      </c>
      <c r="T1159" s="4">
        <f>Table2[Profit]/Table2[Sales]</f>
        <v>6.3800115503973062E-2</v>
      </c>
      <c r="U1159" t="s">
        <v>83</v>
      </c>
    </row>
    <row r="1160" spans="1:21" x14ac:dyDescent="0.35">
      <c r="A1160">
        <v>11230</v>
      </c>
      <c r="B1160" s="1">
        <v>45478</v>
      </c>
      <c r="C1160" s="2">
        <f>YEAR(Table2[Order Date])</f>
        <v>2024</v>
      </c>
      <c r="D1160" s="2" t="str">
        <f>TEXT(Table2[Order Date],"mmm")</f>
        <v>Jul</v>
      </c>
      <c r="E1160" t="s">
        <v>2480</v>
      </c>
      <c r="F1160" t="s">
        <v>15</v>
      </c>
      <c r="G1160" t="s">
        <v>93</v>
      </c>
      <c r="H1160" t="str">
        <f>VLOOKUP(Table2[[#This Row],[City]], Table46[], 2, FALSE)</f>
        <v>Tamil Nadu</v>
      </c>
      <c r="I1160" t="s">
        <v>96</v>
      </c>
      <c r="J1160" t="s">
        <v>183</v>
      </c>
      <c r="K1160" t="s">
        <v>2481</v>
      </c>
      <c r="L1160" s="2">
        <v>4</v>
      </c>
      <c r="M1160" s="11">
        <v>42753</v>
      </c>
      <c r="N1160" s="6">
        <v>15</v>
      </c>
      <c r="O1160" s="4">
        <f>Table2[[#This Row],[Discount]]/100</f>
        <v>0.15</v>
      </c>
      <c r="P1160" s="4" t="str">
        <f>IF(Table2[[#This Row],[Discount%]]=0,"No Discount",
IF(Table2[[#This Row],[Discount%]]&lt;=0.1,"Medium Discount",
IF(Table2[[#This Row],[Discount%]]&lt;=0.2,"High Discount")))</f>
        <v>High Discount</v>
      </c>
      <c r="Q1160" s="9">
        <f>(Table2[Unit_Price]*Table2[Quantity])*(Table2[Discount]/100)</f>
        <v>25651.8</v>
      </c>
      <c r="R1160" s="10">
        <v>145360.20000000001</v>
      </c>
      <c r="S1160" s="10">
        <v>19340.21</v>
      </c>
      <c r="T1160" s="4">
        <f>Table2[Profit]/Table2[Sales]</f>
        <v>0.13305024346416694</v>
      </c>
      <c r="U1160" t="s">
        <v>38</v>
      </c>
    </row>
    <row r="1161" spans="1:21" x14ac:dyDescent="0.35">
      <c r="A1161">
        <v>11231</v>
      </c>
      <c r="B1161" s="1">
        <v>45219</v>
      </c>
      <c r="C1161" s="2">
        <f>YEAR(Table2[Order Date])</f>
        <v>2023</v>
      </c>
      <c r="D1161" s="2" t="str">
        <f>TEXT(Table2[Order Date],"mmm")</f>
        <v>Oct</v>
      </c>
      <c r="E1161" t="s">
        <v>2482</v>
      </c>
      <c r="F1161" t="s">
        <v>28</v>
      </c>
      <c r="G1161" t="s">
        <v>35</v>
      </c>
      <c r="H1161" t="str">
        <f>VLOOKUP(Table2[[#This Row],[City]], Table46[], 2, FALSE)</f>
        <v>West Bengal</v>
      </c>
      <c r="I1161" t="s">
        <v>96</v>
      </c>
      <c r="J1161" t="s">
        <v>138</v>
      </c>
      <c r="K1161" t="s">
        <v>2483</v>
      </c>
      <c r="L1161" s="2">
        <v>4</v>
      </c>
      <c r="M1161" s="11">
        <v>31285</v>
      </c>
      <c r="N1161" s="6">
        <v>15</v>
      </c>
      <c r="O1161" s="4">
        <f>Table2[[#This Row],[Discount]]/100</f>
        <v>0.15</v>
      </c>
      <c r="P1161" s="4" t="str">
        <f>IF(Table2[[#This Row],[Discount%]]=0,"No Discount",
IF(Table2[[#This Row],[Discount%]]&lt;=0.1,"Medium Discount",
IF(Table2[[#This Row],[Discount%]]&lt;=0.2,"High Discount")))</f>
        <v>High Discount</v>
      </c>
      <c r="Q1161" s="9">
        <f>(Table2[Unit_Price]*Table2[Quantity])*(Table2[Discount]/100)</f>
        <v>18771</v>
      </c>
      <c r="R1161" s="10">
        <v>106369</v>
      </c>
      <c r="S1161" s="10">
        <v>16821.060000000001</v>
      </c>
      <c r="T1161" s="4">
        <f>Table2[Profit]/Table2[Sales]</f>
        <v>0.15813874343088682</v>
      </c>
      <c r="U1161" t="s">
        <v>83</v>
      </c>
    </row>
    <row r="1162" spans="1:21" x14ac:dyDescent="0.35">
      <c r="A1162">
        <v>11232</v>
      </c>
      <c r="B1162" s="1">
        <v>45577</v>
      </c>
      <c r="C1162" s="2">
        <f>YEAR(Table2[Order Date])</f>
        <v>2024</v>
      </c>
      <c r="D1162" s="2" t="str">
        <f>TEXT(Table2[Order Date],"mmm")</f>
        <v>Oct</v>
      </c>
      <c r="E1162" t="s">
        <v>2484</v>
      </c>
      <c r="F1162" t="s">
        <v>22</v>
      </c>
      <c r="G1162" t="s">
        <v>167</v>
      </c>
      <c r="H1162" t="str">
        <f>VLOOKUP(Table2[[#This Row],[City]], Table46[], 2, FALSE)</f>
        <v>Punjab</v>
      </c>
      <c r="I1162" t="s">
        <v>46</v>
      </c>
      <c r="J1162" t="s">
        <v>201</v>
      </c>
      <c r="K1162" t="s">
        <v>2485</v>
      </c>
      <c r="L1162" s="2">
        <v>3</v>
      </c>
      <c r="M1162" s="11">
        <v>66377</v>
      </c>
      <c r="N1162" s="6">
        <v>20</v>
      </c>
      <c r="O1162" s="4">
        <f>Table2[[#This Row],[Discount]]/100</f>
        <v>0.2</v>
      </c>
      <c r="P1162" s="4" t="str">
        <f>IF(Table2[[#This Row],[Discount%]]=0,"No Discount",
IF(Table2[[#This Row],[Discount%]]&lt;=0.1,"Medium Discount",
IF(Table2[[#This Row],[Discount%]]&lt;=0.2,"High Discount")))</f>
        <v>High Discount</v>
      </c>
      <c r="Q1162" s="9">
        <f>(Table2[Unit_Price]*Table2[Quantity])*(Table2[Discount]/100)</f>
        <v>39826.200000000004</v>
      </c>
      <c r="R1162" s="10">
        <v>159304.79999999999</v>
      </c>
      <c r="S1162" s="10">
        <v>28378.16</v>
      </c>
      <c r="T1162" s="4">
        <f>Table2[Profit]/Table2[Sales]</f>
        <v>0.17813750746995696</v>
      </c>
      <c r="U1162" t="s">
        <v>83</v>
      </c>
    </row>
    <row r="1163" spans="1:21" x14ac:dyDescent="0.35">
      <c r="A1163">
        <v>11233</v>
      </c>
      <c r="B1163" s="1">
        <v>45632</v>
      </c>
      <c r="C1163" s="2">
        <f>YEAR(Table2[Order Date])</f>
        <v>2024</v>
      </c>
      <c r="D1163" s="2" t="str">
        <f>TEXT(Table2[Order Date],"mmm")</f>
        <v>Dec</v>
      </c>
      <c r="E1163" t="s">
        <v>2486</v>
      </c>
      <c r="F1163" t="s">
        <v>28</v>
      </c>
      <c r="G1163" t="s">
        <v>144</v>
      </c>
      <c r="H1163" t="str">
        <f>VLOOKUP(Table2[[#This Row],[City]], Table46[], 2, FALSE)</f>
        <v>Assam</v>
      </c>
      <c r="I1163" t="s">
        <v>96</v>
      </c>
      <c r="J1163" t="s">
        <v>138</v>
      </c>
      <c r="K1163" t="s">
        <v>2487</v>
      </c>
      <c r="L1163" s="2">
        <v>1</v>
      </c>
      <c r="M1163" s="11">
        <v>41325</v>
      </c>
      <c r="N1163" s="6">
        <v>10</v>
      </c>
      <c r="O1163" s="4">
        <f>Table2[[#This Row],[Discount]]/100</f>
        <v>0.1</v>
      </c>
      <c r="P1163" s="4" t="str">
        <f>IF(Table2[[#This Row],[Discount%]]=0,"No Discount",
IF(Table2[[#This Row],[Discount%]]&lt;=0.1,"Medium Discount",
IF(Table2[[#This Row],[Discount%]]&lt;=0.2,"High Discount")))</f>
        <v>Medium Discount</v>
      </c>
      <c r="Q1163" s="9">
        <f>(Table2[Unit_Price]*Table2[Quantity])*(Table2[Discount]/100)</f>
        <v>4132.5</v>
      </c>
      <c r="R1163" s="10">
        <v>37192.5</v>
      </c>
      <c r="S1163" s="10">
        <v>4467.92</v>
      </c>
      <c r="T1163" s="4">
        <f>Table2[Profit]/Table2[Sales]</f>
        <v>0.1201295960207031</v>
      </c>
      <c r="U1163" t="s">
        <v>38</v>
      </c>
    </row>
    <row r="1164" spans="1:21" x14ac:dyDescent="0.35">
      <c r="A1164">
        <v>11234</v>
      </c>
      <c r="B1164" s="1">
        <v>45885</v>
      </c>
      <c r="C1164" s="2">
        <f>YEAR(Table2[Order Date])</f>
        <v>2025</v>
      </c>
      <c r="D1164" s="2" t="str">
        <f>TEXT(Table2[Order Date],"mmm")</f>
        <v>Aug</v>
      </c>
      <c r="E1164" t="s">
        <v>2488</v>
      </c>
      <c r="F1164" t="s">
        <v>22</v>
      </c>
      <c r="G1164" t="s">
        <v>54</v>
      </c>
      <c r="H1164" t="str">
        <f>VLOOKUP(Table2[[#This Row],[City]], Table46[], 2, FALSE)</f>
        <v>Uttar Pradesh</v>
      </c>
      <c r="I1164" t="s">
        <v>17</v>
      </c>
      <c r="J1164" t="s">
        <v>55</v>
      </c>
      <c r="K1164" t="s">
        <v>2489</v>
      </c>
      <c r="L1164" s="2">
        <v>5</v>
      </c>
      <c r="M1164" s="11">
        <v>71204</v>
      </c>
      <c r="N1164" s="6">
        <v>5</v>
      </c>
      <c r="O1164" s="4">
        <f>Table2[[#This Row],[Discount]]/100</f>
        <v>0.05</v>
      </c>
      <c r="P1164" s="4" t="str">
        <f>IF(Table2[[#This Row],[Discount%]]=0,"No Discount",
IF(Table2[[#This Row],[Discount%]]&lt;=0.1,"Medium Discount",
IF(Table2[[#This Row],[Discount%]]&lt;=0.2,"High Discount")))</f>
        <v>Medium Discount</v>
      </c>
      <c r="Q1164" s="9">
        <f>(Table2[Unit_Price]*Table2[Quantity])*(Table2[Discount]/100)</f>
        <v>17801</v>
      </c>
      <c r="R1164" s="10">
        <v>338219</v>
      </c>
      <c r="S1164" s="10">
        <v>74570.86</v>
      </c>
      <c r="T1164" s="4">
        <f>Table2[Profit]/Table2[Sales]</f>
        <v>0.22048099012769834</v>
      </c>
      <c r="U1164" t="s">
        <v>72</v>
      </c>
    </row>
    <row r="1165" spans="1:21" x14ac:dyDescent="0.35">
      <c r="A1165">
        <v>11235</v>
      </c>
      <c r="B1165" s="1">
        <v>45872</v>
      </c>
      <c r="C1165" s="2">
        <f>YEAR(Table2[Order Date])</f>
        <v>2025</v>
      </c>
      <c r="D1165" s="2" t="str">
        <f>TEXT(Table2[Order Date],"mmm")</f>
        <v>Aug</v>
      </c>
      <c r="E1165" t="s">
        <v>2490</v>
      </c>
      <c r="F1165" t="s">
        <v>28</v>
      </c>
      <c r="G1165" t="s">
        <v>85</v>
      </c>
      <c r="H1165" t="str">
        <f>VLOOKUP(Table2[[#This Row],[City]], Table46[], 2, FALSE)</f>
        <v>Odisha</v>
      </c>
      <c r="I1165" t="s">
        <v>86</v>
      </c>
      <c r="J1165" t="s">
        <v>90</v>
      </c>
      <c r="K1165" t="s">
        <v>2491</v>
      </c>
      <c r="L1165" s="2">
        <v>5</v>
      </c>
      <c r="M1165" s="11">
        <v>76499</v>
      </c>
      <c r="N1165" s="6">
        <v>10</v>
      </c>
      <c r="O1165" s="4">
        <f>Table2[[#This Row],[Discount]]/100</f>
        <v>0.1</v>
      </c>
      <c r="P1165" s="4" t="str">
        <f>IF(Table2[[#This Row],[Discount%]]=0,"No Discount",
IF(Table2[[#This Row],[Discount%]]&lt;=0.1,"Medium Discount",
IF(Table2[[#This Row],[Discount%]]&lt;=0.2,"High Discount")))</f>
        <v>Medium Discount</v>
      </c>
      <c r="Q1165" s="9">
        <f>(Table2[Unit_Price]*Table2[Quantity])*(Table2[Discount]/100)</f>
        <v>38249.5</v>
      </c>
      <c r="R1165" s="10">
        <v>344245.5</v>
      </c>
      <c r="S1165" s="10">
        <v>71278.789999999994</v>
      </c>
      <c r="T1165" s="4">
        <f>Table2[Profit]/Table2[Sales]</f>
        <v>0.20705801528269793</v>
      </c>
      <c r="U1165" t="s">
        <v>72</v>
      </c>
    </row>
    <row r="1166" spans="1:21" x14ac:dyDescent="0.35">
      <c r="A1166">
        <v>11236</v>
      </c>
      <c r="B1166" s="1">
        <v>45531</v>
      </c>
      <c r="C1166" s="2">
        <f>YEAR(Table2[Order Date])</f>
        <v>2024</v>
      </c>
      <c r="D1166" s="2" t="str">
        <f>TEXT(Table2[Order Date],"mmm")</f>
        <v>Aug</v>
      </c>
      <c r="E1166" t="s">
        <v>2492</v>
      </c>
      <c r="F1166" t="s">
        <v>40</v>
      </c>
      <c r="G1166" t="s">
        <v>103</v>
      </c>
      <c r="H1166" t="str">
        <f>VLOOKUP(Table2[[#This Row],[City]], Table46[], 2, FALSE)</f>
        <v>Gujarat</v>
      </c>
      <c r="I1166" t="s">
        <v>30</v>
      </c>
      <c r="J1166" t="s">
        <v>322</v>
      </c>
      <c r="K1166" t="s">
        <v>2493</v>
      </c>
      <c r="L1166" s="2">
        <v>4</v>
      </c>
      <c r="M1166" s="11">
        <v>15315</v>
      </c>
      <c r="N1166" s="6">
        <v>10</v>
      </c>
      <c r="O1166" s="4">
        <f>Table2[[#This Row],[Discount]]/100</f>
        <v>0.1</v>
      </c>
      <c r="P1166" s="4" t="str">
        <f>IF(Table2[[#This Row],[Discount%]]=0,"No Discount",
IF(Table2[[#This Row],[Discount%]]&lt;=0.1,"Medium Discount",
IF(Table2[[#This Row],[Discount%]]&lt;=0.2,"High Discount")))</f>
        <v>Medium Discount</v>
      </c>
      <c r="Q1166" s="9">
        <f>(Table2[Unit_Price]*Table2[Quantity])*(Table2[Discount]/100)</f>
        <v>6126</v>
      </c>
      <c r="R1166" s="10">
        <v>55134</v>
      </c>
      <c r="S1166" s="10">
        <v>8566.2099999999991</v>
      </c>
      <c r="T1166" s="4">
        <f>Table2[Profit]/Table2[Sales]</f>
        <v>0.15537073312293684</v>
      </c>
      <c r="U1166" t="s">
        <v>20</v>
      </c>
    </row>
    <row r="1167" spans="1:21" x14ac:dyDescent="0.35">
      <c r="A1167">
        <v>11237</v>
      </c>
      <c r="B1167" s="1">
        <v>45853</v>
      </c>
      <c r="C1167" s="2">
        <f>YEAR(Table2[Order Date])</f>
        <v>2025</v>
      </c>
      <c r="D1167" s="2" t="str">
        <f>TEXT(Table2[Order Date],"mmm")</f>
        <v>Jul</v>
      </c>
      <c r="E1167" t="s">
        <v>2494</v>
      </c>
      <c r="F1167" t="s">
        <v>15</v>
      </c>
      <c r="G1167" t="s">
        <v>174</v>
      </c>
      <c r="H1167" t="str">
        <f>VLOOKUP(Table2[[#This Row],[City]], Table46[], 2, FALSE)</f>
        <v>Tamil Nadu</v>
      </c>
      <c r="I1167" t="s">
        <v>30</v>
      </c>
      <c r="J1167" t="s">
        <v>322</v>
      </c>
      <c r="K1167" t="s">
        <v>2495</v>
      </c>
      <c r="L1167" s="2">
        <v>2</v>
      </c>
      <c r="M1167" s="11">
        <v>11094</v>
      </c>
      <c r="N1167" s="6">
        <v>10</v>
      </c>
      <c r="O1167" s="4">
        <f>Table2[[#This Row],[Discount]]/100</f>
        <v>0.1</v>
      </c>
      <c r="P1167" s="4" t="str">
        <f>IF(Table2[[#This Row],[Discount%]]=0,"No Discount",
IF(Table2[[#This Row],[Discount%]]&lt;=0.1,"Medium Discount",
IF(Table2[[#This Row],[Discount%]]&lt;=0.2,"High Discount")))</f>
        <v>Medium Discount</v>
      </c>
      <c r="Q1167" s="9">
        <f>(Table2[Unit_Price]*Table2[Quantity])*(Table2[Discount]/100)</f>
        <v>2218.8000000000002</v>
      </c>
      <c r="R1167" s="10">
        <v>19969.2</v>
      </c>
      <c r="S1167" s="10">
        <v>4050.75</v>
      </c>
      <c r="T1167" s="4">
        <f>Table2[Profit]/Table2[Sales]</f>
        <v>0.20284988882879634</v>
      </c>
      <c r="U1167" t="s">
        <v>83</v>
      </c>
    </row>
    <row r="1168" spans="1:21" x14ac:dyDescent="0.35">
      <c r="A1168">
        <v>11238</v>
      </c>
      <c r="B1168" s="1">
        <v>45550</v>
      </c>
      <c r="C1168" s="2">
        <f>YEAR(Table2[Order Date])</f>
        <v>2024</v>
      </c>
      <c r="D1168" s="2" t="str">
        <f>TEXT(Table2[Order Date],"mmm")</f>
        <v>Sep</v>
      </c>
      <c r="E1168" t="s">
        <v>2496</v>
      </c>
      <c r="F1168" t="s">
        <v>40</v>
      </c>
      <c r="G1168" t="s">
        <v>41</v>
      </c>
      <c r="H1168" t="str">
        <f>VLOOKUP(Table2[[#This Row],[City]], Table46[], 2, FALSE)</f>
        <v>Maharashtra</v>
      </c>
      <c r="I1168" t="s">
        <v>75</v>
      </c>
      <c r="J1168" t="s">
        <v>204</v>
      </c>
      <c r="K1168" t="s">
        <v>2497</v>
      </c>
      <c r="L1168" s="2">
        <v>2</v>
      </c>
      <c r="M1168" s="11">
        <v>37711</v>
      </c>
      <c r="N1168" s="6">
        <v>0</v>
      </c>
      <c r="O1168" s="4">
        <f>Table2[[#This Row],[Discount]]/100</f>
        <v>0</v>
      </c>
      <c r="P1168" s="4" t="str">
        <f>IF(Table2[[#This Row],[Discount%]]=0,"No Discount",
IF(Table2[[#This Row],[Discount%]]&lt;=0.1,"Medium Discount",
IF(Table2[[#This Row],[Discount%]]&lt;=0.2,"High Discount")))</f>
        <v>No Discount</v>
      </c>
      <c r="Q1168" s="9">
        <f>(Table2[Unit_Price]*Table2[Quantity])*(Table2[Discount]/100)</f>
        <v>0</v>
      </c>
      <c r="R1168" s="10">
        <v>75422</v>
      </c>
      <c r="S1168" s="10">
        <v>3784.17</v>
      </c>
      <c r="T1168" s="4">
        <f>Table2[Profit]/Table2[Sales]</f>
        <v>5.017329161252685E-2</v>
      </c>
      <c r="U1168" t="s">
        <v>72</v>
      </c>
    </row>
    <row r="1169" spans="1:21" x14ac:dyDescent="0.35">
      <c r="A1169">
        <v>11239</v>
      </c>
      <c r="B1169" s="1">
        <v>45423</v>
      </c>
      <c r="C1169" s="2">
        <f>YEAR(Table2[Order Date])</f>
        <v>2024</v>
      </c>
      <c r="D1169" s="2" t="str">
        <f>TEXT(Table2[Order Date],"mmm")</f>
        <v>May</v>
      </c>
      <c r="E1169" t="s">
        <v>2498</v>
      </c>
      <c r="F1169" t="s">
        <v>28</v>
      </c>
      <c r="G1169" t="s">
        <v>144</v>
      </c>
      <c r="H1169" t="str">
        <f>VLOOKUP(Table2[[#This Row],[City]], Table46[], 2, FALSE)</f>
        <v>Assam</v>
      </c>
      <c r="I1169" t="s">
        <v>129</v>
      </c>
      <c r="J1169" t="s">
        <v>164</v>
      </c>
      <c r="K1169" t="s">
        <v>2499</v>
      </c>
      <c r="L1169" s="2">
        <v>4</v>
      </c>
      <c r="M1169" s="11">
        <v>30120</v>
      </c>
      <c r="N1169" s="6">
        <v>20</v>
      </c>
      <c r="O1169" s="4">
        <f>Table2[[#This Row],[Discount]]/100</f>
        <v>0.2</v>
      </c>
      <c r="P1169" s="4" t="str">
        <f>IF(Table2[[#This Row],[Discount%]]=0,"No Discount",
IF(Table2[[#This Row],[Discount%]]&lt;=0.1,"Medium Discount",
IF(Table2[[#This Row],[Discount%]]&lt;=0.2,"High Discount")))</f>
        <v>High Discount</v>
      </c>
      <c r="Q1169" s="9">
        <f>(Table2[Unit_Price]*Table2[Quantity])*(Table2[Discount]/100)</f>
        <v>24096</v>
      </c>
      <c r="R1169" s="10">
        <v>96384</v>
      </c>
      <c r="S1169" s="10">
        <v>6183.22</v>
      </c>
      <c r="T1169" s="4">
        <f>Table2[Profit]/Table2[Sales]</f>
        <v>6.41519339309429E-2</v>
      </c>
      <c r="U1169" t="s">
        <v>38</v>
      </c>
    </row>
    <row r="1170" spans="1:21" x14ac:dyDescent="0.35">
      <c r="A1170">
        <v>11240</v>
      </c>
      <c r="B1170" s="1">
        <v>45695</v>
      </c>
      <c r="C1170" s="2">
        <f>YEAR(Table2[Order Date])</f>
        <v>2025</v>
      </c>
      <c r="D1170" s="2" t="str">
        <f>TEXT(Table2[Order Date],"mmm")</f>
        <v>Feb</v>
      </c>
      <c r="E1170" t="s">
        <v>2500</v>
      </c>
      <c r="F1170" t="s">
        <v>40</v>
      </c>
      <c r="G1170" t="s">
        <v>50</v>
      </c>
      <c r="H1170" t="str">
        <f>VLOOKUP(Table2[[#This Row],[City]], Table46[], 2, FALSE)</f>
        <v>Maharashtra</v>
      </c>
      <c r="I1170" t="s">
        <v>86</v>
      </c>
      <c r="J1170" t="s">
        <v>87</v>
      </c>
      <c r="K1170" t="s">
        <v>2501</v>
      </c>
      <c r="L1170" s="2">
        <v>3</v>
      </c>
      <c r="M1170" s="11">
        <v>1789</v>
      </c>
      <c r="N1170" s="6">
        <v>15</v>
      </c>
      <c r="O1170" s="4">
        <f>Table2[[#This Row],[Discount]]/100</f>
        <v>0.15</v>
      </c>
      <c r="P1170" s="4" t="str">
        <f>IF(Table2[[#This Row],[Discount%]]=0,"No Discount",
IF(Table2[[#This Row],[Discount%]]&lt;=0.1,"Medium Discount",
IF(Table2[[#This Row],[Discount%]]&lt;=0.2,"High Discount")))</f>
        <v>High Discount</v>
      </c>
      <c r="Q1170" s="9">
        <f>(Table2[Unit_Price]*Table2[Quantity])*(Table2[Discount]/100)</f>
        <v>805.05</v>
      </c>
      <c r="R1170" s="10">
        <v>4561.95</v>
      </c>
      <c r="S1170" s="10">
        <v>782.34</v>
      </c>
      <c r="T1170" s="4">
        <f>Table2[Profit]/Table2[Sales]</f>
        <v>0.17149245388485188</v>
      </c>
      <c r="U1170" t="s">
        <v>83</v>
      </c>
    </row>
    <row r="1171" spans="1:21" x14ac:dyDescent="0.35">
      <c r="A1171">
        <v>11241</v>
      </c>
      <c r="B1171" s="1">
        <v>45743</v>
      </c>
      <c r="C1171" s="2">
        <f>YEAR(Table2[Order Date])</f>
        <v>2025</v>
      </c>
      <c r="D1171" s="2" t="str">
        <f>TEXT(Table2[Order Date],"mmm")</f>
        <v>Mar</v>
      </c>
      <c r="E1171" t="s">
        <v>2502</v>
      </c>
      <c r="F1171" t="s">
        <v>15</v>
      </c>
      <c r="G1171" t="s">
        <v>147</v>
      </c>
      <c r="H1171" t="str">
        <f>VLOOKUP(Table2[[#This Row],[City]], Table46[], 2, FALSE)</f>
        <v>Kerala</v>
      </c>
      <c r="I1171" t="s">
        <v>46</v>
      </c>
      <c r="J1171" t="s">
        <v>141</v>
      </c>
      <c r="K1171" t="s">
        <v>2503</v>
      </c>
      <c r="L1171" s="2">
        <v>2</v>
      </c>
      <c r="M1171" s="11">
        <v>27120</v>
      </c>
      <c r="N1171" s="6">
        <v>0</v>
      </c>
      <c r="O1171" s="4">
        <f>Table2[[#This Row],[Discount]]/100</f>
        <v>0</v>
      </c>
      <c r="P1171" s="4" t="str">
        <f>IF(Table2[[#This Row],[Discount%]]=0,"No Discount",
IF(Table2[[#This Row],[Discount%]]&lt;=0.1,"Medium Discount",
IF(Table2[[#This Row],[Discount%]]&lt;=0.2,"High Discount")))</f>
        <v>No Discount</v>
      </c>
      <c r="Q1171" s="9">
        <f>(Table2[Unit_Price]*Table2[Quantity])*(Table2[Discount]/100)</f>
        <v>0</v>
      </c>
      <c r="R1171" s="10">
        <v>54240</v>
      </c>
      <c r="S1171" s="10">
        <v>3084.99</v>
      </c>
      <c r="T1171" s="4">
        <f>Table2[Profit]/Table2[Sales]</f>
        <v>5.6876659292035392E-2</v>
      </c>
      <c r="U1171" t="s">
        <v>38</v>
      </c>
    </row>
    <row r="1172" spans="1:21" x14ac:dyDescent="0.35">
      <c r="A1172">
        <v>11242</v>
      </c>
      <c r="B1172" s="1">
        <v>45539</v>
      </c>
      <c r="C1172" s="2">
        <f>YEAR(Table2[Order Date])</f>
        <v>2024</v>
      </c>
      <c r="D1172" s="2" t="str">
        <f>TEXT(Table2[Order Date],"mmm")</f>
        <v>Sep</v>
      </c>
      <c r="E1172" t="s">
        <v>2504</v>
      </c>
      <c r="F1172" t="s">
        <v>28</v>
      </c>
      <c r="G1172" t="s">
        <v>35</v>
      </c>
      <c r="H1172" t="str">
        <f>VLOOKUP(Table2[[#This Row],[City]], Table46[], 2, FALSE)</f>
        <v>West Bengal</v>
      </c>
      <c r="I1172" t="s">
        <v>24</v>
      </c>
      <c r="J1172" t="s">
        <v>59</v>
      </c>
      <c r="K1172" t="s">
        <v>2505</v>
      </c>
      <c r="L1172" s="2">
        <v>4</v>
      </c>
      <c r="M1172" s="11">
        <v>13276</v>
      </c>
      <c r="N1172" s="6">
        <v>0</v>
      </c>
      <c r="O1172" s="4">
        <f>Table2[[#This Row],[Discount]]/100</f>
        <v>0</v>
      </c>
      <c r="P1172" s="4" t="str">
        <f>IF(Table2[[#This Row],[Discount%]]=0,"No Discount",
IF(Table2[[#This Row],[Discount%]]&lt;=0.1,"Medium Discount",
IF(Table2[[#This Row],[Discount%]]&lt;=0.2,"High Discount")))</f>
        <v>No Discount</v>
      </c>
      <c r="Q1172" s="9">
        <f>(Table2[Unit_Price]*Table2[Quantity])*(Table2[Discount]/100)</f>
        <v>0</v>
      </c>
      <c r="R1172" s="10">
        <v>53104</v>
      </c>
      <c r="S1172" s="10">
        <v>4194.6400000000003</v>
      </c>
      <c r="T1172" s="4">
        <f>Table2[Profit]/Table2[Sales]</f>
        <v>7.8989153359445619E-2</v>
      </c>
      <c r="U1172" t="s">
        <v>33</v>
      </c>
    </row>
    <row r="1173" spans="1:21" x14ac:dyDescent="0.35">
      <c r="A1173">
        <v>11243</v>
      </c>
      <c r="B1173" s="1">
        <v>45481</v>
      </c>
      <c r="C1173" s="2">
        <f>YEAR(Table2[Order Date])</f>
        <v>2024</v>
      </c>
      <c r="D1173" s="2" t="str">
        <f>TEXT(Table2[Order Date],"mmm")</f>
        <v>Jul</v>
      </c>
      <c r="E1173" t="s">
        <v>2506</v>
      </c>
      <c r="F1173" t="s">
        <v>15</v>
      </c>
      <c r="G1173" t="s">
        <v>147</v>
      </c>
      <c r="H1173" t="str">
        <f>VLOOKUP(Table2[[#This Row],[City]], Table46[], 2, FALSE)</f>
        <v>Kerala</v>
      </c>
      <c r="I1173" t="s">
        <v>69</v>
      </c>
      <c r="J1173" t="s">
        <v>70</v>
      </c>
      <c r="K1173" t="s">
        <v>2507</v>
      </c>
      <c r="L1173" s="2">
        <v>3</v>
      </c>
      <c r="M1173" s="11">
        <v>1578</v>
      </c>
      <c r="N1173" s="6">
        <v>15</v>
      </c>
      <c r="O1173" s="4">
        <f>Table2[[#This Row],[Discount]]/100</f>
        <v>0.15</v>
      </c>
      <c r="P1173" s="4" t="str">
        <f>IF(Table2[[#This Row],[Discount%]]=0,"No Discount",
IF(Table2[[#This Row],[Discount%]]&lt;=0.1,"Medium Discount",
IF(Table2[[#This Row],[Discount%]]&lt;=0.2,"High Discount")))</f>
        <v>High Discount</v>
      </c>
      <c r="Q1173" s="9">
        <f>(Table2[Unit_Price]*Table2[Quantity])*(Table2[Discount]/100)</f>
        <v>710.1</v>
      </c>
      <c r="R1173" s="10">
        <v>4023.9</v>
      </c>
      <c r="S1173" s="10">
        <v>866.73</v>
      </c>
      <c r="T1173" s="4">
        <f>Table2[Profit]/Table2[Sales]</f>
        <v>0.21539551181689406</v>
      </c>
      <c r="U1173" t="s">
        <v>72</v>
      </c>
    </row>
    <row r="1174" spans="1:21" x14ac:dyDescent="0.35">
      <c r="A1174">
        <v>11244</v>
      </c>
      <c r="B1174" s="1">
        <v>45434</v>
      </c>
      <c r="C1174" s="2">
        <f>YEAR(Table2[Order Date])</f>
        <v>2024</v>
      </c>
      <c r="D1174" s="2" t="str">
        <f>TEXT(Table2[Order Date],"mmm")</f>
        <v>May</v>
      </c>
      <c r="E1174" t="s">
        <v>2508</v>
      </c>
      <c r="F1174" t="s">
        <v>28</v>
      </c>
      <c r="G1174" t="s">
        <v>85</v>
      </c>
      <c r="H1174" t="str">
        <f>VLOOKUP(Table2[[#This Row],[City]], Table46[], 2, FALSE)</f>
        <v>Odisha</v>
      </c>
      <c r="I1174" t="s">
        <v>30</v>
      </c>
      <c r="J1174" t="s">
        <v>31</v>
      </c>
      <c r="K1174" t="s">
        <v>2509</v>
      </c>
      <c r="L1174" s="2">
        <v>5</v>
      </c>
      <c r="M1174" s="11">
        <v>16068</v>
      </c>
      <c r="N1174" s="6">
        <v>15</v>
      </c>
      <c r="O1174" s="4">
        <f>Table2[[#This Row],[Discount]]/100</f>
        <v>0.15</v>
      </c>
      <c r="P1174" s="4" t="str">
        <f>IF(Table2[[#This Row],[Discount%]]=0,"No Discount",
IF(Table2[[#This Row],[Discount%]]&lt;=0.1,"Medium Discount",
IF(Table2[[#This Row],[Discount%]]&lt;=0.2,"High Discount")))</f>
        <v>High Discount</v>
      </c>
      <c r="Q1174" s="9">
        <f>(Table2[Unit_Price]*Table2[Quantity])*(Table2[Discount]/100)</f>
        <v>12051</v>
      </c>
      <c r="R1174" s="10">
        <v>68289</v>
      </c>
      <c r="S1174" s="10">
        <v>11639.76</v>
      </c>
      <c r="T1174" s="4">
        <f>Table2[Profit]/Table2[Sales]</f>
        <v>0.17044853490313228</v>
      </c>
      <c r="U1174" t="s">
        <v>38</v>
      </c>
    </row>
    <row r="1175" spans="1:21" x14ac:dyDescent="0.35">
      <c r="A1175">
        <v>11245</v>
      </c>
      <c r="B1175" s="1">
        <v>45532</v>
      </c>
      <c r="C1175" s="2">
        <f>YEAR(Table2[Order Date])</f>
        <v>2024</v>
      </c>
      <c r="D1175" s="2" t="str">
        <f>TEXT(Table2[Order Date],"mmm")</f>
        <v>Aug</v>
      </c>
      <c r="E1175" t="s">
        <v>2510</v>
      </c>
      <c r="F1175" t="s">
        <v>22</v>
      </c>
      <c r="G1175" t="s">
        <v>54</v>
      </c>
      <c r="H1175" t="str">
        <f>VLOOKUP(Table2[[#This Row],[City]], Table46[], 2, FALSE)</f>
        <v>Uttar Pradesh</v>
      </c>
      <c r="I1175" t="s">
        <v>96</v>
      </c>
      <c r="J1175" t="s">
        <v>138</v>
      </c>
      <c r="K1175" t="s">
        <v>2511</v>
      </c>
      <c r="L1175" s="2">
        <v>4</v>
      </c>
      <c r="M1175" s="11">
        <v>37969</v>
      </c>
      <c r="N1175" s="6">
        <v>10</v>
      </c>
      <c r="O1175" s="4">
        <f>Table2[[#This Row],[Discount]]/100</f>
        <v>0.1</v>
      </c>
      <c r="P1175" s="4" t="str">
        <f>IF(Table2[[#This Row],[Discount%]]=0,"No Discount",
IF(Table2[[#This Row],[Discount%]]&lt;=0.1,"Medium Discount",
IF(Table2[[#This Row],[Discount%]]&lt;=0.2,"High Discount")))</f>
        <v>Medium Discount</v>
      </c>
      <c r="Q1175" s="9">
        <f>(Table2[Unit_Price]*Table2[Quantity])*(Table2[Discount]/100)</f>
        <v>15187.6</v>
      </c>
      <c r="R1175" s="10">
        <v>136688.4</v>
      </c>
      <c r="S1175" s="10">
        <v>26268.67</v>
      </c>
      <c r="T1175" s="4">
        <f>Table2[Profit]/Table2[Sales]</f>
        <v>0.19217921930463741</v>
      </c>
      <c r="U1175" t="s">
        <v>72</v>
      </c>
    </row>
    <row r="1176" spans="1:21" x14ac:dyDescent="0.35">
      <c r="A1176">
        <v>11246</v>
      </c>
      <c r="B1176" s="1">
        <v>45727</v>
      </c>
      <c r="C1176" s="2">
        <f>YEAR(Table2[Order Date])</f>
        <v>2025</v>
      </c>
      <c r="D1176" s="2" t="str">
        <f>TEXT(Table2[Order Date],"mmm")</f>
        <v>Mar</v>
      </c>
      <c r="E1176" t="s">
        <v>2512</v>
      </c>
      <c r="F1176" t="s">
        <v>15</v>
      </c>
      <c r="G1176" t="s">
        <v>174</v>
      </c>
      <c r="H1176" t="str">
        <f>VLOOKUP(Table2[[#This Row],[City]], Table46[], 2, FALSE)</f>
        <v>Tamil Nadu</v>
      </c>
      <c r="I1176" t="s">
        <v>75</v>
      </c>
      <c r="J1176" t="s">
        <v>307</v>
      </c>
      <c r="K1176" t="s">
        <v>2513</v>
      </c>
      <c r="L1176" s="2">
        <v>4</v>
      </c>
      <c r="M1176" s="11">
        <v>41958</v>
      </c>
      <c r="N1176" s="6">
        <v>10</v>
      </c>
      <c r="O1176" s="4">
        <f>Table2[[#This Row],[Discount]]/100</f>
        <v>0.1</v>
      </c>
      <c r="P1176" s="4" t="str">
        <f>IF(Table2[[#This Row],[Discount%]]=0,"No Discount",
IF(Table2[[#This Row],[Discount%]]&lt;=0.1,"Medium Discount",
IF(Table2[[#This Row],[Discount%]]&lt;=0.2,"High Discount")))</f>
        <v>Medium Discount</v>
      </c>
      <c r="Q1176" s="9">
        <f>(Table2[Unit_Price]*Table2[Quantity])*(Table2[Discount]/100)</f>
        <v>16783.2</v>
      </c>
      <c r="R1176" s="10">
        <v>151048.79999999999</v>
      </c>
      <c r="S1176" s="10">
        <v>8095.62</v>
      </c>
      <c r="T1176" s="4">
        <f>Table2[Profit]/Table2[Sales]</f>
        <v>5.3596056373834154E-2</v>
      </c>
      <c r="U1176" t="s">
        <v>33</v>
      </c>
    </row>
    <row r="1177" spans="1:21" x14ac:dyDescent="0.35">
      <c r="A1177">
        <v>11247</v>
      </c>
      <c r="B1177" s="1">
        <v>45776</v>
      </c>
      <c r="C1177" s="2">
        <f>YEAR(Table2[Order Date])</f>
        <v>2025</v>
      </c>
      <c r="D1177" s="2" t="str">
        <f>TEXT(Table2[Order Date],"mmm")</f>
        <v>Apr</v>
      </c>
      <c r="E1177" t="s">
        <v>2514</v>
      </c>
      <c r="F1177" t="s">
        <v>15</v>
      </c>
      <c r="G1177" t="s">
        <v>16</v>
      </c>
      <c r="H1177" t="str">
        <f>VLOOKUP(Table2[[#This Row],[City]], Table46[], 2, FALSE)</f>
        <v>Karnataka</v>
      </c>
      <c r="I1177" t="s">
        <v>86</v>
      </c>
      <c r="J1177" t="s">
        <v>87</v>
      </c>
      <c r="K1177" t="s">
        <v>2515</v>
      </c>
      <c r="L1177" s="2">
        <v>3</v>
      </c>
      <c r="M1177" s="11">
        <v>79414</v>
      </c>
      <c r="N1177" s="6">
        <v>10</v>
      </c>
      <c r="O1177" s="4">
        <f>Table2[[#This Row],[Discount]]/100</f>
        <v>0.1</v>
      </c>
      <c r="P1177" s="4" t="str">
        <f>IF(Table2[[#This Row],[Discount%]]=0,"No Discount",
IF(Table2[[#This Row],[Discount%]]&lt;=0.1,"Medium Discount",
IF(Table2[[#This Row],[Discount%]]&lt;=0.2,"High Discount")))</f>
        <v>Medium Discount</v>
      </c>
      <c r="Q1177" s="9">
        <f>(Table2[Unit_Price]*Table2[Quantity])*(Table2[Discount]/100)</f>
        <v>23824.2</v>
      </c>
      <c r="R1177" s="10">
        <v>214417.8</v>
      </c>
      <c r="S1177" s="10">
        <v>20422.84</v>
      </c>
      <c r="T1177" s="4">
        <f>Table2[Profit]/Table2[Sales]</f>
        <v>9.5247875875976717E-2</v>
      </c>
      <c r="U1177" t="s">
        <v>20</v>
      </c>
    </row>
    <row r="1178" spans="1:21" x14ac:dyDescent="0.35">
      <c r="A1178">
        <v>11248</v>
      </c>
      <c r="B1178" s="1">
        <v>45623</v>
      </c>
      <c r="C1178" s="2">
        <f>YEAR(Table2[Order Date])</f>
        <v>2024</v>
      </c>
      <c r="D1178" s="2" t="str">
        <f>TEXT(Table2[Order Date],"mmm")</f>
        <v>Nov</v>
      </c>
      <c r="E1178" t="s">
        <v>2516</v>
      </c>
      <c r="F1178" t="s">
        <v>22</v>
      </c>
      <c r="G1178" t="s">
        <v>74</v>
      </c>
      <c r="H1178" t="str">
        <f>VLOOKUP(Table2[[#This Row],[City]], Table46[], 2, FALSE)</f>
        <v>Chandigarh</v>
      </c>
      <c r="I1178" t="s">
        <v>96</v>
      </c>
      <c r="J1178" t="s">
        <v>214</v>
      </c>
      <c r="K1178" t="s">
        <v>485</v>
      </c>
      <c r="L1178" s="2">
        <v>4</v>
      </c>
      <c r="M1178" s="11">
        <v>56787</v>
      </c>
      <c r="N1178" s="6">
        <v>15</v>
      </c>
      <c r="O1178" s="4">
        <f>Table2[[#This Row],[Discount]]/100</f>
        <v>0.15</v>
      </c>
      <c r="P1178" s="4" t="str">
        <f>IF(Table2[[#This Row],[Discount%]]=0,"No Discount",
IF(Table2[[#This Row],[Discount%]]&lt;=0.1,"Medium Discount",
IF(Table2[[#This Row],[Discount%]]&lt;=0.2,"High Discount")))</f>
        <v>High Discount</v>
      </c>
      <c r="Q1178" s="9">
        <f>(Table2[Unit_Price]*Table2[Quantity])*(Table2[Discount]/100)</f>
        <v>34072.199999999997</v>
      </c>
      <c r="R1178" s="10">
        <v>193075.8</v>
      </c>
      <c r="S1178" s="10">
        <v>18580.580000000002</v>
      </c>
      <c r="T1178" s="4">
        <f>Table2[Profit]/Table2[Sales]</f>
        <v>9.6234639452484477E-2</v>
      </c>
      <c r="U1178" t="s">
        <v>83</v>
      </c>
    </row>
    <row r="1179" spans="1:21" x14ac:dyDescent="0.35">
      <c r="A1179">
        <v>11249</v>
      </c>
      <c r="B1179" s="1">
        <v>45469</v>
      </c>
      <c r="C1179" s="2">
        <f>YEAR(Table2[Order Date])</f>
        <v>2024</v>
      </c>
      <c r="D1179" s="2" t="str">
        <f>TEXT(Table2[Order Date],"mmm")</f>
        <v>Jun</v>
      </c>
      <c r="E1179" t="s">
        <v>2517</v>
      </c>
      <c r="F1179" t="s">
        <v>22</v>
      </c>
      <c r="G1179" t="s">
        <v>58</v>
      </c>
      <c r="H1179" t="str">
        <f>VLOOKUP(Table2[[#This Row],[City]], Table46[], 2, FALSE)</f>
        <v>Rajashtan</v>
      </c>
      <c r="I1179" t="s">
        <v>30</v>
      </c>
      <c r="J1179" t="s">
        <v>31</v>
      </c>
      <c r="K1179" t="s">
        <v>2518</v>
      </c>
      <c r="L1179" s="2">
        <v>4</v>
      </c>
      <c r="M1179" s="11">
        <v>15661</v>
      </c>
      <c r="N1179" s="6">
        <v>5</v>
      </c>
      <c r="O1179" s="4">
        <f>Table2[[#This Row],[Discount]]/100</f>
        <v>0.05</v>
      </c>
      <c r="P1179" s="4" t="str">
        <f>IF(Table2[[#This Row],[Discount%]]=0,"No Discount",
IF(Table2[[#This Row],[Discount%]]&lt;=0.1,"Medium Discount",
IF(Table2[[#This Row],[Discount%]]&lt;=0.2,"High Discount")))</f>
        <v>Medium Discount</v>
      </c>
      <c r="Q1179" s="9">
        <f>(Table2[Unit_Price]*Table2[Quantity])*(Table2[Discount]/100)</f>
        <v>3132.2000000000003</v>
      </c>
      <c r="R1179" s="10">
        <v>59511.8</v>
      </c>
      <c r="S1179" s="10">
        <v>4290.49</v>
      </c>
      <c r="T1179" s="4">
        <f>Table2[Profit]/Table2[Sales]</f>
        <v>7.2094777842377472E-2</v>
      </c>
      <c r="U1179" t="s">
        <v>72</v>
      </c>
    </row>
    <row r="1180" spans="1:21" x14ac:dyDescent="0.35">
      <c r="A1180">
        <v>11250</v>
      </c>
      <c r="B1180" s="1">
        <v>45390</v>
      </c>
      <c r="C1180" s="2">
        <f>YEAR(Table2[Order Date])</f>
        <v>2024</v>
      </c>
      <c r="D1180" s="2" t="str">
        <f>TEXT(Table2[Order Date],"mmm")</f>
        <v>Apr</v>
      </c>
      <c r="E1180" t="s">
        <v>2519</v>
      </c>
      <c r="F1180" t="s">
        <v>40</v>
      </c>
      <c r="G1180" t="s">
        <v>62</v>
      </c>
      <c r="H1180" t="str">
        <f>VLOOKUP(Table2[[#This Row],[City]], Table46[], 2, FALSE)</f>
        <v>Goa</v>
      </c>
      <c r="I1180" t="s">
        <v>69</v>
      </c>
      <c r="J1180" t="s">
        <v>123</v>
      </c>
      <c r="K1180" t="s">
        <v>2520</v>
      </c>
      <c r="L1180" s="2">
        <v>4</v>
      </c>
      <c r="M1180" s="11">
        <v>55121</v>
      </c>
      <c r="N1180" s="6">
        <v>15</v>
      </c>
      <c r="O1180" s="4">
        <f>Table2[[#This Row],[Discount]]/100</f>
        <v>0.15</v>
      </c>
      <c r="P1180" s="4" t="str">
        <f>IF(Table2[[#This Row],[Discount%]]=0,"No Discount",
IF(Table2[[#This Row],[Discount%]]&lt;=0.1,"Medium Discount",
IF(Table2[[#This Row],[Discount%]]&lt;=0.2,"High Discount")))</f>
        <v>High Discount</v>
      </c>
      <c r="Q1180" s="9">
        <f>(Table2[Unit_Price]*Table2[Quantity])*(Table2[Discount]/100)</f>
        <v>33072.6</v>
      </c>
      <c r="R1180" s="10">
        <v>187411.4</v>
      </c>
      <c r="S1180" s="10">
        <v>36536.589999999997</v>
      </c>
      <c r="T1180" s="4">
        <f>Table2[Profit]/Table2[Sales]</f>
        <v>0.19495393556635293</v>
      </c>
      <c r="U1180" t="s">
        <v>33</v>
      </c>
    </row>
    <row r="1181" spans="1:21" x14ac:dyDescent="0.35">
      <c r="A1181">
        <v>11251</v>
      </c>
      <c r="B1181" s="1">
        <v>45800</v>
      </c>
      <c r="C1181" s="2">
        <f>YEAR(Table2[Order Date])</f>
        <v>2025</v>
      </c>
      <c r="D1181" s="2" t="str">
        <f>TEXT(Table2[Order Date],"mmm")</f>
        <v>May</v>
      </c>
      <c r="E1181" t="s">
        <v>2521</v>
      </c>
      <c r="F1181" t="s">
        <v>40</v>
      </c>
      <c r="G1181" t="s">
        <v>50</v>
      </c>
      <c r="H1181" t="str">
        <f>VLOOKUP(Table2[[#This Row],[City]], Table46[], 2, FALSE)</f>
        <v>Maharashtra</v>
      </c>
      <c r="I1181" t="s">
        <v>46</v>
      </c>
      <c r="J1181" t="s">
        <v>47</v>
      </c>
      <c r="K1181" t="s">
        <v>780</v>
      </c>
      <c r="L1181" s="2">
        <v>4</v>
      </c>
      <c r="M1181" s="11">
        <v>57942</v>
      </c>
      <c r="N1181" s="6">
        <v>15</v>
      </c>
      <c r="O1181" s="4">
        <f>Table2[[#This Row],[Discount]]/100</f>
        <v>0.15</v>
      </c>
      <c r="P1181" s="4" t="str">
        <f>IF(Table2[[#This Row],[Discount%]]=0,"No Discount",
IF(Table2[[#This Row],[Discount%]]&lt;=0.1,"Medium Discount",
IF(Table2[[#This Row],[Discount%]]&lt;=0.2,"High Discount")))</f>
        <v>High Discount</v>
      </c>
      <c r="Q1181" s="9">
        <f>(Table2[Unit_Price]*Table2[Quantity])*(Table2[Discount]/100)</f>
        <v>34765.199999999997</v>
      </c>
      <c r="R1181" s="10">
        <v>197002.8</v>
      </c>
      <c r="S1181" s="10">
        <v>32957.339999999997</v>
      </c>
      <c r="T1181" s="4">
        <f>Table2[Profit]/Table2[Sales]</f>
        <v>0.16729376435258789</v>
      </c>
      <c r="U1181" t="s">
        <v>83</v>
      </c>
    </row>
    <row r="1182" spans="1:21" x14ac:dyDescent="0.35">
      <c r="A1182">
        <v>11252</v>
      </c>
      <c r="B1182" s="1">
        <v>45924</v>
      </c>
      <c r="C1182" s="2">
        <f>YEAR(Table2[Order Date])</f>
        <v>2025</v>
      </c>
      <c r="D1182" s="2" t="str">
        <f>TEXT(Table2[Order Date],"mmm")</f>
        <v>Sep</v>
      </c>
      <c r="E1182" t="s">
        <v>2522</v>
      </c>
      <c r="F1182" t="s">
        <v>40</v>
      </c>
      <c r="G1182" t="s">
        <v>103</v>
      </c>
      <c r="H1182" t="str">
        <f>VLOOKUP(Table2[[#This Row],[City]], Table46[], 2, FALSE)</f>
        <v>Gujarat</v>
      </c>
      <c r="I1182" t="s">
        <v>30</v>
      </c>
      <c r="J1182" t="s">
        <v>104</v>
      </c>
      <c r="K1182" t="s">
        <v>2523</v>
      </c>
      <c r="L1182" s="2">
        <v>3</v>
      </c>
      <c r="M1182" s="11">
        <v>22966</v>
      </c>
      <c r="N1182" s="6">
        <v>0</v>
      </c>
      <c r="O1182" s="4">
        <f>Table2[[#This Row],[Discount]]/100</f>
        <v>0</v>
      </c>
      <c r="P1182" s="4" t="str">
        <f>IF(Table2[[#This Row],[Discount%]]=0,"No Discount",
IF(Table2[[#This Row],[Discount%]]&lt;=0.1,"Medium Discount",
IF(Table2[[#This Row],[Discount%]]&lt;=0.2,"High Discount")))</f>
        <v>No Discount</v>
      </c>
      <c r="Q1182" s="9">
        <f>(Table2[Unit_Price]*Table2[Quantity])*(Table2[Discount]/100)</f>
        <v>0</v>
      </c>
      <c r="R1182" s="10">
        <v>68898</v>
      </c>
      <c r="S1182" s="10">
        <v>10901.64</v>
      </c>
      <c r="T1182" s="4">
        <f>Table2[Profit]/Table2[Sales]</f>
        <v>0.15822868588347991</v>
      </c>
      <c r="U1182" t="s">
        <v>72</v>
      </c>
    </row>
    <row r="1183" spans="1:21" x14ac:dyDescent="0.35">
      <c r="A1183">
        <v>11254</v>
      </c>
      <c r="B1183" s="1">
        <v>45872</v>
      </c>
      <c r="C1183" s="2">
        <f>YEAR(Table2[Order Date])</f>
        <v>2025</v>
      </c>
      <c r="D1183" s="2" t="str">
        <f>TEXT(Table2[Order Date],"mmm")</f>
        <v>Aug</v>
      </c>
      <c r="E1183" t="s">
        <v>2526</v>
      </c>
      <c r="F1183" t="s">
        <v>40</v>
      </c>
      <c r="G1183" t="s">
        <v>41</v>
      </c>
      <c r="H1183" t="str">
        <f>VLOOKUP(Table2[[#This Row],[City]], Table46[], 2, FALSE)</f>
        <v>Maharashtra</v>
      </c>
      <c r="I1183" t="s">
        <v>86</v>
      </c>
      <c r="J1183" t="s">
        <v>118</v>
      </c>
      <c r="K1183" t="s">
        <v>2527</v>
      </c>
      <c r="L1183" s="2">
        <v>5</v>
      </c>
      <c r="M1183" s="11">
        <v>19186</v>
      </c>
      <c r="N1183" s="6">
        <v>5</v>
      </c>
      <c r="O1183" s="4">
        <f>Table2[[#This Row],[Discount]]/100</f>
        <v>0.05</v>
      </c>
      <c r="P1183" s="4" t="str">
        <f>IF(Table2[[#This Row],[Discount%]]=0,"No Discount",
IF(Table2[[#This Row],[Discount%]]&lt;=0.1,"Medium Discount",
IF(Table2[[#This Row],[Discount%]]&lt;=0.2,"High Discount")))</f>
        <v>Medium Discount</v>
      </c>
      <c r="Q1183" s="9">
        <f>(Table2[Unit_Price]*Table2[Quantity])*(Table2[Discount]/100)</f>
        <v>4796.5</v>
      </c>
      <c r="R1183" s="10">
        <v>91133.5</v>
      </c>
      <c r="S1183" s="10">
        <v>9314.4599999999991</v>
      </c>
      <c r="T1183" s="4">
        <f>Table2[Profit]/Table2[Sales]</f>
        <v>0.10220676260650582</v>
      </c>
      <c r="U1183" t="s">
        <v>33</v>
      </c>
    </row>
    <row r="1184" spans="1:21" x14ac:dyDescent="0.35">
      <c r="A1184">
        <v>11255</v>
      </c>
      <c r="B1184" s="1">
        <v>45528</v>
      </c>
      <c r="C1184" s="2">
        <f>YEAR(Table2[Order Date])</f>
        <v>2024</v>
      </c>
      <c r="D1184" s="2" t="str">
        <f>TEXT(Table2[Order Date],"mmm")</f>
        <v>Aug</v>
      </c>
      <c r="E1184" t="s">
        <v>2528</v>
      </c>
      <c r="F1184" t="s">
        <v>28</v>
      </c>
      <c r="G1184" t="s">
        <v>144</v>
      </c>
      <c r="H1184" t="str">
        <f>VLOOKUP(Table2[[#This Row],[City]], Table46[], 2, FALSE)</f>
        <v>Assam</v>
      </c>
      <c r="I1184" t="s">
        <v>96</v>
      </c>
      <c r="J1184" t="s">
        <v>97</v>
      </c>
      <c r="K1184" t="s">
        <v>2529</v>
      </c>
      <c r="L1184" s="2">
        <v>3</v>
      </c>
      <c r="M1184" s="11">
        <v>52078</v>
      </c>
      <c r="N1184" s="6">
        <v>20</v>
      </c>
      <c r="O1184" s="4">
        <f>Table2[[#This Row],[Discount]]/100</f>
        <v>0.2</v>
      </c>
      <c r="P1184" s="4" t="str">
        <f>IF(Table2[[#This Row],[Discount%]]=0,"No Discount",
IF(Table2[[#This Row],[Discount%]]&lt;=0.1,"Medium Discount",
IF(Table2[[#This Row],[Discount%]]&lt;=0.2,"High Discount")))</f>
        <v>High Discount</v>
      </c>
      <c r="Q1184" s="9">
        <f>(Table2[Unit_Price]*Table2[Quantity])*(Table2[Discount]/100)</f>
        <v>31246.800000000003</v>
      </c>
      <c r="R1184" s="10">
        <v>124987.2</v>
      </c>
      <c r="S1184" s="10">
        <v>11868.47</v>
      </c>
      <c r="T1184" s="4">
        <f>Table2[Profit]/Table2[Sales]</f>
        <v>9.4957483646325377E-2</v>
      </c>
      <c r="U1184" t="s">
        <v>72</v>
      </c>
    </row>
    <row r="1185" spans="1:21" x14ac:dyDescent="0.35">
      <c r="A1185">
        <v>11256</v>
      </c>
      <c r="B1185" s="1">
        <v>45558</v>
      </c>
      <c r="C1185" s="2">
        <f>YEAR(Table2[Order Date])</f>
        <v>2024</v>
      </c>
      <c r="D1185" s="2" t="str">
        <f>TEXT(Table2[Order Date],"mmm")</f>
        <v>Sep</v>
      </c>
      <c r="E1185" t="s">
        <v>2530</v>
      </c>
      <c r="F1185" t="s">
        <v>15</v>
      </c>
      <c r="G1185" t="s">
        <v>174</v>
      </c>
      <c r="H1185" t="str">
        <f>VLOOKUP(Table2[[#This Row],[City]], Table46[], 2, FALSE)</f>
        <v>Tamil Nadu</v>
      </c>
      <c r="I1185" t="s">
        <v>24</v>
      </c>
      <c r="J1185" t="s">
        <v>36</v>
      </c>
      <c r="K1185" t="s">
        <v>2151</v>
      </c>
      <c r="L1185" s="2">
        <v>4</v>
      </c>
      <c r="M1185" s="11">
        <v>49022</v>
      </c>
      <c r="N1185" s="6">
        <v>5</v>
      </c>
      <c r="O1185" s="4">
        <f>Table2[[#This Row],[Discount]]/100</f>
        <v>0.05</v>
      </c>
      <c r="P1185" s="4" t="str">
        <f>IF(Table2[[#This Row],[Discount%]]=0,"No Discount",
IF(Table2[[#This Row],[Discount%]]&lt;=0.1,"Medium Discount",
IF(Table2[[#This Row],[Discount%]]&lt;=0.2,"High Discount")))</f>
        <v>Medium Discount</v>
      </c>
      <c r="Q1185" s="9">
        <f>(Table2[Unit_Price]*Table2[Quantity])*(Table2[Discount]/100)</f>
        <v>9804.4</v>
      </c>
      <c r="R1185" s="10">
        <v>186283.6</v>
      </c>
      <c r="S1185" s="10">
        <v>39618.089999999997</v>
      </c>
      <c r="T1185" s="4">
        <f>Table2[Profit]/Table2[Sales]</f>
        <v>0.2126762098220133</v>
      </c>
      <c r="U1185" t="s">
        <v>72</v>
      </c>
    </row>
    <row r="1186" spans="1:21" x14ac:dyDescent="0.35">
      <c r="A1186">
        <v>11257</v>
      </c>
      <c r="B1186" s="1">
        <v>45397</v>
      </c>
      <c r="C1186" s="2">
        <f>YEAR(Table2[Order Date])</f>
        <v>2024</v>
      </c>
      <c r="D1186" s="2" t="str">
        <f>TEXT(Table2[Order Date],"mmm")</f>
        <v>Apr</v>
      </c>
      <c r="E1186" t="s">
        <v>2531</v>
      </c>
      <c r="F1186" t="s">
        <v>40</v>
      </c>
      <c r="G1186" t="s">
        <v>110</v>
      </c>
      <c r="H1186" t="str">
        <f>VLOOKUP(Table2[[#This Row],[City]], Table46[], 2, FALSE)</f>
        <v>Gujarat</v>
      </c>
      <c r="I1186" t="s">
        <v>30</v>
      </c>
      <c r="J1186" t="s">
        <v>65</v>
      </c>
      <c r="K1186" t="s">
        <v>2532</v>
      </c>
      <c r="L1186" s="2">
        <v>1</v>
      </c>
      <c r="M1186" s="11">
        <v>28684</v>
      </c>
      <c r="N1186" s="6">
        <v>20</v>
      </c>
      <c r="O1186" s="4">
        <f>Table2[[#This Row],[Discount]]/100</f>
        <v>0.2</v>
      </c>
      <c r="P1186" s="4" t="str">
        <f>IF(Table2[[#This Row],[Discount%]]=0,"No Discount",
IF(Table2[[#This Row],[Discount%]]&lt;=0.1,"Medium Discount",
IF(Table2[[#This Row],[Discount%]]&lt;=0.2,"High Discount")))</f>
        <v>High Discount</v>
      </c>
      <c r="Q1186" s="9">
        <f>(Table2[Unit_Price]*Table2[Quantity])*(Table2[Discount]/100)</f>
        <v>5736.8</v>
      </c>
      <c r="R1186" s="10">
        <v>22947.200000000001</v>
      </c>
      <c r="S1186" s="10">
        <v>4436.45</v>
      </c>
      <c r="T1186" s="4">
        <f>Table2[Profit]/Table2[Sales]</f>
        <v>0.19333295565472039</v>
      </c>
      <c r="U1186" t="s">
        <v>83</v>
      </c>
    </row>
    <row r="1187" spans="1:21" x14ac:dyDescent="0.35">
      <c r="A1187">
        <v>11258</v>
      </c>
      <c r="B1187" s="1">
        <v>45456</v>
      </c>
      <c r="C1187" s="2">
        <f>YEAR(Table2[Order Date])</f>
        <v>2024</v>
      </c>
      <c r="D1187" s="2" t="str">
        <f>TEXT(Table2[Order Date],"mmm")</f>
        <v>Jun</v>
      </c>
      <c r="E1187" t="s">
        <v>2533</v>
      </c>
      <c r="F1187" t="s">
        <v>28</v>
      </c>
      <c r="G1187" t="s">
        <v>29</v>
      </c>
      <c r="H1187" t="str">
        <f>VLOOKUP(Table2[[#This Row],[City]], Table46[], 2, FALSE)</f>
        <v>Bihar</v>
      </c>
      <c r="I1187" t="s">
        <v>75</v>
      </c>
      <c r="J1187" t="s">
        <v>307</v>
      </c>
      <c r="K1187" t="s">
        <v>2534</v>
      </c>
      <c r="L1187" s="2">
        <v>4</v>
      </c>
      <c r="M1187" s="11">
        <v>67475</v>
      </c>
      <c r="N1187" s="6">
        <v>5</v>
      </c>
      <c r="O1187" s="4">
        <f>Table2[[#This Row],[Discount]]/100</f>
        <v>0.05</v>
      </c>
      <c r="P1187" s="4" t="str">
        <f>IF(Table2[[#This Row],[Discount%]]=0,"No Discount",
IF(Table2[[#This Row],[Discount%]]&lt;=0.1,"Medium Discount",
IF(Table2[[#This Row],[Discount%]]&lt;=0.2,"High Discount")))</f>
        <v>Medium Discount</v>
      </c>
      <c r="Q1187" s="9">
        <f>(Table2[Unit_Price]*Table2[Quantity])*(Table2[Discount]/100)</f>
        <v>13495</v>
      </c>
      <c r="R1187" s="10">
        <v>256405</v>
      </c>
      <c r="S1187" s="10">
        <v>59425.58</v>
      </c>
      <c r="T1187" s="4">
        <f>Table2[Profit]/Table2[Sales]</f>
        <v>0.23176451317252003</v>
      </c>
      <c r="U1187" t="s">
        <v>38</v>
      </c>
    </row>
    <row r="1188" spans="1:21" x14ac:dyDescent="0.35">
      <c r="A1188">
        <v>11260</v>
      </c>
      <c r="B1188" s="1">
        <v>45458</v>
      </c>
      <c r="C1188" s="2">
        <f>YEAR(Table2[Order Date])</f>
        <v>2024</v>
      </c>
      <c r="D1188" s="2" t="str">
        <f>TEXT(Table2[Order Date],"mmm")</f>
        <v>Jun</v>
      </c>
      <c r="E1188" t="s">
        <v>2537</v>
      </c>
      <c r="F1188" t="s">
        <v>22</v>
      </c>
      <c r="G1188" t="s">
        <v>74</v>
      </c>
      <c r="H1188" t="str">
        <f>VLOOKUP(Table2[[#This Row],[City]], Table46[], 2, FALSE)</f>
        <v>Chandigarh</v>
      </c>
      <c r="I1188" t="s">
        <v>46</v>
      </c>
      <c r="J1188" t="s">
        <v>209</v>
      </c>
      <c r="K1188" t="s">
        <v>2538</v>
      </c>
      <c r="L1188" s="2">
        <v>3</v>
      </c>
      <c r="M1188" s="11">
        <v>43133</v>
      </c>
      <c r="N1188" s="6">
        <v>10</v>
      </c>
      <c r="O1188" s="4">
        <f>Table2[[#This Row],[Discount]]/100</f>
        <v>0.1</v>
      </c>
      <c r="P1188" s="4" t="str">
        <f>IF(Table2[[#This Row],[Discount%]]=0,"No Discount",
IF(Table2[[#This Row],[Discount%]]&lt;=0.1,"Medium Discount",
IF(Table2[[#This Row],[Discount%]]&lt;=0.2,"High Discount")))</f>
        <v>Medium Discount</v>
      </c>
      <c r="Q1188" s="9">
        <f>(Table2[Unit_Price]*Table2[Quantity])*(Table2[Discount]/100)</f>
        <v>12939.900000000001</v>
      </c>
      <c r="R1188" s="10">
        <v>116459.1</v>
      </c>
      <c r="S1188" s="10">
        <v>19989.21</v>
      </c>
      <c r="T1188" s="4">
        <f>Table2[Profit]/Table2[Sales]</f>
        <v>0.17164146039253264</v>
      </c>
      <c r="U1188" t="s">
        <v>33</v>
      </c>
    </row>
    <row r="1189" spans="1:21" x14ac:dyDescent="0.35">
      <c r="A1189">
        <v>11261</v>
      </c>
      <c r="B1189" s="1">
        <v>45510</v>
      </c>
      <c r="C1189" s="2">
        <f>YEAR(Table2[Order Date])</f>
        <v>2024</v>
      </c>
      <c r="D1189" s="2" t="str">
        <f>TEXT(Table2[Order Date],"mmm")</f>
        <v>Aug</v>
      </c>
      <c r="E1189" t="s">
        <v>2539</v>
      </c>
      <c r="F1189" t="s">
        <v>15</v>
      </c>
      <c r="G1189" t="s">
        <v>16</v>
      </c>
      <c r="H1189" t="str">
        <f>VLOOKUP(Table2[[#This Row],[City]], Table46[], 2, FALSE)</f>
        <v>Karnataka</v>
      </c>
      <c r="I1189" t="s">
        <v>69</v>
      </c>
      <c r="J1189" t="s">
        <v>70</v>
      </c>
      <c r="K1189" t="s">
        <v>2540</v>
      </c>
      <c r="L1189" s="2">
        <v>5</v>
      </c>
      <c r="M1189" s="11">
        <v>27702</v>
      </c>
      <c r="N1189" s="6">
        <v>10</v>
      </c>
      <c r="O1189" s="4">
        <f>Table2[[#This Row],[Discount]]/100</f>
        <v>0.1</v>
      </c>
      <c r="P1189" s="4" t="str">
        <f>IF(Table2[[#This Row],[Discount%]]=0,"No Discount",
IF(Table2[[#This Row],[Discount%]]&lt;=0.1,"Medium Discount",
IF(Table2[[#This Row],[Discount%]]&lt;=0.2,"High Discount")))</f>
        <v>Medium Discount</v>
      </c>
      <c r="Q1189" s="9">
        <f>(Table2[Unit_Price]*Table2[Quantity])*(Table2[Discount]/100)</f>
        <v>13851</v>
      </c>
      <c r="R1189" s="10">
        <v>124659</v>
      </c>
      <c r="S1189" s="10">
        <v>26106.42</v>
      </c>
      <c r="T1189" s="4">
        <f>Table2[Profit]/Table2[Sales]</f>
        <v>0.20942266503020238</v>
      </c>
      <c r="U1189" t="s">
        <v>38</v>
      </c>
    </row>
    <row r="1190" spans="1:21" x14ac:dyDescent="0.35">
      <c r="A1190">
        <v>11262</v>
      </c>
      <c r="B1190" s="1">
        <v>45241</v>
      </c>
      <c r="C1190" s="2">
        <f>YEAR(Table2[Order Date])</f>
        <v>2023</v>
      </c>
      <c r="D1190" s="2" t="str">
        <f>TEXT(Table2[Order Date],"mmm")</f>
        <v>Nov</v>
      </c>
      <c r="E1190" t="s">
        <v>2541</v>
      </c>
      <c r="F1190" t="s">
        <v>22</v>
      </c>
      <c r="G1190" t="s">
        <v>74</v>
      </c>
      <c r="H1190" t="str">
        <f>VLOOKUP(Table2[[#This Row],[City]], Table46[], 2, FALSE)</f>
        <v>Chandigarh</v>
      </c>
      <c r="I1190" t="s">
        <v>75</v>
      </c>
      <c r="J1190" t="s">
        <v>240</v>
      </c>
      <c r="K1190" t="s">
        <v>2542</v>
      </c>
      <c r="L1190" s="2">
        <v>4</v>
      </c>
      <c r="M1190" s="11">
        <v>456</v>
      </c>
      <c r="N1190" s="6">
        <v>10</v>
      </c>
      <c r="O1190" s="4">
        <f>Table2[[#This Row],[Discount]]/100</f>
        <v>0.1</v>
      </c>
      <c r="P1190" s="4" t="str">
        <f>IF(Table2[[#This Row],[Discount%]]=0,"No Discount",
IF(Table2[[#This Row],[Discount%]]&lt;=0.1,"Medium Discount",
IF(Table2[[#This Row],[Discount%]]&lt;=0.2,"High Discount")))</f>
        <v>Medium Discount</v>
      </c>
      <c r="Q1190" s="9">
        <f>(Table2[Unit_Price]*Table2[Quantity])*(Table2[Discount]/100)</f>
        <v>182.4</v>
      </c>
      <c r="R1190" s="10">
        <v>1641.6</v>
      </c>
      <c r="S1190" s="10">
        <v>198.27</v>
      </c>
      <c r="T1190" s="4">
        <f>Table2[Profit]/Table2[Sales]</f>
        <v>0.12077850877192983</v>
      </c>
      <c r="U1190" t="s">
        <v>72</v>
      </c>
    </row>
    <row r="1191" spans="1:21" x14ac:dyDescent="0.35">
      <c r="A1191">
        <v>11263</v>
      </c>
      <c r="B1191" s="1">
        <v>45535</v>
      </c>
      <c r="C1191" s="2">
        <f>YEAR(Table2[Order Date])</f>
        <v>2024</v>
      </c>
      <c r="D1191" s="2" t="str">
        <f>TEXT(Table2[Order Date],"mmm")</f>
        <v>Aug</v>
      </c>
      <c r="E1191" t="s">
        <v>2543</v>
      </c>
      <c r="F1191" t="s">
        <v>28</v>
      </c>
      <c r="G1191" t="s">
        <v>35</v>
      </c>
      <c r="H1191" t="str">
        <f>VLOOKUP(Table2[[#This Row],[City]], Table46[], 2, FALSE)</f>
        <v>West Bengal</v>
      </c>
      <c r="I1191" t="s">
        <v>30</v>
      </c>
      <c r="J1191" t="s">
        <v>227</v>
      </c>
      <c r="K1191" t="s">
        <v>2544</v>
      </c>
      <c r="L1191" s="2">
        <v>1</v>
      </c>
      <c r="M1191" s="11">
        <v>79297</v>
      </c>
      <c r="N1191" s="6">
        <v>0</v>
      </c>
      <c r="O1191" s="4">
        <f>Table2[[#This Row],[Discount]]/100</f>
        <v>0</v>
      </c>
      <c r="P1191" s="4" t="str">
        <f>IF(Table2[[#This Row],[Discount%]]=0,"No Discount",
IF(Table2[[#This Row],[Discount%]]&lt;=0.1,"Medium Discount",
IF(Table2[[#This Row],[Discount%]]&lt;=0.2,"High Discount")))</f>
        <v>No Discount</v>
      </c>
      <c r="Q1191" s="9">
        <f>(Table2[Unit_Price]*Table2[Quantity])*(Table2[Discount]/100)</f>
        <v>0</v>
      </c>
      <c r="R1191" s="10">
        <v>79297</v>
      </c>
      <c r="S1191" s="10">
        <v>10225.74</v>
      </c>
      <c r="T1191" s="4">
        <f>Table2[Profit]/Table2[Sales]</f>
        <v>0.12895494154886061</v>
      </c>
      <c r="U1191" t="s">
        <v>38</v>
      </c>
    </row>
    <row r="1192" spans="1:21" x14ac:dyDescent="0.35">
      <c r="A1192">
        <v>11264</v>
      </c>
      <c r="B1192" s="1">
        <v>45606</v>
      </c>
      <c r="C1192" s="2">
        <f>YEAR(Table2[Order Date])</f>
        <v>2024</v>
      </c>
      <c r="D1192" s="2" t="str">
        <f>TEXT(Table2[Order Date],"mmm")</f>
        <v>Nov</v>
      </c>
      <c r="E1192" t="s">
        <v>2545</v>
      </c>
      <c r="F1192" t="s">
        <v>22</v>
      </c>
      <c r="G1192" t="s">
        <v>74</v>
      </c>
      <c r="H1192" t="str">
        <f>VLOOKUP(Table2[[#This Row],[City]], Table46[], 2, FALSE)</f>
        <v>Chandigarh</v>
      </c>
      <c r="I1192" t="s">
        <v>30</v>
      </c>
      <c r="J1192" t="s">
        <v>104</v>
      </c>
      <c r="K1192" t="s">
        <v>2546</v>
      </c>
      <c r="L1192" s="2">
        <v>2</v>
      </c>
      <c r="M1192" s="11">
        <v>55685</v>
      </c>
      <c r="N1192" s="6">
        <v>5</v>
      </c>
      <c r="O1192" s="4">
        <f>Table2[[#This Row],[Discount]]/100</f>
        <v>0.05</v>
      </c>
      <c r="P1192" s="4" t="str">
        <f>IF(Table2[[#This Row],[Discount%]]=0,"No Discount",
IF(Table2[[#This Row],[Discount%]]&lt;=0.1,"Medium Discount",
IF(Table2[[#This Row],[Discount%]]&lt;=0.2,"High Discount")))</f>
        <v>Medium Discount</v>
      </c>
      <c r="Q1192" s="9">
        <f>(Table2[Unit_Price]*Table2[Quantity])*(Table2[Discount]/100)</f>
        <v>5568.5</v>
      </c>
      <c r="R1192" s="10">
        <v>105801.5</v>
      </c>
      <c r="S1192" s="10">
        <v>24399.43</v>
      </c>
      <c r="T1192" s="4">
        <f>Table2[Profit]/Table2[Sales]</f>
        <v>0.23061516141075505</v>
      </c>
      <c r="U1192" t="s">
        <v>38</v>
      </c>
    </row>
    <row r="1193" spans="1:21" x14ac:dyDescent="0.35">
      <c r="A1193">
        <v>11265</v>
      </c>
      <c r="B1193" s="1">
        <v>45664</v>
      </c>
      <c r="C1193" s="2">
        <f>YEAR(Table2[Order Date])</f>
        <v>2025</v>
      </c>
      <c r="D1193" s="2" t="str">
        <f>TEXT(Table2[Order Date],"mmm")</f>
        <v>Jan</v>
      </c>
      <c r="E1193" t="s">
        <v>2547</v>
      </c>
      <c r="F1193" t="s">
        <v>28</v>
      </c>
      <c r="G1193" t="s">
        <v>114</v>
      </c>
      <c r="H1193" t="str">
        <f>VLOOKUP(Table2[[#This Row],[City]], Table46[], 2, FALSE)</f>
        <v>Jharkhand</v>
      </c>
      <c r="I1193" t="s">
        <v>30</v>
      </c>
      <c r="J1193" t="s">
        <v>322</v>
      </c>
      <c r="K1193" t="s">
        <v>2548</v>
      </c>
      <c r="L1193" s="2">
        <v>1</v>
      </c>
      <c r="M1193" s="11">
        <v>8039</v>
      </c>
      <c r="N1193" s="6">
        <v>20</v>
      </c>
      <c r="O1193" s="4">
        <f>Table2[[#This Row],[Discount]]/100</f>
        <v>0.2</v>
      </c>
      <c r="P1193" s="4" t="str">
        <f>IF(Table2[[#This Row],[Discount%]]=0,"No Discount",
IF(Table2[[#This Row],[Discount%]]&lt;=0.1,"Medium Discount",
IF(Table2[[#This Row],[Discount%]]&lt;=0.2,"High Discount")))</f>
        <v>High Discount</v>
      </c>
      <c r="Q1193" s="9">
        <f>(Table2[Unit_Price]*Table2[Quantity])*(Table2[Discount]/100)</f>
        <v>1607.8000000000002</v>
      </c>
      <c r="R1193" s="10">
        <v>6431.2</v>
      </c>
      <c r="S1193" s="10">
        <v>803.22</v>
      </c>
      <c r="T1193" s="4">
        <f>Table2[Profit]/Table2[Sales]</f>
        <v>0.12489426545590249</v>
      </c>
      <c r="U1193" t="s">
        <v>72</v>
      </c>
    </row>
    <row r="1194" spans="1:21" x14ac:dyDescent="0.35">
      <c r="A1194">
        <v>11266</v>
      </c>
      <c r="B1194" s="1">
        <v>45609</v>
      </c>
      <c r="C1194" s="2">
        <f>YEAR(Table2[Order Date])</f>
        <v>2024</v>
      </c>
      <c r="D1194" s="2" t="str">
        <f>TEXT(Table2[Order Date],"mmm")</f>
        <v>Nov</v>
      </c>
      <c r="E1194" t="s">
        <v>2549</v>
      </c>
      <c r="F1194" t="s">
        <v>22</v>
      </c>
      <c r="G1194" t="s">
        <v>58</v>
      </c>
      <c r="H1194" t="str">
        <f>VLOOKUP(Table2[[#This Row],[City]], Table46[], 2, FALSE)</f>
        <v>Rajashtan</v>
      </c>
      <c r="I1194" t="s">
        <v>75</v>
      </c>
      <c r="J1194" t="s">
        <v>204</v>
      </c>
      <c r="K1194" t="s">
        <v>2550</v>
      </c>
      <c r="L1194" s="2">
        <v>2</v>
      </c>
      <c r="M1194" s="11">
        <v>22703</v>
      </c>
      <c r="N1194" s="6">
        <v>20</v>
      </c>
      <c r="O1194" s="4">
        <f>Table2[[#This Row],[Discount]]/100</f>
        <v>0.2</v>
      </c>
      <c r="P1194" s="4" t="str">
        <f>IF(Table2[[#This Row],[Discount%]]=0,"No Discount",
IF(Table2[[#This Row],[Discount%]]&lt;=0.1,"Medium Discount",
IF(Table2[[#This Row],[Discount%]]&lt;=0.2,"High Discount")))</f>
        <v>High Discount</v>
      </c>
      <c r="Q1194" s="9">
        <f>(Table2[Unit_Price]*Table2[Quantity])*(Table2[Discount]/100)</f>
        <v>9081.2000000000007</v>
      </c>
      <c r="R1194" s="10">
        <v>36324.800000000003</v>
      </c>
      <c r="S1194" s="10">
        <v>3116.14</v>
      </c>
      <c r="T1194" s="4">
        <f>Table2[Profit]/Table2[Sales]</f>
        <v>8.5785468880764645E-2</v>
      </c>
      <c r="U1194" t="s">
        <v>38</v>
      </c>
    </row>
    <row r="1195" spans="1:21" x14ac:dyDescent="0.35">
      <c r="A1195">
        <v>11267</v>
      </c>
      <c r="B1195" s="1">
        <v>45326</v>
      </c>
      <c r="C1195" s="2">
        <f>YEAR(Table2[Order Date])</f>
        <v>2024</v>
      </c>
      <c r="D1195" s="2" t="str">
        <f>TEXT(Table2[Order Date],"mmm")</f>
        <v>Feb</v>
      </c>
      <c r="E1195" t="s">
        <v>2551</v>
      </c>
      <c r="F1195" t="s">
        <v>40</v>
      </c>
      <c r="G1195" t="s">
        <v>50</v>
      </c>
      <c r="H1195" t="str">
        <f>VLOOKUP(Table2[[#This Row],[City]], Table46[], 2, FALSE)</f>
        <v>Maharashtra</v>
      </c>
      <c r="I1195" t="s">
        <v>42</v>
      </c>
      <c r="J1195" t="s">
        <v>188</v>
      </c>
      <c r="K1195" t="s">
        <v>1378</v>
      </c>
      <c r="L1195" s="2">
        <v>2</v>
      </c>
      <c r="M1195" s="11">
        <v>39004</v>
      </c>
      <c r="N1195" s="6">
        <v>20</v>
      </c>
      <c r="O1195" s="4">
        <f>Table2[[#This Row],[Discount]]/100</f>
        <v>0.2</v>
      </c>
      <c r="P1195" s="4" t="str">
        <f>IF(Table2[[#This Row],[Discount%]]=0,"No Discount",
IF(Table2[[#This Row],[Discount%]]&lt;=0.1,"Medium Discount",
IF(Table2[[#This Row],[Discount%]]&lt;=0.2,"High Discount")))</f>
        <v>High Discount</v>
      </c>
      <c r="Q1195" s="9">
        <f>(Table2[Unit_Price]*Table2[Quantity])*(Table2[Discount]/100)</f>
        <v>15601.6</v>
      </c>
      <c r="R1195" s="10">
        <v>62406.400000000001</v>
      </c>
      <c r="S1195" s="10">
        <v>9123.67</v>
      </c>
      <c r="T1195" s="4">
        <f>Table2[Profit]/Table2[Sales]</f>
        <v>0.14619766562403855</v>
      </c>
      <c r="U1195" t="s">
        <v>33</v>
      </c>
    </row>
    <row r="1196" spans="1:21" x14ac:dyDescent="0.35">
      <c r="A1196">
        <v>11268</v>
      </c>
      <c r="B1196" s="1">
        <v>45888</v>
      </c>
      <c r="C1196" s="2">
        <f>YEAR(Table2[Order Date])</f>
        <v>2025</v>
      </c>
      <c r="D1196" s="2" t="str">
        <f>TEXT(Table2[Order Date],"mmm")</f>
        <v>Aug</v>
      </c>
      <c r="E1196" t="s">
        <v>2552</v>
      </c>
      <c r="F1196" t="s">
        <v>28</v>
      </c>
      <c r="G1196" t="s">
        <v>114</v>
      </c>
      <c r="H1196" t="str">
        <f>VLOOKUP(Table2[[#This Row],[City]], Table46[], 2, FALSE)</f>
        <v>Jharkhand</v>
      </c>
      <c r="I1196" t="s">
        <v>17</v>
      </c>
      <c r="J1196" t="s">
        <v>100</v>
      </c>
      <c r="K1196" t="s">
        <v>2553</v>
      </c>
      <c r="L1196" s="2">
        <v>3</v>
      </c>
      <c r="M1196" s="11">
        <v>47015</v>
      </c>
      <c r="N1196" s="6">
        <v>5</v>
      </c>
      <c r="O1196" s="4">
        <f>Table2[[#This Row],[Discount]]/100</f>
        <v>0.05</v>
      </c>
      <c r="P1196" s="4" t="str">
        <f>IF(Table2[[#This Row],[Discount%]]=0,"No Discount",
IF(Table2[[#This Row],[Discount%]]&lt;=0.1,"Medium Discount",
IF(Table2[[#This Row],[Discount%]]&lt;=0.2,"High Discount")))</f>
        <v>Medium Discount</v>
      </c>
      <c r="Q1196" s="9">
        <f>(Table2[Unit_Price]*Table2[Quantity])*(Table2[Discount]/100)</f>
        <v>7052.25</v>
      </c>
      <c r="R1196" s="10">
        <v>133992.75</v>
      </c>
      <c r="S1196" s="10">
        <v>11478.75</v>
      </c>
      <c r="T1196" s="4">
        <f>Table2[Profit]/Table2[Sales]</f>
        <v>8.5666948398327517E-2</v>
      </c>
      <c r="U1196" t="s">
        <v>38</v>
      </c>
    </row>
    <row r="1197" spans="1:21" x14ac:dyDescent="0.35">
      <c r="A1197">
        <v>11269</v>
      </c>
      <c r="B1197" s="1">
        <v>45562</v>
      </c>
      <c r="C1197" s="2">
        <f>YEAR(Table2[Order Date])</f>
        <v>2024</v>
      </c>
      <c r="D1197" s="2" t="str">
        <f>TEXT(Table2[Order Date],"mmm")</f>
        <v>Sep</v>
      </c>
      <c r="E1197" t="s">
        <v>2554</v>
      </c>
      <c r="F1197" t="s">
        <v>40</v>
      </c>
      <c r="G1197" t="s">
        <v>50</v>
      </c>
      <c r="H1197" t="str">
        <f>VLOOKUP(Table2[[#This Row],[City]], Table46[], 2, FALSE)</f>
        <v>Maharashtra</v>
      </c>
      <c r="I1197" t="s">
        <v>86</v>
      </c>
      <c r="J1197" t="s">
        <v>296</v>
      </c>
      <c r="K1197" t="s">
        <v>2555</v>
      </c>
      <c r="L1197" s="2">
        <v>1</v>
      </c>
      <c r="M1197" s="11">
        <v>30002</v>
      </c>
      <c r="N1197" s="6">
        <v>20</v>
      </c>
      <c r="O1197" s="4">
        <f>Table2[[#This Row],[Discount]]/100</f>
        <v>0.2</v>
      </c>
      <c r="P1197" s="4" t="str">
        <f>IF(Table2[[#This Row],[Discount%]]=0,"No Discount",
IF(Table2[[#This Row],[Discount%]]&lt;=0.1,"Medium Discount",
IF(Table2[[#This Row],[Discount%]]&lt;=0.2,"High Discount")))</f>
        <v>High Discount</v>
      </c>
      <c r="Q1197" s="9">
        <f>(Table2[Unit_Price]*Table2[Quantity])*(Table2[Discount]/100)</f>
        <v>6000.4000000000005</v>
      </c>
      <c r="R1197" s="10">
        <v>24001.599999999999</v>
      </c>
      <c r="S1197" s="10">
        <v>3933.68</v>
      </c>
      <c r="T1197" s="4">
        <f>Table2[Profit]/Table2[Sales]</f>
        <v>0.16389240717285514</v>
      </c>
      <c r="U1197" t="s">
        <v>38</v>
      </c>
    </row>
    <row r="1198" spans="1:21" x14ac:dyDescent="0.35">
      <c r="A1198">
        <v>11270</v>
      </c>
      <c r="B1198" s="1">
        <v>45476</v>
      </c>
      <c r="C1198" s="2">
        <f>YEAR(Table2[Order Date])</f>
        <v>2024</v>
      </c>
      <c r="D1198" s="2" t="str">
        <f>TEXT(Table2[Order Date],"mmm")</f>
        <v>Jul</v>
      </c>
      <c r="E1198" t="s">
        <v>2556</v>
      </c>
      <c r="F1198" t="s">
        <v>22</v>
      </c>
      <c r="G1198" t="s">
        <v>74</v>
      </c>
      <c r="H1198" t="str">
        <f>VLOOKUP(Table2[[#This Row],[City]], Table46[], 2, FALSE)</f>
        <v>Chandigarh</v>
      </c>
      <c r="I1198" t="s">
        <v>96</v>
      </c>
      <c r="J1198" t="s">
        <v>156</v>
      </c>
      <c r="K1198" t="s">
        <v>2557</v>
      </c>
      <c r="L1198" s="2">
        <v>1</v>
      </c>
      <c r="M1198" s="11">
        <v>14626</v>
      </c>
      <c r="N1198" s="6">
        <v>15</v>
      </c>
      <c r="O1198" s="4">
        <f>Table2[[#This Row],[Discount]]/100</f>
        <v>0.15</v>
      </c>
      <c r="P1198" s="4" t="str">
        <f>IF(Table2[[#This Row],[Discount%]]=0,"No Discount",
IF(Table2[[#This Row],[Discount%]]&lt;=0.1,"Medium Discount",
IF(Table2[[#This Row],[Discount%]]&lt;=0.2,"High Discount")))</f>
        <v>High Discount</v>
      </c>
      <c r="Q1198" s="9">
        <f>(Table2[Unit_Price]*Table2[Quantity])*(Table2[Discount]/100)</f>
        <v>2193.9</v>
      </c>
      <c r="R1198" s="10">
        <v>12432.1</v>
      </c>
      <c r="S1198" s="10">
        <v>1605.82</v>
      </c>
      <c r="T1198" s="4">
        <f>Table2[Profit]/Table2[Sales]</f>
        <v>0.1291672364282784</v>
      </c>
      <c r="U1198" t="s">
        <v>83</v>
      </c>
    </row>
    <row r="1199" spans="1:21" x14ac:dyDescent="0.35">
      <c r="A1199">
        <v>11271</v>
      </c>
      <c r="B1199" s="1">
        <v>45292</v>
      </c>
      <c r="C1199" s="2">
        <f>YEAR(Table2[Order Date])</f>
        <v>2024</v>
      </c>
      <c r="D1199" s="2" t="str">
        <f>TEXT(Table2[Order Date],"mmm")</f>
        <v>Jan</v>
      </c>
      <c r="E1199" t="s">
        <v>2558</v>
      </c>
      <c r="F1199" t="s">
        <v>22</v>
      </c>
      <c r="G1199" t="s">
        <v>54</v>
      </c>
      <c r="H1199" t="str">
        <f>VLOOKUP(Table2[[#This Row],[City]], Table46[], 2, FALSE)</f>
        <v>Uttar Pradesh</v>
      </c>
      <c r="I1199" t="s">
        <v>46</v>
      </c>
      <c r="J1199" t="s">
        <v>126</v>
      </c>
      <c r="K1199" t="s">
        <v>310</v>
      </c>
      <c r="L1199" s="2">
        <v>5</v>
      </c>
      <c r="M1199" s="11">
        <v>29488</v>
      </c>
      <c r="N1199" s="6">
        <v>0</v>
      </c>
      <c r="O1199" s="4">
        <f>Table2[[#This Row],[Discount]]/100</f>
        <v>0</v>
      </c>
      <c r="P1199" s="4" t="str">
        <f>IF(Table2[[#This Row],[Discount%]]=0,"No Discount",
IF(Table2[[#This Row],[Discount%]]&lt;=0.1,"Medium Discount",
IF(Table2[[#This Row],[Discount%]]&lt;=0.2,"High Discount")))</f>
        <v>No Discount</v>
      </c>
      <c r="Q1199" s="9">
        <f>(Table2[Unit_Price]*Table2[Quantity])*(Table2[Discount]/100)</f>
        <v>0</v>
      </c>
      <c r="R1199" s="10">
        <v>147440</v>
      </c>
      <c r="S1199" s="10">
        <v>23444.45</v>
      </c>
      <c r="T1199" s="4">
        <f>Table2[Profit]/Table2[Sales]</f>
        <v>0.15901010580575151</v>
      </c>
      <c r="U1199" t="s">
        <v>20</v>
      </c>
    </row>
    <row r="1200" spans="1:21" x14ac:dyDescent="0.35">
      <c r="A1200">
        <v>11272</v>
      </c>
      <c r="B1200" s="1">
        <v>45442</v>
      </c>
      <c r="C1200" s="2">
        <f>YEAR(Table2[Order Date])</f>
        <v>2024</v>
      </c>
      <c r="D1200" s="2" t="str">
        <f>TEXT(Table2[Order Date],"mmm")</f>
        <v>May</v>
      </c>
      <c r="E1200" t="s">
        <v>2559</v>
      </c>
      <c r="F1200" t="s">
        <v>22</v>
      </c>
      <c r="G1200" t="s">
        <v>74</v>
      </c>
      <c r="H1200" t="str">
        <f>VLOOKUP(Table2[[#This Row],[City]], Table46[], 2, FALSE)</f>
        <v>Chandigarh</v>
      </c>
      <c r="I1200" t="s">
        <v>30</v>
      </c>
      <c r="J1200" t="s">
        <v>65</v>
      </c>
      <c r="K1200" t="s">
        <v>2560</v>
      </c>
      <c r="L1200" s="2">
        <v>3</v>
      </c>
      <c r="M1200" s="11">
        <v>28862</v>
      </c>
      <c r="N1200" s="6">
        <v>15</v>
      </c>
      <c r="O1200" s="4">
        <f>Table2[[#This Row],[Discount]]/100</f>
        <v>0.15</v>
      </c>
      <c r="P1200" s="4" t="str">
        <f>IF(Table2[[#This Row],[Discount%]]=0,"No Discount",
IF(Table2[[#This Row],[Discount%]]&lt;=0.1,"Medium Discount",
IF(Table2[[#This Row],[Discount%]]&lt;=0.2,"High Discount")))</f>
        <v>High Discount</v>
      </c>
      <c r="Q1200" s="9">
        <f>(Table2[Unit_Price]*Table2[Quantity])*(Table2[Discount]/100)</f>
        <v>12987.9</v>
      </c>
      <c r="R1200" s="10">
        <v>73598.100000000006</v>
      </c>
      <c r="S1200" s="10">
        <v>6355.73</v>
      </c>
      <c r="T1200" s="4">
        <f>Table2[Profit]/Table2[Sales]</f>
        <v>8.6357256505263033E-2</v>
      </c>
      <c r="U1200" t="s">
        <v>72</v>
      </c>
    </row>
    <row r="1201" spans="1:21" x14ac:dyDescent="0.35">
      <c r="A1201">
        <v>11273</v>
      </c>
      <c r="B1201" s="1">
        <v>45788</v>
      </c>
      <c r="C1201" s="2">
        <f>YEAR(Table2[Order Date])</f>
        <v>2025</v>
      </c>
      <c r="D1201" s="2" t="str">
        <f>TEXT(Table2[Order Date],"mmm")</f>
        <v>May</v>
      </c>
      <c r="E1201" t="s">
        <v>2561</v>
      </c>
      <c r="F1201" t="s">
        <v>28</v>
      </c>
      <c r="G1201" t="s">
        <v>29</v>
      </c>
      <c r="H1201" t="str">
        <f>VLOOKUP(Table2[[#This Row],[City]], Table46[], 2, FALSE)</f>
        <v>Bihar</v>
      </c>
      <c r="I1201" t="s">
        <v>24</v>
      </c>
      <c r="J1201" t="s">
        <v>133</v>
      </c>
      <c r="K1201" t="s">
        <v>2562</v>
      </c>
      <c r="L1201" s="2">
        <v>4</v>
      </c>
      <c r="M1201" s="11">
        <v>3967</v>
      </c>
      <c r="N1201" s="6">
        <v>15</v>
      </c>
      <c r="O1201" s="4">
        <f>Table2[[#This Row],[Discount]]/100</f>
        <v>0.15</v>
      </c>
      <c r="P1201" s="4" t="str">
        <f>IF(Table2[[#This Row],[Discount%]]=0,"No Discount",
IF(Table2[[#This Row],[Discount%]]&lt;=0.1,"Medium Discount",
IF(Table2[[#This Row],[Discount%]]&lt;=0.2,"High Discount")))</f>
        <v>High Discount</v>
      </c>
      <c r="Q1201" s="9">
        <f>(Table2[Unit_Price]*Table2[Quantity])*(Table2[Discount]/100)</f>
        <v>2380.1999999999998</v>
      </c>
      <c r="R1201" s="10">
        <v>13487.8</v>
      </c>
      <c r="S1201" s="10">
        <v>3316.26</v>
      </c>
      <c r="T1201" s="4">
        <f>Table2[Profit]/Table2[Sales]</f>
        <v>0.24587108349767942</v>
      </c>
      <c r="U1201" t="s">
        <v>38</v>
      </c>
    </row>
    <row r="1202" spans="1:21" x14ac:dyDescent="0.35">
      <c r="A1202">
        <v>11274</v>
      </c>
      <c r="B1202" s="1">
        <v>45270</v>
      </c>
      <c r="C1202" s="2">
        <f>YEAR(Table2[Order Date])</f>
        <v>2023</v>
      </c>
      <c r="D1202" s="2" t="str">
        <f>TEXT(Table2[Order Date],"mmm")</f>
        <v>Dec</v>
      </c>
      <c r="E1202" t="s">
        <v>2563</v>
      </c>
      <c r="F1202" t="s">
        <v>28</v>
      </c>
      <c r="G1202" t="s">
        <v>85</v>
      </c>
      <c r="H1202" t="str">
        <f>VLOOKUP(Table2[[#This Row],[City]], Table46[], 2, FALSE)</f>
        <v>Odisha</v>
      </c>
      <c r="I1202" t="s">
        <v>69</v>
      </c>
      <c r="J1202" t="s">
        <v>70</v>
      </c>
      <c r="K1202" t="s">
        <v>2564</v>
      </c>
      <c r="L1202" s="2">
        <v>4</v>
      </c>
      <c r="M1202" s="11">
        <v>27946</v>
      </c>
      <c r="N1202" s="6">
        <v>0</v>
      </c>
      <c r="O1202" s="4">
        <f>Table2[[#This Row],[Discount]]/100</f>
        <v>0</v>
      </c>
      <c r="P1202" s="4" t="str">
        <f>IF(Table2[[#This Row],[Discount%]]=0,"No Discount",
IF(Table2[[#This Row],[Discount%]]&lt;=0.1,"Medium Discount",
IF(Table2[[#This Row],[Discount%]]&lt;=0.2,"High Discount")))</f>
        <v>No Discount</v>
      </c>
      <c r="Q1202" s="9">
        <f>(Table2[Unit_Price]*Table2[Quantity])*(Table2[Discount]/100)</f>
        <v>0</v>
      </c>
      <c r="R1202" s="10">
        <v>111784</v>
      </c>
      <c r="S1202" s="10">
        <v>12439.05</v>
      </c>
      <c r="T1202" s="4">
        <f>Table2[Profit]/Table2[Sales]</f>
        <v>0.11127755313819508</v>
      </c>
      <c r="U1202" t="s">
        <v>33</v>
      </c>
    </row>
    <row r="1203" spans="1:21" x14ac:dyDescent="0.35">
      <c r="A1203">
        <v>11275</v>
      </c>
      <c r="B1203" s="1">
        <v>45658</v>
      </c>
      <c r="C1203" s="2">
        <f>YEAR(Table2[Order Date])</f>
        <v>2025</v>
      </c>
      <c r="D1203" s="2" t="str">
        <f>TEXT(Table2[Order Date],"mmm")</f>
        <v>Jan</v>
      </c>
      <c r="E1203" t="s">
        <v>2565</v>
      </c>
      <c r="F1203" t="s">
        <v>22</v>
      </c>
      <c r="G1203" t="s">
        <v>74</v>
      </c>
      <c r="H1203" t="str">
        <f>VLOOKUP(Table2[[#This Row],[City]], Table46[], 2, FALSE)</f>
        <v>Chandigarh</v>
      </c>
      <c r="I1203" t="s">
        <v>24</v>
      </c>
      <c r="J1203" t="s">
        <v>133</v>
      </c>
      <c r="K1203" t="s">
        <v>2566</v>
      </c>
      <c r="L1203" s="2">
        <v>1</v>
      </c>
      <c r="M1203" s="11">
        <v>55905</v>
      </c>
      <c r="N1203" s="6">
        <v>20</v>
      </c>
      <c r="O1203" s="4">
        <f>Table2[[#This Row],[Discount]]/100</f>
        <v>0.2</v>
      </c>
      <c r="P1203" s="4" t="str">
        <f>IF(Table2[[#This Row],[Discount%]]=0,"No Discount",
IF(Table2[[#This Row],[Discount%]]&lt;=0.1,"Medium Discount",
IF(Table2[[#This Row],[Discount%]]&lt;=0.2,"High Discount")))</f>
        <v>High Discount</v>
      </c>
      <c r="Q1203" s="9">
        <f>(Table2[Unit_Price]*Table2[Quantity])*(Table2[Discount]/100)</f>
        <v>11181</v>
      </c>
      <c r="R1203" s="10">
        <v>44724</v>
      </c>
      <c r="S1203" s="10">
        <v>11011.43</v>
      </c>
      <c r="T1203" s="4">
        <f>Table2[Profit]/Table2[Sales]</f>
        <v>0.24620852338789018</v>
      </c>
      <c r="U1203" t="s">
        <v>20</v>
      </c>
    </row>
    <row r="1204" spans="1:21" x14ac:dyDescent="0.35">
      <c r="A1204">
        <v>11276</v>
      </c>
      <c r="B1204" s="1">
        <v>45881</v>
      </c>
      <c r="C1204" s="2">
        <f>YEAR(Table2[Order Date])</f>
        <v>2025</v>
      </c>
      <c r="D1204" s="2" t="str">
        <f>TEXT(Table2[Order Date],"mmm")</f>
        <v>Aug</v>
      </c>
      <c r="E1204" t="s">
        <v>2567</v>
      </c>
      <c r="F1204" t="s">
        <v>40</v>
      </c>
      <c r="G1204" t="s">
        <v>41</v>
      </c>
      <c r="H1204" t="str">
        <f>VLOOKUP(Table2[[#This Row],[City]], Table46[], 2, FALSE)</f>
        <v>Maharashtra</v>
      </c>
      <c r="I1204" t="s">
        <v>30</v>
      </c>
      <c r="J1204" t="s">
        <v>322</v>
      </c>
      <c r="K1204" t="s">
        <v>2568</v>
      </c>
      <c r="L1204" s="2">
        <v>1</v>
      </c>
      <c r="M1204" s="11">
        <v>38764</v>
      </c>
      <c r="N1204" s="6">
        <v>15</v>
      </c>
      <c r="O1204" s="4">
        <f>Table2[[#This Row],[Discount]]/100</f>
        <v>0.15</v>
      </c>
      <c r="P1204" s="4" t="str">
        <f>IF(Table2[[#This Row],[Discount%]]=0,"No Discount",
IF(Table2[[#This Row],[Discount%]]&lt;=0.1,"Medium Discount",
IF(Table2[[#This Row],[Discount%]]&lt;=0.2,"High Discount")))</f>
        <v>High Discount</v>
      </c>
      <c r="Q1204" s="9">
        <f>(Table2[Unit_Price]*Table2[Quantity])*(Table2[Discount]/100)</f>
        <v>5814.5999999999995</v>
      </c>
      <c r="R1204" s="10">
        <v>32949.4</v>
      </c>
      <c r="S1204" s="10">
        <v>2584.71</v>
      </c>
      <c r="T1204" s="4">
        <f>Table2[Profit]/Table2[Sales]</f>
        <v>7.8444827523414681E-2</v>
      </c>
      <c r="U1204" t="s">
        <v>20</v>
      </c>
    </row>
    <row r="1205" spans="1:21" x14ac:dyDescent="0.35">
      <c r="A1205">
        <v>11277</v>
      </c>
      <c r="B1205" s="1">
        <v>45883</v>
      </c>
      <c r="C1205" s="2">
        <f>YEAR(Table2[Order Date])</f>
        <v>2025</v>
      </c>
      <c r="D1205" s="2" t="str">
        <f>TEXT(Table2[Order Date],"mmm")</f>
        <v>Aug</v>
      </c>
      <c r="E1205" t="s">
        <v>2569</v>
      </c>
      <c r="F1205" t="s">
        <v>15</v>
      </c>
      <c r="G1205" t="s">
        <v>68</v>
      </c>
      <c r="H1205" t="str">
        <f>VLOOKUP(Table2[[#This Row],[City]], Table46[], 2, FALSE)</f>
        <v>Telangana</v>
      </c>
      <c r="I1205" t="s">
        <v>42</v>
      </c>
      <c r="J1205" t="s">
        <v>79</v>
      </c>
      <c r="K1205" t="s">
        <v>2570</v>
      </c>
      <c r="L1205" s="2">
        <v>5</v>
      </c>
      <c r="M1205" s="11">
        <v>15036</v>
      </c>
      <c r="N1205" s="6">
        <v>10</v>
      </c>
      <c r="O1205" s="4">
        <f>Table2[[#This Row],[Discount]]/100</f>
        <v>0.1</v>
      </c>
      <c r="P1205" s="4" t="str">
        <f>IF(Table2[[#This Row],[Discount%]]=0,"No Discount",
IF(Table2[[#This Row],[Discount%]]&lt;=0.1,"Medium Discount",
IF(Table2[[#This Row],[Discount%]]&lt;=0.2,"High Discount")))</f>
        <v>Medium Discount</v>
      </c>
      <c r="Q1205" s="9">
        <f>(Table2[Unit_Price]*Table2[Quantity])*(Table2[Discount]/100)</f>
        <v>7518</v>
      </c>
      <c r="R1205" s="10">
        <v>67662</v>
      </c>
      <c r="S1205" s="10">
        <v>6107.12</v>
      </c>
      <c r="T1205" s="4">
        <f>Table2[Profit]/Table2[Sales]</f>
        <v>9.0259229700570487E-2</v>
      </c>
      <c r="U1205" t="s">
        <v>33</v>
      </c>
    </row>
    <row r="1206" spans="1:21" x14ac:dyDescent="0.35">
      <c r="A1206">
        <v>11278</v>
      </c>
      <c r="B1206" s="1">
        <v>45347</v>
      </c>
      <c r="C1206" s="2">
        <f>YEAR(Table2[Order Date])</f>
        <v>2024</v>
      </c>
      <c r="D1206" s="2" t="str">
        <f>TEXT(Table2[Order Date],"mmm")</f>
        <v>Feb</v>
      </c>
      <c r="E1206" t="s">
        <v>2571</v>
      </c>
      <c r="F1206" t="s">
        <v>15</v>
      </c>
      <c r="G1206" t="s">
        <v>16</v>
      </c>
      <c r="H1206" t="str">
        <f>VLOOKUP(Table2[[#This Row],[City]], Table46[], 2, FALSE)</f>
        <v>Karnataka</v>
      </c>
      <c r="I1206" t="s">
        <v>69</v>
      </c>
      <c r="J1206" t="s">
        <v>517</v>
      </c>
      <c r="K1206" t="s">
        <v>857</v>
      </c>
      <c r="L1206" s="2">
        <v>2</v>
      </c>
      <c r="M1206" s="11">
        <v>66296</v>
      </c>
      <c r="N1206" s="6">
        <v>15</v>
      </c>
      <c r="O1206" s="4">
        <f>Table2[[#This Row],[Discount]]/100</f>
        <v>0.15</v>
      </c>
      <c r="P1206" s="4" t="str">
        <f>IF(Table2[[#This Row],[Discount%]]=0,"No Discount",
IF(Table2[[#This Row],[Discount%]]&lt;=0.1,"Medium Discount",
IF(Table2[[#This Row],[Discount%]]&lt;=0.2,"High Discount")))</f>
        <v>High Discount</v>
      </c>
      <c r="Q1206" s="9">
        <f>(Table2[Unit_Price]*Table2[Quantity])*(Table2[Discount]/100)</f>
        <v>19888.8</v>
      </c>
      <c r="R1206" s="10">
        <v>112703.2</v>
      </c>
      <c r="S1206" s="10">
        <v>27945.83</v>
      </c>
      <c r="T1206" s="4">
        <f>Table2[Profit]/Table2[Sales]</f>
        <v>0.24795950780456991</v>
      </c>
      <c r="U1206" t="s">
        <v>20</v>
      </c>
    </row>
    <row r="1207" spans="1:21" x14ac:dyDescent="0.35">
      <c r="A1207">
        <v>11279</v>
      </c>
      <c r="B1207" s="1">
        <v>45553</v>
      </c>
      <c r="C1207" s="2">
        <f>YEAR(Table2[Order Date])</f>
        <v>2024</v>
      </c>
      <c r="D1207" s="2" t="str">
        <f>TEXT(Table2[Order Date],"mmm")</f>
        <v>Sep</v>
      </c>
      <c r="E1207" t="s">
        <v>2572</v>
      </c>
      <c r="F1207" t="s">
        <v>28</v>
      </c>
      <c r="G1207" t="s">
        <v>114</v>
      </c>
      <c r="H1207" t="str">
        <f>VLOOKUP(Table2[[#This Row],[City]], Table46[], 2, FALSE)</f>
        <v>Jharkhand</v>
      </c>
      <c r="I1207" t="s">
        <v>129</v>
      </c>
      <c r="J1207" t="s">
        <v>130</v>
      </c>
      <c r="K1207" t="s">
        <v>2573</v>
      </c>
      <c r="L1207" s="2">
        <v>5</v>
      </c>
      <c r="M1207" s="11">
        <v>27902</v>
      </c>
      <c r="N1207" s="6">
        <v>10</v>
      </c>
      <c r="O1207" s="4">
        <f>Table2[[#This Row],[Discount]]/100</f>
        <v>0.1</v>
      </c>
      <c r="P1207" s="4" t="str">
        <f>IF(Table2[[#This Row],[Discount%]]=0,"No Discount",
IF(Table2[[#This Row],[Discount%]]&lt;=0.1,"Medium Discount",
IF(Table2[[#This Row],[Discount%]]&lt;=0.2,"High Discount")))</f>
        <v>Medium Discount</v>
      </c>
      <c r="Q1207" s="9">
        <f>(Table2[Unit_Price]*Table2[Quantity])*(Table2[Discount]/100)</f>
        <v>13951</v>
      </c>
      <c r="R1207" s="10">
        <v>125559</v>
      </c>
      <c r="S1207" s="10">
        <v>20223.060000000001</v>
      </c>
      <c r="T1207" s="4">
        <f>Table2[Profit]/Table2[Sales]</f>
        <v>0.16106420089360382</v>
      </c>
      <c r="U1207" t="s">
        <v>20</v>
      </c>
    </row>
    <row r="1208" spans="1:21" x14ac:dyDescent="0.35">
      <c r="A1208">
        <v>11280</v>
      </c>
      <c r="B1208" s="1">
        <v>45371</v>
      </c>
      <c r="C1208" s="2">
        <f>YEAR(Table2[Order Date])</f>
        <v>2024</v>
      </c>
      <c r="D1208" s="2" t="str">
        <f>TEXT(Table2[Order Date],"mmm")</f>
        <v>Mar</v>
      </c>
      <c r="E1208" t="s">
        <v>2574</v>
      </c>
      <c r="F1208" t="s">
        <v>22</v>
      </c>
      <c r="G1208" t="s">
        <v>54</v>
      </c>
      <c r="H1208" t="str">
        <f>VLOOKUP(Table2[[#This Row],[City]], Table46[], 2, FALSE)</f>
        <v>Uttar Pradesh</v>
      </c>
      <c r="I1208" t="s">
        <v>96</v>
      </c>
      <c r="J1208" t="s">
        <v>138</v>
      </c>
      <c r="K1208" t="s">
        <v>2575</v>
      </c>
      <c r="L1208" s="2">
        <v>4</v>
      </c>
      <c r="M1208" s="11">
        <v>16273</v>
      </c>
      <c r="N1208" s="6">
        <v>20</v>
      </c>
      <c r="O1208" s="4">
        <f>Table2[[#This Row],[Discount]]/100</f>
        <v>0.2</v>
      </c>
      <c r="P1208" s="4" t="str">
        <f>IF(Table2[[#This Row],[Discount%]]=0,"No Discount",
IF(Table2[[#This Row],[Discount%]]&lt;=0.1,"Medium Discount",
IF(Table2[[#This Row],[Discount%]]&lt;=0.2,"High Discount")))</f>
        <v>High Discount</v>
      </c>
      <c r="Q1208" s="9">
        <f>(Table2[Unit_Price]*Table2[Quantity])*(Table2[Discount]/100)</f>
        <v>13018.400000000001</v>
      </c>
      <c r="R1208" s="10">
        <v>52073.599999999999</v>
      </c>
      <c r="S1208" s="10">
        <v>6809.53</v>
      </c>
      <c r="T1208" s="4">
        <f>Table2[Profit]/Table2[Sales]</f>
        <v>0.1307674138142936</v>
      </c>
      <c r="U1208" t="s">
        <v>20</v>
      </c>
    </row>
    <row r="1209" spans="1:21" x14ac:dyDescent="0.35">
      <c r="A1209">
        <v>11281</v>
      </c>
      <c r="B1209" s="1">
        <v>45456</v>
      </c>
      <c r="C1209" s="2">
        <f>YEAR(Table2[Order Date])</f>
        <v>2024</v>
      </c>
      <c r="D1209" s="2" t="str">
        <f>TEXT(Table2[Order Date],"mmm")</f>
        <v>Jun</v>
      </c>
      <c r="E1209" t="s">
        <v>2576</v>
      </c>
      <c r="F1209" t="s">
        <v>15</v>
      </c>
      <c r="G1209" t="s">
        <v>68</v>
      </c>
      <c r="H1209" t="str">
        <f>VLOOKUP(Table2[[#This Row],[City]], Table46[], 2, FALSE)</f>
        <v>Telangana</v>
      </c>
      <c r="I1209" t="s">
        <v>129</v>
      </c>
      <c r="J1209" t="s">
        <v>159</v>
      </c>
      <c r="K1209" t="s">
        <v>2577</v>
      </c>
      <c r="L1209" s="2">
        <v>4</v>
      </c>
      <c r="M1209" s="11">
        <v>78241</v>
      </c>
      <c r="N1209" s="6">
        <v>0</v>
      </c>
      <c r="O1209" s="4">
        <f>Table2[[#This Row],[Discount]]/100</f>
        <v>0</v>
      </c>
      <c r="P1209" s="4" t="str">
        <f>IF(Table2[[#This Row],[Discount%]]=0,"No Discount",
IF(Table2[[#This Row],[Discount%]]&lt;=0.1,"Medium Discount",
IF(Table2[[#This Row],[Discount%]]&lt;=0.2,"High Discount")))</f>
        <v>No Discount</v>
      </c>
      <c r="Q1209" s="9">
        <f>(Table2[Unit_Price]*Table2[Quantity])*(Table2[Discount]/100)</f>
        <v>0</v>
      </c>
      <c r="R1209" s="10">
        <v>312964</v>
      </c>
      <c r="S1209" s="10">
        <v>26867.45</v>
      </c>
      <c r="T1209" s="4">
        <f>Table2[Profit]/Table2[Sales]</f>
        <v>8.5848372336754394E-2</v>
      </c>
      <c r="U1209" t="s">
        <v>33</v>
      </c>
    </row>
    <row r="1210" spans="1:21" x14ac:dyDescent="0.35">
      <c r="A1210">
        <v>11282</v>
      </c>
      <c r="B1210" s="1">
        <v>45646</v>
      </c>
      <c r="C1210" s="2">
        <f>YEAR(Table2[Order Date])</f>
        <v>2024</v>
      </c>
      <c r="D1210" s="2" t="str">
        <f>TEXT(Table2[Order Date],"mmm")</f>
        <v>Dec</v>
      </c>
      <c r="E1210" t="s">
        <v>2578</v>
      </c>
      <c r="F1210" t="s">
        <v>40</v>
      </c>
      <c r="G1210" t="s">
        <v>110</v>
      </c>
      <c r="H1210" t="str">
        <f>VLOOKUP(Table2[[#This Row],[City]], Table46[], 2, FALSE)</f>
        <v>Gujarat</v>
      </c>
      <c r="I1210" t="s">
        <v>129</v>
      </c>
      <c r="J1210" t="s">
        <v>130</v>
      </c>
      <c r="K1210" t="s">
        <v>2579</v>
      </c>
      <c r="L1210" s="2">
        <v>5</v>
      </c>
      <c r="M1210" s="11">
        <v>55215</v>
      </c>
      <c r="N1210" s="6">
        <v>5</v>
      </c>
      <c r="O1210" s="4">
        <f>Table2[[#This Row],[Discount]]/100</f>
        <v>0.05</v>
      </c>
      <c r="P1210" s="4" t="str">
        <f>IF(Table2[[#This Row],[Discount%]]=0,"No Discount",
IF(Table2[[#This Row],[Discount%]]&lt;=0.1,"Medium Discount",
IF(Table2[[#This Row],[Discount%]]&lt;=0.2,"High Discount")))</f>
        <v>Medium Discount</v>
      </c>
      <c r="Q1210" s="9">
        <f>(Table2[Unit_Price]*Table2[Quantity])*(Table2[Discount]/100)</f>
        <v>13803.75</v>
      </c>
      <c r="R1210" s="10">
        <v>262271.25</v>
      </c>
      <c r="S1210" s="10">
        <v>60529.81</v>
      </c>
      <c r="T1210" s="4">
        <f>Table2[Profit]/Table2[Sales]</f>
        <v>0.23079087013921654</v>
      </c>
      <c r="U1210" t="s">
        <v>72</v>
      </c>
    </row>
    <row r="1211" spans="1:21" x14ac:dyDescent="0.35">
      <c r="A1211">
        <v>11283</v>
      </c>
      <c r="B1211" s="1">
        <v>45702</v>
      </c>
      <c r="C1211" s="2">
        <f>YEAR(Table2[Order Date])</f>
        <v>2025</v>
      </c>
      <c r="D1211" s="2" t="str">
        <f>TEXT(Table2[Order Date],"mmm")</f>
        <v>Feb</v>
      </c>
      <c r="E1211" t="s">
        <v>2580</v>
      </c>
      <c r="F1211" t="s">
        <v>28</v>
      </c>
      <c r="G1211" t="s">
        <v>35</v>
      </c>
      <c r="H1211" t="str">
        <f>VLOOKUP(Table2[[#This Row],[City]], Table46[], 2, FALSE)</f>
        <v>West Bengal</v>
      </c>
      <c r="I1211" t="s">
        <v>86</v>
      </c>
      <c r="J1211" t="s">
        <v>87</v>
      </c>
      <c r="K1211" t="s">
        <v>2581</v>
      </c>
      <c r="L1211" s="2">
        <v>4</v>
      </c>
      <c r="M1211" s="11">
        <v>25647</v>
      </c>
      <c r="N1211" s="6">
        <v>10</v>
      </c>
      <c r="O1211" s="4">
        <f>Table2[[#This Row],[Discount]]/100</f>
        <v>0.1</v>
      </c>
      <c r="P1211" s="4" t="str">
        <f>IF(Table2[[#This Row],[Discount%]]=0,"No Discount",
IF(Table2[[#This Row],[Discount%]]&lt;=0.1,"Medium Discount",
IF(Table2[[#This Row],[Discount%]]&lt;=0.2,"High Discount")))</f>
        <v>Medium Discount</v>
      </c>
      <c r="Q1211" s="9">
        <f>(Table2[Unit_Price]*Table2[Quantity])*(Table2[Discount]/100)</f>
        <v>10258.800000000001</v>
      </c>
      <c r="R1211" s="10">
        <v>92329.2</v>
      </c>
      <c r="S1211" s="10">
        <v>11027.3</v>
      </c>
      <c r="T1211" s="4">
        <f>Table2[Profit]/Table2[Sales]</f>
        <v>0.1194345884075677</v>
      </c>
      <c r="U1211" t="s">
        <v>38</v>
      </c>
    </row>
    <row r="1212" spans="1:21" x14ac:dyDescent="0.35">
      <c r="A1212">
        <v>11284</v>
      </c>
      <c r="B1212" s="1">
        <v>45621</v>
      </c>
      <c r="C1212" s="2">
        <f>YEAR(Table2[Order Date])</f>
        <v>2024</v>
      </c>
      <c r="D1212" s="2" t="str">
        <f>TEXT(Table2[Order Date],"mmm")</f>
        <v>Nov</v>
      </c>
      <c r="E1212" t="s">
        <v>2582</v>
      </c>
      <c r="F1212" t="s">
        <v>40</v>
      </c>
      <c r="G1212" t="s">
        <v>41</v>
      </c>
      <c r="H1212" t="str">
        <f>VLOOKUP(Table2[[#This Row],[City]], Table46[], 2, FALSE)</f>
        <v>Maharashtra</v>
      </c>
      <c r="I1212" t="s">
        <v>30</v>
      </c>
      <c r="J1212" t="s">
        <v>65</v>
      </c>
      <c r="K1212" t="s">
        <v>2583</v>
      </c>
      <c r="L1212" s="2">
        <v>4</v>
      </c>
      <c r="M1212" s="11">
        <v>52353</v>
      </c>
      <c r="N1212" s="6">
        <v>10</v>
      </c>
      <c r="O1212" s="4">
        <f>Table2[[#This Row],[Discount]]/100</f>
        <v>0.1</v>
      </c>
      <c r="P1212" s="4" t="str">
        <f>IF(Table2[[#This Row],[Discount%]]=0,"No Discount",
IF(Table2[[#This Row],[Discount%]]&lt;=0.1,"Medium Discount",
IF(Table2[[#This Row],[Discount%]]&lt;=0.2,"High Discount")))</f>
        <v>Medium Discount</v>
      </c>
      <c r="Q1212" s="9">
        <f>(Table2[Unit_Price]*Table2[Quantity])*(Table2[Discount]/100)</f>
        <v>20941.2</v>
      </c>
      <c r="R1212" s="10">
        <v>188470.8</v>
      </c>
      <c r="S1212" s="10">
        <v>33416.79</v>
      </c>
      <c r="T1212" s="4">
        <f>Table2[Profit]/Table2[Sales]</f>
        <v>0.17730486632412026</v>
      </c>
      <c r="U1212" t="s">
        <v>38</v>
      </c>
    </row>
    <row r="1213" spans="1:21" x14ac:dyDescent="0.35">
      <c r="A1213">
        <v>11285</v>
      </c>
      <c r="B1213" s="1">
        <v>45566</v>
      </c>
      <c r="C1213" s="2">
        <f>YEAR(Table2[Order Date])</f>
        <v>2024</v>
      </c>
      <c r="D1213" s="2" t="str">
        <f>TEXT(Table2[Order Date],"mmm")</f>
        <v>Oct</v>
      </c>
      <c r="E1213" t="s">
        <v>2584</v>
      </c>
      <c r="F1213" t="s">
        <v>40</v>
      </c>
      <c r="G1213" t="s">
        <v>62</v>
      </c>
      <c r="H1213" t="str">
        <f>VLOOKUP(Table2[[#This Row],[City]], Table46[], 2, FALSE)</f>
        <v>Goa</v>
      </c>
      <c r="I1213" t="s">
        <v>46</v>
      </c>
      <c r="J1213" t="s">
        <v>201</v>
      </c>
      <c r="K1213" t="s">
        <v>2585</v>
      </c>
      <c r="L1213" s="2">
        <v>2</v>
      </c>
      <c r="M1213" s="11">
        <v>39647</v>
      </c>
      <c r="N1213" s="6">
        <v>5</v>
      </c>
      <c r="O1213" s="4">
        <f>Table2[[#This Row],[Discount]]/100</f>
        <v>0.05</v>
      </c>
      <c r="P1213" s="4" t="str">
        <f>IF(Table2[[#This Row],[Discount%]]=0,"No Discount",
IF(Table2[[#This Row],[Discount%]]&lt;=0.1,"Medium Discount",
IF(Table2[[#This Row],[Discount%]]&lt;=0.2,"High Discount")))</f>
        <v>Medium Discount</v>
      </c>
      <c r="Q1213" s="9">
        <f>(Table2[Unit_Price]*Table2[Quantity])*(Table2[Discount]/100)</f>
        <v>3964.7000000000003</v>
      </c>
      <c r="R1213" s="10">
        <v>75329.3</v>
      </c>
      <c r="S1213" s="10">
        <v>15386.06</v>
      </c>
      <c r="T1213" s="4">
        <f>Table2[Profit]/Table2[Sales]</f>
        <v>0.20425067005799866</v>
      </c>
      <c r="U1213" t="s">
        <v>72</v>
      </c>
    </row>
    <row r="1214" spans="1:21" x14ac:dyDescent="0.35">
      <c r="A1214">
        <v>11286</v>
      </c>
      <c r="B1214" s="1">
        <v>45291</v>
      </c>
      <c r="C1214" s="2">
        <f>YEAR(Table2[Order Date])</f>
        <v>2023</v>
      </c>
      <c r="D1214" s="2" t="str">
        <f>TEXT(Table2[Order Date],"mmm")</f>
        <v>Dec</v>
      </c>
      <c r="E1214" t="s">
        <v>2586</v>
      </c>
      <c r="F1214" t="s">
        <v>15</v>
      </c>
      <c r="G1214" t="s">
        <v>93</v>
      </c>
      <c r="H1214" t="str">
        <f>VLOOKUP(Table2[[#This Row],[City]], Table46[], 2, FALSE)</f>
        <v>Tamil Nadu</v>
      </c>
      <c r="I1214" t="s">
        <v>46</v>
      </c>
      <c r="J1214" t="s">
        <v>201</v>
      </c>
      <c r="K1214" t="s">
        <v>2587</v>
      </c>
      <c r="L1214" s="2">
        <v>3</v>
      </c>
      <c r="M1214" s="11">
        <v>31790</v>
      </c>
      <c r="N1214" s="6">
        <v>20</v>
      </c>
      <c r="O1214" s="4">
        <f>Table2[[#This Row],[Discount]]/100</f>
        <v>0.2</v>
      </c>
      <c r="P1214" s="4" t="str">
        <f>IF(Table2[[#This Row],[Discount%]]=0,"No Discount",
IF(Table2[[#This Row],[Discount%]]&lt;=0.1,"Medium Discount",
IF(Table2[[#This Row],[Discount%]]&lt;=0.2,"High Discount")))</f>
        <v>High Discount</v>
      </c>
      <c r="Q1214" s="9">
        <f>(Table2[Unit_Price]*Table2[Quantity])*(Table2[Discount]/100)</f>
        <v>19074</v>
      </c>
      <c r="R1214" s="10">
        <v>76296</v>
      </c>
      <c r="S1214" s="10">
        <v>8592.07</v>
      </c>
      <c r="T1214" s="4">
        <f>Table2[Profit]/Table2[Sales]</f>
        <v>0.11261494704833805</v>
      </c>
      <c r="U1214" t="s">
        <v>72</v>
      </c>
    </row>
    <row r="1215" spans="1:21" x14ac:dyDescent="0.35">
      <c r="A1215">
        <v>11287</v>
      </c>
      <c r="B1215" s="1">
        <v>45755</v>
      </c>
      <c r="C1215" s="2">
        <f>YEAR(Table2[Order Date])</f>
        <v>2025</v>
      </c>
      <c r="D1215" s="2" t="str">
        <f>TEXT(Table2[Order Date],"mmm")</f>
        <v>Apr</v>
      </c>
      <c r="E1215" t="s">
        <v>2588</v>
      </c>
      <c r="F1215" t="s">
        <v>15</v>
      </c>
      <c r="G1215" t="s">
        <v>68</v>
      </c>
      <c r="H1215" t="str">
        <f>VLOOKUP(Table2[[#This Row],[City]], Table46[], 2, FALSE)</f>
        <v>Telangana</v>
      </c>
      <c r="I1215" t="s">
        <v>24</v>
      </c>
      <c r="J1215" t="s">
        <v>107</v>
      </c>
      <c r="K1215" t="s">
        <v>2589</v>
      </c>
      <c r="L1215" s="2">
        <v>2</v>
      </c>
      <c r="M1215" s="11">
        <v>35707</v>
      </c>
      <c r="N1215" s="6">
        <v>15</v>
      </c>
      <c r="O1215" s="4">
        <f>Table2[[#This Row],[Discount]]/100</f>
        <v>0.15</v>
      </c>
      <c r="P1215" s="4" t="str">
        <f>IF(Table2[[#This Row],[Discount%]]=0,"No Discount",
IF(Table2[[#This Row],[Discount%]]&lt;=0.1,"Medium Discount",
IF(Table2[[#This Row],[Discount%]]&lt;=0.2,"High Discount")))</f>
        <v>High Discount</v>
      </c>
      <c r="Q1215" s="9">
        <f>(Table2[Unit_Price]*Table2[Quantity])*(Table2[Discount]/100)</f>
        <v>10712.1</v>
      </c>
      <c r="R1215" s="10">
        <v>60701.9</v>
      </c>
      <c r="S1215" s="10">
        <v>10337.93</v>
      </c>
      <c r="T1215" s="4">
        <f>Table2[Profit]/Table2[Sales]</f>
        <v>0.17030653076757071</v>
      </c>
      <c r="U1215" t="s">
        <v>33</v>
      </c>
    </row>
    <row r="1216" spans="1:21" x14ac:dyDescent="0.35">
      <c r="A1216">
        <v>11288</v>
      </c>
      <c r="B1216" s="1">
        <v>45901</v>
      </c>
      <c r="C1216" s="2">
        <f>YEAR(Table2[Order Date])</f>
        <v>2025</v>
      </c>
      <c r="D1216" s="2" t="str">
        <f>TEXT(Table2[Order Date],"mmm")</f>
        <v>Sep</v>
      </c>
      <c r="E1216" t="s">
        <v>2590</v>
      </c>
      <c r="F1216" t="s">
        <v>22</v>
      </c>
      <c r="G1216" t="s">
        <v>54</v>
      </c>
      <c r="H1216" t="str">
        <f>VLOOKUP(Table2[[#This Row],[City]], Table46[], 2, FALSE)</f>
        <v>Uttar Pradesh</v>
      </c>
      <c r="I1216" t="s">
        <v>69</v>
      </c>
      <c r="J1216" t="s">
        <v>151</v>
      </c>
      <c r="K1216" t="s">
        <v>2591</v>
      </c>
      <c r="L1216" s="2">
        <v>3</v>
      </c>
      <c r="M1216" s="11">
        <v>30776</v>
      </c>
      <c r="N1216" s="6">
        <v>5</v>
      </c>
      <c r="O1216" s="4">
        <f>Table2[[#This Row],[Discount]]/100</f>
        <v>0.05</v>
      </c>
      <c r="P1216" s="4" t="str">
        <f>IF(Table2[[#This Row],[Discount%]]=0,"No Discount",
IF(Table2[[#This Row],[Discount%]]&lt;=0.1,"Medium Discount",
IF(Table2[[#This Row],[Discount%]]&lt;=0.2,"High Discount")))</f>
        <v>Medium Discount</v>
      </c>
      <c r="Q1216" s="9">
        <f>(Table2[Unit_Price]*Table2[Quantity])*(Table2[Discount]/100)</f>
        <v>4616.4000000000005</v>
      </c>
      <c r="R1216" s="10">
        <v>87711.6</v>
      </c>
      <c r="S1216" s="10">
        <v>16777.27</v>
      </c>
      <c r="T1216" s="4">
        <f>Table2[Profit]/Table2[Sales]</f>
        <v>0.19127766452783895</v>
      </c>
      <c r="U1216" t="s">
        <v>20</v>
      </c>
    </row>
    <row r="1217" spans="1:21" x14ac:dyDescent="0.35">
      <c r="A1217">
        <v>11289</v>
      </c>
      <c r="B1217" s="1">
        <v>45423</v>
      </c>
      <c r="C1217" s="2">
        <f>YEAR(Table2[Order Date])</f>
        <v>2024</v>
      </c>
      <c r="D1217" s="2" t="str">
        <f>TEXT(Table2[Order Date],"mmm")</f>
        <v>May</v>
      </c>
      <c r="E1217" t="s">
        <v>2592</v>
      </c>
      <c r="F1217" t="s">
        <v>40</v>
      </c>
      <c r="G1217" t="s">
        <v>62</v>
      </c>
      <c r="H1217" t="str">
        <f>VLOOKUP(Table2[[#This Row],[City]], Table46[], 2, FALSE)</f>
        <v>Goa</v>
      </c>
      <c r="I1217" t="s">
        <v>30</v>
      </c>
      <c r="J1217" t="s">
        <v>65</v>
      </c>
      <c r="K1217" t="s">
        <v>2593</v>
      </c>
      <c r="L1217" s="2">
        <v>4</v>
      </c>
      <c r="M1217" s="11">
        <v>46347</v>
      </c>
      <c r="N1217" s="6">
        <v>0</v>
      </c>
      <c r="O1217" s="4">
        <f>Table2[[#This Row],[Discount]]/100</f>
        <v>0</v>
      </c>
      <c r="P1217" s="4" t="str">
        <f>IF(Table2[[#This Row],[Discount%]]=0,"No Discount",
IF(Table2[[#This Row],[Discount%]]&lt;=0.1,"Medium Discount",
IF(Table2[[#This Row],[Discount%]]&lt;=0.2,"High Discount")))</f>
        <v>No Discount</v>
      </c>
      <c r="Q1217" s="9">
        <f>(Table2[Unit_Price]*Table2[Quantity])*(Table2[Discount]/100)</f>
        <v>0</v>
      </c>
      <c r="R1217" s="10">
        <v>185388</v>
      </c>
      <c r="S1217" s="10">
        <v>21047.84</v>
      </c>
      <c r="T1217" s="4">
        <f>Table2[Profit]/Table2[Sales]</f>
        <v>0.11353399357024187</v>
      </c>
      <c r="U1217" t="s">
        <v>33</v>
      </c>
    </row>
    <row r="1218" spans="1:21" x14ac:dyDescent="0.35">
      <c r="A1218">
        <v>11290</v>
      </c>
      <c r="B1218" s="1">
        <v>45602</v>
      </c>
      <c r="C1218" s="2">
        <f>YEAR(Table2[Order Date])</f>
        <v>2024</v>
      </c>
      <c r="D1218" s="2" t="str">
        <f>TEXT(Table2[Order Date],"mmm")</f>
        <v>Nov</v>
      </c>
      <c r="E1218" t="s">
        <v>2594</v>
      </c>
      <c r="F1218" t="s">
        <v>40</v>
      </c>
      <c r="G1218" t="s">
        <v>103</v>
      </c>
      <c r="H1218" t="str">
        <f>VLOOKUP(Table2[[#This Row],[City]], Table46[], 2, FALSE)</f>
        <v>Gujarat</v>
      </c>
      <c r="I1218" t="s">
        <v>96</v>
      </c>
      <c r="J1218" t="s">
        <v>138</v>
      </c>
      <c r="K1218" t="s">
        <v>2595</v>
      </c>
      <c r="L1218" s="2">
        <v>3</v>
      </c>
      <c r="M1218" s="11">
        <v>53954</v>
      </c>
      <c r="N1218" s="6">
        <v>0</v>
      </c>
      <c r="O1218" s="4">
        <f>Table2[[#This Row],[Discount]]/100</f>
        <v>0</v>
      </c>
      <c r="P1218" s="4" t="str">
        <f>IF(Table2[[#This Row],[Discount%]]=0,"No Discount",
IF(Table2[[#This Row],[Discount%]]&lt;=0.1,"Medium Discount",
IF(Table2[[#This Row],[Discount%]]&lt;=0.2,"High Discount")))</f>
        <v>No Discount</v>
      </c>
      <c r="Q1218" s="9">
        <f>(Table2[Unit_Price]*Table2[Quantity])*(Table2[Discount]/100)</f>
        <v>0</v>
      </c>
      <c r="R1218" s="10">
        <v>161862</v>
      </c>
      <c r="S1218" s="10">
        <v>21216.11</v>
      </c>
      <c r="T1218" s="4">
        <f>Table2[Profit]/Table2[Sales]</f>
        <v>0.13107529871124785</v>
      </c>
      <c r="U1218" t="s">
        <v>33</v>
      </c>
    </row>
    <row r="1219" spans="1:21" x14ac:dyDescent="0.35">
      <c r="A1219">
        <v>11291</v>
      </c>
      <c r="B1219" s="1">
        <v>45898</v>
      </c>
      <c r="C1219" s="2">
        <f>YEAR(Table2[Order Date])</f>
        <v>2025</v>
      </c>
      <c r="D1219" s="2" t="str">
        <f>TEXT(Table2[Order Date],"mmm")</f>
        <v>Aug</v>
      </c>
      <c r="E1219" t="s">
        <v>2596</v>
      </c>
      <c r="F1219" t="s">
        <v>15</v>
      </c>
      <c r="G1219" t="s">
        <v>147</v>
      </c>
      <c r="H1219" t="str">
        <f>VLOOKUP(Table2[[#This Row],[City]], Table46[], 2, FALSE)</f>
        <v>Kerala</v>
      </c>
      <c r="I1219" t="s">
        <v>24</v>
      </c>
      <c r="J1219" t="s">
        <v>107</v>
      </c>
      <c r="K1219" t="s">
        <v>2597</v>
      </c>
      <c r="L1219" s="2">
        <v>3</v>
      </c>
      <c r="M1219" s="11">
        <v>21273</v>
      </c>
      <c r="N1219" s="6">
        <v>20</v>
      </c>
      <c r="O1219" s="4">
        <f>Table2[[#This Row],[Discount]]/100</f>
        <v>0.2</v>
      </c>
      <c r="P1219" s="4" t="str">
        <f>IF(Table2[[#This Row],[Discount%]]=0,"No Discount",
IF(Table2[[#This Row],[Discount%]]&lt;=0.1,"Medium Discount",
IF(Table2[[#This Row],[Discount%]]&lt;=0.2,"High Discount")))</f>
        <v>High Discount</v>
      </c>
      <c r="Q1219" s="9">
        <f>(Table2[Unit_Price]*Table2[Quantity])*(Table2[Discount]/100)</f>
        <v>12763.800000000001</v>
      </c>
      <c r="R1219" s="10">
        <v>51055.199999999997</v>
      </c>
      <c r="S1219" s="10">
        <v>10598.53</v>
      </c>
      <c r="T1219" s="4">
        <f>Table2[Profit]/Table2[Sales]</f>
        <v>0.20758962848054657</v>
      </c>
      <c r="U1219" t="s">
        <v>33</v>
      </c>
    </row>
    <row r="1220" spans="1:21" x14ac:dyDescent="0.35">
      <c r="A1220">
        <v>11294</v>
      </c>
      <c r="B1220" s="1">
        <v>45655</v>
      </c>
      <c r="C1220" s="2">
        <f>YEAR(Table2[Order Date])</f>
        <v>2024</v>
      </c>
      <c r="D1220" s="2" t="str">
        <f>TEXT(Table2[Order Date],"mmm")</f>
        <v>Dec</v>
      </c>
      <c r="E1220" t="s">
        <v>2602</v>
      </c>
      <c r="F1220" t="s">
        <v>28</v>
      </c>
      <c r="G1220" t="s">
        <v>85</v>
      </c>
      <c r="H1220" t="str">
        <f>VLOOKUP(Table2[[#This Row],[City]], Table46[], 2, FALSE)</f>
        <v>Odisha</v>
      </c>
      <c r="I1220" t="s">
        <v>86</v>
      </c>
      <c r="J1220" t="s">
        <v>87</v>
      </c>
      <c r="K1220" t="s">
        <v>2603</v>
      </c>
      <c r="L1220" s="2">
        <v>4</v>
      </c>
      <c r="M1220" s="11">
        <v>64662</v>
      </c>
      <c r="N1220" s="6">
        <v>0</v>
      </c>
      <c r="O1220" s="4">
        <f>Table2[[#This Row],[Discount]]/100</f>
        <v>0</v>
      </c>
      <c r="P1220" s="4" t="str">
        <f>IF(Table2[[#This Row],[Discount%]]=0,"No Discount",
IF(Table2[[#This Row],[Discount%]]&lt;=0.1,"Medium Discount",
IF(Table2[[#This Row],[Discount%]]&lt;=0.2,"High Discount")))</f>
        <v>No Discount</v>
      </c>
      <c r="Q1220" s="9">
        <f>(Table2[Unit_Price]*Table2[Quantity])*(Table2[Discount]/100)</f>
        <v>0</v>
      </c>
      <c r="R1220" s="10">
        <v>258648</v>
      </c>
      <c r="S1220" s="10">
        <v>33868.65</v>
      </c>
      <c r="T1220" s="4">
        <f>Table2[Profit]/Table2[Sales]</f>
        <v>0.13094495221304631</v>
      </c>
      <c r="U1220" t="s">
        <v>72</v>
      </c>
    </row>
    <row r="1221" spans="1:21" x14ac:dyDescent="0.35">
      <c r="A1221">
        <v>11295</v>
      </c>
      <c r="B1221" s="1">
        <v>45373</v>
      </c>
      <c r="C1221" s="2">
        <f>YEAR(Table2[Order Date])</f>
        <v>2024</v>
      </c>
      <c r="D1221" s="2" t="str">
        <f>TEXT(Table2[Order Date],"mmm")</f>
        <v>Mar</v>
      </c>
      <c r="E1221" t="s">
        <v>2604</v>
      </c>
      <c r="F1221" t="s">
        <v>15</v>
      </c>
      <c r="G1221" t="s">
        <v>174</v>
      </c>
      <c r="H1221" t="str">
        <f>VLOOKUP(Table2[[#This Row],[City]], Table46[], 2, FALSE)</f>
        <v>Tamil Nadu</v>
      </c>
      <c r="I1221" t="s">
        <v>75</v>
      </c>
      <c r="J1221" t="s">
        <v>240</v>
      </c>
      <c r="K1221" t="s">
        <v>2605</v>
      </c>
      <c r="L1221" s="2">
        <v>1</v>
      </c>
      <c r="M1221" s="11">
        <v>39720</v>
      </c>
      <c r="N1221" s="6">
        <v>20</v>
      </c>
      <c r="O1221" s="4">
        <f>Table2[[#This Row],[Discount]]/100</f>
        <v>0.2</v>
      </c>
      <c r="P1221" s="4" t="str">
        <f>IF(Table2[[#This Row],[Discount%]]=0,"No Discount",
IF(Table2[[#This Row],[Discount%]]&lt;=0.1,"Medium Discount",
IF(Table2[[#This Row],[Discount%]]&lt;=0.2,"High Discount")))</f>
        <v>High Discount</v>
      </c>
      <c r="Q1221" s="9">
        <f>(Table2[Unit_Price]*Table2[Quantity])*(Table2[Discount]/100)</f>
        <v>7944</v>
      </c>
      <c r="R1221" s="10">
        <v>31776</v>
      </c>
      <c r="S1221" s="10">
        <v>5637.75</v>
      </c>
      <c r="T1221" s="4">
        <f>Table2[Profit]/Table2[Sales]</f>
        <v>0.17742163897280966</v>
      </c>
      <c r="U1221" t="s">
        <v>20</v>
      </c>
    </row>
    <row r="1222" spans="1:21" x14ac:dyDescent="0.35">
      <c r="A1222">
        <v>11296</v>
      </c>
      <c r="B1222" s="1">
        <v>45511</v>
      </c>
      <c r="C1222" s="2">
        <f>YEAR(Table2[Order Date])</f>
        <v>2024</v>
      </c>
      <c r="D1222" s="2" t="str">
        <f>TEXT(Table2[Order Date],"mmm")</f>
        <v>Aug</v>
      </c>
      <c r="E1222" t="s">
        <v>2606</v>
      </c>
      <c r="F1222" t="s">
        <v>22</v>
      </c>
      <c r="G1222" t="s">
        <v>167</v>
      </c>
      <c r="H1222" t="str">
        <f>VLOOKUP(Table2[[#This Row],[City]], Table46[], 2, FALSE)</f>
        <v>Punjab</v>
      </c>
      <c r="I1222" t="s">
        <v>42</v>
      </c>
      <c r="J1222" t="s">
        <v>446</v>
      </c>
      <c r="K1222" t="s">
        <v>2607</v>
      </c>
      <c r="L1222" s="2">
        <v>2</v>
      </c>
      <c r="M1222" s="11">
        <v>75270</v>
      </c>
      <c r="N1222" s="6">
        <v>0</v>
      </c>
      <c r="O1222" s="4">
        <f>Table2[[#This Row],[Discount]]/100</f>
        <v>0</v>
      </c>
      <c r="P1222" s="4" t="str">
        <f>IF(Table2[[#This Row],[Discount%]]=0,"No Discount",
IF(Table2[[#This Row],[Discount%]]&lt;=0.1,"Medium Discount",
IF(Table2[[#This Row],[Discount%]]&lt;=0.2,"High Discount")))</f>
        <v>No Discount</v>
      </c>
      <c r="Q1222" s="9">
        <f>(Table2[Unit_Price]*Table2[Quantity])*(Table2[Discount]/100)</f>
        <v>0</v>
      </c>
      <c r="R1222" s="10">
        <v>150540</v>
      </c>
      <c r="S1222" s="10">
        <v>31539.13</v>
      </c>
      <c r="T1222" s="4">
        <f>Table2[Profit]/Table2[Sales]</f>
        <v>0.20950664275275674</v>
      </c>
      <c r="U1222" t="s">
        <v>83</v>
      </c>
    </row>
    <row r="1223" spans="1:21" x14ac:dyDescent="0.35">
      <c r="A1223">
        <v>11297</v>
      </c>
      <c r="B1223" s="1">
        <v>45895</v>
      </c>
      <c r="C1223" s="2">
        <f>YEAR(Table2[Order Date])</f>
        <v>2025</v>
      </c>
      <c r="D1223" s="2" t="str">
        <f>TEXT(Table2[Order Date],"mmm")</f>
        <v>Aug</v>
      </c>
      <c r="E1223" t="s">
        <v>2608</v>
      </c>
      <c r="F1223" t="s">
        <v>40</v>
      </c>
      <c r="G1223" t="s">
        <v>41</v>
      </c>
      <c r="H1223" t="str">
        <f>VLOOKUP(Table2[[#This Row],[City]], Table46[], 2, FALSE)</f>
        <v>Maharashtra</v>
      </c>
      <c r="I1223" t="s">
        <v>17</v>
      </c>
      <c r="J1223" t="s">
        <v>111</v>
      </c>
      <c r="K1223" t="s">
        <v>2609</v>
      </c>
      <c r="L1223" s="2">
        <v>4</v>
      </c>
      <c r="M1223" s="11">
        <v>19187</v>
      </c>
      <c r="N1223" s="6">
        <v>15</v>
      </c>
      <c r="O1223" s="4">
        <f>Table2[[#This Row],[Discount]]/100</f>
        <v>0.15</v>
      </c>
      <c r="P1223" s="4" t="str">
        <f>IF(Table2[[#This Row],[Discount%]]=0,"No Discount",
IF(Table2[[#This Row],[Discount%]]&lt;=0.1,"Medium Discount",
IF(Table2[[#This Row],[Discount%]]&lt;=0.2,"High Discount")))</f>
        <v>High Discount</v>
      </c>
      <c r="Q1223" s="9">
        <f>(Table2[Unit_Price]*Table2[Quantity])*(Table2[Discount]/100)</f>
        <v>11512.199999999999</v>
      </c>
      <c r="R1223" s="10">
        <v>65235.8</v>
      </c>
      <c r="S1223" s="10">
        <v>4736.87</v>
      </c>
      <c r="T1223" s="4">
        <f>Table2[Profit]/Table2[Sales]</f>
        <v>7.2611510857535269E-2</v>
      </c>
      <c r="U1223" t="s">
        <v>33</v>
      </c>
    </row>
    <row r="1224" spans="1:21" x14ac:dyDescent="0.35">
      <c r="A1224">
        <v>11298</v>
      </c>
      <c r="B1224" s="1">
        <v>45923</v>
      </c>
      <c r="C1224" s="2">
        <f>YEAR(Table2[Order Date])</f>
        <v>2025</v>
      </c>
      <c r="D1224" s="2" t="str">
        <f>TEXT(Table2[Order Date],"mmm")</f>
        <v>Sep</v>
      </c>
      <c r="E1224" t="s">
        <v>2610</v>
      </c>
      <c r="F1224" t="s">
        <v>22</v>
      </c>
      <c r="G1224" t="s">
        <v>74</v>
      </c>
      <c r="H1224" t="str">
        <f>VLOOKUP(Table2[[#This Row],[City]], Table46[], 2, FALSE)</f>
        <v>Chandigarh</v>
      </c>
      <c r="I1224" t="s">
        <v>96</v>
      </c>
      <c r="J1224" t="s">
        <v>156</v>
      </c>
      <c r="K1224" t="s">
        <v>2611</v>
      </c>
      <c r="L1224" s="2">
        <v>5</v>
      </c>
      <c r="M1224" s="11">
        <v>22158</v>
      </c>
      <c r="N1224" s="6">
        <v>0</v>
      </c>
      <c r="O1224" s="4">
        <f>Table2[[#This Row],[Discount]]/100</f>
        <v>0</v>
      </c>
      <c r="P1224" s="4" t="str">
        <f>IF(Table2[[#This Row],[Discount%]]=0,"No Discount",
IF(Table2[[#This Row],[Discount%]]&lt;=0.1,"Medium Discount",
IF(Table2[[#This Row],[Discount%]]&lt;=0.2,"High Discount")))</f>
        <v>No Discount</v>
      </c>
      <c r="Q1224" s="9">
        <f>(Table2[Unit_Price]*Table2[Quantity])*(Table2[Discount]/100)</f>
        <v>0</v>
      </c>
      <c r="R1224" s="10">
        <v>110790</v>
      </c>
      <c r="S1224" s="10">
        <v>8082.14</v>
      </c>
      <c r="T1224" s="4">
        <f>Table2[Profit]/Table2[Sales]</f>
        <v>7.2950085747811172E-2</v>
      </c>
      <c r="U1224" t="s">
        <v>33</v>
      </c>
    </row>
    <row r="1225" spans="1:21" x14ac:dyDescent="0.35">
      <c r="A1225">
        <v>11299</v>
      </c>
      <c r="B1225" s="1">
        <v>45292</v>
      </c>
      <c r="C1225" s="2">
        <f>YEAR(Table2[Order Date])</f>
        <v>2024</v>
      </c>
      <c r="D1225" s="2" t="str">
        <f>TEXT(Table2[Order Date],"mmm")</f>
        <v>Jan</v>
      </c>
      <c r="E1225" t="s">
        <v>2612</v>
      </c>
      <c r="F1225" t="s">
        <v>15</v>
      </c>
      <c r="G1225" t="s">
        <v>147</v>
      </c>
      <c r="H1225" t="str">
        <f>VLOOKUP(Table2[[#This Row],[City]], Table46[], 2, FALSE)</f>
        <v>Kerala</v>
      </c>
      <c r="I1225" t="s">
        <v>17</v>
      </c>
      <c r="J1225" t="s">
        <v>111</v>
      </c>
      <c r="K1225" t="s">
        <v>2613</v>
      </c>
      <c r="L1225" s="2">
        <v>2</v>
      </c>
      <c r="M1225" s="11">
        <v>33681</v>
      </c>
      <c r="N1225" s="6">
        <v>0</v>
      </c>
      <c r="O1225" s="4">
        <f>Table2[[#This Row],[Discount]]/100</f>
        <v>0</v>
      </c>
      <c r="P1225" s="4" t="str">
        <f>IF(Table2[[#This Row],[Discount%]]=0,"No Discount",
IF(Table2[[#This Row],[Discount%]]&lt;=0.1,"Medium Discount",
IF(Table2[[#This Row],[Discount%]]&lt;=0.2,"High Discount")))</f>
        <v>No Discount</v>
      </c>
      <c r="Q1225" s="9">
        <f>(Table2[Unit_Price]*Table2[Quantity])*(Table2[Discount]/100)</f>
        <v>0</v>
      </c>
      <c r="R1225" s="10">
        <v>67362</v>
      </c>
      <c r="S1225" s="10">
        <v>9850.5400000000009</v>
      </c>
      <c r="T1225" s="4">
        <f>Table2[Profit]/Table2[Sales]</f>
        <v>0.14623289094741843</v>
      </c>
      <c r="U1225" t="s">
        <v>72</v>
      </c>
    </row>
    <row r="1226" spans="1:21" x14ac:dyDescent="0.35">
      <c r="A1226">
        <v>11300</v>
      </c>
      <c r="B1226" s="1">
        <v>45798</v>
      </c>
      <c r="C1226" s="2">
        <f>YEAR(Table2[Order Date])</f>
        <v>2025</v>
      </c>
      <c r="D1226" s="2" t="str">
        <f>TEXT(Table2[Order Date],"mmm")</f>
        <v>May</v>
      </c>
      <c r="E1226" t="s">
        <v>2614</v>
      </c>
      <c r="F1226" t="s">
        <v>15</v>
      </c>
      <c r="G1226" t="s">
        <v>147</v>
      </c>
      <c r="H1226" t="str">
        <f>VLOOKUP(Table2[[#This Row],[City]], Table46[], 2, FALSE)</f>
        <v>Kerala</v>
      </c>
      <c r="I1226" t="s">
        <v>42</v>
      </c>
      <c r="J1226" t="s">
        <v>43</v>
      </c>
      <c r="K1226" t="s">
        <v>2615</v>
      </c>
      <c r="L1226" s="2">
        <v>5</v>
      </c>
      <c r="M1226" s="11">
        <v>32102</v>
      </c>
      <c r="N1226" s="6">
        <v>5</v>
      </c>
      <c r="O1226" s="4">
        <f>Table2[[#This Row],[Discount]]/100</f>
        <v>0.05</v>
      </c>
      <c r="P1226" s="4" t="str">
        <f>IF(Table2[[#This Row],[Discount%]]=0,"No Discount",
IF(Table2[[#This Row],[Discount%]]&lt;=0.1,"Medium Discount",
IF(Table2[[#This Row],[Discount%]]&lt;=0.2,"High Discount")))</f>
        <v>Medium Discount</v>
      </c>
      <c r="Q1226" s="9">
        <f>(Table2[Unit_Price]*Table2[Quantity])*(Table2[Discount]/100)</f>
        <v>8025.5</v>
      </c>
      <c r="R1226" s="10">
        <v>152484.5</v>
      </c>
      <c r="S1226" s="10">
        <v>16563.900000000001</v>
      </c>
      <c r="T1226" s="4">
        <f>Table2[Profit]/Table2[Sales]</f>
        <v>0.10862677845944999</v>
      </c>
      <c r="U1226" t="s">
        <v>38</v>
      </c>
    </row>
    <row r="1227" spans="1:21" x14ac:dyDescent="0.35">
      <c r="A1227">
        <v>11301</v>
      </c>
      <c r="B1227" s="1">
        <v>45878</v>
      </c>
      <c r="C1227" s="2">
        <f>YEAR(Table2[Order Date])</f>
        <v>2025</v>
      </c>
      <c r="D1227" s="2" t="str">
        <f>TEXT(Table2[Order Date],"mmm")</f>
        <v>Aug</v>
      </c>
      <c r="E1227" t="s">
        <v>2616</v>
      </c>
      <c r="F1227" t="s">
        <v>40</v>
      </c>
      <c r="G1227" t="s">
        <v>110</v>
      </c>
      <c r="H1227" t="str">
        <f>VLOOKUP(Table2[[#This Row],[City]], Table46[], 2, FALSE)</f>
        <v>Gujarat</v>
      </c>
      <c r="I1227" t="s">
        <v>46</v>
      </c>
      <c r="J1227" t="s">
        <v>209</v>
      </c>
      <c r="K1227" t="s">
        <v>2617</v>
      </c>
      <c r="L1227" s="2">
        <v>4</v>
      </c>
      <c r="M1227" s="11">
        <v>69025</v>
      </c>
      <c r="N1227" s="6">
        <v>5</v>
      </c>
      <c r="O1227" s="4">
        <f>Table2[[#This Row],[Discount]]/100</f>
        <v>0.05</v>
      </c>
      <c r="P1227" s="4" t="str">
        <f>IF(Table2[[#This Row],[Discount%]]=0,"No Discount",
IF(Table2[[#This Row],[Discount%]]&lt;=0.1,"Medium Discount",
IF(Table2[[#This Row],[Discount%]]&lt;=0.2,"High Discount")))</f>
        <v>Medium Discount</v>
      </c>
      <c r="Q1227" s="9">
        <f>(Table2[Unit_Price]*Table2[Quantity])*(Table2[Discount]/100)</f>
        <v>13805</v>
      </c>
      <c r="R1227" s="10">
        <v>262295</v>
      </c>
      <c r="S1227" s="10">
        <v>43946.95</v>
      </c>
      <c r="T1227" s="4">
        <f>Table2[Profit]/Table2[Sales]</f>
        <v>0.16754779923368726</v>
      </c>
      <c r="U1227" t="s">
        <v>33</v>
      </c>
    </row>
    <row r="1228" spans="1:21" x14ac:dyDescent="0.35">
      <c r="A1228">
        <v>11302</v>
      </c>
      <c r="B1228" s="1">
        <v>45813</v>
      </c>
      <c r="C1228" s="2">
        <f>YEAR(Table2[Order Date])</f>
        <v>2025</v>
      </c>
      <c r="D1228" s="2" t="str">
        <f>TEXT(Table2[Order Date],"mmm")</f>
        <v>Jun</v>
      </c>
      <c r="E1228" t="s">
        <v>2618</v>
      </c>
      <c r="F1228" t="s">
        <v>22</v>
      </c>
      <c r="G1228" t="s">
        <v>167</v>
      </c>
      <c r="H1228" t="str">
        <f>VLOOKUP(Table2[[#This Row],[City]], Table46[], 2, FALSE)</f>
        <v>Punjab</v>
      </c>
      <c r="I1228" t="s">
        <v>75</v>
      </c>
      <c r="J1228" t="s">
        <v>409</v>
      </c>
      <c r="K1228" t="s">
        <v>2619</v>
      </c>
      <c r="L1228" s="2">
        <v>2</v>
      </c>
      <c r="M1228" s="11">
        <v>29802</v>
      </c>
      <c r="N1228" s="6">
        <v>0</v>
      </c>
      <c r="O1228" s="4">
        <f>Table2[[#This Row],[Discount]]/100</f>
        <v>0</v>
      </c>
      <c r="P1228" s="4" t="str">
        <f>IF(Table2[[#This Row],[Discount%]]=0,"No Discount",
IF(Table2[[#This Row],[Discount%]]&lt;=0.1,"Medium Discount",
IF(Table2[[#This Row],[Discount%]]&lt;=0.2,"High Discount")))</f>
        <v>No Discount</v>
      </c>
      <c r="Q1228" s="9">
        <f>(Table2[Unit_Price]*Table2[Quantity])*(Table2[Discount]/100)</f>
        <v>0</v>
      </c>
      <c r="R1228" s="10">
        <v>59604</v>
      </c>
      <c r="S1228" s="10">
        <v>5941.58</v>
      </c>
      <c r="T1228" s="4">
        <f>Table2[Profit]/Table2[Sales]</f>
        <v>9.9684249379236298E-2</v>
      </c>
      <c r="U1228" t="s">
        <v>20</v>
      </c>
    </row>
    <row r="1229" spans="1:21" x14ac:dyDescent="0.35">
      <c r="A1229">
        <v>11303</v>
      </c>
      <c r="B1229" s="1">
        <v>45715</v>
      </c>
      <c r="C1229" s="2">
        <f>YEAR(Table2[Order Date])</f>
        <v>2025</v>
      </c>
      <c r="D1229" s="2" t="str">
        <f>TEXT(Table2[Order Date],"mmm")</f>
        <v>Feb</v>
      </c>
      <c r="E1229" t="s">
        <v>2620</v>
      </c>
      <c r="F1229" t="s">
        <v>28</v>
      </c>
      <c r="G1229" t="s">
        <v>85</v>
      </c>
      <c r="H1229" t="str">
        <f>VLOOKUP(Table2[[#This Row],[City]], Table46[], 2, FALSE)</f>
        <v>Odisha</v>
      </c>
      <c r="I1229" t="s">
        <v>69</v>
      </c>
      <c r="J1229" t="s">
        <v>115</v>
      </c>
      <c r="K1229" t="s">
        <v>2621</v>
      </c>
      <c r="L1229" s="2">
        <v>4</v>
      </c>
      <c r="M1229" s="11">
        <v>70931</v>
      </c>
      <c r="N1229" s="6">
        <v>15</v>
      </c>
      <c r="O1229" s="4">
        <f>Table2[[#This Row],[Discount]]/100</f>
        <v>0.15</v>
      </c>
      <c r="P1229" s="4" t="str">
        <f>IF(Table2[[#This Row],[Discount%]]=0,"No Discount",
IF(Table2[[#This Row],[Discount%]]&lt;=0.1,"Medium Discount",
IF(Table2[[#This Row],[Discount%]]&lt;=0.2,"High Discount")))</f>
        <v>High Discount</v>
      </c>
      <c r="Q1229" s="9">
        <f>(Table2[Unit_Price]*Table2[Quantity])*(Table2[Discount]/100)</f>
        <v>42558.6</v>
      </c>
      <c r="R1229" s="10">
        <v>241165.4</v>
      </c>
      <c r="S1229" s="10">
        <v>40413.379999999997</v>
      </c>
      <c r="T1229" s="4">
        <f>Table2[Profit]/Table2[Sales]</f>
        <v>0.16757536528871886</v>
      </c>
      <c r="U1229" t="s">
        <v>33</v>
      </c>
    </row>
    <row r="1230" spans="1:21" x14ac:dyDescent="0.35">
      <c r="A1230">
        <v>11304</v>
      </c>
      <c r="B1230" s="1">
        <v>45748</v>
      </c>
      <c r="C1230" s="2">
        <f>YEAR(Table2[Order Date])</f>
        <v>2025</v>
      </c>
      <c r="D1230" s="2" t="str">
        <f>TEXT(Table2[Order Date],"mmm")</f>
        <v>Apr</v>
      </c>
      <c r="E1230" t="s">
        <v>2622</v>
      </c>
      <c r="F1230" t="s">
        <v>15</v>
      </c>
      <c r="G1230" t="s">
        <v>16</v>
      </c>
      <c r="H1230" t="str">
        <f>VLOOKUP(Table2[[#This Row],[City]], Table46[], 2, FALSE)</f>
        <v>Karnataka</v>
      </c>
      <c r="I1230" t="s">
        <v>129</v>
      </c>
      <c r="J1230" t="s">
        <v>148</v>
      </c>
      <c r="K1230" t="s">
        <v>2623</v>
      </c>
      <c r="L1230" s="2">
        <v>2</v>
      </c>
      <c r="M1230" s="11">
        <v>1129</v>
      </c>
      <c r="N1230" s="6">
        <v>0</v>
      </c>
      <c r="O1230" s="4">
        <f>Table2[[#This Row],[Discount]]/100</f>
        <v>0</v>
      </c>
      <c r="P1230" s="4" t="str">
        <f>IF(Table2[[#This Row],[Discount%]]=0,"No Discount",
IF(Table2[[#This Row],[Discount%]]&lt;=0.1,"Medium Discount",
IF(Table2[[#This Row],[Discount%]]&lt;=0.2,"High Discount")))</f>
        <v>No Discount</v>
      </c>
      <c r="Q1230" s="9">
        <f>(Table2[Unit_Price]*Table2[Quantity])*(Table2[Discount]/100)</f>
        <v>0</v>
      </c>
      <c r="R1230" s="10">
        <v>2258</v>
      </c>
      <c r="S1230" s="10">
        <v>437.78</v>
      </c>
      <c r="T1230" s="4">
        <f>Table2[Profit]/Table2[Sales]</f>
        <v>0.19387953941541186</v>
      </c>
      <c r="U1230" t="s">
        <v>20</v>
      </c>
    </row>
    <row r="1231" spans="1:21" x14ac:dyDescent="0.35">
      <c r="A1231">
        <v>11305</v>
      </c>
      <c r="B1231" s="1">
        <v>45311</v>
      </c>
      <c r="C1231" s="2">
        <f>YEAR(Table2[Order Date])</f>
        <v>2024</v>
      </c>
      <c r="D1231" s="2" t="str">
        <f>TEXT(Table2[Order Date],"mmm")</f>
        <v>Jan</v>
      </c>
      <c r="E1231" t="s">
        <v>2624</v>
      </c>
      <c r="F1231" t="s">
        <v>22</v>
      </c>
      <c r="G1231" t="s">
        <v>74</v>
      </c>
      <c r="H1231" t="str">
        <f>VLOOKUP(Table2[[#This Row],[City]], Table46[], 2, FALSE)</f>
        <v>Chandigarh</v>
      </c>
      <c r="I1231" t="s">
        <v>46</v>
      </c>
      <c r="J1231" t="s">
        <v>209</v>
      </c>
      <c r="K1231" t="s">
        <v>2625</v>
      </c>
      <c r="L1231" s="2">
        <v>2</v>
      </c>
      <c r="M1231" s="11">
        <v>75247</v>
      </c>
      <c r="N1231" s="6">
        <v>0</v>
      </c>
      <c r="O1231" s="4">
        <f>Table2[[#This Row],[Discount]]/100</f>
        <v>0</v>
      </c>
      <c r="P1231" s="4" t="str">
        <f>IF(Table2[[#This Row],[Discount%]]=0,"No Discount",
IF(Table2[[#This Row],[Discount%]]&lt;=0.1,"Medium Discount",
IF(Table2[[#This Row],[Discount%]]&lt;=0.2,"High Discount")))</f>
        <v>No Discount</v>
      </c>
      <c r="Q1231" s="9">
        <f>(Table2[Unit_Price]*Table2[Quantity])*(Table2[Discount]/100)</f>
        <v>0</v>
      </c>
      <c r="R1231" s="10">
        <v>150494</v>
      </c>
      <c r="S1231" s="10">
        <v>27592.81</v>
      </c>
      <c r="T1231" s="4">
        <f>Table2[Profit]/Table2[Sales]</f>
        <v>0.18334823979693543</v>
      </c>
      <c r="U1231" t="s">
        <v>38</v>
      </c>
    </row>
    <row r="1232" spans="1:21" x14ac:dyDescent="0.35">
      <c r="A1232">
        <v>11306</v>
      </c>
      <c r="B1232" s="1">
        <v>45500</v>
      </c>
      <c r="C1232" s="2">
        <f>YEAR(Table2[Order Date])</f>
        <v>2024</v>
      </c>
      <c r="D1232" s="2" t="str">
        <f>TEXT(Table2[Order Date],"mmm")</f>
        <v>Jul</v>
      </c>
      <c r="E1232" t="s">
        <v>2626</v>
      </c>
      <c r="F1232" t="s">
        <v>15</v>
      </c>
      <c r="G1232" t="s">
        <v>16</v>
      </c>
      <c r="H1232" t="str">
        <f>VLOOKUP(Table2[[#This Row],[City]], Table46[], 2, FALSE)</f>
        <v>Karnataka</v>
      </c>
      <c r="I1232" t="s">
        <v>24</v>
      </c>
      <c r="J1232" t="s">
        <v>36</v>
      </c>
      <c r="K1232" t="s">
        <v>2627</v>
      </c>
      <c r="L1232" s="2">
        <v>1</v>
      </c>
      <c r="M1232" s="11">
        <v>38320</v>
      </c>
      <c r="N1232" s="6">
        <v>10</v>
      </c>
      <c r="O1232" s="4">
        <f>Table2[[#This Row],[Discount]]/100</f>
        <v>0.1</v>
      </c>
      <c r="P1232" s="4" t="str">
        <f>IF(Table2[[#This Row],[Discount%]]=0,"No Discount",
IF(Table2[[#This Row],[Discount%]]&lt;=0.1,"Medium Discount",
IF(Table2[[#This Row],[Discount%]]&lt;=0.2,"High Discount")))</f>
        <v>Medium Discount</v>
      </c>
      <c r="Q1232" s="9">
        <f>(Table2[Unit_Price]*Table2[Quantity])*(Table2[Discount]/100)</f>
        <v>3832</v>
      </c>
      <c r="R1232" s="10">
        <v>34488</v>
      </c>
      <c r="S1232" s="10">
        <v>6757.01</v>
      </c>
      <c r="T1232" s="4">
        <f>Table2[Profit]/Table2[Sales]</f>
        <v>0.19592350962653676</v>
      </c>
      <c r="U1232" t="s">
        <v>83</v>
      </c>
    </row>
    <row r="1233" spans="1:21" x14ac:dyDescent="0.35">
      <c r="A1233">
        <v>11307</v>
      </c>
      <c r="B1233" s="1">
        <v>45720</v>
      </c>
      <c r="C1233" s="2">
        <f>YEAR(Table2[Order Date])</f>
        <v>2025</v>
      </c>
      <c r="D1233" s="2" t="str">
        <f>TEXT(Table2[Order Date],"mmm")</f>
        <v>Mar</v>
      </c>
      <c r="E1233" t="s">
        <v>2628</v>
      </c>
      <c r="F1233" t="s">
        <v>40</v>
      </c>
      <c r="G1233" t="s">
        <v>103</v>
      </c>
      <c r="H1233" t="str">
        <f>VLOOKUP(Table2[[#This Row],[City]], Table46[], 2, FALSE)</f>
        <v>Gujarat</v>
      </c>
      <c r="I1233" t="s">
        <v>42</v>
      </c>
      <c r="J1233" t="s">
        <v>188</v>
      </c>
      <c r="K1233" t="s">
        <v>2629</v>
      </c>
      <c r="L1233" s="2">
        <v>2</v>
      </c>
      <c r="M1233" s="11">
        <v>53249</v>
      </c>
      <c r="N1233" s="6">
        <v>20</v>
      </c>
      <c r="O1233" s="4">
        <f>Table2[[#This Row],[Discount]]/100</f>
        <v>0.2</v>
      </c>
      <c r="P1233" s="4" t="str">
        <f>IF(Table2[[#This Row],[Discount%]]=0,"No Discount",
IF(Table2[[#This Row],[Discount%]]&lt;=0.1,"Medium Discount",
IF(Table2[[#This Row],[Discount%]]&lt;=0.2,"High Discount")))</f>
        <v>High Discount</v>
      </c>
      <c r="Q1233" s="9">
        <f>(Table2[Unit_Price]*Table2[Quantity])*(Table2[Discount]/100)</f>
        <v>21299.600000000002</v>
      </c>
      <c r="R1233" s="10">
        <v>85198.399999999994</v>
      </c>
      <c r="S1233" s="10">
        <v>11263.07</v>
      </c>
      <c r="T1233" s="4">
        <f>Table2[Profit]/Table2[Sales]</f>
        <v>0.13219813987117129</v>
      </c>
      <c r="U1233" t="s">
        <v>20</v>
      </c>
    </row>
    <row r="1234" spans="1:21" x14ac:dyDescent="0.35">
      <c r="A1234">
        <v>11308</v>
      </c>
      <c r="B1234" s="1">
        <v>45405</v>
      </c>
      <c r="C1234" s="2">
        <f>YEAR(Table2[Order Date])</f>
        <v>2024</v>
      </c>
      <c r="D1234" s="2" t="str">
        <f>TEXT(Table2[Order Date],"mmm")</f>
        <v>Apr</v>
      </c>
      <c r="E1234" t="s">
        <v>2630</v>
      </c>
      <c r="F1234" t="s">
        <v>22</v>
      </c>
      <c r="G1234" t="s">
        <v>23</v>
      </c>
      <c r="H1234" t="str">
        <f>VLOOKUP(Table2[[#This Row],[City]], Table46[], 2, FALSE)</f>
        <v>Delhi</v>
      </c>
      <c r="I1234" t="s">
        <v>69</v>
      </c>
      <c r="J1234" t="s">
        <v>151</v>
      </c>
      <c r="K1234" t="s">
        <v>547</v>
      </c>
      <c r="L1234" s="2">
        <v>3</v>
      </c>
      <c r="M1234" s="11">
        <v>46270</v>
      </c>
      <c r="N1234" s="6">
        <v>20</v>
      </c>
      <c r="O1234" s="4">
        <f>Table2[[#This Row],[Discount]]/100</f>
        <v>0.2</v>
      </c>
      <c r="P1234" s="4" t="str">
        <f>IF(Table2[[#This Row],[Discount%]]=0,"No Discount",
IF(Table2[[#This Row],[Discount%]]&lt;=0.1,"Medium Discount",
IF(Table2[[#This Row],[Discount%]]&lt;=0.2,"High Discount")))</f>
        <v>High Discount</v>
      </c>
      <c r="Q1234" s="9">
        <f>(Table2[Unit_Price]*Table2[Quantity])*(Table2[Discount]/100)</f>
        <v>27762</v>
      </c>
      <c r="R1234" s="10">
        <v>111048</v>
      </c>
      <c r="S1234" s="10">
        <v>10218.39</v>
      </c>
      <c r="T1234" s="4">
        <f>Table2[Profit]/Table2[Sales]</f>
        <v>9.201777609682299E-2</v>
      </c>
      <c r="U1234" t="s">
        <v>38</v>
      </c>
    </row>
    <row r="1235" spans="1:21" x14ac:dyDescent="0.35">
      <c r="A1235">
        <v>11310</v>
      </c>
      <c r="B1235" s="1">
        <v>45556</v>
      </c>
      <c r="C1235" s="2">
        <f>YEAR(Table2[Order Date])</f>
        <v>2024</v>
      </c>
      <c r="D1235" s="2" t="str">
        <f>TEXT(Table2[Order Date],"mmm")</f>
        <v>Sep</v>
      </c>
      <c r="E1235" t="s">
        <v>2633</v>
      </c>
      <c r="F1235" t="s">
        <v>28</v>
      </c>
      <c r="G1235" t="s">
        <v>144</v>
      </c>
      <c r="H1235" t="str">
        <f>VLOOKUP(Table2[[#This Row],[City]], Table46[], 2, FALSE)</f>
        <v>Assam</v>
      </c>
      <c r="I1235" t="s">
        <v>46</v>
      </c>
      <c r="J1235" t="s">
        <v>141</v>
      </c>
      <c r="K1235" t="s">
        <v>2634</v>
      </c>
      <c r="L1235" s="2">
        <v>2</v>
      </c>
      <c r="M1235" s="11">
        <v>36932</v>
      </c>
      <c r="N1235" s="6">
        <v>5</v>
      </c>
      <c r="O1235" s="4">
        <f>Table2[[#This Row],[Discount]]/100</f>
        <v>0.05</v>
      </c>
      <c r="P1235" s="4" t="str">
        <f>IF(Table2[[#This Row],[Discount%]]=0,"No Discount",
IF(Table2[[#This Row],[Discount%]]&lt;=0.1,"Medium Discount",
IF(Table2[[#This Row],[Discount%]]&lt;=0.2,"High Discount")))</f>
        <v>Medium Discount</v>
      </c>
      <c r="Q1235" s="9">
        <f>(Table2[Unit_Price]*Table2[Quantity])*(Table2[Discount]/100)</f>
        <v>3693.2000000000003</v>
      </c>
      <c r="R1235" s="10">
        <v>70170.8</v>
      </c>
      <c r="S1235" s="10">
        <v>17213.64</v>
      </c>
      <c r="T1235" s="4">
        <f>Table2[Profit]/Table2[Sales]</f>
        <v>0.24531058502967043</v>
      </c>
      <c r="U1235" t="s">
        <v>33</v>
      </c>
    </row>
    <row r="1236" spans="1:21" x14ac:dyDescent="0.35">
      <c r="A1236">
        <v>11311</v>
      </c>
      <c r="B1236" s="1">
        <v>45524</v>
      </c>
      <c r="C1236" s="2">
        <f>YEAR(Table2[Order Date])</f>
        <v>2024</v>
      </c>
      <c r="D1236" s="2" t="str">
        <f>TEXT(Table2[Order Date],"mmm")</f>
        <v>Aug</v>
      </c>
      <c r="E1236" t="s">
        <v>2635</v>
      </c>
      <c r="F1236" t="s">
        <v>40</v>
      </c>
      <c r="G1236" t="s">
        <v>110</v>
      </c>
      <c r="H1236" t="str">
        <f>VLOOKUP(Table2[[#This Row],[City]], Table46[], 2, FALSE)</f>
        <v>Gujarat</v>
      </c>
      <c r="I1236" t="s">
        <v>24</v>
      </c>
      <c r="J1236" t="s">
        <v>59</v>
      </c>
      <c r="K1236" t="s">
        <v>2636</v>
      </c>
      <c r="L1236" s="2">
        <v>5</v>
      </c>
      <c r="M1236" s="11">
        <v>18389</v>
      </c>
      <c r="N1236" s="6">
        <v>0</v>
      </c>
      <c r="O1236" s="4">
        <f>Table2[[#This Row],[Discount]]/100</f>
        <v>0</v>
      </c>
      <c r="P1236" s="4" t="str">
        <f>IF(Table2[[#This Row],[Discount%]]=0,"No Discount",
IF(Table2[[#This Row],[Discount%]]&lt;=0.1,"Medium Discount",
IF(Table2[[#This Row],[Discount%]]&lt;=0.2,"High Discount")))</f>
        <v>No Discount</v>
      </c>
      <c r="Q1236" s="9">
        <f>(Table2[Unit_Price]*Table2[Quantity])*(Table2[Discount]/100)</f>
        <v>0</v>
      </c>
      <c r="R1236" s="10">
        <v>91945</v>
      </c>
      <c r="S1236" s="10">
        <v>10926.62</v>
      </c>
      <c r="T1236" s="4">
        <f>Table2[Profit]/Table2[Sales]</f>
        <v>0.1188386535428789</v>
      </c>
      <c r="U1236" t="s">
        <v>83</v>
      </c>
    </row>
    <row r="1237" spans="1:21" x14ac:dyDescent="0.35">
      <c r="A1237">
        <v>11312</v>
      </c>
      <c r="B1237" s="1">
        <v>45235</v>
      </c>
      <c r="C1237" s="2">
        <f>YEAR(Table2[Order Date])</f>
        <v>2023</v>
      </c>
      <c r="D1237" s="2" t="str">
        <f>TEXT(Table2[Order Date],"mmm")</f>
        <v>Nov</v>
      </c>
      <c r="E1237" t="s">
        <v>2637</v>
      </c>
      <c r="F1237" t="s">
        <v>15</v>
      </c>
      <c r="G1237" t="s">
        <v>16</v>
      </c>
      <c r="H1237" t="str">
        <f>VLOOKUP(Table2[[#This Row],[City]], Table46[], 2, FALSE)</f>
        <v>Karnataka</v>
      </c>
      <c r="I1237" t="s">
        <v>42</v>
      </c>
      <c r="J1237" t="s">
        <v>79</v>
      </c>
      <c r="K1237" t="s">
        <v>2638</v>
      </c>
      <c r="L1237" s="2">
        <v>5</v>
      </c>
      <c r="M1237" s="11">
        <v>14946</v>
      </c>
      <c r="N1237" s="6">
        <v>20</v>
      </c>
      <c r="O1237" s="4">
        <f>Table2[[#This Row],[Discount]]/100</f>
        <v>0.2</v>
      </c>
      <c r="P1237" s="4" t="str">
        <f>IF(Table2[[#This Row],[Discount%]]=0,"No Discount",
IF(Table2[[#This Row],[Discount%]]&lt;=0.1,"Medium Discount",
IF(Table2[[#This Row],[Discount%]]&lt;=0.2,"High Discount")))</f>
        <v>High Discount</v>
      </c>
      <c r="Q1237" s="9">
        <f>(Table2[Unit_Price]*Table2[Quantity])*(Table2[Discount]/100)</f>
        <v>14946</v>
      </c>
      <c r="R1237" s="10">
        <v>59784</v>
      </c>
      <c r="S1237" s="10">
        <v>12405.11</v>
      </c>
      <c r="T1237" s="4">
        <f>Table2[Profit]/Table2[Sales]</f>
        <v>0.2074988291181587</v>
      </c>
      <c r="U1237" t="s">
        <v>20</v>
      </c>
    </row>
    <row r="1238" spans="1:21" x14ac:dyDescent="0.35">
      <c r="A1238">
        <v>11315</v>
      </c>
      <c r="B1238" s="1">
        <v>45741</v>
      </c>
      <c r="C1238" s="2">
        <f>YEAR(Table2[Order Date])</f>
        <v>2025</v>
      </c>
      <c r="D1238" s="2" t="str">
        <f>TEXT(Table2[Order Date],"mmm")</f>
        <v>Mar</v>
      </c>
      <c r="E1238" t="s">
        <v>2642</v>
      </c>
      <c r="F1238" t="s">
        <v>22</v>
      </c>
      <c r="G1238" t="s">
        <v>74</v>
      </c>
      <c r="H1238" t="str">
        <f>VLOOKUP(Table2[[#This Row],[City]], Table46[], 2, FALSE)</f>
        <v>Chandigarh</v>
      </c>
      <c r="I1238" t="s">
        <v>75</v>
      </c>
      <c r="J1238" t="s">
        <v>409</v>
      </c>
      <c r="K1238" t="s">
        <v>2643</v>
      </c>
      <c r="L1238" s="2">
        <v>4</v>
      </c>
      <c r="M1238" s="11">
        <v>58740</v>
      </c>
      <c r="N1238" s="6">
        <v>20</v>
      </c>
      <c r="O1238" s="4">
        <f>Table2[[#This Row],[Discount]]/100</f>
        <v>0.2</v>
      </c>
      <c r="P1238" s="4" t="str">
        <f>IF(Table2[[#This Row],[Discount%]]=0,"No Discount",
IF(Table2[[#This Row],[Discount%]]&lt;=0.1,"Medium Discount",
IF(Table2[[#This Row],[Discount%]]&lt;=0.2,"High Discount")))</f>
        <v>High Discount</v>
      </c>
      <c r="Q1238" s="9">
        <f>(Table2[Unit_Price]*Table2[Quantity])*(Table2[Discount]/100)</f>
        <v>46992</v>
      </c>
      <c r="R1238" s="10">
        <v>187968</v>
      </c>
      <c r="S1238" s="10">
        <v>44491.13</v>
      </c>
      <c r="T1238" s="4">
        <f>Table2[Profit]/Table2[Sales]</f>
        <v>0.23669523535921005</v>
      </c>
      <c r="U1238" t="s">
        <v>72</v>
      </c>
    </row>
    <row r="1239" spans="1:21" x14ac:dyDescent="0.35">
      <c r="A1239">
        <v>11316</v>
      </c>
      <c r="B1239" s="1">
        <v>45633</v>
      </c>
      <c r="C1239" s="2">
        <f>YEAR(Table2[Order Date])</f>
        <v>2024</v>
      </c>
      <c r="D1239" s="2" t="str">
        <f>TEXT(Table2[Order Date],"mmm")</f>
        <v>Dec</v>
      </c>
      <c r="E1239" t="s">
        <v>2644</v>
      </c>
      <c r="F1239" t="s">
        <v>28</v>
      </c>
      <c r="G1239" t="s">
        <v>35</v>
      </c>
      <c r="H1239" t="str">
        <f>VLOOKUP(Table2[[#This Row],[City]], Table46[], 2, FALSE)</f>
        <v>West Bengal</v>
      </c>
      <c r="I1239" t="s">
        <v>24</v>
      </c>
      <c r="J1239" t="s">
        <v>36</v>
      </c>
      <c r="K1239" t="s">
        <v>2645</v>
      </c>
      <c r="L1239" s="2">
        <v>2</v>
      </c>
      <c r="M1239" s="11">
        <v>25518</v>
      </c>
      <c r="N1239" s="6">
        <v>0</v>
      </c>
      <c r="O1239" s="4">
        <f>Table2[[#This Row],[Discount]]/100</f>
        <v>0</v>
      </c>
      <c r="P1239" s="4" t="str">
        <f>IF(Table2[[#This Row],[Discount%]]=0,"No Discount",
IF(Table2[[#This Row],[Discount%]]&lt;=0.1,"Medium Discount",
IF(Table2[[#This Row],[Discount%]]&lt;=0.2,"High Discount")))</f>
        <v>No Discount</v>
      </c>
      <c r="Q1239" s="9">
        <f>(Table2[Unit_Price]*Table2[Quantity])*(Table2[Discount]/100)</f>
        <v>0</v>
      </c>
      <c r="R1239" s="10">
        <v>51036</v>
      </c>
      <c r="S1239" s="10">
        <v>4992.62</v>
      </c>
      <c r="T1239" s="4">
        <f>Table2[Profit]/Table2[Sales]</f>
        <v>9.782545654048122E-2</v>
      </c>
      <c r="U1239" t="s">
        <v>83</v>
      </c>
    </row>
    <row r="1240" spans="1:21" x14ac:dyDescent="0.35">
      <c r="A1240">
        <v>11317</v>
      </c>
      <c r="B1240" s="1">
        <v>45423</v>
      </c>
      <c r="C1240" s="2">
        <f>YEAR(Table2[Order Date])</f>
        <v>2024</v>
      </c>
      <c r="D1240" s="2" t="str">
        <f>TEXT(Table2[Order Date],"mmm")</f>
        <v>May</v>
      </c>
      <c r="E1240" t="s">
        <v>2646</v>
      </c>
      <c r="F1240" t="s">
        <v>22</v>
      </c>
      <c r="G1240" t="s">
        <v>23</v>
      </c>
      <c r="H1240" t="str">
        <f>VLOOKUP(Table2[[#This Row],[City]], Table46[], 2, FALSE)</f>
        <v>Delhi</v>
      </c>
      <c r="I1240" t="s">
        <v>69</v>
      </c>
      <c r="J1240" t="s">
        <v>115</v>
      </c>
      <c r="K1240" t="s">
        <v>2647</v>
      </c>
      <c r="L1240" s="2">
        <v>5</v>
      </c>
      <c r="M1240" s="11">
        <v>34673</v>
      </c>
      <c r="N1240" s="6">
        <v>10</v>
      </c>
      <c r="O1240" s="4">
        <f>Table2[[#This Row],[Discount]]/100</f>
        <v>0.1</v>
      </c>
      <c r="P1240" s="4" t="str">
        <f>IF(Table2[[#This Row],[Discount%]]=0,"No Discount",
IF(Table2[[#This Row],[Discount%]]&lt;=0.1,"Medium Discount",
IF(Table2[[#This Row],[Discount%]]&lt;=0.2,"High Discount")))</f>
        <v>Medium Discount</v>
      </c>
      <c r="Q1240" s="9">
        <f>(Table2[Unit_Price]*Table2[Quantity])*(Table2[Discount]/100)</f>
        <v>17336.5</v>
      </c>
      <c r="R1240" s="10">
        <v>156028.5</v>
      </c>
      <c r="S1240" s="10">
        <v>23506.05</v>
      </c>
      <c r="T1240" s="4">
        <f>Table2[Profit]/Table2[Sales]</f>
        <v>0.1506522846787606</v>
      </c>
      <c r="U1240" t="s">
        <v>33</v>
      </c>
    </row>
    <row r="1241" spans="1:21" x14ac:dyDescent="0.35">
      <c r="A1241">
        <v>11318</v>
      </c>
      <c r="B1241" s="1">
        <v>45275</v>
      </c>
      <c r="C1241" s="2">
        <f>YEAR(Table2[Order Date])</f>
        <v>2023</v>
      </c>
      <c r="D1241" s="2" t="str">
        <f>TEXT(Table2[Order Date],"mmm")</f>
        <v>Dec</v>
      </c>
      <c r="E1241" t="s">
        <v>2648</v>
      </c>
      <c r="F1241" t="s">
        <v>40</v>
      </c>
      <c r="G1241" t="s">
        <v>103</v>
      </c>
      <c r="H1241" t="str">
        <f>VLOOKUP(Table2[[#This Row],[City]], Table46[], 2, FALSE)</f>
        <v>Gujarat</v>
      </c>
      <c r="I1241" t="s">
        <v>96</v>
      </c>
      <c r="J1241" t="s">
        <v>156</v>
      </c>
      <c r="K1241" t="s">
        <v>2649</v>
      </c>
      <c r="L1241" s="2">
        <v>3</v>
      </c>
      <c r="M1241" s="11">
        <v>70082</v>
      </c>
      <c r="N1241" s="6">
        <v>15</v>
      </c>
      <c r="O1241" s="4">
        <f>Table2[[#This Row],[Discount]]/100</f>
        <v>0.15</v>
      </c>
      <c r="P1241" s="4" t="str">
        <f>IF(Table2[[#This Row],[Discount%]]=0,"No Discount",
IF(Table2[[#This Row],[Discount%]]&lt;=0.1,"Medium Discount",
IF(Table2[[#This Row],[Discount%]]&lt;=0.2,"High Discount")))</f>
        <v>High Discount</v>
      </c>
      <c r="Q1241" s="9">
        <f>(Table2[Unit_Price]*Table2[Quantity])*(Table2[Discount]/100)</f>
        <v>31536.899999999998</v>
      </c>
      <c r="R1241" s="10">
        <v>178709.1</v>
      </c>
      <c r="S1241" s="10">
        <v>14873.82</v>
      </c>
      <c r="T1241" s="4">
        <f>Table2[Profit]/Table2[Sales]</f>
        <v>8.322922559623433E-2</v>
      </c>
      <c r="U1241" t="s">
        <v>83</v>
      </c>
    </row>
    <row r="1242" spans="1:21" x14ac:dyDescent="0.35">
      <c r="A1242">
        <v>11319</v>
      </c>
      <c r="B1242" s="1">
        <v>45579</v>
      </c>
      <c r="C1242" s="2">
        <f>YEAR(Table2[Order Date])</f>
        <v>2024</v>
      </c>
      <c r="D1242" s="2" t="str">
        <f>TEXT(Table2[Order Date],"mmm")</f>
        <v>Oct</v>
      </c>
      <c r="E1242" t="s">
        <v>2650</v>
      </c>
      <c r="F1242" t="s">
        <v>15</v>
      </c>
      <c r="G1242" t="s">
        <v>93</v>
      </c>
      <c r="H1242" t="str">
        <f>VLOOKUP(Table2[[#This Row],[City]], Table46[], 2, FALSE)</f>
        <v>Tamil Nadu</v>
      </c>
      <c r="I1242" t="s">
        <v>17</v>
      </c>
      <c r="J1242" t="s">
        <v>100</v>
      </c>
      <c r="K1242" t="s">
        <v>2651</v>
      </c>
      <c r="L1242" s="2">
        <v>3</v>
      </c>
      <c r="M1242" s="11">
        <v>18201</v>
      </c>
      <c r="N1242" s="6">
        <v>0</v>
      </c>
      <c r="O1242" s="4">
        <f>Table2[[#This Row],[Discount]]/100</f>
        <v>0</v>
      </c>
      <c r="P1242" s="4" t="str">
        <f>IF(Table2[[#This Row],[Discount%]]=0,"No Discount",
IF(Table2[[#This Row],[Discount%]]&lt;=0.1,"Medium Discount",
IF(Table2[[#This Row],[Discount%]]&lt;=0.2,"High Discount")))</f>
        <v>No Discount</v>
      </c>
      <c r="Q1242" s="9">
        <f>(Table2[Unit_Price]*Table2[Quantity])*(Table2[Discount]/100)</f>
        <v>0</v>
      </c>
      <c r="R1242" s="10">
        <v>54603</v>
      </c>
      <c r="S1242" s="10">
        <v>7129.22</v>
      </c>
      <c r="T1242" s="4">
        <f>Table2[Profit]/Table2[Sales]</f>
        <v>0.13056462099152061</v>
      </c>
      <c r="U1242" t="s">
        <v>20</v>
      </c>
    </row>
    <row r="1243" spans="1:21" x14ac:dyDescent="0.35">
      <c r="A1243">
        <v>11320</v>
      </c>
      <c r="B1243" s="1">
        <v>45795</v>
      </c>
      <c r="C1243" s="2">
        <f>YEAR(Table2[Order Date])</f>
        <v>2025</v>
      </c>
      <c r="D1243" s="2" t="str">
        <f>TEXT(Table2[Order Date],"mmm")</f>
        <v>May</v>
      </c>
      <c r="E1243" t="s">
        <v>2652</v>
      </c>
      <c r="F1243" t="s">
        <v>28</v>
      </c>
      <c r="G1243" t="s">
        <v>35</v>
      </c>
      <c r="H1243" t="str">
        <f>VLOOKUP(Table2[[#This Row],[City]], Table46[], 2, FALSE)</f>
        <v>West Bengal</v>
      </c>
      <c r="I1243" t="s">
        <v>17</v>
      </c>
      <c r="J1243" t="s">
        <v>18</v>
      </c>
      <c r="K1243" t="s">
        <v>2653</v>
      </c>
      <c r="L1243" s="2">
        <v>4</v>
      </c>
      <c r="M1243" s="11">
        <v>59487</v>
      </c>
      <c r="N1243" s="6">
        <v>10</v>
      </c>
      <c r="O1243" s="4">
        <f>Table2[[#This Row],[Discount]]/100</f>
        <v>0.1</v>
      </c>
      <c r="P1243" s="4" t="str">
        <f>IF(Table2[[#This Row],[Discount%]]=0,"No Discount",
IF(Table2[[#This Row],[Discount%]]&lt;=0.1,"Medium Discount",
IF(Table2[[#This Row],[Discount%]]&lt;=0.2,"High Discount")))</f>
        <v>Medium Discount</v>
      </c>
      <c r="Q1243" s="9">
        <f>(Table2[Unit_Price]*Table2[Quantity])*(Table2[Discount]/100)</f>
        <v>23794.800000000003</v>
      </c>
      <c r="R1243" s="10">
        <v>214153.2</v>
      </c>
      <c r="S1243" s="10">
        <v>44895.67</v>
      </c>
      <c r="T1243" s="4">
        <f>Table2[Profit]/Table2[Sales]</f>
        <v>0.20964276975548343</v>
      </c>
      <c r="U1243" t="s">
        <v>83</v>
      </c>
    </row>
    <row r="1244" spans="1:21" x14ac:dyDescent="0.35">
      <c r="A1244">
        <v>11321</v>
      </c>
      <c r="B1244" s="1">
        <v>45324</v>
      </c>
      <c r="C1244" s="2">
        <f>YEAR(Table2[Order Date])</f>
        <v>2024</v>
      </c>
      <c r="D1244" s="2" t="str">
        <f>TEXT(Table2[Order Date],"mmm")</f>
        <v>Feb</v>
      </c>
      <c r="E1244" t="s">
        <v>2654</v>
      </c>
      <c r="F1244" t="s">
        <v>22</v>
      </c>
      <c r="G1244" t="s">
        <v>54</v>
      </c>
      <c r="H1244" t="str">
        <f>VLOOKUP(Table2[[#This Row],[City]], Table46[], 2, FALSE)</f>
        <v>Uttar Pradesh</v>
      </c>
      <c r="I1244" t="s">
        <v>96</v>
      </c>
      <c r="J1244" t="s">
        <v>138</v>
      </c>
      <c r="K1244" t="s">
        <v>2655</v>
      </c>
      <c r="L1244" s="2">
        <v>4</v>
      </c>
      <c r="M1244" s="11">
        <v>47183</v>
      </c>
      <c r="N1244" s="6">
        <v>0</v>
      </c>
      <c r="O1244" s="4">
        <f>Table2[[#This Row],[Discount]]/100</f>
        <v>0</v>
      </c>
      <c r="P1244" s="4" t="str">
        <f>IF(Table2[[#This Row],[Discount%]]=0,"No Discount",
IF(Table2[[#This Row],[Discount%]]&lt;=0.1,"Medium Discount",
IF(Table2[[#This Row],[Discount%]]&lt;=0.2,"High Discount")))</f>
        <v>No Discount</v>
      </c>
      <c r="Q1244" s="9">
        <f>(Table2[Unit_Price]*Table2[Quantity])*(Table2[Discount]/100)</f>
        <v>0</v>
      </c>
      <c r="R1244" s="10">
        <v>188732</v>
      </c>
      <c r="S1244" s="10">
        <v>29552.34</v>
      </c>
      <c r="T1244" s="4">
        <f>Table2[Profit]/Table2[Sales]</f>
        <v>0.15658362121950703</v>
      </c>
      <c r="U1244" t="s">
        <v>83</v>
      </c>
    </row>
    <row r="1245" spans="1:21" x14ac:dyDescent="0.35">
      <c r="A1245">
        <v>11322</v>
      </c>
      <c r="B1245" s="1">
        <v>45372</v>
      </c>
      <c r="C1245" s="2">
        <f>YEAR(Table2[Order Date])</f>
        <v>2024</v>
      </c>
      <c r="D1245" s="2" t="str">
        <f>TEXT(Table2[Order Date],"mmm")</f>
        <v>Mar</v>
      </c>
      <c r="E1245" t="s">
        <v>2656</v>
      </c>
      <c r="F1245" t="s">
        <v>40</v>
      </c>
      <c r="G1245" t="s">
        <v>50</v>
      </c>
      <c r="H1245" t="str">
        <f>VLOOKUP(Table2[[#This Row],[City]], Table46[], 2, FALSE)</f>
        <v>Maharashtra</v>
      </c>
      <c r="I1245" t="s">
        <v>129</v>
      </c>
      <c r="J1245" t="s">
        <v>168</v>
      </c>
      <c r="K1245" t="s">
        <v>2657</v>
      </c>
      <c r="L1245" s="2">
        <v>1</v>
      </c>
      <c r="M1245" s="11">
        <v>17904</v>
      </c>
      <c r="N1245" s="6">
        <v>0</v>
      </c>
      <c r="O1245" s="4">
        <f>Table2[[#This Row],[Discount]]/100</f>
        <v>0</v>
      </c>
      <c r="P1245" s="4" t="str">
        <f>IF(Table2[[#This Row],[Discount%]]=0,"No Discount",
IF(Table2[[#This Row],[Discount%]]&lt;=0.1,"Medium Discount",
IF(Table2[[#This Row],[Discount%]]&lt;=0.2,"High Discount")))</f>
        <v>No Discount</v>
      </c>
      <c r="Q1245" s="9">
        <f>(Table2[Unit_Price]*Table2[Quantity])*(Table2[Discount]/100)</f>
        <v>0</v>
      </c>
      <c r="R1245" s="10">
        <v>17904</v>
      </c>
      <c r="S1245" s="10">
        <v>2671.04</v>
      </c>
      <c r="T1245" s="4">
        <f>Table2[Profit]/Table2[Sales]</f>
        <v>0.14918677390527257</v>
      </c>
      <c r="U1245" t="s">
        <v>33</v>
      </c>
    </row>
    <row r="1246" spans="1:21" x14ac:dyDescent="0.35">
      <c r="A1246">
        <v>11323</v>
      </c>
      <c r="B1246" s="1">
        <v>45396</v>
      </c>
      <c r="C1246" s="2">
        <f>YEAR(Table2[Order Date])</f>
        <v>2024</v>
      </c>
      <c r="D1246" s="2" t="str">
        <f>TEXT(Table2[Order Date],"mmm")</f>
        <v>Apr</v>
      </c>
      <c r="E1246" t="s">
        <v>2658</v>
      </c>
      <c r="F1246" t="s">
        <v>15</v>
      </c>
      <c r="G1246" t="s">
        <v>68</v>
      </c>
      <c r="H1246" t="str">
        <f>VLOOKUP(Table2[[#This Row],[City]], Table46[], 2, FALSE)</f>
        <v>Telangana</v>
      </c>
      <c r="I1246" t="s">
        <v>17</v>
      </c>
      <c r="J1246" t="s">
        <v>291</v>
      </c>
      <c r="K1246" t="s">
        <v>2659</v>
      </c>
      <c r="L1246" s="2">
        <v>3</v>
      </c>
      <c r="M1246" s="11">
        <v>72148</v>
      </c>
      <c r="N1246" s="6">
        <v>0</v>
      </c>
      <c r="O1246" s="4">
        <f>Table2[[#This Row],[Discount]]/100</f>
        <v>0</v>
      </c>
      <c r="P1246" s="4" t="str">
        <f>IF(Table2[[#This Row],[Discount%]]=0,"No Discount",
IF(Table2[[#This Row],[Discount%]]&lt;=0.1,"Medium Discount",
IF(Table2[[#This Row],[Discount%]]&lt;=0.2,"High Discount")))</f>
        <v>No Discount</v>
      </c>
      <c r="Q1246" s="9">
        <f>(Table2[Unit_Price]*Table2[Quantity])*(Table2[Discount]/100)</f>
        <v>0</v>
      </c>
      <c r="R1246" s="10">
        <v>216444</v>
      </c>
      <c r="S1246" s="10">
        <v>15676.05</v>
      </c>
      <c r="T1246" s="4">
        <f>Table2[Profit]/Table2[Sales]</f>
        <v>7.2425431058379994E-2</v>
      </c>
      <c r="U1246" t="s">
        <v>38</v>
      </c>
    </row>
    <row r="1247" spans="1:21" x14ac:dyDescent="0.35">
      <c r="A1247">
        <v>11324</v>
      </c>
      <c r="B1247" s="1">
        <v>45264</v>
      </c>
      <c r="C1247" s="2">
        <f>YEAR(Table2[Order Date])</f>
        <v>2023</v>
      </c>
      <c r="D1247" s="2" t="str">
        <f>TEXT(Table2[Order Date],"mmm")</f>
        <v>Dec</v>
      </c>
      <c r="E1247" t="s">
        <v>2660</v>
      </c>
      <c r="F1247" t="s">
        <v>28</v>
      </c>
      <c r="G1247" t="s">
        <v>114</v>
      </c>
      <c r="H1247" t="str">
        <f>VLOOKUP(Table2[[#This Row],[City]], Table46[], 2, FALSE)</f>
        <v>Jharkhand</v>
      </c>
      <c r="I1247" t="s">
        <v>42</v>
      </c>
      <c r="J1247" t="s">
        <v>79</v>
      </c>
      <c r="K1247" t="s">
        <v>2661</v>
      </c>
      <c r="L1247" s="2">
        <v>5</v>
      </c>
      <c r="M1247" s="11">
        <v>60301</v>
      </c>
      <c r="N1247" s="6">
        <v>10</v>
      </c>
      <c r="O1247" s="4">
        <f>Table2[[#This Row],[Discount]]/100</f>
        <v>0.1</v>
      </c>
      <c r="P1247" s="4" t="str">
        <f>IF(Table2[[#This Row],[Discount%]]=0,"No Discount",
IF(Table2[[#This Row],[Discount%]]&lt;=0.1,"Medium Discount",
IF(Table2[[#This Row],[Discount%]]&lt;=0.2,"High Discount")))</f>
        <v>Medium Discount</v>
      </c>
      <c r="Q1247" s="9">
        <f>(Table2[Unit_Price]*Table2[Quantity])*(Table2[Discount]/100)</f>
        <v>30150.5</v>
      </c>
      <c r="R1247" s="10">
        <v>271354.5</v>
      </c>
      <c r="S1247" s="10">
        <v>29546.39</v>
      </c>
      <c r="T1247" s="4">
        <f>Table2[Profit]/Table2[Sales]</f>
        <v>0.10888483515106623</v>
      </c>
      <c r="U1247" t="s">
        <v>20</v>
      </c>
    </row>
    <row r="1248" spans="1:21" x14ac:dyDescent="0.35">
      <c r="A1248">
        <v>11325</v>
      </c>
      <c r="B1248" s="1">
        <v>45683</v>
      </c>
      <c r="C1248" s="2">
        <f>YEAR(Table2[Order Date])</f>
        <v>2025</v>
      </c>
      <c r="D1248" s="2" t="str">
        <f>TEXT(Table2[Order Date],"mmm")</f>
        <v>Jan</v>
      </c>
      <c r="E1248" t="s">
        <v>2662</v>
      </c>
      <c r="F1248" t="s">
        <v>22</v>
      </c>
      <c r="G1248" t="s">
        <v>58</v>
      </c>
      <c r="H1248" t="str">
        <f>VLOOKUP(Table2[[#This Row],[City]], Table46[], 2, FALSE)</f>
        <v>Rajashtan</v>
      </c>
      <c r="I1248" t="s">
        <v>69</v>
      </c>
      <c r="J1248" t="s">
        <v>123</v>
      </c>
      <c r="K1248" t="s">
        <v>2663</v>
      </c>
      <c r="L1248" s="2">
        <v>3</v>
      </c>
      <c r="M1248" s="11">
        <v>57840</v>
      </c>
      <c r="N1248" s="6">
        <v>5</v>
      </c>
      <c r="O1248" s="4">
        <f>Table2[[#This Row],[Discount]]/100</f>
        <v>0.05</v>
      </c>
      <c r="P1248" s="4" t="str">
        <f>IF(Table2[[#This Row],[Discount%]]=0,"No Discount",
IF(Table2[[#This Row],[Discount%]]&lt;=0.1,"Medium Discount",
IF(Table2[[#This Row],[Discount%]]&lt;=0.2,"High Discount")))</f>
        <v>Medium Discount</v>
      </c>
      <c r="Q1248" s="9">
        <f>(Table2[Unit_Price]*Table2[Quantity])*(Table2[Discount]/100)</f>
        <v>8676</v>
      </c>
      <c r="R1248" s="10">
        <v>164844</v>
      </c>
      <c r="S1248" s="10">
        <v>38325.730000000003</v>
      </c>
      <c r="T1248" s="4">
        <f>Table2[Profit]/Table2[Sales]</f>
        <v>0.23249696682924464</v>
      </c>
      <c r="U1248" t="s">
        <v>72</v>
      </c>
    </row>
    <row r="1249" spans="1:21" x14ac:dyDescent="0.35">
      <c r="A1249">
        <v>11326</v>
      </c>
      <c r="B1249" s="1">
        <v>45628</v>
      </c>
      <c r="C1249" s="2">
        <f>YEAR(Table2[Order Date])</f>
        <v>2024</v>
      </c>
      <c r="D1249" s="2" t="str">
        <f>TEXT(Table2[Order Date],"mmm")</f>
        <v>Dec</v>
      </c>
      <c r="E1249" t="s">
        <v>2664</v>
      </c>
      <c r="F1249" t="s">
        <v>15</v>
      </c>
      <c r="G1249" t="s">
        <v>93</v>
      </c>
      <c r="H1249" t="str">
        <f>VLOOKUP(Table2[[#This Row],[City]], Table46[], 2, FALSE)</f>
        <v>Tamil Nadu</v>
      </c>
      <c r="I1249" t="s">
        <v>24</v>
      </c>
      <c r="J1249" t="s">
        <v>25</v>
      </c>
      <c r="K1249" t="s">
        <v>2665</v>
      </c>
      <c r="L1249" s="2">
        <v>4</v>
      </c>
      <c r="M1249" s="11">
        <v>3166</v>
      </c>
      <c r="N1249" s="6">
        <v>20</v>
      </c>
      <c r="O1249" s="4">
        <f>Table2[[#This Row],[Discount]]/100</f>
        <v>0.2</v>
      </c>
      <c r="P1249" s="4" t="str">
        <f>IF(Table2[[#This Row],[Discount%]]=0,"No Discount",
IF(Table2[[#This Row],[Discount%]]&lt;=0.1,"Medium Discount",
IF(Table2[[#This Row],[Discount%]]&lt;=0.2,"High Discount")))</f>
        <v>High Discount</v>
      </c>
      <c r="Q1249" s="9">
        <f>(Table2[Unit_Price]*Table2[Quantity])*(Table2[Discount]/100)</f>
        <v>2532.8000000000002</v>
      </c>
      <c r="R1249" s="10">
        <v>10131.200000000001</v>
      </c>
      <c r="S1249" s="10">
        <v>758.31</v>
      </c>
      <c r="T1249" s="4">
        <f>Table2[Profit]/Table2[Sales]</f>
        <v>7.4848981364497774E-2</v>
      </c>
      <c r="U1249" t="s">
        <v>33</v>
      </c>
    </row>
    <row r="1250" spans="1:21" x14ac:dyDescent="0.35">
      <c r="A1250">
        <v>11327</v>
      </c>
      <c r="B1250" s="1">
        <v>45434</v>
      </c>
      <c r="C1250" s="2">
        <f>YEAR(Table2[Order Date])</f>
        <v>2024</v>
      </c>
      <c r="D1250" s="2" t="str">
        <f>TEXT(Table2[Order Date],"mmm")</f>
        <v>May</v>
      </c>
      <c r="E1250" t="s">
        <v>2666</v>
      </c>
      <c r="F1250" t="s">
        <v>22</v>
      </c>
      <c r="G1250" t="s">
        <v>54</v>
      </c>
      <c r="H1250" t="str">
        <f>VLOOKUP(Table2[[#This Row],[City]], Table46[], 2, FALSE)</f>
        <v>Uttar Pradesh</v>
      </c>
      <c r="I1250" t="s">
        <v>17</v>
      </c>
      <c r="J1250" t="s">
        <v>111</v>
      </c>
      <c r="K1250" t="s">
        <v>2667</v>
      </c>
      <c r="L1250" s="2">
        <v>2</v>
      </c>
      <c r="M1250" s="11">
        <v>60662</v>
      </c>
      <c r="N1250" s="6">
        <v>5</v>
      </c>
      <c r="O1250" s="4">
        <f>Table2[[#This Row],[Discount]]/100</f>
        <v>0.05</v>
      </c>
      <c r="P1250" s="4" t="str">
        <f>IF(Table2[[#This Row],[Discount%]]=0,"No Discount",
IF(Table2[[#This Row],[Discount%]]&lt;=0.1,"Medium Discount",
IF(Table2[[#This Row],[Discount%]]&lt;=0.2,"High Discount")))</f>
        <v>Medium Discount</v>
      </c>
      <c r="Q1250" s="9">
        <f>(Table2[Unit_Price]*Table2[Quantity])*(Table2[Discount]/100)</f>
        <v>6066.2000000000007</v>
      </c>
      <c r="R1250" s="10">
        <v>115257.8</v>
      </c>
      <c r="S1250" s="10">
        <v>13502.63</v>
      </c>
      <c r="T1250" s="4">
        <f>Table2[Profit]/Table2[Sales]</f>
        <v>0.11715155069765343</v>
      </c>
      <c r="U1250" t="s">
        <v>72</v>
      </c>
    </row>
    <row r="1251" spans="1:21" x14ac:dyDescent="0.35">
      <c r="A1251">
        <v>11328</v>
      </c>
      <c r="B1251" s="1">
        <v>45426</v>
      </c>
      <c r="C1251" s="2">
        <f>YEAR(Table2[Order Date])</f>
        <v>2024</v>
      </c>
      <c r="D1251" s="2" t="str">
        <f>TEXT(Table2[Order Date],"mmm")</f>
        <v>May</v>
      </c>
      <c r="E1251" t="s">
        <v>2668</v>
      </c>
      <c r="F1251" t="s">
        <v>40</v>
      </c>
      <c r="G1251" t="s">
        <v>110</v>
      </c>
      <c r="H1251" t="str">
        <f>VLOOKUP(Table2[[#This Row],[City]], Table46[], 2, FALSE)</f>
        <v>Gujarat</v>
      </c>
      <c r="I1251" t="s">
        <v>42</v>
      </c>
      <c r="J1251" t="s">
        <v>43</v>
      </c>
      <c r="K1251" t="s">
        <v>2669</v>
      </c>
      <c r="L1251" s="2">
        <v>5</v>
      </c>
      <c r="M1251" s="11">
        <v>36207</v>
      </c>
      <c r="N1251" s="6">
        <v>20</v>
      </c>
      <c r="O1251" s="4">
        <f>Table2[[#This Row],[Discount]]/100</f>
        <v>0.2</v>
      </c>
      <c r="P1251" s="4" t="str">
        <f>IF(Table2[[#This Row],[Discount%]]=0,"No Discount",
IF(Table2[[#This Row],[Discount%]]&lt;=0.1,"Medium Discount",
IF(Table2[[#This Row],[Discount%]]&lt;=0.2,"High Discount")))</f>
        <v>High Discount</v>
      </c>
      <c r="Q1251" s="9">
        <f>(Table2[Unit_Price]*Table2[Quantity])*(Table2[Discount]/100)</f>
        <v>36207</v>
      </c>
      <c r="R1251" s="10">
        <v>144828</v>
      </c>
      <c r="S1251" s="10">
        <v>19373.73</v>
      </c>
      <c r="T1251" s="4">
        <f>Table2[Profit]/Table2[Sales]</f>
        <v>0.13377061065539814</v>
      </c>
      <c r="U1251" t="s">
        <v>33</v>
      </c>
    </row>
    <row r="1252" spans="1:21" x14ac:dyDescent="0.35">
      <c r="A1252">
        <v>11329</v>
      </c>
      <c r="B1252" s="1">
        <v>45541</v>
      </c>
      <c r="C1252" s="2">
        <f>YEAR(Table2[Order Date])</f>
        <v>2024</v>
      </c>
      <c r="D1252" s="2" t="str">
        <f>TEXT(Table2[Order Date],"mmm")</f>
        <v>Sep</v>
      </c>
      <c r="E1252" t="s">
        <v>2670</v>
      </c>
      <c r="F1252" t="s">
        <v>22</v>
      </c>
      <c r="G1252" t="s">
        <v>167</v>
      </c>
      <c r="H1252" t="str">
        <f>VLOOKUP(Table2[[#This Row],[City]], Table46[], 2, FALSE)</f>
        <v>Punjab</v>
      </c>
      <c r="I1252" t="s">
        <v>17</v>
      </c>
      <c r="J1252" t="s">
        <v>100</v>
      </c>
      <c r="K1252" t="s">
        <v>2671</v>
      </c>
      <c r="L1252" s="2">
        <v>2</v>
      </c>
      <c r="M1252" s="11">
        <v>38918</v>
      </c>
      <c r="N1252" s="6">
        <v>5</v>
      </c>
      <c r="O1252" s="4">
        <f>Table2[[#This Row],[Discount]]/100</f>
        <v>0.05</v>
      </c>
      <c r="P1252" s="4" t="str">
        <f>IF(Table2[[#This Row],[Discount%]]=0,"No Discount",
IF(Table2[[#This Row],[Discount%]]&lt;=0.1,"Medium Discount",
IF(Table2[[#This Row],[Discount%]]&lt;=0.2,"High Discount")))</f>
        <v>Medium Discount</v>
      </c>
      <c r="Q1252" s="9">
        <f>(Table2[Unit_Price]*Table2[Quantity])*(Table2[Discount]/100)</f>
        <v>3891.8</v>
      </c>
      <c r="R1252" s="10">
        <v>73944.2</v>
      </c>
      <c r="S1252" s="10">
        <v>14106.37</v>
      </c>
      <c r="T1252" s="4">
        <f>Table2[Profit]/Table2[Sales]</f>
        <v>0.19077047287008314</v>
      </c>
      <c r="U1252" t="s">
        <v>20</v>
      </c>
    </row>
    <row r="1253" spans="1:21" x14ac:dyDescent="0.35">
      <c r="A1253">
        <v>11330</v>
      </c>
      <c r="B1253" s="1">
        <v>45327</v>
      </c>
      <c r="C1253" s="2">
        <f>YEAR(Table2[Order Date])</f>
        <v>2024</v>
      </c>
      <c r="D1253" s="2" t="str">
        <f>TEXT(Table2[Order Date],"mmm")</f>
        <v>Feb</v>
      </c>
      <c r="E1253" t="s">
        <v>2672</v>
      </c>
      <c r="F1253" t="s">
        <v>28</v>
      </c>
      <c r="G1253" t="s">
        <v>29</v>
      </c>
      <c r="H1253" t="str">
        <f>VLOOKUP(Table2[[#This Row],[City]], Table46[], 2, FALSE)</f>
        <v>Bihar</v>
      </c>
      <c r="I1253" t="s">
        <v>17</v>
      </c>
      <c r="J1253" t="s">
        <v>100</v>
      </c>
      <c r="K1253" t="s">
        <v>2673</v>
      </c>
      <c r="L1253" s="2">
        <v>5</v>
      </c>
      <c r="M1253" s="11">
        <v>35494</v>
      </c>
      <c r="N1253" s="6">
        <v>10</v>
      </c>
      <c r="O1253" s="4">
        <f>Table2[[#This Row],[Discount]]/100</f>
        <v>0.1</v>
      </c>
      <c r="P1253" s="4" t="str">
        <f>IF(Table2[[#This Row],[Discount%]]=0,"No Discount",
IF(Table2[[#This Row],[Discount%]]&lt;=0.1,"Medium Discount",
IF(Table2[[#This Row],[Discount%]]&lt;=0.2,"High Discount")))</f>
        <v>Medium Discount</v>
      </c>
      <c r="Q1253" s="9">
        <f>(Table2[Unit_Price]*Table2[Quantity])*(Table2[Discount]/100)</f>
        <v>17747</v>
      </c>
      <c r="R1253" s="10">
        <v>159723</v>
      </c>
      <c r="S1253" s="10">
        <v>21166.83</v>
      </c>
      <c r="T1253" s="4">
        <f>Table2[Profit]/Table2[Sales]</f>
        <v>0.13252211641404182</v>
      </c>
      <c r="U1253" t="s">
        <v>72</v>
      </c>
    </row>
    <row r="1254" spans="1:21" x14ac:dyDescent="0.35">
      <c r="A1254">
        <v>11331</v>
      </c>
      <c r="B1254" s="1">
        <v>45519</v>
      </c>
      <c r="C1254" s="2">
        <f>YEAR(Table2[Order Date])</f>
        <v>2024</v>
      </c>
      <c r="D1254" s="2" t="str">
        <f>TEXT(Table2[Order Date],"mmm")</f>
        <v>Aug</v>
      </c>
      <c r="E1254" t="s">
        <v>2674</v>
      </c>
      <c r="F1254" t="s">
        <v>40</v>
      </c>
      <c r="G1254" t="s">
        <v>110</v>
      </c>
      <c r="H1254" t="str">
        <f>VLOOKUP(Table2[[#This Row],[City]], Table46[], 2, FALSE)</f>
        <v>Gujarat</v>
      </c>
      <c r="I1254" t="s">
        <v>17</v>
      </c>
      <c r="J1254" t="s">
        <v>55</v>
      </c>
      <c r="K1254" t="s">
        <v>2675</v>
      </c>
      <c r="L1254" s="2">
        <v>5</v>
      </c>
      <c r="M1254" s="11">
        <v>23933</v>
      </c>
      <c r="N1254" s="6">
        <v>5</v>
      </c>
      <c r="O1254" s="4">
        <f>Table2[[#This Row],[Discount]]/100</f>
        <v>0.05</v>
      </c>
      <c r="P1254" s="4" t="str">
        <f>IF(Table2[[#This Row],[Discount%]]=0,"No Discount",
IF(Table2[[#This Row],[Discount%]]&lt;=0.1,"Medium Discount",
IF(Table2[[#This Row],[Discount%]]&lt;=0.2,"High Discount")))</f>
        <v>Medium Discount</v>
      </c>
      <c r="Q1254" s="9">
        <f>(Table2[Unit_Price]*Table2[Quantity])*(Table2[Discount]/100)</f>
        <v>5983.25</v>
      </c>
      <c r="R1254" s="10">
        <v>113681.75</v>
      </c>
      <c r="S1254" s="10">
        <v>17312.939999999999</v>
      </c>
      <c r="T1254" s="4">
        <f>Table2[Profit]/Table2[Sales]</f>
        <v>0.15229304615736475</v>
      </c>
      <c r="U1254" t="s">
        <v>83</v>
      </c>
    </row>
    <row r="1255" spans="1:21" x14ac:dyDescent="0.35">
      <c r="A1255">
        <v>11332</v>
      </c>
      <c r="B1255" s="1">
        <v>45613</v>
      </c>
      <c r="C1255" s="2">
        <f>YEAR(Table2[Order Date])</f>
        <v>2024</v>
      </c>
      <c r="D1255" s="2" t="str">
        <f>TEXT(Table2[Order Date],"mmm")</f>
        <v>Nov</v>
      </c>
      <c r="E1255" t="s">
        <v>2676</v>
      </c>
      <c r="F1255" t="s">
        <v>22</v>
      </c>
      <c r="G1255" t="s">
        <v>23</v>
      </c>
      <c r="H1255" t="str">
        <f>VLOOKUP(Table2[[#This Row],[City]], Table46[], 2, FALSE)</f>
        <v>Delhi</v>
      </c>
      <c r="I1255" t="s">
        <v>24</v>
      </c>
      <c r="J1255" t="s">
        <v>25</v>
      </c>
      <c r="K1255" t="s">
        <v>2677</v>
      </c>
      <c r="L1255" s="2">
        <v>5</v>
      </c>
      <c r="M1255" s="11">
        <v>18658</v>
      </c>
      <c r="N1255" s="6">
        <v>20</v>
      </c>
      <c r="O1255" s="4">
        <f>Table2[[#This Row],[Discount]]/100</f>
        <v>0.2</v>
      </c>
      <c r="P1255" s="4" t="str">
        <f>IF(Table2[[#This Row],[Discount%]]=0,"No Discount",
IF(Table2[[#This Row],[Discount%]]&lt;=0.1,"Medium Discount",
IF(Table2[[#This Row],[Discount%]]&lt;=0.2,"High Discount")))</f>
        <v>High Discount</v>
      </c>
      <c r="Q1255" s="9">
        <f>(Table2[Unit_Price]*Table2[Quantity])*(Table2[Discount]/100)</f>
        <v>18658</v>
      </c>
      <c r="R1255" s="10">
        <v>74632</v>
      </c>
      <c r="S1255" s="10">
        <v>14566.03</v>
      </c>
      <c r="T1255" s="4">
        <f>Table2[Profit]/Table2[Sales]</f>
        <v>0.19517137420945441</v>
      </c>
      <c r="U1255" t="s">
        <v>33</v>
      </c>
    </row>
    <row r="1256" spans="1:21" x14ac:dyDescent="0.35">
      <c r="A1256">
        <v>11333</v>
      </c>
      <c r="B1256" s="1">
        <v>45793</v>
      </c>
      <c r="C1256" s="2">
        <f>YEAR(Table2[Order Date])</f>
        <v>2025</v>
      </c>
      <c r="D1256" s="2" t="str">
        <f>TEXT(Table2[Order Date],"mmm")</f>
        <v>May</v>
      </c>
      <c r="E1256" t="s">
        <v>2678</v>
      </c>
      <c r="F1256" t="s">
        <v>40</v>
      </c>
      <c r="G1256" t="s">
        <v>62</v>
      </c>
      <c r="H1256" t="str">
        <f>VLOOKUP(Table2[[#This Row],[City]], Table46[], 2, FALSE)</f>
        <v>Goa</v>
      </c>
      <c r="I1256" t="s">
        <v>42</v>
      </c>
      <c r="J1256" t="s">
        <v>43</v>
      </c>
      <c r="K1256" t="s">
        <v>2679</v>
      </c>
      <c r="L1256" s="2">
        <v>3</v>
      </c>
      <c r="M1256" s="11">
        <v>41018</v>
      </c>
      <c r="N1256" s="6">
        <v>0</v>
      </c>
      <c r="O1256" s="4">
        <f>Table2[[#This Row],[Discount]]/100</f>
        <v>0</v>
      </c>
      <c r="P1256" s="4" t="str">
        <f>IF(Table2[[#This Row],[Discount%]]=0,"No Discount",
IF(Table2[[#This Row],[Discount%]]&lt;=0.1,"Medium Discount",
IF(Table2[[#This Row],[Discount%]]&lt;=0.2,"High Discount")))</f>
        <v>No Discount</v>
      </c>
      <c r="Q1256" s="9">
        <f>(Table2[Unit_Price]*Table2[Quantity])*(Table2[Discount]/100)</f>
        <v>0</v>
      </c>
      <c r="R1256" s="10">
        <v>123054</v>
      </c>
      <c r="S1256" s="10">
        <v>8004.32</v>
      </c>
      <c r="T1256" s="4">
        <f>Table2[Profit]/Table2[Sales]</f>
        <v>6.5047215043801912E-2</v>
      </c>
      <c r="U1256" t="s">
        <v>33</v>
      </c>
    </row>
    <row r="1257" spans="1:21" x14ac:dyDescent="0.35">
      <c r="A1257">
        <v>11334</v>
      </c>
      <c r="B1257" s="1">
        <v>45898</v>
      </c>
      <c r="C1257" s="2">
        <f>YEAR(Table2[Order Date])</f>
        <v>2025</v>
      </c>
      <c r="D1257" s="2" t="str">
        <f>TEXT(Table2[Order Date],"mmm")</f>
        <v>Aug</v>
      </c>
      <c r="E1257" t="s">
        <v>2680</v>
      </c>
      <c r="F1257" t="s">
        <v>22</v>
      </c>
      <c r="G1257" t="s">
        <v>58</v>
      </c>
      <c r="H1257" t="str">
        <f>VLOOKUP(Table2[[#This Row],[City]], Table46[], 2, FALSE)</f>
        <v>Rajashtan</v>
      </c>
      <c r="I1257" t="s">
        <v>69</v>
      </c>
      <c r="J1257" t="s">
        <v>70</v>
      </c>
      <c r="K1257" t="s">
        <v>2681</v>
      </c>
      <c r="L1257" s="2">
        <v>3</v>
      </c>
      <c r="M1257" s="11">
        <v>21252</v>
      </c>
      <c r="N1257" s="6">
        <v>20</v>
      </c>
      <c r="O1257" s="4">
        <f>Table2[[#This Row],[Discount]]/100</f>
        <v>0.2</v>
      </c>
      <c r="P1257" s="4" t="str">
        <f>IF(Table2[[#This Row],[Discount%]]=0,"No Discount",
IF(Table2[[#This Row],[Discount%]]&lt;=0.1,"Medium Discount",
IF(Table2[[#This Row],[Discount%]]&lt;=0.2,"High Discount")))</f>
        <v>High Discount</v>
      </c>
      <c r="Q1257" s="9">
        <f>(Table2[Unit_Price]*Table2[Quantity])*(Table2[Discount]/100)</f>
        <v>12751.2</v>
      </c>
      <c r="R1257" s="10">
        <v>51004.800000000003</v>
      </c>
      <c r="S1257" s="10">
        <v>4226.24</v>
      </c>
      <c r="T1257" s="4">
        <f>Table2[Profit]/Table2[Sales]</f>
        <v>8.2859652424869812E-2</v>
      </c>
      <c r="U1257" t="s">
        <v>33</v>
      </c>
    </row>
    <row r="1258" spans="1:21" x14ac:dyDescent="0.35">
      <c r="A1258">
        <v>11335</v>
      </c>
      <c r="B1258" s="1">
        <v>45570</v>
      </c>
      <c r="C1258" s="2">
        <f>YEAR(Table2[Order Date])</f>
        <v>2024</v>
      </c>
      <c r="D1258" s="2" t="str">
        <f>TEXT(Table2[Order Date],"mmm")</f>
        <v>Oct</v>
      </c>
      <c r="E1258" t="s">
        <v>2682</v>
      </c>
      <c r="F1258" t="s">
        <v>22</v>
      </c>
      <c r="G1258" t="s">
        <v>167</v>
      </c>
      <c r="H1258" t="str">
        <f>VLOOKUP(Table2[[#This Row],[City]], Table46[], 2, FALSE)</f>
        <v>Punjab</v>
      </c>
      <c r="I1258" t="s">
        <v>24</v>
      </c>
      <c r="J1258" t="s">
        <v>107</v>
      </c>
      <c r="K1258" t="s">
        <v>2683</v>
      </c>
      <c r="L1258" s="2">
        <v>2</v>
      </c>
      <c r="M1258" s="11">
        <v>38122</v>
      </c>
      <c r="N1258" s="6">
        <v>0</v>
      </c>
      <c r="O1258" s="4">
        <f>Table2[[#This Row],[Discount]]/100</f>
        <v>0</v>
      </c>
      <c r="P1258" s="4" t="str">
        <f>IF(Table2[[#This Row],[Discount%]]=0,"No Discount",
IF(Table2[[#This Row],[Discount%]]&lt;=0.1,"Medium Discount",
IF(Table2[[#This Row],[Discount%]]&lt;=0.2,"High Discount")))</f>
        <v>No Discount</v>
      </c>
      <c r="Q1258" s="9">
        <f>(Table2[Unit_Price]*Table2[Quantity])*(Table2[Discount]/100)</f>
        <v>0</v>
      </c>
      <c r="R1258" s="10">
        <v>76244</v>
      </c>
      <c r="S1258" s="10">
        <v>17850.18</v>
      </c>
      <c r="T1258" s="4">
        <f>Table2[Profit]/Table2[Sales]</f>
        <v>0.23411914380147947</v>
      </c>
      <c r="U1258" t="s">
        <v>83</v>
      </c>
    </row>
    <row r="1259" spans="1:21" x14ac:dyDescent="0.35">
      <c r="A1259">
        <v>11336</v>
      </c>
      <c r="B1259" s="1">
        <v>45476</v>
      </c>
      <c r="C1259" s="2">
        <f>YEAR(Table2[Order Date])</f>
        <v>2024</v>
      </c>
      <c r="D1259" s="2" t="str">
        <f>TEXT(Table2[Order Date],"mmm")</f>
        <v>Jul</v>
      </c>
      <c r="E1259" t="s">
        <v>2684</v>
      </c>
      <c r="F1259" t="s">
        <v>22</v>
      </c>
      <c r="G1259" t="s">
        <v>74</v>
      </c>
      <c r="H1259" t="str">
        <f>VLOOKUP(Table2[[#This Row],[City]], Table46[], 2, FALSE)</f>
        <v>Chandigarh</v>
      </c>
      <c r="I1259" t="s">
        <v>69</v>
      </c>
      <c r="J1259" t="s">
        <v>517</v>
      </c>
      <c r="K1259" t="s">
        <v>2685</v>
      </c>
      <c r="L1259" s="2">
        <v>3</v>
      </c>
      <c r="M1259" s="11">
        <v>65725</v>
      </c>
      <c r="N1259" s="6">
        <v>15</v>
      </c>
      <c r="O1259" s="4">
        <f>Table2[[#This Row],[Discount]]/100</f>
        <v>0.15</v>
      </c>
      <c r="P1259" s="4" t="str">
        <f>IF(Table2[[#This Row],[Discount%]]=0,"No Discount",
IF(Table2[[#This Row],[Discount%]]&lt;=0.1,"Medium Discount",
IF(Table2[[#This Row],[Discount%]]&lt;=0.2,"High Discount")))</f>
        <v>High Discount</v>
      </c>
      <c r="Q1259" s="9">
        <f>(Table2[Unit_Price]*Table2[Quantity])*(Table2[Discount]/100)</f>
        <v>29576.25</v>
      </c>
      <c r="R1259" s="10">
        <v>167598.75</v>
      </c>
      <c r="S1259" s="10">
        <v>16849.96</v>
      </c>
      <c r="T1259" s="4">
        <f>Table2[Profit]/Table2[Sales]</f>
        <v>0.1005375040088306</v>
      </c>
      <c r="U1259" t="s">
        <v>72</v>
      </c>
    </row>
    <row r="1260" spans="1:21" x14ac:dyDescent="0.35">
      <c r="A1260">
        <v>11337</v>
      </c>
      <c r="B1260" s="1">
        <v>45826</v>
      </c>
      <c r="C1260" s="2">
        <f>YEAR(Table2[Order Date])</f>
        <v>2025</v>
      </c>
      <c r="D1260" s="2" t="str">
        <f>TEXT(Table2[Order Date],"mmm")</f>
        <v>Jun</v>
      </c>
      <c r="E1260" t="s">
        <v>2686</v>
      </c>
      <c r="F1260" t="s">
        <v>15</v>
      </c>
      <c r="G1260" t="s">
        <v>68</v>
      </c>
      <c r="H1260" t="str">
        <f>VLOOKUP(Table2[[#This Row],[City]], Table46[], 2, FALSE)</f>
        <v>Telangana</v>
      </c>
      <c r="I1260" t="s">
        <v>30</v>
      </c>
      <c r="J1260" t="s">
        <v>65</v>
      </c>
      <c r="K1260" t="s">
        <v>2687</v>
      </c>
      <c r="L1260" s="2">
        <v>1</v>
      </c>
      <c r="M1260" s="11">
        <v>60692</v>
      </c>
      <c r="N1260" s="6">
        <v>0</v>
      </c>
      <c r="O1260" s="4">
        <f>Table2[[#This Row],[Discount]]/100</f>
        <v>0</v>
      </c>
      <c r="P1260" s="4" t="str">
        <f>IF(Table2[[#This Row],[Discount%]]=0,"No Discount",
IF(Table2[[#This Row],[Discount%]]&lt;=0.1,"Medium Discount",
IF(Table2[[#This Row],[Discount%]]&lt;=0.2,"High Discount")))</f>
        <v>No Discount</v>
      </c>
      <c r="Q1260" s="9">
        <f>(Table2[Unit_Price]*Table2[Quantity])*(Table2[Discount]/100)</f>
        <v>0</v>
      </c>
      <c r="R1260" s="10">
        <v>60692</v>
      </c>
      <c r="S1260" s="10">
        <v>12144.4</v>
      </c>
      <c r="T1260" s="4">
        <f>Table2[Profit]/Table2[Sales]</f>
        <v>0.2000988598167798</v>
      </c>
      <c r="U1260" t="s">
        <v>38</v>
      </c>
    </row>
    <row r="1261" spans="1:21" x14ac:dyDescent="0.35">
      <c r="A1261">
        <v>11338</v>
      </c>
      <c r="B1261" s="1">
        <v>45684</v>
      </c>
      <c r="C1261" s="2">
        <f>YEAR(Table2[Order Date])</f>
        <v>2025</v>
      </c>
      <c r="D1261" s="2" t="str">
        <f>TEXT(Table2[Order Date],"mmm")</f>
        <v>Jan</v>
      </c>
      <c r="E1261" t="s">
        <v>2688</v>
      </c>
      <c r="F1261" t="s">
        <v>40</v>
      </c>
      <c r="G1261" t="s">
        <v>62</v>
      </c>
      <c r="H1261" t="str">
        <f>VLOOKUP(Table2[[#This Row],[City]], Table46[], 2, FALSE)</f>
        <v>Goa</v>
      </c>
      <c r="I1261" t="s">
        <v>96</v>
      </c>
      <c r="J1261" t="s">
        <v>138</v>
      </c>
      <c r="K1261" t="s">
        <v>2689</v>
      </c>
      <c r="L1261" s="2">
        <v>1</v>
      </c>
      <c r="M1261" s="11">
        <v>37181</v>
      </c>
      <c r="N1261" s="6">
        <v>0</v>
      </c>
      <c r="O1261" s="4">
        <f>Table2[[#This Row],[Discount]]/100</f>
        <v>0</v>
      </c>
      <c r="P1261" s="4" t="str">
        <f>IF(Table2[[#This Row],[Discount%]]=0,"No Discount",
IF(Table2[[#This Row],[Discount%]]&lt;=0.1,"Medium Discount",
IF(Table2[[#This Row],[Discount%]]&lt;=0.2,"High Discount")))</f>
        <v>No Discount</v>
      </c>
      <c r="Q1261" s="9">
        <f>(Table2[Unit_Price]*Table2[Quantity])*(Table2[Discount]/100)</f>
        <v>0</v>
      </c>
      <c r="R1261" s="10">
        <v>37181</v>
      </c>
      <c r="S1261" s="10">
        <v>7137.9</v>
      </c>
      <c r="T1261" s="4">
        <f>Table2[Profit]/Table2[Sales]</f>
        <v>0.19197708507033162</v>
      </c>
      <c r="U1261" t="s">
        <v>83</v>
      </c>
    </row>
    <row r="1262" spans="1:21" x14ac:dyDescent="0.35">
      <c r="A1262">
        <v>11339</v>
      </c>
      <c r="B1262" s="1">
        <v>45696</v>
      </c>
      <c r="C1262" s="2">
        <f>YEAR(Table2[Order Date])</f>
        <v>2025</v>
      </c>
      <c r="D1262" s="2" t="str">
        <f>TEXT(Table2[Order Date],"mmm")</f>
        <v>Feb</v>
      </c>
      <c r="E1262" t="s">
        <v>2690</v>
      </c>
      <c r="F1262" t="s">
        <v>28</v>
      </c>
      <c r="G1262" t="s">
        <v>35</v>
      </c>
      <c r="H1262" t="str">
        <f>VLOOKUP(Table2[[#This Row],[City]], Table46[], 2, FALSE)</f>
        <v>West Bengal</v>
      </c>
      <c r="I1262" t="s">
        <v>75</v>
      </c>
      <c r="J1262" t="s">
        <v>240</v>
      </c>
      <c r="K1262" t="s">
        <v>2691</v>
      </c>
      <c r="L1262" s="2">
        <v>5</v>
      </c>
      <c r="M1262" s="11">
        <v>21701</v>
      </c>
      <c r="N1262" s="6">
        <v>15</v>
      </c>
      <c r="O1262" s="4">
        <f>Table2[[#This Row],[Discount]]/100</f>
        <v>0.15</v>
      </c>
      <c r="P1262" s="4" t="str">
        <f>IF(Table2[[#This Row],[Discount%]]=0,"No Discount",
IF(Table2[[#This Row],[Discount%]]&lt;=0.1,"Medium Discount",
IF(Table2[[#This Row],[Discount%]]&lt;=0.2,"High Discount")))</f>
        <v>High Discount</v>
      </c>
      <c r="Q1262" s="9">
        <f>(Table2[Unit_Price]*Table2[Quantity])*(Table2[Discount]/100)</f>
        <v>16275.75</v>
      </c>
      <c r="R1262" s="10">
        <v>92229.25</v>
      </c>
      <c r="S1262" s="10">
        <v>5253.64</v>
      </c>
      <c r="T1262" s="4">
        <f>Table2[Profit]/Table2[Sales]</f>
        <v>5.6962839879973005E-2</v>
      </c>
      <c r="U1262" t="s">
        <v>83</v>
      </c>
    </row>
    <row r="1263" spans="1:21" x14ac:dyDescent="0.35">
      <c r="A1263">
        <v>11340</v>
      </c>
      <c r="B1263" s="1">
        <v>45655</v>
      </c>
      <c r="C1263" s="2">
        <f>YEAR(Table2[Order Date])</f>
        <v>2024</v>
      </c>
      <c r="D1263" s="2" t="str">
        <f>TEXT(Table2[Order Date],"mmm")</f>
        <v>Dec</v>
      </c>
      <c r="E1263" t="s">
        <v>2692</v>
      </c>
      <c r="F1263" t="s">
        <v>28</v>
      </c>
      <c r="G1263" t="s">
        <v>29</v>
      </c>
      <c r="H1263" t="str">
        <f>VLOOKUP(Table2[[#This Row],[City]], Table46[], 2, FALSE)</f>
        <v>Bihar</v>
      </c>
      <c r="I1263" t="s">
        <v>129</v>
      </c>
      <c r="J1263" t="s">
        <v>159</v>
      </c>
      <c r="K1263" t="s">
        <v>2693</v>
      </c>
      <c r="L1263" s="2">
        <v>2</v>
      </c>
      <c r="M1263" s="11">
        <v>40032</v>
      </c>
      <c r="N1263" s="6">
        <v>5</v>
      </c>
      <c r="O1263" s="4">
        <f>Table2[[#This Row],[Discount]]/100</f>
        <v>0.05</v>
      </c>
      <c r="P1263" s="4" t="str">
        <f>IF(Table2[[#This Row],[Discount%]]=0,"No Discount",
IF(Table2[[#This Row],[Discount%]]&lt;=0.1,"Medium Discount",
IF(Table2[[#This Row],[Discount%]]&lt;=0.2,"High Discount")))</f>
        <v>Medium Discount</v>
      </c>
      <c r="Q1263" s="9">
        <f>(Table2[Unit_Price]*Table2[Quantity])*(Table2[Discount]/100)</f>
        <v>4003.2000000000003</v>
      </c>
      <c r="R1263" s="10">
        <v>76060.800000000003</v>
      </c>
      <c r="S1263" s="10">
        <v>7298.68</v>
      </c>
      <c r="T1263" s="4">
        <f>Table2[Profit]/Table2[Sales]</f>
        <v>9.5958496360806098E-2</v>
      </c>
      <c r="U1263" t="s">
        <v>38</v>
      </c>
    </row>
    <row r="1264" spans="1:21" x14ac:dyDescent="0.35">
      <c r="A1264">
        <v>11341</v>
      </c>
      <c r="B1264" s="1">
        <v>45293</v>
      </c>
      <c r="C1264" s="2">
        <f>YEAR(Table2[Order Date])</f>
        <v>2024</v>
      </c>
      <c r="D1264" s="2" t="str">
        <f>TEXT(Table2[Order Date],"mmm")</f>
        <v>Jan</v>
      </c>
      <c r="E1264" t="s">
        <v>2694</v>
      </c>
      <c r="F1264" t="s">
        <v>40</v>
      </c>
      <c r="G1264" t="s">
        <v>103</v>
      </c>
      <c r="H1264" t="str">
        <f>VLOOKUP(Table2[[#This Row],[City]], Table46[], 2, FALSE)</f>
        <v>Gujarat</v>
      </c>
      <c r="I1264" t="s">
        <v>69</v>
      </c>
      <c r="J1264" t="s">
        <v>517</v>
      </c>
      <c r="K1264" t="s">
        <v>2695</v>
      </c>
      <c r="L1264" s="2">
        <v>1</v>
      </c>
      <c r="M1264" s="11">
        <v>6543</v>
      </c>
      <c r="N1264" s="6">
        <v>0</v>
      </c>
      <c r="O1264" s="4">
        <f>Table2[[#This Row],[Discount]]/100</f>
        <v>0</v>
      </c>
      <c r="P1264" s="4" t="str">
        <f>IF(Table2[[#This Row],[Discount%]]=0,"No Discount",
IF(Table2[[#This Row],[Discount%]]&lt;=0.1,"Medium Discount",
IF(Table2[[#This Row],[Discount%]]&lt;=0.2,"High Discount")))</f>
        <v>No Discount</v>
      </c>
      <c r="Q1264" s="9">
        <f>(Table2[Unit_Price]*Table2[Quantity])*(Table2[Discount]/100)</f>
        <v>0</v>
      </c>
      <c r="R1264" s="10">
        <v>6543</v>
      </c>
      <c r="S1264" s="10">
        <v>424.27</v>
      </c>
      <c r="T1264" s="4">
        <f>Table2[Profit]/Table2[Sales]</f>
        <v>6.4843344031789693E-2</v>
      </c>
      <c r="U1264" t="s">
        <v>72</v>
      </c>
    </row>
    <row r="1265" spans="1:21" x14ac:dyDescent="0.35">
      <c r="A1265">
        <v>11342</v>
      </c>
      <c r="B1265" s="1">
        <v>45445</v>
      </c>
      <c r="C1265" s="2">
        <f>YEAR(Table2[Order Date])</f>
        <v>2024</v>
      </c>
      <c r="D1265" s="2" t="str">
        <f>TEXT(Table2[Order Date],"mmm")</f>
        <v>Jun</v>
      </c>
      <c r="E1265" t="s">
        <v>2696</v>
      </c>
      <c r="F1265" t="s">
        <v>22</v>
      </c>
      <c r="G1265" t="s">
        <v>167</v>
      </c>
      <c r="H1265" t="str">
        <f>VLOOKUP(Table2[[#This Row],[City]], Table46[], 2, FALSE)</f>
        <v>Punjab</v>
      </c>
      <c r="I1265" t="s">
        <v>69</v>
      </c>
      <c r="J1265" t="s">
        <v>70</v>
      </c>
      <c r="K1265" t="s">
        <v>71</v>
      </c>
      <c r="L1265" s="2">
        <v>4</v>
      </c>
      <c r="M1265" s="11">
        <v>59012</v>
      </c>
      <c r="N1265" s="6">
        <v>0</v>
      </c>
      <c r="O1265" s="4">
        <f>Table2[[#This Row],[Discount]]/100</f>
        <v>0</v>
      </c>
      <c r="P1265" s="4" t="str">
        <f>IF(Table2[[#This Row],[Discount%]]=0,"No Discount",
IF(Table2[[#This Row],[Discount%]]&lt;=0.1,"Medium Discount",
IF(Table2[[#This Row],[Discount%]]&lt;=0.2,"High Discount")))</f>
        <v>No Discount</v>
      </c>
      <c r="Q1265" s="9">
        <f>(Table2[Unit_Price]*Table2[Quantity])*(Table2[Discount]/100)</f>
        <v>0</v>
      </c>
      <c r="R1265" s="10">
        <v>236048</v>
      </c>
      <c r="S1265" s="10">
        <v>19600.82</v>
      </c>
      <c r="T1265" s="4">
        <f>Table2[Profit]/Table2[Sales]</f>
        <v>8.3037433064461458E-2</v>
      </c>
      <c r="U1265" t="s">
        <v>83</v>
      </c>
    </row>
    <row r="1266" spans="1:21" x14ac:dyDescent="0.35">
      <c r="A1266">
        <v>11343</v>
      </c>
      <c r="B1266" s="1">
        <v>45622</v>
      </c>
      <c r="C1266" s="2">
        <f>YEAR(Table2[Order Date])</f>
        <v>2024</v>
      </c>
      <c r="D1266" s="2" t="str">
        <f>TEXT(Table2[Order Date],"mmm")</f>
        <v>Nov</v>
      </c>
      <c r="E1266" t="s">
        <v>2697</v>
      </c>
      <c r="F1266" t="s">
        <v>22</v>
      </c>
      <c r="G1266" t="s">
        <v>74</v>
      </c>
      <c r="H1266" t="str">
        <f>VLOOKUP(Table2[[#This Row],[City]], Table46[], 2, FALSE)</f>
        <v>Chandigarh</v>
      </c>
      <c r="I1266" t="s">
        <v>129</v>
      </c>
      <c r="J1266" t="s">
        <v>130</v>
      </c>
      <c r="K1266" t="s">
        <v>1457</v>
      </c>
      <c r="L1266" s="2">
        <v>4</v>
      </c>
      <c r="M1266" s="11">
        <v>13363</v>
      </c>
      <c r="N1266" s="6">
        <v>15</v>
      </c>
      <c r="O1266" s="4">
        <f>Table2[[#This Row],[Discount]]/100</f>
        <v>0.15</v>
      </c>
      <c r="P1266" s="4" t="str">
        <f>IF(Table2[[#This Row],[Discount%]]=0,"No Discount",
IF(Table2[[#This Row],[Discount%]]&lt;=0.1,"Medium Discount",
IF(Table2[[#This Row],[Discount%]]&lt;=0.2,"High Discount")))</f>
        <v>High Discount</v>
      </c>
      <c r="Q1266" s="9">
        <f>(Table2[Unit_Price]*Table2[Quantity])*(Table2[Discount]/100)</f>
        <v>8017.7999999999993</v>
      </c>
      <c r="R1266" s="10">
        <v>45434.2</v>
      </c>
      <c r="S1266" s="10">
        <v>9134.44</v>
      </c>
      <c r="T1266" s="4">
        <f>Table2[Profit]/Table2[Sales]</f>
        <v>0.20104766893661605</v>
      </c>
      <c r="U1266" t="s">
        <v>83</v>
      </c>
    </row>
    <row r="1267" spans="1:21" x14ac:dyDescent="0.35">
      <c r="A1267">
        <v>11344</v>
      </c>
      <c r="B1267" s="1">
        <v>45546</v>
      </c>
      <c r="C1267" s="2">
        <f>YEAR(Table2[Order Date])</f>
        <v>2024</v>
      </c>
      <c r="D1267" s="2" t="str">
        <f>TEXT(Table2[Order Date],"mmm")</f>
        <v>Sep</v>
      </c>
      <c r="E1267" t="s">
        <v>2698</v>
      </c>
      <c r="F1267" t="s">
        <v>40</v>
      </c>
      <c r="G1267" t="s">
        <v>50</v>
      </c>
      <c r="H1267" t="str">
        <f>VLOOKUP(Table2[[#This Row],[City]], Table46[], 2, FALSE)</f>
        <v>Maharashtra</v>
      </c>
      <c r="I1267" t="s">
        <v>30</v>
      </c>
      <c r="J1267" t="s">
        <v>104</v>
      </c>
      <c r="K1267" t="s">
        <v>2699</v>
      </c>
      <c r="L1267" s="2">
        <v>3</v>
      </c>
      <c r="M1267" s="11">
        <v>48616</v>
      </c>
      <c r="N1267" s="6">
        <v>20</v>
      </c>
      <c r="O1267" s="4">
        <f>Table2[[#This Row],[Discount]]/100</f>
        <v>0.2</v>
      </c>
      <c r="P1267" s="4" t="str">
        <f>IF(Table2[[#This Row],[Discount%]]=0,"No Discount",
IF(Table2[[#This Row],[Discount%]]&lt;=0.1,"Medium Discount",
IF(Table2[[#This Row],[Discount%]]&lt;=0.2,"High Discount")))</f>
        <v>High Discount</v>
      </c>
      <c r="Q1267" s="9">
        <f>(Table2[Unit_Price]*Table2[Quantity])*(Table2[Discount]/100)</f>
        <v>29169.600000000002</v>
      </c>
      <c r="R1267" s="10">
        <v>116678.39999999999</v>
      </c>
      <c r="S1267" s="10">
        <v>14084.13</v>
      </c>
      <c r="T1267" s="4">
        <f>Table2[Profit]/Table2[Sales]</f>
        <v>0.12070897441171631</v>
      </c>
      <c r="U1267" t="s">
        <v>33</v>
      </c>
    </row>
    <row r="1268" spans="1:21" x14ac:dyDescent="0.35">
      <c r="A1268">
        <v>11345</v>
      </c>
      <c r="B1268" s="1">
        <v>45753</v>
      </c>
      <c r="C1268" s="2">
        <f>YEAR(Table2[Order Date])</f>
        <v>2025</v>
      </c>
      <c r="D1268" s="2" t="str">
        <f>TEXT(Table2[Order Date],"mmm")</f>
        <v>Apr</v>
      </c>
      <c r="E1268" t="s">
        <v>2700</v>
      </c>
      <c r="F1268" t="s">
        <v>40</v>
      </c>
      <c r="G1268" t="s">
        <v>62</v>
      </c>
      <c r="H1268" t="str">
        <f>VLOOKUP(Table2[[#This Row],[City]], Table46[], 2, FALSE)</f>
        <v>Goa</v>
      </c>
      <c r="I1268" t="s">
        <v>17</v>
      </c>
      <c r="J1268" t="s">
        <v>291</v>
      </c>
      <c r="K1268" t="s">
        <v>2701</v>
      </c>
      <c r="L1268" s="2">
        <v>1</v>
      </c>
      <c r="M1268" s="11">
        <v>26132</v>
      </c>
      <c r="N1268" s="6">
        <v>0</v>
      </c>
      <c r="O1268" s="4">
        <f>Table2[[#This Row],[Discount]]/100</f>
        <v>0</v>
      </c>
      <c r="P1268" s="4" t="str">
        <f>IF(Table2[[#This Row],[Discount%]]=0,"No Discount",
IF(Table2[[#This Row],[Discount%]]&lt;=0.1,"Medium Discount",
IF(Table2[[#This Row],[Discount%]]&lt;=0.2,"High Discount")))</f>
        <v>No Discount</v>
      </c>
      <c r="Q1268" s="9">
        <f>(Table2[Unit_Price]*Table2[Quantity])*(Table2[Discount]/100)</f>
        <v>0</v>
      </c>
      <c r="R1268" s="10">
        <v>26132</v>
      </c>
      <c r="S1268" s="10">
        <v>2268.91</v>
      </c>
      <c r="T1268" s="4">
        <f>Table2[Profit]/Table2[Sales]</f>
        <v>8.682496555946731E-2</v>
      </c>
      <c r="U1268" t="s">
        <v>38</v>
      </c>
    </row>
    <row r="1269" spans="1:21" x14ac:dyDescent="0.35">
      <c r="A1269">
        <v>11346</v>
      </c>
      <c r="B1269" s="1">
        <v>45415</v>
      </c>
      <c r="C1269" s="2">
        <f>YEAR(Table2[Order Date])</f>
        <v>2024</v>
      </c>
      <c r="D1269" s="2" t="str">
        <f>TEXT(Table2[Order Date],"mmm")</f>
        <v>May</v>
      </c>
      <c r="E1269" t="s">
        <v>2702</v>
      </c>
      <c r="F1269" t="s">
        <v>40</v>
      </c>
      <c r="G1269" t="s">
        <v>41</v>
      </c>
      <c r="H1269" t="str">
        <f>VLOOKUP(Table2[[#This Row],[City]], Table46[], 2, FALSE)</f>
        <v>Maharashtra</v>
      </c>
      <c r="I1269" t="s">
        <v>75</v>
      </c>
      <c r="J1269" t="s">
        <v>307</v>
      </c>
      <c r="K1269" t="s">
        <v>820</v>
      </c>
      <c r="L1269" s="2">
        <v>5</v>
      </c>
      <c r="M1269" s="11">
        <v>61732</v>
      </c>
      <c r="N1269" s="6">
        <v>10</v>
      </c>
      <c r="O1269" s="4">
        <f>Table2[[#This Row],[Discount]]/100</f>
        <v>0.1</v>
      </c>
      <c r="P1269" s="4" t="str">
        <f>IF(Table2[[#This Row],[Discount%]]=0,"No Discount",
IF(Table2[[#This Row],[Discount%]]&lt;=0.1,"Medium Discount",
IF(Table2[[#This Row],[Discount%]]&lt;=0.2,"High Discount")))</f>
        <v>Medium Discount</v>
      </c>
      <c r="Q1269" s="9">
        <f>(Table2[Unit_Price]*Table2[Quantity])*(Table2[Discount]/100)</f>
        <v>30866</v>
      </c>
      <c r="R1269" s="10">
        <v>277794</v>
      </c>
      <c r="S1269" s="10">
        <v>35313.129999999997</v>
      </c>
      <c r="T1269" s="4">
        <f>Table2[Profit]/Table2[Sales]</f>
        <v>0.12711984420109865</v>
      </c>
      <c r="U1269" t="s">
        <v>83</v>
      </c>
    </row>
    <row r="1270" spans="1:21" x14ac:dyDescent="0.35">
      <c r="A1270">
        <v>11347</v>
      </c>
      <c r="B1270" s="1">
        <v>45521</v>
      </c>
      <c r="C1270" s="2">
        <f>YEAR(Table2[Order Date])</f>
        <v>2024</v>
      </c>
      <c r="D1270" s="2" t="str">
        <f>TEXT(Table2[Order Date],"mmm")</f>
        <v>Aug</v>
      </c>
      <c r="E1270" t="s">
        <v>2703</v>
      </c>
      <c r="F1270" t="s">
        <v>28</v>
      </c>
      <c r="G1270" t="s">
        <v>144</v>
      </c>
      <c r="H1270" t="str">
        <f>VLOOKUP(Table2[[#This Row],[City]], Table46[], 2, FALSE)</f>
        <v>Assam</v>
      </c>
      <c r="I1270" t="s">
        <v>17</v>
      </c>
      <c r="J1270" t="s">
        <v>55</v>
      </c>
      <c r="K1270" t="s">
        <v>2704</v>
      </c>
      <c r="L1270" s="2">
        <v>3</v>
      </c>
      <c r="M1270" s="11">
        <v>12256</v>
      </c>
      <c r="N1270" s="6">
        <v>10</v>
      </c>
      <c r="O1270" s="4">
        <f>Table2[[#This Row],[Discount]]/100</f>
        <v>0.1</v>
      </c>
      <c r="P1270" s="4" t="str">
        <f>IF(Table2[[#This Row],[Discount%]]=0,"No Discount",
IF(Table2[[#This Row],[Discount%]]&lt;=0.1,"Medium Discount",
IF(Table2[[#This Row],[Discount%]]&lt;=0.2,"High Discount")))</f>
        <v>Medium Discount</v>
      </c>
      <c r="Q1270" s="9">
        <f>(Table2[Unit_Price]*Table2[Quantity])*(Table2[Discount]/100)</f>
        <v>3676.8</v>
      </c>
      <c r="R1270" s="10">
        <v>33091.199999999997</v>
      </c>
      <c r="S1270" s="10">
        <v>2875.01</v>
      </c>
      <c r="T1270" s="4">
        <f>Table2[Profit]/Table2[Sales]</f>
        <v>8.6881406537085398E-2</v>
      </c>
      <c r="U1270" t="s">
        <v>33</v>
      </c>
    </row>
    <row r="1271" spans="1:21" x14ac:dyDescent="0.35">
      <c r="A1271">
        <v>11349</v>
      </c>
      <c r="B1271" s="1">
        <v>45680</v>
      </c>
      <c r="C1271" s="2">
        <f>YEAR(Table2[Order Date])</f>
        <v>2025</v>
      </c>
      <c r="D1271" s="2" t="str">
        <f>TEXT(Table2[Order Date],"mmm")</f>
        <v>Jan</v>
      </c>
      <c r="E1271" t="s">
        <v>2706</v>
      </c>
      <c r="F1271" t="s">
        <v>40</v>
      </c>
      <c r="G1271" t="s">
        <v>103</v>
      </c>
      <c r="H1271" t="str">
        <f>VLOOKUP(Table2[[#This Row],[City]], Table46[], 2, FALSE)</f>
        <v>Gujarat</v>
      </c>
      <c r="I1271" t="s">
        <v>42</v>
      </c>
      <c r="J1271" t="s">
        <v>51</v>
      </c>
      <c r="K1271" t="s">
        <v>2707</v>
      </c>
      <c r="L1271" s="2">
        <v>1</v>
      </c>
      <c r="M1271" s="11">
        <v>28655</v>
      </c>
      <c r="N1271" s="6">
        <v>10</v>
      </c>
      <c r="O1271" s="4">
        <f>Table2[[#This Row],[Discount]]/100</f>
        <v>0.1</v>
      </c>
      <c r="P1271" s="4" t="str">
        <f>IF(Table2[[#This Row],[Discount%]]=0,"No Discount",
IF(Table2[[#This Row],[Discount%]]&lt;=0.1,"Medium Discount",
IF(Table2[[#This Row],[Discount%]]&lt;=0.2,"High Discount")))</f>
        <v>Medium Discount</v>
      </c>
      <c r="Q1271" s="9">
        <f>(Table2[Unit_Price]*Table2[Quantity])*(Table2[Discount]/100)</f>
        <v>2865.5</v>
      </c>
      <c r="R1271" s="10">
        <v>25789.5</v>
      </c>
      <c r="S1271" s="10">
        <v>5686.13</v>
      </c>
      <c r="T1271" s="4">
        <f>Table2[Profit]/Table2[Sales]</f>
        <v>0.22048236685472769</v>
      </c>
      <c r="U1271" t="s">
        <v>72</v>
      </c>
    </row>
    <row r="1272" spans="1:21" x14ac:dyDescent="0.35">
      <c r="A1272">
        <v>11350</v>
      </c>
      <c r="B1272" s="1">
        <v>45809</v>
      </c>
      <c r="C1272" s="2">
        <f>YEAR(Table2[Order Date])</f>
        <v>2025</v>
      </c>
      <c r="D1272" s="2" t="str">
        <f>TEXT(Table2[Order Date],"mmm")</f>
        <v>Jun</v>
      </c>
      <c r="E1272" t="s">
        <v>2708</v>
      </c>
      <c r="F1272" t="s">
        <v>15</v>
      </c>
      <c r="G1272" t="s">
        <v>147</v>
      </c>
      <c r="H1272" t="str">
        <f>VLOOKUP(Table2[[#This Row],[City]], Table46[], 2, FALSE)</f>
        <v>Kerala</v>
      </c>
      <c r="I1272" t="s">
        <v>129</v>
      </c>
      <c r="J1272" t="s">
        <v>168</v>
      </c>
      <c r="K1272" t="s">
        <v>2709</v>
      </c>
      <c r="L1272" s="2">
        <v>2</v>
      </c>
      <c r="M1272" s="11">
        <v>16766</v>
      </c>
      <c r="N1272" s="6">
        <v>20</v>
      </c>
      <c r="O1272" s="4">
        <f>Table2[[#This Row],[Discount]]/100</f>
        <v>0.2</v>
      </c>
      <c r="P1272" s="4" t="str">
        <f>IF(Table2[[#This Row],[Discount%]]=0,"No Discount",
IF(Table2[[#This Row],[Discount%]]&lt;=0.1,"Medium Discount",
IF(Table2[[#This Row],[Discount%]]&lt;=0.2,"High Discount")))</f>
        <v>High Discount</v>
      </c>
      <c r="Q1272" s="9">
        <f>(Table2[Unit_Price]*Table2[Quantity])*(Table2[Discount]/100)</f>
        <v>6706.4000000000005</v>
      </c>
      <c r="R1272" s="10">
        <v>26825.599999999999</v>
      </c>
      <c r="S1272" s="10">
        <v>6020.63</v>
      </c>
      <c r="T1272" s="4">
        <f>Table2[Profit]/Table2[Sales]</f>
        <v>0.2244359865203388</v>
      </c>
      <c r="U1272" t="s">
        <v>83</v>
      </c>
    </row>
    <row r="1273" spans="1:21" x14ac:dyDescent="0.35">
      <c r="A1273">
        <v>11351</v>
      </c>
      <c r="B1273" s="1">
        <v>45677</v>
      </c>
      <c r="C1273" s="2">
        <f>YEAR(Table2[Order Date])</f>
        <v>2025</v>
      </c>
      <c r="D1273" s="2" t="str">
        <f>TEXT(Table2[Order Date],"mmm")</f>
        <v>Jan</v>
      </c>
      <c r="E1273" t="s">
        <v>2710</v>
      </c>
      <c r="F1273" t="s">
        <v>22</v>
      </c>
      <c r="G1273" t="s">
        <v>58</v>
      </c>
      <c r="H1273" t="str">
        <f>VLOOKUP(Table2[[#This Row],[City]], Table46[], 2, FALSE)</f>
        <v>Rajashtan</v>
      </c>
      <c r="I1273" t="s">
        <v>46</v>
      </c>
      <c r="J1273" t="s">
        <v>201</v>
      </c>
      <c r="K1273" t="s">
        <v>2585</v>
      </c>
      <c r="L1273" s="2">
        <v>4</v>
      </c>
      <c r="M1273" s="11">
        <v>74890</v>
      </c>
      <c r="N1273" s="6">
        <v>0</v>
      </c>
      <c r="O1273" s="4">
        <f>Table2[[#This Row],[Discount]]/100</f>
        <v>0</v>
      </c>
      <c r="P1273" s="4" t="str">
        <f>IF(Table2[[#This Row],[Discount%]]=0,"No Discount",
IF(Table2[[#This Row],[Discount%]]&lt;=0.1,"Medium Discount",
IF(Table2[[#This Row],[Discount%]]&lt;=0.2,"High Discount")))</f>
        <v>No Discount</v>
      </c>
      <c r="Q1273" s="9">
        <f>(Table2[Unit_Price]*Table2[Quantity])*(Table2[Discount]/100)</f>
        <v>0</v>
      </c>
      <c r="R1273" s="10">
        <v>299560</v>
      </c>
      <c r="S1273" s="10">
        <v>30319.01</v>
      </c>
      <c r="T1273" s="4">
        <f>Table2[Profit]/Table2[Sales]</f>
        <v>0.10121181065562825</v>
      </c>
      <c r="U1273" t="s">
        <v>33</v>
      </c>
    </row>
    <row r="1274" spans="1:21" x14ac:dyDescent="0.35">
      <c r="A1274">
        <v>11352</v>
      </c>
      <c r="B1274" s="1">
        <v>45656</v>
      </c>
      <c r="C1274" s="2">
        <f>YEAR(Table2[Order Date])</f>
        <v>2024</v>
      </c>
      <c r="D1274" s="2" t="str">
        <f>TEXT(Table2[Order Date],"mmm")</f>
        <v>Dec</v>
      </c>
      <c r="E1274" t="s">
        <v>2711</v>
      </c>
      <c r="F1274" t="s">
        <v>22</v>
      </c>
      <c r="G1274" t="s">
        <v>23</v>
      </c>
      <c r="H1274" t="str">
        <f>VLOOKUP(Table2[[#This Row],[City]], Table46[], 2, FALSE)</f>
        <v>Delhi</v>
      </c>
      <c r="I1274" t="s">
        <v>46</v>
      </c>
      <c r="J1274" t="s">
        <v>141</v>
      </c>
      <c r="K1274" t="s">
        <v>2712</v>
      </c>
      <c r="L1274" s="2">
        <v>5</v>
      </c>
      <c r="M1274" s="11">
        <v>78400</v>
      </c>
      <c r="N1274" s="6">
        <v>15</v>
      </c>
      <c r="O1274" s="4">
        <f>Table2[[#This Row],[Discount]]/100</f>
        <v>0.15</v>
      </c>
      <c r="P1274" s="4" t="str">
        <f>IF(Table2[[#This Row],[Discount%]]=0,"No Discount",
IF(Table2[[#This Row],[Discount%]]&lt;=0.1,"Medium Discount",
IF(Table2[[#This Row],[Discount%]]&lt;=0.2,"High Discount")))</f>
        <v>High Discount</v>
      </c>
      <c r="Q1274" s="9">
        <f>(Table2[Unit_Price]*Table2[Quantity])*(Table2[Discount]/100)</f>
        <v>58800</v>
      </c>
      <c r="R1274" s="10">
        <v>333200</v>
      </c>
      <c r="S1274" s="10">
        <v>72215.259999999995</v>
      </c>
      <c r="T1274" s="4">
        <f>Table2[Profit]/Table2[Sales]</f>
        <v>0.21673247298919565</v>
      </c>
      <c r="U1274" t="s">
        <v>83</v>
      </c>
    </row>
    <row r="1275" spans="1:21" x14ac:dyDescent="0.35">
      <c r="A1275">
        <v>11353</v>
      </c>
      <c r="B1275" s="1">
        <v>45348</v>
      </c>
      <c r="C1275" s="2">
        <f>YEAR(Table2[Order Date])</f>
        <v>2024</v>
      </c>
      <c r="D1275" s="2" t="str">
        <f>TEXT(Table2[Order Date],"mmm")</f>
        <v>Feb</v>
      </c>
      <c r="E1275" t="s">
        <v>2713</v>
      </c>
      <c r="F1275" t="s">
        <v>22</v>
      </c>
      <c r="G1275" t="s">
        <v>74</v>
      </c>
      <c r="H1275" t="str">
        <f>VLOOKUP(Table2[[#This Row],[City]], Table46[], 2, FALSE)</f>
        <v>Chandigarh</v>
      </c>
      <c r="I1275" t="s">
        <v>129</v>
      </c>
      <c r="J1275" t="s">
        <v>168</v>
      </c>
      <c r="K1275" t="s">
        <v>2714</v>
      </c>
      <c r="L1275" s="2">
        <v>3</v>
      </c>
      <c r="M1275" s="11">
        <v>53443</v>
      </c>
      <c r="N1275" s="6">
        <v>5</v>
      </c>
      <c r="O1275" s="4">
        <f>Table2[[#This Row],[Discount]]/100</f>
        <v>0.05</v>
      </c>
      <c r="P1275" s="4" t="str">
        <f>IF(Table2[[#This Row],[Discount%]]=0,"No Discount",
IF(Table2[[#This Row],[Discount%]]&lt;=0.1,"Medium Discount",
IF(Table2[[#This Row],[Discount%]]&lt;=0.2,"High Discount")))</f>
        <v>Medium Discount</v>
      </c>
      <c r="Q1275" s="9">
        <f>(Table2[Unit_Price]*Table2[Quantity])*(Table2[Discount]/100)</f>
        <v>8016.4500000000007</v>
      </c>
      <c r="R1275" s="10">
        <v>152312.54999999999</v>
      </c>
      <c r="S1275" s="10">
        <v>8913.0499999999993</v>
      </c>
      <c r="T1275" s="4">
        <f>Table2[Profit]/Table2[Sales]</f>
        <v>5.8518158877912556E-2</v>
      </c>
      <c r="U1275" t="s">
        <v>20</v>
      </c>
    </row>
    <row r="1276" spans="1:21" x14ac:dyDescent="0.35">
      <c r="A1276">
        <v>11354</v>
      </c>
      <c r="B1276" s="1">
        <v>45223</v>
      </c>
      <c r="C1276" s="2">
        <f>YEAR(Table2[Order Date])</f>
        <v>2023</v>
      </c>
      <c r="D1276" s="2" t="str">
        <f>TEXT(Table2[Order Date],"mmm")</f>
        <v>Oct</v>
      </c>
      <c r="E1276" t="s">
        <v>2715</v>
      </c>
      <c r="F1276" t="s">
        <v>15</v>
      </c>
      <c r="G1276" t="s">
        <v>147</v>
      </c>
      <c r="H1276" t="str">
        <f>VLOOKUP(Table2[[#This Row],[City]], Table46[], 2, FALSE)</f>
        <v>Kerala</v>
      </c>
      <c r="I1276" t="s">
        <v>30</v>
      </c>
      <c r="J1276" t="s">
        <v>104</v>
      </c>
      <c r="K1276" t="s">
        <v>2716</v>
      </c>
      <c r="L1276" s="2">
        <v>2</v>
      </c>
      <c r="M1276" s="11">
        <v>45753</v>
      </c>
      <c r="N1276" s="6">
        <v>5</v>
      </c>
      <c r="O1276" s="4">
        <f>Table2[[#This Row],[Discount]]/100</f>
        <v>0.05</v>
      </c>
      <c r="P1276" s="4" t="str">
        <f>IF(Table2[[#This Row],[Discount%]]=0,"No Discount",
IF(Table2[[#This Row],[Discount%]]&lt;=0.1,"Medium Discount",
IF(Table2[[#This Row],[Discount%]]&lt;=0.2,"High Discount")))</f>
        <v>Medium Discount</v>
      </c>
      <c r="Q1276" s="9">
        <f>(Table2[Unit_Price]*Table2[Quantity])*(Table2[Discount]/100)</f>
        <v>4575.3</v>
      </c>
      <c r="R1276" s="10">
        <v>86930.7</v>
      </c>
      <c r="S1276" s="10">
        <v>4380.43</v>
      </c>
      <c r="T1276" s="4">
        <f>Table2[Profit]/Table2[Sales]</f>
        <v>5.0389908283264721E-2</v>
      </c>
      <c r="U1276" t="s">
        <v>83</v>
      </c>
    </row>
    <row r="1277" spans="1:21" x14ac:dyDescent="0.35">
      <c r="A1277">
        <v>11355</v>
      </c>
      <c r="B1277" s="1">
        <v>45862</v>
      </c>
      <c r="C1277" s="2">
        <f>YEAR(Table2[Order Date])</f>
        <v>2025</v>
      </c>
      <c r="D1277" s="2" t="str">
        <f>TEXT(Table2[Order Date],"mmm")</f>
        <v>Jul</v>
      </c>
      <c r="E1277" t="s">
        <v>2717</v>
      </c>
      <c r="F1277" t="s">
        <v>28</v>
      </c>
      <c r="G1277" t="s">
        <v>85</v>
      </c>
      <c r="H1277" t="str">
        <f>VLOOKUP(Table2[[#This Row],[City]], Table46[], 2, FALSE)</f>
        <v>Odisha</v>
      </c>
      <c r="I1277" t="s">
        <v>96</v>
      </c>
      <c r="J1277" t="s">
        <v>138</v>
      </c>
      <c r="K1277" t="s">
        <v>2718</v>
      </c>
      <c r="L1277" s="2">
        <v>3</v>
      </c>
      <c r="M1277" s="11">
        <v>47663</v>
      </c>
      <c r="N1277" s="6">
        <v>0</v>
      </c>
      <c r="O1277" s="4">
        <f>Table2[[#This Row],[Discount]]/100</f>
        <v>0</v>
      </c>
      <c r="P1277" s="4" t="str">
        <f>IF(Table2[[#This Row],[Discount%]]=0,"No Discount",
IF(Table2[[#This Row],[Discount%]]&lt;=0.1,"Medium Discount",
IF(Table2[[#This Row],[Discount%]]&lt;=0.2,"High Discount")))</f>
        <v>No Discount</v>
      </c>
      <c r="Q1277" s="9">
        <f>(Table2[Unit_Price]*Table2[Quantity])*(Table2[Discount]/100)</f>
        <v>0</v>
      </c>
      <c r="R1277" s="10">
        <v>142989</v>
      </c>
      <c r="S1277" s="10">
        <v>29454.77</v>
      </c>
      <c r="T1277" s="4">
        <f>Table2[Profit]/Table2[Sales]</f>
        <v>0.20599325822266049</v>
      </c>
      <c r="U1277" t="s">
        <v>83</v>
      </c>
    </row>
    <row r="1278" spans="1:21" x14ac:dyDescent="0.35">
      <c r="A1278">
        <v>11356</v>
      </c>
      <c r="B1278" s="1">
        <v>45591</v>
      </c>
      <c r="C1278" s="2">
        <f>YEAR(Table2[Order Date])</f>
        <v>2024</v>
      </c>
      <c r="D1278" s="2" t="str">
        <f>TEXT(Table2[Order Date],"mmm")</f>
        <v>Oct</v>
      </c>
      <c r="E1278" t="s">
        <v>2719</v>
      </c>
      <c r="F1278" t="s">
        <v>15</v>
      </c>
      <c r="G1278" t="s">
        <v>147</v>
      </c>
      <c r="H1278" t="str">
        <f>VLOOKUP(Table2[[#This Row],[City]], Table46[], 2, FALSE)</f>
        <v>Kerala</v>
      </c>
      <c r="I1278" t="s">
        <v>30</v>
      </c>
      <c r="J1278" t="s">
        <v>31</v>
      </c>
      <c r="K1278" t="s">
        <v>2720</v>
      </c>
      <c r="L1278" s="2">
        <v>2</v>
      </c>
      <c r="M1278" s="11">
        <v>69740</v>
      </c>
      <c r="N1278" s="6">
        <v>20</v>
      </c>
      <c r="O1278" s="4">
        <f>Table2[[#This Row],[Discount]]/100</f>
        <v>0.2</v>
      </c>
      <c r="P1278" s="4" t="str">
        <f>IF(Table2[[#This Row],[Discount%]]=0,"No Discount",
IF(Table2[[#This Row],[Discount%]]&lt;=0.1,"Medium Discount",
IF(Table2[[#This Row],[Discount%]]&lt;=0.2,"High Discount")))</f>
        <v>High Discount</v>
      </c>
      <c r="Q1278" s="9">
        <f>(Table2[Unit_Price]*Table2[Quantity])*(Table2[Discount]/100)</f>
        <v>27896</v>
      </c>
      <c r="R1278" s="10">
        <v>111584</v>
      </c>
      <c r="S1278" s="10">
        <v>12090.26</v>
      </c>
      <c r="T1278" s="4">
        <f>Table2[Profit]/Table2[Sales]</f>
        <v>0.10835119730427302</v>
      </c>
      <c r="U1278" t="s">
        <v>20</v>
      </c>
    </row>
    <row r="1279" spans="1:21" x14ac:dyDescent="0.35">
      <c r="A1279">
        <v>11357</v>
      </c>
      <c r="B1279" s="1">
        <v>45497</v>
      </c>
      <c r="C1279" s="2">
        <f>YEAR(Table2[Order Date])</f>
        <v>2024</v>
      </c>
      <c r="D1279" s="2" t="str">
        <f>TEXT(Table2[Order Date],"mmm")</f>
        <v>Jul</v>
      </c>
      <c r="E1279" t="s">
        <v>2721</v>
      </c>
      <c r="F1279" t="s">
        <v>15</v>
      </c>
      <c r="G1279" t="s">
        <v>68</v>
      </c>
      <c r="H1279" t="str">
        <f>VLOOKUP(Table2[[#This Row],[City]], Table46[], 2, FALSE)</f>
        <v>Telangana</v>
      </c>
      <c r="I1279" t="s">
        <v>96</v>
      </c>
      <c r="J1279" t="s">
        <v>156</v>
      </c>
      <c r="K1279" t="s">
        <v>2722</v>
      </c>
      <c r="L1279" s="2">
        <v>1</v>
      </c>
      <c r="M1279" s="11">
        <v>23482</v>
      </c>
      <c r="N1279" s="6">
        <v>5</v>
      </c>
      <c r="O1279" s="4">
        <f>Table2[[#This Row],[Discount]]/100</f>
        <v>0.05</v>
      </c>
      <c r="P1279" s="4" t="str">
        <f>IF(Table2[[#This Row],[Discount%]]=0,"No Discount",
IF(Table2[[#This Row],[Discount%]]&lt;=0.1,"Medium Discount",
IF(Table2[[#This Row],[Discount%]]&lt;=0.2,"High Discount")))</f>
        <v>Medium Discount</v>
      </c>
      <c r="Q1279" s="9">
        <f>(Table2[Unit_Price]*Table2[Quantity])*(Table2[Discount]/100)</f>
        <v>1174.1000000000001</v>
      </c>
      <c r="R1279" s="10">
        <v>22307.9</v>
      </c>
      <c r="S1279" s="10">
        <v>2350.0700000000002</v>
      </c>
      <c r="T1279" s="4">
        <f>Table2[Profit]/Table2[Sales]</f>
        <v>0.10534698470048727</v>
      </c>
      <c r="U1279" t="s">
        <v>83</v>
      </c>
    </row>
    <row r="1280" spans="1:21" x14ac:dyDescent="0.35">
      <c r="A1280">
        <v>11358</v>
      </c>
      <c r="B1280" s="1">
        <v>45224</v>
      </c>
      <c r="C1280" s="2">
        <f>YEAR(Table2[Order Date])</f>
        <v>2023</v>
      </c>
      <c r="D1280" s="2" t="str">
        <f>TEXT(Table2[Order Date],"mmm")</f>
        <v>Oct</v>
      </c>
      <c r="E1280" t="s">
        <v>2723</v>
      </c>
      <c r="F1280" t="s">
        <v>22</v>
      </c>
      <c r="G1280" t="s">
        <v>74</v>
      </c>
      <c r="H1280" t="str">
        <f>VLOOKUP(Table2[[#This Row],[City]], Table46[], 2, FALSE)</f>
        <v>Chandigarh</v>
      </c>
      <c r="I1280" t="s">
        <v>75</v>
      </c>
      <c r="J1280" t="s">
        <v>240</v>
      </c>
      <c r="K1280" t="s">
        <v>2724</v>
      </c>
      <c r="L1280" s="2">
        <v>2</v>
      </c>
      <c r="M1280" s="11">
        <v>47485</v>
      </c>
      <c r="N1280" s="6">
        <v>0</v>
      </c>
      <c r="O1280" s="4">
        <f>Table2[[#This Row],[Discount]]/100</f>
        <v>0</v>
      </c>
      <c r="P1280" s="4" t="str">
        <f>IF(Table2[[#This Row],[Discount%]]=0,"No Discount",
IF(Table2[[#This Row],[Discount%]]&lt;=0.1,"Medium Discount",
IF(Table2[[#This Row],[Discount%]]&lt;=0.2,"High Discount")))</f>
        <v>No Discount</v>
      </c>
      <c r="Q1280" s="9">
        <f>(Table2[Unit_Price]*Table2[Quantity])*(Table2[Discount]/100)</f>
        <v>0</v>
      </c>
      <c r="R1280" s="10">
        <v>94970</v>
      </c>
      <c r="S1280" s="10">
        <v>12609.38</v>
      </c>
      <c r="T1280" s="4">
        <f>Table2[Profit]/Table2[Sales]</f>
        <v>0.13277224386648415</v>
      </c>
      <c r="U1280" t="s">
        <v>83</v>
      </c>
    </row>
    <row r="1281" spans="1:21" x14ac:dyDescent="0.35">
      <c r="A1281">
        <v>11359</v>
      </c>
      <c r="B1281" s="1">
        <v>45476</v>
      </c>
      <c r="C1281" s="2">
        <f>YEAR(Table2[Order Date])</f>
        <v>2024</v>
      </c>
      <c r="D1281" s="2" t="str">
        <f>TEXT(Table2[Order Date],"mmm")</f>
        <v>Jul</v>
      </c>
      <c r="E1281" t="s">
        <v>2725</v>
      </c>
      <c r="F1281" t="s">
        <v>22</v>
      </c>
      <c r="G1281" t="s">
        <v>58</v>
      </c>
      <c r="H1281" t="str">
        <f>VLOOKUP(Table2[[#This Row],[City]], Table46[], 2, FALSE)</f>
        <v>Rajashtan</v>
      </c>
      <c r="I1281" t="s">
        <v>96</v>
      </c>
      <c r="J1281" t="s">
        <v>156</v>
      </c>
      <c r="K1281" t="s">
        <v>2726</v>
      </c>
      <c r="L1281" s="2">
        <v>1</v>
      </c>
      <c r="M1281" s="11">
        <v>30547</v>
      </c>
      <c r="N1281" s="6">
        <v>20</v>
      </c>
      <c r="O1281" s="4">
        <f>Table2[[#This Row],[Discount]]/100</f>
        <v>0.2</v>
      </c>
      <c r="P1281" s="4" t="str">
        <f>IF(Table2[[#This Row],[Discount%]]=0,"No Discount",
IF(Table2[[#This Row],[Discount%]]&lt;=0.1,"Medium Discount",
IF(Table2[[#This Row],[Discount%]]&lt;=0.2,"High Discount")))</f>
        <v>High Discount</v>
      </c>
      <c r="Q1281" s="9">
        <f>(Table2[Unit_Price]*Table2[Quantity])*(Table2[Discount]/100)</f>
        <v>6109.4000000000005</v>
      </c>
      <c r="R1281" s="10">
        <v>24437.599999999999</v>
      </c>
      <c r="S1281" s="10">
        <v>1504.09</v>
      </c>
      <c r="T1281" s="4">
        <f>Table2[Profit]/Table2[Sales]</f>
        <v>6.1548188038105217E-2</v>
      </c>
      <c r="U1281" t="s">
        <v>83</v>
      </c>
    </row>
    <row r="1282" spans="1:21" x14ac:dyDescent="0.35">
      <c r="A1282">
        <v>11360</v>
      </c>
      <c r="B1282" s="1">
        <v>45609</v>
      </c>
      <c r="C1282" s="2">
        <f>YEAR(Table2[Order Date])</f>
        <v>2024</v>
      </c>
      <c r="D1282" s="2" t="str">
        <f>TEXT(Table2[Order Date],"mmm")</f>
        <v>Nov</v>
      </c>
      <c r="E1282" t="s">
        <v>2727</v>
      </c>
      <c r="F1282" t="s">
        <v>15</v>
      </c>
      <c r="G1282" t="s">
        <v>16</v>
      </c>
      <c r="H1282" t="str">
        <f>VLOOKUP(Table2[[#This Row],[City]], Table46[], 2, FALSE)</f>
        <v>Karnataka</v>
      </c>
      <c r="I1282" t="s">
        <v>96</v>
      </c>
      <c r="J1282" t="s">
        <v>97</v>
      </c>
      <c r="K1282" t="s">
        <v>2728</v>
      </c>
      <c r="L1282" s="2">
        <v>3</v>
      </c>
      <c r="M1282" s="11">
        <v>79296</v>
      </c>
      <c r="N1282" s="6">
        <v>0</v>
      </c>
      <c r="O1282" s="4">
        <f>Table2[[#This Row],[Discount]]/100</f>
        <v>0</v>
      </c>
      <c r="P1282" s="4" t="str">
        <f>IF(Table2[[#This Row],[Discount%]]=0,"No Discount",
IF(Table2[[#This Row],[Discount%]]&lt;=0.1,"Medium Discount",
IF(Table2[[#This Row],[Discount%]]&lt;=0.2,"High Discount")))</f>
        <v>No Discount</v>
      </c>
      <c r="Q1282" s="9">
        <f>(Table2[Unit_Price]*Table2[Quantity])*(Table2[Discount]/100)</f>
        <v>0</v>
      </c>
      <c r="R1282" s="10">
        <v>237888</v>
      </c>
      <c r="S1282" s="10">
        <v>55089.14</v>
      </c>
      <c r="T1282" s="4">
        <f>Table2[Profit]/Table2[Sales]</f>
        <v>0.23157595170836695</v>
      </c>
      <c r="U1282" t="s">
        <v>38</v>
      </c>
    </row>
    <row r="1283" spans="1:21" x14ac:dyDescent="0.35">
      <c r="A1283">
        <v>11361</v>
      </c>
      <c r="B1283" s="1">
        <v>45758</v>
      </c>
      <c r="C1283" s="2">
        <f>YEAR(Table2[Order Date])</f>
        <v>2025</v>
      </c>
      <c r="D1283" s="2" t="str">
        <f>TEXT(Table2[Order Date],"mmm")</f>
        <v>Apr</v>
      </c>
      <c r="E1283" t="s">
        <v>2729</v>
      </c>
      <c r="F1283" t="s">
        <v>28</v>
      </c>
      <c r="G1283" t="s">
        <v>35</v>
      </c>
      <c r="H1283" t="str">
        <f>VLOOKUP(Table2[[#This Row],[City]], Table46[], 2, FALSE)</f>
        <v>West Bengal</v>
      </c>
      <c r="I1283" t="s">
        <v>129</v>
      </c>
      <c r="J1283" t="s">
        <v>159</v>
      </c>
      <c r="K1283" t="s">
        <v>2730</v>
      </c>
      <c r="L1283" s="2">
        <v>4</v>
      </c>
      <c r="M1283" s="11">
        <v>43841</v>
      </c>
      <c r="N1283" s="6">
        <v>20</v>
      </c>
      <c r="O1283" s="4">
        <f>Table2[[#This Row],[Discount]]/100</f>
        <v>0.2</v>
      </c>
      <c r="P1283" s="4" t="str">
        <f>IF(Table2[[#This Row],[Discount%]]=0,"No Discount",
IF(Table2[[#This Row],[Discount%]]&lt;=0.1,"Medium Discount",
IF(Table2[[#This Row],[Discount%]]&lt;=0.2,"High Discount")))</f>
        <v>High Discount</v>
      </c>
      <c r="Q1283" s="9">
        <f>(Table2[Unit_Price]*Table2[Quantity])*(Table2[Discount]/100)</f>
        <v>35072.800000000003</v>
      </c>
      <c r="R1283" s="10">
        <v>140291.20000000001</v>
      </c>
      <c r="S1283" s="10">
        <v>15960.84</v>
      </c>
      <c r="T1283" s="4">
        <f>Table2[Profit]/Table2[Sales]</f>
        <v>0.11376935973175793</v>
      </c>
      <c r="U1283" t="s">
        <v>72</v>
      </c>
    </row>
    <row r="1284" spans="1:21" x14ac:dyDescent="0.35">
      <c r="A1284">
        <v>11362</v>
      </c>
      <c r="B1284" s="1">
        <v>45484</v>
      </c>
      <c r="C1284" s="2">
        <f>YEAR(Table2[Order Date])</f>
        <v>2024</v>
      </c>
      <c r="D1284" s="2" t="str">
        <f>TEXT(Table2[Order Date],"mmm")</f>
        <v>Jul</v>
      </c>
      <c r="E1284" t="s">
        <v>2731</v>
      </c>
      <c r="F1284" t="s">
        <v>22</v>
      </c>
      <c r="G1284" t="s">
        <v>167</v>
      </c>
      <c r="H1284" t="str">
        <f>VLOOKUP(Table2[[#This Row],[City]], Table46[], 2, FALSE)</f>
        <v>Punjab</v>
      </c>
      <c r="I1284" t="s">
        <v>17</v>
      </c>
      <c r="J1284" t="s">
        <v>55</v>
      </c>
      <c r="K1284" t="s">
        <v>2732</v>
      </c>
      <c r="L1284" s="2">
        <v>5</v>
      </c>
      <c r="M1284" s="11">
        <v>61062</v>
      </c>
      <c r="N1284" s="6">
        <v>20</v>
      </c>
      <c r="O1284" s="4">
        <f>Table2[[#This Row],[Discount]]/100</f>
        <v>0.2</v>
      </c>
      <c r="P1284" s="4" t="str">
        <f>IF(Table2[[#This Row],[Discount%]]=0,"No Discount",
IF(Table2[[#This Row],[Discount%]]&lt;=0.1,"Medium Discount",
IF(Table2[[#This Row],[Discount%]]&lt;=0.2,"High Discount")))</f>
        <v>High Discount</v>
      </c>
      <c r="Q1284" s="9">
        <f>(Table2[Unit_Price]*Table2[Quantity])*(Table2[Discount]/100)</f>
        <v>61062</v>
      </c>
      <c r="R1284" s="10">
        <v>244248</v>
      </c>
      <c r="S1284" s="10">
        <v>35178.03</v>
      </c>
      <c r="T1284" s="4">
        <f>Table2[Profit]/Table2[Sales]</f>
        <v>0.14402586715141985</v>
      </c>
      <c r="U1284" t="s">
        <v>72</v>
      </c>
    </row>
    <row r="1285" spans="1:21" x14ac:dyDescent="0.35">
      <c r="A1285">
        <v>11363</v>
      </c>
      <c r="B1285" s="1">
        <v>45644</v>
      </c>
      <c r="C1285" s="2">
        <f>YEAR(Table2[Order Date])</f>
        <v>2024</v>
      </c>
      <c r="D1285" s="2" t="str">
        <f>TEXT(Table2[Order Date],"mmm")</f>
        <v>Dec</v>
      </c>
      <c r="E1285" t="s">
        <v>2733</v>
      </c>
      <c r="F1285" t="s">
        <v>28</v>
      </c>
      <c r="G1285" t="s">
        <v>29</v>
      </c>
      <c r="H1285" t="str">
        <f>VLOOKUP(Table2[[#This Row],[City]], Table46[], 2, FALSE)</f>
        <v>Bihar</v>
      </c>
      <c r="I1285" t="s">
        <v>46</v>
      </c>
      <c r="J1285" t="s">
        <v>47</v>
      </c>
      <c r="K1285" t="s">
        <v>2734</v>
      </c>
      <c r="L1285" s="2">
        <v>1</v>
      </c>
      <c r="M1285" s="11">
        <v>38588</v>
      </c>
      <c r="N1285" s="6">
        <v>10</v>
      </c>
      <c r="O1285" s="4">
        <f>Table2[[#This Row],[Discount]]/100</f>
        <v>0.1</v>
      </c>
      <c r="P1285" s="4" t="str">
        <f>IF(Table2[[#This Row],[Discount%]]=0,"No Discount",
IF(Table2[[#This Row],[Discount%]]&lt;=0.1,"Medium Discount",
IF(Table2[[#This Row],[Discount%]]&lt;=0.2,"High Discount")))</f>
        <v>Medium Discount</v>
      </c>
      <c r="Q1285" s="9">
        <f>(Table2[Unit_Price]*Table2[Quantity])*(Table2[Discount]/100)</f>
        <v>3858.8</v>
      </c>
      <c r="R1285" s="10">
        <v>34729.199999999997</v>
      </c>
      <c r="S1285" s="10">
        <v>2648.1</v>
      </c>
      <c r="T1285" s="4">
        <f>Table2[Profit]/Table2[Sales]</f>
        <v>7.6249956808679728E-2</v>
      </c>
      <c r="U1285" t="s">
        <v>38</v>
      </c>
    </row>
    <row r="1286" spans="1:21" x14ac:dyDescent="0.35">
      <c r="A1286">
        <v>11365</v>
      </c>
      <c r="B1286" s="1">
        <v>45227</v>
      </c>
      <c r="C1286" s="2">
        <f>YEAR(Table2[Order Date])</f>
        <v>2023</v>
      </c>
      <c r="D1286" s="2" t="str">
        <f>TEXT(Table2[Order Date],"mmm")</f>
        <v>Oct</v>
      </c>
      <c r="E1286" t="s">
        <v>2737</v>
      </c>
      <c r="F1286" t="s">
        <v>22</v>
      </c>
      <c r="G1286" t="s">
        <v>167</v>
      </c>
      <c r="H1286" t="str">
        <f>VLOOKUP(Table2[[#This Row],[City]], Table46[], 2, FALSE)</f>
        <v>Punjab</v>
      </c>
      <c r="I1286" t="s">
        <v>24</v>
      </c>
      <c r="J1286" t="s">
        <v>59</v>
      </c>
      <c r="K1286" t="s">
        <v>2738</v>
      </c>
      <c r="L1286" s="2">
        <v>2</v>
      </c>
      <c r="M1286" s="11">
        <v>63094</v>
      </c>
      <c r="N1286" s="6">
        <v>5</v>
      </c>
      <c r="O1286" s="4">
        <f>Table2[[#This Row],[Discount]]/100</f>
        <v>0.05</v>
      </c>
      <c r="P1286" s="4" t="str">
        <f>IF(Table2[[#This Row],[Discount%]]=0,"No Discount",
IF(Table2[[#This Row],[Discount%]]&lt;=0.1,"Medium Discount",
IF(Table2[[#This Row],[Discount%]]&lt;=0.2,"High Discount")))</f>
        <v>Medium Discount</v>
      </c>
      <c r="Q1286" s="9">
        <f>(Table2[Unit_Price]*Table2[Quantity])*(Table2[Discount]/100)</f>
        <v>6309.4000000000005</v>
      </c>
      <c r="R1286" s="10">
        <v>119878.6</v>
      </c>
      <c r="S1286" s="10">
        <v>17242.689999999999</v>
      </c>
      <c r="T1286" s="4">
        <f>Table2[Profit]/Table2[Sales]</f>
        <v>0.14383459599961959</v>
      </c>
      <c r="U1286" t="s">
        <v>83</v>
      </c>
    </row>
    <row r="1287" spans="1:21" x14ac:dyDescent="0.35">
      <c r="A1287">
        <v>11366</v>
      </c>
      <c r="B1287" s="1">
        <v>45567</v>
      </c>
      <c r="C1287" s="2">
        <f>YEAR(Table2[Order Date])</f>
        <v>2024</v>
      </c>
      <c r="D1287" s="2" t="str">
        <f>TEXT(Table2[Order Date],"mmm")</f>
        <v>Oct</v>
      </c>
      <c r="E1287" t="s">
        <v>2739</v>
      </c>
      <c r="F1287" t="s">
        <v>28</v>
      </c>
      <c r="G1287" t="s">
        <v>29</v>
      </c>
      <c r="H1287" t="str">
        <f>VLOOKUP(Table2[[#This Row],[City]], Table46[], 2, FALSE)</f>
        <v>Bihar</v>
      </c>
      <c r="I1287" t="s">
        <v>42</v>
      </c>
      <c r="J1287" t="s">
        <v>446</v>
      </c>
      <c r="K1287" t="s">
        <v>503</v>
      </c>
      <c r="L1287" s="2">
        <v>1</v>
      </c>
      <c r="M1287" s="11">
        <v>32692</v>
      </c>
      <c r="N1287" s="6">
        <v>10</v>
      </c>
      <c r="O1287" s="4">
        <f>Table2[[#This Row],[Discount]]/100</f>
        <v>0.1</v>
      </c>
      <c r="P1287" s="4" t="str">
        <f>IF(Table2[[#This Row],[Discount%]]=0,"No Discount",
IF(Table2[[#This Row],[Discount%]]&lt;=0.1,"Medium Discount",
IF(Table2[[#This Row],[Discount%]]&lt;=0.2,"High Discount")))</f>
        <v>Medium Discount</v>
      </c>
      <c r="Q1287" s="9">
        <f>(Table2[Unit_Price]*Table2[Quantity])*(Table2[Discount]/100)</f>
        <v>3269.2000000000003</v>
      </c>
      <c r="R1287" s="10">
        <v>29422.799999999999</v>
      </c>
      <c r="S1287" s="10">
        <v>5974.92</v>
      </c>
      <c r="T1287" s="4">
        <f>Table2[Profit]/Table2[Sales]</f>
        <v>0.20307108772788451</v>
      </c>
      <c r="U1287" t="s">
        <v>83</v>
      </c>
    </row>
    <row r="1288" spans="1:21" x14ac:dyDescent="0.35">
      <c r="A1288">
        <v>11367</v>
      </c>
      <c r="B1288" s="1">
        <v>45848</v>
      </c>
      <c r="C1288" s="2">
        <f>YEAR(Table2[Order Date])</f>
        <v>2025</v>
      </c>
      <c r="D1288" s="2" t="str">
        <f>TEXT(Table2[Order Date],"mmm")</f>
        <v>Jul</v>
      </c>
      <c r="E1288" t="s">
        <v>2740</v>
      </c>
      <c r="F1288" t="s">
        <v>22</v>
      </c>
      <c r="G1288" t="s">
        <v>167</v>
      </c>
      <c r="H1288" t="str">
        <f>VLOOKUP(Table2[[#This Row],[City]], Table46[], 2, FALSE)</f>
        <v>Punjab</v>
      </c>
      <c r="I1288" t="s">
        <v>17</v>
      </c>
      <c r="J1288" t="s">
        <v>18</v>
      </c>
      <c r="K1288" t="s">
        <v>2741</v>
      </c>
      <c r="L1288" s="2">
        <v>1</v>
      </c>
      <c r="M1288" s="11">
        <v>47091</v>
      </c>
      <c r="N1288" s="6">
        <v>5</v>
      </c>
      <c r="O1288" s="4">
        <f>Table2[[#This Row],[Discount]]/100</f>
        <v>0.05</v>
      </c>
      <c r="P1288" s="4" t="str">
        <f>IF(Table2[[#This Row],[Discount%]]=0,"No Discount",
IF(Table2[[#This Row],[Discount%]]&lt;=0.1,"Medium Discount",
IF(Table2[[#This Row],[Discount%]]&lt;=0.2,"High Discount")))</f>
        <v>Medium Discount</v>
      </c>
      <c r="Q1288" s="9">
        <f>(Table2[Unit_Price]*Table2[Quantity])*(Table2[Discount]/100)</f>
        <v>2354.5500000000002</v>
      </c>
      <c r="R1288" s="10">
        <v>44736.45</v>
      </c>
      <c r="S1288" s="10">
        <v>10667.21</v>
      </c>
      <c r="T1288" s="4">
        <f>Table2[Profit]/Table2[Sales]</f>
        <v>0.23844560755267796</v>
      </c>
      <c r="U1288" t="s">
        <v>33</v>
      </c>
    </row>
    <row r="1289" spans="1:21" x14ac:dyDescent="0.35">
      <c r="A1289">
        <v>11368</v>
      </c>
      <c r="B1289" s="1">
        <v>45847</v>
      </c>
      <c r="C1289" s="2">
        <f>YEAR(Table2[Order Date])</f>
        <v>2025</v>
      </c>
      <c r="D1289" s="2" t="str">
        <f>TEXT(Table2[Order Date],"mmm")</f>
        <v>Jul</v>
      </c>
      <c r="E1289" t="s">
        <v>2742</v>
      </c>
      <c r="F1289" t="s">
        <v>28</v>
      </c>
      <c r="G1289" t="s">
        <v>144</v>
      </c>
      <c r="H1289" t="str">
        <f>VLOOKUP(Table2[[#This Row],[City]], Table46[], 2, FALSE)</f>
        <v>Assam</v>
      </c>
      <c r="I1289" t="s">
        <v>86</v>
      </c>
      <c r="J1289" t="s">
        <v>87</v>
      </c>
      <c r="K1289" t="s">
        <v>2743</v>
      </c>
      <c r="L1289" s="2">
        <v>4</v>
      </c>
      <c r="M1289" s="11">
        <v>37965</v>
      </c>
      <c r="N1289" s="6">
        <v>0</v>
      </c>
      <c r="O1289" s="4">
        <f>Table2[[#This Row],[Discount]]/100</f>
        <v>0</v>
      </c>
      <c r="P1289" s="4" t="str">
        <f>IF(Table2[[#This Row],[Discount%]]=0,"No Discount",
IF(Table2[[#This Row],[Discount%]]&lt;=0.1,"Medium Discount",
IF(Table2[[#This Row],[Discount%]]&lt;=0.2,"High Discount")))</f>
        <v>No Discount</v>
      </c>
      <c r="Q1289" s="9">
        <f>(Table2[Unit_Price]*Table2[Quantity])*(Table2[Discount]/100)</f>
        <v>0</v>
      </c>
      <c r="R1289" s="10">
        <v>151860</v>
      </c>
      <c r="S1289" s="10">
        <v>9477.24</v>
      </c>
      <c r="T1289" s="4">
        <f>Table2[Profit]/Table2[Sales]</f>
        <v>6.2407743974713548E-2</v>
      </c>
      <c r="U1289" t="s">
        <v>83</v>
      </c>
    </row>
    <row r="1290" spans="1:21" x14ac:dyDescent="0.35">
      <c r="A1290">
        <v>11369</v>
      </c>
      <c r="B1290" s="1">
        <v>45798</v>
      </c>
      <c r="C1290" s="2">
        <f>YEAR(Table2[Order Date])</f>
        <v>2025</v>
      </c>
      <c r="D1290" s="2" t="str">
        <f>TEXT(Table2[Order Date],"mmm")</f>
        <v>May</v>
      </c>
      <c r="E1290" t="s">
        <v>2744</v>
      </c>
      <c r="F1290" t="s">
        <v>28</v>
      </c>
      <c r="G1290" t="s">
        <v>144</v>
      </c>
      <c r="H1290" t="str">
        <f>VLOOKUP(Table2[[#This Row],[City]], Table46[], 2, FALSE)</f>
        <v>Assam</v>
      </c>
      <c r="I1290" t="s">
        <v>129</v>
      </c>
      <c r="J1290" t="s">
        <v>164</v>
      </c>
      <c r="K1290" t="s">
        <v>2745</v>
      </c>
      <c r="L1290" s="2">
        <v>1</v>
      </c>
      <c r="M1290" s="11">
        <v>32354</v>
      </c>
      <c r="N1290" s="6">
        <v>5</v>
      </c>
      <c r="O1290" s="4">
        <f>Table2[[#This Row],[Discount]]/100</f>
        <v>0.05</v>
      </c>
      <c r="P1290" s="4" t="str">
        <f>IF(Table2[[#This Row],[Discount%]]=0,"No Discount",
IF(Table2[[#This Row],[Discount%]]&lt;=0.1,"Medium Discount",
IF(Table2[[#This Row],[Discount%]]&lt;=0.2,"High Discount")))</f>
        <v>Medium Discount</v>
      </c>
      <c r="Q1290" s="9">
        <f>(Table2[Unit_Price]*Table2[Quantity])*(Table2[Discount]/100)</f>
        <v>1617.7</v>
      </c>
      <c r="R1290" s="10">
        <v>30736.3</v>
      </c>
      <c r="S1290" s="10">
        <v>3811.01</v>
      </c>
      <c r="T1290" s="4">
        <f>Table2[Profit]/Table2[Sales]</f>
        <v>0.123990525860302</v>
      </c>
      <c r="U1290" t="s">
        <v>38</v>
      </c>
    </row>
    <row r="1291" spans="1:21" x14ac:dyDescent="0.35">
      <c r="A1291">
        <v>11370</v>
      </c>
      <c r="B1291" s="1">
        <v>45746</v>
      </c>
      <c r="C1291" s="2">
        <f>YEAR(Table2[Order Date])</f>
        <v>2025</v>
      </c>
      <c r="D1291" s="2" t="str">
        <f>TEXT(Table2[Order Date],"mmm")</f>
        <v>Mar</v>
      </c>
      <c r="E1291" t="s">
        <v>2746</v>
      </c>
      <c r="F1291" t="s">
        <v>22</v>
      </c>
      <c r="G1291" t="s">
        <v>167</v>
      </c>
      <c r="H1291" t="str">
        <f>VLOOKUP(Table2[[#This Row],[City]], Table46[], 2, FALSE)</f>
        <v>Punjab</v>
      </c>
      <c r="I1291" t="s">
        <v>69</v>
      </c>
      <c r="J1291" t="s">
        <v>517</v>
      </c>
      <c r="K1291" t="s">
        <v>2747</v>
      </c>
      <c r="L1291" s="2">
        <v>4</v>
      </c>
      <c r="M1291" s="11">
        <v>445</v>
      </c>
      <c r="N1291" s="6">
        <v>5</v>
      </c>
      <c r="O1291" s="4">
        <f>Table2[[#This Row],[Discount]]/100</f>
        <v>0.05</v>
      </c>
      <c r="P1291" s="4" t="str">
        <f>IF(Table2[[#This Row],[Discount%]]=0,"No Discount",
IF(Table2[[#This Row],[Discount%]]&lt;=0.1,"Medium Discount",
IF(Table2[[#This Row],[Discount%]]&lt;=0.2,"High Discount")))</f>
        <v>Medium Discount</v>
      </c>
      <c r="Q1291" s="9">
        <f>(Table2[Unit_Price]*Table2[Quantity])*(Table2[Discount]/100)</f>
        <v>89</v>
      </c>
      <c r="R1291" s="10">
        <v>1691</v>
      </c>
      <c r="S1291" s="10">
        <v>358.78</v>
      </c>
      <c r="T1291" s="4">
        <f>Table2[Profit]/Table2[Sales]</f>
        <v>0.21217031342400944</v>
      </c>
      <c r="U1291" t="s">
        <v>33</v>
      </c>
    </row>
    <row r="1292" spans="1:21" x14ac:dyDescent="0.35">
      <c r="A1292">
        <v>11371</v>
      </c>
      <c r="B1292" s="1">
        <v>45729</v>
      </c>
      <c r="C1292" s="2">
        <f>YEAR(Table2[Order Date])</f>
        <v>2025</v>
      </c>
      <c r="D1292" s="2" t="str">
        <f>TEXT(Table2[Order Date],"mmm")</f>
        <v>Mar</v>
      </c>
      <c r="E1292" t="s">
        <v>2748</v>
      </c>
      <c r="F1292" t="s">
        <v>40</v>
      </c>
      <c r="G1292" t="s">
        <v>110</v>
      </c>
      <c r="H1292" t="str">
        <f>VLOOKUP(Table2[[#This Row],[City]], Table46[], 2, FALSE)</f>
        <v>Gujarat</v>
      </c>
      <c r="I1292" t="s">
        <v>75</v>
      </c>
      <c r="J1292" t="s">
        <v>409</v>
      </c>
      <c r="K1292" t="s">
        <v>2749</v>
      </c>
      <c r="L1292" s="2">
        <v>1</v>
      </c>
      <c r="M1292" s="11">
        <v>32556</v>
      </c>
      <c r="N1292" s="6">
        <v>15</v>
      </c>
      <c r="O1292" s="4">
        <f>Table2[[#This Row],[Discount]]/100</f>
        <v>0.15</v>
      </c>
      <c r="P1292" s="4" t="str">
        <f>IF(Table2[[#This Row],[Discount%]]=0,"No Discount",
IF(Table2[[#This Row],[Discount%]]&lt;=0.1,"Medium Discount",
IF(Table2[[#This Row],[Discount%]]&lt;=0.2,"High Discount")))</f>
        <v>High Discount</v>
      </c>
      <c r="Q1292" s="9">
        <f>(Table2[Unit_Price]*Table2[Quantity])*(Table2[Discount]/100)</f>
        <v>4883.3999999999996</v>
      </c>
      <c r="R1292" s="10">
        <v>27672.6</v>
      </c>
      <c r="S1292" s="10">
        <v>4234.91</v>
      </c>
      <c r="T1292" s="4">
        <f>Table2[Profit]/Table2[Sales]</f>
        <v>0.15303621632951006</v>
      </c>
      <c r="U1292" t="s">
        <v>72</v>
      </c>
    </row>
    <row r="1293" spans="1:21" x14ac:dyDescent="0.35">
      <c r="A1293">
        <v>11372</v>
      </c>
      <c r="B1293" s="1">
        <v>45375</v>
      </c>
      <c r="C1293" s="2">
        <f>YEAR(Table2[Order Date])</f>
        <v>2024</v>
      </c>
      <c r="D1293" s="2" t="str">
        <f>TEXT(Table2[Order Date],"mmm")</f>
        <v>Mar</v>
      </c>
      <c r="E1293" t="s">
        <v>2750</v>
      </c>
      <c r="F1293" t="s">
        <v>15</v>
      </c>
      <c r="G1293" t="s">
        <v>93</v>
      </c>
      <c r="H1293" t="str">
        <f>VLOOKUP(Table2[[#This Row],[City]], Table46[], 2, FALSE)</f>
        <v>Tamil Nadu</v>
      </c>
      <c r="I1293" t="s">
        <v>86</v>
      </c>
      <c r="J1293" t="s">
        <v>118</v>
      </c>
      <c r="K1293" t="s">
        <v>2751</v>
      </c>
      <c r="L1293" s="2">
        <v>4</v>
      </c>
      <c r="M1293" s="11">
        <v>40124</v>
      </c>
      <c r="N1293" s="6">
        <v>15</v>
      </c>
      <c r="O1293" s="4">
        <f>Table2[[#This Row],[Discount]]/100</f>
        <v>0.15</v>
      </c>
      <c r="P1293" s="4" t="str">
        <f>IF(Table2[[#This Row],[Discount%]]=0,"No Discount",
IF(Table2[[#This Row],[Discount%]]&lt;=0.1,"Medium Discount",
IF(Table2[[#This Row],[Discount%]]&lt;=0.2,"High Discount")))</f>
        <v>High Discount</v>
      </c>
      <c r="Q1293" s="9">
        <f>(Table2[Unit_Price]*Table2[Quantity])*(Table2[Discount]/100)</f>
        <v>24074.399999999998</v>
      </c>
      <c r="R1293" s="10">
        <v>136421.6</v>
      </c>
      <c r="S1293" s="10">
        <v>19061.189999999999</v>
      </c>
      <c r="T1293" s="4">
        <f>Table2[Profit]/Table2[Sales]</f>
        <v>0.13972266855102122</v>
      </c>
      <c r="U1293" t="s">
        <v>83</v>
      </c>
    </row>
    <row r="1294" spans="1:21" x14ac:dyDescent="0.35">
      <c r="A1294">
        <v>11373</v>
      </c>
      <c r="B1294" s="1">
        <v>45608</v>
      </c>
      <c r="C1294" s="2">
        <f>YEAR(Table2[Order Date])</f>
        <v>2024</v>
      </c>
      <c r="D1294" s="2" t="str">
        <f>TEXT(Table2[Order Date],"mmm")</f>
        <v>Nov</v>
      </c>
      <c r="E1294" t="s">
        <v>2752</v>
      </c>
      <c r="F1294" t="s">
        <v>40</v>
      </c>
      <c r="G1294" t="s">
        <v>62</v>
      </c>
      <c r="H1294" t="str">
        <f>VLOOKUP(Table2[[#This Row],[City]], Table46[], 2, FALSE)</f>
        <v>Goa</v>
      </c>
      <c r="I1294" t="s">
        <v>69</v>
      </c>
      <c r="J1294" t="s">
        <v>115</v>
      </c>
      <c r="K1294" t="s">
        <v>2753</v>
      </c>
      <c r="L1294" s="2">
        <v>4</v>
      </c>
      <c r="M1294" s="11">
        <v>65371</v>
      </c>
      <c r="N1294" s="6">
        <v>5</v>
      </c>
      <c r="O1294" s="4">
        <f>Table2[[#This Row],[Discount]]/100</f>
        <v>0.05</v>
      </c>
      <c r="P1294" s="4" t="str">
        <f>IF(Table2[[#This Row],[Discount%]]=0,"No Discount",
IF(Table2[[#This Row],[Discount%]]&lt;=0.1,"Medium Discount",
IF(Table2[[#This Row],[Discount%]]&lt;=0.2,"High Discount")))</f>
        <v>Medium Discount</v>
      </c>
      <c r="Q1294" s="9">
        <f>(Table2[Unit_Price]*Table2[Quantity])*(Table2[Discount]/100)</f>
        <v>13074.2</v>
      </c>
      <c r="R1294" s="10">
        <v>248409.8</v>
      </c>
      <c r="S1294" s="10">
        <v>48897.74</v>
      </c>
      <c r="T1294" s="4">
        <f>Table2[Profit]/Table2[Sales]</f>
        <v>0.19684303920376733</v>
      </c>
      <c r="U1294" t="s">
        <v>83</v>
      </c>
    </row>
    <row r="1295" spans="1:21" x14ac:dyDescent="0.35">
      <c r="A1295">
        <v>11375</v>
      </c>
      <c r="B1295" s="1">
        <v>45660</v>
      </c>
      <c r="C1295" s="2">
        <f>YEAR(Table2[Order Date])</f>
        <v>2025</v>
      </c>
      <c r="D1295" s="2" t="str">
        <f>TEXT(Table2[Order Date],"mmm")</f>
        <v>Jan</v>
      </c>
      <c r="E1295" t="s">
        <v>2755</v>
      </c>
      <c r="F1295" t="s">
        <v>40</v>
      </c>
      <c r="G1295" t="s">
        <v>103</v>
      </c>
      <c r="H1295" t="str">
        <f>VLOOKUP(Table2[[#This Row],[City]], Table46[], 2, FALSE)</f>
        <v>Gujarat</v>
      </c>
      <c r="I1295" t="s">
        <v>96</v>
      </c>
      <c r="J1295" t="s">
        <v>138</v>
      </c>
      <c r="K1295" t="s">
        <v>2756</v>
      </c>
      <c r="L1295" s="2">
        <v>2</v>
      </c>
      <c r="M1295" s="11">
        <v>32871</v>
      </c>
      <c r="N1295" s="6">
        <v>20</v>
      </c>
      <c r="O1295" s="4">
        <f>Table2[[#This Row],[Discount]]/100</f>
        <v>0.2</v>
      </c>
      <c r="P1295" s="4" t="str">
        <f>IF(Table2[[#This Row],[Discount%]]=0,"No Discount",
IF(Table2[[#This Row],[Discount%]]&lt;=0.1,"Medium Discount",
IF(Table2[[#This Row],[Discount%]]&lt;=0.2,"High Discount")))</f>
        <v>High Discount</v>
      </c>
      <c r="Q1295" s="9">
        <f>(Table2[Unit_Price]*Table2[Quantity])*(Table2[Discount]/100)</f>
        <v>13148.400000000001</v>
      </c>
      <c r="R1295" s="10">
        <v>52593.599999999999</v>
      </c>
      <c r="S1295" s="10">
        <v>8592.82</v>
      </c>
      <c r="T1295" s="4">
        <f>Table2[Profit]/Table2[Sales]</f>
        <v>0.16338147607313439</v>
      </c>
      <c r="U1295" t="s">
        <v>33</v>
      </c>
    </row>
    <row r="1296" spans="1:21" x14ac:dyDescent="0.35">
      <c r="A1296">
        <v>11376</v>
      </c>
      <c r="B1296" s="1">
        <v>45277</v>
      </c>
      <c r="C1296" s="2">
        <f>YEAR(Table2[Order Date])</f>
        <v>2023</v>
      </c>
      <c r="D1296" s="2" t="str">
        <f>TEXT(Table2[Order Date],"mmm")</f>
        <v>Dec</v>
      </c>
      <c r="E1296" t="s">
        <v>2757</v>
      </c>
      <c r="F1296" t="s">
        <v>15</v>
      </c>
      <c r="G1296" t="s">
        <v>93</v>
      </c>
      <c r="H1296" t="str">
        <f>VLOOKUP(Table2[[#This Row],[City]], Table46[], 2, FALSE)</f>
        <v>Tamil Nadu</v>
      </c>
      <c r="I1296" t="s">
        <v>42</v>
      </c>
      <c r="J1296" t="s">
        <v>188</v>
      </c>
      <c r="K1296" t="s">
        <v>2758</v>
      </c>
      <c r="L1296" s="2">
        <v>4</v>
      </c>
      <c r="M1296" s="11">
        <v>56993</v>
      </c>
      <c r="N1296" s="6">
        <v>10</v>
      </c>
      <c r="O1296" s="4">
        <f>Table2[[#This Row],[Discount]]/100</f>
        <v>0.1</v>
      </c>
      <c r="P1296" s="4" t="str">
        <f>IF(Table2[[#This Row],[Discount%]]=0,"No Discount",
IF(Table2[[#This Row],[Discount%]]&lt;=0.1,"Medium Discount",
IF(Table2[[#This Row],[Discount%]]&lt;=0.2,"High Discount")))</f>
        <v>Medium Discount</v>
      </c>
      <c r="Q1296" s="9">
        <f>(Table2[Unit_Price]*Table2[Quantity])*(Table2[Discount]/100)</f>
        <v>22797.200000000001</v>
      </c>
      <c r="R1296" s="10">
        <v>205174.8</v>
      </c>
      <c r="S1296" s="10">
        <v>33028.019999999997</v>
      </c>
      <c r="T1296" s="4">
        <f>Table2[Profit]/Table2[Sales]</f>
        <v>0.16097503202147631</v>
      </c>
      <c r="U1296" t="s">
        <v>83</v>
      </c>
    </row>
    <row r="1297" spans="1:21" x14ac:dyDescent="0.35">
      <c r="A1297">
        <v>11377</v>
      </c>
      <c r="B1297" s="1">
        <v>45418</v>
      </c>
      <c r="C1297" s="2">
        <f>YEAR(Table2[Order Date])</f>
        <v>2024</v>
      </c>
      <c r="D1297" s="2" t="str">
        <f>TEXT(Table2[Order Date],"mmm")</f>
        <v>May</v>
      </c>
      <c r="E1297" t="s">
        <v>2759</v>
      </c>
      <c r="F1297" t="s">
        <v>40</v>
      </c>
      <c r="G1297" t="s">
        <v>50</v>
      </c>
      <c r="H1297" t="str">
        <f>VLOOKUP(Table2[[#This Row],[City]], Table46[], 2, FALSE)</f>
        <v>Maharashtra</v>
      </c>
      <c r="I1297" t="s">
        <v>96</v>
      </c>
      <c r="J1297" t="s">
        <v>156</v>
      </c>
      <c r="K1297" t="s">
        <v>2760</v>
      </c>
      <c r="L1297" s="2">
        <v>1</v>
      </c>
      <c r="M1297" s="11">
        <v>51149</v>
      </c>
      <c r="N1297" s="6">
        <v>10</v>
      </c>
      <c r="O1297" s="4">
        <f>Table2[[#This Row],[Discount]]/100</f>
        <v>0.1</v>
      </c>
      <c r="P1297" s="4" t="str">
        <f>IF(Table2[[#This Row],[Discount%]]=0,"No Discount",
IF(Table2[[#This Row],[Discount%]]&lt;=0.1,"Medium Discount",
IF(Table2[[#This Row],[Discount%]]&lt;=0.2,"High Discount")))</f>
        <v>Medium Discount</v>
      </c>
      <c r="Q1297" s="9">
        <f>(Table2[Unit_Price]*Table2[Quantity])*(Table2[Discount]/100)</f>
        <v>5114.9000000000005</v>
      </c>
      <c r="R1297" s="10">
        <v>46034.1</v>
      </c>
      <c r="S1297" s="10">
        <v>3886.96</v>
      </c>
      <c r="T1297" s="4">
        <f>Table2[Profit]/Table2[Sales]</f>
        <v>8.4436537262594466E-2</v>
      </c>
      <c r="U1297" t="s">
        <v>83</v>
      </c>
    </row>
    <row r="1298" spans="1:21" x14ac:dyDescent="0.35">
      <c r="A1298">
        <v>11378</v>
      </c>
      <c r="B1298" s="1">
        <v>45608</v>
      </c>
      <c r="C1298" s="2">
        <f>YEAR(Table2[Order Date])</f>
        <v>2024</v>
      </c>
      <c r="D1298" s="2" t="str">
        <f>TEXT(Table2[Order Date],"mmm")</f>
        <v>Nov</v>
      </c>
      <c r="E1298" t="s">
        <v>2761</v>
      </c>
      <c r="F1298" t="s">
        <v>22</v>
      </c>
      <c r="G1298" t="s">
        <v>167</v>
      </c>
      <c r="H1298" t="str">
        <f>VLOOKUP(Table2[[#This Row],[City]], Table46[], 2, FALSE)</f>
        <v>Punjab</v>
      </c>
      <c r="I1298" t="s">
        <v>42</v>
      </c>
      <c r="J1298" t="s">
        <v>79</v>
      </c>
      <c r="K1298" t="s">
        <v>2762</v>
      </c>
      <c r="L1298" s="2">
        <v>5</v>
      </c>
      <c r="M1298" s="11">
        <v>74691</v>
      </c>
      <c r="N1298" s="6">
        <v>0</v>
      </c>
      <c r="O1298" s="4">
        <f>Table2[[#This Row],[Discount]]/100</f>
        <v>0</v>
      </c>
      <c r="P1298" s="4" t="str">
        <f>IF(Table2[[#This Row],[Discount%]]=0,"No Discount",
IF(Table2[[#This Row],[Discount%]]&lt;=0.1,"Medium Discount",
IF(Table2[[#This Row],[Discount%]]&lt;=0.2,"High Discount")))</f>
        <v>No Discount</v>
      </c>
      <c r="Q1298" s="9">
        <f>(Table2[Unit_Price]*Table2[Quantity])*(Table2[Discount]/100)</f>
        <v>0</v>
      </c>
      <c r="R1298" s="10">
        <v>373455</v>
      </c>
      <c r="S1298" s="10">
        <v>47947.78</v>
      </c>
      <c r="T1298" s="4">
        <f>Table2[Profit]/Table2[Sales]</f>
        <v>0.12838971228126547</v>
      </c>
      <c r="U1298" t="s">
        <v>83</v>
      </c>
    </row>
    <row r="1299" spans="1:21" x14ac:dyDescent="0.35">
      <c r="A1299">
        <v>11379</v>
      </c>
      <c r="B1299" s="1">
        <v>45262</v>
      </c>
      <c r="C1299" s="2">
        <f>YEAR(Table2[Order Date])</f>
        <v>2023</v>
      </c>
      <c r="D1299" s="2" t="str">
        <f>TEXT(Table2[Order Date],"mmm")</f>
        <v>Dec</v>
      </c>
      <c r="E1299" t="s">
        <v>2763</v>
      </c>
      <c r="F1299" t="s">
        <v>15</v>
      </c>
      <c r="G1299" t="s">
        <v>93</v>
      </c>
      <c r="H1299" t="str">
        <f>VLOOKUP(Table2[[#This Row],[City]], Table46[], 2, FALSE)</f>
        <v>Tamil Nadu</v>
      </c>
      <c r="I1299" t="s">
        <v>42</v>
      </c>
      <c r="J1299" t="s">
        <v>51</v>
      </c>
      <c r="K1299" t="s">
        <v>2764</v>
      </c>
      <c r="L1299" s="2">
        <v>5</v>
      </c>
      <c r="M1299" s="11">
        <v>59691</v>
      </c>
      <c r="N1299" s="6">
        <v>5</v>
      </c>
      <c r="O1299" s="4">
        <f>Table2[[#This Row],[Discount]]/100</f>
        <v>0.05</v>
      </c>
      <c r="P1299" s="4" t="str">
        <f>IF(Table2[[#This Row],[Discount%]]=0,"No Discount",
IF(Table2[[#This Row],[Discount%]]&lt;=0.1,"Medium Discount",
IF(Table2[[#This Row],[Discount%]]&lt;=0.2,"High Discount")))</f>
        <v>Medium Discount</v>
      </c>
      <c r="Q1299" s="9">
        <f>(Table2[Unit_Price]*Table2[Quantity])*(Table2[Discount]/100)</f>
        <v>14922.75</v>
      </c>
      <c r="R1299" s="10">
        <v>283532.25</v>
      </c>
      <c r="S1299" s="10">
        <v>43006.04</v>
      </c>
      <c r="T1299" s="4">
        <f>Table2[Profit]/Table2[Sales]</f>
        <v>0.15167953557311381</v>
      </c>
      <c r="U1299" t="s">
        <v>20</v>
      </c>
    </row>
    <row r="1300" spans="1:21" x14ac:dyDescent="0.35">
      <c r="A1300">
        <v>11380</v>
      </c>
      <c r="B1300" s="1">
        <v>45862</v>
      </c>
      <c r="C1300" s="2">
        <f>YEAR(Table2[Order Date])</f>
        <v>2025</v>
      </c>
      <c r="D1300" s="2" t="str">
        <f>TEXT(Table2[Order Date],"mmm")</f>
        <v>Jul</v>
      </c>
      <c r="E1300" t="s">
        <v>2765</v>
      </c>
      <c r="F1300" t="s">
        <v>40</v>
      </c>
      <c r="G1300" t="s">
        <v>50</v>
      </c>
      <c r="H1300" t="str">
        <f>VLOOKUP(Table2[[#This Row],[City]], Table46[], 2, FALSE)</f>
        <v>Maharashtra</v>
      </c>
      <c r="I1300" t="s">
        <v>30</v>
      </c>
      <c r="J1300" t="s">
        <v>65</v>
      </c>
      <c r="K1300" t="s">
        <v>2766</v>
      </c>
      <c r="L1300" s="2">
        <v>5</v>
      </c>
      <c r="M1300" s="11">
        <v>27714</v>
      </c>
      <c r="N1300" s="6">
        <v>15</v>
      </c>
      <c r="O1300" s="4">
        <f>Table2[[#This Row],[Discount]]/100</f>
        <v>0.15</v>
      </c>
      <c r="P1300" s="4" t="str">
        <f>IF(Table2[[#This Row],[Discount%]]=0,"No Discount",
IF(Table2[[#This Row],[Discount%]]&lt;=0.1,"Medium Discount",
IF(Table2[[#This Row],[Discount%]]&lt;=0.2,"High Discount")))</f>
        <v>High Discount</v>
      </c>
      <c r="Q1300" s="9">
        <f>(Table2[Unit_Price]*Table2[Quantity])*(Table2[Discount]/100)</f>
        <v>20785.5</v>
      </c>
      <c r="R1300" s="10">
        <v>117784.5</v>
      </c>
      <c r="S1300" s="10">
        <v>21282.16</v>
      </c>
      <c r="T1300" s="4">
        <f>Table2[Profit]/Table2[Sales]</f>
        <v>0.18068727209437574</v>
      </c>
      <c r="U1300" t="s">
        <v>38</v>
      </c>
    </row>
    <row r="1301" spans="1:21" x14ac:dyDescent="0.35">
      <c r="A1301">
        <v>11382</v>
      </c>
      <c r="B1301" s="1">
        <v>45746</v>
      </c>
      <c r="C1301" s="2">
        <f>YEAR(Table2[Order Date])</f>
        <v>2025</v>
      </c>
      <c r="D1301" s="2" t="str">
        <f>TEXT(Table2[Order Date],"mmm")</f>
        <v>Mar</v>
      </c>
      <c r="E1301" t="s">
        <v>2769</v>
      </c>
      <c r="F1301" t="s">
        <v>15</v>
      </c>
      <c r="G1301" t="s">
        <v>93</v>
      </c>
      <c r="H1301" t="str">
        <f>VLOOKUP(Table2[[#This Row],[City]], Table46[], 2, FALSE)</f>
        <v>Tamil Nadu</v>
      </c>
      <c r="I1301" t="s">
        <v>42</v>
      </c>
      <c r="J1301" t="s">
        <v>188</v>
      </c>
      <c r="K1301" t="s">
        <v>2770</v>
      </c>
      <c r="L1301" s="2">
        <v>3</v>
      </c>
      <c r="M1301" s="11">
        <v>69544</v>
      </c>
      <c r="N1301" s="6">
        <v>5</v>
      </c>
      <c r="O1301" s="4">
        <f>Table2[[#This Row],[Discount]]/100</f>
        <v>0.05</v>
      </c>
      <c r="P1301" s="4" t="str">
        <f>IF(Table2[[#This Row],[Discount%]]=0,"No Discount",
IF(Table2[[#This Row],[Discount%]]&lt;=0.1,"Medium Discount",
IF(Table2[[#This Row],[Discount%]]&lt;=0.2,"High Discount")))</f>
        <v>Medium Discount</v>
      </c>
      <c r="Q1301" s="9">
        <f>(Table2[Unit_Price]*Table2[Quantity])*(Table2[Discount]/100)</f>
        <v>10431.6</v>
      </c>
      <c r="R1301" s="10">
        <v>198200.4</v>
      </c>
      <c r="S1301" s="10">
        <v>22915.35</v>
      </c>
      <c r="T1301" s="4">
        <f>Table2[Profit]/Table2[Sales]</f>
        <v>0.11561707241761368</v>
      </c>
      <c r="U1301" t="s">
        <v>20</v>
      </c>
    </row>
    <row r="1302" spans="1:21" x14ac:dyDescent="0.35">
      <c r="A1302">
        <v>11383</v>
      </c>
      <c r="B1302" s="1">
        <v>45270</v>
      </c>
      <c r="C1302" s="2">
        <f>YEAR(Table2[Order Date])</f>
        <v>2023</v>
      </c>
      <c r="D1302" s="2" t="str">
        <f>TEXT(Table2[Order Date],"mmm")</f>
        <v>Dec</v>
      </c>
      <c r="E1302" t="s">
        <v>2771</v>
      </c>
      <c r="F1302" t="s">
        <v>15</v>
      </c>
      <c r="G1302" t="s">
        <v>174</v>
      </c>
      <c r="H1302" t="str">
        <f>VLOOKUP(Table2[[#This Row],[City]], Table46[], 2, FALSE)</f>
        <v>Tamil Nadu</v>
      </c>
      <c r="I1302" t="s">
        <v>69</v>
      </c>
      <c r="J1302" t="s">
        <v>151</v>
      </c>
      <c r="K1302" t="s">
        <v>2772</v>
      </c>
      <c r="L1302" s="2">
        <v>4</v>
      </c>
      <c r="M1302" s="11">
        <v>45913</v>
      </c>
      <c r="N1302" s="6">
        <v>5</v>
      </c>
      <c r="O1302" s="4">
        <f>Table2[[#This Row],[Discount]]/100</f>
        <v>0.05</v>
      </c>
      <c r="P1302" s="4" t="str">
        <f>IF(Table2[[#This Row],[Discount%]]=0,"No Discount",
IF(Table2[[#This Row],[Discount%]]&lt;=0.1,"Medium Discount",
IF(Table2[[#This Row],[Discount%]]&lt;=0.2,"High Discount")))</f>
        <v>Medium Discount</v>
      </c>
      <c r="Q1302" s="9">
        <f>(Table2[Unit_Price]*Table2[Quantity])*(Table2[Discount]/100)</f>
        <v>9182.6</v>
      </c>
      <c r="R1302" s="10">
        <v>174469.4</v>
      </c>
      <c r="S1302" s="10">
        <v>9344.7199999999993</v>
      </c>
      <c r="T1302" s="4">
        <f>Table2[Profit]/Table2[Sales]</f>
        <v>5.3560796334486162E-2</v>
      </c>
      <c r="U1302" t="s">
        <v>20</v>
      </c>
    </row>
    <row r="1303" spans="1:21" x14ac:dyDescent="0.35">
      <c r="A1303">
        <v>11384</v>
      </c>
      <c r="B1303" s="1">
        <v>45360</v>
      </c>
      <c r="C1303" s="2">
        <f>YEAR(Table2[Order Date])</f>
        <v>2024</v>
      </c>
      <c r="D1303" s="2" t="str">
        <f>TEXT(Table2[Order Date],"mmm")</f>
        <v>Mar</v>
      </c>
      <c r="E1303" t="s">
        <v>2773</v>
      </c>
      <c r="F1303" t="s">
        <v>28</v>
      </c>
      <c r="G1303" t="s">
        <v>29</v>
      </c>
      <c r="H1303" t="str">
        <f>VLOOKUP(Table2[[#This Row],[City]], Table46[], 2, FALSE)</f>
        <v>Bihar</v>
      </c>
      <c r="I1303" t="s">
        <v>75</v>
      </c>
      <c r="J1303" t="s">
        <v>307</v>
      </c>
      <c r="K1303" t="s">
        <v>2774</v>
      </c>
      <c r="L1303" s="2">
        <v>4</v>
      </c>
      <c r="M1303" s="11">
        <v>36107</v>
      </c>
      <c r="N1303" s="6">
        <v>15</v>
      </c>
      <c r="O1303" s="4">
        <f>Table2[[#This Row],[Discount]]/100</f>
        <v>0.15</v>
      </c>
      <c r="P1303" s="4" t="str">
        <f>IF(Table2[[#This Row],[Discount%]]=0,"No Discount",
IF(Table2[[#This Row],[Discount%]]&lt;=0.1,"Medium Discount",
IF(Table2[[#This Row],[Discount%]]&lt;=0.2,"High Discount")))</f>
        <v>High Discount</v>
      </c>
      <c r="Q1303" s="9">
        <f>(Table2[Unit_Price]*Table2[Quantity])*(Table2[Discount]/100)</f>
        <v>21664.2</v>
      </c>
      <c r="R1303" s="10">
        <v>122763.8</v>
      </c>
      <c r="S1303" s="10">
        <v>27355.49</v>
      </c>
      <c r="T1303" s="4">
        <f>Table2[Profit]/Table2[Sales]</f>
        <v>0.22283026429615246</v>
      </c>
      <c r="U1303" t="s">
        <v>20</v>
      </c>
    </row>
    <row r="1304" spans="1:21" x14ac:dyDescent="0.35">
      <c r="A1304">
        <v>11385</v>
      </c>
      <c r="B1304" s="1">
        <v>45444</v>
      </c>
      <c r="C1304" s="2">
        <f>YEAR(Table2[Order Date])</f>
        <v>2024</v>
      </c>
      <c r="D1304" s="2" t="str">
        <f>TEXT(Table2[Order Date],"mmm")</f>
        <v>Jun</v>
      </c>
      <c r="E1304" t="s">
        <v>2775</v>
      </c>
      <c r="F1304" t="s">
        <v>40</v>
      </c>
      <c r="G1304" t="s">
        <v>110</v>
      </c>
      <c r="H1304" t="str">
        <f>VLOOKUP(Table2[[#This Row],[City]], Table46[], 2, FALSE)</f>
        <v>Gujarat</v>
      </c>
      <c r="I1304" t="s">
        <v>46</v>
      </c>
      <c r="J1304" t="s">
        <v>141</v>
      </c>
      <c r="K1304" t="s">
        <v>2776</v>
      </c>
      <c r="L1304" s="2">
        <v>1</v>
      </c>
      <c r="M1304" s="11">
        <v>3801</v>
      </c>
      <c r="N1304" s="6">
        <v>10</v>
      </c>
      <c r="O1304" s="4">
        <f>Table2[[#This Row],[Discount]]/100</f>
        <v>0.1</v>
      </c>
      <c r="P1304" s="4" t="str">
        <f>IF(Table2[[#This Row],[Discount%]]=0,"No Discount",
IF(Table2[[#This Row],[Discount%]]&lt;=0.1,"Medium Discount",
IF(Table2[[#This Row],[Discount%]]&lt;=0.2,"High Discount")))</f>
        <v>Medium Discount</v>
      </c>
      <c r="Q1304" s="9">
        <f>(Table2[Unit_Price]*Table2[Quantity])*(Table2[Discount]/100)</f>
        <v>380.1</v>
      </c>
      <c r="R1304" s="10">
        <v>3420.9</v>
      </c>
      <c r="S1304" s="10">
        <v>205</v>
      </c>
      <c r="T1304" s="4">
        <f>Table2[Profit]/Table2[Sales]</f>
        <v>5.9925750533485339E-2</v>
      </c>
      <c r="U1304" t="s">
        <v>33</v>
      </c>
    </row>
    <row r="1305" spans="1:21" x14ac:dyDescent="0.35">
      <c r="A1305">
        <v>11386</v>
      </c>
      <c r="B1305" s="1">
        <v>45461</v>
      </c>
      <c r="C1305" s="2">
        <f>YEAR(Table2[Order Date])</f>
        <v>2024</v>
      </c>
      <c r="D1305" s="2" t="str">
        <f>TEXT(Table2[Order Date],"mmm")</f>
        <v>Jun</v>
      </c>
      <c r="E1305" t="s">
        <v>2777</v>
      </c>
      <c r="F1305" t="s">
        <v>28</v>
      </c>
      <c r="G1305" t="s">
        <v>29</v>
      </c>
      <c r="H1305" t="str">
        <f>VLOOKUP(Table2[[#This Row],[City]], Table46[], 2, FALSE)</f>
        <v>Bihar</v>
      </c>
      <c r="I1305" t="s">
        <v>24</v>
      </c>
      <c r="J1305" t="s">
        <v>59</v>
      </c>
      <c r="K1305" t="s">
        <v>2778</v>
      </c>
      <c r="L1305" s="2">
        <v>1</v>
      </c>
      <c r="M1305" s="11">
        <v>57929</v>
      </c>
      <c r="N1305" s="6">
        <v>15</v>
      </c>
      <c r="O1305" s="4">
        <f>Table2[[#This Row],[Discount]]/100</f>
        <v>0.15</v>
      </c>
      <c r="P1305" s="4" t="str">
        <f>IF(Table2[[#This Row],[Discount%]]=0,"No Discount",
IF(Table2[[#This Row],[Discount%]]&lt;=0.1,"Medium Discount",
IF(Table2[[#This Row],[Discount%]]&lt;=0.2,"High Discount")))</f>
        <v>High Discount</v>
      </c>
      <c r="Q1305" s="9">
        <f>(Table2[Unit_Price]*Table2[Quantity])*(Table2[Discount]/100)</f>
        <v>8689.35</v>
      </c>
      <c r="R1305" s="10">
        <v>49239.65</v>
      </c>
      <c r="S1305" s="10">
        <v>7740.55</v>
      </c>
      <c r="T1305" s="4">
        <f>Table2[Profit]/Table2[Sales]</f>
        <v>0.1572015641865854</v>
      </c>
      <c r="U1305" t="s">
        <v>83</v>
      </c>
    </row>
    <row r="1306" spans="1:21" x14ac:dyDescent="0.35">
      <c r="A1306">
        <v>11387</v>
      </c>
      <c r="B1306" s="1">
        <v>45475</v>
      </c>
      <c r="C1306" s="2">
        <f>YEAR(Table2[Order Date])</f>
        <v>2024</v>
      </c>
      <c r="D1306" s="2" t="str">
        <f>TEXT(Table2[Order Date],"mmm")</f>
        <v>Jul</v>
      </c>
      <c r="E1306" t="s">
        <v>2779</v>
      </c>
      <c r="F1306" t="s">
        <v>40</v>
      </c>
      <c r="G1306" t="s">
        <v>103</v>
      </c>
      <c r="H1306" t="str">
        <f>VLOOKUP(Table2[[#This Row],[City]], Table46[], 2, FALSE)</f>
        <v>Gujarat</v>
      </c>
      <c r="I1306" t="s">
        <v>24</v>
      </c>
      <c r="J1306" t="s">
        <v>107</v>
      </c>
      <c r="K1306" t="s">
        <v>2780</v>
      </c>
      <c r="L1306" s="2">
        <v>5</v>
      </c>
      <c r="M1306" s="11">
        <v>21407</v>
      </c>
      <c r="N1306" s="6">
        <v>10</v>
      </c>
      <c r="O1306" s="4">
        <f>Table2[[#This Row],[Discount]]/100</f>
        <v>0.1</v>
      </c>
      <c r="P1306" s="4" t="str">
        <f>IF(Table2[[#This Row],[Discount%]]=0,"No Discount",
IF(Table2[[#This Row],[Discount%]]&lt;=0.1,"Medium Discount",
IF(Table2[[#This Row],[Discount%]]&lt;=0.2,"High Discount")))</f>
        <v>Medium Discount</v>
      </c>
      <c r="Q1306" s="9">
        <f>(Table2[Unit_Price]*Table2[Quantity])*(Table2[Discount]/100)</f>
        <v>10703.5</v>
      </c>
      <c r="R1306" s="10">
        <v>96331.5</v>
      </c>
      <c r="S1306" s="10">
        <v>12981.09</v>
      </c>
      <c r="T1306" s="4">
        <f>Table2[Profit]/Table2[Sales]</f>
        <v>0.13475436383737407</v>
      </c>
      <c r="U1306" t="s">
        <v>72</v>
      </c>
    </row>
    <row r="1307" spans="1:21" x14ac:dyDescent="0.35">
      <c r="A1307">
        <v>11388</v>
      </c>
      <c r="B1307" s="1">
        <v>45426</v>
      </c>
      <c r="C1307" s="2">
        <f>YEAR(Table2[Order Date])</f>
        <v>2024</v>
      </c>
      <c r="D1307" s="2" t="str">
        <f>TEXT(Table2[Order Date],"mmm")</f>
        <v>May</v>
      </c>
      <c r="E1307" t="s">
        <v>2781</v>
      </c>
      <c r="F1307" t="s">
        <v>22</v>
      </c>
      <c r="G1307" t="s">
        <v>54</v>
      </c>
      <c r="H1307" t="str">
        <f>VLOOKUP(Table2[[#This Row],[City]], Table46[], 2, FALSE)</f>
        <v>Uttar Pradesh</v>
      </c>
      <c r="I1307" t="s">
        <v>75</v>
      </c>
      <c r="J1307" t="s">
        <v>307</v>
      </c>
      <c r="K1307" t="s">
        <v>1966</v>
      </c>
      <c r="L1307" s="2">
        <v>4</v>
      </c>
      <c r="M1307" s="11">
        <v>46703</v>
      </c>
      <c r="N1307" s="6">
        <v>5</v>
      </c>
      <c r="O1307" s="4">
        <f>Table2[[#This Row],[Discount]]/100</f>
        <v>0.05</v>
      </c>
      <c r="P1307" s="4" t="str">
        <f>IF(Table2[[#This Row],[Discount%]]=0,"No Discount",
IF(Table2[[#This Row],[Discount%]]&lt;=0.1,"Medium Discount",
IF(Table2[[#This Row],[Discount%]]&lt;=0.2,"High Discount")))</f>
        <v>Medium Discount</v>
      </c>
      <c r="Q1307" s="9">
        <f>(Table2[Unit_Price]*Table2[Quantity])*(Table2[Discount]/100)</f>
        <v>9340.6</v>
      </c>
      <c r="R1307" s="10">
        <v>177471.4</v>
      </c>
      <c r="S1307" s="10">
        <v>28394.16</v>
      </c>
      <c r="T1307" s="4">
        <f>Table2[Profit]/Table2[Sales]</f>
        <v>0.15999287772565043</v>
      </c>
      <c r="U1307" t="s">
        <v>33</v>
      </c>
    </row>
    <row r="1308" spans="1:21" x14ac:dyDescent="0.35">
      <c r="A1308">
        <v>11389</v>
      </c>
      <c r="B1308" s="1">
        <v>45681</v>
      </c>
      <c r="C1308" s="2">
        <f>YEAR(Table2[Order Date])</f>
        <v>2025</v>
      </c>
      <c r="D1308" s="2" t="str">
        <f>TEXT(Table2[Order Date],"mmm")</f>
        <v>Jan</v>
      </c>
      <c r="E1308" t="s">
        <v>2782</v>
      </c>
      <c r="F1308" t="s">
        <v>22</v>
      </c>
      <c r="G1308" t="s">
        <v>23</v>
      </c>
      <c r="H1308" t="str">
        <f>VLOOKUP(Table2[[#This Row],[City]], Table46[], 2, FALSE)</f>
        <v>Delhi</v>
      </c>
      <c r="I1308" t="s">
        <v>69</v>
      </c>
      <c r="J1308" t="s">
        <v>151</v>
      </c>
      <c r="K1308" t="s">
        <v>1657</v>
      </c>
      <c r="L1308" s="2">
        <v>1</v>
      </c>
      <c r="M1308" s="11">
        <v>30391</v>
      </c>
      <c r="N1308" s="6">
        <v>15</v>
      </c>
      <c r="O1308" s="4">
        <f>Table2[[#This Row],[Discount]]/100</f>
        <v>0.15</v>
      </c>
      <c r="P1308" s="4" t="str">
        <f>IF(Table2[[#This Row],[Discount%]]=0,"No Discount",
IF(Table2[[#This Row],[Discount%]]&lt;=0.1,"Medium Discount",
IF(Table2[[#This Row],[Discount%]]&lt;=0.2,"High Discount")))</f>
        <v>High Discount</v>
      </c>
      <c r="Q1308" s="9">
        <f>(Table2[Unit_Price]*Table2[Quantity])*(Table2[Discount]/100)</f>
        <v>4558.6499999999996</v>
      </c>
      <c r="R1308" s="10">
        <v>25832.35</v>
      </c>
      <c r="S1308" s="10">
        <v>2886.23</v>
      </c>
      <c r="T1308" s="4">
        <f>Table2[Profit]/Table2[Sales]</f>
        <v>0.11172928517924231</v>
      </c>
      <c r="U1308" t="s">
        <v>38</v>
      </c>
    </row>
    <row r="1309" spans="1:21" x14ac:dyDescent="0.35">
      <c r="A1309">
        <v>11390</v>
      </c>
      <c r="B1309" s="1">
        <v>45608</v>
      </c>
      <c r="C1309" s="2">
        <f>YEAR(Table2[Order Date])</f>
        <v>2024</v>
      </c>
      <c r="D1309" s="2" t="str">
        <f>TEXT(Table2[Order Date],"mmm")</f>
        <v>Nov</v>
      </c>
      <c r="E1309" t="s">
        <v>2783</v>
      </c>
      <c r="F1309" t="s">
        <v>40</v>
      </c>
      <c r="G1309" t="s">
        <v>41</v>
      </c>
      <c r="H1309" t="str">
        <f>VLOOKUP(Table2[[#This Row],[City]], Table46[], 2, FALSE)</f>
        <v>Maharashtra</v>
      </c>
      <c r="I1309" t="s">
        <v>75</v>
      </c>
      <c r="J1309" t="s">
        <v>76</v>
      </c>
      <c r="K1309" t="s">
        <v>2784</v>
      </c>
      <c r="L1309" s="2">
        <v>5</v>
      </c>
      <c r="M1309" s="11">
        <v>51544</v>
      </c>
      <c r="N1309" s="6">
        <v>10</v>
      </c>
      <c r="O1309" s="4">
        <f>Table2[[#This Row],[Discount]]/100</f>
        <v>0.1</v>
      </c>
      <c r="P1309" s="4" t="str">
        <f>IF(Table2[[#This Row],[Discount%]]=0,"No Discount",
IF(Table2[[#This Row],[Discount%]]&lt;=0.1,"Medium Discount",
IF(Table2[[#This Row],[Discount%]]&lt;=0.2,"High Discount")))</f>
        <v>Medium Discount</v>
      </c>
      <c r="Q1309" s="9">
        <f>(Table2[Unit_Price]*Table2[Quantity])*(Table2[Discount]/100)</f>
        <v>25772</v>
      </c>
      <c r="R1309" s="10">
        <v>231948</v>
      </c>
      <c r="S1309" s="10">
        <v>13321.02</v>
      </c>
      <c r="T1309" s="4">
        <f>Table2[Profit]/Table2[Sales]</f>
        <v>5.7431062134616379E-2</v>
      </c>
      <c r="U1309" t="s">
        <v>33</v>
      </c>
    </row>
    <row r="1310" spans="1:21" x14ac:dyDescent="0.35">
      <c r="A1310">
        <v>11391</v>
      </c>
      <c r="B1310" s="1">
        <v>45575</v>
      </c>
      <c r="C1310" s="2">
        <f>YEAR(Table2[Order Date])</f>
        <v>2024</v>
      </c>
      <c r="D1310" s="2" t="str">
        <f>TEXT(Table2[Order Date],"mmm")</f>
        <v>Oct</v>
      </c>
      <c r="E1310" t="s">
        <v>2785</v>
      </c>
      <c r="F1310" t="s">
        <v>22</v>
      </c>
      <c r="G1310" t="s">
        <v>74</v>
      </c>
      <c r="H1310" t="str">
        <f>VLOOKUP(Table2[[#This Row],[City]], Table46[], 2, FALSE)</f>
        <v>Chandigarh</v>
      </c>
      <c r="I1310" t="s">
        <v>129</v>
      </c>
      <c r="J1310" t="s">
        <v>130</v>
      </c>
      <c r="K1310" t="s">
        <v>2786</v>
      </c>
      <c r="L1310" s="2">
        <v>2</v>
      </c>
      <c r="M1310" s="11">
        <v>15156</v>
      </c>
      <c r="N1310" s="6">
        <v>10</v>
      </c>
      <c r="O1310" s="4">
        <f>Table2[[#This Row],[Discount]]/100</f>
        <v>0.1</v>
      </c>
      <c r="P1310" s="4" t="str">
        <f>IF(Table2[[#This Row],[Discount%]]=0,"No Discount",
IF(Table2[[#This Row],[Discount%]]&lt;=0.1,"Medium Discount",
IF(Table2[[#This Row],[Discount%]]&lt;=0.2,"High Discount")))</f>
        <v>Medium Discount</v>
      </c>
      <c r="Q1310" s="9">
        <f>(Table2[Unit_Price]*Table2[Quantity])*(Table2[Discount]/100)</f>
        <v>3031.2000000000003</v>
      </c>
      <c r="R1310" s="10">
        <v>27280.799999999999</v>
      </c>
      <c r="S1310" s="10">
        <v>6486.86</v>
      </c>
      <c r="T1310" s="4">
        <f>Table2[Profit]/Table2[Sales]</f>
        <v>0.23778115011289991</v>
      </c>
      <c r="U1310" t="s">
        <v>33</v>
      </c>
    </row>
    <row r="1311" spans="1:21" x14ac:dyDescent="0.35">
      <c r="A1311">
        <v>11392</v>
      </c>
      <c r="B1311" s="1">
        <v>45660</v>
      </c>
      <c r="C1311" s="2">
        <f>YEAR(Table2[Order Date])</f>
        <v>2025</v>
      </c>
      <c r="D1311" s="2" t="str">
        <f>TEXT(Table2[Order Date],"mmm")</f>
        <v>Jan</v>
      </c>
      <c r="E1311" t="s">
        <v>2787</v>
      </c>
      <c r="F1311" t="s">
        <v>22</v>
      </c>
      <c r="G1311" t="s">
        <v>74</v>
      </c>
      <c r="H1311" t="str">
        <f>VLOOKUP(Table2[[#This Row],[City]], Table46[], 2, FALSE)</f>
        <v>Chandigarh</v>
      </c>
      <c r="I1311" t="s">
        <v>30</v>
      </c>
      <c r="J1311" t="s">
        <v>65</v>
      </c>
      <c r="K1311" t="s">
        <v>2593</v>
      </c>
      <c r="L1311" s="2">
        <v>1</v>
      </c>
      <c r="M1311" s="11">
        <v>4842</v>
      </c>
      <c r="N1311" s="6">
        <v>0</v>
      </c>
      <c r="O1311" s="4">
        <f>Table2[[#This Row],[Discount]]/100</f>
        <v>0</v>
      </c>
      <c r="P1311" s="4" t="str">
        <f>IF(Table2[[#This Row],[Discount%]]=0,"No Discount",
IF(Table2[[#This Row],[Discount%]]&lt;=0.1,"Medium Discount",
IF(Table2[[#This Row],[Discount%]]&lt;=0.2,"High Discount")))</f>
        <v>No Discount</v>
      </c>
      <c r="Q1311" s="9">
        <f>(Table2[Unit_Price]*Table2[Quantity])*(Table2[Discount]/100)</f>
        <v>0</v>
      </c>
      <c r="R1311" s="10">
        <v>4842</v>
      </c>
      <c r="S1311" s="10">
        <v>1158.75</v>
      </c>
      <c r="T1311" s="4">
        <f>Table2[Profit]/Table2[Sales]</f>
        <v>0.23931226765799257</v>
      </c>
      <c r="U1311" t="s">
        <v>72</v>
      </c>
    </row>
    <row r="1312" spans="1:21" x14ac:dyDescent="0.35">
      <c r="A1312">
        <v>11393</v>
      </c>
      <c r="B1312" s="1">
        <v>45769</v>
      </c>
      <c r="C1312" s="2">
        <f>YEAR(Table2[Order Date])</f>
        <v>2025</v>
      </c>
      <c r="D1312" s="2" t="str">
        <f>TEXT(Table2[Order Date],"mmm")</f>
        <v>Apr</v>
      </c>
      <c r="E1312" t="s">
        <v>2788</v>
      </c>
      <c r="F1312" t="s">
        <v>22</v>
      </c>
      <c r="G1312" t="s">
        <v>58</v>
      </c>
      <c r="H1312" t="str">
        <f>VLOOKUP(Table2[[#This Row],[City]], Table46[], 2, FALSE)</f>
        <v>Rajashtan</v>
      </c>
      <c r="I1312" t="s">
        <v>129</v>
      </c>
      <c r="J1312" t="s">
        <v>159</v>
      </c>
      <c r="K1312" t="s">
        <v>2789</v>
      </c>
      <c r="L1312" s="2">
        <v>4</v>
      </c>
      <c r="M1312" s="11">
        <v>47431</v>
      </c>
      <c r="N1312" s="6">
        <v>15</v>
      </c>
      <c r="O1312" s="4">
        <f>Table2[[#This Row],[Discount]]/100</f>
        <v>0.15</v>
      </c>
      <c r="P1312" s="4" t="str">
        <f>IF(Table2[[#This Row],[Discount%]]=0,"No Discount",
IF(Table2[[#This Row],[Discount%]]&lt;=0.1,"Medium Discount",
IF(Table2[[#This Row],[Discount%]]&lt;=0.2,"High Discount")))</f>
        <v>High Discount</v>
      </c>
      <c r="Q1312" s="9">
        <f>(Table2[Unit_Price]*Table2[Quantity])*(Table2[Discount]/100)</f>
        <v>28458.6</v>
      </c>
      <c r="R1312" s="10">
        <v>161265.4</v>
      </c>
      <c r="S1312" s="10">
        <v>9602.02</v>
      </c>
      <c r="T1312" s="4">
        <f>Table2[Profit]/Table2[Sales]</f>
        <v>5.9541724387252325E-2</v>
      </c>
      <c r="U1312" t="s">
        <v>20</v>
      </c>
    </row>
    <row r="1313" spans="1:21" x14ac:dyDescent="0.35">
      <c r="A1313">
        <v>11394</v>
      </c>
      <c r="B1313" s="1">
        <v>45394</v>
      </c>
      <c r="C1313" s="2">
        <f>YEAR(Table2[Order Date])</f>
        <v>2024</v>
      </c>
      <c r="D1313" s="2" t="str">
        <f>TEXT(Table2[Order Date],"mmm")</f>
        <v>Apr</v>
      </c>
      <c r="E1313" t="s">
        <v>2790</v>
      </c>
      <c r="F1313" t="s">
        <v>28</v>
      </c>
      <c r="G1313" t="s">
        <v>29</v>
      </c>
      <c r="H1313" t="str">
        <f>VLOOKUP(Table2[[#This Row],[City]], Table46[], 2, FALSE)</f>
        <v>Bihar</v>
      </c>
      <c r="I1313" t="s">
        <v>96</v>
      </c>
      <c r="J1313" t="s">
        <v>214</v>
      </c>
      <c r="K1313" t="s">
        <v>2791</v>
      </c>
      <c r="L1313" s="2">
        <v>1</v>
      </c>
      <c r="M1313" s="11">
        <v>4254</v>
      </c>
      <c r="N1313" s="6">
        <v>5</v>
      </c>
      <c r="O1313" s="4">
        <f>Table2[[#This Row],[Discount]]/100</f>
        <v>0.05</v>
      </c>
      <c r="P1313" s="4" t="str">
        <f>IF(Table2[[#This Row],[Discount%]]=0,"No Discount",
IF(Table2[[#This Row],[Discount%]]&lt;=0.1,"Medium Discount",
IF(Table2[[#This Row],[Discount%]]&lt;=0.2,"High Discount")))</f>
        <v>Medium Discount</v>
      </c>
      <c r="Q1313" s="9">
        <f>(Table2[Unit_Price]*Table2[Quantity])*(Table2[Discount]/100)</f>
        <v>212.70000000000002</v>
      </c>
      <c r="R1313" s="10">
        <v>4041.3</v>
      </c>
      <c r="S1313" s="10">
        <v>378.57</v>
      </c>
      <c r="T1313" s="4">
        <f>Table2[Profit]/Table2[Sales]</f>
        <v>9.3675302501670249E-2</v>
      </c>
      <c r="U1313" t="s">
        <v>72</v>
      </c>
    </row>
    <row r="1314" spans="1:21" x14ac:dyDescent="0.35">
      <c r="A1314">
        <v>11395</v>
      </c>
      <c r="B1314" s="1">
        <v>45308</v>
      </c>
      <c r="C1314" s="2">
        <f>YEAR(Table2[Order Date])</f>
        <v>2024</v>
      </c>
      <c r="D1314" s="2" t="str">
        <f>TEXT(Table2[Order Date],"mmm")</f>
        <v>Jan</v>
      </c>
      <c r="E1314" t="s">
        <v>2792</v>
      </c>
      <c r="F1314" t="s">
        <v>28</v>
      </c>
      <c r="G1314" t="s">
        <v>85</v>
      </c>
      <c r="H1314" t="str">
        <f>VLOOKUP(Table2[[#This Row],[City]], Table46[], 2, FALSE)</f>
        <v>Odisha</v>
      </c>
      <c r="I1314" t="s">
        <v>24</v>
      </c>
      <c r="J1314" t="s">
        <v>133</v>
      </c>
      <c r="K1314" t="s">
        <v>2793</v>
      </c>
      <c r="L1314" s="2">
        <v>2</v>
      </c>
      <c r="M1314" s="11">
        <v>66728</v>
      </c>
      <c r="N1314" s="6">
        <v>20</v>
      </c>
      <c r="O1314" s="4">
        <f>Table2[[#This Row],[Discount]]/100</f>
        <v>0.2</v>
      </c>
      <c r="P1314" s="4" t="str">
        <f>IF(Table2[[#This Row],[Discount%]]=0,"No Discount",
IF(Table2[[#This Row],[Discount%]]&lt;=0.1,"Medium Discount",
IF(Table2[[#This Row],[Discount%]]&lt;=0.2,"High Discount")))</f>
        <v>High Discount</v>
      </c>
      <c r="Q1314" s="9">
        <f>(Table2[Unit_Price]*Table2[Quantity])*(Table2[Discount]/100)</f>
        <v>26691.200000000001</v>
      </c>
      <c r="R1314" s="10">
        <v>106764.8</v>
      </c>
      <c r="S1314" s="10">
        <v>25571.79</v>
      </c>
      <c r="T1314" s="4">
        <f>Table2[Profit]/Table2[Sales]</f>
        <v>0.23951517728689606</v>
      </c>
      <c r="U1314" t="s">
        <v>83</v>
      </c>
    </row>
    <row r="1315" spans="1:21" x14ac:dyDescent="0.35">
      <c r="A1315">
        <v>11396</v>
      </c>
      <c r="B1315" s="1">
        <v>45638</v>
      </c>
      <c r="C1315" s="2">
        <f>YEAR(Table2[Order Date])</f>
        <v>2024</v>
      </c>
      <c r="D1315" s="2" t="str">
        <f>TEXT(Table2[Order Date],"mmm")</f>
        <v>Dec</v>
      </c>
      <c r="E1315" t="s">
        <v>2794</v>
      </c>
      <c r="F1315" t="s">
        <v>15</v>
      </c>
      <c r="G1315" t="s">
        <v>174</v>
      </c>
      <c r="H1315" t="str">
        <f>VLOOKUP(Table2[[#This Row],[City]], Table46[], 2, FALSE)</f>
        <v>Tamil Nadu</v>
      </c>
      <c r="I1315" t="s">
        <v>42</v>
      </c>
      <c r="J1315" t="s">
        <v>43</v>
      </c>
      <c r="K1315" t="s">
        <v>2795</v>
      </c>
      <c r="L1315" s="2">
        <v>4</v>
      </c>
      <c r="M1315" s="11">
        <v>34919</v>
      </c>
      <c r="N1315" s="6">
        <v>5</v>
      </c>
      <c r="O1315" s="4">
        <f>Table2[[#This Row],[Discount]]/100</f>
        <v>0.05</v>
      </c>
      <c r="P1315" s="4" t="str">
        <f>IF(Table2[[#This Row],[Discount%]]=0,"No Discount",
IF(Table2[[#This Row],[Discount%]]&lt;=0.1,"Medium Discount",
IF(Table2[[#This Row],[Discount%]]&lt;=0.2,"High Discount")))</f>
        <v>Medium Discount</v>
      </c>
      <c r="Q1315" s="9">
        <f>(Table2[Unit_Price]*Table2[Quantity])*(Table2[Discount]/100)</f>
        <v>6983.8</v>
      </c>
      <c r="R1315" s="10">
        <v>132692.20000000001</v>
      </c>
      <c r="S1315" s="10">
        <v>8957.49</v>
      </c>
      <c r="T1315" s="4">
        <f>Table2[Profit]/Table2[Sales]</f>
        <v>6.7505776526427322E-2</v>
      </c>
      <c r="U1315" t="s">
        <v>83</v>
      </c>
    </row>
    <row r="1316" spans="1:21" x14ac:dyDescent="0.35">
      <c r="A1316">
        <v>11397</v>
      </c>
      <c r="B1316" s="1">
        <v>45369</v>
      </c>
      <c r="C1316" s="2">
        <f>YEAR(Table2[Order Date])</f>
        <v>2024</v>
      </c>
      <c r="D1316" s="2" t="str">
        <f>TEXT(Table2[Order Date],"mmm")</f>
        <v>Mar</v>
      </c>
      <c r="E1316" t="s">
        <v>2796</v>
      </c>
      <c r="F1316" t="s">
        <v>15</v>
      </c>
      <c r="G1316" t="s">
        <v>16</v>
      </c>
      <c r="H1316" t="str">
        <f>VLOOKUP(Table2[[#This Row],[City]], Table46[], 2, FALSE)</f>
        <v>Karnataka</v>
      </c>
      <c r="I1316" t="s">
        <v>96</v>
      </c>
      <c r="J1316" t="s">
        <v>138</v>
      </c>
      <c r="K1316" t="s">
        <v>2797</v>
      </c>
      <c r="L1316" s="2">
        <v>2</v>
      </c>
      <c r="M1316" s="11">
        <v>69831</v>
      </c>
      <c r="N1316" s="6">
        <v>15</v>
      </c>
      <c r="O1316" s="4">
        <f>Table2[[#This Row],[Discount]]/100</f>
        <v>0.15</v>
      </c>
      <c r="P1316" s="4" t="str">
        <f>IF(Table2[[#This Row],[Discount%]]=0,"No Discount",
IF(Table2[[#This Row],[Discount%]]&lt;=0.1,"Medium Discount",
IF(Table2[[#This Row],[Discount%]]&lt;=0.2,"High Discount")))</f>
        <v>High Discount</v>
      </c>
      <c r="Q1316" s="9">
        <f>(Table2[Unit_Price]*Table2[Quantity])*(Table2[Discount]/100)</f>
        <v>20949.3</v>
      </c>
      <c r="R1316" s="10">
        <v>118712.7</v>
      </c>
      <c r="S1316" s="10">
        <v>6713.08</v>
      </c>
      <c r="T1316" s="4">
        <f>Table2[Profit]/Table2[Sales]</f>
        <v>5.6548962326692931E-2</v>
      </c>
      <c r="U1316" t="s">
        <v>83</v>
      </c>
    </row>
    <row r="1317" spans="1:21" x14ac:dyDescent="0.35">
      <c r="A1317">
        <v>11398</v>
      </c>
      <c r="B1317" s="1">
        <v>45698</v>
      </c>
      <c r="C1317" s="2">
        <f>YEAR(Table2[Order Date])</f>
        <v>2025</v>
      </c>
      <c r="D1317" s="2" t="str">
        <f>TEXT(Table2[Order Date],"mmm")</f>
        <v>Feb</v>
      </c>
      <c r="E1317" t="s">
        <v>2798</v>
      </c>
      <c r="F1317" t="s">
        <v>15</v>
      </c>
      <c r="G1317" t="s">
        <v>147</v>
      </c>
      <c r="H1317" t="str">
        <f>VLOOKUP(Table2[[#This Row],[City]], Table46[], 2, FALSE)</f>
        <v>Kerala</v>
      </c>
      <c r="I1317" t="s">
        <v>17</v>
      </c>
      <c r="J1317" t="s">
        <v>100</v>
      </c>
      <c r="K1317" t="s">
        <v>2799</v>
      </c>
      <c r="L1317" s="2">
        <v>5</v>
      </c>
      <c r="M1317" s="11">
        <v>16738</v>
      </c>
      <c r="N1317" s="6">
        <v>10</v>
      </c>
      <c r="O1317" s="4">
        <f>Table2[[#This Row],[Discount]]/100</f>
        <v>0.1</v>
      </c>
      <c r="P1317" s="4" t="str">
        <f>IF(Table2[[#This Row],[Discount%]]=0,"No Discount",
IF(Table2[[#This Row],[Discount%]]&lt;=0.1,"Medium Discount",
IF(Table2[[#This Row],[Discount%]]&lt;=0.2,"High Discount")))</f>
        <v>Medium Discount</v>
      </c>
      <c r="Q1317" s="9">
        <f>(Table2[Unit_Price]*Table2[Quantity])*(Table2[Discount]/100)</f>
        <v>8369</v>
      </c>
      <c r="R1317" s="10">
        <v>75321</v>
      </c>
      <c r="S1317" s="10">
        <v>15368.06</v>
      </c>
      <c r="T1317" s="4">
        <f>Table2[Profit]/Table2[Sales]</f>
        <v>0.2040342002894279</v>
      </c>
      <c r="U1317" t="s">
        <v>38</v>
      </c>
    </row>
    <row r="1318" spans="1:21" x14ac:dyDescent="0.35">
      <c r="A1318">
        <v>11399</v>
      </c>
      <c r="B1318" s="1">
        <v>45558</v>
      </c>
      <c r="C1318" s="2">
        <f>YEAR(Table2[Order Date])</f>
        <v>2024</v>
      </c>
      <c r="D1318" s="2" t="str">
        <f>TEXT(Table2[Order Date],"mmm")</f>
        <v>Sep</v>
      </c>
      <c r="E1318" t="s">
        <v>2800</v>
      </c>
      <c r="F1318" t="s">
        <v>15</v>
      </c>
      <c r="G1318" t="s">
        <v>68</v>
      </c>
      <c r="H1318" t="str">
        <f>VLOOKUP(Table2[[#This Row],[City]], Table46[], 2, FALSE)</f>
        <v>Telangana</v>
      </c>
      <c r="I1318" t="s">
        <v>46</v>
      </c>
      <c r="J1318" t="s">
        <v>209</v>
      </c>
      <c r="K1318" t="s">
        <v>2801</v>
      </c>
      <c r="L1318" s="2">
        <v>1</v>
      </c>
      <c r="M1318" s="11">
        <v>27395</v>
      </c>
      <c r="N1318" s="6">
        <v>10</v>
      </c>
      <c r="O1318" s="4">
        <f>Table2[[#This Row],[Discount]]/100</f>
        <v>0.1</v>
      </c>
      <c r="P1318" s="4" t="str">
        <f>IF(Table2[[#This Row],[Discount%]]=0,"No Discount",
IF(Table2[[#This Row],[Discount%]]&lt;=0.1,"Medium Discount",
IF(Table2[[#This Row],[Discount%]]&lt;=0.2,"High Discount")))</f>
        <v>Medium Discount</v>
      </c>
      <c r="Q1318" s="9">
        <f>(Table2[Unit_Price]*Table2[Quantity])*(Table2[Discount]/100)</f>
        <v>2739.5</v>
      </c>
      <c r="R1318" s="10">
        <v>24655.5</v>
      </c>
      <c r="S1318" s="10">
        <v>2317.42</v>
      </c>
      <c r="T1318" s="4">
        <f>Table2[Profit]/Table2[Sales]</f>
        <v>9.3992009896372006E-2</v>
      </c>
      <c r="U1318" t="s">
        <v>72</v>
      </c>
    </row>
    <row r="1319" spans="1:21" x14ac:dyDescent="0.35">
      <c r="A1319">
        <v>11400</v>
      </c>
      <c r="B1319" s="1">
        <v>45332</v>
      </c>
      <c r="C1319" s="2">
        <f>YEAR(Table2[Order Date])</f>
        <v>2024</v>
      </c>
      <c r="D1319" s="2" t="str">
        <f>TEXT(Table2[Order Date],"mmm")</f>
        <v>Feb</v>
      </c>
      <c r="E1319" t="s">
        <v>2802</v>
      </c>
      <c r="F1319" t="s">
        <v>40</v>
      </c>
      <c r="G1319" t="s">
        <v>103</v>
      </c>
      <c r="H1319" t="str">
        <f>VLOOKUP(Table2[[#This Row],[City]], Table46[], 2, FALSE)</f>
        <v>Gujarat</v>
      </c>
      <c r="I1319" t="s">
        <v>24</v>
      </c>
      <c r="J1319" t="s">
        <v>133</v>
      </c>
      <c r="K1319" t="s">
        <v>2803</v>
      </c>
      <c r="L1319" s="2">
        <v>4</v>
      </c>
      <c r="M1319" s="11">
        <v>36193</v>
      </c>
      <c r="N1319" s="6">
        <v>20</v>
      </c>
      <c r="O1319" s="4">
        <f>Table2[[#This Row],[Discount]]/100</f>
        <v>0.2</v>
      </c>
      <c r="P1319" s="4" t="str">
        <f>IF(Table2[[#This Row],[Discount%]]=0,"No Discount",
IF(Table2[[#This Row],[Discount%]]&lt;=0.1,"Medium Discount",
IF(Table2[[#This Row],[Discount%]]&lt;=0.2,"High Discount")))</f>
        <v>High Discount</v>
      </c>
      <c r="Q1319" s="9">
        <f>(Table2[Unit_Price]*Table2[Quantity])*(Table2[Discount]/100)</f>
        <v>28954.400000000001</v>
      </c>
      <c r="R1319" s="10">
        <v>115817.60000000001</v>
      </c>
      <c r="S1319" s="10">
        <v>11661.58</v>
      </c>
      <c r="T1319" s="4">
        <f>Table2[Profit]/Table2[Sales]</f>
        <v>0.10068918713563396</v>
      </c>
      <c r="U1319" t="s">
        <v>83</v>
      </c>
    </row>
    <row r="1320" spans="1:21" x14ac:dyDescent="0.35">
      <c r="A1320">
        <v>11401</v>
      </c>
      <c r="B1320" s="1">
        <v>45560</v>
      </c>
      <c r="C1320" s="2">
        <f>YEAR(Table2[Order Date])</f>
        <v>2024</v>
      </c>
      <c r="D1320" s="2" t="str">
        <f>TEXT(Table2[Order Date],"mmm")</f>
        <v>Sep</v>
      </c>
      <c r="E1320" t="s">
        <v>2804</v>
      </c>
      <c r="F1320" t="s">
        <v>22</v>
      </c>
      <c r="G1320" t="s">
        <v>74</v>
      </c>
      <c r="H1320" t="str">
        <f>VLOOKUP(Table2[[#This Row],[City]], Table46[], 2, FALSE)</f>
        <v>Chandigarh</v>
      </c>
      <c r="I1320" t="s">
        <v>96</v>
      </c>
      <c r="J1320" t="s">
        <v>214</v>
      </c>
      <c r="K1320" t="s">
        <v>2805</v>
      </c>
      <c r="L1320" s="2">
        <v>3</v>
      </c>
      <c r="M1320" s="11">
        <v>1189</v>
      </c>
      <c r="N1320" s="6">
        <v>5</v>
      </c>
      <c r="O1320" s="4">
        <f>Table2[[#This Row],[Discount]]/100</f>
        <v>0.05</v>
      </c>
      <c r="P1320" s="4" t="str">
        <f>IF(Table2[[#This Row],[Discount%]]=0,"No Discount",
IF(Table2[[#This Row],[Discount%]]&lt;=0.1,"Medium Discount",
IF(Table2[[#This Row],[Discount%]]&lt;=0.2,"High Discount")))</f>
        <v>Medium Discount</v>
      </c>
      <c r="Q1320" s="9">
        <f>(Table2[Unit_Price]*Table2[Quantity])*(Table2[Discount]/100)</f>
        <v>178.35000000000002</v>
      </c>
      <c r="R1320" s="10">
        <v>3388.65</v>
      </c>
      <c r="S1320" s="10">
        <v>236.43</v>
      </c>
      <c r="T1320" s="4">
        <f>Table2[Profit]/Table2[Sales]</f>
        <v>6.9771147802222128E-2</v>
      </c>
      <c r="U1320" t="s">
        <v>72</v>
      </c>
    </row>
    <row r="1321" spans="1:21" x14ac:dyDescent="0.35">
      <c r="A1321">
        <v>11402</v>
      </c>
      <c r="B1321" s="1">
        <v>45846</v>
      </c>
      <c r="C1321" s="2">
        <f>YEAR(Table2[Order Date])</f>
        <v>2025</v>
      </c>
      <c r="D1321" s="2" t="str">
        <f>TEXT(Table2[Order Date],"mmm")</f>
        <v>Jul</v>
      </c>
      <c r="E1321" t="s">
        <v>2806</v>
      </c>
      <c r="F1321" t="s">
        <v>15</v>
      </c>
      <c r="G1321" t="s">
        <v>16</v>
      </c>
      <c r="H1321" t="str">
        <f>VLOOKUP(Table2[[#This Row],[City]], Table46[], 2, FALSE)</f>
        <v>Karnataka</v>
      </c>
      <c r="I1321" t="s">
        <v>17</v>
      </c>
      <c r="J1321" t="s">
        <v>111</v>
      </c>
      <c r="K1321" t="s">
        <v>2807</v>
      </c>
      <c r="L1321" s="2">
        <v>1</v>
      </c>
      <c r="M1321" s="11">
        <v>9126</v>
      </c>
      <c r="N1321" s="6">
        <v>10</v>
      </c>
      <c r="O1321" s="4">
        <f>Table2[[#This Row],[Discount]]/100</f>
        <v>0.1</v>
      </c>
      <c r="P1321" s="4" t="str">
        <f>IF(Table2[[#This Row],[Discount%]]=0,"No Discount",
IF(Table2[[#This Row],[Discount%]]&lt;=0.1,"Medium Discount",
IF(Table2[[#This Row],[Discount%]]&lt;=0.2,"High Discount")))</f>
        <v>Medium Discount</v>
      </c>
      <c r="Q1321" s="9">
        <f>(Table2[Unit_Price]*Table2[Quantity])*(Table2[Discount]/100)</f>
        <v>912.6</v>
      </c>
      <c r="R1321" s="10">
        <v>8213.4</v>
      </c>
      <c r="S1321" s="10">
        <v>871.79</v>
      </c>
      <c r="T1321" s="4">
        <f>Table2[Profit]/Table2[Sales]</f>
        <v>0.10614240144154674</v>
      </c>
      <c r="U1321" t="s">
        <v>38</v>
      </c>
    </row>
    <row r="1322" spans="1:21" x14ac:dyDescent="0.35">
      <c r="A1322">
        <v>11403</v>
      </c>
      <c r="B1322" s="1">
        <v>45276</v>
      </c>
      <c r="C1322" s="2">
        <f>YEAR(Table2[Order Date])</f>
        <v>2023</v>
      </c>
      <c r="D1322" s="2" t="str">
        <f>TEXT(Table2[Order Date],"mmm")</f>
        <v>Dec</v>
      </c>
      <c r="E1322" t="s">
        <v>2808</v>
      </c>
      <c r="F1322" t="s">
        <v>40</v>
      </c>
      <c r="G1322" t="s">
        <v>103</v>
      </c>
      <c r="H1322" t="str">
        <f>VLOOKUP(Table2[[#This Row],[City]], Table46[], 2, FALSE)</f>
        <v>Gujarat</v>
      </c>
      <c r="I1322" t="s">
        <v>96</v>
      </c>
      <c r="J1322" t="s">
        <v>183</v>
      </c>
      <c r="K1322" t="s">
        <v>2809</v>
      </c>
      <c r="L1322" s="2">
        <v>4</v>
      </c>
      <c r="M1322" s="11">
        <v>42688</v>
      </c>
      <c r="N1322" s="6">
        <v>20</v>
      </c>
      <c r="O1322" s="4">
        <f>Table2[[#This Row],[Discount]]/100</f>
        <v>0.2</v>
      </c>
      <c r="P1322" s="4" t="str">
        <f>IF(Table2[[#This Row],[Discount%]]=0,"No Discount",
IF(Table2[[#This Row],[Discount%]]&lt;=0.1,"Medium Discount",
IF(Table2[[#This Row],[Discount%]]&lt;=0.2,"High Discount")))</f>
        <v>High Discount</v>
      </c>
      <c r="Q1322" s="9">
        <f>(Table2[Unit_Price]*Table2[Quantity])*(Table2[Discount]/100)</f>
        <v>34150.400000000001</v>
      </c>
      <c r="R1322" s="10">
        <v>136601.60000000001</v>
      </c>
      <c r="S1322" s="10">
        <v>16886.7</v>
      </c>
      <c r="T1322" s="4">
        <f>Table2[Profit]/Table2[Sales]</f>
        <v>0.12362007472826086</v>
      </c>
      <c r="U1322" t="s">
        <v>72</v>
      </c>
    </row>
    <row r="1323" spans="1:21" x14ac:dyDescent="0.35">
      <c r="A1323">
        <v>11404</v>
      </c>
      <c r="B1323" s="1">
        <v>45842</v>
      </c>
      <c r="C1323" s="2">
        <f>YEAR(Table2[Order Date])</f>
        <v>2025</v>
      </c>
      <c r="D1323" s="2" t="str">
        <f>TEXT(Table2[Order Date],"mmm")</f>
        <v>Jul</v>
      </c>
      <c r="E1323" t="s">
        <v>2810</v>
      </c>
      <c r="F1323" t="s">
        <v>28</v>
      </c>
      <c r="G1323" t="s">
        <v>114</v>
      </c>
      <c r="H1323" t="str">
        <f>VLOOKUP(Table2[[#This Row],[City]], Table46[], 2, FALSE)</f>
        <v>Jharkhand</v>
      </c>
      <c r="I1323" t="s">
        <v>86</v>
      </c>
      <c r="J1323" t="s">
        <v>87</v>
      </c>
      <c r="K1323" t="s">
        <v>2811</v>
      </c>
      <c r="L1323" s="2">
        <v>5</v>
      </c>
      <c r="M1323" s="11">
        <v>57067</v>
      </c>
      <c r="N1323" s="6">
        <v>5</v>
      </c>
      <c r="O1323" s="4">
        <f>Table2[[#This Row],[Discount]]/100</f>
        <v>0.05</v>
      </c>
      <c r="P1323" s="4" t="str">
        <f>IF(Table2[[#This Row],[Discount%]]=0,"No Discount",
IF(Table2[[#This Row],[Discount%]]&lt;=0.1,"Medium Discount",
IF(Table2[[#This Row],[Discount%]]&lt;=0.2,"High Discount")))</f>
        <v>Medium Discount</v>
      </c>
      <c r="Q1323" s="9">
        <f>(Table2[Unit_Price]*Table2[Quantity])*(Table2[Discount]/100)</f>
        <v>14266.75</v>
      </c>
      <c r="R1323" s="10">
        <v>271068.25</v>
      </c>
      <c r="S1323" s="10">
        <v>23095.88</v>
      </c>
      <c r="T1323" s="4">
        <f>Table2[Profit]/Table2[Sales]</f>
        <v>8.5203191447172436E-2</v>
      </c>
      <c r="U1323" t="s">
        <v>20</v>
      </c>
    </row>
    <row r="1324" spans="1:21" x14ac:dyDescent="0.35">
      <c r="A1324">
        <v>11405</v>
      </c>
      <c r="B1324" s="1">
        <v>45810</v>
      </c>
      <c r="C1324" s="2">
        <f>YEAR(Table2[Order Date])</f>
        <v>2025</v>
      </c>
      <c r="D1324" s="2" t="str">
        <f>TEXT(Table2[Order Date],"mmm")</f>
        <v>Jun</v>
      </c>
      <c r="E1324" t="s">
        <v>2812</v>
      </c>
      <c r="F1324" t="s">
        <v>40</v>
      </c>
      <c r="G1324" t="s">
        <v>50</v>
      </c>
      <c r="H1324" t="str">
        <f>VLOOKUP(Table2[[#This Row],[City]], Table46[], 2, FALSE)</f>
        <v>Maharashtra</v>
      </c>
      <c r="I1324" t="s">
        <v>30</v>
      </c>
      <c r="J1324" t="s">
        <v>104</v>
      </c>
      <c r="K1324" t="s">
        <v>2813</v>
      </c>
      <c r="L1324" s="2">
        <v>4</v>
      </c>
      <c r="M1324" s="11">
        <v>41620</v>
      </c>
      <c r="N1324" s="6">
        <v>0</v>
      </c>
      <c r="O1324" s="4">
        <f>Table2[[#This Row],[Discount]]/100</f>
        <v>0</v>
      </c>
      <c r="P1324" s="4" t="str">
        <f>IF(Table2[[#This Row],[Discount%]]=0,"No Discount",
IF(Table2[[#This Row],[Discount%]]&lt;=0.1,"Medium Discount",
IF(Table2[[#This Row],[Discount%]]&lt;=0.2,"High Discount")))</f>
        <v>No Discount</v>
      </c>
      <c r="Q1324" s="9">
        <f>(Table2[Unit_Price]*Table2[Quantity])*(Table2[Discount]/100)</f>
        <v>0</v>
      </c>
      <c r="R1324" s="10">
        <v>166480</v>
      </c>
      <c r="S1324" s="10">
        <v>32961.75</v>
      </c>
      <c r="T1324" s="4">
        <f>Table2[Profit]/Table2[Sales]</f>
        <v>0.19799225132148005</v>
      </c>
      <c r="U1324" t="s">
        <v>38</v>
      </c>
    </row>
    <row r="1325" spans="1:21" x14ac:dyDescent="0.35">
      <c r="A1325">
        <v>11406</v>
      </c>
      <c r="B1325" s="1">
        <v>45612</v>
      </c>
      <c r="C1325" s="2">
        <f>YEAR(Table2[Order Date])</f>
        <v>2024</v>
      </c>
      <c r="D1325" s="2" t="str">
        <f>TEXT(Table2[Order Date],"mmm")</f>
        <v>Nov</v>
      </c>
      <c r="E1325" t="s">
        <v>2814</v>
      </c>
      <c r="F1325" t="s">
        <v>22</v>
      </c>
      <c r="G1325" t="s">
        <v>23</v>
      </c>
      <c r="H1325" t="str">
        <f>VLOOKUP(Table2[[#This Row],[City]], Table46[], 2, FALSE)</f>
        <v>Delhi</v>
      </c>
      <c r="I1325" t="s">
        <v>86</v>
      </c>
      <c r="J1325" t="s">
        <v>87</v>
      </c>
      <c r="K1325" t="s">
        <v>2815</v>
      </c>
      <c r="L1325" s="2">
        <v>1</v>
      </c>
      <c r="M1325" s="11">
        <v>37428</v>
      </c>
      <c r="N1325" s="6">
        <v>5</v>
      </c>
      <c r="O1325" s="4">
        <f>Table2[[#This Row],[Discount]]/100</f>
        <v>0.05</v>
      </c>
      <c r="P1325" s="4" t="str">
        <f>IF(Table2[[#This Row],[Discount%]]=0,"No Discount",
IF(Table2[[#This Row],[Discount%]]&lt;=0.1,"Medium Discount",
IF(Table2[[#This Row],[Discount%]]&lt;=0.2,"High Discount")))</f>
        <v>Medium Discount</v>
      </c>
      <c r="Q1325" s="9">
        <f>(Table2[Unit_Price]*Table2[Quantity])*(Table2[Discount]/100)</f>
        <v>1871.4</v>
      </c>
      <c r="R1325" s="10">
        <v>35556.6</v>
      </c>
      <c r="S1325" s="10">
        <v>2974.74</v>
      </c>
      <c r="T1325" s="4">
        <f>Table2[Profit]/Table2[Sales]</f>
        <v>8.3662104925667807E-2</v>
      </c>
      <c r="U1325" t="s">
        <v>83</v>
      </c>
    </row>
    <row r="1326" spans="1:21" x14ac:dyDescent="0.35">
      <c r="A1326">
        <v>11407</v>
      </c>
      <c r="B1326" s="1">
        <v>45639</v>
      </c>
      <c r="C1326" s="2">
        <f>YEAR(Table2[Order Date])</f>
        <v>2024</v>
      </c>
      <c r="D1326" s="2" t="str">
        <f>TEXT(Table2[Order Date],"mmm")</f>
        <v>Dec</v>
      </c>
      <c r="E1326" t="s">
        <v>2816</v>
      </c>
      <c r="F1326" t="s">
        <v>40</v>
      </c>
      <c r="G1326" t="s">
        <v>50</v>
      </c>
      <c r="H1326" t="str">
        <f>VLOOKUP(Table2[[#This Row],[City]], Table46[], 2, FALSE)</f>
        <v>Maharashtra</v>
      </c>
      <c r="I1326" t="s">
        <v>46</v>
      </c>
      <c r="J1326" t="s">
        <v>201</v>
      </c>
      <c r="K1326" t="s">
        <v>2817</v>
      </c>
      <c r="L1326" s="2">
        <v>3</v>
      </c>
      <c r="M1326" s="11">
        <v>17042</v>
      </c>
      <c r="N1326" s="6">
        <v>15</v>
      </c>
      <c r="O1326" s="4">
        <f>Table2[[#This Row],[Discount]]/100</f>
        <v>0.15</v>
      </c>
      <c r="P1326" s="4" t="str">
        <f>IF(Table2[[#This Row],[Discount%]]=0,"No Discount",
IF(Table2[[#This Row],[Discount%]]&lt;=0.1,"Medium Discount",
IF(Table2[[#This Row],[Discount%]]&lt;=0.2,"High Discount")))</f>
        <v>High Discount</v>
      </c>
      <c r="Q1326" s="9">
        <f>(Table2[Unit_Price]*Table2[Quantity])*(Table2[Discount]/100)</f>
        <v>7668.9</v>
      </c>
      <c r="R1326" s="10">
        <v>43457.1</v>
      </c>
      <c r="S1326" s="10">
        <v>10061.049999999999</v>
      </c>
      <c r="T1326" s="4">
        <f>Table2[Profit]/Table2[Sales]</f>
        <v>0.23151682924079148</v>
      </c>
      <c r="U1326" t="s">
        <v>33</v>
      </c>
    </row>
    <row r="1327" spans="1:21" x14ac:dyDescent="0.35">
      <c r="A1327">
        <v>11408</v>
      </c>
      <c r="B1327" s="1">
        <v>45724</v>
      </c>
      <c r="C1327" s="2">
        <f>YEAR(Table2[Order Date])</f>
        <v>2025</v>
      </c>
      <c r="D1327" s="2" t="str">
        <f>TEXT(Table2[Order Date],"mmm")</f>
        <v>Mar</v>
      </c>
      <c r="E1327" t="s">
        <v>2818</v>
      </c>
      <c r="F1327" t="s">
        <v>15</v>
      </c>
      <c r="G1327" t="s">
        <v>16</v>
      </c>
      <c r="H1327" t="str">
        <f>VLOOKUP(Table2[[#This Row],[City]], Table46[], 2, FALSE)</f>
        <v>Karnataka</v>
      </c>
      <c r="I1327" t="s">
        <v>129</v>
      </c>
      <c r="J1327" t="s">
        <v>168</v>
      </c>
      <c r="K1327" t="s">
        <v>2819</v>
      </c>
      <c r="L1327" s="2">
        <v>2</v>
      </c>
      <c r="M1327" s="11">
        <v>72925</v>
      </c>
      <c r="N1327" s="6">
        <v>20</v>
      </c>
      <c r="O1327" s="4">
        <f>Table2[[#This Row],[Discount]]/100</f>
        <v>0.2</v>
      </c>
      <c r="P1327" s="4" t="str">
        <f>IF(Table2[[#This Row],[Discount%]]=0,"No Discount",
IF(Table2[[#This Row],[Discount%]]&lt;=0.1,"Medium Discount",
IF(Table2[[#This Row],[Discount%]]&lt;=0.2,"High Discount")))</f>
        <v>High Discount</v>
      </c>
      <c r="Q1327" s="9">
        <f>(Table2[Unit_Price]*Table2[Quantity])*(Table2[Discount]/100)</f>
        <v>29170</v>
      </c>
      <c r="R1327" s="10">
        <v>116680</v>
      </c>
      <c r="S1327" s="10">
        <v>10906.98</v>
      </c>
      <c r="T1327" s="4">
        <f>Table2[Profit]/Table2[Sales]</f>
        <v>9.3477716832362015E-2</v>
      </c>
      <c r="U1327" t="s">
        <v>38</v>
      </c>
    </row>
    <row r="1328" spans="1:21" x14ac:dyDescent="0.35">
      <c r="A1328">
        <v>11409</v>
      </c>
      <c r="B1328" s="1">
        <v>45847</v>
      </c>
      <c r="C1328" s="2">
        <f>YEAR(Table2[Order Date])</f>
        <v>2025</v>
      </c>
      <c r="D1328" s="2" t="str">
        <f>TEXT(Table2[Order Date],"mmm")</f>
        <v>Jul</v>
      </c>
      <c r="E1328" t="s">
        <v>2820</v>
      </c>
      <c r="F1328" t="s">
        <v>28</v>
      </c>
      <c r="G1328" t="s">
        <v>35</v>
      </c>
      <c r="H1328" t="str">
        <f>VLOOKUP(Table2[[#This Row],[City]], Table46[], 2, FALSE)</f>
        <v>West Bengal</v>
      </c>
      <c r="I1328" t="s">
        <v>24</v>
      </c>
      <c r="J1328" t="s">
        <v>36</v>
      </c>
      <c r="K1328" t="s">
        <v>2821</v>
      </c>
      <c r="L1328" s="2">
        <v>5</v>
      </c>
      <c r="M1328" s="11">
        <v>42402</v>
      </c>
      <c r="N1328" s="6">
        <v>10</v>
      </c>
      <c r="O1328" s="4">
        <f>Table2[[#This Row],[Discount]]/100</f>
        <v>0.1</v>
      </c>
      <c r="P1328" s="4" t="str">
        <f>IF(Table2[[#This Row],[Discount%]]=0,"No Discount",
IF(Table2[[#This Row],[Discount%]]&lt;=0.1,"Medium Discount",
IF(Table2[[#This Row],[Discount%]]&lt;=0.2,"High Discount")))</f>
        <v>Medium Discount</v>
      </c>
      <c r="Q1328" s="9">
        <f>(Table2[Unit_Price]*Table2[Quantity])*(Table2[Discount]/100)</f>
        <v>21201</v>
      </c>
      <c r="R1328" s="10">
        <v>190809</v>
      </c>
      <c r="S1328" s="10">
        <v>26049.57</v>
      </c>
      <c r="T1328" s="4">
        <f>Table2[Profit]/Table2[Sales]</f>
        <v>0.13652170495102431</v>
      </c>
      <c r="U1328" t="s">
        <v>33</v>
      </c>
    </row>
    <row r="1329" spans="1:21" x14ac:dyDescent="0.35">
      <c r="A1329">
        <v>11410</v>
      </c>
      <c r="B1329" s="1">
        <v>45501</v>
      </c>
      <c r="C1329" s="2">
        <f>YEAR(Table2[Order Date])</f>
        <v>2024</v>
      </c>
      <c r="D1329" s="2" t="str">
        <f>TEXT(Table2[Order Date],"mmm")</f>
        <v>Jul</v>
      </c>
      <c r="E1329" t="s">
        <v>2822</v>
      </c>
      <c r="F1329" t="s">
        <v>22</v>
      </c>
      <c r="G1329" t="s">
        <v>54</v>
      </c>
      <c r="H1329" t="str">
        <f>VLOOKUP(Table2[[#This Row],[City]], Table46[], 2, FALSE)</f>
        <v>Uttar Pradesh</v>
      </c>
      <c r="I1329" t="s">
        <v>75</v>
      </c>
      <c r="J1329" t="s">
        <v>76</v>
      </c>
      <c r="K1329" t="s">
        <v>2823</v>
      </c>
      <c r="L1329" s="2">
        <v>3</v>
      </c>
      <c r="M1329" s="11">
        <v>62626</v>
      </c>
      <c r="N1329" s="6">
        <v>0</v>
      </c>
      <c r="O1329" s="4">
        <f>Table2[[#This Row],[Discount]]/100</f>
        <v>0</v>
      </c>
      <c r="P1329" s="4" t="str">
        <f>IF(Table2[[#This Row],[Discount%]]=0,"No Discount",
IF(Table2[[#This Row],[Discount%]]&lt;=0.1,"Medium Discount",
IF(Table2[[#This Row],[Discount%]]&lt;=0.2,"High Discount")))</f>
        <v>No Discount</v>
      </c>
      <c r="Q1329" s="9">
        <f>(Table2[Unit_Price]*Table2[Quantity])*(Table2[Discount]/100)</f>
        <v>0</v>
      </c>
      <c r="R1329" s="10">
        <v>187878</v>
      </c>
      <c r="S1329" s="10">
        <v>13928.71</v>
      </c>
      <c r="T1329" s="4">
        <f>Table2[Profit]/Table2[Sales]</f>
        <v>7.4136993155132586E-2</v>
      </c>
      <c r="U1329" t="s">
        <v>83</v>
      </c>
    </row>
    <row r="1330" spans="1:21" x14ac:dyDescent="0.35">
      <c r="A1330">
        <v>11411</v>
      </c>
      <c r="B1330" s="1">
        <v>45637</v>
      </c>
      <c r="C1330" s="2">
        <f>YEAR(Table2[Order Date])</f>
        <v>2024</v>
      </c>
      <c r="D1330" s="2" t="str">
        <f>TEXT(Table2[Order Date],"mmm")</f>
        <v>Dec</v>
      </c>
      <c r="E1330" t="s">
        <v>2824</v>
      </c>
      <c r="F1330" t="s">
        <v>28</v>
      </c>
      <c r="G1330" t="s">
        <v>114</v>
      </c>
      <c r="H1330" t="str">
        <f>VLOOKUP(Table2[[#This Row],[City]], Table46[], 2, FALSE)</f>
        <v>Jharkhand</v>
      </c>
      <c r="I1330" t="s">
        <v>17</v>
      </c>
      <c r="J1330" t="s">
        <v>111</v>
      </c>
      <c r="K1330" t="s">
        <v>2825</v>
      </c>
      <c r="L1330" s="2">
        <v>1</v>
      </c>
      <c r="M1330" s="11">
        <v>27474</v>
      </c>
      <c r="N1330" s="6">
        <v>0</v>
      </c>
      <c r="O1330" s="4">
        <f>Table2[[#This Row],[Discount]]/100</f>
        <v>0</v>
      </c>
      <c r="P1330" s="4" t="str">
        <f>IF(Table2[[#This Row],[Discount%]]=0,"No Discount",
IF(Table2[[#This Row],[Discount%]]&lt;=0.1,"Medium Discount",
IF(Table2[[#This Row],[Discount%]]&lt;=0.2,"High Discount")))</f>
        <v>No Discount</v>
      </c>
      <c r="Q1330" s="9">
        <f>(Table2[Unit_Price]*Table2[Quantity])*(Table2[Discount]/100)</f>
        <v>0</v>
      </c>
      <c r="R1330" s="10">
        <v>27474</v>
      </c>
      <c r="S1330" s="10">
        <v>4052.31</v>
      </c>
      <c r="T1330" s="4">
        <f>Table2[Profit]/Table2[Sales]</f>
        <v>0.14749617820484823</v>
      </c>
      <c r="U1330" t="s">
        <v>72</v>
      </c>
    </row>
    <row r="1331" spans="1:21" x14ac:dyDescent="0.35">
      <c r="A1331">
        <v>11412</v>
      </c>
      <c r="B1331" s="1">
        <v>45601</v>
      </c>
      <c r="C1331" s="2">
        <f>YEAR(Table2[Order Date])</f>
        <v>2024</v>
      </c>
      <c r="D1331" s="2" t="str">
        <f>TEXT(Table2[Order Date],"mmm")</f>
        <v>Nov</v>
      </c>
      <c r="E1331" t="s">
        <v>2826</v>
      </c>
      <c r="F1331" t="s">
        <v>40</v>
      </c>
      <c r="G1331" t="s">
        <v>110</v>
      </c>
      <c r="H1331" t="str">
        <f>VLOOKUP(Table2[[#This Row],[City]], Table46[], 2, FALSE)</f>
        <v>Gujarat</v>
      </c>
      <c r="I1331" t="s">
        <v>69</v>
      </c>
      <c r="J1331" t="s">
        <v>70</v>
      </c>
      <c r="K1331" t="s">
        <v>2827</v>
      </c>
      <c r="L1331" s="2">
        <v>3</v>
      </c>
      <c r="M1331" s="11">
        <v>50954</v>
      </c>
      <c r="N1331" s="6">
        <v>20</v>
      </c>
      <c r="O1331" s="4">
        <f>Table2[[#This Row],[Discount]]/100</f>
        <v>0.2</v>
      </c>
      <c r="P1331" s="4" t="str">
        <f>IF(Table2[[#This Row],[Discount%]]=0,"No Discount",
IF(Table2[[#This Row],[Discount%]]&lt;=0.1,"Medium Discount",
IF(Table2[[#This Row],[Discount%]]&lt;=0.2,"High Discount")))</f>
        <v>High Discount</v>
      </c>
      <c r="Q1331" s="9">
        <f>(Table2[Unit_Price]*Table2[Quantity])*(Table2[Discount]/100)</f>
        <v>30572.400000000001</v>
      </c>
      <c r="R1331" s="10">
        <v>122289.60000000001</v>
      </c>
      <c r="S1331" s="10">
        <v>10100.799999999999</v>
      </c>
      <c r="T1331" s="4">
        <f>Table2[Profit]/Table2[Sales]</f>
        <v>8.2597375410500967E-2</v>
      </c>
      <c r="U1331" t="s">
        <v>72</v>
      </c>
    </row>
    <row r="1332" spans="1:21" x14ac:dyDescent="0.35">
      <c r="A1332">
        <v>11413</v>
      </c>
      <c r="B1332" s="1">
        <v>45874</v>
      </c>
      <c r="C1332" s="2">
        <f>YEAR(Table2[Order Date])</f>
        <v>2025</v>
      </c>
      <c r="D1332" s="2" t="str">
        <f>TEXT(Table2[Order Date],"mmm")</f>
        <v>Aug</v>
      </c>
      <c r="E1332" t="s">
        <v>2828</v>
      </c>
      <c r="F1332" t="s">
        <v>15</v>
      </c>
      <c r="G1332" t="s">
        <v>147</v>
      </c>
      <c r="H1332" t="str">
        <f>VLOOKUP(Table2[[#This Row],[City]], Table46[], 2, FALSE)</f>
        <v>Kerala</v>
      </c>
      <c r="I1332" t="s">
        <v>129</v>
      </c>
      <c r="J1332" t="s">
        <v>168</v>
      </c>
      <c r="K1332" t="s">
        <v>2829</v>
      </c>
      <c r="L1332" s="2">
        <v>2</v>
      </c>
      <c r="M1332" s="11">
        <v>5007</v>
      </c>
      <c r="N1332" s="6">
        <v>20</v>
      </c>
      <c r="O1332" s="4">
        <f>Table2[[#This Row],[Discount]]/100</f>
        <v>0.2</v>
      </c>
      <c r="P1332" s="4" t="str">
        <f>IF(Table2[[#This Row],[Discount%]]=0,"No Discount",
IF(Table2[[#This Row],[Discount%]]&lt;=0.1,"Medium Discount",
IF(Table2[[#This Row],[Discount%]]&lt;=0.2,"High Discount")))</f>
        <v>High Discount</v>
      </c>
      <c r="Q1332" s="9">
        <f>(Table2[Unit_Price]*Table2[Quantity])*(Table2[Discount]/100)</f>
        <v>2002.8000000000002</v>
      </c>
      <c r="R1332" s="10">
        <v>8011.2</v>
      </c>
      <c r="S1332" s="10">
        <v>1968.74</v>
      </c>
      <c r="T1332" s="4">
        <f>Table2[Profit]/Table2[Sales]</f>
        <v>0.24574845216696625</v>
      </c>
      <c r="U1332" t="s">
        <v>83</v>
      </c>
    </row>
    <row r="1333" spans="1:21" x14ac:dyDescent="0.35">
      <c r="A1333">
        <v>11414</v>
      </c>
      <c r="B1333" s="1">
        <v>45342</v>
      </c>
      <c r="C1333" s="2">
        <f>YEAR(Table2[Order Date])</f>
        <v>2024</v>
      </c>
      <c r="D1333" s="2" t="str">
        <f>TEXT(Table2[Order Date],"mmm")</f>
        <v>Feb</v>
      </c>
      <c r="E1333" t="s">
        <v>2830</v>
      </c>
      <c r="F1333" t="s">
        <v>40</v>
      </c>
      <c r="G1333" t="s">
        <v>103</v>
      </c>
      <c r="H1333" t="str">
        <f>VLOOKUP(Table2[[#This Row],[City]], Table46[], 2, FALSE)</f>
        <v>Gujarat</v>
      </c>
      <c r="I1333" t="s">
        <v>75</v>
      </c>
      <c r="J1333" t="s">
        <v>307</v>
      </c>
      <c r="K1333" t="s">
        <v>2831</v>
      </c>
      <c r="L1333" s="2">
        <v>4</v>
      </c>
      <c r="M1333" s="11">
        <v>62119</v>
      </c>
      <c r="N1333" s="6">
        <v>10</v>
      </c>
      <c r="O1333" s="4">
        <f>Table2[[#This Row],[Discount]]/100</f>
        <v>0.1</v>
      </c>
      <c r="P1333" s="4" t="str">
        <f>IF(Table2[[#This Row],[Discount%]]=0,"No Discount",
IF(Table2[[#This Row],[Discount%]]&lt;=0.1,"Medium Discount",
IF(Table2[[#This Row],[Discount%]]&lt;=0.2,"High Discount")))</f>
        <v>Medium Discount</v>
      </c>
      <c r="Q1333" s="9">
        <f>(Table2[Unit_Price]*Table2[Quantity])*(Table2[Discount]/100)</f>
        <v>24847.600000000002</v>
      </c>
      <c r="R1333" s="10">
        <v>223628.4</v>
      </c>
      <c r="S1333" s="10">
        <v>55725.11</v>
      </c>
      <c r="T1333" s="4">
        <f>Table2[Profit]/Table2[Sales]</f>
        <v>0.2491861945978239</v>
      </c>
      <c r="U1333" t="s">
        <v>72</v>
      </c>
    </row>
    <row r="1334" spans="1:21" x14ac:dyDescent="0.35">
      <c r="A1334">
        <v>11415</v>
      </c>
      <c r="B1334" s="1">
        <v>45712</v>
      </c>
      <c r="C1334" s="2">
        <f>YEAR(Table2[Order Date])</f>
        <v>2025</v>
      </c>
      <c r="D1334" s="2" t="str">
        <f>TEXT(Table2[Order Date],"mmm")</f>
        <v>Feb</v>
      </c>
      <c r="E1334" t="s">
        <v>2832</v>
      </c>
      <c r="F1334" t="s">
        <v>40</v>
      </c>
      <c r="G1334" t="s">
        <v>41</v>
      </c>
      <c r="H1334" t="str">
        <f>VLOOKUP(Table2[[#This Row],[City]], Table46[], 2, FALSE)</f>
        <v>Maharashtra</v>
      </c>
      <c r="I1334" t="s">
        <v>69</v>
      </c>
      <c r="J1334" t="s">
        <v>151</v>
      </c>
      <c r="K1334" t="s">
        <v>2833</v>
      </c>
      <c r="L1334" s="2">
        <v>4</v>
      </c>
      <c r="M1334" s="11">
        <v>20217</v>
      </c>
      <c r="N1334" s="6">
        <v>0</v>
      </c>
      <c r="O1334" s="4">
        <f>Table2[[#This Row],[Discount]]/100</f>
        <v>0</v>
      </c>
      <c r="P1334" s="4" t="str">
        <f>IF(Table2[[#This Row],[Discount%]]=0,"No Discount",
IF(Table2[[#This Row],[Discount%]]&lt;=0.1,"Medium Discount",
IF(Table2[[#This Row],[Discount%]]&lt;=0.2,"High Discount")))</f>
        <v>No Discount</v>
      </c>
      <c r="Q1334" s="9">
        <f>(Table2[Unit_Price]*Table2[Quantity])*(Table2[Discount]/100)</f>
        <v>0</v>
      </c>
      <c r="R1334" s="10">
        <v>80868</v>
      </c>
      <c r="S1334" s="10">
        <v>6742.94</v>
      </c>
      <c r="T1334" s="4">
        <f>Table2[Profit]/Table2[Sales]</f>
        <v>8.3382054706435171E-2</v>
      </c>
      <c r="U1334" t="s">
        <v>38</v>
      </c>
    </row>
    <row r="1335" spans="1:21" x14ac:dyDescent="0.35">
      <c r="A1335">
        <v>11416</v>
      </c>
      <c r="B1335" s="1">
        <v>45746</v>
      </c>
      <c r="C1335" s="2">
        <f>YEAR(Table2[Order Date])</f>
        <v>2025</v>
      </c>
      <c r="D1335" s="2" t="str">
        <f>TEXT(Table2[Order Date],"mmm")</f>
        <v>Mar</v>
      </c>
      <c r="E1335" t="s">
        <v>2834</v>
      </c>
      <c r="F1335" t="s">
        <v>22</v>
      </c>
      <c r="G1335" t="s">
        <v>58</v>
      </c>
      <c r="H1335" t="str">
        <f>VLOOKUP(Table2[[#This Row],[City]], Table46[], 2, FALSE)</f>
        <v>Rajashtan</v>
      </c>
      <c r="I1335" t="s">
        <v>96</v>
      </c>
      <c r="J1335" t="s">
        <v>97</v>
      </c>
      <c r="K1335" t="s">
        <v>2835</v>
      </c>
      <c r="L1335" s="2">
        <v>3</v>
      </c>
      <c r="M1335" s="11">
        <v>25307</v>
      </c>
      <c r="N1335" s="6">
        <v>20</v>
      </c>
      <c r="O1335" s="4">
        <f>Table2[[#This Row],[Discount]]/100</f>
        <v>0.2</v>
      </c>
      <c r="P1335" s="4" t="str">
        <f>IF(Table2[[#This Row],[Discount%]]=0,"No Discount",
IF(Table2[[#This Row],[Discount%]]&lt;=0.1,"Medium Discount",
IF(Table2[[#This Row],[Discount%]]&lt;=0.2,"High Discount")))</f>
        <v>High Discount</v>
      </c>
      <c r="Q1335" s="9">
        <f>(Table2[Unit_Price]*Table2[Quantity])*(Table2[Discount]/100)</f>
        <v>15184.2</v>
      </c>
      <c r="R1335" s="10">
        <v>60736.800000000003</v>
      </c>
      <c r="S1335" s="10">
        <v>11776.86</v>
      </c>
      <c r="T1335" s="4">
        <f>Table2[Profit]/Table2[Sales]</f>
        <v>0.19389990911605484</v>
      </c>
      <c r="U1335" t="s">
        <v>83</v>
      </c>
    </row>
    <row r="1336" spans="1:21" x14ac:dyDescent="0.35">
      <c r="A1336">
        <v>11417</v>
      </c>
      <c r="B1336" s="1">
        <v>45293</v>
      </c>
      <c r="C1336" s="2">
        <f>YEAR(Table2[Order Date])</f>
        <v>2024</v>
      </c>
      <c r="D1336" s="2" t="str">
        <f>TEXT(Table2[Order Date],"mmm")</f>
        <v>Jan</v>
      </c>
      <c r="E1336" t="s">
        <v>2836</v>
      </c>
      <c r="F1336" t="s">
        <v>40</v>
      </c>
      <c r="G1336" t="s">
        <v>41</v>
      </c>
      <c r="H1336" t="str">
        <f>VLOOKUP(Table2[[#This Row],[City]], Table46[], 2, FALSE)</f>
        <v>Maharashtra</v>
      </c>
      <c r="I1336" t="s">
        <v>69</v>
      </c>
      <c r="J1336" t="s">
        <v>123</v>
      </c>
      <c r="K1336" t="s">
        <v>2837</v>
      </c>
      <c r="L1336" s="2">
        <v>4</v>
      </c>
      <c r="M1336" s="11">
        <v>23916</v>
      </c>
      <c r="N1336" s="6">
        <v>0</v>
      </c>
      <c r="O1336" s="4">
        <f>Table2[[#This Row],[Discount]]/100</f>
        <v>0</v>
      </c>
      <c r="P1336" s="4" t="str">
        <f>IF(Table2[[#This Row],[Discount%]]=0,"No Discount",
IF(Table2[[#This Row],[Discount%]]&lt;=0.1,"Medium Discount",
IF(Table2[[#This Row],[Discount%]]&lt;=0.2,"High Discount")))</f>
        <v>No Discount</v>
      </c>
      <c r="Q1336" s="9">
        <f>(Table2[Unit_Price]*Table2[Quantity])*(Table2[Discount]/100)</f>
        <v>0</v>
      </c>
      <c r="R1336" s="10">
        <v>95664</v>
      </c>
      <c r="S1336" s="10">
        <v>15179.03</v>
      </c>
      <c r="T1336" s="4">
        <f>Table2[Profit]/Table2[Sales]</f>
        <v>0.15867024167921057</v>
      </c>
      <c r="U1336" t="s">
        <v>83</v>
      </c>
    </row>
    <row r="1337" spans="1:21" x14ac:dyDescent="0.35">
      <c r="A1337">
        <v>11418</v>
      </c>
      <c r="B1337" s="1">
        <v>45543</v>
      </c>
      <c r="C1337" s="2">
        <f>YEAR(Table2[Order Date])</f>
        <v>2024</v>
      </c>
      <c r="D1337" s="2" t="str">
        <f>TEXT(Table2[Order Date],"mmm")</f>
        <v>Sep</v>
      </c>
      <c r="E1337" t="s">
        <v>2838</v>
      </c>
      <c r="F1337" t="s">
        <v>22</v>
      </c>
      <c r="G1337" t="s">
        <v>74</v>
      </c>
      <c r="H1337" t="str">
        <f>VLOOKUP(Table2[[#This Row],[City]], Table46[], 2, FALSE)</f>
        <v>Chandigarh</v>
      </c>
      <c r="I1337" t="s">
        <v>17</v>
      </c>
      <c r="J1337" t="s">
        <v>111</v>
      </c>
      <c r="K1337" t="s">
        <v>273</v>
      </c>
      <c r="L1337" s="2">
        <v>3</v>
      </c>
      <c r="M1337" s="11">
        <v>6415</v>
      </c>
      <c r="N1337" s="6">
        <v>15</v>
      </c>
      <c r="O1337" s="4">
        <f>Table2[[#This Row],[Discount]]/100</f>
        <v>0.15</v>
      </c>
      <c r="P1337" s="4" t="str">
        <f>IF(Table2[[#This Row],[Discount%]]=0,"No Discount",
IF(Table2[[#This Row],[Discount%]]&lt;=0.1,"Medium Discount",
IF(Table2[[#This Row],[Discount%]]&lt;=0.2,"High Discount")))</f>
        <v>High Discount</v>
      </c>
      <c r="Q1337" s="9">
        <f>(Table2[Unit_Price]*Table2[Quantity])*(Table2[Discount]/100)</f>
        <v>2886.75</v>
      </c>
      <c r="R1337" s="10">
        <v>16358.25</v>
      </c>
      <c r="S1337" s="10">
        <v>1430.73</v>
      </c>
      <c r="T1337" s="4">
        <f>Table2[Profit]/Table2[Sales]</f>
        <v>8.746228967034983E-2</v>
      </c>
      <c r="U1337" t="s">
        <v>33</v>
      </c>
    </row>
    <row r="1338" spans="1:21" x14ac:dyDescent="0.35">
      <c r="A1338">
        <v>11419</v>
      </c>
      <c r="B1338" s="1">
        <v>45275</v>
      </c>
      <c r="C1338" s="2">
        <f>YEAR(Table2[Order Date])</f>
        <v>2023</v>
      </c>
      <c r="D1338" s="2" t="str">
        <f>TEXT(Table2[Order Date],"mmm")</f>
        <v>Dec</v>
      </c>
      <c r="E1338" t="s">
        <v>2839</v>
      </c>
      <c r="F1338" t="s">
        <v>22</v>
      </c>
      <c r="G1338" t="s">
        <v>23</v>
      </c>
      <c r="H1338" t="str">
        <f>VLOOKUP(Table2[[#This Row],[City]], Table46[], 2, FALSE)</f>
        <v>Delhi</v>
      </c>
      <c r="I1338" t="s">
        <v>17</v>
      </c>
      <c r="J1338" t="s">
        <v>18</v>
      </c>
      <c r="K1338" t="s">
        <v>2840</v>
      </c>
      <c r="L1338" s="2">
        <v>4</v>
      </c>
      <c r="M1338" s="11">
        <v>43919</v>
      </c>
      <c r="N1338" s="6">
        <v>10</v>
      </c>
      <c r="O1338" s="4">
        <f>Table2[[#This Row],[Discount]]/100</f>
        <v>0.1</v>
      </c>
      <c r="P1338" s="4" t="str">
        <f>IF(Table2[[#This Row],[Discount%]]=0,"No Discount",
IF(Table2[[#This Row],[Discount%]]&lt;=0.1,"Medium Discount",
IF(Table2[[#This Row],[Discount%]]&lt;=0.2,"High Discount")))</f>
        <v>Medium Discount</v>
      </c>
      <c r="Q1338" s="9">
        <f>(Table2[Unit_Price]*Table2[Quantity])*(Table2[Discount]/100)</f>
        <v>17567.600000000002</v>
      </c>
      <c r="R1338" s="10">
        <v>158108.4</v>
      </c>
      <c r="S1338" s="10">
        <v>23976.18</v>
      </c>
      <c r="T1338" s="4">
        <f>Table2[Profit]/Table2[Sales]</f>
        <v>0.15164393542658075</v>
      </c>
      <c r="U1338" t="s">
        <v>72</v>
      </c>
    </row>
    <row r="1339" spans="1:21" x14ac:dyDescent="0.35">
      <c r="A1339">
        <v>11420</v>
      </c>
      <c r="B1339" s="1">
        <v>45217</v>
      </c>
      <c r="C1339" s="2">
        <f>YEAR(Table2[Order Date])</f>
        <v>2023</v>
      </c>
      <c r="D1339" s="2" t="str">
        <f>TEXT(Table2[Order Date],"mmm")</f>
        <v>Oct</v>
      </c>
      <c r="E1339" t="s">
        <v>2841</v>
      </c>
      <c r="F1339" t="s">
        <v>22</v>
      </c>
      <c r="G1339" t="s">
        <v>54</v>
      </c>
      <c r="H1339" t="str">
        <f>VLOOKUP(Table2[[#This Row],[City]], Table46[], 2, FALSE)</f>
        <v>Uttar Pradesh</v>
      </c>
      <c r="I1339" t="s">
        <v>86</v>
      </c>
      <c r="J1339" t="s">
        <v>296</v>
      </c>
      <c r="K1339" t="s">
        <v>2842</v>
      </c>
      <c r="L1339" s="2">
        <v>5</v>
      </c>
      <c r="M1339" s="11">
        <v>43422</v>
      </c>
      <c r="N1339" s="6">
        <v>10</v>
      </c>
      <c r="O1339" s="4">
        <f>Table2[[#This Row],[Discount]]/100</f>
        <v>0.1</v>
      </c>
      <c r="P1339" s="4" t="str">
        <f>IF(Table2[[#This Row],[Discount%]]=0,"No Discount",
IF(Table2[[#This Row],[Discount%]]&lt;=0.1,"Medium Discount",
IF(Table2[[#This Row],[Discount%]]&lt;=0.2,"High Discount")))</f>
        <v>Medium Discount</v>
      </c>
      <c r="Q1339" s="9">
        <f>(Table2[Unit_Price]*Table2[Quantity])*(Table2[Discount]/100)</f>
        <v>21711</v>
      </c>
      <c r="R1339" s="10">
        <v>195399</v>
      </c>
      <c r="S1339" s="10">
        <v>16213.31</v>
      </c>
      <c r="T1339" s="4">
        <f>Table2[Profit]/Table2[Sales]</f>
        <v>8.2975399055266408E-2</v>
      </c>
      <c r="U1339" t="s">
        <v>20</v>
      </c>
    </row>
    <row r="1340" spans="1:21" x14ac:dyDescent="0.35">
      <c r="A1340">
        <v>11422</v>
      </c>
      <c r="B1340" s="1">
        <v>45493</v>
      </c>
      <c r="C1340" s="2">
        <f>YEAR(Table2[Order Date])</f>
        <v>2024</v>
      </c>
      <c r="D1340" s="2" t="str">
        <f>TEXT(Table2[Order Date],"mmm")</f>
        <v>Jul</v>
      </c>
      <c r="E1340" t="s">
        <v>2845</v>
      </c>
      <c r="F1340" t="s">
        <v>28</v>
      </c>
      <c r="G1340" t="s">
        <v>29</v>
      </c>
      <c r="H1340" t="str">
        <f>VLOOKUP(Table2[[#This Row],[City]], Table46[], 2, FALSE)</f>
        <v>Bihar</v>
      </c>
      <c r="I1340" t="s">
        <v>129</v>
      </c>
      <c r="J1340" t="s">
        <v>159</v>
      </c>
      <c r="K1340" t="s">
        <v>2846</v>
      </c>
      <c r="L1340" s="2">
        <v>4</v>
      </c>
      <c r="M1340" s="11">
        <v>13912</v>
      </c>
      <c r="N1340" s="6">
        <v>5</v>
      </c>
      <c r="O1340" s="4">
        <f>Table2[[#This Row],[Discount]]/100</f>
        <v>0.05</v>
      </c>
      <c r="P1340" s="4" t="str">
        <f>IF(Table2[[#This Row],[Discount%]]=0,"No Discount",
IF(Table2[[#This Row],[Discount%]]&lt;=0.1,"Medium Discount",
IF(Table2[[#This Row],[Discount%]]&lt;=0.2,"High Discount")))</f>
        <v>Medium Discount</v>
      </c>
      <c r="Q1340" s="9">
        <f>(Table2[Unit_Price]*Table2[Quantity])*(Table2[Discount]/100)</f>
        <v>2782.4</v>
      </c>
      <c r="R1340" s="10">
        <v>52865.599999999999</v>
      </c>
      <c r="S1340" s="10">
        <v>3136.41</v>
      </c>
      <c r="T1340" s="4">
        <f>Table2[Profit]/Table2[Sales]</f>
        <v>5.9327994007445296E-2</v>
      </c>
      <c r="U1340" t="s">
        <v>83</v>
      </c>
    </row>
    <row r="1341" spans="1:21" x14ac:dyDescent="0.35">
      <c r="A1341">
        <v>11423</v>
      </c>
      <c r="B1341" s="1">
        <v>45522</v>
      </c>
      <c r="C1341" s="2">
        <f>YEAR(Table2[Order Date])</f>
        <v>2024</v>
      </c>
      <c r="D1341" s="2" t="str">
        <f>TEXT(Table2[Order Date],"mmm")</f>
        <v>Aug</v>
      </c>
      <c r="E1341" t="s">
        <v>2847</v>
      </c>
      <c r="F1341" t="s">
        <v>22</v>
      </c>
      <c r="G1341" t="s">
        <v>167</v>
      </c>
      <c r="H1341" t="str">
        <f>VLOOKUP(Table2[[#This Row],[City]], Table46[], 2, FALSE)</f>
        <v>Punjab</v>
      </c>
      <c r="I1341" t="s">
        <v>96</v>
      </c>
      <c r="J1341" t="s">
        <v>183</v>
      </c>
      <c r="K1341" t="s">
        <v>2848</v>
      </c>
      <c r="L1341" s="2">
        <v>3</v>
      </c>
      <c r="M1341" s="11">
        <v>44421</v>
      </c>
      <c r="N1341" s="6">
        <v>10</v>
      </c>
      <c r="O1341" s="4">
        <f>Table2[[#This Row],[Discount]]/100</f>
        <v>0.1</v>
      </c>
      <c r="P1341" s="4" t="str">
        <f>IF(Table2[[#This Row],[Discount%]]=0,"No Discount",
IF(Table2[[#This Row],[Discount%]]&lt;=0.1,"Medium Discount",
IF(Table2[[#This Row],[Discount%]]&lt;=0.2,"High Discount")))</f>
        <v>Medium Discount</v>
      </c>
      <c r="Q1341" s="9">
        <f>(Table2[Unit_Price]*Table2[Quantity])*(Table2[Discount]/100)</f>
        <v>13326.300000000001</v>
      </c>
      <c r="R1341" s="10">
        <v>119936.7</v>
      </c>
      <c r="S1341" s="10">
        <v>14181.28</v>
      </c>
      <c r="T1341" s="4">
        <f>Table2[Profit]/Table2[Sales]</f>
        <v>0.11823970477760352</v>
      </c>
      <c r="U1341" t="s">
        <v>72</v>
      </c>
    </row>
    <row r="1342" spans="1:21" x14ac:dyDescent="0.35">
      <c r="A1342">
        <v>11424</v>
      </c>
      <c r="B1342" s="1">
        <v>45474</v>
      </c>
      <c r="C1342" s="2">
        <f>YEAR(Table2[Order Date])</f>
        <v>2024</v>
      </c>
      <c r="D1342" s="2" t="str">
        <f>TEXT(Table2[Order Date],"mmm")</f>
        <v>Jul</v>
      </c>
      <c r="E1342" t="s">
        <v>2849</v>
      </c>
      <c r="F1342" t="s">
        <v>15</v>
      </c>
      <c r="G1342" t="s">
        <v>174</v>
      </c>
      <c r="H1342" t="str">
        <f>VLOOKUP(Table2[[#This Row],[City]], Table46[], 2, FALSE)</f>
        <v>Tamil Nadu</v>
      </c>
      <c r="I1342" t="s">
        <v>17</v>
      </c>
      <c r="J1342" t="s">
        <v>291</v>
      </c>
      <c r="K1342" t="s">
        <v>2850</v>
      </c>
      <c r="L1342" s="2">
        <v>4</v>
      </c>
      <c r="M1342" s="11">
        <v>26402</v>
      </c>
      <c r="N1342" s="6">
        <v>15</v>
      </c>
      <c r="O1342" s="4">
        <f>Table2[[#This Row],[Discount]]/100</f>
        <v>0.15</v>
      </c>
      <c r="P1342" s="4" t="str">
        <f>IF(Table2[[#This Row],[Discount%]]=0,"No Discount",
IF(Table2[[#This Row],[Discount%]]&lt;=0.1,"Medium Discount",
IF(Table2[[#This Row],[Discount%]]&lt;=0.2,"High Discount")))</f>
        <v>High Discount</v>
      </c>
      <c r="Q1342" s="9">
        <f>(Table2[Unit_Price]*Table2[Quantity])*(Table2[Discount]/100)</f>
        <v>15841.199999999999</v>
      </c>
      <c r="R1342" s="10">
        <v>89766.8</v>
      </c>
      <c r="S1342" s="10">
        <v>11167.83</v>
      </c>
      <c r="T1342" s="4">
        <f>Table2[Profit]/Table2[Sales]</f>
        <v>0.12440935847106056</v>
      </c>
      <c r="U1342" t="s">
        <v>33</v>
      </c>
    </row>
    <row r="1343" spans="1:21" x14ac:dyDescent="0.35">
      <c r="A1343">
        <v>11425</v>
      </c>
      <c r="B1343" s="1">
        <v>45219</v>
      </c>
      <c r="C1343" s="2">
        <f>YEAR(Table2[Order Date])</f>
        <v>2023</v>
      </c>
      <c r="D1343" s="2" t="str">
        <f>TEXT(Table2[Order Date],"mmm")</f>
        <v>Oct</v>
      </c>
      <c r="E1343" t="s">
        <v>2851</v>
      </c>
      <c r="F1343" t="s">
        <v>22</v>
      </c>
      <c r="G1343" t="s">
        <v>54</v>
      </c>
      <c r="H1343" t="str">
        <f>VLOOKUP(Table2[[#This Row],[City]], Table46[], 2, FALSE)</f>
        <v>Uttar Pradesh</v>
      </c>
      <c r="I1343" t="s">
        <v>17</v>
      </c>
      <c r="J1343" t="s">
        <v>291</v>
      </c>
      <c r="K1343" t="s">
        <v>2852</v>
      </c>
      <c r="L1343" s="2">
        <v>2</v>
      </c>
      <c r="M1343" s="11">
        <v>48812</v>
      </c>
      <c r="N1343" s="6">
        <v>20</v>
      </c>
      <c r="O1343" s="4">
        <f>Table2[[#This Row],[Discount]]/100</f>
        <v>0.2</v>
      </c>
      <c r="P1343" s="4" t="str">
        <f>IF(Table2[[#This Row],[Discount%]]=0,"No Discount",
IF(Table2[[#This Row],[Discount%]]&lt;=0.1,"Medium Discount",
IF(Table2[[#This Row],[Discount%]]&lt;=0.2,"High Discount")))</f>
        <v>High Discount</v>
      </c>
      <c r="Q1343" s="9">
        <f>(Table2[Unit_Price]*Table2[Quantity])*(Table2[Discount]/100)</f>
        <v>19524.8</v>
      </c>
      <c r="R1343" s="10">
        <v>78099.199999999997</v>
      </c>
      <c r="S1343" s="10">
        <v>5054.2</v>
      </c>
      <c r="T1343" s="4">
        <f>Table2[Profit]/Table2[Sales]</f>
        <v>6.471513152503483E-2</v>
      </c>
      <c r="U1343" t="s">
        <v>20</v>
      </c>
    </row>
    <row r="1344" spans="1:21" x14ac:dyDescent="0.35">
      <c r="A1344">
        <v>11426</v>
      </c>
      <c r="B1344" s="1">
        <v>45900</v>
      </c>
      <c r="C1344" s="2">
        <f>YEAR(Table2[Order Date])</f>
        <v>2025</v>
      </c>
      <c r="D1344" s="2" t="str">
        <f>TEXT(Table2[Order Date],"mmm")</f>
        <v>Aug</v>
      </c>
      <c r="E1344" t="s">
        <v>2853</v>
      </c>
      <c r="F1344" t="s">
        <v>15</v>
      </c>
      <c r="G1344" t="s">
        <v>93</v>
      </c>
      <c r="H1344" t="str">
        <f>VLOOKUP(Table2[[#This Row],[City]], Table46[], 2, FALSE)</f>
        <v>Tamil Nadu</v>
      </c>
      <c r="I1344" t="s">
        <v>17</v>
      </c>
      <c r="J1344" t="s">
        <v>291</v>
      </c>
      <c r="K1344" t="s">
        <v>2854</v>
      </c>
      <c r="L1344" s="2">
        <v>2</v>
      </c>
      <c r="M1344" s="11">
        <v>16765</v>
      </c>
      <c r="N1344" s="6">
        <v>20</v>
      </c>
      <c r="O1344" s="4">
        <f>Table2[[#This Row],[Discount]]/100</f>
        <v>0.2</v>
      </c>
      <c r="P1344" s="4" t="str">
        <f>IF(Table2[[#This Row],[Discount%]]=0,"No Discount",
IF(Table2[[#This Row],[Discount%]]&lt;=0.1,"Medium Discount",
IF(Table2[[#This Row],[Discount%]]&lt;=0.2,"High Discount")))</f>
        <v>High Discount</v>
      </c>
      <c r="Q1344" s="9">
        <f>(Table2[Unit_Price]*Table2[Quantity])*(Table2[Discount]/100)</f>
        <v>6706</v>
      </c>
      <c r="R1344" s="10">
        <v>26824</v>
      </c>
      <c r="S1344" s="10">
        <v>3134.93</v>
      </c>
      <c r="T1344" s="4">
        <f>Table2[Profit]/Table2[Sales]</f>
        <v>0.11687033999403519</v>
      </c>
      <c r="U1344" t="s">
        <v>72</v>
      </c>
    </row>
    <row r="1345" spans="1:21" x14ac:dyDescent="0.35">
      <c r="A1345">
        <v>11427</v>
      </c>
      <c r="B1345" s="1">
        <v>45366</v>
      </c>
      <c r="C1345" s="2">
        <f>YEAR(Table2[Order Date])</f>
        <v>2024</v>
      </c>
      <c r="D1345" s="2" t="str">
        <f>TEXT(Table2[Order Date],"mmm")</f>
        <v>Mar</v>
      </c>
      <c r="E1345" t="s">
        <v>2855</v>
      </c>
      <c r="F1345" t="s">
        <v>40</v>
      </c>
      <c r="G1345" t="s">
        <v>103</v>
      </c>
      <c r="H1345" t="str">
        <f>VLOOKUP(Table2[[#This Row],[City]], Table46[], 2, FALSE)</f>
        <v>Gujarat</v>
      </c>
      <c r="I1345" t="s">
        <v>86</v>
      </c>
      <c r="J1345" t="s">
        <v>118</v>
      </c>
      <c r="K1345" t="s">
        <v>2856</v>
      </c>
      <c r="L1345" s="2">
        <v>4</v>
      </c>
      <c r="M1345" s="11">
        <v>70205</v>
      </c>
      <c r="N1345" s="6">
        <v>0</v>
      </c>
      <c r="O1345" s="4">
        <f>Table2[[#This Row],[Discount]]/100</f>
        <v>0</v>
      </c>
      <c r="P1345" s="4" t="str">
        <f>IF(Table2[[#This Row],[Discount%]]=0,"No Discount",
IF(Table2[[#This Row],[Discount%]]&lt;=0.1,"Medium Discount",
IF(Table2[[#This Row],[Discount%]]&lt;=0.2,"High Discount")))</f>
        <v>No Discount</v>
      </c>
      <c r="Q1345" s="9">
        <f>(Table2[Unit_Price]*Table2[Quantity])*(Table2[Discount]/100)</f>
        <v>0</v>
      </c>
      <c r="R1345" s="10">
        <v>280820</v>
      </c>
      <c r="S1345" s="10">
        <v>59885</v>
      </c>
      <c r="T1345" s="4">
        <f>Table2[Profit]/Table2[Sales]</f>
        <v>0.21325048073499039</v>
      </c>
      <c r="U1345" t="s">
        <v>72</v>
      </c>
    </row>
    <row r="1346" spans="1:21" x14ac:dyDescent="0.35">
      <c r="A1346">
        <v>11428</v>
      </c>
      <c r="B1346" s="1">
        <v>45436</v>
      </c>
      <c r="C1346" s="2">
        <f>YEAR(Table2[Order Date])</f>
        <v>2024</v>
      </c>
      <c r="D1346" s="2" t="str">
        <f>TEXT(Table2[Order Date],"mmm")</f>
        <v>May</v>
      </c>
      <c r="E1346" t="s">
        <v>2857</v>
      </c>
      <c r="F1346" t="s">
        <v>22</v>
      </c>
      <c r="G1346" t="s">
        <v>23</v>
      </c>
      <c r="H1346" t="str">
        <f>VLOOKUP(Table2[[#This Row],[City]], Table46[], 2, FALSE)</f>
        <v>Delhi</v>
      </c>
      <c r="I1346" t="s">
        <v>75</v>
      </c>
      <c r="J1346" t="s">
        <v>204</v>
      </c>
      <c r="K1346" t="s">
        <v>2858</v>
      </c>
      <c r="L1346" s="2">
        <v>3</v>
      </c>
      <c r="M1346" s="11">
        <v>79374</v>
      </c>
      <c r="N1346" s="6">
        <v>15</v>
      </c>
      <c r="O1346" s="4">
        <f>Table2[[#This Row],[Discount]]/100</f>
        <v>0.15</v>
      </c>
      <c r="P1346" s="4" t="str">
        <f>IF(Table2[[#This Row],[Discount%]]=0,"No Discount",
IF(Table2[[#This Row],[Discount%]]&lt;=0.1,"Medium Discount",
IF(Table2[[#This Row],[Discount%]]&lt;=0.2,"High Discount")))</f>
        <v>High Discount</v>
      </c>
      <c r="Q1346" s="9">
        <f>(Table2[Unit_Price]*Table2[Quantity])*(Table2[Discount]/100)</f>
        <v>35718.299999999996</v>
      </c>
      <c r="R1346" s="10">
        <v>202403.7</v>
      </c>
      <c r="S1346" s="10">
        <v>48725.77</v>
      </c>
      <c r="T1346" s="4">
        <f>Table2[Profit]/Table2[Sales]</f>
        <v>0.24073556955727585</v>
      </c>
      <c r="U1346" t="s">
        <v>72</v>
      </c>
    </row>
    <row r="1347" spans="1:21" x14ac:dyDescent="0.35">
      <c r="A1347">
        <v>11429</v>
      </c>
      <c r="B1347" s="1">
        <v>45605</v>
      </c>
      <c r="C1347" s="2">
        <f>YEAR(Table2[Order Date])</f>
        <v>2024</v>
      </c>
      <c r="D1347" s="2" t="str">
        <f>TEXT(Table2[Order Date],"mmm")</f>
        <v>Nov</v>
      </c>
      <c r="E1347" t="s">
        <v>2859</v>
      </c>
      <c r="F1347" t="s">
        <v>28</v>
      </c>
      <c r="G1347" t="s">
        <v>35</v>
      </c>
      <c r="H1347" t="str">
        <f>VLOOKUP(Table2[[#This Row],[City]], Table46[], 2, FALSE)</f>
        <v>West Bengal</v>
      </c>
      <c r="I1347" t="s">
        <v>86</v>
      </c>
      <c r="J1347" t="s">
        <v>296</v>
      </c>
      <c r="K1347" t="s">
        <v>2860</v>
      </c>
      <c r="L1347" s="2">
        <v>1</v>
      </c>
      <c r="M1347" s="11">
        <v>50990</v>
      </c>
      <c r="N1347" s="6">
        <v>0</v>
      </c>
      <c r="O1347" s="4">
        <f>Table2[[#This Row],[Discount]]/100</f>
        <v>0</v>
      </c>
      <c r="P1347" s="4" t="str">
        <f>IF(Table2[[#This Row],[Discount%]]=0,"No Discount",
IF(Table2[[#This Row],[Discount%]]&lt;=0.1,"Medium Discount",
IF(Table2[[#This Row],[Discount%]]&lt;=0.2,"High Discount")))</f>
        <v>No Discount</v>
      </c>
      <c r="Q1347" s="9">
        <f>(Table2[Unit_Price]*Table2[Quantity])*(Table2[Discount]/100)</f>
        <v>0</v>
      </c>
      <c r="R1347" s="10">
        <v>50990</v>
      </c>
      <c r="S1347" s="10">
        <v>11837.53</v>
      </c>
      <c r="T1347" s="4">
        <f>Table2[Profit]/Table2[Sales]</f>
        <v>0.23215395175524614</v>
      </c>
      <c r="U1347" t="s">
        <v>38</v>
      </c>
    </row>
    <row r="1348" spans="1:21" x14ac:dyDescent="0.35">
      <c r="A1348">
        <v>11430</v>
      </c>
      <c r="B1348" s="1">
        <v>45306</v>
      </c>
      <c r="C1348" s="2">
        <f>YEAR(Table2[Order Date])</f>
        <v>2024</v>
      </c>
      <c r="D1348" s="2" t="str">
        <f>TEXT(Table2[Order Date],"mmm")</f>
        <v>Jan</v>
      </c>
      <c r="E1348" t="s">
        <v>2861</v>
      </c>
      <c r="F1348" t="s">
        <v>28</v>
      </c>
      <c r="G1348" t="s">
        <v>114</v>
      </c>
      <c r="H1348" t="str">
        <f>VLOOKUP(Table2[[#This Row],[City]], Table46[], 2, FALSE)</f>
        <v>Jharkhand</v>
      </c>
      <c r="I1348" t="s">
        <v>24</v>
      </c>
      <c r="J1348" t="s">
        <v>133</v>
      </c>
      <c r="K1348" t="s">
        <v>2862</v>
      </c>
      <c r="L1348" s="2">
        <v>5</v>
      </c>
      <c r="M1348" s="11">
        <v>3019</v>
      </c>
      <c r="N1348" s="6">
        <v>0</v>
      </c>
      <c r="O1348" s="4">
        <f>Table2[[#This Row],[Discount]]/100</f>
        <v>0</v>
      </c>
      <c r="P1348" s="4" t="str">
        <f>IF(Table2[[#This Row],[Discount%]]=0,"No Discount",
IF(Table2[[#This Row],[Discount%]]&lt;=0.1,"Medium Discount",
IF(Table2[[#This Row],[Discount%]]&lt;=0.2,"High Discount")))</f>
        <v>No Discount</v>
      </c>
      <c r="Q1348" s="9">
        <f>(Table2[Unit_Price]*Table2[Quantity])*(Table2[Discount]/100)</f>
        <v>0</v>
      </c>
      <c r="R1348" s="10">
        <v>15095</v>
      </c>
      <c r="S1348" s="10">
        <v>858.18</v>
      </c>
      <c r="T1348" s="4">
        <f>Table2[Profit]/Table2[Sales]</f>
        <v>5.6851937727724407E-2</v>
      </c>
      <c r="U1348" t="s">
        <v>72</v>
      </c>
    </row>
    <row r="1349" spans="1:21" x14ac:dyDescent="0.35">
      <c r="A1349">
        <v>11431</v>
      </c>
      <c r="B1349" s="1">
        <v>45221</v>
      </c>
      <c r="C1349" s="2">
        <f>YEAR(Table2[Order Date])</f>
        <v>2023</v>
      </c>
      <c r="D1349" s="2" t="str">
        <f>TEXT(Table2[Order Date],"mmm")</f>
        <v>Oct</v>
      </c>
      <c r="E1349" t="s">
        <v>2863</v>
      </c>
      <c r="F1349" t="s">
        <v>40</v>
      </c>
      <c r="G1349" t="s">
        <v>110</v>
      </c>
      <c r="H1349" t="str">
        <f>VLOOKUP(Table2[[#This Row],[City]], Table46[], 2, FALSE)</f>
        <v>Gujarat</v>
      </c>
      <c r="I1349" t="s">
        <v>30</v>
      </c>
      <c r="J1349" t="s">
        <v>31</v>
      </c>
      <c r="K1349" t="s">
        <v>2864</v>
      </c>
      <c r="L1349" s="2">
        <v>2</v>
      </c>
      <c r="M1349" s="11">
        <v>69886</v>
      </c>
      <c r="N1349" s="6">
        <v>0</v>
      </c>
      <c r="O1349" s="4">
        <f>Table2[[#This Row],[Discount]]/100</f>
        <v>0</v>
      </c>
      <c r="P1349" s="4" t="str">
        <f>IF(Table2[[#This Row],[Discount%]]=0,"No Discount",
IF(Table2[[#This Row],[Discount%]]&lt;=0.1,"Medium Discount",
IF(Table2[[#This Row],[Discount%]]&lt;=0.2,"High Discount")))</f>
        <v>No Discount</v>
      </c>
      <c r="Q1349" s="9">
        <f>(Table2[Unit_Price]*Table2[Quantity])*(Table2[Discount]/100)</f>
        <v>0</v>
      </c>
      <c r="R1349" s="10">
        <v>139772</v>
      </c>
      <c r="S1349" s="10">
        <v>23487.65</v>
      </c>
      <c r="T1349" s="4">
        <f>Table2[Profit]/Table2[Sales]</f>
        <v>0.16804259794522508</v>
      </c>
      <c r="U1349" t="s">
        <v>20</v>
      </c>
    </row>
    <row r="1350" spans="1:21" x14ac:dyDescent="0.35">
      <c r="A1350">
        <v>11432</v>
      </c>
      <c r="B1350" s="1">
        <v>45441</v>
      </c>
      <c r="C1350" s="2">
        <f>YEAR(Table2[Order Date])</f>
        <v>2024</v>
      </c>
      <c r="D1350" s="2" t="str">
        <f>TEXT(Table2[Order Date],"mmm")</f>
        <v>May</v>
      </c>
      <c r="E1350" t="s">
        <v>2865</v>
      </c>
      <c r="F1350" t="s">
        <v>40</v>
      </c>
      <c r="G1350" t="s">
        <v>103</v>
      </c>
      <c r="H1350" t="str">
        <f>VLOOKUP(Table2[[#This Row],[City]], Table46[], 2, FALSE)</f>
        <v>Gujarat</v>
      </c>
      <c r="I1350" t="s">
        <v>30</v>
      </c>
      <c r="J1350" t="s">
        <v>227</v>
      </c>
      <c r="K1350" t="s">
        <v>2866</v>
      </c>
      <c r="L1350" s="2">
        <v>1</v>
      </c>
      <c r="M1350" s="11">
        <v>13377</v>
      </c>
      <c r="N1350" s="6">
        <v>0</v>
      </c>
      <c r="O1350" s="4">
        <f>Table2[[#This Row],[Discount]]/100</f>
        <v>0</v>
      </c>
      <c r="P1350" s="4" t="str">
        <f>IF(Table2[[#This Row],[Discount%]]=0,"No Discount",
IF(Table2[[#This Row],[Discount%]]&lt;=0.1,"Medium Discount",
IF(Table2[[#This Row],[Discount%]]&lt;=0.2,"High Discount")))</f>
        <v>No Discount</v>
      </c>
      <c r="Q1350" s="9">
        <f>(Table2[Unit_Price]*Table2[Quantity])*(Table2[Discount]/100)</f>
        <v>0</v>
      </c>
      <c r="R1350" s="10">
        <v>13377</v>
      </c>
      <c r="S1350" s="10">
        <v>1758.03</v>
      </c>
      <c r="T1350" s="4">
        <f>Table2[Profit]/Table2[Sales]</f>
        <v>0.13142184346265978</v>
      </c>
      <c r="U1350" t="s">
        <v>20</v>
      </c>
    </row>
    <row r="1351" spans="1:21" x14ac:dyDescent="0.35">
      <c r="A1351">
        <v>11433</v>
      </c>
      <c r="B1351" s="1">
        <v>45891</v>
      </c>
      <c r="C1351" s="2">
        <f>YEAR(Table2[Order Date])</f>
        <v>2025</v>
      </c>
      <c r="D1351" s="2" t="str">
        <f>TEXT(Table2[Order Date],"mmm")</f>
        <v>Aug</v>
      </c>
      <c r="E1351" t="s">
        <v>2867</v>
      </c>
      <c r="F1351" t="s">
        <v>22</v>
      </c>
      <c r="G1351" t="s">
        <v>167</v>
      </c>
      <c r="H1351" t="str">
        <f>VLOOKUP(Table2[[#This Row],[City]], Table46[], 2, FALSE)</f>
        <v>Punjab</v>
      </c>
      <c r="I1351" t="s">
        <v>42</v>
      </c>
      <c r="J1351" t="s">
        <v>446</v>
      </c>
      <c r="K1351" t="s">
        <v>2868</v>
      </c>
      <c r="L1351" s="2">
        <v>3</v>
      </c>
      <c r="M1351" s="11">
        <v>53574</v>
      </c>
      <c r="N1351" s="6">
        <v>20</v>
      </c>
      <c r="O1351" s="4">
        <f>Table2[[#This Row],[Discount]]/100</f>
        <v>0.2</v>
      </c>
      <c r="P1351" s="4" t="str">
        <f>IF(Table2[[#This Row],[Discount%]]=0,"No Discount",
IF(Table2[[#This Row],[Discount%]]&lt;=0.1,"Medium Discount",
IF(Table2[[#This Row],[Discount%]]&lt;=0.2,"High Discount")))</f>
        <v>High Discount</v>
      </c>
      <c r="Q1351" s="9">
        <f>(Table2[Unit_Price]*Table2[Quantity])*(Table2[Discount]/100)</f>
        <v>32144.400000000001</v>
      </c>
      <c r="R1351" s="10">
        <v>128577.60000000001</v>
      </c>
      <c r="S1351" s="10">
        <v>25557.86</v>
      </c>
      <c r="T1351" s="4">
        <f>Table2[Profit]/Table2[Sales]</f>
        <v>0.19877381441246375</v>
      </c>
      <c r="U1351" t="s">
        <v>72</v>
      </c>
    </row>
    <row r="1352" spans="1:21" x14ac:dyDescent="0.35">
      <c r="A1352">
        <v>11434</v>
      </c>
      <c r="B1352" s="1">
        <v>45882</v>
      </c>
      <c r="C1352" s="2">
        <f>YEAR(Table2[Order Date])</f>
        <v>2025</v>
      </c>
      <c r="D1352" s="2" t="str">
        <f>TEXT(Table2[Order Date],"mmm")</f>
        <v>Aug</v>
      </c>
      <c r="E1352" t="s">
        <v>2869</v>
      </c>
      <c r="F1352" t="s">
        <v>28</v>
      </c>
      <c r="G1352" t="s">
        <v>114</v>
      </c>
      <c r="H1352" t="str">
        <f>VLOOKUP(Table2[[#This Row],[City]], Table46[], 2, FALSE)</f>
        <v>Jharkhand</v>
      </c>
      <c r="I1352" t="s">
        <v>75</v>
      </c>
      <c r="J1352" t="s">
        <v>409</v>
      </c>
      <c r="K1352" t="s">
        <v>2870</v>
      </c>
      <c r="L1352" s="2">
        <v>4</v>
      </c>
      <c r="M1352" s="11">
        <v>16159</v>
      </c>
      <c r="N1352" s="6">
        <v>10</v>
      </c>
      <c r="O1352" s="4">
        <f>Table2[[#This Row],[Discount]]/100</f>
        <v>0.1</v>
      </c>
      <c r="P1352" s="4" t="str">
        <f>IF(Table2[[#This Row],[Discount%]]=0,"No Discount",
IF(Table2[[#This Row],[Discount%]]&lt;=0.1,"Medium Discount",
IF(Table2[[#This Row],[Discount%]]&lt;=0.2,"High Discount")))</f>
        <v>Medium Discount</v>
      </c>
      <c r="Q1352" s="9">
        <f>(Table2[Unit_Price]*Table2[Quantity])*(Table2[Discount]/100)</f>
        <v>6463.6</v>
      </c>
      <c r="R1352" s="10">
        <v>58172.4</v>
      </c>
      <c r="S1352" s="10">
        <v>10005.43</v>
      </c>
      <c r="T1352" s="4">
        <f>Table2[Profit]/Table2[Sales]</f>
        <v>0.17199617000501957</v>
      </c>
      <c r="U1352" t="s">
        <v>33</v>
      </c>
    </row>
    <row r="1353" spans="1:21" x14ac:dyDescent="0.35">
      <c r="A1353">
        <v>11435</v>
      </c>
      <c r="B1353" s="1">
        <v>45553</v>
      </c>
      <c r="C1353" s="2">
        <f>YEAR(Table2[Order Date])</f>
        <v>2024</v>
      </c>
      <c r="D1353" s="2" t="str">
        <f>TEXT(Table2[Order Date],"mmm")</f>
        <v>Sep</v>
      </c>
      <c r="E1353" t="s">
        <v>2871</v>
      </c>
      <c r="F1353" t="s">
        <v>40</v>
      </c>
      <c r="G1353" t="s">
        <v>103</v>
      </c>
      <c r="H1353" t="str">
        <f>VLOOKUP(Table2[[#This Row],[City]], Table46[], 2, FALSE)</f>
        <v>Gujarat</v>
      </c>
      <c r="I1353" t="s">
        <v>46</v>
      </c>
      <c r="J1353" t="s">
        <v>201</v>
      </c>
      <c r="K1353" t="s">
        <v>2872</v>
      </c>
      <c r="L1353" s="2">
        <v>4</v>
      </c>
      <c r="M1353" s="11">
        <v>54791</v>
      </c>
      <c r="N1353" s="6">
        <v>15</v>
      </c>
      <c r="O1353" s="4">
        <f>Table2[[#This Row],[Discount]]/100</f>
        <v>0.15</v>
      </c>
      <c r="P1353" s="4" t="str">
        <f>IF(Table2[[#This Row],[Discount%]]=0,"No Discount",
IF(Table2[[#This Row],[Discount%]]&lt;=0.1,"Medium Discount",
IF(Table2[[#This Row],[Discount%]]&lt;=0.2,"High Discount")))</f>
        <v>High Discount</v>
      </c>
      <c r="Q1353" s="9">
        <f>(Table2[Unit_Price]*Table2[Quantity])*(Table2[Discount]/100)</f>
        <v>32874.6</v>
      </c>
      <c r="R1353" s="10">
        <v>186289.4</v>
      </c>
      <c r="S1353" s="10">
        <v>12177.83</v>
      </c>
      <c r="T1353" s="4">
        <f>Table2[Profit]/Table2[Sales]</f>
        <v>6.5370493436556237E-2</v>
      </c>
      <c r="U1353" t="s">
        <v>38</v>
      </c>
    </row>
    <row r="1354" spans="1:21" x14ac:dyDescent="0.35">
      <c r="A1354">
        <v>11436</v>
      </c>
      <c r="B1354" s="1">
        <v>45445</v>
      </c>
      <c r="C1354" s="2">
        <f>YEAR(Table2[Order Date])</f>
        <v>2024</v>
      </c>
      <c r="D1354" s="2" t="str">
        <f>TEXT(Table2[Order Date],"mmm")</f>
        <v>Jun</v>
      </c>
      <c r="E1354" t="s">
        <v>2873</v>
      </c>
      <c r="F1354" t="s">
        <v>15</v>
      </c>
      <c r="G1354" t="s">
        <v>174</v>
      </c>
      <c r="H1354" t="str">
        <f>VLOOKUP(Table2[[#This Row],[City]], Table46[], 2, FALSE)</f>
        <v>Tamil Nadu</v>
      </c>
      <c r="I1354" t="s">
        <v>17</v>
      </c>
      <c r="J1354" t="s">
        <v>111</v>
      </c>
      <c r="K1354" t="s">
        <v>2874</v>
      </c>
      <c r="L1354" s="2">
        <v>2</v>
      </c>
      <c r="M1354" s="11">
        <v>50012</v>
      </c>
      <c r="N1354" s="6">
        <v>15</v>
      </c>
      <c r="O1354" s="4">
        <f>Table2[[#This Row],[Discount]]/100</f>
        <v>0.15</v>
      </c>
      <c r="P1354" s="4" t="str">
        <f>IF(Table2[[#This Row],[Discount%]]=0,"No Discount",
IF(Table2[[#This Row],[Discount%]]&lt;=0.1,"Medium Discount",
IF(Table2[[#This Row],[Discount%]]&lt;=0.2,"High Discount")))</f>
        <v>High Discount</v>
      </c>
      <c r="Q1354" s="9">
        <f>(Table2[Unit_Price]*Table2[Quantity])*(Table2[Discount]/100)</f>
        <v>15003.599999999999</v>
      </c>
      <c r="R1354" s="10">
        <v>85020.4</v>
      </c>
      <c r="S1354" s="10">
        <v>4700.8100000000004</v>
      </c>
      <c r="T1354" s="4">
        <f>Table2[Profit]/Table2[Sales]</f>
        <v>5.5290377368255157E-2</v>
      </c>
      <c r="U1354" t="s">
        <v>33</v>
      </c>
    </row>
    <row r="1355" spans="1:21" x14ac:dyDescent="0.35">
      <c r="A1355">
        <v>11437</v>
      </c>
      <c r="B1355" s="1">
        <v>45734</v>
      </c>
      <c r="C1355" s="2">
        <f>YEAR(Table2[Order Date])</f>
        <v>2025</v>
      </c>
      <c r="D1355" s="2" t="str">
        <f>TEXT(Table2[Order Date],"mmm")</f>
        <v>Mar</v>
      </c>
      <c r="E1355" t="s">
        <v>2875</v>
      </c>
      <c r="F1355" t="s">
        <v>40</v>
      </c>
      <c r="G1355" t="s">
        <v>62</v>
      </c>
      <c r="H1355" t="str">
        <f>VLOOKUP(Table2[[#This Row],[City]], Table46[], 2, FALSE)</f>
        <v>Goa</v>
      </c>
      <c r="I1355" t="s">
        <v>129</v>
      </c>
      <c r="J1355" t="s">
        <v>130</v>
      </c>
      <c r="K1355" t="s">
        <v>1620</v>
      </c>
      <c r="L1355" s="2">
        <v>4</v>
      </c>
      <c r="M1355" s="11">
        <v>73997</v>
      </c>
      <c r="N1355" s="6">
        <v>5</v>
      </c>
      <c r="O1355" s="4">
        <f>Table2[[#This Row],[Discount]]/100</f>
        <v>0.05</v>
      </c>
      <c r="P1355" s="4" t="str">
        <f>IF(Table2[[#This Row],[Discount%]]=0,"No Discount",
IF(Table2[[#This Row],[Discount%]]&lt;=0.1,"Medium Discount",
IF(Table2[[#This Row],[Discount%]]&lt;=0.2,"High Discount")))</f>
        <v>Medium Discount</v>
      </c>
      <c r="Q1355" s="9">
        <f>(Table2[Unit_Price]*Table2[Quantity])*(Table2[Discount]/100)</f>
        <v>14799.400000000001</v>
      </c>
      <c r="R1355" s="10">
        <v>281188.59999999998</v>
      </c>
      <c r="S1355" s="10">
        <v>55793.97</v>
      </c>
      <c r="T1355" s="4">
        <f>Table2[Profit]/Table2[Sales]</f>
        <v>0.19842187770058958</v>
      </c>
      <c r="U1355" t="s">
        <v>83</v>
      </c>
    </row>
    <row r="1356" spans="1:21" x14ac:dyDescent="0.35">
      <c r="A1356">
        <v>11438</v>
      </c>
      <c r="B1356" s="1">
        <v>45487</v>
      </c>
      <c r="C1356" s="2">
        <f>YEAR(Table2[Order Date])</f>
        <v>2024</v>
      </c>
      <c r="D1356" s="2" t="str">
        <f>TEXT(Table2[Order Date],"mmm")</f>
        <v>Jul</v>
      </c>
      <c r="E1356" t="s">
        <v>2876</v>
      </c>
      <c r="F1356" t="s">
        <v>15</v>
      </c>
      <c r="G1356" t="s">
        <v>147</v>
      </c>
      <c r="H1356" t="str">
        <f>VLOOKUP(Table2[[#This Row],[City]], Table46[], 2, FALSE)</f>
        <v>Kerala</v>
      </c>
      <c r="I1356" t="s">
        <v>42</v>
      </c>
      <c r="J1356" t="s">
        <v>79</v>
      </c>
      <c r="K1356" t="s">
        <v>2877</v>
      </c>
      <c r="L1356" s="2">
        <v>5</v>
      </c>
      <c r="M1356" s="11">
        <v>51750</v>
      </c>
      <c r="N1356" s="6">
        <v>10</v>
      </c>
      <c r="O1356" s="4">
        <f>Table2[[#This Row],[Discount]]/100</f>
        <v>0.1</v>
      </c>
      <c r="P1356" s="4" t="str">
        <f>IF(Table2[[#This Row],[Discount%]]=0,"No Discount",
IF(Table2[[#This Row],[Discount%]]&lt;=0.1,"Medium Discount",
IF(Table2[[#This Row],[Discount%]]&lt;=0.2,"High Discount")))</f>
        <v>Medium Discount</v>
      </c>
      <c r="Q1356" s="9">
        <f>(Table2[Unit_Price]*Table2[Quantity])*(Table2[Discount]/100)</f>
        <v>25875</v>
      </c>
      <c r="R1356" s="10">
        <v>232875</v>
      </c>
      <c r="S1356" s="10">
        <v>13220.24</v>
      </c>
      <c r="T1356" s="4">
        <f>Table2[Profit]/Table2[Sales]</f>
        <v>5.67696833064949E-2</v>
      </c>
      <c r="U1356" t="s">
        <v>83</v>
      </c>
    </row>
    <row r="1357" spans="1:21" x14ac:dyDescent="0.35">
      <c r="A1357">
        <v>11439</v>
      </c>
      <c r="B1357" s="1">
        <v>45341</v>
      </c>
      <c r="C1357" s="2">
        <f>YEAR(Table2[Order Date])</f>
        <v>2024</v>
      </c>
      <c r="D1357" s="2" t="str">
        <f>TEXT(Table2[Order Date],"mmm")</f>
        <v>Feb</v>
      </c>
      <c r="E1357" t="s">
        <v>2878</v>
      </c>
      <c r="F1357" t="s">
        <v>15</v>
      </c>
      <c r="G1357" t="s">
        <v>93</v>
      </c>
      <c r="H1357" t="str">
        <f>VLOOKUP(Table2[[#This Row],[City]], Table46[], 2, FALSE)</f>
        <v>Tamil Nadu</v>
      </c>
      <c r="I1357" t="s">
        <v>69</v>
      </c>
      <c r="J1357" t="s">
        <v>115</v>
      </c>
      <c r="K1357" t="s">
        <v>1088</v>
      </c>
      <c r="L1357" s="2">
        <v>3</v>
      </c>
      <c r="M1357" s="11">
        <v>33780</v>
      </c>
      <c r="N1357" s="6">
        <v>10</v>
      </c>
      <c r="O1357" s="4">
        <f>Table2[[#This Row],[Discount]]/100</f>
        <v>0.1</v>
      </c>
      <c r="P1357" s="4" t="str">
        <f>IF(Table2[[#This Row],[Discount%]]=0,"No Discount",
IF(Table2[[#This Row],[Discount%]]&lt;=0.1,"Medium Discount",
IF(Table2[[#This Row],[Discount%]]&lt;=0.2,"High Discount")))</f>
        <v>Medium Discount</v>
      </c>
      <c r="Q1357" s="9">
        <f>(Table2[Unit_Price]*Table2[Quantity])*(Table2[Discount]/100)</f>
        <v>10134</v>
      </c>
      <c r="R1357" s="10">
        <v>91206</v>
      </c>
      <c r="S1357" s="10">
        <v>17898.650000000001</v>
      </c>
      <c r="T1357" s="4">
        <f>Table2[Profit]/Table2[Sales]</f>
        <v>0.19624421638927264</v>
      </c>
      <c r="U1357" t="s">
        <v>83</v>
      </c>
    </row>
    <row r="1358" spans="1:21" x14ac:dyDescent="0.35">
      <c r="A1358">
        <v>11440</v>
      </c>
      <c r="B1358" s="1">
        <v>45821</v>
      </c>
      <c r="C1358" s="2">
        <f>YEAR(Table2[Order Date])</f>
        <v>2025</v>
      </c>
      <c r="D1358" s="2" t="str">
        <f>TEXT(Table2[Order Date],"mmm")</f>
        <v>Jun</v>
      </c>
      <c r="E1358" t="s">
        <v>2879</v>
      </c>
      <c r="F1358" t="s">
        <v>28</v>
      </c>
      <c r="G1358" t="s">
        <v>85</v>
      </c>
      <c r="H1358" t="str">
        <f>VLOOKUP(Table2[[#This Row],[City]], Table46[], 2, FALSE)</f>
        <v>Odisha</v>
      </c>
      <c r="I1358" t="s">
        <v>42</v>
      </c>
      <c r="J1358" t="s">
        <v>79</v>
      </c>
      <c r="K1358" t="s">
        <v>2880</v>
      </c>
      <c r="L1358" s="2">
        <v>4</v>
      </c>
      <c r="M1358" s="11">
        <v>58069</v>
      </c>
      <c r="N1358" s="6">
        <v>5</v>
      </c>
      <c r="O1358" s="4">
        <f>Table2[[#This Row],[Discount]]/100</f>
        <v>0.05</v>
      </c>
      <c r="P1358" s="4" t="str">
        <f>IF(Table2[[#This Row],[Discount%]]=0,"No Discount",
IF(Table2[[#This Row],[Discount%]]&lt;=0.1,"Medium Discount",
IF(Table2[[#This Row],[Discount%]]&lt;=0.2,"High Discount")))</f>
        <v>Medium Discount</v>
      </c>
      <c r="Q1358" s="9">
        <f>(Table2[Unit_Price]*Table2[Quantity])*(Table2[Discount]/100)</f>
        <v>11613.800000000001</v>
      </c>
      <c r="R1358" s="10">
        <v>220662.2</v>
      </c>
      <c r="S1358" s="10">
        <v>34599.74</v>
      </c>
      <c r="T1358" s="4">
        <f>Table2[Profit]/Table2[Sales]</f>
        <v>0.15679957872259043</v>
      </c>
      <c r="U1358" t="s">
        <v>72</v>
      </c>
    </row>
    <row r="1359" spans="1:21" x14ac:dyDescent="0.35">
      <c r="A1359">
        <v>11441</v>
      </c>
      <c r="B1359" s="1">
        <v>45701</v>
      </c>
      <c r="C1359" s="2">
        <f>YEAR(Table2[Order Date])</f>
        <v>2025</v>
      </c>
      <c r="D1359" s="2" t="str">
        <f>TEXT(Table2[Order Date],"mmm")</f>
        <v>Feb</v>
      </c>
      <c r="E1359" t="s">
        <v>2881</v>
      </c>
      <c r="F1359" t="s">
        <v>40</v>
      </c>
      <c r="G1359" t="s">
        <v>110</v>
      </c>
      <c r="H1359" t="str">
        <f>VLOOKUP(Table2[[#This Row],[City]], Table46[], 2, FALSE)</f>
        <v>Gujarat</v>
      </c>
      <c r="I1359" t="s">
        <v>96</v>
      </c>
      <c r="J1359" t="s">
        <v>183</v>
      </c>
      <c r="K1359" t="s">
        <v>2882</v>
      </c>
      <c r="L1359" s="2">
        <v>3</v>
      </c>
      <c r="M1359" s="11">
        <v>6783</v>
      </c>
      <c r="N1359" s="6">
        <v>20</v>
      </c>
      <c r="O1359" s="4">
        <f>Table2[[#This Row],[Discount]]/100</f>
        <v>0.2</v>
      </c>
      <c r="P1359" s="4" t="str">
        <f>IF(Table2[[#This Row],[Discount%]]=0,"No Discount",
IF(Table2[[#This Row],[Discount%]]&lt;=0.1,"Medium Discount",
IF(Table2[[#This Row],[Discount%]]&lt;=0.2,"High Discount")))</f>
        <v>High Discount</v>
      </c>
      <c r="Q1359" s="9">
        <f>(Table2[Unit_Price]*Table2[Quantity])*(Table2[Discount]/100)</f>
        <v>4069.8</v>
      </c>
      <c r="R1359" s="10">
        <v>16279.2</v>
      </c>
      <c r="S1359" s="10">
        <v>1772.92</v>
      </c>
      <c r="T1359" s="4">
        <f>Table2[Profit]/Table2[Sales]</f>
        <v>0.10890707160057005</v>
      </c>
      <c r="U1359" t="s">
        <v>33</v>
      </c>
    </row>
    <row r="1360" spans="1:21" x14ac:dyDescent="0.35">
      <c r="A1360">
        <v>11442</v>
      </c>
      <c r="B1360" s="1">
        <v>45554</v>
      </c>
      <c r="C1360" s="2">
        <f>YEAR(Table2[Order Date])</f>
        <v>2024</v>
      </c>
      <c r="D1360" s="2" t="str">
        <f>TEXT(Table2[Order Date],"mmm")</f>
        <v>Sep</v>
      </c>
      <c r="E1360" t="s">
        <v>2883</v>
      </c>
      <c r="F1360" t="s">
        <v>28</v>
      </c>
      <c r="G1360" t="s">
        <v>85</v>
      </c>
      <c r="H1360" t="str">
        <f>VLOOKUP(Table2[[#This Row],[City]], Table46[], 2, FALSE)</f>
        <v>Odisha</v>
      </c>
      <c r="I1360" t="s">
        <v>69</v>
      </c>
      <c r="J1360" t="s">
        <v>123</v>
      </c>
      <c r="K1360" t="s">
        <v>2884</v>
      </c>
      <c r="L1360" s="2">
        <v>3</v>
      </c>
      <c r="M1360" s="11">
        <v>46887</v>
      </c>
      <c r="N1360" s="6">
        <v>0</v>
      </c>
      <c r="O1360" s="4">
        <f>Table2[[#This Row],[Discount]]/100</f>
        <v>0</v>
      </c>
      <c r="P1360" s="4" t="str">
        <f>IF(Table2[[#This Row],[Discount%]]=0,"No Discount",
IF(Table2[[#This Row],[Discount%]]&lt;=0.1,"Medium Discount",
IF(Table2[[#This Row],[Discount%]]&lt;=0.2,"High Discount")))</f>
        <v>No Discount</v>
      </c>
      <c r="Q1360" s="9">
        <f>(Table2[Unit_Price]*Table2[Quantity])*(Table2[Discount]/100)</f>
        <v>0</v>
      </c>
      <c r="R1360" s="10">
        <v>140661</v>
      </c>
      <c r="S1360" s="10">
        <v>34962.57</v>
      </c>
      <c r="T1360" s="4">
        <f>Table2[Profit]/Table2[Sales]</f>
        <v>0.24855908887324846</v>
      </c>
      <c r="U1360" t="s">
        <v>72</v>
      </c>
    </row>
    <row r="1361" spans="1:21" x14ac:dyDescent="0.35">
      <c r="A1361">
        <v>11443</v>
      </c>
      <c r="B1361" s="1">
        <v>45712</v>
      </c>
      <c r="C1361" s="2">
        <f>YEAR(Table2[Order Date])</f>
        <v>2025</v>
      </c>
      <c r="D1361" s="2" t="str">
        <f>TEXT(Table2[Order Date],"mmm")</f>
        <v>Feb</v>
      </c>
      <c r="E1361" t="s">
        <v>2885</v>
      </c>
      <c r="F1361" t="s">
        <v>15</v>
      </c>
      <c r="G1361" t="s">
        <v>16</v>
      </c>
      <c r="H1361" t="str">
        <f>VLOOKUP(Table2[[#This Row],[City]], Table46[], 2, FALSE)</f>
        <v>Karnataka</v>
      </c>
      <c r="I1361" t="s">
        <v>17</v>
      </c>
      <c r="J1361" t="s">
        <v>291</v>
      </c>
      <c r="K1361" t="s">
        <v>2886</v>
      </c>
      <c r="L1361" s="2">
        <v>5</v>
      </c>
      <c r="M1361" s="11">
        <v>48885</v>
      </c>
      <c r="N1361" s="6">
        <v>10</v>
      </c>
      <c r="O1361" s="4">
        <f>Table2[[#This Row],[Discount]]/100</f>
        <v>0.1</v>
      </c>
      <c r="P1361" s="4" t="str">
        <f>IF(Table2[[#This Row],[Discount%]]=0,"No Discount",
IF(Table2[[#This Row],[Discount%]]&lt;=0.1,"Medium Discount",
IF(Table2[[#This Row],[Discount%]]&lt;=0.2,"High Discount")))</f>
        <v>Medium Discount</v>
      </c>
      <c r="Q1361" s="9">
        <f>(Table2[Unit_Price]*Table2[Quantity])*(Table2[Discount]/100)</f>
        <v>24442.5</v>
      </c>
      <c r="R1361" s="10">
        <v>219982.5</v>
      </c>
      <c r="S1361" s="10">
        <v>20736.37</v>
      </c>
      <c r="T1361" s="4">
        <f>Table2[Profit]/Table2[Sales]</f>
        <v>9.4263725523621195E-2</v>
      </c>
      <c r="U1361" t="s">
        <v>33</v>
      </c>
    </row>
    <row r="1362" spans="1:21" x14ac:dyDescent="0.35">
      <c r="A1362">
        <v>11444</v>
      </c>
      <c r="B1362" s="1">
        <v>45549</v>
      </c>
      <c r="C1362" s="2">
        <f>YEAR(Table2[Order Date])</f>
        <v>2024</v>
      </c>
      <c r="D1362" s="2" t="str">
        <f>TEXT(Table2[Order Date],"mmm")</f>
        <v>Sep</v>
      </c>
      <c r="E1362" t="s">
        <v>2887</v>
      </c>
      <c r="F1362" t="s">
        <v>28</v>
      </c>
      <c r="G1362" t="s">
        <v>85</v>
      </c>
      <c r="H1362" t="str">
        <f>VLOOKUP(Table2[[#This Row],[City]], Table46[], 2, FALSE)</f>
        <v>Odisha</v>
      </c>
      <c r="I1362" t="s">
        <v>42</v>
      </c>
      <c r="J1362" t="s">
        <v>79</v>
      </c>
      <c r="K1362" t="s">
        <v>2888</v>
      </c>
      <c r="L1362" s="2">
        <v>3</v>
      </c>
      <c r="M1362" s="11">
        <v>50793</v>
      </c>
      <c r="N1362" s="6">
        <v>5</v>
      </c>
      <c r="O1362" s="4">
        <f>Table2[[#This Row],[Discount]]/100</f>
        <v>0.05</v>
      </c>
      <c r="P1362" s="4" t="str">
        <f>IF(Table2[[#This Row],[Discount%]]=0,"No Discount",
IF(Table2[[#This Row],[Discount%]]&lt;=0.1,"Medium Discount",
IF(Table2[[#This Row],[Discount%]]&lt;=0.2,"High Discount")))</f>
        <v>Medium Discount</v>
      </c>
      <c r="Q1362" s="9">
        <f>(Table2[Unit_Price]*Table2[Quantity])*(Table2[Discount]/100)</f>
        <v>7618.9500000000007</v>
      </c>
      <c r="R1362" s="10">
        <v>144760.04999999999</v>
      </c>
      <c r="S1362" s="10">
        <v>31253.32</v>
      </c>
      <c r="T1362" s="4">
        <f>Table2[Profit]/Table2[Sales]</f>
        <v>0.21589741092241957</v>
      </c>
      <c r="U1362" t="s">
        <v>38</v>
      </c>
    </row>
    <row r="1363" spans="1:21" x14ac:dyDescent="0.35">
      <c r="A1363">
        <v>11445</v>
      </c>
      <c r="B1363" s="1">
        <v>45400</v>
      </c>
      <c r="C1363" s="2">
        <f>YEAR(Table2[Order Date])</f>
        <v>2024</v>
      </c>
      <c r="D1363" s="2" t="str">
        <f>TEXT(Table2[Order Date],"mmm")</f>
        <v>Apr</v>
      </c>
      <c r="E1363" t="s">
        <v>2889</v>
      </c>
      <c r="F1363" t="s">
        <v>40</v>
      </c>
      <c r="G1363" t="s">
        <v>41</v>
      </c>
      <c r="H1363" t="str">
        <f>VLOOKUP(Table2[[#This Row],[City]], Table46[], 2, FALSE)</f>
        <v>Maharashtra</v>
      </c>
      <c r="I1363" t="s">
        <v>46</v>
      </c>
      <c r="J1363" t="s">
        <v>141</v>
      </c>
      <c r="K1363" t="s">
        <v>2890</v>
      </c>
      <c r="L1363" s="2">
        <v>1</v>
      </c>
      <c r="M1363" s="11">
        <v>16997</v>
      </c>
      <c r="N1363" s="6">
        <v>0</v>
      </c>
      <c r="O1363" s="4">
        <f>Table2[[#This Row],[Discount]]/100</f>
        <v>0</v>
      </c>
      <c r="P1363" s="4" t="str">
        <f>IF(Table2[[#This Row],[Discount%]]=0,"No Discount",
IF(Table2[[#This Row],[Discount%]]&lt;=0.1,"Medium Discount",
IF(Table2[[#This Row],[Discount%]]&lt;=0.2,"High Discount")))</f>
        <v>No Discount</v>
      </c>
      <c r="Q1363" s="9">
        <f>(Table2[Unit_Price]*Table2[Quantity])*(Table2[Discount]/100)</f>
        <v>0</v>
      </c>
      <c r="R1363" s="10">
        <v>16997</v>
      </c>
      <c r="S1363" s="10">
        <v>2959.07</v>
      </c>
      <c r="T1363" s="4">
        <f>Table2[Profit]/Table2[Sales]</f>
        <v>0.17409366358769196</v>
      </c>
      <c r="U1363" t="s">
        <v>33</v>
      </c>
    </row>
    <row r="1364" spans="1:21" x14ac:dyDescent="0.35">
      <c r="A1364">
        <v>11446</v>
      </c>
      <c r="B1364" s="1">
        <v>45518</v>
      </c>
      <c r="C1364" s="2">
        <f>YEAR(Table2[Order Date])</f>
        <v>2024</v>
      </c>
      <c r="D1364" s="2" t="str">
        <f>TEXT(Table2[Order Date],"mmm")</f>
        <v>Aug</v>
      </c>
      <c r="E1364" t="s">
        <v>2891</v>
      </c>
      <c r="F1364" t="s">
        <v>15</v>
      </c>
      <c r="G1364" t="s">
        <v>93</v>
      </c>
      <c r="H1364" t="str">
        <f>VLOOKUP(Table2[[#This Row],[City]], Table46[], 2, FALSE)</f>
        <v>Tamil Nadu</v>
      </c>
      <c r="I1364" t="s">
        <v>69</v>
      </c>
      <c r="J1364" t="s">
        <v>517</v>
      </c>
      <c r="K1364" t="s">
        <v>2892</v>
      </c>
      <c r="L1364" s="2">
        <v>1</v>
      </c>
      <c r="M1364" s="11">
        <v>54181</v>
      </c>
      <c r="N1364" s="6">
        <v>5</v>
      </c>
      <c r="O1364" s="4">
        <f>Table2[[#This Row],[Discount]]/100</f>
        <v>0.05</v>
      </c>
      <c r="P1364" s="4" t="str">
        <f>IF(Table2[[#This Row],[Discount%]]=0,"No Discount",
IF(Table2[[#This Row],[Discount%]]&lt;=0.1,"Medium Discount",
IF(Table2[[#This Row],[Discount%]]&lt;=0.2,"High Discount")))</f>
        <v>Medium Discount</v>
      </c>
      <c r="Q1364" s="9">
        <f>(Table2[Unit_Price]*Table2[Quantity])*(Table2[Discount]/100)</f>
        <v>2709.05</v>
      </c>
      <c r="R1364" s="10">
        <v>51471.95</v>
      </c>
      <c r="S1364" s="10">
        <v>12268.1</v>
      </c>
      <c r="T1364" s="4">
        <f>Table2[Profit]/Table2[Sales]</f>
        <v>0.23834535120585099</v>
      </c>
      <c r="U1364" t="s">
        <v>20</v>
      </c>
    </row>
    <row r="1365" spans="1:21" x14ac:dyDescent="0.35">
      <c r="A1365">
        <v>11447</v>
      </c>
      <c r="B1365" s="1">
        <v>45842</v>
      </c>
      <c r="C1365" s="2">
        <f>YEAR(Table2[Order Date])</f>
        <v>2025</v>
      </c>
      <c r="D1365" s="2" t="str">
        <f>TEXT(Table2[Order Date],"mmm")</f>
        <v>Jul</v>
      </c>
      <c r="E1365" t="s">
        <v>2893</v>
      </c>
      <c r="F1365" t="s">
        <v>15</v>
      </c>
      <c r="G1365" t="s">
        <v>93</v>
      </c>
      <c r="H1365" t="str">
        <f>VLOOKUP(Table2[[#This Row],[City]], Table46[], 2, FALSE)</f>
        <v>Tamil Nadu</v>
      </c>
      <c r="I1365" t="s">
        <v>30</v>
      </c>
      <c r="J1365" t="s">
        <v>31</v>
      </c>
      <c r="K1365" t="s">
        <v>2894</v>
      </c>
      <c r="L1365" s="2">
        <v>3</v>
      </c>
      <c r="M1365" s="11">
        <v>79851</v>
      </c>
      <c r="N1365" s="6">
        <v>20</v>
      </c>
      <c r="O1365" s="4">
        <f>Table2[[#This Row],[Discount]]/100</f>
        <v>0.2</v>
      </c>
      <c r="P1365" s="4" t="str">
        <f>IF(Table2[[#This Row],[Discount%]]=0,"No Discount",
IF(Table2[[#This Row],[Discount%]]&lt;=0.1,"Medium Discount",
IF(Table2[[#This Row],[Discount%]]&lt;=0.2,"High Discount")))</f>
        <v>High Discount</v>
      </c>
      <c r="Q1365" s="9">
        <f>(Table2[Unit_Price]*Table2[Quantity])*(Table2[Discount]/100)</f>
        <v>47910.600000000006</v>
      </c>
      <c r="R1365" s="10">
        <v>191642.4</v>
      </c>
      <c r="S1365" s="10">
        <v>30465.58</v>
      </c>
      <c r="T1365" s="4">
        <f>Table2[Profit]/Table2[Sales]</f>
        <v>0.15897097928224654</v>
      </c>
      <c r="U1365" t="s">
        <v>38</v>
      </c>
    </row>
    <row r="1366" spans="1:21" x14ac:dyDescent="0.35">
      <c r="A1366">
        <v>11448</v>
      </c>
      <c r="B1366" s="1">
        <v>45222</v>
      </c>
      <c r="C1366" s="2">
        <f>YEAR(Table2[Order Date])</f>
        <v>2023</v>
      </c>
      <c r="D1366" s="2" t="str">
        <f>TEXT(Table2[Order Date],"mmm")</f>
        <v>Oct</v>
      </c>
      <c r="E1366" t="s">
        <v>2895</v>
      </c>
      <c r="F1366" t="s">
        <v>15</v>
      </c>
      <c r="G1366" t="s">
        <v>16</v>
      </c>
      <c r="H1366" t="str">
        <f>VLOOKUP(Table2[[#This Row],[City]], Table46[], 2, FALSE)</f>
        <v>Karnataka</v>
      </c>
      <c r="I1366" t="s">
        <v>86</v>
      </c>
      <c r="J1366" t="s">
        <v>118</v>
      </c>
      <c r="K1366" t="s">
        <v>2896</v>
      </c>
      <c r="L1366" s="2">
        <v>5</v>
      </c>
      <c r="M1366" s="11">
        <v>67709</v>
      </c>
      <c r="N1366" s="6">
        <v>0</v>
      </c>
      <c r="O1366" s="4">
        <f>Table2[[#This Row],[Discount]]/100</f>
        <v>0</v>
      </c>
      <c r="P1366" s="4" t="str">
        <f>IF(Table2[[#This Row],[Discount%]]=0,"No Discount",
IF(Table2[[#This Row],[Discount%]]&lt;=0.1,"Medium Discount",
IF(Table2[[#This Row],[Discount%]]&lt;=0.2,"High Discount")))</f>
        <v>No Discount</v>
      </c>
      <c r="Q1366" s="9">
        <f>(Table2[Unit_Price]*Table2[Quantity])*(Table2[Discount]/100)</f>
        <v>0</v>
      </c>
      <c r="R1366" s="10">
        <v>338545</v>
      </c>
      <c r="S1366" s="10">
        <v>81868.89</v>
      </c>
      <c r="T1366" s="4">
        <f>Table2[Profit]/Table2[Sales]</f>
        <v>0.24182572479286357</v>
      </c>
      <c r="U1366" t="s">
        <v>33</v>
      </c>
    </row>
    <row r="1367" spans="1:21" x14ac:dyDescent="0.35">
      <c r="A1367">
        <v>11449</v>
      </c>
      <c r="B1367" s="1">
        <v>45464</v>
      </c>
      <c r="C1367" s="2">
        <f>YEAR(Table2[Order Date])</f>
        <v>2024</v>
      </c>
      <c r="D1367" s="2" t="str">
        <f>TEXT(Table2[Order Date],"mmm")</f>
        <v>Jun</v>
      </c>
      <c r="E1367" t="s">
        <v>2897</v>
      </c>
      <c r="F1367" t="s">
        <v>15</v>
      </c>
      <c r="G1367" t="s">
        <v>174</v>
      </c>
      <c r="H1367" t="str">
        <f>VLOOKUP(Table2[[#This Row],[City]], Table46[], 2, FALSE)</f>
        <v>Tamil Nadu</v>
      </c>
      <c r="I1367" t="s">
        <v>129</v>
      </c>
      <c r="J1367" t="s">
        <v>130</v>
      </c>
      <c r="K1367" t="s">
        <v>2898</v>
      </c>
      <c r="L1367" s="2">
        <v>3</v>
      </c>
      <c r="M1367" s="11">
        <v>10708</v>
      </c>
      <c r="N1367" s="6">
        <v>5</v>
      </c>
      <c r="O1367" s="4">
        <f>Table2[[#This Row],[Discount]]/100</f>
        <v>0.05</v>
      </c>
      <c r="P1367" s="4" t="str">
        <f>IF(Table2[[#This Row],[Discount%]]=0,"No Discount",
IF(Table2[[#This Row],[Discount%]]&lt;=0.1,"Medium Discount",
IF(Table2[[#This Row],[Discount%]]&lt;=0.2,"High Discount")))</f>
        <v>Medium Discount</v>
      </c>
      <c r="Q1367" s="9">
        <f>(Table2[Unit_Price]*Table2[Quantity])*(Table2[Discount]/100)</f>
        <v>1606.2</v>
      </c>
      <c r="R1367" s="10">
        <v>30517.8</v>
      </c>
      <c r="S1367" s="10">
        <v>3486.02</v>
      </c>
      <c r="T1367" s="4">
        <f>Table2[Profit]/Table2[Sales]</f>
        <v>0.11422907286894862</v>
      </c>
      <c r="U1367" t="s">
        <v>33</v>
      </c>
    </row>
    <row r="1368" spans="1:21" x14ac:dyDescent="0.35">
      <c r="A1368">
        <v>11450</v>
      </c>
      <c r="B1368" s="1">
        <v>45733</v>
      </c>
      <c r="C1368" s="2">
        <f>YEAR(Table2[Order Date])</f>
        <v>2025</v>
      </c>
      <c r="D1368" s="2" t="str">
        <f>TEXT(Table2[Order Date],"mmm")</f>
        <v>Mar</v>
      </c>
      <c r="E1368" t="s">
        <v>2899</v>
      </c>
      <c r="F1368" t="s">
        <v>40</v>
      </c>
      <c r="G1368" t="s">
        <v>41</v>
      </c>
      <c r="H1368" t="str">
        <f>VLOOKUP(Table2[[#This Row],[City]], Table46[], 2, FALSE)</f>
        <v>Maharashtra</v>
      </c>
      <c r="I1368" t="s">
        <v>69</v>
      </c>
      <c r="J1368" t="s">
        <v>123</v>
      </c>
      <c r="K1368" t="s">
        <v>1420</v>
      </c>
      <c r="L1368" s="2">
        <v>3</v>
      </c>
      <c r="M1368" s="11">
        <v>69600</v>
      </c>
      <c r="N1368" s="6">
        <v>5</v>
      </c>
      <c r="O1368" s="4">
        <f>Table2[[#This Row],[Discount]]/100</f>
        <v>0.05</v>
      </c>
      <c r="P1368" s="4" t="str">
        <f>IF(Table2[[#This Row],[Discount%]]=0,"No Discount",
IF(Table2[[#This Row],[Discount%]]&lt;=0.1,"Medium Discount",
IF(Table2[[#This Row],[Discount%]]&lt;=0.2,"High Discount")))</f>
        <v>Medium Discount</v>
      </c>
      <c r="Q1368" s="9">
        <f>(Table2[Unit_Price]*Table2[Quantity])*(Table2[Discount]/100)</f>
        <v>10440</v>
      </c>
      <c r="R1368" s="10">
        <v>198360</v>
      </c>
      <c r="S1368" s="10">
        <v>38148.120000000003</v>
      </c>
      <c r="T1368" s="4">
        <f>Table2[Profit]/Table2[Sales]</f>
        <v>0.1923176043557169</v>
      </c>
      <c r="U1368" t="s">
        <v>83</v>
      </c>
    </row>
    <row r="1369" spans="1:21" x14ac:dyDescent="0.35">
      <c r="A1369">
        <v>11451</v>
      </c>
      <c r="B1369" s="1">
        <v>45927</v>
      </c>
      <c r="C1369" s="2">
        <f>YEAR(Table2[Order Date])</f>
        <v>2025</v>
      </c>
      <c r="D1369" s="2" t="str">
        <f>TEXT(Table2[Order Date],"mmm")</f>
        <v>Sep</v>
      </c>
      <c r="E1369" t="s">
        <v>2900</v>
      </c>
      <c r="F1369" t="s">
        <v>22</v>
      </c>
      <c r="G1369" t="s">
        <v>23</v>
      </c>
      <c r="H1369" t="str">
        <f>VLOOKUP(Table2[[#This Row],[City]], Table46[], 2, FALSE)</f>
        <v>Delhi</v>
      </c>
      <c r="I1369" t="s">
        <v>129</v>
      </c>
      <c r="J1369" t="s">
        <v>159</v>
      </c>
      <c r="K1369" t="s">
        <v>2901</v>
      </c>
      <c r="L1369" s="2">
        <v>4</v>
      </c>
      <c r="M1369" s="11">
        <v>38431</v>
      </c>
      <c r="N1369" s="6">
        <v>20</v>
      </c>
      <c r="O1369" s="4">
        <f>Table2[[#This Row],[Discount]]/100</f>
        <v>0.2</v>
      </c>
      <c r="P1369" s="4" t="str">
        <f>IF(Table2[[#This Row],[Discount%]]=0,"No Discount",
IF(Table2[[#This Row],[Discount%]]&lt;=0.1,"Medium Discount",
IF(Table2[[#This Row],[Discount%]]&lt;=0.2,"High Discount")))</f>
        <v>High Discount</v>
      </c>
      <c r="Q1369" s="9">
        <f>(Table2[Unit_Price]*Table2[Quantity])*(Table2[Discount]/100)</f>
        <v>30744.800000000003</v>
      </c>
      <c r="R1369" s="10">
        <v>122979.2</v>
      </c>
      <c r="S1369" s="10">
        <v>20581.59</v>
      </c>
      <c r="T1369" s="4">
        <f>Table2[Profit]/Table2[Sales]</f>
        <v>0.1673583012411855</v>
      </c>
      <c r="U1369" t="s">
        <v>38</v>
      </c>
    </row>
    <row r="1370" spans="1:21" x14ac:dyDescent="0.35">
      <c r="A1370">
        <v>11452</v>
      </c>
      <c r="B1370" s="1">
        <v>45380</v>
      </c>
      <c r="C1370" s="2">
        <f>YEAR(Table2[Order Date])</f>
        <v>2024</v>
      </c>
      <c r="D1370" s="2" t="str">
        <f>TEXT(Table2[Order Date],"mmm")</f>
        <v>Mar</v>
      </c>
      <c r="E1370" t="s">
        <v>2902</v>
      </c>
      <c r="F1370" t="s">
        <v>22</v>
      </c>
      <c r="G1370" t="s">
        <v>23</v>
      </c>
      <c r="H1370" t="str">
        <f>VLOOKUP(Table2[[#This Row],[City]], Table46[], 2, FALSE)</f>
        <v>Delhi</v>
      </c>
      <c r="I1370" t="s">
        <v>42</v>
      </c>
      <c r="J1370" t="s">
        <v>43</v>
      </c>
      <c r="K1370" t="s">
        <v>2903</v>
      </c>
      <c r="L1370" s="2">
        <v>3</v>
      </c>
      <c r="M1370" s="11">
        <v>47134</v>
      </c>
      <c r="N1370" s="6">
        <v>20</v>
      </c>
      <c r="O1370" s="4">
        <f>Table2[[#This Row],[Discount]]/100</f>
        <v>0.2</v>
      </c>
      <c r="P1370" s="4" t="str">
        <f>IF(Table2[[#This Row],[Discount%]]=0,"No Discount",
IF(Table2[[#This Row],[Discount%]]&lt;=0.1,"Medium Discount",
IF(Table2[[#This Row],[Discount%]]&lt;=0.2,"High Discount")))</f>
        <v>High Discount</v>
      </c>
      <c r="Q1370" s="9">
        <f>(Table2[Unit_Price]*Table2[Quantity])*(Table2[Discount]/100)</f>
        <v>28280.400000000001</v>
      </c>
      <c r="R1370" s="10">
        <v>113121.60000000001</v>
      </c>
      <c r="S1370" s="10">
        <v>12564.93</v>
      </c>
      <c r="T1370" s="4">
        <f>Table2[Profit]/Table2[Sales]</f>
        <v>0.11107454279288836</v>
      </c>
      <c r="U1370" t="s">
        <v>20</v>
      </c>
    </row>
    <row r="1371" spans="1:21" x14ac:dyDescent="0.35">
      <c r="A1371">
        <v>11454</v>
      </c>
      <c r="B1371" s="1">
        <v>45532</v>
      </c>
      <c r="C1371" s="2">
        <f>YEAR(Table2[Order Date])</f>
        <v>2024</v>
      </c>
      <c r="D1371" s="2" t="str">
        <f>TEXT(Table2[Order Date],"mmm")</f>
        <v>Aug</v>
      </c>
      <c r="E1371" t="s">
        <v>2905</v>
      </c>
      <c r="F1371" t="s">
        <v>15</v>
      </c>
      <c r="G1371" t="s">
        <v>93</v>
      </c>
      <c r="H1371" t="str">
        <f>VLOOKUP(Table2[[#This Row],[City]], Table46[], 2, FALSE)</f>
        <v>Tamil Nadu</v>
      </c>
      <c r="I1371" t="s">
        <v>69</v>
      </c>
      <c r="J1371" t="s">
        <v>151</v>
      </c>
      <c r="K1371" t="s">
        <v>2906</v>
      </c>
      <c r="L1371" s="2">
        <v>2</v>
      </c>
      <c r="M1371" s="11">
        <v>10564</v>
      </c>
      <c r="N1371" s="6">
        <v>10</v>
      </c>
      <c r="O1371" s="4">
        <f>Table2[[#This Row],[Discount]]/100</f>
        <v>0.1</v>
      </c>
      <c r="P1371" s="4" t="str">
        <f>IF(Table2[[#This Row],[Discount%]]=0,"No Discount",
IF(Table2[[#This Row],[Discount%]]&lt;=0.1,"Medium Discount",
IF(Table2[[#This Row],[Discount%]]&lt;=0.2,"High Discount")))</f>
        <v>Medium Discount</v>
      </c>
      <c r="Q1371" s="9">
        <f>(Table2[Unit_Price]*Table2[Quantity])*(Table2[Discount]/100)</f>
        <v>2112.8000000000002</v>
      </c>
      <c r="R1371" s="10">
        <v>19015.2</v>
      </c>
      <c r="S1371" s="10">
        <v>4365.82</v>
      </c>
      <c r="T1371" s="4">
        <f>Table2[Profit]/Table2[Sales]</f>
        <v>0.22959632294164667</v>
      </c>
      <c r="U1371" t="s">
        <v>72</v>
      </c>
    </row>
    <row r="1372" spans="1:21" x14ac:dyDescent="0.35">
      <c r="A1372">
        <v>11455</v>
      </c>
      <c r="B1372" s="1">
        <v>45605</v>
      </c>
      <c r="C1372" s="2">
        <f>YEAR(Table2[Order Date])</f>
        <v>2024</v>
      </c>
      <c r="D1372" s="2" t="str">
        <f>TEXT(Table2[Order Date],"mmm")</f>
        <v>Nov</v>
      </c>
      <c r="E1372" t="s">
        <v>2907</v>
      </c>
      <c r="F1372" t="s">
        <v>22</v>
      </c>
      <c r="G1372" t="s">
        <v>74</v>
      </c>
      <c r="H1372" t="str">
        <f>VLOOKUP(Table2[[#This Row],[City]], Table46[], 2, FALSE)</f>
        <v>Chandigarh</v>
      </c>
      <c r="I1372" t="s">
        <v>129</v>
      </c>
      <c r="J1372" t="s">
        <v>148</v>
      </c>
      <c r="K1372" t="s">
        <v>2908</v>
      </c>
      <c r="L1372" s="2">
        <v>5</v>
      </c>
      <c r="M1372" s="11">
        <v>11067</v>
      </c>
      <c r="N1372" s="6">
        <v>0</v>
      </c>
      <c r="O1372" s="4">
        <f>Table2[[#This Row],[Discount]]/100</f>
        <v>0</v>
      </c>
      <c r="P1372" s="4" t="str">
        <f>IF(Table2[[#This Row],[Discount%]]=0,"No Discount",
IF(Table2[[#This Row],[Discount%]]&lt;=0.1,"Medium Discount",
IF(Table2[[#This Row],[Discount%]]&lt;=0.2,"High Discount")))</f>
        <v>No Discount</v>
      </c>
      <c r="Q1372" s="9">
        <f>(Table2[Unit_Price]*Table2[Quantity])*(Table2[Discount]/100)</f>
        <v>0</v>
      </c>
      <c r="R1372" s="10">
        <v>55335</v>
      </c>
      <c r="S1372" s="10">
        <v>5950.22</v>
      </c>
      <c r="T1372" s="4">
        <f>Table2[Profit]/Table2[Sales]</f>
        <v>0.10753085750429205</v>
      </c>
      <c r="U1372" t="s">
        <v>72</v>
      </c>
    </row>
    <row r="1373" spans="1:21" x14ac:dyDescent="0.35">
      <c r="A1373">
        <v>11456</v>
      </c>
      <c r="B1373" s="1">
        <v>45785</v>
      </c>
      <c r="C1373" s="2">
        <f>YEAR(Table2[Order Date])</f>
        <v>2025</v>
      </c>
      <c r="D1373" s="2" t="str">
        <f>TEXT(Table2[Order Date],"mmm")</f>
        <v>May</v>
      </c>
      <c r="E1373" t="s">
        <v>2909</v>
      </c>
      <c r="F1373" t="s">
        <v>22</v>
      </c>
      <c r="G1373" t="s">
        <v>74</v>
      </c>
      <c r="H1373" t="str">
        <f>VLOOKUP(Table2[[#This Row],[City]], Table46[], 2, FALSE)</f>
        <v>Chandigarh</v>
      </c>
      <c r="I1373" t="s">
        <v>96</v>
      </c>
      <c r="J1373" t="s">
        <v>183</v>
      </c>
      <c r="K1373" t="s">
        <v>2910</v>
      </c>
      <c r="L1373" s="2">
        <v>2</v>
      </c>
      <c r="M1373" s="11">
        <v>56125</v>
      </c>
      <c r="N1373" s="6">
        <v>15</v>
      </c>
      <c r="O1373" s="4">
        <f>Table2[[#This Row],[Discount]]/100</f>
        <v>0.15</v>
      </c>
      <c r="P1373" s="4" t="str">
        <f>IF(Table2[[#This Row],[Discount%]]=0,"No Discount",
IF(Table2[[#This Row],[Discount%]]&lt;=0.1,"Medium Discount",
IF(Table2[[#This Row],[Discount%]]&lt;=0.2,"High Discount")))</f>
        <v>High Discount</v>
      </c>
      <c r="Q1373" s="9">
        <f>(Table2[Unit_Price]*Table2[Quantity])*(Table2[Discount]/100)</f>
        <v>16837.5</v>
      </c>
      <c r="R1373" s="10">
        <v>95412.5</v>
      </c>
      <c r="S1373" s="10">
        <v>8222.59</v>
      </c>
      <c r="T1373" s="4">
        <f>Table2[Profit]/Table2[Sales]</f>
        <v>8.6179379012183935E-2</v>
      </c>
      <c r="U1373" t="s">
        <v>33</v>
      </c>
    </row>
    <row r="1374" spans="1:21" x14ac:dyDescent="0.35">
      <c r="A1374">
        <v>11457</v>
      </c>
      <c r="B1374" s="1">
        <v>45526</v>
      </c>
      <c r="C1374" s="2">
        <f>YEAR(Table2[Order Date])</f>
        <v>2024</v>
      </c>
      <c r="D1374" s="2" t="str">
        <f>TEXT(Table2[Order Date],"mmm")</f>
        <v>Aug</v>
      </c>
      <c r="E1374" t="s">
        <v>2911</v>
      </c>
      <c r="F1374" t="s">
        <v>28</v>
      </c>
      <c r="G1374" t="s">
        <v>29</v>
      </c>
      <c r="H1374" t="str">
        <f>VLOOKUP(Table2[[#This Row],[City]], Table46[], 2, FALSE)</f>
        <v>Bihar</v>
      </c>
      <c r="I1374" t="s">
        <v>46</v>
      </c>
      <c r="J1374" t="s">
        <v>209</v>
      </c>
      <c r="K1374" t="s">
        <v>2912</v>
      </c>
      <c r="L1374" s="2">
        <v>2</v>
      </c>
      <c r="M1374" s="11">
        <v>73299</v>
      </c>
      <c r="N1374" s="6">
        <v>10</v>
      </c>
      <c r="O1374" s="4">
        <f>Table2[[#This Row],[Discount]]/100</f>
        <v>0.1</v>
      </c>
      <c r="P1374" s="4" t="str">
        <f>IF(Table2[[#This Row],[Discount%]]=0,"No Discount",
IF(Table2[[#This Row],[Discount%]]&lt;=0.1,"Medium Discount",
IF(Table2[[#This Row],[Discount%]]&lt;=0.2,"High Discount")))</f>
        <v>Medium Discount</v>
      </c>
      <c r="Q1374" s="9">
        <f>(Table2[Unit_Price]*Table2[Quantity])*(Table2[Discount]/100)</f>
        <v>14659.800000000001</v>
      </c>
      <c r="R1374" s="10">
        <v>131938.20000000001</v>
      </c>
      <c r="S1374" s="10">
        <v>18463.12</v>
      </c>
      <c r="T1374" s="4">
        <f>Table2[Profit]/Table2[Sales]</f>
        <v>0.13993763746966381</v>
      </c>
      <c r="U1374" t="s">
        <v>72</v>
      </c>
    </row>
    <row r="1375" spans="1:21" x14ac:dyDescent="0.35">
      <c r="A1375">
        <v>11458</v>
      </c>
      <c r="B1375" s="1">
        <v>45211</v>
      </c>
      <c r="C1375" s="2">
        <f>YEAR(Table2[Order Date])</f>
        <v>2023</v>
      </c>
      <c r="D1375" s="2" t="str">
        <f>TEXT(Table2[Order Date],"mmm")</f>
        <v>Oct</v>
      </c>
      <c r="E1375" t="s">
        <v>2913</v>
      </c>
      <c r="F1375" t="s">
        <v>40</v>
      </c>
      <c r="G1375" t="s">
        <v>50</v>
      </c>
      <c r="H1375" t="str">
        <f>VLOOKUP(Table2[[#This Row],[City]], Table46[], 2, FALSE)</f>
        <v>Maharashtra</v>
      </c>
      <c r="I1375" t="s">
        <v>69</v>
      </c>
      <c r="J1375" t="s">
        <v>151</v>
      </c>
      <c r="K1375" t="s">
        <v>2914</v>
      </c>
      <c r="L1375" s="2">
        <v>1</v>
      </c>
      <c r="M1375" s="11">
        <v>23413</v>
      </c>
      <c r="N1375" s="6">
        <v>20</v>
      </c>
      <c r="O1375" s="4">
        <f>Table2[[#This Row],[Discount]]/100</f>
        <v>0.2</v>
      </c>
      <c r="P1375" s="4" t="str">
        <f>IF(Table2[[#This Row],[Discount%]]=0,"No Discount",
IF(Table2[[#This Row],[Discount%]]&lt;=0.1,"Medium Discount",
IF(Table2[[#This Row],[Discount%]]&lt;=0.2,"High Discount")))</f>
        <v>High Discount</v>
      </c>
      <c r="Q1375" s="9">
        <f>(Table2[Unit_Price]*Table2[Quantity])*(Table2[Discount]/100)</f>
        <v>4682.6000000000004</v>
      </c>
      <c r="R1375" s="10">
        <v>18730.400000000001</v>
      </c>
      <c r="S1375" s="10">
        <v>2265.41</v>
      </c>
      <c r="T1375" s="4">
        <f>Table2[Profit]/Table2[Sales]</f>
        <v>0.12094829795412804</v>
      </c>
      <c r="U1375" t="s">
        <v>33</v>
      </c>
    </row>
    <row r="1376" spans="1:21" x14ac:dyDescent="0.35">
      <c r="A1376">
        <v>11459</v>
      </c>
      <c r="B1376" s="1">
        <v>45373</v>
      </c>
      <c r="C1376" s="2">
        <f>YEAR(Table2[Order Date])</f>
        <v>2024</v>
      </c>
      <c r="D1376" s="2" t="str">
        <f>TEXT(Table2[Order Date],"mmm")</f>
        <v>Mar</v>
      </c>
      <c r="E1376" t="s">
        <v>2915</v>
      </c>
      <c r="F1376" t="s">
        <v>22</v>
      </c>
      <c r="G1376" t="s">
        <v>23</v>
      </c>
      <c r="H1376" t="str">
        <f>VLOOKUP(Table2[[#This Row],[City]], Table46[], 2, FALSE)</f>
        <v>Delhi</v>
      </c>
      <c r="I1376" t="s">
        <v>75</v>
      </c>
      <c r="J1376" t="s">
        <v>240</v>
      </c>
      <c r="K1376" t="s">
        <v>2605</v>
      </c>
      <c r="L1376" s="2">
        <v>5</v>
      </c>
      <c r="M1376" s="11">
        <v>23691</v>
      </c>
      <c r="N1376" s="6">
        <v>15</v>
      </c>
      <c r="O1376" s="4">
        <f>Table2[[#This Row],[Discount]]/100</f>
        <v>0.15</v>
      </c>
      <c r="P1376" s="4" t="str">
        <f>IF(Table2[[#This Row],[Discount%]]=0,"No Discount",
IF(Table2[[#This Row],[Discount%]]&lt;=0.1,"Medium Discount",
IF(Table2[[#This Row],[Discount%]]&lt;=0.2,"High Discount")))</f>
        <v>High Discount</v>
      </c>
      <c r="Q1376" s="9">
        <f>(Table2[Unit_Price]*Table2[Quantity])*(Table2[Discount]/100)</f>
        <v>17768.25</v>
      </c>
      <c r="R1376" s="10">
        <v>100686.75</v>
      </c>
      <c r="S1376" s="10">
        <v>16585.86</v>
      </c>
      <c r="T1376" s="4">
        <f>Table2[Profit]/Table2[Sales]</f>
        <v>0.16472733502670411</v>
      </c>
      <c r="U1376" t="s">
        <v>83</v>
      </c>
    </row>
    <row r="1377" spans="1:21" x14ac:dyDescent="0.35">
      <c r="A1377">
        <v>11460</v>
      </c>
      <c r="B1377" s="1">
        <v>45564</v>
      </c>
      <c r="C1377" s="2">
        <f>YEAR(Table2[Order Date])</f>
        <v>2024</v>
      </c>
      <c r="D1377" s="2" t="str">
        <f>TEXT(Table2[Order Date],"mmm")</f>
        <v>Sep</v>
      </c>
      <c r="E1377" t="s">
        <v>2916</v>
      </c>
      <c r="F1377" t="s">
        <v>22</v>
      </c>
      <c r="G1377" t="s">
        <v>54</v>
      </c>
      <c r="H1377" t="str">
        <f>VLOOKUP(Table2[[#This Row],[City]], Table46[], 2, FALSE)</f>
        <v>Uttar Pradesh</v>
      </c>
      <c r="I1377" t="s">
        <v>69</v>
      </c>
      <c r="J1377" t="s">
        <v>123</v>
      </c>
      <c r="K1377" t="s">
        <v>2917</v>
      </c>
      <c r="L1377" s="2">
        <v>3</v>
      </c>
      <c r="M1377" s="11">
        <v>45701</v>
      </c>
      <c r="N1377" s="6">
        <v>20</v>
      </c>
      <c r="O1377" s="4">
        <f>Table2[[#This Row],[Discount]]/100</f>
        <v>0.2</v>
      </c>
      <c r="P1377" s="4" t="str">
        <f>IF(Table2[[#This Row],[Discount%]]=0,"No Discount",
IF(Table2[[#This Row],[Discount%]]&lt;=0.1,"Medium Discount",
IF(Table2[[#This Row],[Discount%]]&lt;=0.2,"High Discount")))</f>
        <v>High Discount</v>
      </c>
      <c r="Q1377" s="9">
        <f>(Table2[Unit_Price]*Table2[Quantity])*(Table2[Discount]/100)</f>
        <v>27420.600000000002</v>
      </c>
      <c r="R1377" s="10">
        <v>109682.4</v>
      </c>
      <c r="S1377" s="10">
        <v>23826.49</v>
      </c>
      <c r="T1377" s="4">
        <f>Table2[Profit]/Table2[Sales]</f>
        <v>0.21723166159748514</v>
      </c>
      <c r="U1377" t="s">
        <v>83</v>
      </c>
    </row>
    <row r="1378" spans="1:21" x14ac:dyDescent="0.35">
      <c r="A1378">
        <v>11461</v>
      </c>
      <c r="B1378" s="1">
        <v>45802</v>
      </c>
      <c r="C1378" s="2">
        <f>YEAR(Table2[Order Date])</f>
        <v>2025</v>
      </c>
      <c r="D1378" s="2" t="str">
        <f>TEXT(Table2[Order Date],"mmm")</f>
        <v>May</v>
      </c>
      <c r="E1378" t="s">
        <v>2918</v>
      </c>
      <c r="F1378" t="s">
        <v>22</v>
      </c>
      <c r="G1378" t="s">
        <v>58</v>
      </c>
      <c r="H1378" t="str">
        <f>VLOOKUP(Table2[[#This Row],[City]], Table46[], 2, FALSE)</f>
        <v>Rajashtan</v>
      </c>
      <c r="I1378" t="s">
        <v>75</v>
      </c>
      <c r="J1378" t="s">
        <v>409</v>
      </c>
      <c r="K1378" t="s">
        <v>1134</v>
      </c>
      <c r="L1378" s="2">
        <v>2</v>
      </c>
      <c r="M1378" s="11">
        <v>31987</v>
      </c>
      <c r="N1378" s="6">
        <v>0</v>
      </c>
      <c r="O1378" s="4">
        <f>Table2[[#This Row],[Discount]]/100</f>
        <v>0</v>
      </c>
      <c r="P1378" s="4" t="str">
        <f>IF(Table2[[#This Row],[Discount%]]=0,"No Discount",
IF(Table2[[#This Row],[Discount%]]&lt;=0.1,"Medium Discount",
IF(Table2[[#This Row],[Discount%]]&lt;=0.2,"High Discount")))</f>
        <v>No Discount</v>
      </c>
      <c r="Q1378" s="9">
        <f>(Table2[Unit_Price]*Table2[Quantity])*(Table2[Discount]/100)</f>
        <v>0</v>
      </c>
      <c r="R1378" s="10">
        <v>63974</v>
      </c>
      <c r="S1378" s="10">
        <v>13001.44</v>
      </c>
      <c r="T1378" s="4">
        <f>Table2[Profit]/Table2[Sales]</f>
        <v>0.20323006221277395</v>
      </c>
      <c r="U1378" t="s">
        <v>72</v>
      </c>
    </row>
    <row r="1379" spans="1:21" x14ac:dyDescent="0.35">
      <c r="A1379">
        <v>11462</v>
      </c>
      <c r="B1379" s="1">
        <v>45663</v>
      </c>
      <c r="C1379" s="2">
        <f>YEAR(Table2[Order Date])</f>
        <v>2025</v>
      </c>
      <c r="D1379" s="2" t="str">
        <f>TEXT(Table2[Order Date],"mmm")</f>
        <v>Jan</v>
      </c>
      <c r="E1379" t="s">
        <v>2919</v>
      </c>
      <c r="F1379" t="s">
        <v>40</v>
      </c>
      <c r="G1379" t="s">
        <v>50</v>
      </c>
      <c r="H1379" t="str">
        <f>VLOOKUP(Table2[[#This Row],[City]], Table46[], 2, FALSE)</f>
        <v>Maharashtra</v>
      </c>
      <c r="I1379" t="s">
        <v>17</v>
      </c>
      <c r="J1379" t="s">
        <v>291</v>
      </c>
      <c r="K1379" t="s">
        <v>1409</v>
      </c>
      <c r="L1379" s="2">
        <v>3</v>
      </c>
      <c r="M1379" s="11">
        <v>65969</v>
      </c>
      <c r="N1379" s="6">
        <v>20</v>
      </c>
      <c r="O1379" s="4">
        <f>Table2[[#This Row],[Discount]]/100</f>
        <v>0.2</v>
      </c>
      <c r="P1379" s="4" t="str">
        <f>IF(Table2[[#This Row],[Discount%]]=0,"No Discount",
IF(Table2[[#This Row],[Discount%]]&lt;=0.1,"Medium Discount",
IF(Table2[[#This Row],[Discount%]]&lt;=0.2,"High Discount")))</f>
        <v>High Discount</v>
      </c>
      <c r="Q1379" s="9">
        <f>(Table2[Unit_Price]*Table2[Quantity])*(Table2[Discount]/100)</f>
        <v>39581.4</v>
      </c>
      <c r="R1379" s="10">
        <v>158325.6</v>
      </c>
      <c r="S1379" s="10">
        <v>33279.17</v>
      </c>
      <c r="T1379" s="4">
        <f>Table2[Profit]/Table2[Sales]</f>
        <v>0.21019449792074052</v>
      </c>
      <c r="U1379" t="s">
        <v>20</v>
      </c>
    </row>
    <row r="1380" spans="1:21" x14ac:dyDescent="0.35">
      <c r="A1380">
        <v>11463</v>
      </c>
      <c r="B1380" s="1">
        <v>45626</v>
      </c>
      <c r="C1380" s="2">
        <f>YEAR(Table2[Order Date])</f>
        <v>2024</v>
      </c>
      <c r="D1380" s="2" t="str">
        <f>TEXT(Table2[Order Date],"mmm")</f>
        <v>Nov</v>
      </c>
      <c r="E1380" t="s">
        <v>2920</v>
      </c>
      <c r="F1380" t="s">
        <v>15</v>
      </c>
      <c r="G1380" t="s">
        <v>174</v>
      </c>
      <c r="H1380" t="str">
        <f>VLOOKUP(Table2[[#This Row],[City]], Table46[], 2, FALSE)</f>
        <v>Tamil Nadu</v>
      </c>
      <c r="I1380" t="s">
        <v>17</v>
      </c>
      <c r="J1380" t="s">
        <v>111</v>
      </c>
      <c r="K1380" t="s">
        <v>2921</v>
      </c>
      <c r="L1380" s="2">
        <v>1</v>
      </c>
      <c r="M1380" s="11">
        <v>13459</v>
      </c>
      <c r="N1380" s="6">
        <v>10</v>
      </c>
      <c r="O1380" s="4">
        <f>Table2[[#This Row],[Discount]]/100</f>
        <v>0.1</v>
      </c>
      <c r="P1380" s="4" t="str">
        <f>IF(Table2[[#This Row],[Discount%]]=0,"No Discount",
IF(Table2[[#This Row],[Discount%]]&lt;=0.1,"Medium Discount",
IF(Table2[[#This Row],[Discount%]]&lt;=0.2,"High Discount")))</f>
        <v>Medium Discount</v>
      </c>
      <c r="Q1380" s="9">
        <f>(Table2[Unit_Price]*Table2[Quantity])*(Table2[Discount]/100)</f>
        <v>1345.9</v>
      </c>
      <c r="R1380" s="10">
        <v>12113.1</v>
      </c>
      <c r="S1380" s="10">
        <v>2407.52</v>
      </c>
      <c r="T1380" s="4">
        <f>Table2[Profit]/Table2[Sales]</f>
        <v>0.19875341572347294</v>
      </c>
      <c r="U1380" t="s">
        <v>33</v>
      </c>
    </row>
    <row r="1381" spans="1:21" x14ac:dyDescent="0.35">
      <c r="A1381">
        <v>11464</v>
      </c>
      <c r="B1381" s="1">
        <v>45454</v>
      </c>
      <c r="C1381" s="2">
        <f>YEAR(Table2[Order Date])</f>
        <v>2024</v>
      </c>
      <c r="D1381" s="2" t="str">
        <f>TEXT(Table2[Order Date],"mmm")</f>
        <v>Jun</v>
      </c>
      <c r="E1381" t="s">
        <v>2922</v>
      </c>
      <c r="F1381" t="s">
        <v>15</v>
      </c>
      <c r="G1381" t="s">
        <v>93</v>
      </c>
      <c r="H1381" t="str">
        <f>VLOOKUP(Table2[[#This Row],[City]], Table46[], 2, FALSE)</f>
        <v>Tamil Nadu</v>
      </c>
      <c r="I1381" t="s">
        <v>86</v>
      </c>
      <c r="J1381" t="s">
        <v>171</v>
      </c>
      <c r="K1381" t="s">
        <v>2923</v>
      </c>
      <c r="L1381" s="2">
        <v>1</v>
      </c>
      <c r="M1381" s="11">
        <v>28915</v>
      </c>
      <c r="N1381" s="6">
        <v>10</v>
      </c>
      <c r="O1381" s="4">
        <f>Table2[[#This Row],[Discount]]/100</f>
        <v>0.1</v>
      </c>
      <c r="P1381" s="4" t="str">
        <f>IF(Table2[[#This Row],[Discount%]]=0,"No Discount",
IF(Table2[[#This Row],[Discount%]]&lt;=0.1,"Medium Discount",
IF(Table2[[#This Row],[Discount%]]&lt;=0.2,"High Discount")))</f>
        <v>Medium Discount</v>
      </c>
      <c r="Q1381" s="9">
        <f>(Table2[Unit_Price]*Table2[Quantity])*(Table2[Discount]/100)</f>
        <v>2891.5</v>
      </c>
      <c r="R1381" s="10">
        <v>26023.5</v>
      </c>
      <c r="S1381" s="10">
        <v>1621.5</v>
      </c>
      <c r="T1381" s="4">
        <f>Table2[Profit]/Table2[Sales]</f>
        <v>6.2309066805003172E-2</v>
      </c>
      <c r="U1381" t="s">
        <v>38</v>
      </c>
    </row>
    <row r="1382" spans="1:21" x14ac:dyDescent="0.35">
      <c r="A1382">
        <v>11465</v>
      </c>
      <c r="B1382" s="1">
        <v>45817</v>
      </c>
      <c r="C1382" s="2">
        <f>YEAR(Table2[Order Date])</f>
        <v>2025</v>
      </c>
      <c r="D1382" s="2" t="str">
        <f>TEXT(Table2[Order Date],"mmm")</f>
        <v>Jun</v>
      </c>
      <c r="E1382" t="s">
        <v>2924</v>
      </c>
      <c r="F1382" t="s">
        <v>15</v>
      </c>
      <c r="G1382" t="s">
        <v>147</v>
      </c>
      <c r="H1382" t="str">
        <f>VLOOKUP(Table2[[#This Row],[City]], Table46[], 2, FALSE)</f>
        <v>Kerala</v>
      </c>
      <c r="I1382" t="s">
        <v>24</v>
      </c>
      <c r="J1382" t="s">
        <v>25</v>
      </c>
      <c r="K1382" t="s">
        <v>1631</v>
      </c>
      <c r="L1382" s="2">
        <v>1</v>
      </c>
      <c r="M1382" s="11">
        <v>56277</v>
      </c>
      <c r="N1382" s="6">
        <v>5</v>
      </c>
      <c r="O1382" s="4">
        <f>Table2[[#This Row],[Discount]]/100</f>
        <v>0.05</v>
      </c>
      <c r="P1382" s="4" t="str">
        <f>IF(Table2[[#This Row],[Discount%]]=0,"No Discount",
IF(Table2[[#This Row],[Discount%]]&lt;=0.1,"Medium Discount",
IF(Table2[[#This Row],[Discount%]]&lt;=0.2,"High Discount")))</f>
        <v>Medium Discount</v>
      </c>
      <c r="Q1382" s="9">
        <f>(Table2[Unit_Price]*Table2[Quantity])*(Table2[Discount]/100)</f>
        <v>2813.8500000000004</v>
      </c>
      <c r="R1382" s="10">
        <v>53463.15</v>
      </c>
      <c r="S1382" s="10">
        <v>12215.5</v>
      </c>
      <c r="T1382" s="4">
        <f>Table2[Profit]/Table2[Sales]</f>
        <v>0.22848447949662523</v>
      </c>
      <c r="U1382" t="s">
        <v>33</v>
      </c>
    </row>
    <row r="1383" spans="1:21" x14ac:dyDescent="0.35">
      <c r="A1383">
        <v>11466</v>
      </c>
      <c r="B1383" s="1">
        <v>45558</v>
      </c>
      <c r="C1383" s="2">
        <f>YEAR(Table2[Order Date])</f>
        <v>2024</v>
      </c>
      <c r="D1383" s="2" t="str">
        <f>TEXT(Table2[Order Date],"mmm")</f>
        <v>Sep</v>
      </c>
      <c r="E1383" t="s">
        <v>2925</v>
      </c>
      <c r="F1383" t="s">
        <v>15</v>
      </c>
      <c r="G1383" t="s">
        <v>174</v>
      </c>
      <c r="H1383" t="str">
        <f>VLOOKUP(Table2[[#This Row],[City]], Table46[], 2, FALSE)</f>
        <v>Tamil Nadu</v>
      </c>
      <c r="I1383" t="s">
        <v>42</v>
      </c>
      <c r="J1383" t="s">
        <v>79</v>
      </c>
      <c r="K1383" t="s">
        <v>2926</v>
      </c>
      <c r="L1383" s="2">
        <v>1</v>
      </c>
      <c r="M1383" s="11">
        <v>48636</v>
      </c>
      <c r="N1383" s="6">
        <v>10</v>
      </c>
      <c r="O1383" s="4">
        <f>Table2[[#This Row],[Discount]]/100</f>
        <v>0.1</v>
      </c>
      <c r="P1383" s="4" t="str">
        <f>IF(Table2[[#This Row],[Discount%]]=0,"No Discount",
IF(Table2[[#This Row],[Discount%]]&lt;=0.1,"Medium Discount",
IF(Table2[[#This Row],[Discount%]]&lt;=0.2,"High Discount")))</f>
        <v>Medium Discount</v>
      </c>
      <c r="Q1383" s="9">
        <f>(Table2[Unit_Price]*Table2[Quantity])*(Table2[Discount]/100)</f>
        <v>4863.6000000000004</v>
      </c>
      <c r="R1383" s="10">
        <v>43772.4</v>
      </c>
      <c r="S1383" s="10">
        <v>5426.96</v>
      </c>
      <c r="T1383" s="4">
        <f>Table2[Profit]/Table2[Sales]</f>
        <v>0.12398132156335956</v>
      </c>
      <c r="U1383" t="s">
        <v>72</v>
      </c>
    </row>
    <row r="1384" spans="1:21" x14ac:dyDescent="0.35">
      <c r="A1384">
        <v>11467</v>
      </c>
      <c r="B1384" s="1">
        <v>45412</v>
      </c>
      <c r="C1384" s="2">
        <f>YEAR(Table2[Order Date])</f>
        <v>2024</v>
      </c>
      <c r="D1384" s="2" t="str">
        <f>TEXT(Table2[Order Date],"mmm")</f>
        <v>Apr</v>
      </c>
      <c r="E1384" t="s">
        <v>2927</v>
      </c>
      <c r="F1384" t="s">
        <v>28</v>
      </c>
      <c r="G1384" t="s">
        <v>85</v>
      </c>
      <c r="H1384" t="str">
        <f>VLOOKUP(Table2[[#This Row],[City]], Table46[], 2, FALSE)</f>
        <v>Odisha</v>
      </c>
      <c r="I1384" t="s">
        <v>129</v>
      </c>
      <c r="J1384" t="s">
        <v>168</v>
      </c>
      <c r="K1384" t="s">
        <v>2928</v>
      </c>
      <c r="L1384" s="2">
        <v>4</v>
      </c>
      <c r="M1384" s="11">
        <v>46758</v>
      </c>
      <c r="N1384" s="6">
        <v>15</v>
      </c>
      <c r="O1384" s="4">
        <f>Table2[[#This Row],[Discount]]/100</f>
        <v>0.15</v>
      </c>
      <c r="P1384" s="4" t="str">
        <f>IF(Table2[[#This Row],[Discount%]]=0,"No Discount",
IF(Table2[[#This Row],[Discount%]]&lt;=0.1,"Medium Discount",
IF(Table2[[#This Row],[Discount%]]&lt;=0.2,"High Discount")))</f>
        <v>High Discount</v>
      </c>
      <c r="Q1384" s="9">
        <f>(Table2[Unit_Price]*Table2[Quantity])*(Table2[Discount]/100)</f>
        <v>28054.799999999999</v>
      </c>
      <c r="R1384" s="10">
        <v>158977.20000000001</v>
      </c>
      <c r="S1384" s="10">
        <v>39373.94</v>
      </c>
      <c r="T1384" s="4">
        <f>Table2[Profit]/Table2[Sales]</f>
        <v>0.24767035776199353</v>
      </c>
      <c r="U1384" t="s">
        <v>33</v>
      </c>
    </row>
    <row r="1385" spans="1:21" x14ac:dyDescent="0.35">
      <c r="A1385">
        <v>11468</v>
      </c>
      <c r="B1385" s="1">
        <v>45543</v>
      </c>
      <c r="C1385" s="2">
        <f>YEAR(Table2[Order Date])</f>
        <v>2024</v>
      </c>
      <c r="D1385" s="2" t="str">
        <f>TEXT(Table2[Order Date],"mmm")</f>
        <v>Sep</v>
      </c>
      <c r="E1385" t="s">
        <v>2929</v>
      </c>
      <c r="F1385" t="s">
        <v>15</v>
      </c>
      <c r="G1385" t="s">
        <v>93</v>
      </c>
      <c r="H1385" t="str">
        <f>VLOOKUP(Table2[[#This Row],[City]], Table46[], 2, FALSE)</f>
        <v>Tamil Nadu</v>
      </c>
      <c r="I1385" t="s">
        <v>129</v>
      </c>
      <c r="J1385" t="s">
        <v>168</v>
      </c>
      <c r="K1385" t="s">
        <v>2657</v>
      </c>
      <c r="L1385" s="2">
        <v>2</v>
      </c>
      <c r="M1385" s="11">
        <v>67375</v>
      </c>
      <c r="N1385" s="6">
        <v>15</v>
      </c>
      <c r="O1385" s="4">
        <f>Table2[[#This Row],[Discount]]/100</f>
        <v>0.15</v>
      </c>
      <c r="P1385" s="4" t="str">
        <f>IF(Table2[[#This Row],[Discount%]]=0,"No Discount",
IF(Table2[[#This Row],[Discount%]]&lt;=0.1,"Medium Discount",
IF(Table2[[#This Row],[Discount%]]&lt;=0.2,"High Discount")))</f>
        <v>High Discount</v>
      </c>
      <c r="Q1385" s="9">
        <f>(Table2[Unit_Price]*Table2[Quantity])*(Table2[Discount]/100)</f>
        <v>20212.5</v>
      </c>
      <c r="R1385" s="10">
        <v>114537.5</v>
      </c>
      <c r="S1385" s="10">
        <v>10230.26</v>
      </c>
      <c r="T1385" s="4">
        <f>Table2[Profit]/Table2[Sales]</f>
        <v>8.931799628942487E-2</v>
      </c>
      <c r="U1385" t="s">
        <v>83</v>
      </c>
    </row>
    <row r="1386" spans="1:21" x14ac:dyDescent="0.35">
      <c r="A1386">
        <v>11469</v>
      </c>
      <c r="B1386" s="1">
        <v>45393</v>
      </c>
      <c r="C1386" s="2">
        <f>YEAR(Table2[Order Date])</f>
        <v>2024</v>
      </c>
      <c r="D1386" s="2" t="str">
        <f>TEXT(Table2[Order Date],"mmm")</f>
        <v>Apr</v>
      </c>
      <c r="E1386" t="s">
        <v>2930</v>
      </c>
      <c r="F1386" t="s">
        <v>15</v>
      </c>
      <c r="G1386" t="s">
        <v>147</v>
      </c>
      <c r="H1386" t="str">
        <f>VLOOKUP(Table2[[#This Row],[City]], Table46[], 2, FALSE)</f>
        <v>Kerala</v>
      </c>
      <c r="I1386" t="s">
        <v>96</v>
      </c>
      <c r="J1386" t="s">
        <v>214</v>
      </c>
      <c r="K1386" t="s">
        <v>2931</v>
      </c>
      <c r="L1386" s="2">
        <v>4</v>
      </c>
      <c r="M1386" s="11">
        <v>73545</v>
      </c>
      <c r="N1386" s="6">
        <v>10</v>
      </c>
      <c r="O1386" s="4">
        <f>Table2[[#This Row],[Discount]]/100</f>
        <v>0.1</v>
      </c>
      <c r="P1386" s="4" t="str">
        <f>IF(Table2[[#This Row],[Discount%]]=0,"No Discount",
IF(Table2[[#This Row],[Discount%]]&lt;=0.1,"Medium Discount",
IF(Table2[[#This Row],[Discount%]]&lt;=0.2,"High Discount")))</f>
        <v>Medium Discount</v>
      </c>
      <c r="Q1386" s="9">
        <f>(Table2[Unit_Price]*Table2[Quantity])*(Table2[Discount]/100)</f>
        <v>29418</v>
      </c>
      <c r="R1386" s="10">
        <v>264762</v>
      </c>
      <c r="S1386" s="10">
        <v>36604.120000000003</v>
      </c>
      <c r="T1386" s="4">
        <f>Table2[Profit]/Table2[Sales]</f>
        <v>0.13825292149175486</v>
      </c>
      <c r="U1386" t="s">
        <v>38</v>
      </c>
    </row>
    <row r="1387" spans="1:21" x14ac:dyDescent="0.35">
      <c r="A1387">
        <v>11470</v>
      </c>
      <c r="B1387" s="1">
        <v>45599</v>
      </c>
      <c r="C1387" s="2">
        <f>YEAR(Table2[Order Date])</f>
        <v>2024</v>
      </c>
      <c r="D1387" s="2" t="str">
        <f>TEXT(Table2[Order Date],"mmm")</f>
        <v>Nov</v>
      </c>
      <c r="E1387" t="s">
        <v>2932</v>
      </c>
      <c r="F1387" t="s">
        <v>22</v>
      </c>
      <c r="G1387" t="s">
        <v>167</v>
      </c>
      <c r="H1387" t="str">
        <f>VLOOKUP(Table2[[#This Row],[City]], Table46[], 2, FALSE)</f>
        <v>Punjab</v>
      </c>
      <c r="I1387" t="s">
        <v>17</v>
      </c>
      <c r="J1387" t="s">
        <v>291</v>
      </c>
      <c r="K1387" t="s">
        <v>2933</v>
      </c>
      <c r="L1387" s="2">
        <v>3</v>
      </c>
      <c r="M1387" s="11">
        <v>33816</v>
      </c>
      <c r="N1387" s="6">
        <v>15</v>
      </c>
      <c r="O1387" s="4">
        <f>Table2[[#This Row],[Discount]]/100</f>
        <v>0.15</v>
      </c>
      <c r="P1387" s="4" t="str">
        <f>IF(Table2[[#This Row],[Discount%]]=0,"No Discount",
IF(Table2[[#This Row],[Discount%]]&lt;=0.1,"Medium Discount",
IF(Table2[[#This Row],[Discount%]]&lt;=0.2,"High Discount")))</f>
        <v>High Discount</v>
      </c>
      <c r="Q1387" s="9">
        <f>(Table2[Unit_Price]*Table2[Quantity])*(Table2[Discount]/100)</f>
        <v>15217.199999999999</v>
      </c>
      <c r="R1387" s="10">
        <v>86230.8</v>
      </c>
      <c r="S1387" s="10">
        <v>6887.12</v>
      </c>
      <c r="T1387" s="4">
        <f>Table2[Profit]/Table2[Sales]</f>
        <v>7.9868446077271685E-2</v>
      </c>
      <c r="U1387" t="s">
        <v>83</v>
      </c>
    </row>
    <row r="1388" spans="1:21" x14ac:dyDescent="0.35">
      <c r="A1388">
        <v>11471</v>
      </c>
      <c r="B1388" s="1">
        <v>45578</v>
      </c>
      <c r="C1388" s="2">
        <f>YEAR(Table2[Order Date])</f>
        <v>2024</v>
      </c>
      <c r="D1388" s="2" t="str">
        <f>TEXT(Table2[Order Date],"mmm")</f>
        <v>Oct</v>
      </c>
      <c r="E1388" t="s">
        <v>2934</v>
      </c>
      <c r="F1388" t="s">
        <v>22</v>
      </c>
      <c r="G1388" t="s">
        <v>54</v>
      </c>
      <c r="H1388" t="str">
        <f>VLOOKUP(Table2[[#This Row],[City]], Table46[], 2, FALSE)</f>
        <v>Uttar Pradesh</v>
      </c>
      <c r="I1388" t="s">
        <v>24</v>
      </c>
      <c r="J1388" t="s">
        <v>59</v>
      </c>
      <c r="K1388" t="s">
        <v>2935</v>
      </c>
      <c r="L1388" s="2">
        <v>5</v>
      </c>
      <c r="M1388" s="11">
        <v>627</v>
      </c>
      <c r="N1388" s="6">
        <v>0</v>
      </c>
      <c r="O1388" s="4">
        <f>Table2[[#This Row],[Discount]]/100</f>
        <v>0</v>
      </c>
      <c r="P1388" s="4" t="str">
        <f>IF(Table2[[#This Row],[Discount%]]=0,"No Discount",
IF(Table2[[#This Row],[Discount%]]&lt;=0.1,"Medium Discount",
IF(Table2[[#This Row],[Discount%]]&lt;=0.2,"High Discount")))</f>
        <v>No Discount</v>
      </c>
      <c r="Q1388" s="9">
        <f>(Table2[Unit_Price]*Table2[Quantity])*(Table2[Discount]/100)</f>
        <v>0</v>
      </c>
      <c r="R1388" s="10">
        <v>3135</v>
      </c>
      <c r="S1388" s="10">
        <v>447.89</v>
      </c>
      <c r="T1388" s="4">
        <f>Table2[Profit]/Table2[Sales]</f>
        <v>0.1428676236044657</v>
      </c>
      <c r="U1388" t="s">
        <v>33</v>
      </c>
    </row>
    <row r="1389" spans="1:21" x14ac:dyDescent="0.35">
      <c r="A1389">
        <v>11472</v>
      </c>
      <c r="B1389" s="1">
        <v>45650</v>
      </c>
      <c r="C1389" s="2">
        <f>YEAR(Table2[Order Date])</f>
        <v>2024</v>
      </c>
      <c r="D1389" s="2" t="str">
        <f>TEXT(Table2[Order Date],"mmm")</f>
        <v>Dec</v>
      </c>
      <c r="E1389" t="s">
        <v>2936</v>
      </c>
      <c r="F1389" t="s">
        <v>22</v>
      </c>
      <c r="G1389" t="s">
        <v>58</v>
      </c>
      <c r="H1389" t="str">
        <f>VLOOKUP(Table2[[#This Row],[City]], Table46[], 2, FALSE)</f>
        <v>Rajashtan</v>
      </c>
      <c r="I1389" t="s">
        <v>46</v>
      </c>
      <c r="J1389" t="s">
        <v>126</v>
      </c>
      <c r="K1389" t="s">
        <v>2937</v>
      </c>
      <c r="L1389" s="2">
        <v>4</v>
      </c>
      <c r="M1389" s="11">
        <v>44313</v>
      </c>
      <c r="N1389" s="6">
        <v>20</v>
      </c>
      <c r="O1389" s="4">
        <f>Table2[[#This Row],[Discount]]/100</f>
        <v>0.2</v>
      </c>
      <c r="P1389" s="4" t="str">
        <f>IF(Table2[[#This Row],[Discount%]]=0,"No Discount",
IF(Table2[[#This Row],[Discount%]]&lt;=0.1,"Medium Discount",
IF(Table2[[#This Row],[Discount%]]&lt;=0.2,"High Discount")))</f>
        <v>High Discount</v>
      </c>
      <c r="Q1389" s="9">
        <f>(Table2[Unit_Price]*Table2[Quantity])*(Table2[Discount]/100)</f>
        <v>35450.400000000001</v>
      </c>
      <c r="R1389" s="10">
        <v>141801.60000000001</v>
      </c>
      <c r="S1389" s="10">
        <v>31103.35</v>
      </c>
      <c r="T1389" s="4">
        <f>Table2[Profit]/Table2[Sales]</f>
        <v>0.21934413998149524</v>
      </c>
      <c r="U1389" t="s">
        <v>20</v>
      </c>
    </row>
    <row r="1390" spans="1:21" x14ac:dyDescent="0.35">
      <c r="A1390">
        <v>11473</v>
      </c>
      <c r="B1390" s="1">
        <v>45592</v>
      </c>
      <c r="C1390" s="2">
        <f>YEAR(Table2[Order Date])</f>
        <v>2024</v>
      </c>
      <c r="D1390" s="2" t="str">
        <f>TEXT(Table2[Order Date],"mmm")</f>
        <v>Oct</v>
      </c>
      <c r="E1390" t="s">
        <v>2938</v>
      </c>
      <c r="F1390" t="s">
        <v>22</v>
      </c>
      <c r="G1390" t="s">
        <v>167</v>
      </c>
      <c r="H1390" t="str">
        <f>VLOOKUP(Table2[[#This Row],[City]], Table46[], 2, FALSE)</f>
        <v>Punjab</v>
      </c>
      <c r="I1390" t="s">
        <v>69</v>
      </c>
      <c r="J1390" t="s">
        <v>123</v>
      </c>
      <c r="K1390" t="s">
        <v>2939</v>
      </c>
      <c r="L1390" s="2">
        <v>4</v>
      </c>
      <c r="M1390" s="11">
        <v>34284</v>
      </c>
      <c r="N1390" s="6">
        <v>10</v>
      </c>
      <c r="O1390" s="4">
        <f>Table2[[#This Row],[Discount]]/100</f>
        <v>0.1</v>
      </c>
      <c r="P1390" s="4" t="str">
        <f>IF(Table2[[#This Row],[Discount%]]=0,"No Discount",
IF(Table2[[#This Row],[Discount%]]&lt;=0.1,"Medium Discount",
IF(Table2[[#This Row],[Discount%]]&lt;=0.2,"High Discount")))</f>
        <v>Medium Discount</v>
      </c>
      <c r="Q1390" s="9">
        <f>(Table2[Unit_Price]*Table2[Quantity])*(Table2[Discount]/100)</f>
        <v>13713.6</v>
      </c>
      <c r="R1390" s="10">
        <v>123422.39999999999</v>
      </c>
      <c r="S1390" s="10">
        <v>14489.32</v>
      </c>
      <c r="T1390" s="4">
        <f>Table2[Profit]/Table2[Sales]</f>
        <v>0.11739619388376826</v>
      </c>
      <c r="U1390" t="s">
        <v>33</v>
      </c>
    </row>
    <row r="1391" spans="1:21" x14ac:dyDescent="0.35">
      <c r="A1391">
        <v>11475</v>
      </c>
      <c r="B1391" s="1">
        <v>45294</v>
      </c>
      <c r="C1391" s="2">
        <f>YEAR(Table2[Order Date])</f>
        <v>2024</v>
      </c>
      <c r="D1391" s="2" t="str">
        <f>TEXT(Table2[Order Date],"mmm")</f>
        <v>Jan</v>
      </c>
      <c r="E1391" t="s">
        <v>2942</v>
      </c>
      <c r="F1391" t="s">
        <v>22</v>
      </c>
      <c r="G1391" t="s">
        <v>23</v>
      </c>
      <c r="H1391" t="str">
        <f>VLOOKUP(Table2[[#This Row],[City]], Table46[], 2, FALSE)</f>
        <v>Delhi</v>
      </c>
      <c r="I1391" t="s">
        <v>69</v>
      </c>
      <c r="J1391" t="s">
        <v>517</v>
      </c>
      <c r="K1391" t="s">
        <v>2943</v>
      </c>
      <c r="L1391" s="2">
        <v>2</v>
      </c>
      <c r="M1391" s="11">
        <v>69366</v>
      </c>
      <c r="N1391" s="6">
        <v>10</v>
      </c>
      <c r="O1391" s="4">
        <f>Table2[[#This Row],[Discount]]/100</f>
        <v>0.1</v>
      </c>
      <c r="P1391" s="4" t="str">
        <f>IF(Table2[[#This Row],[Discount%]]=0,"No Discount",
IF(Table2[[#This Row],[Discount%]]&lt;=0.1,"Medium Discount",
IF(Table2[[#This Row],[Discount%]]&lt;=0.2,"High Discount")))</f>
        <v>Medium Discount</v>
      </c>
      <c r="Q1391" s="9">
        <f>(Table2[Unit_Price]*Table2[Quantity])*(Table2[Discount]/100)</f>
        <v>13873.2</v>
      </c>
      <c r="R1391" s="10">
        <v>124858.8</v>
      </c>
      <c r="S1391" s="10">
        <v>9130.74</v>
      </c>
      <c r="T1391" s="4">
        <f>Table2[Profit]/Table2[Sales]</f>
        <v>7.3128525982950332E-2</v>
      </c>
      <c r="U1391" t="s">
        <v>38</v>
      </c>
    </row>
    <row r="1392" spans="1:21" x14ac:dyDescent="0.35">
      <c r="A1392">
        <v>11476</v>
      </c>
      <c r="B1392" s="1">
        <v>45238</v>
      </c>
      <c r="C1392" s="2">
        <f>YEAR(Table2[Order Date])</f>
        <v>2023</v>
      </c>
      <c r="D1392" s="2" t="str">
        <f>TEXT(Table2[Order Date],"mmm")</f>
        <v>Nov</v>
      </c>
      <c r="E1392" t="s">
        <v>2944</v>
      </c>
      <c r="F1392" t="s">
        <v>28</v>
      </c>
      <c r="G1392" t="s">
        <v>29</v>
      </c>
      <c r="H1392" t="str">
        <f>VLOOKUP(Table2[[#This Row],[City]], Table46[], 2, FALSE)</f>
        <v>Bihar</v>
      </c>
      <c r="I1392" t="s">
        <v>30</v>
      </c>
      <c r="J1392" t="s">
        <v>65</v>
      </c>
      <c r="K1392" t="s">
        <v>2945</v>
      </c>
      <c r="L1392" s="2">
        <v>5</v>
      </c>
      <c r="M1392" s="11">
        <v>65778</v>
      </c>
      <c r="N1392" s="6">
        <v>5</v>
      </c>
      <c r="O1392" s="4">
        <f>Table2[[#This Row],[Discount]]/100</f>
        <v>0.05</v>
      </c>
      <c r="P1392" s="4" t="str">
        <f>IF(Table2[[#This Row],[Discount%]]=0,"No Discount",
IF(Table2[[#This Row],[Discount%]]&lt;=0.1,"Medium Discount",
IF(Table2[[#This Row],[Discount%]]&lt;=0.2,"High Discount")))</f>
        <v>Medium Discount</v>
      </c>
      <c r="Q1392" s="9">
        <f>(Table2[Unit_Price]*Table2[Quantity])*(Table2[Discount]/100)</f>
        <v>16444.5</v>
      </c>
      <c r="R1392" s="10">
        <v>312445.5</v>
      </c>
      <c r="S1392" s="10">
        <v>68446.84</v>
      </c>
      <c r="T1392" s="4">
        <f>Table2[Profit]/Table2[Sales]</f>
        <v>0.21906809347550213</v>
      </c>
      <c r="U1392" t="s">
        <v>72</v>
      </c>
    </row>
    <row r="1393" spans="1:21" x14ac:dyDescent="0.35">
      <c r="A1393">
        <v>11477</v>
      </c>
      <c r="B1393" s="1">
        <v>45501</v>
      </c>
      <c r="C1393" s="2">
        <f>YEAR(Table2[Order Date])</f>
        <v>2024</v>
      </c>
      <c r="D1393" s="2" t="str">
        <f>TEXT(Table2[Order Date],"mmm")</f>
        <v>Jul</v>
      </c>
      <c r="E1393" t="s">
        <v>2946</v>
      </c>
      <c r="F1393" t="s">
        <v>28</v>
      </c>
      <c r="G1393" t="s">
        <v>35</v>
      </c>
      <c r="H1393" t="str">
        <f>VLOOKUP(Table2[[#This Row],[City]], Table46[], 2, FALSE)</f>
        <v>West Bengal</v>
      </c>
      <c r="I1393" t="s">
        <v>96</v>
      </c>
      <c r="J1393" t="s">
        <v>156</v>
      </c>
      <c r="K1393" t="s">
        <v>1006</v>
      </c>
      <c r="L1393" s="2">
        <v>3</v>
      </c>
      <c r="M1393" s="11">
        <v>1200</v>
      </c>
      <c r="N1393" s="6">
        <v>0</v>
      </c>
      <c r="O1393" s="4">
        <f>Table2[[#This Row],[Discount]]/100</f>
        <v>0</v>
      </c>
      <c r="P1393" s="4" t="str">
        <f>IF(Table2[[#This Row],[Discount%]]=0,"No Discount",
IF(Table2[[#This Row],[Discount%]]&lt;=0.1,"Medium Discount",
IF(Table2[[#This Row],[Discount%]]&lt;=0.2,"High Discount")))</f>
        <v>No Discount</v>
      </c>
      <c r="Q1393" s="9">
        <f>(Table2[Unit_Price]*Table2[Quantity])*(Table2[Discount]/100)</f>
        <v>0</v>
      </c>
      <c r="R1393" s="10">
        <v>3600</v>
      </c>
      <c r="S1393" s="10">
        <v>499.42</v>
      </c>
      <c r="T1393" s="4">
        <f>Table2[Profit]/Table2[Sales]</f>
        <v>0.13872777777777778</v>
      </c>
      <c r="U1393" t="s">
        <v>38</v>
      </c>
    </row>
    <row r="1394" spans="1:21" x14ac:dyDescent="0.35">
      <c r="A1394">
        <v>11478</v>
      </c>
      <c r="B1394" s="1">
        <v>45323</v>
      </c>
      <c r="C1394" s="2">
        <f>YEAR(Table2[Order Date])</f>
        <v>2024</v>
      </c>
      <c r="D1394" s="2" t="str">
        <f>TEXT(Table2[Order Date],"mmm")</f>
        <v>Feb</v>
      </c>
      <c r="E1394" t="s">
        <v>2947</v>
      </c>
      <c r="F1394" t="s">
        <v>22</v>
      </c>
      <c r="G1394" t="s">
        <v>54</v>
      </c>
      <c r="H1394" t="str">
        <f>VLOOKUP(Table2[[#This Row],[City]], Table46[], 2, FALSE)</f>
        <v>Uttar Pradesh</v>
      </c>
      <c r="I1394" t="s">
        <v>17</v>
      </c>
      <c r="J1394" t="s">
        <v>291</v>
      </c>
      <c r="K1394" t="s">
        <v>2948</v>
      </c>
      <c r="L1394" s="2">
        <v>2</v>
      </c>
      <c r="M1394" s="11">
        <v>31819</v>
      </c>
      <c r="N1394" s="6">
        <v>15</v>
      </c>
      <c r="O1394" s="4">
        <f>Table2[[#This Row],[Discount]]/100</f>
        <v>0.15</v>
      </c>
      <c r="P1394" s="4" t="str">
        <f>IF(Table2[[#This Row],[Discount%]]=0,"No Discount",
IF(Table2[[#This Row],[Discount%]]&lt;=0.1,"Medium Discount",
IF(Table2[[#This Row],[Discount%]]&lt;=0.2,"High Discount")))</f>
        <v>High Discount</v>
      </c>
      <c r="Q1394" s="9">
        <f>(Table2[Unit_Price]*Table2[Quantity])*(Table2[Discount]/100)</f>
        <v>9545.6999999999989</v>
      </c>
      <c r="R1394" s="10">
        <v>54092.3</v>
      </c>
      <c r="S1394" s="10">
        <v>12966.11</v>
      </c>
      <c r="T1394" s="4">
        <f>Table2[Profit]/Table2[Sales]</f>
        <v>0.23970343283609682</v>
      </c>
      <c r="U1394" t="s">
        <v>33</v>
      </c>
    </row>
    <row r="1395" spans="1:21" x14ac:dyDescent="0.35">
      <c r="A1395">
        <v>11479</v>
      </c>
      <c r="B1395" s="1">
        <v>45818</v>
      </c>
      <c r="C1395" s="2">
        <f>YEAR(Table2[Order Date])</f>
        <v>2025</v>
      </c>
      <c r="D1395" s="2" t="str">
        <f>TEXT(Table2[Order Date],"mmm")</f>
        <v>Jun</v>
      </c>
      <c r="E1395" t="s">
        <v>2949</v>
      </c>
      <c r="F1395" t="s">
        <v>22</v>
      </c>
      <c r="G1395" t="s">
        <v>23</v>
      </c>
      <c r="H1395" t="str">
        <f>VLOOKUP(Table2[[#This Row],[City]], Table46[], 2, FALSE)</f>
        <v>Delhi</v>
      </c>
      <c r="I1395" t="s">
        <v>75</v>
      </c>
      <c r="J1395" t="s">
        <v>240</v>
      </c>
      <c r="K1395" t="s">
        <v>2950</v>
      </c>
      <c r="L1395" s="2">
        <v>4</v>
      </c>
      <c r="M1395" s="11">
        <v>47922</v>
      </c>
      <c r="N1395" s="6">
        <v>0</v>
      </c>
      <c r="O1395" s="4">
        <f>Table2[[#This Row],[Discount]]/100</f>
        <v>0</v>
      </c>
      <c r="P1395" s="4" t="str">
        <f>IF(Table2[[#This Row],[Discount%]]=0,"No Discount",
IF(Table2[[#This Row],[Discount%]]&lt;=0.1,"Medium Discount",
IF(Table2[[#This Row],[Discount%]]&lt;=0.2,"High Discount")))</f>
        <v>No Discount</v>
      </c>
      <c r="Q1395" s="9">
        <f>(Table2[Unit_Price]*Table2[Quantity])*(Table2[Discount]/100)</f>
        <v>0</v>
      </c>
      <c r="R1395" s="10">
        <v>191688</v>
      </c>
      <c r="S1395" s="10">
        <v>17387.5</v>
      </c>
      <c r="T1395" s="4">
        <f>Table2[Profit]/Table2[Sales]</f>
        <v>9.0707295188013862E-2</v>
      </c>
      <c r="U1395" t="s">
        <v>83</v>
      </c>
    </row>
    <row r="1396" spans="1:21" x14ac:dyDescent="0.35">
      <c r="A1396">
        <v>11480</v>
      </c>
      <c r="B1396" s="1">
        <v>45779</v>
      </c>
      <c r="C1396" s="2">
        <f>YEAR(Table2[Order Date])</f>
        <v>2025</v>
      </c>
      <c r="D1396" s="2" t="str">
        <f>TEXT(Table2[Order Date],"mmm")</f>
        <v>May</v>
      </c>
      <c r="E1396" t="s">
        <v>2951</v>
      </c>
      <c r="F1396" t="s">
        <v>22</v>
      </c>
      <c r="G1396" t="s">
        <v>74</v>
      </c>
      <c r="H1396" t="str">
        <f>VLOOKUP(Table2[[#This Row],[City]], Table46[], 2, FALSE)</f>
        <v>Chandigarh</v>
      </c>
      <c r="I1396" t="s">
        <v>24</v>
      </c>
      <c r="J1396" t="s">
        <v>59</v>
      </c>
      <c r="K1396" t="s">
        <v>2952</v>
      </c>
      <c r="L1396" s="2">
        <v>3</v>
      </c>
      <c r="M1396" s="11">
        <v>33133</v>
      </c>
      <c r="N1396" s="6">
        <v>10</v>
      </c>
      <c r="O1396" s="4">
        <f>Table2[[#This Row],[Discount]]/100</f>
        <v>0.1</v>
      </c>
      <c r="P1396" s="4" t="str">
        <f>IF(Table2[[#This Row],[Discount%]]=0,"No Discount",
IF(Table2[[#This Row],[Discount%]]&lt;=0.1,"Medium Discount",
IF(Table2[[#This Row],[Discount%]]&lt;=0.2,"High Discount")))</f>
        <v>Medium Discount</v>
      </c>
      <c r="Q1396" s="9">
        <f>(Table2[Unit_Price]*Table2[Quantity])*(Table2[Discount]/100)</f>
        <v>9939.9000000000015</v>
      </c>
      <c r="R1396" s="10">
        <v>89459.1</v>
      </c>
      <c r="S1396" s="10">
        <v>19424.54</v>
      </c>
      <c r="T1396" s="4">
        <f>Table2[Profit]/Table2[Sales]</f>
        <v>0.21713319271041179</v>
      </c>
      <c r="U1396" t="s">
        <v>33</v>
      </c>
    </row>
    <row r="1397" spans="1:21" x14ac:dyDescent="0.35">
      <c r="A1397">
        <v>11481</v>
      </c>
      <c r="B1397" s="1">
        <v>45723</v>
      </c>
      <c r="C1397" s="2">
        <f>YEAR(Table2[Order Date])</f>
        <v>2025</v>
      </c>
      <c r="D1397" s="2" t="str">
        <f>TEXT(Table2[Order Date],"mmm")</f>
        <v>Mar</v>
      </c>
      <c r="E1397" t="s">
        <v>2953</v>
      </c>
      <c r="F1397" t="s">
        <v>28</v>
      </c>
      <c r="G1397" t="s">
        <v>35</v>
      </c>
      <c r="H1397" t="str">
        <f>VLOOKUP(Table2[[#This Row],[City]], Table46[], 2, FALSE)</f>
        <v>West Bengal</v>
      </c>
      <c r="I1397" t="s">
        <v>75</v>
      </c>
      <c r="J1397" t="s">
        <v>204</v>
      </c>
      <c r="K1397" t="s">
        <v>2954</v>
      </c>
      <c r="L1397" s="2">
        <v>1</v>
      </c>
      <c r="M1397" s="11">
        <v>67503</v>
      </c>
      <c r="N1397" s="6">
        <v>15</v>
      </c>
      <c r="O1397" s="4">
        <f>Table2[[#This Row],[Discount]]/100</f>
        <v>0.15</v>
      </c>
      <c r="P1397" s="4" t="str">
        <f>IF(Table2[[#This Row],[Discount%]]=0,"No Discount",
IF(Table2[[#This Row],[Discount%]]&lt;=0.1,"Medium Discount",
IF(Table2[[#This Row],[Discount%]]&lt;=0.2,"High Discount")))</f>
        <v>High Discount</v>
      </c>
      <c r="Q1397" s="9">
        <f>(Table2[Unit_Price]*Table2[Quantity])*(Table2[Discount]/100)</f>
        <v>10125.449999999999</v>
      </c>
      <c r="R1397" s="10">
        <v>57377.55</v>
      </c>
      <c r="S1397" s="10">
        <v>3707.98</v>
      </c>
      <c r="T1397" s="4">
        <f>Table2[Profit]/Table2[Sales]</f>
        <v>6.4624230208504885E-2</v>
      </c>
      <c r="U1397" t="s">
        <v>38</v>
      </c>
    </row>
    <row r="1398" spans="1:21" x14ac:dyDescent="0.35">
      <c r="A1398">
        <v>11482</v>
      </c>
      <c r="B1398" s="1">
        <v>45278</v>
      </c>
      <c r="C1398" s="2">
        <f>YEAR(Table2[Order Date])</f>
        <v>2023</v>
      </c>
      <c r="D1398" s="2" t="str">
        <f>TEXT(Table2[Order Date],"mmm")</f>
        <v>Dec</v>
      </c>
      <c r="E1398" t="s">
        <v>2955</v>
      </c>
      <c r="F1398" t="s">
        <v>15</v>
      </c>
      <c r="G1398" t="s">
        <v>147</v>
      </c>
      <c r="H1398" t="str">
        <f>VLOOKUP(Table2[[#This Row],[City]], Table46[], 2, FALSE)</f>
        <v>Kerala</v>
      </c>
      <c r="I1398" t="s">
        <v>96</v>
      </c>
      <c r="J1398" t="s">
        <v>156</v>
      </c>
      <c r="K1398" t="s">
        <v>2956</v>
      </c>
      <c r="L1398" s="2">
        <v>4</v>
      </c>
      <c r="M1398" s="11">
        <v>28665</v>
      </c>
      <c r="N1398" s="6">
        <v>5</v>
      </c>
      <c r="O1398" s="4">
        <f>Table2[[#This Row],[Discount]]/100</f>
        <v>0.05</v>
      </c>
      <c r="P1398" s="4" t="str">
        <f>IF(Table2[[#This Row],[Discount%]]=0,"No Discount",
IF(Table2[[#This Row],[Discount%]]&lt;=0.1,"Medium Discount",
IF(Table2[[#This Row],[Discount%]]&lt;=0.2,"High Discount")))</f>
        <v>Medium Discount</v>
      </c>
      <c r="Q1398" s="9">
        <f>(Table2[Unit_Price]*Table2[Quantity])*(Table2[Discount]/100)</f>
        <v>5733</v>
      </c>
      <c r="R1398" s="10">
        <v>108927</v>
      </c>
      <c r="S1398" s="10">
        <v>6013.46</v>
      </c>
      <c r="T1398" s="4">
        <f>Table2[Profit]/Table2[Sales]</f>
        <v>5.5206330845428593E-2</v>
      </c>
      <c r="U1398" t="s">
        <v>20</v>
      </c>
    </row>
    <row r="1399" spans="1:21" x14ac:dyDescent="0.35">
      <c r="A1399">
        <v>11483</v>
      </c>
      <c r="B1399" s="1">
        <v>45741</v>
      </c>
      <c r="C1399" s="2">
        <f>YEAR(Table2[Order Date])</f>
        <v>2025</v>
      </c>
      <c r="D1399" s="2" t="str">
        <f>TEXT(Table2[Order Date],"mmm")</f>
        <v>Mar</v>
      </c>
      <c r="E1399" t="s">
        <v>2957</v>
      </c>
      <c r="F1399" t="s">
        <v>28</v>
      </c>
      <c r="G1399" t="s">
        <v>29</v>
      </c>
      <c r="H1399" t="str">
        <f>VLOOKUP(Table2[[#This Row],[City]], Table46[], 2, FALSE)</f>
        <v>Bihar</v>
      </c>
      <c r="I1399" t="s">
        <v>30</v>
      </c>
      <c r="J1399" t="s">
        <v>322</v>
      </c>
      <c r="K1399" t="s">
        <v>2958</v>
      </c>
      <c r="L1399" s="2">
        <v>4</v>
      </c>
      <c r="M1399" s="11">
        <v>57143</v>
      </c>
      <c r="N1399" s="6">
        <v>0</v>
      </c>
      <c r="O1399" s="4">
        <f>Table2[[#This Row],[Discount]]/100</f>
        <v>0</v>
      </c>
      <c r="P1399" s="4" t="str">
        <f>IF(Table2[[#This Row],[Discount%]]=0,"No Discount",
IF(Table2[[#This Row],[Discount%]]&lt;=0.1,"Medium Discount",
IF(Table2[[#This Row],[Discount%]]&lt;=0.2,"High Discount")))</f>
        <v>No Discount</v>
      </c>
      <c r="Q1399" s="9">
        <f>(Table2[Unit_Price]*Table2[Quantity])*(Table2[Discount]/100)</f>
        <v>0</v>
      </c>
      <c r="R1399" s="10">
        <v>228572</v>
      </c>
      <c r="S1399" s="10">
        <v>29244.6</v>
      </c>
      <c r="T1399" s="4">
        <f>Table2[Profit]/Table2[Sales]</f>
        <v>0.12794480513798714</v>
      </c>
      <c r="U1399" t="s">
        <v>83</v>
      </c>
    </row>
    <row r="1400" spans="1:21" x14ac:dyDescent="0.35">
      <c r="A1400">
        <v>11484</v>
      </c>
      <c r="B1400" s="1">
        <v>45215</v>
      </c>
      <c r="C1400" s="2">
        <f>YEAR(Table2[Order Date])</f>
        <v>2023</v>
      </c>
      <c r="D1400" s="2" t="str">
        <f>TEXT(Table2[Order Date],"mmm")</f>
        <v>Oct</v>
      </c>
      <c r="E1400" t="s">
        <v>2959</v>
      </c>
      <c r="F1400" t="s">
        <v>22</v>
      </c>
      <c r="G1400" t="s">
        <v>167</v>
      </c>
      <c r="H1400" t="str">
        <f>VLOOKUP(Table2[[#This Row],[City]], Table46[], 2, FALSE)</f>
        <v>Punjab</v>
      </c>
      <c r="I1400" t="s">
        <v>129</v>
      </c>
      <c r="J1400" t="s">
        <v>164</v>
      </c>
      <c r="K1400" t="s">
        <v>2960</v>
      </c>
      <c r="L1400" s="2">
        <v>3</v>
      </c>
      <c r="M1400" s="11">
        <v>33778</v>
      </c>
      <c r="N1400" s="6">
        <v>20</v>
      </c>
      <c r="O1400" s="4">
        <f>Table2[[#This Row],[Discount]]/100</f>
        <v>0.2</v>
      </c>
      <c r="P1400" s="4" t="str">
        <f>IF(Table2[[#This Row],[Discount%]]=0,"No Discount",
IF(Table2[[#This Row],[Discount%]]&lt;=0.1,"Medium Discount",
IF(Table2[[#This Row],[Discount%]]&lt;=0.2,"High Discount")))</f>
        <v>High Discount</v>
      </c>
      <c r="Q1400" s="9">
        <f>(Table2[Unit_Price]*Table2[Quantity])*(Table2[Discount]/100)</f>
        <v>20266.800000000003</v>
      </c>
      <c r="R1400" s="10">
        <v>81067.199999999997</v>
      </c>
      <c r="S1400" s="10">
        <v>6241.77</v>
      </c>
      <c r="T1400" s="4">
        <f>Table2[Profit]/Table2[Sales]</f>
        <v>7.6995011545976683E-2</v>
      </c>
      <c r="U1400" t="s">
        <v>38</v>
      </c>
    </row>
    <row r="1401" spans="1:21" x14ac:dyDescent="0.35">
      <c r="A1401">
        <v>11485</v>
      </c>
      <c r="B1401" s="1">
        <v>45717</v>
      </c>
      <c r="C1401" s="2">
        <f>YEAR(Table2[Order Date])</f>
        <v>2025</v>
      </c>
      <c r="D1401" s="2" t="str">
        <f>TEXT(Table2[Order Date],"mmm")</f>
        <v>Mar</v>
      </c>
      <c r="E1401" t="s">
        <v>2961</v>
      </c>
      <c r="F1401" t="s">
        <v>22</v>
      </c>
      <c r="G1401" t="s">
        <v>167</v>
      </c>
      <c r="H1401" t="str">
        <f>VLOOKUP(Table2[[#This Row],[City]], Table46[], 2, FALSE)</f>
        <v>Punjab</v>
      </c>
      <c r="I1401" t="s">
        <v>24</v>
      </c>
      <c r="J1401" t="s">
        <v>36</v>
      </c>
      <c r="K1401" t="s">
        <v>2962</v>
      </c>
      <c r="L1401" s="2">
        <v>1</v>
      </c>
      <c r="M1401" s="11">
        <v>13630</v>
      </c>
      <c r="N1401" s="6">
        <v>0</v>
      </c>
      <c r="O1401" s="4">
        <f>Table2[[#This Row],[Discount]]/100</f>
        <v>0</v>
      </c>
      <c r="P1401" s="4" t="str">
        <f>IF(Table2[[#This Row],[Discount%]]=0,"No Discount",
IF(Table2[[#This Row],[Discount%]]&lt;=0.1,"Medium Discount",
IF(Table2[[#This Row],[Discount%]]&lt;=0.2,"High Discount")))</f>
        <v>No Discount</v>
      </c>
      <c r="Q1401" s="9">
        <f>(Table2[Unit_Price]*Table2[Quantity])*(Table2[Discount]/100)</f>
        <v>0</v>
      </c>
      <c r="R1401" s="10">
        <v>13630</v>
      </c>
      <c r="S1401" s="10">
        <v>1198.07</v>
      </c>
      <c r="T1401" s="4">
        <f>Table2[Profit]/Table2[Sales]</f>
        <v>8.7899486426999268E-2</v>
      </c>
      <c r="U1401" t="s">
        <v>83</v>
      </c>
    </row>
    <row r="1402" spans="1:21" x14ac:dyDescent="0.35">
      <c r="A1402">
        <v>11486</v>
      </c>
      <c r="B1402" s="1">
        <v>45825</v>
      </c>
      <c r="C1402" s="2">
        <f>YEAR(Table2[Order Date])</f>
        <v>2025</v>
      </c>
      <c r="D1402" s="2" t="str">
        <f>TEXT(Table2[Order Date],"mmm")</f>
        <v>Jun</v>
      </c>
      <c r="E1402" t="s">
        <v>2963</v>
      </c>
      <c r="F1402" t="s">
        <v>15</v>
      </c>
      <c r="G1402" t="s">
        <v>16</v>
      </c>
      <c r="H1402" t="str">
        <f>VLOOKUP(Table2[[#This Row],[City]], Table46[], 2, FALSE)</f>
        <v>Karnataka</v>
      </c>
      <c r="I1402" t="s">
        <v>30</v>
      </c>
      <c r="J1402" t="s">
        <v>31</v>
      </c>
      <c r="K1402" t="s">
        <v>2964</v>
      </c>
      <c r="L1402" s="2">
        <v>3</v>
      </c>
      <c r="M1402" s="11">
        <v>47961</v>
      </c>
      <c r="N1402" s="6">
        <v>10</v>
      </c>
      <c r="O1402" s="4">
        <f>Table2[[#This Row],[Discount]]/100</f>
        <v>0.1</v>
      </c>
      <c r="P1402" s="4" t="str">
        <f>IF(Table2[[#This Row],[Discount%]]=0,"No Discount",
IF(Table2[[#This Row],[Discount%]]&lt;=0.1,"Medium Discount",
IF(Table2[[#This Row],[Discount%]]&lt;=0.2,"High Discount")))</f>
        <v>Medium Discount</v>
      </c>
      <c r="Q1402" s="9">
        <f>(Table2[Unit_Price]*Table2[Quantity])*(Table2[Discount]/100)</f>
        <v>14388.300000000001</v>
      </c>
      <c r="R1402" s="10">
        <v>129494.7</v>
      </c>
      <c r="S1402" s="10">
        <v>13233.45</v>
      </c>
      <c r="T1402" s="4">
        <f>Table2[Profit]/Table2[Sales]</f>
        <v>0.10219298550442606</v>
      </c>
      <c r="U1402" t="s">
        <v>20</v>
      </c>
    </row>
    <row r="1403" spans="1:21" x14ac:dyDescent="0.35">
      <c r="A1403">
        <v>11487</v>
      </c>
      <c r="B1403" s="1">
        <v>45781</v>
      </c>
      <c r="C1403" s="2">
        <f>YEAR(Table2[Order Date])</f>
        <v>2025</v>
      </c>
      <c r="D1403" s="2" t="str">
        <f>TEXT(Table2[Order Date],"mmm")</f>
        <v>May</v>
      </c>
      <c r="E1403" t="s">
        <v>2965</v>
      </c>
      <c r="F1403" t="s">
        <v>22</v>
      </c>
      <c r="G1403" t="s">
        <v>54</v>
      </c>
      <c r="H1403" t="str">
        <f>VLOOKUP(Table2[[#This Row],[City]], Table46[], 2, FALSE)</f>
        <v>Uttar Pradesh</v>
      </c>
      <c r="I1403" t="s">
        <v>42</v>
      </c>
      <c r="J1403" t="s">
        <v>446</v>
      </c>
      <c r="K1403" t="s">
        <v>2966</v>
      </c>
      <c r="L1403" s="2">
        <v>3</v>
      </c>
      <c r="M1403" s="11">
        <v>58707</v>
      </c>
      <c r="N1403" s="6">
        <v>20</v>
      </c>
      <c r="O1403" s="4">
        <f>Table2[[#This Row],[Discount]]/100</f>
        <v>0.2</v>
      </c>
      <c r="P1403" s="4" t="str">
        <f>IF(Table2[[#This Row],[Discount%]]=0,"No Discount",
IF(Table2[[#This Row],[Discount%]]&lt;=0.1,"Medium Discount",
IF(Table2[[#This Row],[Discount%]]&lt;=0.2,"High Discount")))</f>
        <v>High Discount</v>
      </c>
      <c r="Q1403" s="9">
        <f>(Table2[Unit_Price]*Table2[Quantity])*(Table2[Discount]/100)</f>
        <v>35224.200000000004</v>
      </c>
      <c r="R1403" s="10">
        <v>140896.79999999999</v>
      </c>
      <c r="S1403" s="10">
        <v>27019.18</v>
      </c>
      <c r="T1403" s="4">
        <f>Table2[Profit]/Table2[Sales]</f>
        <v>0.1917657462767075</v>
      </c>
      <c r="U1403" t="s">
        <v>83</v>
      </c>
    </row>
    <row r="1404" spans="1:21" x14ac:dyDescent="0.35">
      <c r="A1404">
        <v>11488</v>
      </c>
      <c r="B1404" s="1">
        <v>45804</v>
      </c>
      <c r="C1404" s="2">
        <f>YEAR(Table2[Order Date])</f>
        <v>2025</v>
      </c>
      <c r="D1404" s="2" t="str">
        <f>TEXT(Table2[Order Date],"mmm")</f>
        <v>May</v>
      </c>
      <c r="E1404" t="s">
        <v>2967</v>
      </c>
      <c r="F1404" t="s">
        <v>28</v>
      </c>
      <c r="G1404" t="s">
        <v>85</v>
      </c>
      <c r="H1404" t="str">
        <f>VLOOKUP(Table2[[#This Row],[City]], Table46[], 2, FALSE)</f>
        <v>Odisha</v>
      </c>
      <c r="I1404" t="s">
        <v>46</v>
      </c>
      <c r="J1404" t="s">
        <v>47</v>
      </c>
      <c r="K1404" t="s">
        <v>2968</v>
      </c>
      <c r="L1404" s="2">
        <v>5</v>
      </c>
      <c r="M1404" s="11">
        <v>21305</v>
      </c>
      <c r="N1404" s="6">
        <v>10</v>
      </c>
      <c r="O1404" s="4">
        <f>Table2[[#This Row],[Discount]]/100</f>
        <v>0.1</v>
      </c>
      <c r="P1404" s="4" t="str">
        <f>IF(Table2[[#This Row],[Discount%]]=0,"No Discount",
IF(Table2[[#This Row],[Discount%]]&lt;=0.1,"Medium Discount",
IF(Table2[[#This Row],[Discount%]]&lt;=0.2,"High Discount")))</f>
        <v>Medium Discount</v>
      </c>
      <c r="Q1404" s="9">
        <f>(Table2[Unit_Price]*Table2[Quantity])*(Table2[Discount]/100)</f>
        <v>10652.5</v>
      </c>
      <c r="R1404" s="10">
        <v>95872.5</v>
      </c>
      <c r="S1404" s="10">
        <v>9530.9699999999993</v>
      </c>
      <c r="T1404" s="4">
        <f>Table2[Profit]/Table2[Sales]</f>
        <v>9.9412970351247743E-2</v>
      </c>
      <c r="U1404" t="s">
        <v>33</v>
      </c>
    </row>
    <row r="1405" spans="1:21" x14ac:dyDescent="0.35">
      <c r="A1405">
        <v>11489</v>
      </c>
      <c r="B1405" s="1">
        <v>45293</v>
      </c>
      <c r="C1405" s="2">
        <f>YEAR(Table2[Order Date])</f>
        <v>2024</v>
      </c>
      <c r="D1405" s="2" t="str">
        <f>TEXT(Table2[Order Date],"mmm")</f>
        <v>Jan</v>
      </c>
      <c r="E1405" t="s">
        <v>2969</v>
      </c>
      <c r="F1405" t="s">
        <v>15</v>
      </c>
      <c r="G1405" t="s">
        <v>16</v>
      </c>
      <c r="H1405" t="str">
        <f>VLOOKUP(Table2[[#This Row],[City]], Table46[], 2, FALSE)</f>
        <v>Karnataka</v>
      </c>
      <c r="I1405" t="s">
        <v>129</v>
      </c>
      <c r="J1405" t="s">
        <v>164</v>
      </c>
      <c r="K1405" t="s">
        <v>2970</v>
      </c>
      <c r="L1405" s="2">
        <v>3</v>
      </c>
      <c r="M1405" s="11">
        <v>55777</v>
      </c>
      <c r="N1405" s="6">
        <v>5</v>
      </c>
      <c r="O1405" s="4">
        <f>Table2[[#This Row],[Discount]]/100</f>
        <v>0.05</v>
      </c>
      <c r="P1405" s="4" t="str">
        <f>IF(Table2[[#This Row],[Discount%]]=0,"No Discount",
IF(Table2[[#This Row],[Discount%]]&lt;=0.1,"Medium Discount",
IF(Table2[[#This Row],[Discount%]]&lt;=0.2,"High Discount")))</f>
        <v>Medium Discount</v>
      </c>
      <c r="Q1405" s="9">
        <f>(Table2[Unit_Price]*Table2[Quantity])*(Table2[Discount]/100)</f>
        <v>8366.5500000000011</v>
      </c>
      <c r="R1405" s="10">
        <v>158964.45000000001</v>
      </c>
      <c r="S1405" s="10">
        <v>20036.060000000001</v>
      </c>
      <c r="T1405" s="4">
        <f>Table2[Profit]/Table2[Sales]</f>
        <v>0.12604113687053931</v>
      </c>
      <c r="U1405" t="s">
        <v>72</v>
      </c>
    </row>
    <row r="1406" spans="1:21" x14ac:dyDescent="0.35">
      <c r="A1406">
        <v>11490</v>
      </c>
      <c r="B1406" s="1">
        <v>45686</v>
      </c>
      <c r="C1406" s="2">
        <f>YEAR(Table2[Order Date])</f>
        <v>2025</v>
      </c>
      <c r="D1406" s="2" t="str">
        <f>TEXT(Table2[Order Date],"mmm")</f>
        <v>Jan</v>
      </c>
      <c r="E1406" t="s">
        <v>2971</v>
      </c>
      <c r="F1406" t="s">
        <v>15</v>
      </c>
      <c r="G1406" t="s">
        <v>174</v>
      </c>
      <c r="H1406" t="str">
        <f>VLOOKUP(Table2[[#This Row],[City]], Table46[], 2, FALSE)</f>
        <v>Tamil Nadu</v>
      </c>
      <c r="I1406" t="s">
        <v>86</v>
      </c>
      <c r="J1406" t="s">
        <v>90</v>
      </c>
      <c r="K1406" t="s">
        <v>2972</v>
      </c>
      <c r="L1406" s="2">
        <v>3</v>
      </c>
      <c r="M1406" s="11">
        <v>67587</v>
      </c>
      <c r="N1406" s="6">
        <v>20</v>
      </c>
      <c r="O1406" s="4">
        <f>Table2[[#This Row],[Discount]]/100</f>
        <v>0.2</v>
      </c>
      <c r="P1406" s="4" t="str">
        <f>IF(Table2[[#This Row],[Discount%]]=0,"No Discount",
IF(Table2[[#This Row],[Discount%]]&lt;=0.1,"Medium Discount",
IF(Table2[[#This Row],[Discount%]]&lt;=0.2,"High Discount")))</f>
        <v>High Discount</v>
      </c>
      <c r="Q1406" s="9">
        <f>(Table2[Unit_Price]*Table2[Quantity])*(Table2[Discount]/100)</f>
        <v>40552.200000000004</v>
      </c>
      <c r="R1406" s="10">
        <v>162208.79999999999</v>
      </c>
      <c r="S1406" s="10">
        <v>18563.73</v>
      </c>
      <c r="T1406" s="4">
        <f>Table2[Profit]/Table2[Sales]</f>
        <v>0.11444342107209966</v>
      </c>
      <c r="U1406" t="s">
        <v>38</v>
      </c>
    </row>
    <row r="1407" spans="1:21" x14ac:dyDescent="0.35">
      <c r="A1407">
        <v>11491</v>
      </c>
      <c r="B1407" s="1">
        <v>45283</v>
      </c>
      <c r="C1407" s="2">
        <f>YEAR(Table2[Order Date])</f>
        <v>2023</v>
      </c>
      <c r="D1407" s="2" t="str">
        <f>TEXT(Table2[Order Date],"mmm")</f>
        <v>Dec</v>
      </c>
      <c r="E1407" t="s">
        <v>2973</v>
      </c>
      <c r="F1407" t="s">
        <v>22</v>
      </c>
      <c r="G1407" t="s">
        <v>54</v>
      </c>
      <c r="H1407" t="str">
        <f>VLOOKUP(Table2[[#This Row],[City]], Table46[], 2, FALSE)</f>
        <v>Uttar Pradesh</v>
      </c>
      <c r="I1407" t="s">
        <v>75</v>
      </c>
      <c r="J1407" t="s">
        <v>204</v>
      </c>
      <c r="K1407" t="s">
        <v>2974</v>
      </c>
      <c r="L1407" s="2">
        <v>2</v>
      </c>
      <c r="M1407" s="11">
        <v>31379</v>
      </c>
      <c r="N1407" s="6">
        <v>15</v>
      </c>
      <c r="O1407" s="4">
        <f>Table2[[#This Row],[Discount]]/100</f>
        <v>0.15</v>
      </c>
      <c r="P1407" s="4" t="str">
        <f>IF(Table2[[#This Row],[Discount%]]=0,"No Discount",
IF(Table2[[#This Row],[Discount%]]&lt;=0.1,"Medium Discount",
IF(Table2[[#This Row],[Discount%]]&lt;=0.2,"High Discount")))</f>
        <v>High Discount</v>
      </c>
      <c r="Q1407" s="9">
        <f>(Table2[Unit_Price]*Table2[Quantity])*(Table2[Discount]/100)</f>
        <v>9413.6999999999989</v>
      </c>
      <c r="R1407" s="10">
        <v>53344.3</v>
      </c>
      <c r="S1407" s="10">
        <v>11506.05</v>
      </c>
      <c r="T1407" s="4">
        <f>Table2[Profit]/Table2[Sales]</f>
        <v>0.21569408540368884</v>
      </c>
      <c r="U1407" t="s">
        <v>72</v>
      </c>
    </row>
    <row r="1408" spans="1:21" x14ac:dyDescent="0.35">
      <c r="A1408">
        <v>11492</v>
      </c>
      <c r="B1408" s="1">
        <v>45789</v>
      </c>
      <c r="C1408" s="2">
        <f>YEAR(Table2[Order Date])</f>
        <v>2025</v>
      </c>
      <c r="D1408" s="2" t="str">
        <f>TEXT(Table2[Order Date],"mmm")</f>
        <v>May</v>
      </c>
      <c r="E1408" t="s">
        <v>2975</v>
      </c>
      <c r="F1408" t="s">
        <v>22</v>
      </c>
      <c r="G1408" t="s">
        <v>74</v>
      </c>
      <c r="H1408" t="str">
        <f>VLOOKUP(Table2[[#This Row],[City]], Table46[], 2, FALSE)</f>
        <v>Chandigarh</v>
      </c>
      <c r="I1408" t="s">
        <v>46</v>
      </c>
      <c r="J1408" t="s">
        <v>141</v>
      </c>
      <c r="K1408" t="s">
        <v>2976</v>
      </c>
      <c r="L1408" s="2">
        <v>2</v>
      </c>
      <c r="M1408" s="11">
        <v>70131</v>
      </c>
      <c r="N1408" s="6">
        <v>0</v>
      </c>
      <c r="O1408" s="4">
        <f>Table2[[#This Row],[Discount]]/100</f>
        <v>0</v>
      </c>
      <c r="P1408" s="4" t="str">
        <f>IF(Table2[[#This Row],[Discount%]]=0,"No Discount",
IF(Table2[[#This Row],[Discount%]]&lt;=0.1,"Medium Discount",
IF(Table2[[#This Row],[Discount%]]&lt;=0.2,"High Discount")))</f>
        <v>No Discount</v>
      </c>
      <c r="Q1408" s="9">
        <f>(Table2[Unit_Price]*Table2[Quantity])*(Table2[Discount]/100)</f>
        <v>0</v>
      </c>
      <c r="R1408" s="10">
        <v>140262</v>
      </c>
      <c r="S1408" s="10">
        <v>18548.38</v>
      </c>
      <c r="T1408" s="4">
        <f>Table2[Profit]/Table2[Sales]</f>
        <v>0.13224094908100556</v>
      </c>
      <c r="U1408" t="s">
        <v>33</v>
      </c>
    </row>
    <row r="1409" spans="1:21" x14ac:dyDescent="0.35">
      <c r="A1409">
        <v>11494</v>
      </c>
      <c r="B1409" s="1">
        <v>45756</v>
      </c>
      <c r="C1409" s="2">
        <f>YEAR(Table2[Order Date])</f>
        <v>2025</v>
      </c>
      <c r="D1409" s="2" t="str">
        <f>TEXT(Table2[Order Date],"mmm")</f>
        <v>Apr</v>
      </c>
      <c r="E1409" t="s">
        <v>2978</v>
      </c>
      <c r="F1409" t="s">
        <v>15</v>
      </c>
      <c r="G1409" t="s">
        <v>93</v>
      </c>
      <c r="H1409" t="str">
        <f>VLOOKUP(Table2[[#This Row],[City]], Table46[], 2, FALSE)</f>
        <v>Tamil Nadu</v>
      </c>
      <c r="I1409" t="s">
        <v>69</v>
      </c>
      <c r="J1409" t="s">
        <v>115</v>
      </c>
      <c r="K1409" t="s">
        <v>2979</v>
      </c>
      <c r="L1409" s="2">
        <v>1</v>
      </c>
      <c r="M1409" s="11">
        <v>45240</v>
      </c>
      <c r="N1409" s="6">
        <v>10</v>
      </c>
      <c r="O1409" s="4">
        <f>Table2[[#This Row],[Discount]]/100</f>
        <v>0.1</v>
      </c>
      <c r="P1409" s="4" t="str">
        <f>IF(Table2[[#This Row],[Discount%]]=0,"No Discount",
IF(Table2[[#This Row],[Discount%]]&lt;=0.1,"Medium Discount",
IF(Table2[[#This Row],[Discount%]]&lt;=0.2,"High Discount")))</f>
        <v>Medium Discount</v>
      </c>
      <c r="Q1409" s="9">
        <f>(Table2[Unit_Price]*Table2[Quantity])*(Table2[Discount]/100)</f>
        <v>4524</v>
      </c>
      <c r="R1409" s="10">
        <v>40716</v>
      </c>
      <c r="S1409" s="10">
        <v>2991.43</v>
      </c>
      <c r="T1409" s="4">
        <f>Table2[Profit]/Table2[Sales]</f>
        <v>7.3470625798211994E-2</v>
      </c>
      <c r="U1409" t="s">
        <v>38</v>
      </c>
    </row>
    <row r="1410" spans="1:21" x14ac:dyDescent="0.35">
      <c r="A1410">
        <v>11495</v>
      </c>
      <c r="B1410" s="1">
        <v>45338</v>
      </c>
      <c r="C1410" s="2">
        <f>YEAR(Table2[Order Date])</f>
        <v>2024</v>
      </c>
      <c r="D1410" s="2" t="str">
        <f>TEXT(Table2[Order Date],"mmm")</f>
        <v>Feb</v>
      </c>
      <c r="E1410" t="s">
        <v>2980</v>
      </c>
      <c r="F1410" t="s">
        <v>15</v>
      </c>
      <c r="G1410" t="s">
        <v>174</v>
      </c>
      <c r="H1410" t="str">
        <f>VLOOKUP(Table2[[#This Row],[City]], Table46[], 2, FALSE)</f>
        <v>Tamil Nadu</v>
      </c>
      <c r="I1410" t="s">
        <v>129</v>
      </c>
      <c r="J1410" t="s">
        <v>159</v>
      </c>
      <c r="K1410" t="s">
        <v>2981</v>
      </c>
      <c r="L1410" s="2">
        <v>1</v>
      </c>
      <c r="M1410" s="11">
        <v>25879</v>
      </c>
      <c r="N1410" s="6">
        <v>15</v>
      </c>
      <c r="O1410" s="4">
        <f>Table2[[#This Row],[Discount]]/100</f>
        <v>0.15</v>
      </c>
      <c r="P1410" s="4" t="str">
        <f>IF(Table2[[#This Row],[Discount%]]=0,"No Discount",
IF(Table2[[#This Row],[Discount%]]&lt;=0.1,"Medium Discount",
IF(Table2[[#This Row],[Discount%]]&lt;=0.2,"High Discount")))</f>
        <v>High Discount</v>
      </c>
      <c r="Q1410" s="9">
        <f>(Table2[Unit_Price]*Table2[Quantity])*(Table2[Discount]/100)</f>
        <v>3881.85</v>
      </c>
      <c r="R1410" s="10">
        <v>21997.15</v>
      </c>
      <c r="S1410" s="10">
        <v>2045.29</v>
      </c>
      <c r="T1410" s="4">
        <f>Table2[Profit]/Table2[Sales]</f>
        <v>9.2979772379603712E-2</v>
      </c>
      <c r="U1410" t="s">
        <v>20</v>
      </c>
    </row>
    <row r="1411" spans="1:21" x14ac:dyDescent="0.35">
      <c r="A1411">
        <v>11496</v>
      </c>
      <c r="B1411" s="1">
        <v>45413</v>
      </c>
      <c r="C1411" s="2">
        <f>YEAR(Table2[Order Date])</f>
        <v>2024</v>
      </c>
      <c r="D1411" s="2" t="str">
        <f>TEXT(Table2[Order Date],"mmm")</f>
        <v>May</v>
      </c>
      <c r="E1411" t="s">
        <v>2982</v>
      </c>
      <c r="F1411" t="s">
        <v>40</v>
      </c>
      <c r="G1411" t="s">
        <v>110</v>
      </c>
      <c r="H1411" t="str">
        <f>VLOOKUP(Table2[[#This Row],[City]], Table46[], 2, FALSE)</f>
        <v>Gujarat</v>
      </c>
      <c r="I1411" t="s">
        <v>30</v>
      </c>
      <c r="J1411" t="s">
        <v>104</v>
      </c>
      <c r="K1411" t="s">
        <v>2983</v>
      </c>
      <c r="L1411" s="2">
        <v>3</v>
      </c>
      <c r="M1411" s="11">
        <v>24895</v>
      </c>
      <c r="N1411" s="6">
        <v>15</v>
      </c>
      <c r="O1411" s="4">
        <f>Table2[[#This Row],[Discount]]/100</f>
        <v>0.15</v>
      </c>
      <c r="P1411" s="4" t="str">
        <f>IF(Table2[[#This Row],[Discount%]]=0,"No Discount",
IF(Table2[[#This Row],[Discount%]]&lt;=0.1,"Medium Discount",
IF(Table2[[#This Row],[Discount%]]&lt;=0.2,"High Discount")))</f>
        <v>High Discount</v>
      </c>
      <c r="Q1411" s="9">
        <f>(Table2[Unit_Price]*Table2[Quantity])*(Table2[Discount]/100)</f>
        <v>11202.75</v>
      </c>
      <c r="R1411" s="10">
        <v>63482.25</v>
      </c>
      <c r="S1411" s="10">
        <v>10260.83</v>
      </c>
      <c r="T1411" s="4">
        <f>Table2[Profit]/Table2[Sales]</f>
        <v>0.16163305490904939</v>
      </c>
      <c r="U1411" t="s">
        <v>72</v>
      </c>
    </row>
    <row r="1412" spans="1:21" x14ac:dyDescent="0.35">
      <c r="A1412">
        <v>11497</v>
      </c>
      <c r="B1412" s="1">
        <v>45450</v>
      </c>
      <c r="C1412" s="2">
        <f>YEAR(Table2[Order Date])</f>
        <v>2024</v>
      </c>
      <c r="D1412" s="2" t="str">
        <f>TEXT(Table2[Order Date],"mmm")</f>
        <v>Jun</v>
      </c>
      <c r="E1412" t="s">
        <v>2984</v>
      </c>
      <c r="F1412" t="s">
        <v>28</v>
      </c>
      <c r="G1412" t="s">
        <v>29</v>
      </c>
      <c r="H1412" t="str">
        <f>VLOOKUP(Table2[[#This Row],[City]], Table46[], 2, FALSE)</f>
        <v>Bihar</v>
      </c>
      <c r="I1412" t="s">
        <v>75</v>
      </c>
      <c r="J1412" t="s">
        <v>240</v>
      </c>
      <c r="K1412" t="s">
        <v>2985</v>
      </c>
      <c r="L1412" s="2">
        <v>3</v>
      </c>
      <c r="M1412" s="11">
        <v>56151</v>
      </c>
      <c r="N1412" s="6">
        <v>20</v>
      </c>
      <c r="O1412" s="4">
        <f>Table2[[#This Row],[Discount]]/100</f>
        <v>0.2</v>
      </c>
      <c r="P1412" s="4" t="str">
        <f>IF(Table2[[#This Row],[Discount%]]=0,"No Discount",
IF(Table2[[#This Row],[Discount%]]&lt;=0.1,"Medium Discount",
IF(Table2[[#This Row],[Discount%]]&lt;=0.2,"High Discount")))</f>
        <v>High Discount</v>
      </c>
      <c r="Q1412" s="9">
        <f>(Table2[Unit_Price]*Table2[Quantity])*(Table2[Discount]/100)</f>
        <v>33690.6</v>
      </c>
      <c r="R1412" s="10">
        <v>134762.4</v>
      </c>
      <c r="S1412" s="10">
        <v>14586.69</v>
      </c>
      <c r="T1412" s="4">
        <f>Table2[Profit]/Table2[Sales]</f>
        <v>0.10824005805773718</v>
      </c>
      <c r="U1412" t="s">
        <v>33</v>
      </c>
    </row>
    <row r="1413" spans="1:21" x14ac:dyDescent="0.35">
      <c r="A1413">
        <v>11498</v>
      </c>
      <c r="B1413" s="1">
        <v>45377</v>
      </c>
      <c r="C1413" s="2">
        <f>YEAR(Table2[Order Date])</f>
        <v>2024</v>
      </c>
      <c r="D1413" s="2" t="str">
        <f>TEXT(Table2[Order Date],"mmm")</f>
        <v>Mar</v>
      </c>
      <c r="E1413" t="s">
        <v>2986</v>
      </c>
      <c r="F1413" t="s">
        <v>15</v>
      </c>
      <c r="G1413" t="s">
        <v>93</v>
      </c>
      <c r="H1413" t="str">
        <f>VLOOKUP(Table2[[#This Row],[City]], Table46[], 2, FALSE)</f>
        <v>Tamil Nadu</v>
      </c>
      <c r="I1413" t="s">
        <v>24</v>
      </c>
      <c r="J1413" t="s">
        <v>107</v>
      </c>
      <c r="K1413" t="s">
        <v>2987</v>
      </c>
      <c r="L1413" s="2">
        <v>2</v>
      </c>
      <c r="M1413" s="11">
        <v>72161</v>
      </c>
      <c r="N1413" s="6">
        <v>20</v>
      </c>
      <c r="O1413" s="4">
        <f>Table2[[#This Row],[Discount]]/100</f>
        <v>0.2</v>
      </c>
      <c r="P1413" s="4" t="str">
        <f>IF(Table2[[#This Row],[Discount%]]=0,"No Discount",
IF(Table2[[#This Row],[Discount%]]&lt;=0.1,"Medium Discount",
IF(Table2[[#This Row],[Discount%]]&lt;=0.2,"High Discount")))</f>
        <v>High Discount</v>
      </c>
      <c r="Q1413" s="9">
        <f>(Table2[Unit_Price]*Table2[Quantity])*(Table2[Discount]/100)</f>
        <v>28864.400000000001</v>
      </c>
      <c r="R1413" s="10">
        <v>115457.60000000001</v>
      </c>
      <c r="S1413" s="10">
        <v>27371.8</v>
      </c>
      <c r="T1413" s="4">
        <f>Table2[Profit]/Table2[Sales]</f>
        <v>0.23707231052784744</v>
      </c>
      <c r="U1413" t="s">
        <v>20</v>
      </c>
    </row>
    <row r="1414" spans="1:21" x14ac:dyDescent="0.35">
      <c r="A1414">
        <v>11499</v>
      </c>
      <c r="B1414" s="1">
        <v>45882</v>
      </c>
      <c r="C1414" s="2">
        <f>YEAR(Table2[Order Date])</f>
        <v>2025</v>
      </c>
      <c r="D1414" s="2" t="str">
        <f>TEXT(Table2[Order Date],"mmm")</f>
        <v>Aug</v>
      </c>
      <c r="E1414" t="s">
        <v>2988</v>
      </c>
      <c r="F1414" t="s">
        <v>15</v>
      </c>
      <c r="G1414" t="s">
        <v>93</v>
      </c>
      <c r="H1414" t="str">
        <f>VLOOKUP(Table2[[#This Row],[City]], Table46[], 2, FALSE)</f>
        <v>Tamil Nadu</v>
      </c>
      <c r="I1414" t="s">
        <v>30</v>
      </c>
      <c r="J1414" t="s">
        <v>104</v>
      </c>
      <c r="K1414" t="s">
        <v>2989</v>
      </c>
      <c r="L1414" s="2">
        <v>1</v>
      </c>
      <c r="M1414" s="11">
        <v>79632</v>
      </c>
      <c r="N1414" s="6">
        <v>10</v>
      </c>
      <c r="O1414" s="4">
        <f>Table2[[#This Row],[Discount]]/100</f>
        <v>0.1</v>
      </c>
      <c r="P1414" s="4" t="str">
        <f>IF(Table2[[#This Row],[Discount%]]=0,"No Discount",
IF(Table2[[#This Row],[Discount%]]&lt;=0.1,"Medium Discount",
IF(Table2[[#This Row],[Discount%]]&lt;=0.2,"High Discount")))</f>
        <v>Medium Discount</v>
      </c>
      <c r="Q1414" s="9">
        <f>(Table2[Unit_Price]*Table2[Quantity])*(Table2[Discount]/100)</f>
        <v>7963.2000000000007</v>
      </c>
      <c r="R1414" s="10">
        <v>71668.800000000003</v>
      </c>
      <c r="S1414" s="10">
        <v>11329.11</v>
      </c>
      <c r="T1414" s="4">
        <f>Table2[Profit]/Table2[Sales]</f>
        <v>0.15807589913602571</v>
      </c>
      <c r="U1414" t="s">
        <v>33</v>
      </c>
    </row>
    <row r="1415" spans="1:21" x14ac:dyDescent="0.35">
      <c r="A1415">
        <v>11500</v>
      </c>
      <c r="B1415" s="1">
        <v>45357</v>
      </c>
      <c r="C1415" s="2">
        <f>YEAR(Table2[Order Date])</f>
        <v>2024</v>
      </c>
      <c r="D1415" s="2" t="str">
        <f>TEXT(Table2[Order Date],"mmm")</f>
        <v>Mar</v>
      </c>
      <c r="E1415" t="s">
        <v>2990</v>
      </c>
      <c r="F1415" t="s">
        <v>15</v>
      </c>
      <c r="G1415" t="s">
        <v>174</v>
      </c>
      <c r="H1415" t="str">
        <f>VLOOKUP(Table2[[#This Row],[City]], Table46[], 2, FALSE)</f>
        <v>Tamil Nadu</v>
      </c>
      <c r="I1415" t="s">
        <v>75</v>
      </c>
      <c r="J1415" t="s">
        <v>409</v>
      </c>
      <c r="K1415" t="s">
        <v>2991</v>
      </c>
      <c r="L1415" s="2">
        <v>1</v>
      </c>
      <c r="M1415" s="11">
        <v>31128</v>
      </c>
      <c r="N1415" s="6">
        <v>15</v>
      </c>
      <c r="O1415" s="4">
        <f>Table2[[#This Row],[Discount]]/100</f>
        <v>0.15</v>
      </c>
      <c r="P1415" s="4" t="str">
        <f>IF(Table2[[#This Row],[Discount%]]=0,"No Discount",
IF(Table2[[#This Row],[Discount%]]&lt;=0.1,"Medium Discount",
IF(Table2[[#This Row],[Discount%]]&lt;=0.2,"High Discount")))</f>
        <v>High Discount</v>
      </c>
      <c r="Q1415" s="9">
        <f>(Table2[Unit_Price]*Table2[Quantity])*(Table2[Discount]/100)</f>
        <v>4669.2</v>
      </c>
      <c r="R1415" s="10">
        <v>26458.799999999999</v>
      </c>
      <c r="S1415" s="10">
        <v>3222.21</v>
      </c>
      <c r="T1415" s="4">
        <f>Table2[Profit]/Table2[Sales]</f>
        <v>0.1217821669917003</v>
      </c>
      <c r="U1415" t="s">
        <v>38</v>
      </c>
    </row>
    <row r="1416" spans="1:21" x14ac:dyDescent="0.35">
      <c r="A1416">
        <v>11501</v>
      </c>
      <c r="B1416" s="1">
        <v>45896</v>
      </c>
      <c r="C1416" s="2">
        <f>YEAR(Table2[Order Date])</f>
        <v>2025</v>
      </c>
      <c r="D1416" s="2" t="str">
        <f>TEXT(Table2[Order Date],"mmm")</f>
        <v>Aug</v>
      </c>
      <c r="E1416" t="s">
        <v>2992</v>
      </c>
      <c r="F1416" t="s">
        <v>40</v>
      </c>
      <c r="G1416" t="s">
        <v>41</v>
      </c>
      <c r="H1416" t="str">
        <f>VLOOKUP(Table2[[#This Row],[City]], Table46[], 2, FALSE)</f>
        <v>Maharashtra</v>
      </c>
      <c r="I1416" t="s">
        <v>86</v>
      </c>
      <c r="J1416" t="s">
        <v>90</v>
      </c>
      <c r="K1416" t="s">
        <v>1176</v>
      </c>
      <c r="L1416" s="2">
        <v>1</v>
      </c>
      <c r="M1416" s="11">
        <v>13595</v>
      </c>
      <c r="N1416" s="6">
        <v>5</v>
      </c>
      <c r="O1416" s="4">
        <f>Table2[[#This Row],[Discount]]/100</f>
        <v>0.05</v>
      </c>
      <c r="P1416" s="4" t="str">
        <f>IF(Table2[[#This Row],[Discount%]]=0,"No Discount",
IF(Table2[[#This Row],[Discount%]]&lt;=0.1,"Medium Discount",
IF(Table2[[#This Row],[Discount%]]&lt;=0.2,"High Discount")))</f>
        <v>Medium Discount</v>
      </c>
      <c r="Q1416" s="9">
        <f>(Table2[Unit_Price]*Table2[Quantity])*(Table2[Discount]/100)</f>
        <v>679.75</v>
      </c>
      <c r="R1416" s="10">
        <v>12915.25</v>
      </c>
      <c r="S1416" s="10">
        <v>1869.58</v>
      </c>
      <c r="T1416" s="4">
        <f>Table2[Profit]/Table2[Sales]</f>
        <v>0.14475755405431562</v>
      </c>
      <c r="U1416" t="s">
        <v>20</v>
      </c>
    </row>
    <row r="1417" spans="1:21" x14ac:dyDescent="0.35">
      <c r="A1417">
        <v>11502</v>
      </c>
      <c r="B1417" s="1">
        <v>45612</v>
      </c>
      <c r="C1417" s="2">
        <f>YEAR(Table2[Order Date])</f>
        <v>2024</v>
      </c>
      <c r="D1417" s="2" t="str">
        <f>TEXT(Table2[Order Date],"mmm")</f>
        <v>Nov</v>
      </c>
      <c r="E1417" t="s">
        <v>2993</v>
      </c>
      <c r="F1417" t="s">
        <v>40</v>
      </c>
      <c r="G1417" t="s">
        <v>103</v>
      </c>
      <c r="H1417" t="str">
        <f>VLOOKUP(Table2[[#This Row],[City]], Table46[], 2, FALSE)</f>
        <v>Gujarat</v>
      </c>
      <c r="I1417" t="s">
        <v>17</v>
      </c>
      <c r="J1417" t="s">
        <v>55</v>
      </c>
      <c r="K1417" t="s">
        <v>2994</v>
      </c>
      <c r="L1417" s="2">
        <v>1</v>
      </c>
      <c r="M1417" s="11">
        <v>6343</v>
      </c>
      <c r="N1417" s="6">
        <v>0</v>
      </c>
      <c r="O1417" s="4">
        <f>Table2[[#This Row],[Discount]]/100</f>
        <v>0</v>
      </c>
      <c r="P1417" s="4" t="str">
        <f>IF(Table2[[#This Row],[Discount%]]=0,"No Discount",
IF(Table2[[#This Row],[Discount%]]&lt;=0.1,"Medium Discount",
IF(Table2[[#This Row],[Discount%]]&lt;=0.2,"High Discount")))</f>
        <v>No Discount</v>
      </c>
      <c r="Q1417" s="9">
        <f>(Table2[Unit_Price]*Table2[Quantity])*(Table2[Discount]/100)</f>
        <v>0</v>
      </c>
      <c r="R1417" s="10">
        <v>6343</v>
      </c>
      <c r="S1417" s="10">
        <v>870.73</v>
      </c>
      <c r="T1417" s="4">
        <f>Table2[Profit]/Table2[Sales]</f>
        <v>0.13727416049188082</v>
      </c>
      <c r="U1417" t="s">
        <v>38</v>
      </c>
    </row>
    <row r="1418" spans="1:21" x14ac:dyDescent="0.35">
      <c r="A1418">
        <v>11503</v>
      </c>
      <c r="B1418" s="1">
        <v>45234</v>
      </c>
      <c r="C1418" s="2">
        <f>YEAR(Table2[Order Date])</f>
        <v>2023</v>
      </c>
      <c r="D1418" s="2" t="str">
        <f>TEXT(Table2[Order Date],"mmm")</f>
        <v>Nov</v>
      </c>
      <c r="E1418" t="s">
        <v>2995</v>
      </c>
      <c r="F1418" t="s">
        <v>28</v>
      </c>
      <c r="G1418" t="s">
        <v>35</v>
      </c>
      <c r="H1418" t="str">
        <f>VLOOKUP(Table2[[#This Row],[City]], Table46[], 2, FALSE)</f>
        <v>West Bengal</v>
      </c>
      <c r="I1418" t="s">
        <v>86</v>
      </c>
      <c r="J1418" t="s">
        <v>87</v>
      </c>
      <c r="K1418" t="s">
        <v>2996</v>
      </c>
      <c r="L1418" s="2">
        <v>2</v>
      </c>
      <c r="M1418" s="11">
        <v>68154</v>
      </c>
      <c r="N1418" s="6">
        <v>15</v>
      </c>
      <c r="O1418" s="4">
        <f>Table2[[#This Row],[Discount]]/100</f>
        <v>0.15</v>
      </c>
      <c r="P1418" s="4" t="str">
        <f>IF(Table2[[#This Row],[Discount%]]=0,"No Discount",
IF(Table2[[#This Row],[Discount%]]&lt;=0.1,"Medium Discount",
IF(Table2[[#This Row],[Discount%]]&lt;=0.2,"High Discount")))</f>
        <v>High Discount</v>
      </c>
      <c r="Q1418" s="9">
        <f>(Table2[Unit_Price]*Table2[Quantity])*(Table2[Discount]/100)</f>
        <v>20446.2</v>
      </c>
      <c r="R1418" s="10">
        <v>115861.8</v>
      </c>
      <c r="S1418" s="10">
        <v>28242.38</v>
      </c>
      <c r="T1418" s="4">
        <f>Table2[Profit]/Table2[Sales]</f>
        <v>0.24375920277433977</v>
      </c>
      <c r="U1418" t="s">
        <v>38</v>
      </c>
    </row>
    <row r="1419" spans="1:21" x14ac:dyDescent="0.35">
      <c r="A1419">
        <v>11504</v>
      </c>
      <c r="B1419" s="1">
        <v>45450</v>
      </c>
      <c r="C1419" s="2">
        <f>YEAR(Table2[Order Date])</f>
        <v>2024</v>
      </c>
      <c r="D1419" s="2" t="str">
        <f>TEXT(Table2[Order Date],"mmm")</f>
        <v>Jun</v>
      </c>
      <c r="E1419" t="s">
        <v>2997</v>
      </c>
      <c r="F1419" t="s">
        <v>22</v>
      </c>
      <c r="G1419" t="s">
        <v>23</v>
      </c>
      <c r="H1419" t="str">
        <f>VLOOKUP(Table2[[#This Row],[City]], Table46[], 2, FALSE)</f>
        <v>Delhi</v>
      </c>
      <c r="I1419" t="s">
        <v>42</v>
      </c>
      <c r="J1419" t="s">
        <v>79</v>
      </c>
      <c r="K1419" t="s">
        <v>2998</v>
      </c>
      <c r="L1419" s="2">
        <v>1</v>
      </c>
      <c r="M1419" s="11">
        <v>74854</v>
      </c>
      <c r="N1419" s="6">
        <v>10</v>
      </c>
      <c r="O1419" s="4">
        <f>Table2[[#This Row],[Discount]]/100</f>
        <v>0.1</v>
      </c>
      <c r="P1419" s="4" t="str">
        <f>IF(Table2[[#This Row],[Discount%]]=0,"No Discount",
IF(Table2[[#This Row],[Discount%]]&lt;=0.1,"Medium Discount",
IF(Table2[[#This Row],[Discount%]]&lt;=0.2,"High Discount")))</f>
        <v>Medium Discount</v>
      </c>
      <c r="Q1419" s="9">
        <f>(Table2[Unit_Price]*Table2[Quantity])*(Table2[Discount]/100)</f>
        <v>7485.4000000000005</v>
      </c>
      <c r="R1419" s="10">
        <v>67368.600000000006</v>
      </c>
      <c r="S1419" s="10">
        <v>4446.25</v>
      </c>
      <c r="T1419" s="4">
        <f>Table2[Profit]/Table2[Sales]</f>
        <v>6.5998848128059659E-2</v>
      </c>
      <c r="U1419" t="s">
        <v>83</v>
      </c>
    </row>
    <row r="1420" spans="1:21" x14ac:dyDescent="0.35">
      <c r="A1420">
        <v>11505</v>
      </c>
      <c r="B1420" s="1">
        <v>45602</v>
      </c>
      <c r="C1420" s="2">
        <f>YEAR(Table2[Order Date])</f>
        <v>2024</v>
      </c>
      <c r="D1420" s="2" t="str">
        <f>TEXT(Table2[Order Date],"mmm")</f>
        <v>Nov</v>
      </c>
      <c r="E1420" t="s">
        <v>2999</v>
      </c>
      <c r="F1420" t="s">
        <v>15</v>
      </c>
      <c r="G1420" t="s">
        <v>147</v>
      </c>
      <c r="H1420" t="str">
        <f>VLOOKUP(Table2[[#This Row],[City]], Table46[], 2, FALSE)</f>
        <v>Kerala</v>
      </c>
      <c r="I1420" t="s">
        <v>42</v>
      </c>
      <c r="J1420" t="s">
        <v>446</v>
      </c>
      <c r="K1420" t="s">
        <v>1633</v>
      </c>
      <c r="L1420" s="2">
        <v>5</v>
      </c>
      <c r="M1420" s="11">
        <v>27661</v>
      </c>
      <c r="N1420" s="6">
        <v>20</v>
      </c>
      <c r="O1420" s="4">
        <f>Table2[[#This Row],[Discount]]/100</f>
        <v>0.2</v>
      </c>
      <c r="P1420" s="4" t="str">
        <f>IF(Table2[[#This Row],[Discount%]]=0,"No Discount",
IF(Table2[[#This Row],[Discount%]]&lt;=0.1,"Medium Discount",
IF(Table2[[#This Row],[Discount%]]&lt;=0.2,"High Discount")))</f>
        <v>High Discount</v>
      </c>
      <c r="Q1420" s="9">
        <f>(Table2[Unit_Price]*Table2[Quantity])*(Table2[Discount]/100)</f>
        <v>27661</v>
      </c>
      <c r="R1420" s="10">
        <v>110644</v>
      </c>
      <c r="S1420" s="10">
        <v>7472.78</v>
      </c>
      <c r="T1420" s="4">
        <f>Table2[Profit]/Table2[Sales]</f>
        <v>6.7538953761613826E-2</v>
      </c>
      <c r="U1420" t="s">
        <v>38</v>
      </c>
    </row>
    <row r="1421" spans="1:21" x14ac:dyDescent="0.35">
      <c r="A1421">
        <v>11506</v>
      </c>
      <c r="B1421" s="1">
        <v>45353</v>
      </c>
      <c r="C1421" s="2">
        <f>YEAR(Table2[Order Date])</f>
        <v>2024</v>
      </c>
      <c r="D1421" s="2" t="str">
        <f>TEXT(Table2[Order Date],"mmm")</f>
        <v>Mar</v>
      </c>
      <c r="E1421" t="s">
        <v>3000</v>
      </c>
      <c r="F1421" t="s">
        <v>15</v>
      </c>
      <c r="G1421" t="s">
        <v>16</v>
      </c>
      <c r="H1421" t="str">
        <f>VLOOKUP(Table2[[#This Row],[City]], Table46[], 2, FALSE)</f>
        <v>Karnataka</v>
      </c>
      <c r="I1421" t="s">
        <v>75</v>
      </c>
      <c r="J1421" t="s">
        <v>409</v>
      </c>
      <c r="K1421" t="s">
        <v>3001</v>
      </c>
      <c r="L1421" s="2">
        <v>3</v>
      </c>
      <c r="M1421" s="11">
        <v>19872</v>
      </c>
      <c r="N1421" s="6">
        <v>10</v>
      </c>
      <c r="O1421" s="4">
        <f>Table2[[#This Row],[Discount]]/100</f>
        <v>0.1</v>
      </c>
      <c r="P1421" s="4" t="str">
        <f>IF(Table2[[#This Row],[Discount%]]=0,"No Discount",
IF(Table2[[#This Row],[Discount%]]&lt;=0.1,"Medium Discount",
IF(Table2[[#This Row],[Discount%]]&lt;=0.2,"High Discount")))</f>
        <v>Medium Discount</v>
      </c>
      <c r="Q1421" s="9">
        <f>(Table2[Unit_Price]*Table2[Quantity])*(Table2[Discount]/100)</f>
        <v>5961.6</v>
      </c>
      <c r="R1421" s="10">
        <v>53654.400000000001</v>
      </c>
      <c r="S1421" s="10">
        <v>12127.18</v>
      </c>
      <c r="T1421" s="4">
        <f>Table2[Profit]/Table2[Sales]</f>
        <v>0.22602396075624739</v>
      </c>
      <c r="U1421" t="s">
        <v>72</v>
      </c>
    </row>
    <row r="1422" spans="1:21" x14ac:dyDescent="0.35">
      <c r="A1422">
        <v>11507</v>
      </c>
      <c r="B1422" s="1">
        <v>45682</v>
      </c>
      <c r="C1422" s="2">
        <f>YEAR(Table2[Order Date])</f>
        <v>2025</v>
      </c>
      <c r="D1422" s="2" t="str">
        <f>TEXT(Table2[Order Date],"mmm")</f>
        <v>Jan</v>
      </c>
      <c r="E1422" t="s">
        <v>3002</v>
      </c>
      <c r="F1422" t="s">
        <v>15</v>
      </c>
      <c r="G1422" t="s">
        <v>68</v>
      </c>
      <c r="H1422" t="str">
        <f>VLOOKUP(Table2[[#This Row],[City]], Table46[], 2, FALSE)</f>
        <v>Telangana</v>
      </c>
      <c r="I1422" t="s">
        <v>69</v>
      </c>
      <c r="J1422" t="s">
        <v>70</v>
      </c>
      <c r="K1422" t="s">
        <v>3003</v>
      </c>
      <c r="L1422" s="2">
        <v>2</v>
      </c>
      <c r="M1422" s="11">
        <v>69790</v>
      </c>
      <c r="N1422" s="6">
        <v>5</v>
      </c>
      <c r="O1422" s="4">
        <f>Table2[[#This Row],[Discount]]/100</f>
        <v>0.05</v>
      </c>
      <c r="P1422" s="4" t="str">
        <f>IF(Table2[[#This Row],[Discount%]]=0,"No Discount",
IF(Table2[[#This Row],[Discount%]]&lt;=0.1,"Medium Discount",
IF(Table2[[#This Row],[Discount%]]&lt;=0.2,"High Discount")))</f>
        <v>Medium Discount</v>
      </c>
      <c r="Q1422" s="9">
        <f>(Table2[Unit_Price]*Table2[Quantity])*(Table2[Discount]/100)</f>
        <v>6979</v>
      </c>
      <c r="R1422" s="10">
        <v>132601</v>
      </c>
      <c r="S1422" s="10">
        <v>14413.85</v>
      </c>
      <c r="T1422" s="4">
        <f>Table2[Profit]/Table2[Sales]</f>
        <v>0.10870091477439839</v>
      </c>
      <c r="U1422" t="s">
        <v>20</v>
      </c>
    </row>
    <row r="1423" spans="1:21" x14ac:dyDescent="0.35">
      <c r="A1423">
        <v>11508</v>
      </c>
      <c r="B1423" s="1">
        <v>45453</v>
      </c>
      <c r="C1423" s="2">
        <f>YEAR(Table2[Order Date])</f>
        <v>2024</v>
      </c>
      <c r="D1423" s="2" t="str">
        <f>TEXT(Table2[Order Date],"mmm")</f>
        <v>Jun</v>
      </c>
      <c r="E1423" t="s">
        <v>3004</v>
      </c>
      <c r="F1423" t="s">
        <v>15</v>
      </c>
      <c r="G1423" t="s">
        <v>93</v>
      </c>
      <c r="H1423" t="str">
        <f>VLOOKUP(Table2[[#This Row],[City]], Table46[], 2, FALSE)</f>
        <v>Tamil Nadu</v>
      </c>
      <c r="I1423" t="s">
        <v>24</v>
      </c>
      <c r="J1423" t="s">
        <v>133</v>
      </c>
      <c r="K1423" t="s">
        <v>3005</v>
      </c>
      <c r="L1423" s="2">
        <v>5</v>
      </c>
      <c r="M1423" s="11">
        <v>7842</v>
      </c>
      <c r="N1423" s="6">
        <v>15</v>
      </c>
      <c r="O1423" s="4">
        <f>Table2[[#This Row],[Discount]]/100</f>
        <v>0.15</v>
      </c>
      <c r="P1423" s="4" t="str">
        <f>IF(Table2[[#This Row],[Discount%]]=0,"No Discount",
IF(Table2[[#This Row],[Discount%]]&lt;=0.1,"Medium Discount",
IF(Table2[[#This Row],[Discount%]]&lt;=0.2,"High Discount")))</f>
        <v>High Discount</v>
      </c>
      <c r="Q1423" s="9">
        <f>(Table2[Unit_Price]*Table2[Quantity])*(Table2[Discount]/100)</f>
        <v>5881.5</v>
      </c>
      <c r="R1423" s="10">
        <v>33328.5</v>
      </c>
      <c r="S1423" s="10">
        <v>7452.92</v>
      </c>
      <c r="T1423" s="4">
        <f>Table2[Profit]/Table2[Sales]</f>
        <v>0.22362002490361102</v>
      </c>
      <c r="U1423" t="s">
        <v>72</v>
      </c>
    </row>
    <row r="1424" spans="1:21" x14ac:dyDescent="0.35">
      <c r="A1424">
        <v>11510</v>
      </c>
      <c r="B1424" s="1">
        <v>45864</v>
      </c>
      <c r="C1424" s="2">
        <f>YEAR(Table2[Order Date])</f>
        <v>2025</v>
      </c>
      <c r="D1424" s="2" t="str">
        <f>TEXT(Table2[Order Date],"mmm")</f>
        <v>Jul</v>
      </c>
      <c r="E1424" t="s">
        <v>3007</v>
      </c>
      <c r="F1424" t="s">
        <v>40</v>
      </c>
      <c r="G1424" t="s">
        <v>103</v>
      </c>
      <c r="H1424" t="str">
        <f>VLOOKUP(Table2[[#This Row],[City]], Table46[], 2, FALSE)</f>
        <v>Gujarat</v>
      </c>
      <c r="I1424" t="s">
        <v>129</v>
      </c>
      <c r="J1424" t="s">
        <v>164</v>
      </c>
      <c r="K1424" t="s">
        <v>3008</v>
      </c>
      <c r="L1424" s="2">
        <v>3</v>
      </c>
      <c r="M1424" s="11">
        <v>55155</v>
      </c>
      <c r="N1424" s="6">
        <v>10</v>
      </c>
      <c r="O1424" s="4">
        <f>Table2[[#This Row],[Discount]]/100</f>
        <v>0.1</v>
      </c>
      <c r="P1424" s="4" t="str">
        <f>IF(Table2[[#This Row],[Discount%]]=0,"No Discount",
IF(Table2[[#This Row],[Discount%]]&lt;=0.1,"Medium Discount",
IF(Table2[[#This Row],[Discount%]]&lt;=0.2,"High Discount")))</f>
        <v>Medium Discount</v>
      </c>
      <c r="Q1424" s="9">
        <f>(Table2[Unit_Price]*Table2[Quantity])*(Table2[Discount]/100)</f>
        <v>16546.5</v>
      </c>
      <c r="R1424" s="10">
        <v>148918.5</v>
      </c>
      <c r="S1424" s="10">
        <v>14928.45</v>
      </c>
      <c r="T1424" s="4">
        <f>Table2[Profit]/Table2[Sales]</f>
        <v>0.10024577201623708</v>
      </c>
      <c r="U1424" t="s">
        <v>33</v>
      </c>
    </row>
    <row r="1425" spans="1:21" x14ac:dyDescent="0.35">
      <c r="A1425">
        <v>11511</v>
      </c>
      <c r="B1425" s="1">
        <v>45320</v>
      </c>
      <c r="C1425" s="2">
        <f>YEAR(Table2[Order Date])</f>
        <v>2024</v>
      </c>
      <c r="D1425" s="2" t="str">
        <f>TEXT(Table2[Order Date],"mmm")</f>
        <v>Jan</v>
      </c>
      <c r="E1425" t="s">
        <v>3009</v>
      </c>
      <c r="F1425" t="s">
        <v>28</v>
      </c>
      <c r="G1425" t="s">
        <v>29</v>
      </c>
      <c r="H1425" t="str">
        <f>VLOOKUP(Table2[[#This Row],[City]], Table46[], 2, FALSE)</f>
        <v>Bihar</v>
      </c>
      <c r="I1425" t="s">
        <v>75</v>
      </c>
      <c r="J1425" t="s">
        <v>409</v>
      </c>
      <c r="K1425" t="s">
        <v>3010</v>
      </c>
      <c r="L1425" s="2">
        <v>1</v>
      </c>
      <c r="M1425" s="11">
        <v>43008</v>
      </c>
      <c r="N1425" s="6">
        <v>20</v>
      </c>
      <c r="O1425" s="4">
        <f>Table2[[#This Row],[Discount]]/100</f>
        <v>0.2</v>
      </c>
      <c r="P1425" s="4" t="str">
        <f>IF(Table2[[#This Row],[Discount%]]=0,"No Discount",
IF(Table2[[#This Row],[Discount%]]&lt;=0.1,"Medium Discount",
IF(Table2[[#This Row],[Discount%]]&lt;=0.2,"High Discount")))</f>
        <v>High Discount</v>
      </c>
      <c r="Q1425" s="9">
        <f>(Table2[Unit_Price]*Table2[Quantity])*(Table2[Discount]/100)</f>
        <v>8601.6</v>
      </c>
      <c r="R1425" s="10">
        <v>34406.400000000001</v>
      </c>
      <c r="S1425" s="10">
        <v>1761.39</v>
      </c>
      <c r="T1425" s="4">
        <f>Table2[Profit]/Table2[Sales]</f>
        <v>5.1193673270089286E-2</v>
      </c>
      <c r="U1425" t="s">
        <v>33</v>
      </c>
    </row>
    <row r="1426" spans="1:21" x14ac:dyDescent="0.35">
      <c r="A1426">
        <v>11512</v>
      </c>
      <c r="B1426" s="1">
        <v>45714</v>
      </c>
      <c r="C1426" s="2">
        <f>YEAR(Table2[Order Date])</f>
        <v>2025</v>
      </c>
      <c r="D1426" s="2" t="str">
        <f>TEXT(Table2[Order Date],"mmm")</f>
        <v>Feb</v>
      </c>
      <c r="E1426" t="s">
        <v>3011</v>
      </c>
      <c r="F1426" t="s">
        <v>15</v>
      </c>
      <c r="G1426" t="s">
        <v>174</v>
      </c>
      <c r="H1426" t="str">
        <f>VLOOKUP(Table2[[#This Row],[City]], Table46[], 2, FALSE)</f>
        <v>Tamil Nadu</v>
      </c>
      <c r="I1426" t="s">
        <v>96</v>
      </c>
      <c r="J1426" t="s">
        <v>183</v>
      </c>
      <c r="K1426" t="s">
        <v>1039</v>
      </c>
      <c r="L1426" s="2">
        <v>4</v>
      </c>
      <c r="M1426" s="11">
        <v>56586</v>
      </c>
      <c r="N1426" s="6">
        <v>15</v>
      </c>
      <c r="O1426" s="4">
        <f>Table2[[#This Row],[Discount]]/100</f>
        <v>0.15</v>
      </c>
      <c r="P1426" s="4" t="str">
        <f>IF(Table2[[#This Row],[Discount%]]=0,"No Discount",
IF(Table2[[#This Row],[Discount%]]&lt;=0.1,"Medium Discount",
IF(Table2[[#This Row],[Discount%]]&lt;=0.2,"High Discount")))</f>
        <v>High Discount</v>
      </c>
      <c r="Q1426" s="9">
        <f>(Table2[Unit_Price]*Table2[Quantity])*(Table2[Discount]/100)</f>
        <v>33951.599999999999</v>
      </c>
      <c r="R1426" s="10">
        <v>192392.4</v>
      </c>
      <c r="S1426" s="10">
        <v>41424.57</v>
      </c>
      <c r="T1426" s="4">
        <f>Table2[Profit]/Table2[Sales]</f>
        <v>0.21531292296369295</v>
      </c>
      <c r="U1426" t="s">
        <v>38</v>
      </c>
    </row>
    <row r="1427" spans="1:21" x14ac:dyDescent="0.35">
      <c r="A1427">
        <v>11513</v>
      </c>
      <c r="B1427" s="1">
        <v>45627</v>
      </c>
      <c r="C1427" s="2">
        <f>YEAR(Table2[Order Date])</f>
        <v>2024</v>
      </c>
      <c r="D1427" s="2" t="str">
        <f>TEXT(Table2[Order Date],"mmm")</f>
        <v>Dec</v>
      </c>
      <c r="E1427" t="s">
        <v>3012</v>
      </c>
      <c r="F1427" t="s">
        <v>15</v>
      </c>
      <c r="G1427" t="s">
        <v>93</v>
      </c>
      <c r="H1427" t="str">
        <f>VLOOKUP(Table2[[#This Row],[City]], Table46[], 2, FALSE)</f>
        <v>Tamil Nadu</v>
      </c>
      <c r="I1427" t="s">
        <v>96</v>
      </c>
      <c r="J1427" t="s">
        <v>156</v>
      </c>
      <c r="K1427" t="s">
        <v>2611</v>
      </c>
      <c r="L1427" s="2">
        <v>2</v>
      </c>
      <c r="M1427" s="11">
        <v>21036</v>
      </c>
      <c r="N1427" s="6">
        <v>15</v>
      </c>
      <c r="O1427" s="4">
        <f>Table2[[#This Row],[Discount]]/100</f>
        <v>0.15</v>
      </c>
      <c r="P1427" s="4" t="str">
        <f>IF(Table2[[#This Row],[Discount%]]=0,"No Discount",
IF(Table2[[#This Row],[Discount%]]&lt;=0.1,"Medium Discount",
IF(Table2[[#This Row],[Discount%]]&lt;=0.2,"High Discount")))</f>
        <v>High Discount</v>
      </c>
      <c r="Q1427" s="9">
        <f>(Table2[Unit_Price]*Table2[Quantity])*(Table2[Discount]/100)</f>
        <v>6310.8</v>
      </c>
      <c r="R1427" s="10">
        <v>35761.199999999997</v>
      </c>
      <c r="S1427" s="10">
        <v>4486.3900000000003</v>
      </c>
      <c r="T1427" s="4">
        <f>Table2[Profit]/Table2[Sales]</f>
        <v>0.12545412346341847</v>
      </c>
      <c r="U1427" t="s">
        <v>20</v>
      </c>
    </row>
    <row r="1428" spans="1:21" x14ac:dyDescent="0.35">
      <c r="A1428">
        <v>11514</v>
      </c>
      <c r="B1428" s="1">
        <v>45884</v>
      </c>
      <c r="C1428" s="2">
        <f>YEAR(Table2[Order Date])</f>
        <v>2025</v>
      </c>
      <c r="D1428" s="2" t="str">
        <f>TEXT(Table2[Order Date],"mmm")</f>
        <v>Aug</v>
      </c>
      <c r="E1428" t="s">
        <v>3013</v>
      </c>
      <c r="F1428" t="s">
        <v>15</v>
      </c>
      <c r="G1428" t="s">
        <v>147</v>
      </c>
      <c r="H1428" t="str">
        <f>VLOOKUP(Table2[[#This Row],[City]], Table46[], 2, FALSE)</f>
        <v>Kerala</v>
      </c>
      <c r="I1428" t="s">
        <v>69</v>
      </c>
      <c r="J1428" t="s">
        <v>151</v>
      </c>
      <c r="K1428" t="s">
        <v>3014</v>
      </c>
      <c r="L1428" s="2">
        <v>1</v>
      </c>
      <c r="M1428" s="11">
        <v>8435</v>
      </c>
      <c r="N1428" s="6">
        <v>0</v>
      </c>
      <c r="O1428" s="4">
        <f>Table2[[#This Row],[Discount]]/100</f>
        <v>0</v>
      </c>
      <c r="P1428" s="4" t="str">
        <f>IF(Table2[[#This Row],[Discount%]]=0,"No Discount",
IF(Table2[[#This Row],[Discount%]]&lt;=0.1,"Medium Discount",
IF(Table2[[#This Row],[Discount%]]&lt;=0.2,"High Discount")))</f>
        <v>No Discount</v>
      </c>
      <c r="Q1428" s="9">
        <f>(Table2[Unit_Price]*Table2[Quantity])*(Table2[Discount]/100)</f>
        <v>0</v>
      </c>
      <c r="R1428" s="10">
        <v>8435</v>
      </c>
      <c r="S1428" s="10">
        <v>1710.32</v>
      </c>
      <c r="T1428" s="4">
        <f>Table2[Profit]/Table2[Sales]</f>
        <v>0.20276467101363366</v>
      </c>
      <c r="U1428" t="s">
        <v>33</v>
      </c>
    </row>
    <row r="1429" spans="1:21" x14ac:dyDescent="0.35">
      <c r="A1429">
        <v>11515</v>
      </c>
      <c r="B1429" s="1">
        <v>45641</v>
      </c>
      <c r="C1429" s="2">
        <f>YEAR(Table2[Order Date])</f>
        <v>2024</v>
      </c>
      <c r="D1429" s="2" t="str">
        <f>TEXT(Table2[Order Date],"mmm")</f>
        <v>Dec</v>
      </c>
      <c r="E1429" t="s">
        <v>3015</v>
      </c>
      <c r="F1429" t="s">
        <v>15</v>
      </c>
      <c r="G1429" t="s">
        <v>147</v>
      </c>
      <c r="H1429" t="str">
        <f>VLOOKUP(Table2[[#This Row],[City]], Table46[], 2, FALSE)</f>
        <v>Kerala</v>
      </c>
      <c r="I1429" t="s">
        <v>46</v>
      </c>
      <c r="J1429" t="s">
        <v>201</v>
      </c>
      <c r="K1429" t="s">
        <v>3016</v>
      </c>
      <c r="L1429" s="2">
        <v>1</v>
      </c>
      <c r="M1429" s="11">
        <v>59069</v>
      </c>
      <c r="N1429" s="6">
        <v>20</v>
      </c>
      <c r="O1429" s="4">
        <f>Table2[[#This Row],[Discount]]/100</f>
        <v>0.2</v>
      </c>
      <c r="P1429" s="4" t="str">
        <f>IF(Table2[[#This Row],[Discount%]]=0,"No Discount",
IF(Table2[[#This Row],[Discount%]]&lt;=0.1,"Medium Discount",
IF(Table2[[#This Row],[Discount%]]&lt;=0.2,"High Discount")))</f>
        <v>High Discount</v>
      </c>
      <c r="Q1429" s="9">
        <f>(Table2[Unit_Price]*Table2[Quantity])*(Table2[Discount]/100)</f>
        <v>11813.800000000001</v>
      </c>
      <c r="R1429" s="10">
        <v>47255.199999999997</v>
      </c>
      <c r="S1429" s="10">
        <v>10613.84</v>
      </c>
      <c r="T1429" s="4">
        <f>Table2[Profit]/Table2[Sales]</f>
        <v>0.22460681575784255</v>
      </c>
      <c r="U1429" t="s">
        <v>20</v>
      </c>
    </row>
    <row r="1430" spans="1:21" x14ac:dyDescent="0.35">
      <c r="A1430">
        <v>11516</v>
      </c>
      <c r="B1430" s="1">
        <v>45598</v>
      </c>
      <c r="C1430" s="2">
        <f>YEAR(Table2[Order Date])</f>
        <v>2024</v>
      </c>
      <c r="D1430" s="2" t="str">
        <f>TEXT(Table2[Order Date],"mmm")</f>
        <v>Nov</v>
      </c>
      <c r="E1430" t="s">
        <v>3017</v>
      </c>
      <c r="F1430" t="s">
        <v>22</v>
      </c>
      <c r="G1430" t="s">
        <v>74</v>
      </c>
      <c r="H1430" t="str">
        <f>VLOOKUP(Table2[[#This Row],[City]], Table46[], 2, FALSE)</f>
        <v>Chandigarh</v>
      </c>
      <c r="I1430" t="s">
        <v>24</v>
      </c>
      <c r="J1430" t="s">
        <v>59</v>
      </c>
      <c r="K1430" t="s">
        <v>3018</v>
      </c>
      <c r="L1430" s="2">
        <v>4</v>
      </c>
      <c r="M1430" s="11">
        <v>72844</v>
      </c>
      <c r="N1430" s="6">
        <v>10</v>
      </c>
      <c r="O1430" s="4">
        <f>Table2[[#This Row],[Discount]]/100</f>
        <v>0.1</v>
      </c>
      <c r="P1430" s="4" t="str">
        <f>IF(Table2[[#This Row],[Discount%]]=0,"No Discount",
IF(Table2[[#This Row],[Discount%]]&lt;=0.1,"Medium Discount",
IF(Table2[[#This Row],[Discount%]]&lt;=0.2,"High Discount")))</f>
        <v>Medium Discount</v>
      </c>
      <c r="Q1430" s="9">
        <f>(Table2[Unit_Price]*Table2[Quantity])*(Table2[Discount]/100)</f>
        <v>29137.600000000002</v>
      </c>
      <c r="R1430" s="10">
        <v>262238.40000000002</v>
      </c>
      <c r="S1430" s="10">
        <v>28564.38</v>
      </c>
      <c r="T1430" s="4">
        <f>Table2[Profit]/Table2[Sales]</f>
        <v>0.10892523749382241</v>
      </c>
      <c r="U1430" t="s">
        <v>72</v>
      </c>
    </row>
    <row r="1431" spans="1:21" x14ac:dyDescent="0.35">
      <c r="A1431">
        <v>11517</v>
      </c>
      <c r="B1431" s="1">
        <v>45309</v>
      </c>
      <c r="C1431" s="2">
        <f>YEAR(Table2[Order Date])</f>
        <v>2024</v>
      </c>
      <c r="D1431" s="2" t="str">
        <f>TEXT(Table2[Order Date],"mmm")</f>
        <v>Jan</v>
      </c>
      <c r="E1431" t="s">
        <v>3019</v>
      </c>
      <c r="F1431" t="s">
        <v>15</v>
      </c>
      <c r="G1431" t="s">
        <v>174</v>
      </c>
      <c r="H1431" t="str">
        <f>VLOOKUP(Table2[[#This Row],[City]], Table46[], 2, FALSE)</f>
        <v>Tamil Nadu</v>
      </c>
      <c r="I1431" t="s">
        <v>17</v>
      </c>
      <c r="J1431" t="s">
        <v>100</v>
      </c>
      <c r="K1431" t="s">
        <v>3020</v>
      </c>
      <c r="L1431" s="2">
        <v>4</v>
      </c>
      <c r="M1431" s="11">
        <v>56495</v>
      </c>
      <c r="N1431" s="6">
        <v>20</v>
      </c>
      <c r="O1431" s="4">
        <f>Table2[[#This Row],[Discount]]/100</f>
        <v>0.2</v>
      </c>
      <c r="P1431" s="4" t="str">
        <f>IF(Table2[[#This Row],[Discount%]]=0,"No Discount",
IF(Table2[[#This Row],[Discount%]]&lt;=0.1,"Medium Discount",
IF(Table2[[#This Row],[Discount%]]&lt;=0.2,"High Discount")))</f>
        <v>High Discount</v>
      </c>
      <c r="Q1431" s="9">
        <f>(Table2[Unit_Price]*Table2[Quantity])*(Table2[Discount]/100)</f>
        <v>45196</v>
      </c>
      <c r="R1431" s="10">
        <v>180784</v>
      </c>
      <c r="S1431" s="10">
        <v>10461.66</v>
      </c>
      <c r="T1431" s="4">
        <f>Table2[Profit]/Table2[Sales]</f>
        <v>5.7868284803964949E-2</v>
      </c>
      <c r="U1431" t="s">
        <v>72</v>
      </c>
    </row>
    <row r="1432" spans="1:21" x14ac:dyDescent="0.35">
      <c r="A1432">
        <v>11518</v>
      </c>
      <c r="B1432" s="1">
        <v>45553</v>
      </c>
      <c r="C1432" s="2">
        <f>YEAR(Table2[Order Date])</f>
        <v>2024</v>
      </c>
      <c r="D1432" s="2" t="str">
        <f>TEXT(Table2[Order Date],"mmm")</f>
        <v>Sep</v>
      </c>
      <c r="E1432" t="s">
        <v>3021</v>
      </c>
      <c r="F1432" t="s">
        <v>22</v>
      </c>
      <c r="G1432" t="s">
        <v>54</v>
      </c>
      <c r="H1432" t="str">
        <f>VLOOKUP(Table2[[#This Row],[City]], Table46[], 2, FALSE)</f>
        <v>Uttar Pradesh</v>
      </c>
      <c r="I1432" t="s">
        <v>69</v>
      </c>
      <c r="J1432" t="s">
        <v>123</v>
      </c>
      <c r="K1432" t="s">
        <v>3022</v>
      </c>
      <c r="L1432" s="2">
        <v>2</v>
      </c>
      <c r="M1432" s="11">
        <v>58411</v>
      </c>
      <c r="N1432" s="6">
        <v>10</v>
      </c>
      <c r="O1432" s="4">
        <f>Table2[[#This Row],[Discount]]/100</f>
        <v>0.1</v>
      </c>
      <c r="P1432" s="4" t="str">
        <f>IF(Table2[[#This Row],[Discount%]]=0,"No Discount",
IF(Table2[[#This Row],[Discount%]]&lt;=0.1,"Medium Discount",
IF(Table2[[#This Row],[Discount%]]&lt;=0.2,"High Discount")))</f>
        <v>Medium Discount</v>
      </c>
      <c r="Q1432" s="9">
        <f>(Table2[Unit_Price]*Table2[Quantity])*(Table2[Discount]/100)</f>
        <v>11682.2</v>
      </c>
      <c r="R1432" s="10">
        <v>105139.8</v>
      </c>
      <c r="S1432" s="10">
        <v>7280.73</v>
      </c>
      <c r="T1432" s="4">
        <f>Table2[Profit]/Table2[Sales]</f>
        <v>6.9248086832959535E-2</v>
      </c>
      <c r="U1432" t="s">
        <v>83</v>
      </c>
    </row>
    <row r="1433" spans="1:21" x14ac:dyDescent="0.35">
      <c r="A1433">
        <v>11519</v>
      </c>
      <c r="B1433" s="1">
        <v>45688</v>
      </c>
      <c r="C1433" s="2">
        <f>YEAR(Table2[Order Date])</f>
        <v>2025</v>
      </c>
      <c r="D1433" s="2" t="str">
        <f>TEXT(Table2[Order Date],"mmm")</f>
        <v>Jan</v>
      </c>
      <c r="E1433" t="s">
        <v>3023</v>
      </c>
      <c r="F1433" t="s">
        <v>28</v>
      </c>
      <c r="G1433" t="s">
        <v>85</v>
      </c>
      <c r="H1433" t="str">
        <f>VLOOKUP(Table2[[#This Row],[City]], Table46[], 2, FALSE)</f>
        <v>Odisha</v>
      </c>
      <c r="I1433" t="s">
        <v>129</v>
      </c>
      <c r="J1433" t="s">
        <v>159</v>
      </c>
      <c r="K1433" t="s">
        <v>2577</v>
      </c>
      <c r="L1433" s="2">
        <v>1</v>
      </c>
      <c r="M1433" s="11">
        <v>74254</v>
      </c>
      <c r="N1433" s="6">
        <v>15</v>
      </c>
      <c r="O1433" s="4">
        <f>Table2[[#This Row],[Discount]]/100</f>
        <v>0.15</v>
      </c>
      <c r="P1433" s="4" t="str">
        <f>IF(Table2[[#This Row],[Discount%]]=0,"No Discount",
IF(Table2[[#This Row],[Discount%]]&lt;=0.1,"Medium Discount",
IF(Table2[[#This Row],[Discount%]]&lt;=0.2,"High Discount")))</f>
        <v>High Discount</v>
      </c>
      <c r="Q1433" s="9">
        <f>(Table2[Unit_Price]*Table2[Quantity])*(Table2[Discount]/100)</f>
        <v>11138.1</v>
      </c>
      <c r="R1433" s="10">
        <v>63115.9</v>
      </c>
      <c r="S1433" s="10">
        <v>14966.43</v>
      </c>
      <c r="T1433" s="4">
        <f>Table2[Profit]/Table2[Sales]</f>
        <v>0.23712614412533134</v>
      </c>
      <c r="U1433" t="s">
        <v>33</v>
      </c>
    </row>
    <row r="1434" spans="1:21" x14ac:dyDescent="0.35">
      <c r="A1434">
        <v>11520</v>
      </c>
      <c r="B1434" s="1">
        <v>45521</v>
      </c>
      <c r="C1434" s="2">
        <f>YEAR(Table2[Order Date])</f>
        <v>2024</v>
      </c>
      <c r="D1434" s="2" t="str">
        <f>TEXT(Table2[Order Date],"mmm")</f>
        <v>Aug</v>
      </c>
      <c r="E1434" t="s">
        <v>3024</v>
      </c>
      <c r="F1434" t="s">
        <v>15</v>
      </c>
      <c r="G1434" t="s">
        <v>147</v>
      </c>
      <c r="H1434" t="str">
        <f>VLOOKUP(Table2[[#This Row],[City]], Table46[], 2, FALSE)</f>
        <v>Kerala</v>
      </c>
      <c r="I1434" t="s">
        <v>24</v>
      </c>
      <c r="J1434" t="s">
        <v>36</v>
      </c>
      <c r="K1434" t="s">
        <v>3025</v>
      </c>
      <c r="L1434" s="2">
        <v>2</v>
      </c>
      <c r="M1434" s="11">
        <v>27743</v>
      </c>
      <c r="N1434" s="6">
        <v>5</v>
      </c>
      <c r="O1434" s="4">
        <f>Table2[[#This Row],[Discount]]/100</f>
        <v>0.05</v>
      </c>
      <c r="P1434" s="4" t="str">
        <f>IF(Table2[[#This Row],[Discount%]]=0,"No Discount",
IF(Table2[[#This Row],[Discount%]]&lt;=0.1,"Medium Discount",
IF(Table2[[#This Row],[Discount%]]&lt;=0.2,"High Discount")))</f>
        <v>Medium Discount</v>
      </c>
      <c r="Q1434" s="9">
        <f>(Table2[Unit_Price]*Table2[Quantity])*(Table2[Discount]/100)</f>
        <v>2774.3</v>
      </c>
      <c r="R1434" s="10">
        <v>52711.7</v>
      </c>
      <c r="S1434" s="10">
        <v>8356.02</v>
      </c>
      <c r="T1434" s="4">
        <f>Table2[Profit]/Table2[Sales]</f>
        <v>0.15852306034523647</v>
      </c>
      <c r="U1434" t="s">
        <v>20</v>
      </c>
    </row>
    <row r="1435" spans="1:21" x14ac:dyDescent="0.35">
      <c r="A1435">
        <v>11521</v>
      </c>
      <c r="B1435" s="1">
        <v>45585</v>
      </c>
      <c r="C1435" s="2">
        <f>YEAR(Table2[Order Date])</f>
        <v>2024</v>
      </c>
      <c r="D1435" s="2" t="str">
        <f>TEXT(Table2[Order Date],"mmm")</f>
        <v>Oct</v>
      </c>
      <c r="E1435" t="s">
        <v>3026</v>
      </c>
      <c r="F1435" t="s">
        <v>15</v>
      </c>
      <c r="G1435" t="s">
        <v>68</v>
      </c>
      <c r="H1435" t="str">
        <f>VLOOKUP(Table2[[#This Row],[City]], Table46[], 2, FALSE)</f>
        <v>Telangana</v>
      </c>
      <c r="I1435" t="s">
        <v>86</v>
      </c>
      <c r="J1435" t="s">
        <v>90</v>
      </c>
      <c r="K1435" t="s">
        <v>1076</v>
      </c>
      <c r="L1435" s="2">
        <v>1</v>
      </c>
      <c r="M1435" s="11">
        <v>78463</v>
      </c>
      <c r="N1435" s="6">
        <v>15</v>
      </c>
      <c r="O1435" s="4">
        <f>Table2[[#This Row],[Discount]]/100</f>
        <v>0.15</v>
      </c>
      <c r="P1435" s="4" t="str">
        <f>IF(Table2[[#This Row],[Discount%]]=0,"No Discount",
IF(Table2[[#This Row],[Discount%]]&lt;=0.1,"Medium Discount",
IF(Table2[[#This Row],[Discount%]]&lt;=0.2,"High Discount")))</f>
        <v>High Discount</v>
      </c>
      <c r="Q1435" s="9">
        <f>(Table2[Unit_Price]*Table2[Quantity])*(Table2[Discount]/100)</f>
        <v>11769.449999999999</v>
      </c>
      <c r="R1435" s="10">
        <v>66693.55</v>
      </c>
      <c r="S1435" s="10">
        <v>13965.93</v>
      </c>
      <c r="T1435" s="4">
        <f>Table2[Profit]/Table2[Sales]</f>
        <v>0.20940450763229726</v>
      </c>
      <c r="U1435" t="s">
        <v>38</v>
      </c>
    </row>
    <row r="1436" spans="1:21" x14ac:dyDescent="0.35">
      <c r="A1436">
        <v>11522</v>
      </c>
      <c r="B1436" s="1">
        <v>45757</v>
      </c>
      <c r="C1436" s="2">
        <f>YEAR(Table2[Order Date])</f>
        <v>2025</v>
      </c>
      <c r="D1436" s="2" t="str">
        <f>TEXT(Table2[Order Date],"mmm")</f>
        <v>Apr</v>
      </c>
      <c r="E1436" t="s">
        <v>3027</v>
      </c>
      <c r="F1436" t="s">
        <v>40</v>
      </c>
      <c r="G1436" t="s">
        <v>110</v>
      </c>
      <c r="H1436" t="str">
        <f>VLOOKUP(Table2[[#This Row],[City]], Table46[], 2, FALSE)</f>
        <v>Gujarat</v>
      </c>
      <c r="I1436" t="s">
        <v>42</v>
      </c>
      <c r="J1436" t="s">
        <v>79</v>
      </c>
      <c r="K1436" t="s">
        <v>3028</v>
      </c>
      <c r="L1436" s="2">
        <v>3</v>
      </c>
      <c r="M1436" s="11">
        <v>70431</v>
      </c>
      <c r="N1436" s="6">
        <v>15</v>
      </c>
      <c r="O1436" s="4">
        <f>Table2[[#This Row],[Discount]]/100</f>
        <v>0.15</v>
      </c>
      <c r="P1436" s="4" t="str">
        <f>IF(Table2[[#This Row],[Discount%]]=0,"No Discount",
IF(Table2[[#This Row],[Discount%]]&lt;=0.1,"Medium Discount",
IF(Table2[[#This Row],[Discount%]]&lt;=0.2,"High Discount")))</f>
        <v>High Discount</v>
      </c>
      <c r="Q1436" s="9">
        <f>(Table2[Unit_Price]*Table2[Quantity])*(Table2[Discount]/100)</f>
        <v>31693.949999999997</v>
      </c>
      <c r="R1436" s="10">
        <v>179599.05</v>
      </c>
      <c r="S1436" s="10">
        <v>11601.92</v>
      </c>
      <c r="T1436" s="4">
        <f>Table2[Profit]/Table2[Sales]</f>
        <v>6.4599005395629877E-2</v>
      </c>
      <c r="U1436" t="s">
        <v>72</v>
      </c>
    </row>
    <row r="1437" spans="1:21" x14ac:dyDescent="0.35">
      <c r="A1437">
        <v>11523</v>
      </c>
      <c r="B1437" s="1">
        <v>45323</v>
      </c>
      <c r="C1437" s="2">
        <f>YEAR(Table2[Order Date])</f>
        <v>2024</v>
      </c>
      <c r="D1437" s="2" t="str">
        <f>TEXT(Table2[Order Date],"mmm")</f>
        <v>Feb</v>
      </c>
      <c r="E1437" t="s">
        <v>3029</v>
      </c>
      <c r="F1437" t="s">
        <v>15</v>
      </c>
      <c r="G1437" t="s">
        <v>174</v>
      </c>
      <c r="H1437" t="str">
        <f>VLOOKUP(Table2[[#This Row],[City]], Table46[], 2, FALSE)</f>
        <v>Tamil Nadu</v>
      </c>
      <c r="I1437" t="s">
        <v>24</v>
      </c>
      <c r="J1437" t="s">
        <v>59</v>
      </c>
      <c r="K1437" t="s">
        <v>3030</v>
      </c>
      <c r="L1437" s="2">
        <v>1</v>
      </c>
      <c r="M1437" s="11">
        <v>48348</v>
      </c>
      <c r="N1437" s="6">
        <v>15</v>
      </c>
      <c r="O1437" s="4">
        <f>Table2[[#This Row],[Discount]]/100</f>
        <v>0.15</v>
      </c>
      <c r="P1437" s="4" t="str">
        <f>IF(Table2[[#This Row],[Discount%]]=0,"No Discount",
IF(Table2[[#This Row],[Discount%]]&lt;=0.1,"Medium Discount",
IF(Table2[[#This Row],[Discount%]]&lt;=0.2,"High Discount")))</f>
        <v>High Discount</v>
      </c>
      <c r="Q1437" s="9">
        <f>(Table2[Unit_Price]*Table2[Quantity])*(Table2[Discount]/100)</f>
        <v>7252.2</v>
      </c>
      <c r="R1437" s="10">
        <v>41095.800000000003</v>
      </c>
      <c r="S1437" s="10">
        <v>6503.35</v>
      </c>
      <c r="T1437" s="4">
        <f>Table2[Profit]/Table2[Sales]</f>
        <v>0.15824853148010259</v>
      </c>
      <c r="U1437" t="s">
        <v>38</v>
      </c>
    </row>
    <row r="1438" spans="1:21" x14ac:dyDescent="0.35">
      <c r="A1438">
        <v>11524</v>
      </c>
      <c r="B1438" s="1">
        <v>45933</v>
      </c>
      <c r="C1438" s="2">
        <f>YEAR(Table2[Order Date])</f>
        <v>2025</v>
      </c>
      <c r="D1438" s="2" t="str">
        <f>TEXT(Table2[Order Date],"mmm")</f>
        <v>Oct</v>
      </c>
      <c r="E1438" t="s">
        <v>3031</v>
      </c>
      <c r="F1438" t="s">
        <v>40</v>
      </c>
      <c r="G1438" t="s">
        <v>50</v>
      </c>
      <c r="H1438" t="str">
        <f>VLOOKUP(Table2[[#This Row],[City]], Table46[], 2, FALSE)</f>
        <v>Maharashtra</v>
      </c>
      <c r="I1438" t="s">
        <v>69</v>
      </c>
      <c r="J1438" t="s">
        <v>123</v>
      </c>
      <c r="K1438" t="s">
        <v>3032</v>
      </c>
      <c r="L1438" s="2">
        <v>5</v>
      </c>
      <c r="M1438" s="11">
        <v>18837</v>
      </c>
      <c r="N1438" s="6">
        <v>15</v>
      </c>
      <c r="O1438" s="4">
        <f>Table2[[#This Row],[Discount]]/100</f>
        <v>0.15</v>
      </c>
      <c r="P1438" s="4" t="str">
        <f>IF(Table2[[#This Row],[Discount%]]=0,"No Discount",
IF(Table2[[#This Row],[Discount%]]&lt;=0.1,"Medium Discount",
IF(Table2[[#This Row],[Discount%]]&lt;=0.2,"High Discount")))</f>
        <v>High Discount</v>
      </c>
      <c r="Q1438" s="9">
        <f>(Table2[Unit_Price]*Table2[Quantity])*(Table2[Discount]/100)</f>
        <v>14127.75</v>
      </c>
      <c r="R1438" s="10">
        <v>80057.25</v>
      </c>
      <c r="S1438" s="10">
        <v>13932.28</v>
      </c>
      <c r="T1438" s="4">
        <f>Table2[Profit]/Table2[Sales]</f>
        <v>0.1740289605251242</v>
      </c>
      <c r="U1438" t="s">
        <v>72</v>
      </c>
    </row>
    <row r="1439" spans="1:21" x14ac:dyDescent="0.35">
      <c r="A1439">
        <v>11525</v>
      </c>
      <c r="B1439" s="1">
        <v>45504</v>
      </c>
      <c r="C1439" s="2">
        <f>YEAR(Table2[Order Date])</f>
        <v>2024</v>
      </c>
      <c r="D1439" s="2" t="str">
        <f>TEXT(Table2[Order Date],"mmm")</f>
        <v>Jul</v>
      </c>
      <c r="E1439" t="s">
        <v>3033</v>
      </c>
      <c r="F1439" t="s">
        <v>40</v>
      </c>
      <c r="G1439" t="s">
        <v>62</v>
      </c>
      <c r="H1439" t="str">
        <f>VLOOKUP(Table2[[#This Row],[City]], Table46[], 2, FALSE)</f>
        <v>Goa</v>
      </c>
      <c r="I1439" t="s">
        <v>96</v>
      </c>
      <c r="J1439" t="s">
        <v>156</v>
      </c>
      <c r="K1439" t="s">
        <v>3034</v>
      </c>
      <c r="L1439" s="2">
        <v>3</v>
      </c>
      <c r="M1439" s="11">
        <v>11450</v>
      </c>
      <c r="N1439" s="6">
        <v>0</v>
      </c>
      <c r="O1439" s="4">
        <f>Table2[[#This Row],[Discount]]/100</f>
        <v>0</v>
      </c>
      <c r="P1439" s="4" t="str">
        <f>IF(Table2[[#This Row],[Discount%]]=0,"No Discount",
IF(Table2[[#This Row],[Discount%]]&lt;=0.1,"Medium Discount",
IF(Table2[[#This Row],[Discount%]]&lt;=0.2,"High Discount")))</f>
        <v>No Discount</v>
      </c>
      <c r="Q1439" s="9">
        <f>(Table2[Unit_Price]*Table2[Quantity])*(Table2[Discount]/100)</f>
        <v>0</v>
      </c>
      <c r="R1439" s="10">
        <v>34350</v>
      </c>
      <c r="S1439" s="10">
        <v>2832.81</v>
      </c>
      <c r="T1439" s="4">
        <f>Table2[Profit]/Table2[Sales]</f>
        <v>8.2468995633187769E-2</v>
      </c>
      <c r="U1439" t="s">
        <v>38</v>
      </c>
    </row>
    <row r="1440" spans="1:21" x14ac:dyDescent="0.35">
      <c r="A1440">
        <v>11526</v>
      </c>
      <c r="B1440" s="1">
        <v>45296</v>
      </c>
      <c r="C1440" s="2">
        <f>YEAR(Table2[Order Date])</f>
        <v>2024</v>
      </c>
      <c r="D1440" s="2" t="str">
        <f>TEXT(Table2[Order Date],"mmm")</f>
        <v>Jan</v>
      </c>
      <c r="E1440" t="s">
        <v>3035</v>
      </c>
      <c r="F1440" t="s">
        <v>22</v>
      </c>
      <c r="G1440" t="s">
        <v>23</v>
      </c>
      <c r="H1440" t="str">
        <f>VLOOKUP(Table2[[#This Row],[City]], Table46[], 2, FALSE)</f>
        <v>Delhi</v>
      </c>
      <c r="I1440" t="s">
        <v>30</v>
      </c>
      <c r="J1440" t="s">
        <v>65</v>
      </c>
      <c r="K1440" t="s">
        <v>3036</v>
      </c>
      <c r="L1440" s="2">
        <v>2</v>
      </c>
      <c r="M1440" s="11">
        <v>77558</v>
      </c>
      <c r="N1440" s="6">
        <v>20</v>
      </c>
      <c r="O1440" s="4">
        <f>Table2[[#This Row],[Discount]]/100</f>
        <v>0.2</v>
      </c>
      <c r="P1440" s="4" t="str">
        <f>IF(Table2[[#This Row],[Discount%]]=0,"No Discount",
IF(Table2[[#This Row],[Discount%]]&lt;=0.1,"Medium Discount",
IF(Table2[[#This Row],[Discount%]]&lt;=0.2,"High Discount")))</f>
        <v>High Discount</v>
      </c>
      <c r="Q1440" s="9">
        <f>(Table2[Unit_Price]*Table2[Quantity])*(Table2[Discount]/100)</f>
        <v>31023.200000000001</v>
      </c>
      <c r="R1440" s="10">
        <v>124092.8</v>
      </c>
      <c r="S1440" s="10">
        <v>11165.53</v>
      </c>
      <c r="T1440" s="4">
        <f>Table2[Profit]/Table2[Sales]</f>
        <v>8.9977258954588829E-2</v>
      </c>
      <c r="U1440" t="s">
        <v>20</v>
      </c>
    </row>
    <row r="1441" spans="1:21" x14ac:dyDescent="0.35">
      <c r="A1441">
        <v>11528</v>
      </c>
      <c r="B1441" s="1">
        <v>45896</v>
      </c>
      <c r="C1441" s="2">
        <f>YEAR(Table2[Order Date])</f>
        <v>2025</v>
      </c>
      <c r="D1441" s="2" t="str">
        <f>TEXT(Table2[Order Date],"mmm")</f>
        <v>Aug</v>
      </c>
      <c r="E1441" t="s">
        <v>3039</v>
      </c>
      <c r="F1441" t="s">
        <v>40</v>
      </c>
      <c r="G1441" t="s">
        <v>41</v>
      </c>
      <c r="H1441" t="str">
        <f>VLOOKUP(Table2[[#This Row],[City]], Table46[], 2, FALSE)</f>
        <v>Maharashtra</v>
      </c>
      <c r="I1441" t="s">
        <v>86</v>
      </c>
      <c r="J1441" t="s">
        <v>296</v>
      </c>
      <c r="K1441" t="s">
        <v>3040</v>
      </c>
      <c r="L1441" s="2">
        <v>3</v>
      </c>
      <c r="M1441" s="11">
        <v>57883</v>
      </c>
      <c r="N1441" s="6">
        <v>15</v>
      </c>
      <c r="O1441" s="4">
        <f>Table2[[#This Row],[Discount]]/100</f>
        <v>0.15</v>
      </c>
      <c r="P1441" s="4" t="str">
        <f>IF(Table2[[#This Row],[Discount%]]=0,"No Discount",
IF(Table2[[#This Row],[Discount%]]&lt;=0.1,"Medium Discount",
IF(Table2[[#This Row],[Discount%]]&lt;=0.2,"High Discount")))</f>
        <v>High Discount</v>
      </c>
      <c r="Q1441" s="9">
        <f>(Table2[Unit_Price]*Table2[Quantity])*(Table2[Discount]/100)</f>
        <v>26047.35</v>
      </c>
      <c r="R1441" s="10">
        <v>147601.65</v>
      </c>
      <c r="S1441" s="10">
        <v>12103.79</v>
      </c>
      <c r="T1441" s="4">
        <f>Table2[Profit]/Table2[Sales]</f>
        <v>8.2003080588868765E-2</v>
      </c>
      <c r="U1441" t="s">
        <v>72</v>
      </c>
    </row>
    <row r="1442" spans="1:21" x14ac:dyDescent="0.35">
      <c r="A1442">
        <v>11529</v>
      </c>
      <c r="B1442" s="1">
        <v>45848</v>
      </c>
      <c r="C1442" s="2">
        <f>YEAR(Table2[Order Date])</f>
        <v>2025</v>
      </c>
      <c r="D1442" s="2" t="str">
        <f>TEXT(Table2[Order Date],"mmm")</f>
        <v>Jul</v>
      </c>
      <c r="E1442" t="s">
        <v>3041</v>
      </c>
      <c r="F1442" t="s">
        <v>28</v>
      </c>
      <c r="G1442" t="s">
        <v>144</v>
      </c>
      <c r="H1442" t="str">
        <f>VLOOKUP(Table2[[#This Row],[City]], Table46[], 2, FALSE)</f>
        <v>Assam</v>
      </c>
      <c r="I1442" t="s">
        <v>42</v>
      </c>
      <c r="J1442" t="s">
        <v>79</v>
      </c>
      <c r="K1442" t="s">
        <v>3042</v>
      </c>
      <c r="L1442" s="2">
        <v>3</v>
      </c>
      <c r="M1442" s="11">
        <v>42725</v>
      </c>
      <c r="N1442" s="6">
        <v>10</v>
      </c>
      <c r="O1442" s="4">
        <f>Table2[[#This Row],[Discount]]/100</f>
        <v>0.1</v>
      </c>
      <c r="P1442" s="4" t="str">
        <f>IF(Table2[[#This Row],[Discount%]]=0,"No Discount",
IF(Table2[[#This Row],[Discount%]]&lt;=0.1,"Medium Discount",
IF(Table2[[#This Row],[Discount%]]&lt;=0.2,"High Discount")))</f>
        <v>Medium Discount</v>
      </c>
      <c r="Q1442" s="9">
        <f>(Table2[Unit_Price]*Table2[Quantity])*(Table2[Discount]/100)</f>
        <v>12817.5</v>
      </c>
      <c r="R1442" s="10">
        <v>115357.5</v>
      </c>
      <c r="S1442" s="10">
        <v>13828.58</v>
      </c>
      <c r="T1442" s="4">
        <f>Table2[Profit]/Table2[Sales]</f>
        <v>0.11987586416141126</v>
      </c>
      <c r="U1442" t="s">
        <v>33</v>
      </c>
    </row>
    <row r="1443" spans="1:21" x14ac:dyDescent="0.35">
      <c r="A1443">
        <v>11530</v>
      </c>
      <c r="B1443" s="1">
        <v>45396</v>
      </c>
      <c r="C1443" s="2">
        <f>YEAR(Table2[Order Date])</f>
        <v>2024</v>
      </c>
      <c r="D1443" s="2" t="str">
        <f>TEXT(Table2[Order Date],"mmm")</f>
        <v>Apr</v>
      </c>
      <c r="E1443" t="s">
        <v>3043</v>
      </c>
      <c r="F1443" t="s">
        <v>40</v>
      </c>
      <c r="G1443" t="s">
        <v>62</v>
      </c>
      <c r="H1443" t="str">
        <f>VLOOKUP(Table2[[#This Row],[City]], Table46[], 2, FALSE)</f>
        <v>Goa</v>
      </c>
      <c r="I1443" t="s">
        <v>69</v>
      </c>
      <c r="J1443" t="s">
        <v>70</v>
      </c>
      <c r="K1443" t="s">
        <v>3044</v>
      </c>
      <c r="L1443" s="2">
        <v>3</v>
      </c>
      <c r="M1443" s="11">
        <v>55957</v>
      </c>
      <c r="N1443" s="6">
        <v>0</v>
      </c>
      <c r="O1443" s="4">
        <f>Table2[[#This Row],[Discount]]/100</f>
        <v>0</v>
      </c>
      <c r="P1443" s="4" t="str">
        <f>IF(Table2[[#This Row],[Discount%]]=0,"No Discount",
IF(Table2[[#This Row],[Discount%]]&lt;=0.1,"Medium Discount",
IF(Table2[[#This Row],[Discount%]]&lt;=0.2,"High Discount")))</f>
        <v>No Discount</v>
      </c>
      <c r="Q1443" s="9">
        <f>(Table2[Unit_Price]*Table2[Quantity])*(Table2[Discount]/100)</f>
        <v>0</v>
      </c>
      <c r="R1443" s="10">
        <v>167871</v>
      </c>
      <c r="S1443" s="10">
        <v>10701.22</v>
      </c>
      <c r="T1443" s="4">
        <f>Table2[Profit]/Table2[Sales]</f>
        <v>6.3746686443757403E-2</v>
      </c>
      <c r="U1443" t="s">
        <v>33</v>
      </c>
    </row>
    <row r="1444" spans="1:21" x14ac:dyDescent="0.35">
      <c r="A1444">
        <v>11531</v>
      </c>
      <c r="B1444" s="1">
        <v>45801</v>
      </c>
      <c r="C1444" s="2">
        <f>YEAR(Table2[Order Date])</f>
        <v>2025</v>
      </c>
      <c r="D1444" s="2" t="str">
        <f>TEXT(Table2[Order Date],"mmm")</f>
        <v>May</v>
      </c>
      <c r="E1444" t="s">
        <v>3045</v>
      </c>
      <c r="F1444" t="s">
        <v>28</v>
      </c>
      <c r="G1444" t="s">
        <v>144</v>
      </c>
      <c r="H1444" t="str">
        <f>VLOOKUP(Table2[[#This Row],[City]], Table46[], 2, FALSE)</f>
        <v>Assam</v>
      </c>
      <c r="I1444" t="s">
        <v>96</v>
      </c>
      <c r="J1444" t="s">
        <v>183</v>
      </c>
      <c r="K1444" t="s">
        <v>3046</v>
      </c>
      <c r="L1444" s="2">
        <v>4</v>
      </c>
      <c r="M1444" s="11">
        <v>56766</v>
      </c>
      <c r="N1444" s="6">
        <v>15</v>
      </c>
      <c r="O1444" s="4">
        <f>Table2[[#This Row],[Discount]]/100</f>
        <v>0.15</v>
      </c>
      <c r="P1444" s="4" t="str">
        <f>IF(Table2[[#This Row],[Discount%]]=0,"No Discount",
IF(Table2[[#This Row],[Discount%]]&lt;=0.1,"Medium Discount",
IF(Table2[[#This Row],[Discount%]]&lt;=0.2,"High Discount")))</f>
        <v>High Discount</v>
      </c>
      <c r="Q1444" s="9">
        <f>(Table2[Unit_Price]*Table2[Quantity])*(Table2[Discount]/100)</f>
        <v>34059.599999999999</v>
      </c>
      <c r="R1444" s="10">
        <v>193004.4</v>
      </c>
      <c r="S1444" s="10">
        <v>46227.53</v>
      </c>
      <c r="T1444" s="4">
        <f>Table2[Profit]/Table2[Sales]</f>
        <v>0.23951542037383602</v>
      </c>
      <c r="U1444" t="s">
        <v>72</v>
      </c>
    </row>
    <row r="1445" spans="1:21" x14ac:dyDescent="0.35">
      <c r="A1445">
        <v>11532</v>
      </c>
      <c r="B1445" s="1">
        <v>45806</v>
      </c>
      <c r="C1445" s="2">
        <f>YEAR(Table2[Order Date])</f>
        <v>2025</v>
      </c>
      <c r="D1445" s="2" t="str">
        <f>TEXT(Table2[Order Date],"mmm")</f>
        <v>May</v>
      </c>
      <c r="E1445" t="s">
        <v>3047</v>
      </c>
      <c r="F1445" t="s">
        <v>22</v>
      </c>
      <c r="G1445" t="s">
        <v>74</v>
      </c>
      <c r="H1445" t="str">
        <f>VLOOKUP(Table2[[#This Row],[City]], Table46[], 2, FALSE)</f>
        <v>Chandigarh</v>
      </c>
      <c r="I1445" t="s">
        <v>42</v>
      </c>
      <c r="J1445" t="s">
        <v>51</v>
      </c>
      <c r="K1445" t="s">
        <v>3048</v>
      </c>
      <c r="L1445" s="2">
        <v>2</v>
      </c>
      <c r="M1445" s="11">
        <v>74359</v>
      </c>
      <c r="N1445" s="6">
        <v>10</v>
      </c>
      <c r="O1445" s="4">
        <f>Table2[[#This Row],[Discount]]/100</f>
        <v>0.1</v>
      </c>
      <c r="P1445" s="4" t="str">
        <f>IF(Table2[[#This Row],[Discount%]]=0,"No Discount",
IF(Table2[[#This Row],[Discount%]]&lt;=0.1,"Medium Discount",
IF(Table2[[#This Row],[Discount%]]&lt;=0.2,"High Discount")))</f>
        <v>Medium Discount</v>
      </c>
      <c r="Q1445" s="9">
        <f>(Table2[Unit_Price]*Table2[Quantity])*(Table2[Discount]/100)</f>
        <v>14871.800000000001</v>
      </c>
      <c r="R1445" s="10">
        <v>133846.20000000001</v>
      </c>
      <c r="S1445" s="10">
        <v>22113.85</v>
      </c>
      <c r="T1445" s="4">
        <f>Table2[Profit]/Table2[Sales]</f>
        <v>0.16521836256838071</v>
      </c>
      <c r="U1445" t="s">
        <v>33</v>
      </c>
    </row>
    <row r="1446" spans="1:21" x14ac:dyDescent="0.35">
      <c r="A1446">
        <v>11533</v>
      </c>
      <c r="B1446" s="1">
        <v>45902</v>
      </c>
      <c r="C1446" s="2">
        <f>YEAR(Table2[Order Date])</f>
        <v>2025</v>
      </c>
      <c r="D1446" s="2" t="str">
        <f>TEXT(Table2[Order Date],"mmm")</f>
        <v>Sep</v>
      </c>
      <c r="E1446" t="s">
        <v>3049</v>
      </c>
      <c r="F1446" t="s">
        <v>15</v>
      </c>
      <c r="G1446" t="s">
        <v>16</v>
      </c>
      <c r="H1446" t="str">
        <f>VLOOKUP(Table2[[#This Row],[City]], Table46[], 2, FALSE)</f>
        <v>Karnataka</v>
      </c>
      <c r="I1446" t="s">
        <v>86</v>
      </c>
      <c r="J1446" t="s">
        <v>296</v>
      </c>
      <c r="K1446" t="s">
        <v>3050</v>
      </c>
      <c r="L1446" s="2">
        <v>2</v>
      </c>
      <c r="M1446" s="11">
        <v>16331</v>
      </c>
      <c r="N1446" s="6">
        <v>5</v>
      </c>
      <c r="O1446" s="4">
        <f>Table2[[#This Row],[Discount]]/100</f>
        <v>0.05</v>
      </c>
      <c r="P1446" s="4" t="str">
        <f>IF(Table2[[#This Row],[Discount%]]=0,"No Discount",
IF(Table2[[#This Row],[Discount%]]&lt;=0.1,"Medium Discount",
IF(Table2[[#This Row],[Discount%]]&lt;=0.2,"High Discount")))</f>
        <v>Medium Discount</v>
      </c>
      <c r="Q1446" s="9">
        <f>(Table2[Unit_Price]*Table2[Quantity])*(Table2[Discount]/100)</f>
        <v>1633.1000000000001</v>
      </c>
      <c r="R1446" s="10">
        <v>31028.9</v>
      </c>
      <c r="S1446" s="10">
        <v>5368.05</v>
      </c>
      <c r="T1446" s="4">
        <f>Table2[Profit]/Table2[Sales]</f>
        <v>0.17300162106939015</v>
      </c>
      <c r="U1446" t="s">
        <v>33</v>
      </c>
    </row>
    <row r="1447" spans="1:21" x14ac:dyDescent="0.35">
      <c r="A1447">
        <v>11534</v>
      </c>
      <c r="B1447" s="1">
        <v>45203</v>
      </c>
      <c r="C1447" s="2">
        <f>YEAR(Table2[Order Date])</f>
        <v>2023</v>
      </c>
      <c r="D1447" s="2" t="str">
        <f>TEXT(Table2[Order Date],"mmm")</f>
        <v>Oct</v>
      </c>
      <c r="E1447" t="s">
        <v>3051</v>
      </c>
      <c r="F1447" t="s">
        <v>40</v>
      </c>
      <c r="G1447" t="s">
        <v>110</v>
      </c>
      <c r="H1447" t="str">
        <f>VLOOKUP(Table2[[#This Row],[City]], Table46[], 2, FALSE)</f>
        <v>Gujarat</v>
      </c>
      <c r="I1447" t="s">
        <v>46</v>
      </c>
      <c r="J1447" t="s">
        <v>201</v>
      </c>
      <c r="K1447" t="s">
        <v>1344</v>
      </c>
      <c r="L1447" s="2">
        <v>5</v>
      </c>
      <c r="M1447" s="11">
        <v>44511</v>
      </c>
      <c r="N1447" s="6">
        <v>20</v>
      </c>
      <c r="O1447" s="4">
        <f>Table2[[#This Row],[Discount]]/100</f>
        <v>0.2</v>
      </c>
      <c r="P1447" s="4" t="str">
        <f>IF(Table2[[#This Row],[Discount%]]=0,"No Discount",
IF(Table2[[#This Row],[Discount%]]&lt;=0.1,"Medium Discount",
IF(Table2[[#This Row],[Discount%]]&lt;=0.2,"High Discount")))</f>
        <v>High Discount</v>
      </c>
      <c r="Q1447" s="9">
        <f>(Table2[Unit_Price]*Table2[Quantity])*(Table2[Discount]/100)</f>
        <v>44511</v>
      </c>
      <c r="R1447" s="10">
        <v>178044</v>
      </c>
      <c r="S1447" s="10">
        <v>41209.730000000003</v>
      </c>
      <c r="T1447" s="4">
        <f>Table2[Profit]/Table2[Sales]</f>
        <v>0.23145812271123994</v>
      </c>
      <c r="U1447" t="s">
        <v>83</v>
      </c>
    </row>
    <row r="1448" spans="1:21" x14ac:dyDescent="0.35">
      <c r="A1448">
        <v>11536</v>
      </c>
      <c r="B1448" s="1">
        <v>45368</v>
      </c>
      <c r="C1448" s="2">
        <f>YEAR(Table2[Order Date])</f>
        <v>2024</v>
      </c>
      <c r="D1448" s="2" t="str">
        <f>TEXT(Table2[Order Date],"mmm")</f>
        <v>Mar</v>
      </c>
      <c r="E1448" t="s">
        <v>3054</v>
      </c>
      <c r="F1448" t="s">
        <v>40</v>
      </c>
      <c r="G1448" t="s">
        <v>110</v>
      </c>
      <c r="H1448" t="str">
        <f>VLOOKUP(Table2[[#This Row],[City]], Table46[], 2, FALSE)</f>
        <v>Gujarat</v>
      </c>
      <c r="I1448" t="s">
        <v>24</v>
      </c>
      <c r="J1448" t="s">
        <v>107</v>
      </c>
      <c r="K1448" t="s">
        <v>3055</v>
      </c>
      <c r="L1448" s="2">
        <v>5</v>
      </c>
      <c r="M1448" s="11">
        <v>58177</v>
      </c>
      <c r="N1448" s="6">
        <v>0</v>
      </c>
      <c r="O1448" s="4">
        <f>Table2[[#This Row],[Discount]]/100</f>
        <v>0</v>
      </c>
      <c r="P1448" s="4" t="str">
        <f>IF(Table2[[#This Row],[Discount%]]=0,"No Discount",
IF(Table2[[#This Row],[Discount%]]&lt;=0.1,"Medium Discount",
IF(Table2[[#This Row],[Discount%]]&lt;=0.2,"High Discount")))</f>
        <v>No Discount</v>
      </c>
      <c r="Q1448" s="9">
        <f>(Table2[Unit_Price]*Table2[Quantity])*(Table2[Discount]/100)</f>
        <v>0</v>
      </c>
      <c r="R1448" s="10">
        <v>290885</v>
      </c>
      <c r="S1448" s="10">
        <v>63620.24</v>
      </c>
      <c r="T1448" s="4">
        <f>Table2[Profit]/Table2[Sales]</f>
        <v>0.21871268714440414</v>
      </c>
      <c r="U1448" t="s">
        <v>20</v>
      </c>
    </row>
    <row r="1449" spans="1:21" x14ac:dyDescent="0.35">
      <c r="A1449">
        <v>11537</v>
      </c>
      <c r="B1449" s="1">
        <v>45904</v>
      </c>
      <c r="C1449" s="2">
        <f>YEAR(Table2[Order Date])</f>
        <v>2025</v>
      </c>
      <c r="D1449" s="2" t="str">
        <f>TEXT(Table2[Order Date],"mmm")</f>
        <v>Sep</v>
      </c>
      <c r="E1449" t="s">
        <v>3056</v>
      </c>
      <c r="F1449" t="s">
        <v>15</v>
      </c>
      <c r="G1449" t="s">
        <v>147</v>
      </c>
      <c r="H1449" t="str">
        <f>VLOOKUP(Table2[[#This Row],[City]], Table46[], 2, FALSE)</f>
        <v>Kerala</v>
      </c>
      <c r="I1449" t="s">
        <v>129</v>
      </c>
      <c r="J1449" t="s">
        <v>148</v>
      </c>
      <c r="K1449" t="s">
        <v>3057</v>
      </c>
      <c r="L1449" s="2">
        <v>4</v>
      </c>
      <c r="M1449" s="11">
        <v>54053</v>
      </c>
      <c r="N1449" s="6">
        <v>5</v>
      </c>
      <c r="O1449" s="4">
        <f>Table2[[#This Row],[Discount]]/100</f>
        <v>0.05</v>
      </c>
      <c r="P1449" s="4" t="str">
        <f>IF(Table2[[#This Row],[Discount%]]=0,"No Discount",
IF(Table2[[#This Row],[Discount%]]&lt;=0.1,"Medium Discount",
IF(Table2[[#This Row],[Discount%]]&lt;=0.2,"High Discount")))</f>
        <v>Medium Discount</v>
      </c>
      <c r="Q1449" s="9">
        <f>(Table2[Unit_Price]*Table2[Quantity])*(Table2[Discount]/100)</f>
        <v>10810.6</v>
      </c>
      <c r="R1449" s="10">
        <v>205401.4</v>
      </c>
      <c r="S1449" s="10">
        <v>21438.76</v>
      </c>
      <c r="T1449" s="4">
        <f>Table2[Profit]/Table2[Sales]</f>
        <v>0.10437494583775962</v>
      </c>
      <c r="U1449" t="s">
        <v>38</v>
      </c>
    </row>
    <row r="1450" spans="1:21" x14ac:dyDescent="0.35">
      <c r="A1450">
        <v>11538</v>
      </c>
      <c r="B1450" s="1">
        <v>45839</v>
      </c>
      <c r="C1450" s="2">
        <f>YEAR(Table2[Order Date])</f>
        <v>2025</v>
      </c>
      <c r="D1450" s="2" t="str">
        <f>TEXT(Table2[Order Date],"mmm")</f>
        <v>Jul</v>
      </c>
      <c r="E1450" t="s">
        <v>3058</v>
      </c>
      <c r="F1450" t="s">
        <v>22</v>
      </c>
      <c r="G1450" t="s">
        <v>23</v>
      </c>
      <c r="H1450" t="str">
        <f>VLOOKUP(Table2[[#This Row],[City]], Table46[], 2, FALSE)</f>
        <v>Delhi</v>
      </c>
      <c r="I1450" t="s">
        <v>86</v>
      </c>
      <c r="J1450" t="s">
        <v>118</v>
      </c>
      <c r="K1450" t="s">
        <v>3059</v>
      </c>
      <c r="L1450" s="2">
        <v>5</v>
      </c>
      <c r="M1450" s="11">
        <v>29477</v>
      </c>
      <c r="N1450" s="6">
        <v>0</v>
      </c>
      <c r="O1450" s="4">
        <f>Table2[[#This Row],[Discount]]/100</f>
        <v>0</v>
      </c>
      <c r="P1450" s="4" t="str">
        <f>IF(Table2[[#This Row],[Discount%]]=0,"No Discount",
IF(Table2[[#This Row],[Discount%]]&lt;=0.1,"Medium Discount",
IF(Table2[[#This Row],[Discount%]]&lt;=0.2,"High Discount")))</f>
        <v>No Discount</v>
      </c>
      <c r="Q1450" s="9">
        <f>(Table2[Unit_Price]*Table2[Quantity])*(Table2[Discount]/100)</f>
        <v>0</v>
      </c>
      <c r="R1450" s="10">
        <v>147385</v>
      </c>
      <c r="S1450" s="10">
        <v>21636.95</v>
      </c>
      <c r="T1450" s="4">
        <f>Table2[Profit]/Table2[Sales]</f>
        <v>0.14680564507921431</v>
      </c>
      <c r="U1450" t="s">
        <v>72</v>
      </c>
    </row>
    <row r="1451" spans="1:21" x14ac:dyDescent="0.35">
      <c r="A1451">
        <v>11539</v>
      </c>
      <c r="B1451" s="1">
        <v>45455</v>
      </c>
      <c r="C1451" s="2">
        <f>YEAR(Table2[Order Date])</f>
        <v>2024</v>
      </c>
      <c r="D1451" s="2" t="str">
        <f>TEXT(Table2[Order Date],"mmm")</f>
        <v>Jun</v>
      </c>
      <c r="E1451" t="s">
        <v>3060</v>
      </c>
      <c r="F1451" t="s">
        <v>15</v>
      </c>
      <c r="G1451" t="s">
        <v>16</v>
      </c>
      <c r="H1451" t="str">
        <f>VLOOKUP(Table2[[#This Row],[City]], Table46[], 2, FALSE)</f>
        <v>Karnataka</v>
      </c>
      <c r="I1451" t="s">
        <v>86</v>
      </c>
      <c r="J1451" t="s">
        <v>296</v>
      </c>
      <c r="K1451" t="s">
        <v>3061</v>
      </c>
      <c r="L1451" s="2">
        <v>4</v>
      </c>
      <c r="M1451" s="11">
        <v>56039</v>
      </c>
      <c r="N1451" s="6">
        <v>5</v>
      </c>
      <c r="O1451" s="4">
        <f>Table2[[#This Row],[Discount]]/100</f>
        <v>0.05</v>
      </c>
      <c r="P1451" s="4" t="str">
        <f>IF(Table2[[#This Row],[Discount%]]=0,"No Discount",
IF(Table2[[#This Row],[Discount%]]&lt;=0.1,"Medium Discount",
IF(Table2[[#This Row],[Discount%]]&lt;=0.2,"High Discount")))</f>
        <v>Medium Discount</v>
      </c>
      <c r="Q1451" s="9">
        <f>(Table2[Unit_Price]*Table2[Quantity])*(Table2[Discount]/100)</f>
        <v>11207.800000000001</v>
      </c>
      <c r="R1451" s="10">
        <v>212948.2</v>
      </c>
      <c r="S1451" s="10">
        <v>52225.34</v>
      </c>
      <c r="T1451" s="4">
        <f>Table2[Profit]/Table2[Sales]</f>
        <v>0.24524903239379339</v>
      </c>
      <c r="U1451" t="s">
        <v>83</v>
      </c>
    </row>
    <row r="1452" spans="1:21" x14ac:dyDescent="0.35">
      <c r="A1452">
        <v>11540</v>
      </c>
      <c r="B1452" s="1">
        <v>45677</v>
      </c>
      <c r="C1452" s="2">
        <f>YEAR(Table2[Order Date])</f>
        <v>2025</v>
      </c>
      <c r="D1452" s="2" t="str">
        <f>TEXT(Table2[Order Date],"mmm")</f>
        <v>Jan</v>
      </c>
      <c r="E1452" t="s">
        <v>3062</v>
      </c>
      <c r="F1452" t="s">
        <v>15</v>
      </c>
      <c r="G1452" t="s">
        <v>68</v>
      </c>
      <c r="H1452" t="str">
        <f>VLOOKUP(Table2[[#This Row],[City]], Table46[], 2, FALSE)</f>
        <v>Telangana</v>
      </c>
      <c r="I1452" t="s">
        <v>96</v>
      </c>
      <c r="J1452" t="s">
        <v>214</v>
      </c>
      <c r="K1452" t="s">
        <v>3063</v>
      </c>
      <c r="L1452" s="2">
        <v>1</v>
      </c>
      <c r="M1452" s="11">
        <v>65150</v>
      </c>
      <c r="N1452" s="6">
        <v>5</v>
      </c>
      <c r="O1452" s="4">
        <f>Table2[[#This Row],[Discount]]/100</f>
        <v>0.05</v>
      </c>
      <c r="P1452" s="4" t="str">
        <f>IF(Table2[[#This Row],[Discount%]]=0,"No Discount",
IF(Table2[[#This Row],[Discount%]]&lt;=0.1,"Medium Discount",
IF(Table2[[#This Row],[Discount%]]&lt;=0.2,"High Discount")))</f>
        <v>Medium Discount</v>
      </c>
      <c r="Q1452" s="9">
        <f>(Table2[Unit_Price]*Table2[Quantity])*(Table2[Discount]/100)</f>
        <v>3257.5</v>
      </c>
      <c r="R1452" s="10">
        <v>61892.5</v>
      </c>
      <c r="S1452" s="10">
        <v>4292.8100000000004</v>
      </c>
      <c r="T1452" s="4">
        <f>Table2[Profit]/Table2[Sales]</f>
        <v>6.9359130750898737E-2</v>
      </c>
      <c r="U1452" t="s">
        <v>72</v>
      </c>
    </row>
    <row r="1453" spans="1:21" x14ac:dyDescent="0.35">
      <c r="A1453">
        <v>11541</v>
      </c>
      <c r="B1453" s="1">
        <v>45490</v>
      </c>
      <c r="C1453" s="2">
        <f>YEAR(Table2[Order Date])</f>
        <v>2024</v>
      </c>
      <c r="D1453" s="2" t="str">
        <f>TEXT(Table2[Order Date],"mmm")</f>
        <v>Jul</v>
      </c>
      <c r="E1453" t="s">
        <v>3064</v>
      </c>
      <c r="F1453" t="s">
        <v>40</v>
      </c>
      <c r="G1453" t="s">
        <v>62</v>
      </c>
      <c r="H1453" t="str">
        <f>VLOOKUP(Table2[[#This Row],[City]], Table46[], 2, FALSE)</f>
        <v>Goa</v>
      </c>
      <c r="I1453" t="s">
        <v>30</v>
      </c>
      <c r="J1453" t="s">
        <v>104</v>
      </c>
      <c r="K1453" t="s">
        <v>2379</v>
      </c>
      <c r="L1453" s="2">
        <v>3</v>
      </c>
      <c r="M1453" s="11">
        <v>54345</v>
      </c>
      <c r="N1453" s="6">
        <v>0</v>
      </c>
      <c r="O1453" s="4">
        <f>Table2[[#This Row],[Discount]]/100</f>
        <v>0</v>
      </c>
      <c r="P1453" s="4" t="str">
        <f>IF(Table2[[#This Row],[Discount%]]=0,"No Discount",
IF(Table2[[#This Row],[Discount%]]&lt;=0.1,"Medium Discount",
IF(Table2[[#This Row],[Discount%]]&lt;=0.2,"High Discount")))</f>
        <v>No Discount</v>
      </c>
      <c r="Q1453" s="9">
        <f>(Table2[Unit_Price]*Table2[Quantity])*(Table2[Discount]/100)</f>
        <v>0</v>
      </c>
      <c r="R1453" s="10">
        <v>163035</v>
      </c>
      <c r="S1453" s="10">
        <v>34456.660000000003</v>
      </c>
      <c r="T1453" s="4">
        <f>Table2[Profit]/Table2[Sales]</f>
        <v>0.21134517128224004</v>
      </c>
      <c r="U1453" t="s">
        <v>20</v>
      </c>
    </row>
    <row r="1454" spans="1:21" x14ac:dyDescent="0.35">
      <c r="A1454">
        <v>11542</v>
      </c>
      <c r="B1454" s="1">
        <v>45793</v>
      </c>
      <c r="C1454" s="2">
        <f>YEAR(Table2[Order Date])</f>
        <v>2025</v>
      </c>
      <c r="D1454" s="2" t="str">
        <f>TEXT(Table2[Order Date],"mmm")</f>
        <v>May</v>
      </c>
      <c r="E1454" t="s">
        <v>3065</v>
      </c>
      <c r="F1454" t="s">
        <v>15</v>
      </c>
      <c r="G1454" t="s">
        <v>16</v>
      </c>
      <c r="H1454" t="str">
        <f>VLOOKUP(Table2[[#This Row],[City]], Table46[], 2, FALSE)</f>
        <v>Karnataka</v>
      </c>
      <c r="I1454" t="s">
        <v>96</v>
      </c>
      <c r="J1454" t="s">
        <v>214</v>
      </c>
      <c r="K1454" t="s">
        <v>1736</v>
      </c>
      <c r="L1454" s="2">
        <v>4</v>
      </c>
      <c r="M1454" s="11">
        <v>45467</v>
      </c>
      <c r="N1454" s="6">
        <v>5</v>
      </c>
      <c r="O1454" s="4">
        <f>Table2[[#This Row],[Discount]]/100</f>
        <v>0.05</v>
      </c>
      <c r="P1454" s="4" t="str">
        <f>IF(Table2[[#This Row],[Discount%]]=0,"No Discount",
IF(Table2[[#This Row],[Discount%]]&lt;=0.1,"Medium Discount",
IF(Table2[[#This Row],[Discount%]]&lt;=0.2,"High Discount")))</f>
        <v>Medium Discount</v>
      </c>
      <c r="Q1454" s="9">
        <f>(Table2[Unit_Price]*Table2[Quantity])*(Table2[Discount]/100)</f>
        <v>9093.4</v>
      </c>
      <c r="R1454" s="10">
        <v>172774.6</v>
      </c>
      <c r="S1454" s="10">
        <v>20563.95</v>
      </c>
      <c r="T1454" s="4">
        <f>Table2[Profit]/Table2[Sales]</f>
        <v>0.11902183538552542</v>
      </c>
      <c r="U1454" t="s">
        <v>33</v>
      </c>
    </row>
    <row r="1455" spans="1:21" x14ac:dyDescent="0.35">
      <c r="A1455">
        <v>11543</v>
      </c>
      <c r="B1455" s="1">
        <v>45396</v>
      </c>
      <c r="C1455" s="2">
        <f>YEAR(Table2[Order Date])</f>
        <v>2024</v>
      </c>
      <c r="D1455" s="2" t="str">
        <f>TEXT(Table2[Order Date],"mmm")</f>
        <v>Apr</v>
      </c>
      <c r="E1455" t="s">
        <v>3066</v>
      </c>
      <c r="F1455" t="s">
        <v>22</v>
      </c>
      <c r="G1455" t="s">
        <v>58</v>
      </c>
      <c r="H1455" t="str">
        <f>VLOOKUP(Table2[[#This Row],[City]], Table46[], 2, FALSE)</f>
        <v>Rajashtan</v>
      </c>
      <c r="I1455" t="s">
        <v>129</v>
      </c>
      <c r="J1455" t="s">
        <v>164</v>
      </c>
      <c r="K1455" t="s">
        <v>3067</v>
      </c>
      <c r="L1455" s="2">
        <v>3</v>
      </c>
      <c r="M1455" s="11">
        <v>53536</v>
      </c>
      <c r="N1455" s="6">
        <v>20</v>
      </c>
      <c r="O1455" s="4">
        <f>Table2[[#This Row],[Discount]]/100</f>
        <v>0.2</v>
      </c>
      <c r="P1455" s="4" t="str">
        <f>IF(Table2[[#This Row],[Discount%]]=0,"No Discount",
IF(Table2[[#This Row],[Discount%]]&lt;=0.1,"Medium Discount",
IF(Table2[[#This Row],[Discount%]]&lt;=0.2,"High Discount")))</f>
        <v>High Discount</v>
      </c>
      <c r="Q1455" s="9">
        <f>(Table2[Unit_Price]*Table2[Quantity])*(Table2[Discount]/100)</f>
        <v>32121.600000000002</v>
      </c>
      <c r="R1455" s="10">
        <v>128486.39999999999</v>
      </c>
      <c r="S1455" s="10">
        <v>31527.42</v>
      </c>
      <c r="T1455" s="4">
        <f>Table2[Profit]/Table2[Sales]</f>
        <v>0.24537554169157202</v>
      </c>
      <c r="U1455" t="s">
        <v>33</v>
      </c>
    </row>
    <row r="1456" spans="1:21" x14ac:dyDescent="0.35">
      <c r="A1456">
        <v>11544</v>
      </c>
      <c r="B1456" s="1">
        <v>45724</v>
      </c>
      <c r="C1456" s="2">
        <f>YEAR(Table2[Order Date])</f>
        <v>2025</v>
      </c>
      <c r="D1456" s="2" t="str">
        <f>TEXT(Table2[Order Date],"mmm")</f>
        <v>Mar</v>
      </c>
      <c r="E1456" t="s">
        <v>3068</v>
      </c>
      <c r="F1456" t="s">
        <v>22</v>
      </c>
      <c r="G1456" t="s">
        <v>58</v>
      </c>
      <c r="H1456" t="str">
        <f>VLOOKUP(Table2[[#This Row],[City]], Table46[], 2, FALSE)</f>
        <v>Rajashtan</v>
      </c>
      <c r="I1456" t="s">
        <v>17</v>
      </c>
      <c r="J1456" t="s">
        <v>100</v>
      </c>
      <c r="K1456" t="s">
        <v>3069</v>
      </c>
      <c r="L1456" s="2">
        <v>3</v>
      </c>
      <c r="M1456" s="11">
        <v>56465</v>
      </c>
      <c r="N1456" s="6">
        <v>15</v>
      </c>
      <c r="O1456" s="4">
        <f>Table2[[#This Row],[Discount]]/100</f>
        <v>0.15</v>
      </c>
      <c r="P1456" s="4" t="str">
        <f>IF(Table2[[#This Row],[Discount%]]=0,"No Discount",
IF(Table2[[#This Row],[Discount%]]&lt;=0.1,"Medium Discount",
IF(Table2[[#This Row],[Discount%]]&lt;=0.2,"High Discount")))</f>
        <v>High Discount</v>
      </c>
      <c r="Q1456" s="9">
        <f>(Table2[Unit_Price]*Table2[Quantity])*(Table2[Discount]/100)</f>
        <v>25409.25</v>
      </c>
      <c r="R1456" s="10">
        <v>143985.75</v>
      </c>
      <c r="S1456" s="10">
        <v>21968.41</v>
      </c>
      <c r="T1456" s="4">
        <f>Table2[Profit]/Table2[Sales]</f>
        <v>0.15257350119716709</v>
      </c>
      <c r="U1456" t="s">
        <v>83</v>
      </c>
    </row>
    <row r="1457" spans="1:21" x14ac:dyDescent="0.35">
      <c r="A1457">
        <v>11545</v>
      </c>
      <c r="B1457" s="1">
        <v>45913</v>
      </c>
      <c r="C1457" s="2">
        <f>YEAR(Table2[Order Date])</f>
        <v>2025</v>
      </c>
      <c r="D1457" s="2" t="str">
        <f>TEXT(Table2[Order Date],"mmm")</f>
        <v>Sep</v>
      </c>
      <c r="E1457" t="s">
        <v>3070</v>
      </c>
      <c r="F1457" t="s">
        <v>22</v>
      </c>
      <c r="G1457" t="s">
        <v>58</v>
      </c>
      <c r="H1457" t="str">
        <f>VLOOKUP(Table2[[#This Row],[City]], Table46[], 2, FALSE)</f>
        <v>Rajashtan</v>
      </c>
      <c r="I1457" t="s">
        <v>17</v>
      </c>
      <c r="J1457" t="s">
        <v>55</v>
      </c>
      <c r="K1457" t="s">
        <v>3071</v>
      </c>
      <c r="L1457" s="2">
        <v>2</v>
      </c>
      <c r="M1457" s="11">
        <v>68644</v>
      </c>
      <c r="N1457" s="6">
        <v>10</v>
      </c>
      <c r="O1457" s="4">
        <f>Table2[[#This Row],[Discount]]/100</f>
        <v>0.1</v>
      </c>
      <c r="P1457" s="4" t="str">
        <f>IF(Table2[[#This Row],[Discount%]]=0,"No Discount",
IF(Table2[[#This Row],[Discount%]]&lt;=0.1,"Medium Discount",
IF(Table2[[#This Row],[Discount%]]&lt;=0.2,"High Discount")))</f>
        <v>Medium Discount</v>
      </c>
      <c r="Q1457" s="9">
        <f>(Table2[Unit_Price]*Table2[Quantity])*(Table2[Discount]/100)</f>
        <v>13728.800000000001</v>
      </c>
      <c r="R1457" s="10">
        <v>123559.2</v>
      </c>
      <c r="S1457" s="10">
        <v>13468.47</v>
      </c>
      <c r="T1457" s="4">
        <f>Table2[Profit]/Table2[Sales]</f>
        <v>0.10900418584775556</v>
      </c>
      <c r="U1457" t="s">
        <v>33</v>
      </c>
    </row>
    <row r="1458" spans="1:21" x14ac:dyDescent="0.35">
      <c r="A1458">
        <v>11546</v>
      </c>
      <c r="B1458" s="1">
        <v>45808</v>
      </c>
      <c r="C1458" s="2">
        <f>YEAR(Table2[Order Date])</f>
        <v>2025</v>
      </c>
      <c r="D1458" s="2" t="str">
        <f>TEXT(Table2[Order Date],"mmm")</f>
        <v>May</v>
      </c>
      <c r="E1458" t="s">
        <v>3072</v>
      </c>
      <c r="F1458" t="s">
        <v>15</v>
      </c>
      <c r="G1458" t="s">
        <v>68</v>
      </c>
      <c r="H1458" t="str">
        <f>VLOOKUP(Table2[[#This Row],[City]], Table46[], 2, FALSE)</f>
        <v>Telangana</v>
      </c>
      <c r="I1458" t="s">
        <v>46</v>
      </c>
      <c r="J1458" t="s">
        <v>126</v>
      </c>
      <c r="K1458" t="s">
        <v>3073</v>
      </c>
      <c r="L1458" s="2">
        <v>4</v>
      </c>
      <c r="M1458" s="11">
        <v>63192</v>
      </c>
      <c r="N1458" s="6">
        <v>20</v>
      </c>
      <c r="O1458" s="4">
        <f>Table2[[#This Row],[Discount]]/100</f>
        <v>0.2</v>
      </c>
      <c r="P1458" s="4" t="str">
        <f>IF(Table2[[#This Row],[Discount%]]=0,"No Discount",
IF(Table2[[#This Row],[Discount%]]&lt;=0.1,"Medium Discount",
IF(Table2[[#This Row],[Discount%]]&lt;=0.2,"High Discount")))</f>
        <v>High Discount</v>
      </c>
      <c r="Q1458" s="9">
        <f>(Table2[Unit_Price]*Table2[Quantity])*(Table2[Discount]/100)</f>
        <v>50553.600000000006</v>
      </c>
      <c r="R1458" s="10">
        <v>202214.39999999999</v>
      </c>
      <c r="S1458" s="10">
        <v>15630.52</v>
      </c>
      <c r="T1458" s="4">
        <f>Table2[Profit]/Table2[Sales]</f>
        <v>7.7296770160779849E-2</v>
      </c>
      <c r="U1458" t="s">
        <v>20</v>
      </c>
    </row>
    <row r="1459" spans="1:21" x14ac:dyDescent="0.35">
      <c r="A1459">
        <v>11547</v>
      </c>
      <c r="B1459" s="1">
        <v>45885</v>
      </c>
      <c r="C1459" s="2">
        <f>YEAR(Table2[Order Date])</f>
        <v>2025</v>
      </c>
      <c r="D1459" s="2" t="str">
        <f>TEXT(Table2[Order Date],"mmm")</f>
        <v>Aug</v>
      </c>
      <c r="E1459" t="s">
        <v>3074</v>
      </c>
      <c r="F1459" t="s">
        <v>40</v>
      </c>
      <c r="G1459" t="s">
        <v>62</v>
      </c>
      <c r="H1459" t="str">
        <f>VLOOKUP(Table2[[#This Row],[City]], Table46[], 2, FALSE)</f>
        <v>Goa</v>
      </c>
      <c r="I1459" t="s">
        <v>24</v>
      </c>
      <c r="J1459" t="s">
        <v>25</v>
      </c>
      <c r="K1459" t="s">
        <v>1692</v>
      </c>
      <c r="L1459" s="2">
        <v>3</v>
      </c>
      <c r="M1459" s="11">
        <v>57535</v>
      </c>
      <c r="N1459" s="6">
        <v>0</v>
      </c>
      <c r="O1459" s="4">
        <f>Table2[[#This Row],[Discount]]/100</f>
        <v>0</v>
      </c>
      <c r="P1459" s="4" t="str">
        <f>IF(Table2[[#This Row],[Discount%]]=0,"No Discount",
IF(Table2[[#This Row],[Discount%]]&lt;=0.1,"Medium Discount",
IF(Table2[[#This Row],[Discount%]]&lt;=0.2,"High Discount")))</f>
        <v>No Discount</v>
      </c>
      <c r="Q1459" s="9">
        <f>(Table2[Unit_Price]*Table2[Quantity])*(Table2[Discount]/100)</f>
        <v>0</v>
      </c>
      <c r="R1459" s="10">
        <v>172605</v>
      </c>
      <c r="S1459" s="10">
        <v>42852.79</v>
      </c>
      <c r="T1459" s="4">
        <f>Table2[Profit]/Table2[Sales]</f>
        <v>0.24827084962776283</v>
      </c>
      <c r="U1459" t="s">
        <v>33</v>
      </c>
    </row>
    <row r="1460" spans="1:21" x14ac:dyDescent="0.35">
      <c r="A1460">
        <v>11548</v>
      </c>
      <c r="B1460" s="1">
        <v>45821</v>
      </c>
      <c r="C1460" s="2">
        <f>YEAR(Table2[Order Date])</f>
        <v>2025</v>
      </c>
      <c r="D1460" s="2" t="str">
        <f>TEXT(Table2[Order Date],"mmm")</f>
        <v>Jun</v>
      </c>
      <c r="E1460" t="s">
        <v>3075</v>
      </c>
      <c r="F1460" t="s">
        <v>28</v>
      </c>
      <c r="G1460" t="s">
        <v>29</v>
      </c>
      <c r="H1460" t="str">
        <f>VLOOKUP(Table2[[#This Row],[City]], Table46[], 2, FALSE)</f>
        <v>Bihar</v>
      </c>
      <c r="I1460" t="s">
        <v>30</v>
      </c>
      <c r="J1460" t="s">
        <v>65</v>
      </c>
      <c r="K1460" t="s">
        <v>3076</v>
      </c>
      <c r="L1460" s="2">
        <v>1</v>
      </c>
      <c r="M1460" s="11">
        <v>4957</v>
      </c>
      <c r="N1460" s="6">
        <v>15</v>
      </c>
      <c r="O1460" s="4">
        <f>Table2[[#This Row],[Discount]]/100</f>
        <v>0.15</v>
      </c>
      <c r="P1460" s="4" t="str">
        <f>IF(Table2[[#This Row],[Discount%]]=0,"No Discount",
IF(Table2[[#This Row],[Discount%]]&lt;=0.1,"Medium Discount",
IF(Table2[[#This Row],[Discount%]]&lt;=0.2,"High Discount")))</f>
        <v>High Discount</v>
      </c>
      <c r="Q1460" s="9">
        <f>(Table2[Unit_Price]*Table2[Quantity])*(Table2[Discount]/100)</f>
        <v>743.55</v>
      </c>
      <c r="R1460" s="10">
        <v>4213.45</v>
      </c>
      <c r="S1460" s="10">
        <v>662.55</v>
      </c>
      <c r="T1460" s="4">
        <f>Table2[Profit]/Table2[Sales]</f>
        <v>0.15724643700530444</v>
      </c>
      <c r="U1460" t="s">
        <v>72</v>
      </c>
    </row>
    <row r="1461" spans="1:21" x14ac:dyDescent="0.35">
      <c r="A1461">
        <v>11549</v>
      </c>
      <c r="B1461" s="1">
        <v>45836</v>
      </c>
      <c r="C1461" s="2">
        <f>YEAR(Table2[Order Date])</f>
        <v>2025</v>
      </c>
      <c r="D1461" s="2" t="str">
        <f>TEXT(Table2[Order Date],"mmm")</f>
        <v>Jun</v>
      </c>
      <c r="E1461" t="s">
        <v>3077</v>
      </c>
      <c r="F1461" t="s">
        <v>40</v>
      </c>
      <c r="G1461" t="s">
        <v>50</v>
      </c>
      <c r="H1461" t="str">
        <f>VLOOKUP(Table2[[#This Row],[City]], Table46[], 2, FALSE)</f>
        <v>Maharashtra</v>
      </c>
      <c r="I1461" t="s">
        <v>86</v>
      </c>
      <c r="J1461" t="s">
        <v>118</v>
      </c>
      <c r="K1461" t="s">
        <v>2896</v>
      </c>
      <c r="L1461" s="2">
        <v>3</v>
      </c>
      <c r="M1461" s="11">
        <v>68401</v>
      </c>
      <c r="N1461" s="6">
        <v>10</v>
      </c>
      <c r="O1461" s="4">
        <f>Table2[[#This Row],[Discount]]/100</f>
        <v>0.1</v>
      </c>
      <c r="P1461" s="4" t="str">
        <f>IF(Table2[[#This Row],[Discount%]]=0,"No Discount",
IF(Table2[[#This Row],[Discount%]]&lt;=0.1,"Medium Discount",
IF(Table2[[#This Row],[Discount%]]&lt;=0.2,"High Discount")))</f>
        <v>Medium Discount</v>
      </c>
      <c r="Q1461" s="9">
        <f>(Table2[Unit_Price]*Table2[Quantity])*(Table2[Discount]/100)</f>
        <v>20520.300000000003</v>
      </c>
      <c r="R1461" s="10">
        <v>184682.7</v>
      </c>
      <c r="S1461" s="10">
        <v>30435.71</v>
      </c>
      <c r="T1461" s="4">
        <f>Table2[Profit]/Table2[Sales]</f>
        <v>0.16480000563128</v>
      </c>
      <c r="U1461" t="s">
        <v>20</v>
      </c>
    </row>
    <row r="1462" spans="1:21" x14ac:dyDescent="0.35">
      <c r="A1462">
        <v>11550</v>
      </c>
      <c r="B1462" s="1">
        <v>45765</v>
      </c>
      <c r="C1462" s="2">
        <f>YEAR(Table2[Order Date])</f>
        <v>2025</v>
      </c>
      <c r="D1462" s="2" t="str">
        <f>TEXT(Table2[Order Date],"mmm")</f>
        <v>Apr</v>
      </c>
      <c r="E1462" t="s">
        <v>3078</v>
      </c>
      <c r="F1462" t="s">
        <v>22</v>
      </c>
      <c r="G1462" t="s">
        <v>23</v>
      </c>
      <c r="H1462" t="str">
        <f>VLOOKUP(Table2[[#This Row],[City]], Table46[], 2, FALSE)</f>
        <v>Delhi</v>
      </c>
      <c r="I1462" t="s">
        <v>17</v>
      </c>
      <c r="J1462" t="s">
        <v>111</v>
      </c>
      <c r="K1462" t="s">
        <v>1060</v>
      </c>
      <c r="L1462" s="2">
        <v>5</v>
      </c>
      <c r="M1462" s="11">
        <v>30383</v>
      </c>
      <c r="N1462" s="6">
        <v>0</v>
      </c>
      <c r="O1462" s="4">
        <f>Table2[[#This Row],[Discount]]/100</f>
        <v>0</v>
      </c>
      <c r="P1462" s="4" t="str">
        <f>IF(Table2[[#This Row],[Discount%]]=0,"No Discount",
IF(Table2[[#This Row],[Discount%]]&lt;=0.1,"Medium Discount",
IF(Table2[[#This Row],[Discount%]]&lt;=0.2,"High Discount")))</f>
        <v>No Discount</v>
      </c>
      <c r="Q1462" s="9">
        <f>(Table2[Unit_Price]*Table2[Quantity])*(Table2[Discount]/100)</f>
        <v>0</v>
      </c>
      <c r="R1462" s="10">
        <v>151915</v>
      </c>
      <c r="S1462" s="10">
        <v>35359.410000000003</v>
      </c>
      <c r="T1462" s="4">
        <f>Table2[Profit]/Table2[Sales]</f>
        <v>0.23275785801270449</v>
      </c>
      <c r="U1462" t="s">
        <v>72</v>
      </c>
    </row>
    <row r="1463" spans="1:21" x14ac:dyDescent="0.35">
      <c r="A1463">
        <v>11552</v>
      </c>
      <c r="B1463" s="1">
        <v>45701</v>
      </c>
      <c r="C1463" s="2">
        <f>YEAR(Table2[Order Date])</f>
        <v>2025</v>
      </c>
      <c r="D1463" s="2" t="str">
        <f>TEXT(Table2[Order Date],"mmm")</f>
        <v>Feb</v>
      </c>
      <c r="E1463" t="s">
        <v>3081</v>
      </c>
      <c r="F1463" t="s">
        <v>22</v>
      </c>
      <c r="G1463" t="s">
        <v>23</v>
      </c>
      <c r="H1463" t="str">
        <f>VLOOKUP(Table2[[#This Row],[City]], Table46[], 2, FALSE)</f>
        <v>Delhi</v>
      </c>
      <c r="I1463" t="s">
        <v>75</v>
      </c>
      <c r="J1463" t="s">
        <v>76</v>
      </c>
      <c r="K1463" t="s">
        <v>712</v>
      </c>
      <c r="L1463" s="2">
        <v>4</v>
      </c>
      <c r="M1463" s="11">
        <v>78123</v>
      </c>
      <c r="N1463" s="6">
        <v>5</v>
      </c>
      <c r="O1463" s="4">
        <f>Table2[[#This Row],[Discount]]/100</f>
        <v>0.05</v>
      </c>
      <c r="P1463" s="4" t="str">
        <f>IF(Table2[[#This Row],[Discount%]]=0,"No Discount",
IF(Table2[[#This Row],[Discount%]]&lt;=0.1,"Medium Discount",
IF(Table2[[#This Row],[Discount%]]&lt;=0.2,"High Discount")))</f>
        <v>Medium Discount</v>
      </c>
      <c r="Q1463" s="9">
        <f>(Table2[Unit_Price]*Table2[Quantity])*(Table2[Discount]/100)</f>
        <v>15624.6</v>
      </c>
      <c r="R1463" s="10">
        <v>296867.40000000002</v>
      </c>
      <c r="S1463" s="10">
        <v>35529.65</v>
      </c>
      <c r="T1463" s="4">
        <f>Table2[Profit]/Table2[Sales]</f>
        <v>0.11968188490888525</v>
      </c>
      <c r="U1463" t="s">
        <v>33</v>
      </c>
    </row>
    <row r="1464" spans="1:21" x14ac:dyDescent="0.35">
      <c r="A1464">
        <v>11553</v>
      </c>
      <c r="B1464" s="1">
        <v>45418</v>
      </c>
      <c r="C1464" s="2">
        <f>YEAR(Table2[Order Date])</f>
        <v>2024</v>
      </c>
      <c r="D1464" s="2" t="str">
        <f>TEXT(Table2[Order Date],"mmm")</f>
        <v>May</v>
      </c>
      <c r="E1464" t="s">
        <v>3082</v>
      </c>
      <c r="F1464" t="s">
        <v>40</v>
      </c>
      <c r="G1464" t="s">
        <v>62</v>
      </c>
      <c r="H1464" t="str">
        <f>VLOOKUP(Table2[[#This Row],[City]], Table46[], 2, FALSE)</f>
        <v>Goa</v>
      </c>
      <c r="I1464" t="s">
        <v>42</v>
      </c>
      <c r="J1464" t="s">
        <v>446</v>
      </c>
      <c r="K1464" t="s">
        <v>3083</v>
      </c>
      <c r="L1464" s="2">
        <v>3</v>
      </c>
      <c r="M1464" s="11">
        <v>66674</v>
      </c>
      <c r="N1464" s="6">
        <v>15</v>
      </c>
      <c r="O1464" s="4">
        <f>Table2[[#This Row],[Discount]]/100</f>
        <v>0.15</v>
      </c>
      <c r="P1464" s="4" t="str">
        <f>IF(Table2[[#This Row],[Discount%]]=0,"No Discount",
IF(Table2[[#This Row],[Discount%]]&lt;=0.1,"Medium Discount",
IF(Table2[[#This Row],[Discount%]]&lt;=0.2,"High Discount")))</f>
        <v>High Discount</v>
      </c>
      <c r="Q1464" s="9">
        <f>(Table2[Unit_Price]*Table2[Quantity])*(Table2[Discount]/100)</f>
        <v>30003.3</v>
      </c>
      <c r="R1464" s="10">
        <v>170018.7</v>
      </c>
      <c r="S1464" s="10">
        <v>37822.81</v>
      </c>
      <c r="T1464" s="4">
        <f>Table2[Profit]/Table2[Sales]</f>
        <v>0.22246264675591565</v>
      </c>
      <c r="U1464" t="s">
        <v>72</v>
      </c>
    </row>
    <row r="1465" spans="1:21" x14ac:dyDescent="0.35">
      <c r="A1465">
        <v>11554</v>
      </c>
      <c r="B1465" s="1">
        <v>45370</v>
      </c>
      <c r="C1465" s="2">
        <f>YEAR(Table2[Order Date])</f>
        <v>2024</v>
      </c>
      <c r="D1465" s="2" t="str">
        <f>TEXT(Table2[Order Date],"mmm")</f>
        <v>Mar</v>
      </c>
      <c r="E1465" t="s">
        <v>3084</v>
      </c>
      <c r="F1465" t="s">
        <v>22</v>
      </c>
      <c r="G1465" t="s">
        <v>167</v>
      </c>
      <c r="H1465" t="str">
        <f>VLOOKUP(Table2[[#This Row],[City]], Table46[], 2, FALSE)</f>
        <v>Punjab</v>
      </c>
      <c r="I1465" t="s">
        <v>30</v>
      </c>
      <c r="J1465" t="s">
        <v>65</v>
      </c>
      <c r="K1465" t="s">
        <v>3085</v>
      </c>
      <c r="L1465" s="2">
        <v>1</v>
      </c>
      <c r="M1465" s="11">
        <v>53914</v>
      </c>
      <c r="N1465" s="6">
        <v>10</v>
      </c>
      <c r="O1465" s="4">
        <f>Table2[[#This Row],[Discount]]/100</f>
        <v>0.1</v>
      </c>
      <c r="P1465" s="4" t="str">
        <f>IF(Table2[[#This Row],[Discount%]]=0,"No Discount",
IF(Table2[[#This Row],[Discount%]]&lt;=0.1,"Medium Discount",
IF(Table2[[#This Row],[Discount%]]&lt;=0.2,"High Discount")))</f>
        <v>Medium Discount</v>
      </c>
      <c r="Q1465" s="9">
        <f>(Table2[Unit_Price]*Table2[Quantity])*(Table2[Discount]/100)</f>
        <v>5391.4000000000005</v>
      </c>
      <c r="R1465" s="10">
        <v>48522.6</v>
      </c>
      <c r="S1465" s="10">
        <v>3280.08</v>
      </c>
      <c r="T1465" s="4">
        <f>Table2[Profit]/Table2[Sales]</f>
        <v>6.7599015716387822E-2</v>
      </c>
      <c r="U1465" t="s">
        <v>20</v>
      </c>
    </row>
    <row r="1466" spans="1:21" x14ac:dyDescent="0.35">
      <c r="A1466">
        <v>11555</v>
      </c>
      <c r="B1466" s="1">
        <v>45327</v>
      </c>
      <c r="C1466" s="2">
        <f>YEAR(Table2[Order Date])</f>
        <v>2024</v>
      </c>
      <c r="D1466" s="2" t="str">
        <f>TEXT(Table2[Order Date],"mmm")</f>
        <v>Feb</v>
      </c>
      <c r="E1466" t="s">
        <v>3086</v>
      </c>
      <c r="F1466" t="s">
        <v>15</v>
      </c>
      <c r="G1466" t="s">
        <v>147</v>
      </c>
      <c r="H1466" t="str">
        <f>VLOOKUP(Table2[[#This Row],[City]], Table46[], 2, FALSE)</f>
        <v>Kerala</v>
      </c>
      <c r="I1466" t="s">
        <v>129</v>
      </c>
      <c r="J1466" t="s">
        <v>164</v>
      </c>
      <c r="K1466" t="s">
        <v>666</v>
      </c>
      <c r="L1466" s="2">
        <v>5</v>
      </c>
      <c r="M1466" s="11">
        <v>42355</v>
      </c>
      <c r="N1466" s="6">
        <v>0</v>
      </c>
      <c r="O1466" s="4">
        <f>Table2[[#This Row],[Discount]]/100</f>
        <v>0</v>
      </c>
      <c r="P1466" s="4" t="str">
        <f>IF(Table2[[#This Row],[Discount%]]=0,"No Discount",
IF(Table2[[#This Row],[Discount%]]&lt;=0.1,"Medium Discount",
IF(Table2[[#This Row],[Discount%]]&lt;=0.2,"High Discount")))</f>
        <v>No Discount</v>
      </c>
      <c r="Q1466" s="9">
        <f>(Table2[Unit_Price]*Table2[Quantity])*(Table2[Discount]/100)</f>
        <v>0</v>
      </c>
      <c r="R1466" s="10">
        <v>211775</v>
      </c>
      <c r="S1466" s="10">
        <v>41918.730000000003</v>
      </c>
      <c r="T1466" s="4">
        <f>Table2[Profit]/Table2[Sales]</f>
        <v>0.19793993625309883</v>
      </c>
      <c r="U1466" t="s">
        <v>20</v>
      </c>
    </row>
    <row r="1467" spans="1:21" x14ac:dyDescent="0.35">
      <c r="A1467">
        <v>11556</v>
      </c>
      <c r="B1467" s="1">
        <v>45665</v>
      </c>
      <c r="C1467" s="2">
        <f>YEAR(Table2[Order Date])</f>
        <v>2025</v>
      </c>
      <c r="D1467" s="2" t="str">
        <f>TEXT(Table2[Order Date],"mmm")</f>
        <v>Jan</v>
      </c>
      <c r="E1467" t="s">
        <v>3087</v>
      </c>
      <c r="F1467" t="s">
        <v>40</v>
      </c>
      <c r="G1467" t="s">
        <v>103</v>
      </c>
      <c r="H1467" t="str">
        <f>VLOOKUP(Table2[[#This Row],[City]], Table46[], 2, FALSE)</f>
        <v>Gujarat</v>
      </c>
      <c r="I1467" t="s">
        <v>17</v>
      </c>
      <c r="J1467" t="s">
        <v>55</v>
      </c>
      <c r="K1467" t="s">
        <v>1935</v>
      </c>
      <c r="L1467" s="2">
        <v>2</v>
      </c>
      <c r="M1467" s="11">
        <v>14604</v>
      </c>
      <c r="N1467" s="6">
        <v>20</v>
      </c>
      <c r="O1467" s="4">
        <f>Table2[[#This Row],[Discount]]/100</f>
        <v>0.2</v>
      </c>
      <c r="P1467" s="4" t="str">
        <f>IF(Table2[[#This Row],[Discount%]]=0,"No Discount",
IF(Table2[[#This Row],[Discount%]]&lt;=0.1,"Medium Discount",
IF(Table2[[#This Row],[Discount%]]&lt;=0.2,"High Discount")))</f>
        <v>High Discount</v>
      </c>
      <c r="Q1467" s="9">
        <f>(Table2[Unit_Price]*Table2[Quantity])*(Table2[Discount]/100)</f>
        <v>5841.6</v>
      </c>
      <c r="R1467" s="10">
        <v>23366.400000000001</v>
      </c>
      <c r="S1467" s="10">
        <v>3269.92</v>
      </c>
      <c r="T1467" s="4">
        <f>Table2[Profit]/Table2[Sales]</f>
        <v>0.13994111202410298</v>
      </c>
      <c r="U1467" t="s">
        <v>33</v>
      </c>
    </row>
    <row r="1468" spans="1:21" x14ac:dyDescent="0.35">
      <c r="A1468">
        <v>11557</v>
      </c>
      <c r="B1468" s="1">
        <v>45644</v>
      </c>
      <c r="C1468" s="2">
        <f>YEAR(Table2[Order Date])</f>
        <v>2024</v>
      </c>
      <c r="D1468" s="2" t="str">
        <f>TEXT(Table2[Order Date],"mmm")</f>
        <v>Dec</v>
      </c>
      <c r="E1468" t="s">
        <v>3088</v>
      </c>
      <c r="F1468" t="s">
        <v>28</v>
      </c>
      <c r="G1468" t="s">
        <v>85</v>
      </c>
      <c r="H1468" t="str">
        <f>VLOOKUP(Table2[[#This Row],[City]], Table46[], 2, FALSE)</f>
        <v>Odisha</v>
      </c>
      <c r="I1468" t="s">
        <v>17</v>
      </c>
      <c r="J1468" t="s">
        <v>111</v>
      </c>
      <c r="K1468" t="s">
        <v>3089</v>
      </c>
      <c r="L1468" s="2">
        <v>2</v>
      </c>
      <c r="M1468" s="11">
        <v>56144</v>
      </c>
      <c r="N1468" s="6">
        <v>15</v>
      </c>
      <c r="O1468" s="4">
        <f>Table2[[#This Row],[Discount]]/100</f>
        <v>0.15</v>
      </c>
      <c r="P1468" s="4" t="str">
        <f>IF(Table2[[#This Row],[Discount%]]=0,"No Discount",
IF(Table2[[#This Row],[Discount%]]&lt;=0.1,"Medium Discount",
IF(Table2[[#This Row],[Discount%]]&lt;=0.2,"High Discount")))</f>
        <v>High Discount</v>
      </c>
      <c r="Q1468" s="9">
        <f>(Table2[Unit_Price]*Table2[Quantity])*(Table2[Discount]/100)</f>
        <v>16843.2</v>
      </c>
      <c r="R1468" s="10">
        <v>95444.800000000003</v>
      </c>
      <c r="S1468" s="10">
        <v>12913.43</v>
      </c>
      <c r="T1468" s="4">
        <f>Table2[Profit]/Table2[Sales]</f>
        <v>0.13529736559770675</v>
      </c>
      <c r="U1468" t="s">
        <v>72</v>
      </c>
    </row>
    <row r="1469" spans="1:21" x14ac:dyDescent="0.35">
      <c r="A1469">
        <v>11558</v>
      </c>
      <c r="B1469" s="1">
        <v>45377</v>
      </c>
      <c r="C1469" s="2">
        <f>YEAR(Table2[Order Date])</f>
        <v>2024</v>
      </c>
      <c r="D1469" s="2" t="str">
        <f>TEXT(Table2[Order Date],"mmm")</f>
        <v>Mar</v>
      </c>
      <c r="E1469" t="s">
        <v>3090</v>
      </c>
      <c r="F1469" t="s">
        <v>22</v>
      </c>
      <c r="G1469" t="s">
        <v>58</v>
      </c>
      <c r="H1469" t="str">
        <f>VLOOKUP(Table2[[#This Row],[City]], Table46[], 2, FALSE)</f>
        <v>Rajashtan</v>
      </c>
      <c r="I1469" t="s">
        <v>86</v>
      </c>
      <c r="J1469" t="s">
        <v>296</v>
      </c>
      <c r="K1469" t="s">
        <v>3091</v>
      </c>
      <c r="L1469" s="2">
        <v>4</v>
      </c>
      <c r="M1469" s="11">
        <v>69488</v>
      </c>
      <c r="N1469" s="6">
        <v>0</v>
      </c>
      <c r="O1469" s="4">
        <f>Table2[[#This Row],[Discount]]/100</f>
        <v>0</v>
      </c>
      <c r="P1469" s="4" t="str">
        <f>IF(Table2[[#This Row],[Discount%]]=0,"No Discount",
IF(Table2[[#This Row],[Discount%]]&lt;=0.1,"Medium Discount",
IF(Table2[[#This Row],[Discount%]]&lt;=0.2,"High Discount")))</f>
        <v>No Discount</v>
      </c>
      <c r="Q1469" s="9">
        <f>(Table2[Unit_Price]*Table2[Quantity])*(Table2[Discount]/100)</f>
        <v>0</v>
      </c>
      <c r="R1469" s="10">
        <v>277952</v>
      </c>
      <c r="S1469" s="10">
        <v>62478.5</v>
      </c>
      <c r="T1469" s="4">
        <f>Table2[Profit]/Table2[Sales]</f>
        <v>0.22478161696983651</v>
      </c>
      <c r="U1469" t="s">
        <v>72</v>
      </c>
    </row>
    <row r="1470" spans="1:21" x14ac:dyDescent="0.35">
      <c r="A1470">
        <v>11559</v>
      </c>
      <c r="B1470" s="1">
        <v>45507</v>
      </c>
      <c r="C1470" s="2">
        <f>YEAR(Table2[Order Date])</f>
        <v>2024</v>
      </c>
      <c r="D1470" s="2" t="str">
        <f>TEXT(Table2[Order Date],"mmm")</f>
        <v>Aug</v>
      </c>
      <c r="E1470" t="s">
        <v>3092</v>
      </c>
      <c r="F1470" t="s">
        <v>22</v>
      </c>
      <c r="G1470" t="s">
        <v>58</v>
      </c>
      <c r="H1470" t="str">
        <f>VLOOKUP(Table2[[#This Row],[City]], Table46[], 2, FALSE)</f>
        <v>Rajashtan</v>
      </c>
      <c r="I1470" t="s">
        <v>24</v>
      </c>
      <c r="J1470" t="s">
        <v>107</v>
      </c>
      <c r="K1470" t="s">
        <v>3093</v>
      </c>
      <c r="L1470" s="2">
        <v>1</v>
      </c>
      <c r="M1470" s="11">
        <v>54783</v>
      </c>
      <c r="N1470" s="6">
        <v>15</v>
      </c>
      <c r="O1470" s="4">
        <f>Table2[[#This Row],[Discount]]/100</f>
        <v>0.15</v>
      </c>
      <c r="P1470" s="4" t="str">
        <f>IF(Table2[[#This Row],[Discount%]]=0,"No Discount",
IF(Table2[[#This Row],[Discount%]]&lt;=0.1,"Medium Discount",
IF(Table2[[#This Row],[Discount%]]&lt;=0.2,"High Discount")))</f>
        <v>High Discount</v>
      </c>
      <c r="Q1470" s="9">
        <f>(Table2[Unit_Price]*Table2[Quantity])*(Table2[Discount]/100)</f>
        <v>8217.4499999999989</v>
      </c>
      <c r="R1470" s="10">
        <v>46565.55</v>
      </c>
      <c r="S1470" s="10">
        <v>3984.69</v>
      </c>
      <c r="T1470" s="4">
        <f>Table2[Profit]/Table2[Sales]</f>
        <v>8.5571629670432317E-2</v>
      </c>
      <c r="U1470" t="s">
        <v>20</v>
      </c>
    </row>
    <row r="1471" spans="1:21" x14ac:dyDescent="0.35">
      <c r="A1471">
        <v>11560</v>
      </c>
      <c r="B1471" s="1">
        <v>45245</v>
      </c>
      <c r="C1471" s="2">
        <f>YEAR(Table2[Order Date])</f>
        <v>2023</v>
      </c>
      <c r="D1471" s="2" t="str">
        <f>TEXT(Table2[Order Date],"mmm")</f>
        <v>Nov</v>
      </c>
      <c r="E1471" t="s">
        <v>3094</v>
      </c>
      <c r="F1471" t="s">
        <v>22</v>
      </c>
      <c r="G1471" t="s">
        <v>58</v>
      </c>
      <c r="H1471" t="str">
        <f>VLOOKUP(Table2[[#This Row],[City]], Table46[], 2, FALSE)</f>
        <v>Rajashtan</v>
      </c>
      <c r="I1471" t="s">
        <v>86</v>
      </c>
      <c r="J1471" t="s">
        <v>118</v>
      </c>
      <c r="K1471" t="s">
        <v>3095</v>
      </c>
      <c r="L1471" s="2">
        <v>4</v>
      </c>
      <c r="M1471" s="11">
        <v>31813</v>
      </c>
      <c r="N1471" s="6">
        <v>15</v>
      </c>
      <c r="O1471" s="4">
        <f>Table2[[#This Row],[Discount]]/100</f>
        <v>0.15</v>
      </c>
      <c r="P1471" s="4" t="str">
        <f>IF(Table2[[#This Row],[Discount%]]=0,"No Discount",
IF(Table2[[#This Row],[Discount%]]&lt;=0.1,"Medium Discount",
IF(Table2[[#This Row],[Discount%]]&lt;=0.2,"High Discount")))</f>
        <v>High Discount</v>
      </c>
      <c r="Q1471" s="9">
        <f>(Table2[Unit_Price]*Table2[Quantity])*(Table2[Discount]/100)</f>
        <v>19087.8</v>
      </c>
      <c r="R1471" s="10">
        <v>108164.2</v>
      </c>
      <c r="S1471" s="10">
        <v>26474.26</v>
      </c>
      <c r="T1471" s="4">
        <f>Table2[Profit]/Table2[Sales]</f>
        <v>0.2447599113200116</v>
      </c>
      <c r="U1471" t="s">
        <v>72</v>
      </c>
    </row>
    <row r="1472" spans="1:21" x14ac:dyDescent="0.35">
      <c r="A1472">
        <v>11561</v>
      </c>
      <c r="B1472" s="1">
        <v>45471</v>
      </c>
      <c r="C1472" s="2">
        <f>YEAR(Table2[Order Date])</f>
        <v>2024</v>
      </c>
      <c r="D1472" s="2" t="str">
        <f>TEXT(Table2[Order Date],"mmm")</f>
        <v>Jun</v>
      </c>
      <c r="E1472" t="s">
        <v>3096</v>
      </c>
      <c r="F1472" t="s">
        <v>40</v>
      </c>
      <c r="G1472" t="s">
        <v>41</v>
      </c>
      <c r="H1472" t="str">
        <f>VLOOKUP(Table2[[#This Row],[City]], Table46[], 2, FALSE)</f>
        <v>Maharashtra</v>
      </c>
      <c r="I1472" t="s">
        <v>75</v>
      </c>
      <c r="J1472" t="s">
        <v>307</v>
      </c>
      <c r="K1472" t="s">
        <v>467</v>
      </c>
      <c r="L1472" s="2">
        <v>3</v>
      </c>
      <c r="M1472" s="11">
        <v>22087</v>
      </c>
      <c r="N1472" s="6">
        <v>0</v>
      </c>
      <c r="O1472" s="4">
        <f>Table2[[#This Row],[Discount]]/100</f>
        <v>0</v>
      </c>
      <c r="P1472" s="4" t="str">
        <f>IF(Table2[[#This Row],[Discount%]]=0,"No Discount",
IF(Table2[[#This Row],[Discount%]]&lt;=0.1,"Medium Discount",
IF(Table2[[#This Row],[Discount%]]&lt;=0.2,"High Discount")))</f>
        <v>No Discount</v>
      </c>
      <c r="Q1472" s="9">
        <f>(Table2[Unit_Price]*Table2[Quantity])*(Table2[Discount]/100)</f>
        <v>0</v>
      </c>
      <c r="R1472" s="10">
        <v>66261</v>
      </c>
      <c r="S1472" s="10">
        <v>14117.39</v>
      </c>
      <c r="T1472" s="4">
        <f>Table2[Profit]/Table2[Sales]</f>
        <v>0.21305730369297171</v>
      </c>
      <c r="U1472" t="s">
        <v>20</v>
      </c>
    </row>
    <row r="1473" spans="1:21" x14ac:dyDescent="0.35">
      <c r="A1473">
        <v>11562</v>
      </c>
      <c r="B1473" s="1">
        <v>45772</v>
      </c>
      <c r="C1473" s="2">
        <f>YEAR(Table2[Order Date])</f>
        <v>2025</v>
      </c>
      <c r="D1473" s="2" t="str">
        <f>TEXT(Table2[Order Date],"mmm")</f>
        <v>Apr</v>
      </c>
      <c r="E1473" t="s">
        <v>3097</v>
      </c>
      <c r="F1473" t="s">
        <v>22</v>
      </c>
      <c r="G1473" t="s">
        <v>54</v>
      </c>
      <c r="H1473" t="str">
        <f>VLOOKUP(Table2[[#This Row],[City]], Table46[], 2, FALSE)</f>
        <v>Uttar Pradesh</v>
      </c>
      <c r="I1473" t="s">
        <v>96</v>
      </c>
      <c r="J1473" t="s">
        <v>214</v>
      </c>
      <c r="K1473" t="s">
        <v>1794</v>
      </c>
      <c r="L1473" s="2">
        <v>5</v>
      </c>
      <c r="M1473" s="11">
        <v>42219</v>
      </c>
      <c r="N1473" s="6">
        <v>15</v>
      </c>
      <c r="O1473" s="4">
        <f>Table2[[#This Row],[Discount]]/100</f>
        <v>0.15</v>
      </c>
      <c r="P1473" s="4" t="str">
        <f>IF(Table2[[#This Row],[Discount%]]=0,"No Discount",
IF(Table2[[#This Row],[Discount%]]&lt;=0.1,"Medium Discount",
IF(Table2[[#This Row],[Discount%]]&lt;=0.2,"High Discount")))</f>
        <v>High Discount</v>
      </c>
      <c r="Q1473" s="9">
        <f>(Table2[Unit_Price]*Table2[Quantity])*(Table2[Discount]/100)</f>
        <v>31664.25</v>
      </c>
      <c r="R1473" s="10">
        <v>179430.75</v>
      </c>
      <c r="S1473" s="10">
        <v>14017.16</v>
      </c>
      <c r="T1473" s="4">
        <f>Table2[Profit]/Table2[Sales]</f>
        <v>7.8120166136517843E-2</v>
      </c>
      <c r="U1473" t="s">
        <v>38</v>
      </c>
    </row>
    <row r="1474" spans="1:21" x14ac:dyDescent="0.35">
      <c r="A1474">
        <v>11563</v>
      </c>
      <c r="B1474" s="1">
        <v>45691</v>
      </c>
      <c r="C1474" s="2">
        <f>YEAR(Table2[Order Date])</f>
        <v>2025</v>
      </c>
      <c r="D1474" s="2" t="str">
        <f>TEXT(Table2[Order Date],"mmm")</f>
        <v>Feb</v>
      </c>
      <c r="E1474" t="s">
        <v>3098</v>
      </c>
      <c r="F1474" t="s">
        <v>28</v>
      </c>
      <c r="G1474" t="s">
        <v>144</v>
      </c>
      <c r="H1474" t="str">
        <f>VLOOKUP(Table2[[#This Row],[City]], Table46[], 2, FALSE)</f>
        <v>Assam</v>
      </c>
      <c r="I1474" t="s">
        <v>75</v>
      </c>
      <c r="J1474" t="s">
        <v>307</v>
      </c>
      <c r="K1474" t="s">
        <v>3099</v>
      </c>
      <c r="L1474" s="2">
        <v>1</v>
      </c>
      <c r="M1474" s="11">
        <v>67580</v>
      </c>
      <c r="N1474" s="6">
        <v>20</v>
      </c>
      <c r="O1474" s="4">
        <f>Table2[[#This Row],[Discount]]/100</f>
        <v>0.2</v>
      </c>
      <c r="P1474" s="4" t="str">
        <f>IF(Table2[[#This Row],[Discount%]]=0,"No Discount",
IF(Table2[[#This Row],[Discount%]]&lt;=0.1,"Medium Discount",
IF(Table2[[#This Row],[Discount%]]&lt;=0.2,"High Discount")))</f>
        <v>High Discount</v>
      </c>
      <c r="Q1474" s="9">
        <f>(Table2[Unit_Price]*Table2[Quantity])*(Table2[Discount]/100)</f>
        <v>13516</v>
      </c>
      <c r="R1474" s="10">
        <v>54064</v>
      </c>
      <c r="S1474" s="10">
        <v>4728.2700000000004</v>
      </c>
      <c r="T1474" s="4">
        <f>Table2[Profit]/Table2[Sales]</f>
        <v>8.7456902929860914E-2</v>
      </c>
      <c r="U1474" t="s">
        <v>72</v>
      </c>
    </row>
    <row r="1475" spans="1:21" x14ac:dyDescent="0.35">
      <c r="A1475">
        <v>11564</v>
      </c>
      <c r="B1475" s="1">
        <v>45373</v>
      </c>
      <c r="C1475" s="2">
        <f>YEAR(Table2[Order Date])</f>
        <v>2024</v>
      </c>
      <c r="D1475" s="2" t="str">
        <f>TEXT(Table2[Order Date],"mmm")</f>
        <v>Mar</v>
      </c>
      <c r="E1475" t="s">
        <v>3100</v>
      </c>
      <c r="F1475" t="s">
        <v>40</v>
      </c>
      <c r="G1475" t="s">
        <v>110</v>
      </c>
      <c r="H1475" t="str">
        <f>VLOOKUP(Table2[[#This Row],[City]], Table46[], 2, FALSE)</f>
        <v>Gujarat</v>
      </c>
      <c r="I1475" t="s">
        <v>69</v>
      </c>
      <c r="J1475" t="s">
        <v>151</v>
      </c>
      <c r="K1475" t="s">
        <v>3101</v>
      </c>
      <c r="L1475" s="2">
        <v>2</v>
      </c>
      <c r="M1475" s="11">
        <v>36046</v>
      </c>
      <c r="N1475" s="6">
        <v>20</v>
      </c>
      <c r="O1475" s="4">
        <f>Table2[[#This Row],[Discount]]/100</f>
        <v>0.2</v>
      </c>
      <c r="P1475" s="4" t="str">
        <f>IF(Table2[[#This Row],[Discount%]]=0,"No Discount",
IF(Table2[[#This Row],[Discount%]]&lt;=0.1,"Medium Discount",
IF(Table2[[#This Row],[Discount%]]&lt;=0.2,"High Discount")))</f>
        <v>High Discount</v>
      </c>
      <c r="Q1475" s="9">
        <f>(Table2[Unit_Price]*Table2[Quantity])*(Table2[Discount]/100)</f>
        <v>14418.400000000001</v>
      </c>
      <c r="R1475" s="10">
        <v>57673.599999999999</v>
      </c>
      <c r="S1475" s="10">
        <v>9875.64</v>
      </c>
      <c r="T1475" s="4">
        <f>Table2[Profit]/Table2[Sales]</f>
        <v>0.17123328524662931</v>
      </c>
      <c r="U1475" t="s">
        <v>83</v>
      </c>
    </row>
    <row r="1476" spans="1:21" x14ac:dyDescent="0.35">
      <c r="A1476">
        <v>11565</v>
      </c>
      <c r="B1476" s="1">
        <v>45650</v>
      </c>
      <c r="C1476" s="2">
        <f>YEAR(Table2[Order Date])</f>
        <v>2024</v>
      </c>
      <c r="D1476" s="2" t="str">
        <f>TEXT(Table2[Order Date],"mmm")</f>
        <v>Dec</v>
      </c>
      <c r="E1476" t="s">
        <v>3102</v>
      </c>
      <c r="F1476" t="s">
        <v>15</v>
      </c>
      <c r="G1476" t="s">
        <v>174</v>
      </c>
      <c r="H1476" t="str">
        <f>VLOOKUP(Table2[[#This Row],[City]], Table46[], 2, FALSE)</f>
        <v>Tamil Nadu</v>
      </c>
      <c r="I1476" t="s">
        <v>96</v>
      </c>
      <c r="J1476" t="s">
        <v>183</v>
      </c>
      <c r="K1476" t="s">
        <v>3103</v>
      </c>
      <c r="L1476" s="2">
        <v>3</v>
      </c>
      <c r="M1476" s="11">
        <v>45233</v>
      </c>
      <c r="N1476" s="6">
        <v>10</v>
      </c>
      <c r="O1476" s="4">
        <f>Table2[[#This Row],[Discount]]/100</f>
        <v>0.1</v>
      </c>
      <c r="P1476" s="4" t="str">
        <f>IF(Table2[[#This Row],[Discount%]]=0,"No Discount",
IF(Table2[[#This Row],[Discount%]]&lt;=0.1,"Medium Discount",
IF(Table2[[#This Row],[Discount%]]&lt;=0.2,"High Discount")))</f>
        <v>Medium Discount</v>
      </c>
      <c r="Q1476" s="9">
        <f>(Table2[Unit_Price]*Table2[Quantity])*(Table2[Discount]/100)</f>
        <v>13569.900000000001</v>
      </c>
      <c r="R1476" s="10">
        <v>122129.1</v>
      </c>
      <c r="S1476" s="10">
        <v>13140.77</v>
      </c>
      <c r="T1476" s="4">
        <f>Table2[Profit]/Table2[Sales]</f>
        <v>0.10759737032369844</v>
      </c>
      <c r="U1476" t="s">
        <v>72</v>
      </c>
    </row>
    <row r="1477" spans="1:21" x14ac:dyDescent="0.35">
      <c r="A1477">
        <v>11566</v>
      </c>
      <c r="B1477" s="1">
        <v>45382</v>
      </c>
      <c r="C1477" s="2">
        <f>YEAR(Table2[Order Date])</f>
        <v>2024</v>
      </c>
      <c r="D1477" s="2" t="str">
        <f>TEXT(Table2[Order Date],"mmm")</f>
        <v>Mar</v>
      </c>
      <c r="E1477" t="s">
        <v>3104</v>
      </c>
      <c r="F1477" t="s">
        <v>22</v>
      </c>
      <c r="G1477" t="s">
        <v>167</v>
      </c>
      <c r="H1477" t="str">
        <f>VLOOKUP(Table2[[#This Row],[City]], Table46[], 2, FALSE)</f>
        <v>Punjab</v>
      </c>
      <c r="I1477" t="s">
        <v>69</v>
      </c>
      <c r="J1477" t="s">
        <v>123</v>
      </c>
      <c r="K1477" t="s">
        <v>3105</v>
      </c>
      <c r="L1477" s="2">
        <v>5</v>
      </c>
      <c r="M1477" s="11">
        <v>8191</v>
      </c>
      <c r="N1477" s="6">
        <v>5</v>
      </c>
      <c r="O1477" s="4">
        <f>Table2[[#This Row],[Discount]]/100</f>
        <v>0.05</v>
      </c>
      <c r="P1477" s="4" t="str">
        <f>IF(Table2[[#This Row],[Discount%]]=0,"No Discount",
IF(Table2[[#This Row],[Discount%]]&lt;=0.1,"Medium Discount",
IF(Table2[[#This Row],[Discount%]]&lt;=0.2,"High Discount")))</f>
        <v>Medium Discount</v>
      </c>
      <c r="Q1477" s="9">
        <f>(Table2[Unit_Price]*Table2[Quantity])*(Table2[Discount]/100)</f>
        <v>2047.75</v>
      </c>
      <c r="R1477" s="10">
        <v>38907.25</v>
      </c>
      <c r="S1477" s="10">
        <v>9434.86</v>
      </c>
      <c r="T1477" s="4">
        <f>Table2[Profit]/Table2[Sales]</f>
        <v>0.24249619286893834</v>
      </c>
      <c r="U1477" t="s">
        <v>38</v>
      </c>
    </row>
    <row r="1478" spans="1:21" x14ac:dyDescent="0.35">
      <c r="A1478">
        <v>11567</v>
      </c>
      <c r="B1478" s="1">
        <v>45638</v>
      </c>
      <c r="C1478" s="2">
        <f>YEAR(Table2[Order Date])</f>
        <v>2024</v>
      </c>
      <c r="D1478" s="2" t="str">
        <f>TEXT(Table2[Order Date],"mmm")</f>
        <v>Dec</v>
      </c>
      <c r="E1478" t="s">
        <v>3106</v>
      </c>
      <c r="F1478" t="s">
        <v>15</v>
      </c>
      <c r="G1478" t="s">
        <v>147</v>
      </c>
      <c r="H1478" t="str">
        <f>VLOOKUP(Table2[[#This Row],[City]], Table46[], 2, FALSE)</f>
        <v>Kerala</v>
      </c>
      <c r="I1478" t="s">
        <v>75</v>
      </c>
      <c r="J1478" t="s">
        <v>204</v>
      </c>
      <c r="K1478" t="s">
        <v>3107</v>
      </c>
      <c r="L1478" s="2">
        <v>2</v>
      </c>
      <c r="M1478" s="11">
        <v>51678</v>
      </c>
      <c r="N1478" s="6">
        <v>20</v>
      </c>
      <c r="O1478" s="4">
        <f>Table2[[#This Row],[Discount]]/100</f>
        <v>0.2</v>
      </c>
      <c r="P1478" s="4" t="str">
        <f>IF(Table2[[#This Row],[Discount%]]=0,"No Discount",
IF(Table2[[#This Row],[Discount%]]&lt;=0.1,"Medium Discount",
IF(Table2[[#This Row],[Discount%]]&lt;=0.2,"High Discount")))</f>
        <v>High Discount</v>
      </c>
      <c r="Q1478" s="9">
        <f>(Table2[Unit_Price]*Table2[Quantity])*(Table2[Discount]/100)</f>
        <v>20671.2</v>
      </c>
      <c r="R1478" s="10">
        <v>82684.800000000003</v>
      </c>
      <c r="S1478" s="10">
        <v>10796.75</v>
      </c>
      <c r="T1478" s="4">
        <f>Table2[Profit]/Table2[Sales]</f>
        <v>0.13057720403266379</v>
      </c>
      <c r="U1478" t="s">
        <v>20</v>
      </c>
    </row>
    <row r="1479" spans="1:21" x14ac:dyDescent="0.35">
      <c r="A1479">
        <v>11568</v>
      </c>
      <c r="B1479" s="1">
        <v>45226</v>
      </c>
      <c r="C1479" s="2">
        <f>YEAR(Table2[Order Date])</f>
        <v>2023</v>
      </c>
      <c r="D1479" s="2" t="str">
        <f>TEXT(Table2[Order Date],"mmm")</f>
        <v>Oct</v>
      </c>
      <c r="E1479" t="s">
        <v>3108</v>
      </c>
      <c r="F1479" t="s">
        <v>28</v>
      </c>
      <c r="G1479" t="s">
        <v>144</v>
      </c>
      <c r="H1479" t="str">
        <f>VLOOKUP(Table2[[#This Row],[City]], Table46[], 2, FALSE)</f>
        <v>Assam</v>
      </c>
      <c r="I1479" t="s">
        <v>46</v>
      </c>
      <c r="J1479" t="s">
        <v>126</v>
      </c>
      <c r="K1479" t="s">
        <v>3109</v>
      </c>
      <c r="L1479" s="2">
        <v>4</v>
      </c>
      <c r="M1479" s="11">
        <v>15799</v>
      </c>
      <c r="N1479" s="6">
        <v>10</v>
      </c>
      <c r="O1479" s="4">
        <f>Table2[[#This Row],[Discount]]/100</f>
        <v>0.1</v>
      </c>
      <c r="P1479" s="4" t="str">
        <f>IF(Table2[[#This Row],[Discount%]]=0,"No Discount",
IF(Table2[[#This Row],[Discount%]]&lt;=0.1,"Medium Discount",
IF(Table2[[#This Row],[Discount%]]&lt;=0.2,"High Discount")))</f>
        <v>Medium Discount</v>
      </c>
      <c r="Q1479" s="9">
        <f>(Table2[Unit_Price]*Table2[Quantity])*(Table2[Discount]/100)</f>
        <v>6319.6</v>
      </c>
      <c r="R1479" s="10">
        <v>56876.4</v>
      </c>
      <c r="S1479" s="10">
        <v>11137</v>
      </c>
      <c r="T1479" s="4">
        <f>Table2[Profit]/Table2[Sales]</f>
        <v>0.19581056466302368</v>
      </c>
      <c r="U1479" t="s">
        <v>83</v>
      </c>
    </row>
    <row r="1480" spans="1:21" x14ac:dyDescent="0.35">
      <c r="A1480">
        <v>11569</v>
      </c>
      <c r="B1480" s="1">
        <v>45261</v>
      </c>
      <c r="C1480" s="2">
        <f>YEAR(Table2[Order Date])</f>
        <v>2023</v>
      </c>
      <c r="D1480" s="2" t="str">
        <f>TEXT(Table2[Order Date],"mmm")</f>
        <v>Dec</v>
      </c>
      <c r="E1480" t="s">
        <v>3110</v>
      </c>
      <c r="F1480" t="s">
        <v>15</v>
      </c>
      <c r="G1480" t="s">
        <v>174</v>
      </c>
      <c r="H1480" t="str">
        <f>VLOOKUP(Table2[[#This Row],[City]], Table46[], 2, FALSE)</f>
        <v>Tamil Nadu</v>
      </c>
      <c r="I1480" t="s">
        <v>69</v>
      </c>
      <c r="J1480" t="s">
        <v>70</v>
      </c>
      <c r="K1480" t="s">
        <v>3111</v>
      </c>
      <c r="L1480" s="2">
        <v>3</v>
      </c>
      <c r="M1480" s="11">
        <v>42318</v>
      </c>
      <c r="N1480" s="6">
        <v>20</v>
      </c>
      <c r="O1480" s="4">
        <f>Table2[[#This Row],[Discount]]/100</f>
        <v>0.2</v>
      </c>
      <c r="P1480" s="4" t="str">
        <f>IF(Table2[[#This Row],[Discount%]]=0,"No Discount",
IF(Table2[[#This Row],[Discount%]]&lt;=0.1,"Medium Discount",
IF(Table2[[#This Row],[Discount%]]&lt;=0.2,"High Discount")))</f>
        <v>High Discount</v>
      </c>
      <c r="Q1480" s="9">
        <f>(Table2[Unit_Price]*Table2[Quantity])*(Table2[Discount]/100)</f>
        <v>25390.800000000003</v>
      </c>
      <c r="R1480" s="10">
        <v>101563.2</v>
      </c>
      <c r="S1480" s="10">
        <v>23837.43</v>
      </c>
      <c r="T1480" s="4">
        <f>Table2[Profit]/Table2[Sales]</f>
        <v>0.23470538541518976</v>
      </c>
      <c r="U1480" t="s">
        <v>20</v>
      </c>
    </row>
    <row r="1481" spans="1:21" x14ac:dyDescent="0.35">
      <c r="A1481">
        <v>11570</v>
      </c>
      <c r="B1481" s="1">
        <v>45261</v>
      </c>
      <c r="C1481" s="2">
        <f>YEAR(Table2[Order Date])</f>
        <v>2023</v>
      </c>
      <c r="D1481" s="2" t="str">
        <f>TEXT(Table2[Order Date],"mmm")</f>
        <v>Dec</v>
      </c>
      <c r="E1481" t="s">
        <v>3112</v>
      </c>
      <c r="F1481" t="s">
        <v>40</v>
      </c>
      <c r="G1481" t="s">
        <v>103</v>
      </c>
      <c r="H1481" t="str">
        <f>VLOOKUP(Table2[[#This Row],[City]], Table46[], 2, FALSE)</f>
        <v>Gujarat</v>
      </c>
      <c r="I1481" t="s">
        <v>96</v>
      </c>
      <c r="J1481" t="s">
        <v>138</v>
      </c>
      <c r="K1481" t="s">
        <v>3113</v>
      </c>
      <c r="L1481" s="2">
        <v>5</v>
      </c>
      <c r="M1481" s="11">
        <v>39187</v>
      </c>
      <c r="N1481" s="6">
        <v>20</v>
      </c>
      <c r="O1481" s="4">
        <f>Table2[[#This Row],[Discount]]/100</f>
        <v>0.2</v>
      </c>
      <c r="P1481" s="4" t="str">
        <f>IF(Table2[[#This Row],[Discount%]]=0,"No Discount",
IF(Table2[[#This Row],[Discount%]]&lt;=0.1,"Medium Discount",
IF(Table2[[#This Row],[Discount%]]&lt;=0.2,"High Discount")))</f>
        <v>High Discount</v>
      </c>
      <c r="Q1481" s="9">
        <f>(Table2[Unit_Price]*Table2[Quantity])*(Table2[Discount]/100)</f>
        <v>39187</v>
      </c>
      <c r="R1481" s="10">
        <v>156748</v>
      </c>
      <c r="S1481" s="10">
        <v>36611.86</v>
      </c>
      <c r="T1481" s="4">
        <f>Table2[Profit]/Table2[Sales]</f>
        <v>0.23357146502666701</v>
      </c>
      <c r="U1481" t="s">
        <v>72</v>
      </c>
    </row>
    <row r="1482" spans="1:21" x14ac:dyDescent="0.35">
      <c r="A1482">
        <v>11571</v>
      </c>
      <c r="B1482" s="1">
        <v>45821</v>
      </c>
      <c r="C1482" s="2">
        <f>YEAR(Table2[Order Date])</f>
        <v>2025</v>
      </c>
      <c r="D1482" s="2" t="str">
        <f>TEXT(Table2[Order Date],"mmm")</f>
        <v>Jun</v>
      </c>
      <c r="E1482" t="s">
        <v>3114</v>
      </c>
      <c r="F1482" t="s">
        <v>22</v>
      </c>
      <c r="G1482" t="s">
        <v>23</v>
      </c>
      <c r="H1482" t="str">
        <f>VLOOKUP(Table2[[#This Row],[City]], Table46[], 2, FALSE)</f>
        <v>Delhi</v>
      </c>
      <c r="I1482" t="s">
        <v>96</v>
      </c>
      <c r="J1482" t="s">
        <v>97</v>
      </c>
      <c r="K1482" t="s">
        <v>3115</v>
      </c>
      <c r="L1482" s="2">
        <v>3</v>
      </c>
      <c r="M1482" s="11">
        <v>72783</v>
      </c>
      <c r="N1482" s="6">
        <v>10</v>
      </c>
      <c r="O1482" s="4">
        <f>Table2[[#This Row],[Discount]]/100</f>
        <v>0.1</v>
      </c>
      <c r="P1482" s="4" t="str">
        <f>IF(Table2[[#This Row],[Discount%]]=0,"No Discount",
IF(Table2[[#This Row],[Discount%]]&lt;=0.1,"Medium Discount",
IF(Table2[[#This Row],[Discount%]]&lt;=0.2,"High Discount")))</f>
        <v>Medium Discount</v>
      </c>
      <c r="Q1482" s="9">
        <f>(Table2[Unit_Price]*Table2[Quantity])*(Table2[Discount]/100)</f>
        <v>21834.9</v>
      </c>
      <c r="R1482" s="10">
        <v>196514.1</v>
      </c>
      <c r="S1482" s="10">
        <v>25235.58</v>
      </c>
      <c r="T1482" s="4">
        <f>Table2[Profit]/Table2[Sales]</f>
        <v>0.12841612891899359</v>
      </c>
      <c r="U1482" t="s">
        <v>38</v>
      </c>
    </row>
    <row r="1483" spans="1:21" x14ac:dyDescent="0.35">
      <c r="A1483">
        <v>11572</v>
      </c>
      <c r="B1483" s="1">
        <v>45417</v>
      </c>
      <c r="C1483" s="2">
        <f>YEAR(Table2[Order Date])</f>
        <v>2024</v>
      </c>
      <c r="D1483" s="2" t="str">
        <f>TEXT(Table2[Order Date],"mmm")</f>
        <v>May</v>
      </c>
      <c r="E1483" t="s">
        <v>3116</v>
      </c>
      <c r="F1483" t="s">
        <v>22</v>
      </c>
      <c r="G1483" t="s">
        <v>54</v>
      </c>
      <c r="H1483" t="str">
        <f>VLOOKUP(Table2[[#This Row],[City]], Table46[], 2, FALSE)</f>
        <v>Uttar Pradesh</v>
      </c>
      <c r="I1483" t="s">
        <v>46</v>
      </c>
      <c r="J1483" t="s">
        <v>126</v>
      </c>
      <c r="K1483" t="s">
        <v>3117</v>
      </c>
      <c r="L1483" s="2">
        <v>1</v>
      </c>
      <c r="M1483" s="11">
        <v>62101</v>
      </c>
      <c r="N1483" s="6">
        <v>15</v>
      </c>
      <c r="O1483" s="4">
        <f>Table2[[#This Row],[Discount]]/100</f>
        <v>0.15</v>
      </c>
      <c r="P1483" s="4" t="str">
        <f>IF(Table2[[#This Row],[Discount%]]=0,"No Discount",
IF(Table2[[#This Row],[Discount%]]&lt;=0.1,"Medium Discount",
IF(Table2[[#This Row],[Discount%]]&lt;=0.2,"High Discount")))</f>
        <v>High Discount</v>
      </c>
      <c r="Q1483" s="9">
        <f>(Table2[Unit_Price]*Table2[Quantity])*(Table2[Discount]/100)</f>
        <v>9315.15</v>
      </c>
      <c r="R1483" s="10">
        <v>52785.85</v>
      </c>
      <c r="S1483" s="10">
        <v>7000.08</v>
      </c>
      <c r="T1483" s="4">
        <f>Table2[Profit]/Table2[Sales]</f>
        <v>0.13261281195623448</v>
      </c>
      <c r="U1483" t="s">
        <v>38</v>
      </c>
    </row>
    <row r="1484" spans="1:21" x14ac:dyDescent="0.35">
      <c r="A1484">
        <v>11573</v>
      </c>
      <c r="B1484" s="1">
        <v>45498</v>
      </c>
      <c r="C1484" s="2">
        <f>YEAR(Table2[Order Date])</f>
        <v>2024</v>
      </c>
      <c r="D1484" s="2" t="str">
        <f>TEXT(Table2[Order Date],"mmm")</f>
        <v>Jul</v>
      </c>
      <c r="E1484" t="s">
        <v>3118</v>
      </c>
      <c r="F1484" t="s">
        <v>28</v>
      </c>
      <c r="G1484" t="s">
        <v>114</v>
      </c>
      <c r="H1484" t="str">
        <f>VLOOKUP(Table2[[#This Row],[City]], Table46[], 2, FALSE)</f>
        <v>Jharkhand</v>
      </c>
      <c r="I1484" t="s">
        <v>129</v>
      </c>
      <c r="J1484" t="s">
        <v>148</v>
      </c>
      <c r="K1484" t="s">
        <v>3119</v>
      </c>
      <c r="L1484" s="2">
        <v>2</v>
      </c>
      <c r="M1484" s="11">
        <v>10088</v>
      </c>
      <c r="N1484" s="6">
        <v>15</v>
      </c>
      <c r="O1484" s="4">
        <f>Table2[[#This Row],[Discount]]/100</f>
        <v>0.15</v>
      </c>
      <c r="P1484" s="4" t="str">
        <f>IF(Table2[[#This Row],[Discount%]]=0,"No Discount",
IF(Table2[[#This Row],[Discount%]]&lt;=0.1,"Medium Discount",
IF(Table2[[#This Row],[Discount%]]&lt;=0.2,"High Discount")))</f>
        <v>High Discount</v>
      </c>
      <c r="Q1484" s="9">
        <f>(Table2[Unit_Price]*Table2[Quantity])*(Table2[Discount]/100)</f>
        <v>3026.4</v>
      </c>
      <c r="R1484" s="10">
        <v>17149.599999999999</v>
      </c>
      <c r="S1484" s="10">
        <v>1071.0999999999999</v>
      </c>
      <c r="T1484" s="4">
        <f>Table2[Profit]/Table2[Sales]</f>
        <v>6.2456267201567384E-2</v>
      </c>
      <c r="U1484" t="s">
        <v>83</v>
      </c>
    </row>
    <row r="1485" spans="1:21" x14ac:dyDescent="0.35">
      <c r="A1485">
        <v>11574</v>
      </c>
      <c r="B1485" s="1">
        <v>45737</v>
      </c>
      <c r="C1485" s="2">
        <f>YEAR(Table2[Order Date])</f>
        <v>2025</v>
      </c>
      <c r="D1485" s="2" t="str">
        <f>TEXT(Table2[Order Date],"mmm")</f>
        <v>Mar</v>
      </c>
      <c r="E1485" t="s">
        <v>3120</v>
      </c>
      <c r="F1485" t="s">
        <v>22</v>
      </c>
      <c r="G1485" t="s">
        <v>54</v>
      </c>
      <c r="H1485" t="str">
        <f>VLOOKUP(Table2[[#This Row],[City]], Table46[], 2, FALSE)</f>
        <v>Uttar Pradesh</v>
      </c>
      <c r="I1485" t="s">
        <v>96</v>
      </c>
      <c r="J1485" t="s">
        <v>214</v>
      </c>
      <c r="K1485" t="s">
        <v>3121</v>
      </c>
      <c r="L1485" s="2">
        <v>4</v>
      </c>
      <c r="M1485" s="11">
        <v>79712</v>
      </c>
      <c r="N1485" s="6">
        <v>0</v>
      </c>
      <c r="O1485" s="4">
        <f>Table2[[#This Row],[Discount]]/100</f>
        <v>0</v>
      </c>
      <c r="P1485" s="4" t="str">
        <f>IF(Table2[[#This Row],[Discount%]]=0,"No Discount",
IF(Table2[[#This Row],[Discount%]]&lt;=0.1,"Medium Discount",
IF(Table2[[#This Row],[Discount%]]&lt;=0.2,"High Discount")))</f>
        <v>No Discount</v>
      </c>
      <c r="Q1485" s="9">
        <f>(Table2[Unit_Price]*Table2[Quantity])*(Table2[Discount]/100)</f>
        <v>0</v>
      </c>
      <c r="R1485" s="10">
        <v>318848</v>
      </c>
      <c r="S1485" s="10">
        <v>36875.17</v>
      </c>
      <c r="T1485" s="4">
        <f>Table2[Profit]/Table2[Sales]</f>
        <v>0.11565125075270975</v>
      </c>
      <c r="U1485" t="s">
        <v>20</v>
      </c>
    </row>
    <row r="1486" spans="1:21" x14ac:dyDescent="0.35">
      <c r="A1486">
        <v>11575</v>
      </c>
      <c r="B1486" s="1">
        <v>45847</v>
      </c>
      <c r="C1486" s="2">
        <f>YEAR(Table2[Order Date])</f>
        <v>2025</v>
      </c>
      <c r="D1486" s="2" t="str">
        <f>TEXT(Table2[Order Date],"mmm")</f>
        <v>Jul</v>
      </c>
      <c r="E1486" t="s">
        <v>3122</v>
      </c>
      <c r="F1486" t="s">
        <v>40</v>
      </c>
      <c r="G1486" t="s">
        <v>62</v>
      </c>
      <c r="H1486" t="str">
        <f>VLOOKUP(Table2[[#This Row],[City]], Table46[], 2, FALSE)</f>
        <v>Goa</v>
      </c>
      <c r="I1486" t="s">
        <v>75</v>
      </c>
      <c r="J1486" t="s">
        <v>307</v>
      </c>
      <c r="K1486" t="s">
        <v>3123</v>
      </c>
      <c r="L1486" s="2">
        <v>5</v>
      </c>
      <c r="M1486" s="11">
        <v>46998</v>
      </c>
      <c r="N1486" s="6">
        <v>20</v>
      </c>
      <c r="O1486" s="4">
        <f>Table2[[#This Row],[Discount]]/100</f>
        <v>0.2</v>
      </c>
      <c r="P1486" s="4" t="str">
        <f>IF(Table2[[#This Row],[Discount%]]=0,"No Discount",
IF(Table2[[#This Row],[Discount%]]&lt;=0.1,"Medium Discount",
IF(Table2[[#This Row],[Discount%]]&lt;=0.2,"High Discount")))</f>
        <v>High Discount</v>
      </c>
      <c r="Q1486" s="9">
        <f>(Table2[Unit_Price]*Table2[Quantity])*(Table2[Discount]/100)</f>
        <v>46998</v>
      </c>
      <c r="R1486" s="10">
        <v>187992</v>
      </c>
      <c r="S1486" s="10">
        <v>39194.44</v>
      </c>
      <c r="T1486" s="4">
        <f>Table2[Profit]/Table2[Sales]</f>
        <v>0.20848993574194649</v>
      </c>
      <c r="U1486" t="s">
        <v>38</v>
      </c>
    </row>
    <row r="1487" spans="1:21" x14ac:dyDescent="0.35">
      <c r="A1487">
        <v>11576</v>
      </c>
      <c r="B1487" s="1">
        <v>45585</v>
      </c>
      <c r="C1487" s="2">
        <f>YEAR(Table2[Order Date])</f>
        <v>2024</v>
      </c>
      <c r="D1487" s="2" t="str">
        <f>TEXT(Table2[Order Date],"mmm")</f>
        <v>Oct</v>
      </c>
      <c r="E1487" t="s">
        <v>3124</v>
      </c>
      <c r="F1487" t="s">
        <v>22</v>
      </c>
      <c r="G1487" t="s">
        <v>58</v>
      </c>
      <c r="H1487" t="str">
        <f>VLOOKUP(Table2[[#This Row],[City]], Table46[], 2, FALSE)</f>
        <v>Rajashtan</v>
      </c>
      <c r="I1487" t="s">
        <v>96</v>
      </c>
      <c r="J1487" t="s">
        <v>156</v>
      </c>
      <c r="K1487" t="s">
        <v>3125</v>
      </c>
      <c r="L1487" s="2">
        <v>4</v>
      </c>
      <c r="M1487" s="11">
        <v>74530</v>
      </c>
      <c r="N1487" s="6">
        <v>5</v>
      </c>
      <c r="O1487" s="4">
        <f>Table2[[#This Row],[Discount]]/100</f>
        <v>0.05</v>
      </c>
      <c r="P1487" s="4" t="str">
        <f>IF(Table2[[#This Row],[Discount%]]=0,"No Discount",
IF(Table2[[#This Row],[Discount%]]&lt;=0.1,"Medium Discount",
IF(Table2[[#This Row],[Discount%]]&lt;=0.2,"High Discount")))</f>
        <v>Medium Discount</v>
      </c>
      <c r="Q1487" s="9">
        <f>(Table2[Unit_Price]*Table2[Quantity])*(Table2[Discount]/100)</f>
        <v>14906</v>
      </c>
      <c r="R1487" s="10">
        <v>283214</v>
      </c>
      <c r="S1487" s="10">
        <v>66074.460000000006</v>
      </c>
      <c r="T1487" s="4">
        <f>Table2[Profit]/Table2[Sales]</f>
        <v>0.23330223788372045</v>
      </c>
      <c r="U1487" t="s">
        <v>72</v>
      </c>
    </row>
    <row r="1488" spans="1:21" x14ac:dyDescent="0.35">
      <c r="A1488">
        <v>11577</v>
      </c>
      <c r="B1488" s="1">
        <v>45887</v>
      </c>
      <c r="C1488" s="2">
        <f>YEAR(Table2[Order Date])</f>
        <v>2025</v>
      </c>
      <c r="D1488" s="2" t="str">
        <f>TEXT(Table2[Order Date],"mmm")</f>
        <v>Aug</v>
      </c>
      <c r="E1488" t="s">
        <v>3126</v>
      </c>
      <c r="F1488" t="s">
        <v>15</v>
      </c>
      <c r="G1488" t="s">
        <v>147</v>
      </c>
      <c r="H1488" t="str">
        <f>VLOOKUP(Table2[[#This Row],[City]], Table46[], 2, FALSE)</f>
        <v>Kerala</v>
      </c>
      <c r="I1488" t="s">
        <v>75</v>
      </c>
      <c r="J1488" t="s">
        <v>240</v>
      </c>
      <c r="K1488" t="s">
        <v>3127</v>
      </c>
      <c r="L1488" s="2">
        <v>2</v>
      </c>
      <c r="M1488" s="11">
        <v>3891</v>
      </c>
      <c r="N1488" s="6">
        <v>0</v>
      </c>
      <c r="O1488" s="4">
        <f>Table2[[#This Row],[Discount]]/100</f>
        <v>0</v>
      </c>
      <c r="P1488" s="4" t="str">
        <f>IF(Table2[[#This Row],[Discount%]]=0,"No Discount",
IF(Table2[[#This Row],[Discount%]]&lt;=0.1,"Medium Discount",
IF(Table2[[#This Row],[Discount%]]&lt;=0.2,"High Discount")))</f>
        <v>No Discount</v>
      </c>
      <c r="Q1488" s="9">
        <f>(Table2[Unit_Price]*Table2[Quantity])*(Table2[Discount]/100)</f>
        <v>0</v>
      </c>
      <c r="R1488" s="10">
        <v>7782</v>
      </c>
      <c r="S1488" s="10">
        <v>1097.42</v>
      </c>
      <c r="T1488" s="4">
        <f>Table2[Profit]/Table2[Sales]</f>
        <v>0.14102030326394244</v>
      </c>
      <c r="U1488" t="s">
        <v>33</v>
      </c>
    </row>
    <row r="1489" spans="1:21" x14ac:dyDescent="0.35">
      <c r="A1489">
        <v>11578</v>
      </c>
      <c r="B1489" s="1">
        <v>45327</v>
      </c>
      <c r="C1489" s="2">
        <f>YEAR(Table2[Order Date])</f>
        <v>2024</v>
      </c>
      <c r="D1489" s="2" t="str">
        <f>TEXT(Table2[Order Date],"mmm")</f>
        <v>Feb</v>
      </c>
      <c r="E1489" t="s">
        <v>3128</v>
      </c>
      <c r="F1489" t="s">
        <v>28</v>
      </c>
      <c r="G1489" t="s">
        <v>144</v>
      </c>
      <c r="H1489" t="str">
        <f>VLOOKUP(Table2[[#This Row],[City]], Table46[], 2, FALSE)</f>
        <v>Assam</v>
      </c>
      <c r="I1489" t="s">
        <v>75</v>
      </c>
      <c r="J1489" t="s">
        <v>76</v>
      </c>
      <c r="K1489" t="s">
        <v>3129</v>
      </c>
      <c r="L1489" s="2">
        <v>5</v>
      </c>
      <c r="M1489" s="11">
        <v>42882</v>
      </c>
      <c r="N1489" s="6">
        <v>0</v>
      </c>
      <c r="O1489" s="4">
        <f>Table2[[#This Row],[Discount]]/100</f>
        <v>0</v>
      </c>
      <c r="P1489" s="4" t="str">
        <f>IF(Table2[[#This Row],[Discount%]]=0,"No Discount",
IF(Table2[[#This Row],[Discount%]]&lt;=0.1,"Medium Discount",
IF(Table2[[#This Row],[Discount%]]&lt;=0.2,"High Discount")))</f>
        <v>No Discount</v>
      </c>
      <c r="Q1489" s="9">
        <f>(Table2[Unit_Price]*Table2[Quantity])*(Table2[Discount]/100)</f>
        <v>0</v>
      </c>
      <c r="R1489" s="10">
        <v>214410</v>
      </c>
      <c r="S1489" s="10">
        <v>51786.03</v>
      </c>
      <c r="T1489" s="4">
        <f>Table2[Profit]/Table2[Sales]</f>
        <v>0.24152805372883726</v>
      </c>
      <c r="U1489" t="s">
        <v>83</v>
      </c>
    </row>
    <row r="1490" spans="1:21" x14ac:dyDescent="0.35">
      <c r="A1490">
        <v>11579</v>
      </c>
      <c r="B1490" s="1">
        <v>45789</v>
      </c>
      <c r="C1490" s="2">
        <f>YEAR(Table2[Order Date])</f>
        <v>2025</v>
      </c>
      <c r="D1490" s="2" t="str">
        <f>TEXT(Table2[Order Date],"mmm")</f>
        <v>May</v>
      </c>
      <c r="E1490" t="s">
        <v>3130</v>
      </c>
      <c r="F1490" t="s">
        <v>40</v>
      </c>
      <c r="G1490" t="s">
        <v>62</v>
      </c>
      <c r="H1490" t="str">
        <f>VLOOKUP(Table2[[#This Row],[City]], Table46[], 2, FALSE)</f>
        <v>Goa</v>
      </c>
      <c r="I1490" t="s">
        <v>17</v>
      </c>
      <c r="J1490" t="s">
        <v>291</v>
      </c>
      <c r="K1490" t="s">
        <v>3131</v>
      </c>
      <c r="L1490" s="2">
        <v>5</v>
      </c>
      <c r="M1490" s="11">
        <v>37420</v>
      </c>
      <c r="N1490" s="6">
        <v>0</v>
      </c>
      <c r="O1490" s="4">
        <f>Table2[[#This Row],[Discount]]/100</f>
        <v>0</v>
      </c>
      <c r="P1490" s="4" t="str">
        <f>IF(Table2[[#This Row],[Discount%]]=0,"No Discount",
IF(Table2[[#This Row],[Discount%]]&lt;=0.1,"Medium Discount",
IF(Table2[[#This Row],[Discount%]]&lt;=0.2,"High Discount")))</f>
        <v>No Discount</v>
      </c>
      <c r="Q1490" s="9">
        <f>(Table2[Unit_Price]*Table2[Quantity])*(Table2[Discount]/100)</f>
        <v>0</v>
      </c>
      <c r="R1490" s="10">
        <v>187100</v>
      </c>
      <c r="S1490" s="10">
        <v>33417.760000000002</v>
      </c>
      <c r="T1490" s="4">
        <f>Table2[Profit]/Table2[Sales]</f>
        <v>0.17860908605024053</v>
      </c>
      <c r="U1490" t="s">
        <v>38</v>
      </c>
    </row>
    <row r="1491" spans="1:21" x14ac:dyDescent="0.35">
      <c r="A1491">
        <v>11581</v>
      </c>
      <c r="B1491" s="1">
        <v>45812</v>
      </c>
      <c r="C1491" s="2">
        <f>YEAR(Table2[Order Date])</f>
        <v>2025</v>
      </c>
      <c r="D1491" s="2" t="str">
        <f>TEXT(Table2[Order Date],"mmm")</f>
        <v>Jun</v>
      </c>
      <c r="E1491" t="s">
        <v>3133</v>
      </c>
      <c r="F1491" t="s">
        <v>22</v>
      </c>
      <c r="G1491" t="s">
        <v>23</v>
      </c>
      <c r="H1491" t="str">
        <f>VLOOKUP(Table2[[#This Row],[City]], Table46[], 2, FALSE)</f>
        <v>Delhi</v>
      </c>
      <c r="I1491" t="s">
        <v>86</v>
      </c>
      <c r="J1491" t="s">
        <v>118</v>
      </c>
      <c r="K1491" t="s">
        <v>3134</v>
      </c>
      <c r="L1491" s="2">
        <v>2</v>
      </c>
      <c r="M1491" s="11">
        <v>7577</v>
      </c>
      <c r="N1491" s="6">
        <v>0</v>
      </c>
      <c r="O1491" s="4">
        <f>Table2[[#This Row],[Discount]]/100</f>
        <v>0</v>
      </c>
      <c r="P1491" s="4" t="str">
        <f>IF(Table2[[#This Row],[Discount%]]=0,"No Discount",
IF(Table2[[#This Row],[Discount%]]&lt;=0.1,"Medium Discount",
IF(Table2[[#This Row],[Discount%]]&lt;=0.2,"High Discount")))</f>
        <v>No Discount</v>
      </c>
      <c r="Q1491" s="9">
        <f>(Table2[Unit_Price]*Table2[Quantity])*(Table2[Discount]/100)</f>
        <v>0</v>
      </c>
      <c r="R1491" s="10">
        <v>15154</v>
      </c>
      <c r="S1491" s="10">
        <v>2025.72</v>
      </c>
      <c r="T1491" s="4">
        <f>Table2[Profit]/Table2[Sales]</f>
        <v>0.13367559720205888</v>
      </c>
      <c r="U1491" t="s">
        <v>38</v>
      </c>
    </row>
    <row r="1492" spans="1:21" x14ac:dyDescent="0.35">
      <c r="A1492">
        <v>11582</v>
      </c>
      <c r="B1492" s="1">
        <v>45209</v>
      </c>
      <c r="C1492" s="2">
        <f>YEAR(Table2[Order Date])</f>
        <v>2023</v>
      </c>
      <c r="D1492" s="2" t="str">
        <f>TEXT(Table2[Order Date],"mmm")</f>
        <v>Oct</v>
      </c>
      <c r="E1492" t="s">
        <v>3135</v>
      </c>
      <c r="F1492" t="s">
        <v>22</v>
      </c>
      <c r="G1492" t="s">
        <v>167</v>
      </c>
      <c r="H1492" t="str">
        <f>VLOOKUP(Table2[[#This Row],[City]], Table46[], 2, FALSE)</f>
        <v>Punjab</v>
      </c>
      <c r="I1492" t="s">
        <v>24</v>
      </c>
      <c r="J1492" t="s">
        <v>59</v>
      </c>
      <c r="K1492" t="s">
        <v>3136</v>
      </c>
      <c r="L1492" s="2">
        <v>4</v>
      </c>
      <c r="M1492" s="11">
        <v>24513</v>
      </c>
      <c r="N1492" s="6">
        <v>20</v>
      </c>
      <c r="O1492" s="4">
        <f>Table2[[#This Row],[Discount]]/100</f>
        <v>0.2</v>
      </c>
      <c r="P1492" s="4" t="str">
        <f>IF(Table2[[#This Row],[Discount%]]=0,"No Discount",
IF(Table2[[#This Row],[Discount%]]&lt;=0.1,"Medium Discount",
IF(Table2[[#This Row],[Discount%]]&lt;=0.2,"High Discount")))</f>
        <v>High Discount</v>
      </c>
      <c r="Q1492" s="9">
        <f>(Table2[Unit_Price]*Table2[Quantity])*(Table2[Discount]/100)</f>
        <v>19610.400000000001</v>
      </c>
      <c r="R1492" s="10">
        <v>78441.600000000006</v>
      </c>
      <c r="S1492" s="10">
        <v>11584.72</v>
      </c>
      <c r="T1492" s="4">
        <f>Table2[Profit]/Table2[Sales]</f>
        <v>0.14768592175580303</v>
      </c>
      <c r="U1492" t="s">
        <v>83</v>
      </c>
    </row>
    <row r="1493" spans="1:21" x14ac:dyDescent="0.35">
      <c r="A1493">
        <v>11583</v>
      </c>
      <c r="B1493" s="1">
        <v>45504</v>
      </c>
      <c r="C1493" s="2">
        <f>YEAR(Table2[Order Date])</f>
        <v>2024</v>
      </c>
      <c r="D1493" s="2" t="str">
        <f>TEXT(Table2[Order Date],"mmm")</f>
        <v>Jul</v>
      </c>
      <c r="E1493" t="s">
        <v>3137</v>
      </c>
      <c r="F1493" t="s">
        <v>40</v>
      </c>
      <c r="G1493" t="s">
        <v>62</v>
      </c>
      <c r="H1493" t="str">
        <f>VLOOKUP(Table2[[#This Row],[City]], Table46[], 2, FALSE)</f>
        <v>Goa</v>
      </c>
      <c r="I1493" t="s">
        <v>24</v>
      </c>
      <c r="J1493" t="s">
        <v>36</v>
      </c>
      <c r="K1493" t="s">
        <v>3138</v>
      </c>
      <c r="L1493" s="2">
        <v>5</v>
      </c>
      <c r="M1493" s="11">
        <v>46871</v>
      </c>
      <c r="N1493" s="6">
        <v>0</v>
      </c>
      <c r="O1493" s="4">
        <f>Table2[[#This Row],[Discount]]/100</f>
        <v>0</v>
      </c>
      <c r="P1493" s="4" t="str">
        <f>IF(Table2[[#This Row],[Discount%]]=0,"No Discount",
IF(Table2[[#This Row],[Discount%]]&lt;=0.1,"Medium Discount",
IF(Table2[[#This Row],[Discount%]]&lt;=0.2,"High Discount")))</f>
        <v>No Discount</v>
      </c>
      <c r="Q1493" s="9">
        <f>(Table2[Unit_Price]*Table2[Quantity])*(Table2[Discount]/100)</f>
        <v>0</v>
      </c>
      <c r="R1493" s="10">
        <v>234355</v>
      </c>
      <c r="S1493" s="10">
        <v>12869.71</v>
      </c>
      <c r="T1493" s="4">
        <f>Table2[Profit]/Table2[Sales]</f>
        <v>5.4915448784962982E-2</v>
      </c>
      <c r="U1493" t="s">
        <v>72</v>
      </c>
    </row>
    <row r="1494" spans="1:21" x14ac:dyDescent="0.35">
      <c r="A1494">
        <v>11584</v>
      </c>
      <c r="B1494" s="1">
        <v>45353</v>
      </c>
      <c r="C1494" s="2">
        <f>YEAR(Table2[Order Date])</f>
        <v>2024</v>
      </c>
      <c r="D1494" s="2" t="str">
        <f>TEXT(Table2[Order Date],"mmm")</f>
        <v>Mar</v>
      </c>
      <c r="E1494" t="s">
        <v>3139</v>
      </c>
      <c r="F1494" t="s">
        <v>28</v>
      </c>
      <c r="G1494" t="s">
        <v>29</v>
      </c>
      <c r="H1494" t="str">
        <f>VLOOKUP(Table2[[#This Row],[City]], Table46[], 2, FALSE)</f>
        <v>Bihar</v>
      </c>
      <c r="I1494" t="s">
        <v>96</v>
      </c>
      <c r="J1494" t="s">
        <v>156</v>
      </c>
      <c r="K1494" t="s">
        <v>3140</v>
      </c>
      <c r="L1494" s="2">
        <v>2</v>
      </c>
      <c r="M1494" s="11">
        <v>44818</v>
      </c>
      <c r="N1494" s="6">
        <v>15</v>
      </c>
      <c r="O1494" s="4">
        <f>Table2[[#This Row],[Discount]]/100</f>
        <v>0.15</v>
      </c>
      <c r="P1494" s="4" t="str">
        <f>IF(Table2[[#This Row],[Discount%]]=0,"No Discount",
IF(Table2[[#This Row],[Discount%]]&lt;=0.1,"Medium Discount",
IF(Table2[[#This Row],[Discount%]]&lt;=0.2,"High Discount")))</f>
        <v>High Discount</v>
      </c>
      <c r="Q1494" s="9">
        <f>(Table2[Unit_Price]*Table2[Quantity])*(Table2[Discount]/100)</f>
        <v>13445.4</v>
      </c>
      <c r="R1494" s="10">
        <v>76190.600000000006</v>
      </c>
      <c r="S1494" s="10">
        <v>7521.02</v>
      </c>
      <c r="T1494" s="4">
        <f>Table2[Profit]/Table2[Sales]</f>
        <v>9.8713227091005981E-2</v>
      </c>
      <c r="U1494" t="s">
        <v>83</v>
      </c>
    </row>
    <row r="1495" spans="1:21" x14ac:dyDescent="0.35">
      <c r="A1495">
        <v>11585</v>
      </c>
      <c r="B1495" s="1">
        <v>45654</v>
      </c>
      <c r="C1495" s="2">
        <f>YEAR(Table2[Order Date])</f>
        <v>2024</v>
      </c>
      <c r="D1495" s="2" t="str">
        <f>TEXT(Table2[Order Date],"mmm")</f>
        <v>Dec</v>
      </c>
      <c r="E1495" t="s">
        <v>3141</v>
      </c>
      <c r="F1495" t="s">
        <v>15</v>
      </c>
      <c r="G1495" t="s">
        <v>147</v>
      </c>
      <c r="H1495" t="str">
        <f>VLOOKUP(Table2[[#This Row],[City]], Table46[], 2, FALSE)</f>
        <v>Kerala</v>
      </c>
      <c r="I1495" t="s">
        <v>24</v>
      </c>
      <c r="J1495" t="s">
        <v>59</v>
      </c>
      <c r="K1495" t="s">
        <v>3142</v>
      </c>
      <c r="L1495" s="2">
        <v>3</v>
      </c>
      <c r="M1495" s="11">
        <v>22804</v>
      </c>
      <c r="N1495" s="6">
        <v>0</v>
      </c>
      <c r="O1495" s="4">
        <f>Table2[[#This Row],[Discount]]/100</f>
        <v>0</v>
      </c>
      <c r="P1495" s="4" t="str">
        <f>IF(Table2[[#This Row],[Discount%]]=0,"No Discount",
IF(Table2[[#This Row],[Discount%]]&lt;=0.1,"Medium Discount",
IF(Table2[[#This Row],[Discount%]]&lt;=0.2,"High Discount")))</f>
        <v>No Discount</v>
      </c>
      <c r="Q1495" s="9">
        <f>(Table2[Unit_Price]*Table2[Quantity])*(Table2[Discount]/100)</f>
        <v>0</v>
      </c>
      <c r="R1495" s="10">
        <v>68412</v>
      </c>
      <c r="S1495" s="10">
        <v>12355.64</v>
      </c>
      <c r="T1495" s="4">
        <f>Table2[Profit]/Table2[Sales]</f>
        <v>0.18060632637548968</v>
      </c>
      <c r="U1495" t="s">
        <v>20</v>
      </c>
    </row>
    <row r="1496" spans="1:21" x14ac:dyDescent="0.35">
      <c r="A1496">
        <v>11586</v>
      </c>
      <c r="B1496" s="1">
        <v>45215</v>
      </c>
      <c r="C1496" s="2">
        <f>YEAR(Table2[Order Date])</f>
        <v>2023</v>
      </c>
      <c r="D1496" s="2" t="str">
        <f>TEXT(Table2[Order Date],"mmm")</f>
        <v>Oct</v>
      </c>
      <c r="E1496" t="s">
        <v>3143</v>
      </c>
      <c r="F1496" t="s">
        <v>40</v>
      </c>
      <c r="G1496" t="s">
        <v>103</v>
      </c>
      <c r="H1496" t="str">
        <f>VLOOKUP(Table2[[#This Row],[City]], Table46[], 2, FALSE)</f>
        <v>Gujarat</v>
      </c>
      <c r="I1496" t="s">
        <v>24</v>
      </c>
      <c r="J1496" t="s">
        <v>107</v>
      </c>
      <c r="K1496" t="s">
        <v>2390</v>
      </c>
      <c r="L1496" s="2">
        <v>4</v>
      </c>
      <c r="M1496" s="11">
        <v>2456</v>
      </c>
      <c r="N1496" s="6">
        <v>10</v>
      </c>
      <c r="O1496" s="4">
        <f>Table2[[#This Row],[Discount]]/100</f>
        <v>0.1</v>
      </c>
      <c r="P1496" s="4" t="str">
        <f>IF(Table2[[#This Row],[Discount%]]=0,"No Discount",
IF(Table2[[#This Row],[Discount%]]&lt;=0.1,"Medium Discount",
IF(Table2[[#This Row],[Discount%]]&lt;=0.2,"High Discount")))</f>
        <v>Medium Discount</v>
      </c>
      <c r="Q1496" s="9">
        <f>(Table2[Unit_Price]*Table2[Quantity])*(Table2[Discount]/100)</f>
        <v>982.40000000000009</v>
      </c>
      <c r="R1496" s="10">
        <v>8841.6</v>
      </c>
      <c r="S1496" s="10">
        <v>1589.25</v>
      </c>
      <c r="T1496" s="4">
        <f>Table2[Profit]/Table2[Sales]</f>
        <v>0.17974687839305103</v>
      </c>
      <c r="U1496" t="s">
        <v>72</v>
      </c>
    </row>
    <row r="1497" spans="1:21" x14ac:dyDescent="0.35">
      <c r="A1497">
        <v>11587</v>
      </c>
      <c r="B1497" s="1">
        <v>45876</v>
      </c>
      <c r="C1497" s="2">
        <f>YEAR(Table2[Order Date])</f>
        <v>2025</v>
      </c>
      <c r="D1497" s="2" t="str">
        <f>TEXT(Table2[Order Date],"mmm")</f>
        <v>Aug</v>
      </c>
      <c r="E1497" t="s">
        <v>3144</v>
      </c>
      <c r="F1497" t="s">
        <v>22</v>
      </c>
      <c r="G1497" t="s">
        <v>58</v>
      </c>
      <c r="H1497" t="str">
        <f>VLOOKUP(Table2[[#This Row],[City]], Table46[], 2, FALSE)</f>
        <v>Rajashtan</v>
      </c>
      <c r="I1497" t="s">
        <v>17</v>
      </c>
      <c r="J1497" t="s">
        <v>111</v>
      </c>
      <c r="K1497" t="s">
        <v>3145</v>
      </c>
      <c r="L1497" s="2">
        <v>3</v>
      </c>
      <c r="M1497" s="11">
        <v>61404</v>
      </c>
      <c r="N1497" s="6">
        <v>10</v>
      </c>
      <c r="O1497" s="4">
        <f>Table2[[#This Row],[Discount]]/100</f>
        <v>0.1</v>
      </c>
      <c r="P1497" s="4" t="str">
        <f>IF(Table2[[#This Row],[Discount%]]=0,"No Discount",
IF(Table2[[#This Row],[Discount%]]&lt;=0.1,"Medium Discount",
IF(Table2[[#This Row],[Discount%]]&lt;=0.2,"High Discount")))</f>
        <v>Medium Discount</v>
      </c>
      <c r="Q1497" s="9">
        <f>(Table2[Unit_Price]*Table2[Quantity])*(Table2[Discount]/100)</f>
        <v>18421.2</v>
      </c>
      <c r="R1497" s="10">
        <v>165790.79999999999</v>
      </c>
      <c r="S1497" s="10">
        <v>23145.79</v>
      </c>
      <c r="T1497" s="4">
        <f>Table2[Profit]/Table2[Sales]</f>
        <v>0.13960841011684608</v>
      </c>
      <c r="U1497" t="s">
        <v>38</v>
      </c>
    </row>
    <row r="1498" spans="1:21" x14ac:dyDescent="0.35">
      <c r="A1498">
        <v>11588</v>
      </c>
      <c r="B1498" s="1">
        <v>45515</v>
      </c>
      <c r="C1498" s="2">
        <f>YEAR(Table2[Order Date])</f>
        <v>2024</v>
      </c>
      <c r="D1498" s="2" t="str">
        <f>TEXT(Table2[Order Date],"mmm")</f>
        <v>Aug</v>
      </c>
      <c r="E1498" t="s">
        <v>3146</v>
      </c>
      <c r="F1498" t="s">
        <v>15</v>
      </c>
      <c r="G1498" t="s">
        <v>93</v>
      </c>
      <c r="H1498" t="str">
        <f>VLOOKUP(Table2[[#This Row],[City]], Table46[], 2, FALSE)</f>
        <v>Tamil Nadu</v>
      </c>
      <c r="I1498" t="s">
        <v>17</v>
      </c>
      <c r="J1498" t="s">
        <v>55</v>
      </c>
      <c r="K1498" t="s">
        <v>3147</v>
      </c>
      <c r="L1498" s="2">
        <v>2</v>
      </c>
      <c r="M1498" s="11">
        <v>6809</v>
      </c>
      <c r="N1498" s="6">
        <v>0</v>
      </c>
      <c r="O1498" s="4">
        <f>Table2[[#This Row],[Discount]]/100</f>
        <v>0</v>
      </c>
      <c r="P1498" s="4" t="str">
        <f>IF(Table2[[#This Row],[Discount%]]=0,"No Discount",
IF(Table2[[#This Row],[Discount%]]&lt;=0.1,"Medium Discount",
IF(Table2[[#This Row],[Discount%]]&lt;=0.2,"High Discount")))</f>
        <v>No Discount</v>
      </c>
      <c r="Q1498" s="9">
        <f>(Table2[Unit_Price]*Table2[Quantity])*(Table2[Discount]/100)</f>
        <v>0</v>
      </c>
      <c r="R1498" s="10">
        <v>13618</v>
      </c>
      <c r="S1498" s="10">
        <v>1033.23</v>
      </c>
      <c r="T1498" s="4">
        <f>Table2[Profit]/Table2[Sales]</f>
        <v>7.5872374798061387E-2</v>
      </c>
      <c r="U1498" t="s">
        <v>20</v>
      </c>
    </row>
    <row r="1499" spans="1:21" x14ac:dyDescent="0.35">
      <c r="A1499">
        <v>11589</v>
      </c>
      <c r="B1499" s="1">
        <v>45856</v>
      </c>
      <c r="C1499" s="2">
        <f>YEAR(Table2[Order Date])</f>
        <v>2025</v>
      </c>
      <c r="D1499" s="2" t="str">
        <f>TEXT(Table2[Order Date],"mmm")</f>
        <v>Jul</v>
      </c>
      <c r="E1499" t="s">
        <v>3148</v>
      </c>
      <c r="F1499" t="s">
        <v>28</v>
      </c>
      <c r="G1499" t="s">
        <v>35</v>
      </c>
      <c r="H1499" t="str">
        <f>VLOOKUP(Table2[[#This Row],[City]], Table46[], 2, FALSE)</f>
        <v>West Bengal</v>
      </c>
      <c r="I1499" t="s">
        <v>17</v>
      </c>
      <c r="J1499" t="s">
        <v>291</v>
      </c>
      <c r="K1499" t="s">
        <v>3149</v>
      </c>
      <c r="L1499" s="2">
        <v>5</v>
      </c>
      <c r="M1499" s="11">
        <v>64990</v>
      </c>
      <c r="N1499" s="6">
        <v>0</v>
      </c>
      <c r="O1499" s="4">
        <f>Table2[[#This Row],[Discount]]/100</f>
        <v>0</v>
      </c>
      <c r="P1499" s="4" t="str">
        <f>IF(Table2[[#This Row],[Discount%]]=0,"No Discount",
IF(Table2[[#This Row],[Discount%]]&lt;=0.1,"Medium Discount",
IF(Table2[[#This Row],[Discount%]]&lt;=0.2,"High Discount")))</f>
        <v>No Discount</v>
      </c>
      <c r="Q1499" s="9">
        <f>(Table2[Unit_Price]*Table2[Quantity])*(Table2[Discount]/100)</f>
        <v>0</v>
      </c>
      <c r="R1499" s="10">
        <v>324950</v>
      </c>
      <c r="S1499" s="10">
        <v>37182.699999999997</v>
      </c>
      <c r="T1499" s="4">
        <f>Table2[Profit]/Table2[Sales]</f>
        <v>0.11442591167871979</v>
      </c>
      <c r="U1499" t="s">
        <v>20</v>
      </c>
    </row>
    <row r="1500" spans="1:21" x14ac:dyDescent="0.35">
      <c r="A1500">
        <v>11591</v>
      </c>
      <c r="B1500" s="1">
        <v>45558</v>
      </c>
      <c r="C1500" s="2">
        <f>YEAR(Table2[Order Date])</f>
        <v>2024</v>
      </c>
      <c r="D1500" s="2" t="str">
        <f>TEXT(Table2[Order Date],"mmm")</f>
        <v>Sep</v>
      </c>
      <c r="E1500" t="s">
        <v>3152</v>
      </c>
      <c r="F1500" t="s">
        <v>22</v>
      </c>
      <c r="G1500" t="s">
        <v>167</v>
      </c>
      <c r="H1500" t="str">
        <f>VLOOKUP(Table2[[#This Row],[City]], Table46[], 2, FALSE)</f>
        <v>Punjab</v>
      </c>
      <c r="I1500" t="s">
        <v>30</v>
      </c>
      <c r="J1500" t="s">
        <v>227</v>
      </c>
      <c r="K1500" t="s">
        <v>3153</v>
      </c>
      <c r="L1500" s="2">
        <v>2</v>
      </c>
      <c r="M1500" s="11">
        <v>67850</v>
      </c>
      <c r="N1500" s="6">
        <v>20</v>
      </c>
      <c r="O1500" s="4">
        <f>Table2[[#This Row],[Discount]]/100</f>
        <v>0.2</v>
      </c>
      <c r="P1500" s="4" t="str">
        <f>IF(Table2[[#This Row],[Discount%]]=0,"No Discount",
IF(Table2[[#This Row],[Discount%]]&lt;=0.1,"Medium Discount",
IF(Table2[[#This Row],[Discount%]]&lt;=0.2,"High Discount")))</f>
        <v>High Discount</v>
      </c>
      <c r="Q1500" s="9">
        <f>(Table2[Unit_Price]*Table2[Quantity])*(Table2[Discount]/100)</f>
        <v>27140</v>
      </c>
      <c r="R1500" s="10">
        <v>108560</v>
      </c>
      <c r="S1500" s="10">
        <v>21692.52</v>
      </c>
      <c r="T1500" s="4">
        <f>Table2[Profit]/Table2[Sales]</f>
        <v>0.19982056005895357</v>
      </c>
      <c r="U1500" t="s">
        <v>38</v>
      </c>
    </row>
    <row r="1501" spans="1:21" x14ac:dyDescent="0.35">
      <c r="A1501">
        <v>11592</v>
      </c>
      <c r="B1501" s="1">
        <v>45584</v>
      </c>
      <c r="C1501" s="2">
        <f>YEAR(Table2[Order Date])</f>
        <v>2024</v>
      </c>
      <c r="D1501" s="2" t="str">
        <f>TEXT(Table2[Order Date],"mmm")</f>
        <v>Oct</v>
      </c>
      <c r="E1501" t="s">
        <v>3154</v>
      </c>
      <c r="F1501" t="s">
        <v>22</v>
      </c>
      <c r="G1501" t="s">
        <v>74</v>
      </c>
      <c r="H1501" t="str">
        <f>VLOOKUP(Table2[[#This Row],[City]], Table46[], 2, FALSE)</f>
        <v>Chandigarh</v>
      </c>
      <c r="I1501" t="s">
        <v>75</v>
      </c>
      <c r="J1501" t="s">
        <v>307</v>
      </c>
      <c r="K1501" t="s">
        <v>1966</v>
      </c>
      <c r="L1501" s="2">
        <v>4</v>
      </c>
      <c r="M1501" s="11">
        <v>53753</v>
      </c>
      <c r="N1501" s="6">
        <v>20</v>
      </c>
      <c r="O1501" s="4">
        <f>Table2[[#This Row],[Discount]]/100</f>
        <v>0.2</v>
      </c>
      <c r="P1501" s="4" t="str">
        <f>IF(Table2[[#This Row],[Discount%]]=0,"No Discount",
IF(Table2[[#This Row],[Discount%]]&lt;=0.1,"Medium Discount",
IF(Table2[[#This Row],[Discount%]]&lt;=0.2,"High Discount")))</f>
        <v>High Discount</v>
      </c>
      <c r="Q1501" s="9">
        <f>(Table2[Unit_Price]*Table2[Quantity])*(Table2[Discount]/100)</f>
        <v>43002.400000000001</v>
      </c>
      <c r="R1501" s="10">
        <v>172009.60000000001</v>
      </c>
      <c r="S1501" s="10">
        <v>18485.849999999999</v>
      </c>
      <c r="T1501" s="4">
        <f>Table2[Profit]/Table2[Sales]</f>
        <v>0.107469873774487</v>
      </c>
      <c r="U1501" t="s">
        <v>83</v>
      </c>
    </row>
    <row r="1502" spans="1:21" x14ac:dyDescent="0.35">
      <c r="A1502">
        <v>11593</v>
      </c>
      <c r="B1502" s="1">
        <v>45520</v>
      </c>
      <c r="C1502" s="2">
        <f>YEAR(Table2[Order Date])</f>
        <v>2024</v>
      </c>
      <c r="D1502" s="2" t="str">
        <f>TEXT(Table2[Order Date],"mmm")</f>
        <v>Aug</v>
      </c>
      <c r="E1502" t="s">
        <v>3155</v>
      </c>
      <c r="F1502" t="s">
        <v>15</v>
      </c>
      <c r="G1502" t="s">
        <v>68</v>
      </c>
      <c r="H1502" t="str">
        <f>VLOOKUP(Table2[[#This Row],[City]], Table46[], 2, FALSE)</f>
        <v>Telangana</v>
      </c>
      <c r="I1502" t="s">
        <v>129</v>
      </c>
      <c r="J1502" t="s">
        <v>164</v>
      </c>
      <c r="K1502" t="s">
        <v>1616</v>
      </c>
      <c r="L1502" s="2">
        <v>2</v>
      </c>
      <c r="M1502" s="11">
        <v>35273</v>
      </c>
      <c r="N1502" s="6">
        <v>10</v>
      </c>
      <c r="O1502" s="4">
        <f>Table2[[#This Row],[Discount]]/100</f>
        <v>0.1</v>
      </c>
      <c r="P1502" s="4" t="str">
        <f>IF(Table2[[#This Row],[Discount%]]=0,"No Discount",
IF(Table2[[#This Row],[Discount%]]&lt;=0.1,"Medium Discount",
IF(Table2[[#This Row],[Discount%]]&lt;=0.2,"High Discount")))</f>
        <v>Medium Discount</v>
      </c>
      <c r="Q1502" s="9">
        <f>(Table2[Unit_Price]*Table2[Quantity])*(Table2[Discount]/100)</f>
        <v>7054.6</v>
      </c>
      <c r="R1502" s="10">
        <v>63491.4</v>
      </c>
      <c r="S1502" s="10">
        <v>11506.5</v>
      </c>
      <c r="T1502" s="4">
        <f>Table2[Profit]/Table2[Sales]</f>
        <v>0.18122926884585944</v>
      </c>
      <c r="U1502" t="s">
        <v>20</v>
      </c>
    </row>
    <row r="1503" spans="1:21" x14ac:dyDescent="0.35">
      <c r="A1503">
        <v>11594</v>
      </c>
      <c r="B1503" s="1">
        <v>45893</v>
      </c>
      <c r="C1503" s="2">
        <f>YEAR(Table2[Order Date])</f>
        <v>2025</v>
      </c>
      <c r="D1503" s="2" t="str">
        <f>TEXT(Table2[Order Date],"mmm")</f>
        <v>Aug</v>
      </c>
      <c r="E1503" t="s">
        <v>3156</v>
      </c>
      <c r="F1503" t="s">
        <v>28</v>
      </c>
      <c r="G1503" t="s">
        <v>144</v>
      </c>
      <c r="H1503" t="str">
        <f>VLOOKUP(Table2[[#This Row],[City]], Table46[], 2, FALSE)</f>
        <v>Assam</v>
      </c>
      <c r="I1503" t="s">
        <v>69</v>
      </c>
      <c r="J1503" t="s">
        <v>123</v>
      </c>
      <c r="K1503" t="s">
        <v>1182</v>
      </c>
      <c r="L1503" s="2">
        <v>1</v>
      </c>
      <c r="M1503" s="11">
        <v>77782</v>
      </c>
      <c r="N1503" s="6">
        <v>0</v>
      </c>
      <c r="O1503" s="4">
        <f>Table2[[#This Row],[Discount]]/100</f>
        <v>0</v>
      </c>
      <c r="P1503" s="4" t="str">
        <f>IF(Table2[[#This Row],[Discount%]]=0,"No Discount",
IF(Table2[[#This Row],[Discount%]]&lt;=0.1,"Medium Discount",
IF(Table2[[#This Row],[Discount%]]&lt;=0.2,"High Discount")))</f>
        <v>No Discount</v>
      </c>
      <c r="Q1503" s="9">
        <f>(Table2[Unit_Price]*Table2[Quantity])*(Table2[Discount]/100)</f>
        <v>0</v>
      </c>
      <c r="R1503" s="10">
        <v>77782</v>
      </c>
      <c r="S1503" s="10">
        <v>7989.3</v>
      </c>
      <c r="T1503" s="4">
        <f>Table2[Profit]/Table2[Sales]</f>
        <v>0.10271399552595717</v>
      </c>
      <c r="U1503" t="s">
        <v>72</v>
      </c>
    </row>
    <row r="1504" spans="1:21" x14ac:dyDescent="0.35">
      <c r="A1504">
        <v>11595</v>
      </c>
      <c r="B1504" s="1">
        <v>45798</v>
      </c>
      <c r="C1504" s="2">
        <f>YEAR(Table2[Order Date])</f>
        <v>2025</v>
      </c>
      <c r="D1504" s="2" t="str">
        <f>TEXT(Table2[Order Date],"mmm")</f>
        <v>May</v>
      </c>
      <c r="E1504" t="s">
        <v>3157</v>
      </c>
      <c r="F1504" t="s">
        <v>15</v>
      </c>
      <c r="G1504" t="s">
        <v>93</v>
      </c>
      <c r="H1504" t="str">
        <f>VLOOKUP(Table2[[#This Row],[City]], Table46[], 2, FALSE)</f>
        <v>Tamil Nadu</v>
      </c>
      <c r="I1504" t="s">
        <v>75</v>
      </c>
      <c r="J1504" t="s">
        <v>240</v>
      </c>
      <c r="K1504" t="s">
        <v>3158</v>
      </c>
      <c r="L1504" s="2">
        <v>4</v>
      </c>
      <c r="M1504" s="11">
        <v>5300</v>
      </c>
      <c r="N1504" s="6">
        <v>20</v>
      </c>
      <c r="O1504" s="4">
        <f>Table2[[#This Row],[Discount]]/100</f>
        <v>0.2</v>
      </c>
      <c r="P1504" s="4" t="str">
        <f>IF(Table2[[#This Row],[Discount%]]=0,"No Discount",
IF(Table2[[#This Row],[Discount%]]&lt;=0.1,"Medium Discount",
IF(Table2[[#This Row],[Discount%]]&lt;=0.2,"High Discount")))</f>
        <v>High Discount</v>
      </c>
      <c r="Q1504" s="9">
        <f>(Table2[Unit_Price]*Table2[Quantity])*(Table2[Discount]/100)</f>
        <v>4240</v>
      </c>
      <c r="R1504" s="10">
        <v>16960</v>
      </c>
      <c r="S1504" s="10">
        <v>2057.37</v>
      </c>
      <c r="T1504" s="4">
        <f>Table2[Profit]/Table2[Sales]</f>
        <v>0.12130719339622641</v>
      </c>
      <c r="U1504" t="s">
        <v>83</v>
      </c>
    </row>
    <row r="1505" spans="1:21" x14ac:dyDescent="0.35">
      <c r="A1505">
        <v>11596</v>
      </c>
      <c r="B1505" s="1">
        <v>45878</v>
      </c>
      <c r="C1505" s="2">
        <f>YEAR(Table2[Order Date])</f>
        <v>2025</v>
      </c>
      <c r="D1505" s="2" t="str">
        <f>TEXT(Table2[Order Date],"mmm")</f>
        <v>Aug</v>
      </c>
      <c r="E1505" t="s">
        <v>3159</v>
      </c>
      <c r="F1505" t="s">
        <v>40</v>
      </c>
      <c r="G1505" t="s">
        <v>110</v>
      </c>
      <c r="H1505" t="str">
        <f>VLOOKUP(Table2[[#This Row],[City]], Table46[], 2, FALSE)</f>
        <v>Gujarat</v>
      </c>
      <c r="I1505" t="s">
        <v>75</v>
      </c>
      <c r="J1505" t="s">
        <v>307</v>
      </c>
      <c r="K1505" t="s">
        <v>3160</v>
      </c>
      <c r="L1505" s="2">
        <v>3</v>
      </c>
      <c r="M1505" s="11">
        <v>61760</v>
      </c>
      <c r="N1505" s="6">
        <v>0</v>
      </c>
      <c r="O1505" s="4">
        <f>Table2[[#This Row],[Discount]]/100</f>
        <v>0</v>
      </c>
      <c r="P1505" s="4" t="str">
        <f>IF(Table2[[#This Row],[Discount%]]=0,"No Discount",
IF(Table2[[#This Row],[Discount%]]&lt;=0.1,"Medium Discount",
IF(Table2[[#This Row],[Discount%]]&lt;=0.2,"High Discount")))</f>
        <v>No Discount</v>
      </c>
      <c r="Q1505" s="9">
        <f>(Table2[Unit_Price]*Table2[Quantity])*(Table2[Discount]/100)</f>
        <v>0</v>
      </c>
      <c r="R1505" s="10">
        <v>185280</v>
      </c>
      <c r="S1505" s="10">
        <v>10418.76</v>
      </c>
      <c r="T1505" s="4">
        <f>Table2[Profit]/Table2[Sales]</f>
        <v>5.6232512953367876E-2</v>
      </c>
      <c r="U1505" t="s">
        <v>20</v>
      </c>
    </row>
    <row r="1506" spans="1:21" x14ac:dyDescent="0.35">
      <c r="A1506">
        <v>11597</v>
      </c>
      <c r="B1506" s="1">
        <v>45818</v>
      </c>
      <c r="C1506" s="2">
        <f>YEAR(Table2[Order Date])</f>
        <v>2025</v>
      </c>
      <c r="D1506" s="2" t="str">
        <f>TEXT(Table2[Order Date],"mmm")</f>
        <v>Jun</v>
      </c>
      <c r="E1506" t="s">
        <v>3161</v>
      </c>
      <c r="F1506" t="s">
        <v>28</v>
      </c>
      <c r="G1506" t="s">
        <v>85</v>
      </c>
      <c r="H1506" t="str">
        <f>VLOOKUP(Table2[[#This Row],[City]], Table46[], 2, FALSE)</f>
        <v>Odisha</v>
      </c>
      <c r="I1506" t="s">
        <v>17</v>
      </c>
      <c r="J1506" t="s">
        <v>55</v>
      </c>
      <c r="K1506" t="s">
        <v>3162</v>
      </c>
      <c r="L1506" s="2">
        <v>3</v>
      </c>
      <c r="M1506" s="11">
        <v>5715</v>
      </c>
      <c r="N1506" s="6">
        <v>20</v>
      </c>
      <c r="O1506" s="4">
        <f>Table2[[#This Row],[Discount]]/100</f>
        <v>0.2</v>
      </c>
      <c r="P1506" s="4" t="str">
        <f>IF(Table2[[#This Row],[Discount%]]=0,"No Discount",
IF(Table2[[#This Row],[Discount%]]&lt;=0.1,"Medium Discount",
IF(Table2[[#This Row],[Discount%]]&lt;=0.2,"High Discount")))</f>
        <v>High Discount</v>
      </c>
      <c r="Q1506" s="9">
        <f>(Table2[Unit_Price]*Table2[Quantity])*(Table2[Discount]/100)</f>
        <v>3429</v>
      </c>
      <c r="R1506" s="10">
        <v>13716</v>
      </c>
      <c r="S1506" s="10">
        <v>2129.1</v>
      </c>
      <c r="T1506" s="4">
        <f>Table2[Profit]/Table2[Sales]</f>
        <v>0.15522747156605424</v>
      </c>
      <c r="U1506" t="s">
        <v>33</v>
      </c>
    </row>
    <row r="1507" spans="1:21" x14ac:dyDescent="0.35">
      <c r="A1507">
        <v>11598</v>
      </c>
      <c r="B1507" s="1">
        <v>45645</v>
      </c>
      <c r="C1507" s="2">
        <f>YEAR(Table2[Order Date])</f>
        <v>2024</v>
      </c>
      <c r="D1507" s="2" t="str">
        <f>TEXT(Table2[Order Date],"mmm")</f>
        <v>Dec</v>
      </c>
      <c r="E1507" t="s">
        <v>3163</v>
      </c>
      <c r="F1507" t="s">
        <v>15</v>
      </c>
      <c r="G1507" t="s">
        <v>16</v>
      </c>
      <c r="H1507" t="str">
        <f>VLOOKUP(Table2[[#This Row],[City]], Table46[], 2, FALSE)</f>
        <v>Karnataka</v>
      </c>
      <c r="I1507" t="s">
        <v>30</v>
      </c>
      <c r="J1507" t="s">
        <v>65</v>
      </c>
      <c r="K1507" t="s">
        <v>3164</v>
      </c>
      <c r="L1507" s="2">
        <v>3</v>
      </c>
      <c r="M1507" s="11">
        <v>68753</v>
      </c>
      <c r="N1507" s="6">
        <v>5</v>
      </c>
      <c r="O1507" s="4">
        <f>Table2[[#This Row],[Discount]]/100</f>
        <v>0.05</v>
      </c>
      <c r="P1507" s="4" t="str">
        <f>IF(Table2[[#This Row],[Discount%]]=0,"No Discount",
IF(Table2[[#This Row],[Discount%]]&lt;=0.1,"Medium Discount",
IF(Table2[[#This Row],[Discount%]]&lt;=0.2,"High Discount")))</f>
        <v>Medium Discount</v>
      </c>
      <c r="Q1507" s="9">
        <f>(Table2[Unit_Price]*Table2[Quantity])*(Table2[Discount]/100)</f>
        <v>10312.950000000001</v>
      </c>
      <c r="R1507" s="10">
        <v>195946.05</v>
      </c>
      <c r="S1507" s="10">
        <v>40263.160000000003</v>
      </c>
      <c r="T1507" s="4">
        <f>Table2[Profit]/Table2[Sales]</f>
        <v>0.20548084536534422</v>
      </c>
      <c r="U1507" t="s">
        <v>83</v>
      </c>
    </row>
    <row r="1508" spans="1:21" x14ac:dyDescent="0.35">
      <c r="A1508">
        <v>11599</v>
      </c>
      <c r="B1508" s="1">
        <v>45788</v>
      </c>
      <c r="C1508" s="2">
        <f>YEAR(Table2[Order Date])</f>
        <v>2025</v>
      </c>
      <c r="D1508" s="2" t="str">
        <f>TEXT(Table2[Order Date],"mmm")</f>
        <v>May</v>
      </c>
      <c r="E1508" t="s">
        <v>3165</v>
      </c>
      <c r="F1508" t="s">
        <v>40</v>
      </c>
      <c r="G1508" t="s">
        <v>110</v>
      </c>
      <c r="H1508" t="str">
        <f>VLOOKUP(Table2[[#This Row],[City]], Table46[], 2, FALSE)</f>
        <v>Gujarat</v>
      </c>
      <c r="I1508" t="s">
        <v>86</v>
      </c>
      <c r="J1508" t="s">
        <v>118</v>
      </c>
      <c r="K1508" t="s">
        <v>3166</v>
      </c>
      <c r="L1508" s="2">
        <v>4</v>
      </c>
      <c r="M1508" s="11">
        <v>19750</v>
      </c>
      <c r="N1508" s="6">
        <v>15</v>
      </c>
      <c r="O1508" s="4">
        <f>Table2[[#This Row],[Discount]]/100</f>
        <v>0.15</v>
      </c>
      <c r="P1508" s="4" t="str">
        <f>IF(Table2[[#This Row],[Discount%]]=0,"No Discount",
IF(Table2[[#This Row],[Discount%]]&lt;=0.1,"Medium Discount",
IF(Table2[[#This Row],[Discount%]]&lt;=0.2,"High Discount")))</f>
        <v>High Discount</v>
      </c>
      <c r="Q1508" s="9">
        <f>(Table2[Unit_Price]*Table2[Quantity])*(Table2[Discount]/100)</f>
        <v>11850</v>
      </c>
      <c r="R1508" s="10">
        <v>67150</v>
      </c>
      <c r="S1508" s="10">
        <v>8067.9</v>
      </c>
      <c r="T1508" s="4">
        <f>Table2[Profit]/Table2[Sales]</f>
        <v>0.12014743112434847</v>
      </c>
      <c r="U1508" t="s">
        <v>33</v>
      </c>
    </row>
    <row r="1509" spans="1:21" x14ac:dyDescent="0.35">
      <c r="A1509">
        <v>11600</v>
      </c>
      <c r="B1509" s="1">
        <v>45393</v>
      </c>
      <c r="C1509" s="2">
        <f>YEAR(Table2[Order Date])</f>
        <v>2024</v>
      </c>
      <c r="D1509" s="2" t="str">
        <f>TEXT(Table2[Order Date],"mmm")</f>
        <v>Apr</v>
      </c>
      <c r="E1509" t="s">
        <v>3167</v>
      </c>
      <c r="F1509" t="s">
        <v>28</v>
      </c>
      <c r="G1509" t="s">
        <v>114</v>
      </c>
      <c r="H1509" t="str">
        <f>VLOOKUP(Table2[[#This Row],[City]], Table46[], 2, FALSE)</f>
        <v>Jharkhand</v>
      </c>
      <c r="I1509" t="s">
        <v>17</v>
      </c>
      <c r="J1509" t="s">
        <v>55</v>
      </c>
      <c r="K1509" t="s">
        <v>3168</v>
      </c>
      <c r="L1509" s="2">
        <v>1</v>
      </c>
      <c r="M1509" s="11">
        <v>13191</v>
      </c>
      <c r="N1509" s="6">
        <v>15</v>
      </c>
      <c r="O1509" s="4">
        <f>Table2[[#This Row],[Discount]]/100</f>
        <v>0.15</v>
      </c>
      <c r="P1509" s="4" t="str">
        <f>IF(Table2[[#This Row],[Discount%]]=0,"No Discount",
IF(Table2[[#This Row],[Discount%]]&lt;=0.1,"Medium Discount",
IF(Table2[[#This Row],[Discount%]]&lt;=0.2,"High Discount")))</f>
        <v>High Discount</v>
      </c>
      <c r="Q1509" s="9">
        <f>(Table2[Unit_Price]*Table2[Quantity])*(Table2[Discount]/100)</f>
        <v>1978.6499999999999</v>
      </c>
      <c r="R1509" s="10">
        <v>11212.35</v>
      </c>
      <c r="S1509" s="10">
        <v>1889.64</v>
      </c>
      <c r="T1509" s="4">
        <f>Table2[Profit]/Table2[Sales]</f>
        <v>0.16853202049525748</v>
      </c>
      <c r="U1509" t="s">
        <v>83</v>
      </c>
    </row>
    <row r="1510" spans="1:21" x14ac:dyDescent="0.35">
      <c r="A1510">
        <v>11601</v>
      </c>
      <c r="B1510" s="1">
        <v>45758</v>
      </c>
      <c r="C1510" s="2">
        <f>YEAR(Table2[Order Date])</f>
        <v>2025</v>
      </c>
      <c r="D1510" s="2" t="str">
        <f>TEXT(Table2[Order Date],"mmm")</f>
        <v>Apr</v>
      </c>
      <c r="E1510" t="s">
        <v>3169</v>
      </c>
      <c r="F1510" t="s">
        <v>28</v>
      </c>
      <c r="G1510" t="s">
        <v>85</v>
      </c>
      <c r="H1510" t="str">
        <f>VLOOKUP(Table2[[#This Row],[City]], Table46[], 2, FALSE)</f>
        <v>Odisha</v>
      </c>
      <c r="I1510" t="s">
        <v>86</v>
      </c>
      <c r="J1510" t="s">
        <v>296</v>
      </c>
      <c r="K1510" t="s">
        <v>3170</v>
      </c>
      <c r="L1510" s="2">
        <v>4</v>
      </c>
      <c r="M1510" s="11">
        <v>33682</v>
      </c>
      <c r="N1510" s="6">
        <v>0</v>
      </c>
      <c r="O1510" s="4">
        <f>Table2[[#This Row],[Discount]]/100</f>
        <v>0</v>
      </c>
      <c r="P1510" s="4" t="str">
        <f>IF(Table2[[#This Row],[Discount%]]=0,"No Discount",
IF(Table2[[#This Row],[Discount%]]&lt;=0.1,"Medium Discount",
IF(Table2[[#This Row],[Discount%]]&lt;=0.2,"High Discount")))</f>
        <v>No Discount</v>
      </c>
      <c r="Q1510" s="9">
        <f>(Table2[Unit_Price]*Table2[Quantity])*(Table2[Discount]/100)</f>
        <v>0</v>
      </c>
      <c r="R1510" s="10">
        <v>134728</v>
      </c>
      <c r="S1510" s="10">
        <v>11246.41</v>
      </c>
      <c r="T1510" s="4">
        <f>Table2[Profit]/Table2[Sales]</f>
        <v>8.3474927260851498E-2</v>
      </c>
      <c r="U1510" t="s">
        <v>72</v>
      </c>
    </row>
    <row r="1511" spans="1:21" x14ac:dyDescent="0.35">
      <c r="A1511">
        <v>11602</v>
      </c>
      <c r="B1511" s="1">
        <v>45204</v>
      </c>
      <c r="C1511" s="2">
        <f>YEAR(Table2[Order Date])</f>
        <v>2023</v>
      </c>
      <c r="D1511" s="2" t="str">
        <f>TEXT(Table2[Order Date],"mmm")</f>
        <v>Oct</v>
      </c>
      <c r="E1511" t="s">
        <v>3171</v>
      </c>
      <c r="F1511" t="s">
        <v>22</v>
      </c>
      <c r="G1511" t="s">
        <v>23</v>
      </c>
      <c r="H1511" t="str">
        <f>VLOOKUP(Table2[[#This Row],[City]], Table46[], 2, FALSE)</f>
        <v>Delhi</v>
      </c>
      <c r="I1511" t="s">
        <v>69</v>
      </c>
      <c r="J1511" t="s">
        <v>123</v>
      </c>
      <c r="K1511" t="s">
        <v>3172</v>
      </c>
      <c r="L1511" s="2">
        <v>4</v>
      </c>
      <c r="M1511" s="11">
        <v>56760</v>
      </c>
      <c r="N1511" s="6">
        <v>15</v>
      </c>
      <c r="O1511" s="4">
        <f>Table2[[#This Row],[Discount]]/100</f>
        <v>0.15</v>
      </c>
      <c r="P1511" s="4" t="str">
        <f>IF(Table2[[#This Row],[Discount%]]=0,"No Discount",
IF(Table2[[#This Row],[Discount%]]&lt;=0.1,"Medium Discount",
IF(Table2[[#This Row],[Discount%]]&lt;=0.2,"High Discount")))</f>
        <v>High Discount</v>
      </c>
      <c r="Q1511" s="9">
        <f>(Table2[Unit_Price]*Table2[Quantity])*(Table2[Discount]/100)</f>
        <v>34056</v>
      </c>
      <c r="R1511" s="10">
        <v>192984</v>
      </c>
      <c r="S1511" s="10">
        <v>23985.65</v>
      </c>
      <c r="T1511" s="4">
        <f>Table2[Profit]/Table2[Sales]</f>
        <v>0.12428828296646355</v>
      </c>
      <c r="U1511" t="s">
        <v>33</v>
      </c>
    </row>
    <row r="1512" spans="1:21" x14ac:dyDescent="0.35">
      <c r="A1512">
        <v>11604</v>
      </c>
      <c r="B1512" s="1">
        <v>45341</v>
      </c>
      <c r="C1512" s="2">
        <f>YEAR(Table2[Order Date])</f>
        <v>2024</v>
      </c>
      <c r="D1512" s="2" t="str">
        <f>TEXT(Table2[Order Date],"mmm")</f>
        <v>Feb</v>
      </c>
      <c r="E1512" t="s">
        <v>3175</v>
      </c>
      <c r="F1512" t="s">
        <v>15</v>
      </c>
      <c r="G1512" t="s">
        <v>93</v>
      </c>
      <c r="H1512" t="str">
        <f>VLOOKUP(Table2[[#This Row],[City]], Table46[], 2, FALSE)</f>
        <v>Tamil Nadu</v>
      </c>
      <c r="I1512" t="s">
        <v>24</v>
      </c>
      <c r="J1512" t="s">
        <v>133</v>
      </c>
      <c r="K1512" t="s">
        <v>3176</v>
      </c>
      <c r="L1512" s="2">
        <v>1</v>
      </c>
      <c r="M1512" s="11">
        <v>60906</v>
      </c>
      <c r="N1512" s="6">
        <v>5</v>
      </c>
      <c r="O1512" s="4">
        <f>Table2[[#This Row],[Discount]]/100</f>
        <v>0.05</v>
      </c>
      <c r="P1512" s="4" t="str">
        <f>IF(Table2[[#This Row],[Discount%]]=0,"No Discount",
IF(Table2[[#This Row],[Discount%]]&lt;=0.1,"Medium Discount",
IF(Table2[[#This Row],[Discount%]]&lt;=0.2,"High Discount")))</f>
        <v>Medium Discount</v>
      </c>
      <c r="Q1512" s="9">
        <f>(Table2[Unit_Price]*Table2[Quantity])*(Table2[Discount]/100)</f>
        <v>3045.3</v>
      </c>
      <c r="R1512" s="10">
        <v>57860.7</v>
      </c>
      <c r="S1512" s="10">
        <v>9905.9</v>
      </c>
      <c r="T1512" s="4">
        <f>Table2[Profit]/Table2[Sales]</f>
        <v>0.17120256063269196</v>
      </c>
      <c r="U1512" t="s">
        <v>20</v>
      </c>
    </row>
    <row r="1513" spans="1:21" x14ac:dyDescent="0.35">
      <c r="A1513">
        <v>11607</v>
      </c>
      <c r="B1513" s="1">
        <v>45592</v>
      </c>
      <c r="C1513" s="2">
        <f>YEAR(Table2[Order Date])</f>
        <v>2024</v>
      </c>
      <c r="D1513" s="2" t="str">
        <f>TEXT(Table2[Order Date],"mmm")</f>
        <v>Oct</v>
      </c>
      <c r="E1513" t="s">
        <v>3180</v>
      </c>
      <c r="F1513" t="s">
        <v>22</v>
      </c>
      <c r="G1513" t="s">
        <v>58</v>
      </c>
      <c r="H1513" t="str">
        <f>VLOOKUP(Table2[[#This Row],[City]], Table46[], 2, FALSE)</f>
        <v>Rajashtan</v>
      </c>
      <c r="I1513" t="s">
        <v>46</v>
      </c>
      <c r="J1513" t="s">
        <v>47</v>
      </c>
      <c r="K1513" t="s">
        <v>780</v>
      </c>
      <c r="L1513" s="2">
        <v>4</v>
      </c>
      <c r="M1513" s="11">
        <v>12256</v>
      </c>
      <c r="N1513" s="6">
        <v>0</v>
      </c>
      <c r="O1513" s="4">
        <f>Table2[[#This Row],[Discount]]/100</f>
        <v>0</v>
      </c>
      <c r="P1513" s="4" t="str">
        <f>IF(Table2[[#This Row],[Discount%]]=0,"No Discount",
IF(Table2[[#This Row],[Discount%]]&lt;=0.1,"Medium Discount",
IF(Table2[[#This Row],[Discount%]]&lt;=0.2,"High Discount")))</f>
        <v>No Discount</v>
      </c>
      <c r="Q1513" s="9">
        <f>(Table2[Unit_Price]*Table2[Quantity])*(Table2[Discount]/100)</f>
        <v>0</v>
      </c>
      <c r="R1513" s="10">
        <v>49024</v>
      </c>
      <c r="S1513" s="10">
        <v>4940.5200000000004</v>
      </c>
      <c r="T1513" s="4">
        <f>Table2[Profit]/Table2[Sales]</f>
        <v>0.10077757832898174</v>
      </c>
      <c r="U1513" t="s">
        <v>38</v>
      </c>
    </row>
    <row r="1514" spans="1:21" x14ac:dyDescent="0.35">
      <c r="A1514">
        <v>11608</v>
      </c>
      <c r="B1514" s="1">
        <v>45607</v>
      </c>
      <c r="C1514" s="2">
        <f>YEAR(Table2[Order Date])</f>
        <v>2024</v>
      </c>
      <c r="D1514" s="2" t="str">
        <f>TEXT(Table2[Order Date],"mmm")</f>
        <v>Nov</v>
      </c>
      <c r="E1514" t="s">
        <v>3181</v>
      </c>
      <c r="F1514" t="s">
        <v>28</v>
      </c>
      <c r="G1514" t="s">
        <v>144</v>
      </c>
      <c r="H1514" t="str">
        <f>VLOOKUP(Table2[[#This Row],[City]], Table46[], 2, FALSE)</f>
        <v>Assam</v>
      </c>
      <c r="I1514" t="s">
        <v>24</v>
      </c>
      <c r="J1514" t="s">
        <v>25</v>
      </c>
      <c r="K1514" t="s">
        <v>3182</v>
      </c>
      <c r="L1514" s="2">
        <v>2</v>
      </c>
      <c r="M1514" s="11">
        <v>63511</v>
      </c>
      <c r="N1514" s="6">
        <v>0</v>
      </c>
      <c r="O1514" s="4">
        <f>Table2[[#This Row],[Discount]]/100</f>
        <v>0</v>
      </c>
      <c r="P1514" s="4" t="str">
        <f>IF(Table2[[#This Row],[Discount%]]=0,"No Discount",
IF(Table2[[#This Row],[Discount%]]&lt;=0.1,"Medium Discount",
IF(Table2[[#This Row],[Discount%]]&lt;=0.2,"High Discount")))</f>
        <v>No Discount</v>
      </c>
      <c r="Q1514" s="9">
        <f>(Table2[Unit_Price]*Table2[Quantity])*(Table2[Discount]/100)</f>
        <v>0</v>
      </c>
      <c r="R1514" s="10">
        <v>127022</v>
      </c>
      <c r="S1514" s="10">
        <v>30831.18</v>
      </c>
      <c r="T1514" s="4">
        <f>Table2[Profit]/Table2[Sales]</f>
        <v>0.24272315032041694</v>
      </c>
      <c r="U1514" t="s">
        <v>72</v>
      </c>
    </row>
    <row r="1515" spans="1:21" x14ac:dyDescent="0.35">
      <c r="A1515">
        <v>11609</v>
      </c>
      <c r="B1515" s="1">
        <v>45267</v>
      </c>
      <c r="C1515" s="2">
        <f>YEAR(Table2[Order Date])</f>
        <v>2023</v>
      </c>
      <c r="D1515" s="2" t="str">
        <f>TEXT(Table2[Order Date],"mmm")</f>
        <v>Dec</v>
      </c>
      <c r="E1515" t="s">
        <v>3183</v>
      </c>
      <c r="F1515" t="s">
        <v>22</v>
      </c>
      <c r="G1515" t="s">
        <v>54</v>
      </c>
      <c r="H1515" t="str">
        <f>VLOOKUP(Table2[[#This Row],[City]], Table46[], 2, FALSE)</f>
        <v>Uttar Pradesh</v>
      </c>
      <c r="I1515" t="s">
        <v>46</v>
      </c>
      <c r="J1515" t="s">
        <v>209</v>
      </c>
      <c r="K1515" t="s">
        <v>3184</v>
      </c>
      <c r="L1515" s="2">
        <v>1</v>
      </c>
      <c r="M1515" s="11">
        <v>76977</v>
      </c>
      <c r="N1515" s="6">
        <v>0</v>
      </c>
      <c r="O1515" s="4">
        <f>Table2[[#This Row],[Discount]]/100</f>
        <v>0</v>
      </c>
      <c r="P1515" s="4" t="str">
        <f>IF(Table2[[#This Row],[Discount%]]=0,"No Discount",
IF(Table2[[#This Row],[Discount%]]&lt;=0.1,"Medium Discount",
IF(Table2[[#This Row],[Discount%]]&lt;=0.2,"High Discount")))</f>
        <v>No Discount</v>
      </c>
      <c r="Q1515" s="9">
        <f>(Table2[Unit_Price]*Table2[Quantity])*(Table2[Discount]/100)</f>
        <v>0</v>
      </c>
      <c r="R1515" s="10">
        <v>76977</v>
      </c>
      <c r="S1515" s="10">
        <v>9755.2800000000007</v>
      </c>
      <c r="T1515" s="4">
        <f>Table2[Profit]/Table2[Sales]</f>
        <v>0.12672980240851164</v>
      </c>
      <c r="U1515" t="s">
        <v>20</v>
      </c>
    </row>
    <row r="1516" spans="1:21" x14ac:dyDescent="0.35">
      <c r="A1516">
        <v>11610</v>
      </c>
      <c r="B1516" s="1">
        <v>45550</v>
      </c>
      <c r="C1516" s="2">
        <f>YEAR(Table2[Order Date])</f>
        <v>2024</v>
      </c>
      <c r="D1516" s="2" t="str">
        <f>TEXT(Table2[Order Date],"mmm")</f>
        <v>Sep</v>
      </c>
      <c r="E1516" t="s">
        <v>3185</v>
      </c>
      <c r="F1516" t="s">
        <v>22</v>
      </c>
      <c r="G1516" t="s">
        <v>23</v>
      </c>
      <c r="H1516" t="str">
        <f>VLOOKUP(Table2[[#This Row],[City]], Table46[], 2, FALSE)</f>
        <v>Delhi</v>
      </c>
      <c r="I1516" t="s">
        <v>17</v>
      </c>
      <c r="J1516" t="s">
        <v>111</v>
      </c>
      <c r="K1516" t="s">
        <v>3186</v>
      </c>
      <c r="L1516" s="2">
        <v>2</v>
      </c>
      <c r="M1516" s="11">
        <v>6351</v>
      </c>
      <c r="N1516" s="6">
        <v>0</v>
      </c>
      <c r="O1516" s="4">
        <f>Table2[[#This Row],[Discount]]/100</f>
        <v>0</v>
      </c>
      <c r="P1516" s="4" t="str">
        <f>IF(Table2[[#This Row],[Discount%]]=0,"No Discount",
IF(Table2[[#This Row],[Discount%]]&lt;=0.1,"Medium Discount",
IF(Table2[[#This Row],[Discount%]]&lt;=0.2,"High Discount")))</f>
        <v>No Discount</v>
      </c>
      <c r="Q1516" s="9">
        <f>(Table2[Unit_Price]*Table2[Quantity])*(Table2[Discount]/100)</f>
        <v>0</v>
      </c>
      <c r="R1516" s="10">
        <v>12702</v>
      </c>
      <c r="S1516" s="10">
        <v>924.79</v>
      </c>
      <c r="T1516" s="4">
        <f>Table2[Profit]/Table2[Sales]</f>
        <v>7.2806644622894032E-2</v>
      </c>
      <c r="U1516" t="s">
        <v>72</v>
      </c>
    </row>
    <row r="1517" spans="1:21" x14ac:dyDescent="0.35">
      <c r="A1517">
        <v>11611</v>
      </c>
      <c r="B1517" s="1">
        <v>45545</v>
      </c>
      <c r="C1517" s="2">
        <f>YEAR(Table2[Order Date])</f>
        <v>2024</v>
      </c>
      <c r="D1517" s="2" t="str">
        <f>TEXT(Table2[Order Date],"mmm")</f>
        <v>Sep</v>
      </c>
      <c r="E1517" t="s">
        <v>3187</v>
      </c>
      <c r="F1517" t="s">
        <v>28</v>
      </c>
      <c r="G1517" t="s">
        <v>114</v>
      </c>
      <c r="H1517" t="str">
        <f>VLOOKUP(Table2[[#This Row],[City]], Table46[], 2, FALSE)</f>
        <v>Jharkhand</v>
      </c>
      <c r="I1517" t="s">
        <v>96</v>
      </c>
      <c r="J1517" t="s">
        <v>138</v>
      </c>
      <c r="K1517" t="s">
        <v>3188</v>
      </c>
      <c r="L1517" s="2">
        <v>1</v>
      </c>
      <c r="M1517" s="11">
        <v>44695</v>
      </c>
      <c r="N1517" s="6">
        <v>15</v>
      </c>
      <c r="O1517" s="4">
        <f>Table2[[#This Row],[Discount]]/100</f>
        <v>0.15</v>
      </c>
      <c r="P1517" s="4" t="str">
        <f>IF(Table2[[#This Row],[Discount%]]=0,"No Discount",
IF(Table2[[#This Row],[Discount%]]&lt;=0.1,"Medium Discount",
IF(Table2[[#This Row],[Discount%]]&lt;=0.2,"High Discount")))</f>
        <v>High Discount</v>
      </c>
      <c r="Q1517" s="9">
        <f>(Table2[Unit_Price]*Table2[Quantity])*(Table2[Discount]/100)</f>
        <v>6704.25</v>
      </c>
      <c r="R1517" s="10">
        <v>37990.75</v>
      </c>
      <c r="S1517" s="10">
        <v>3808.67</v>
      </c>
      <c r="T1517" s="4">
        <f>Table2[Profit]/Table2[Sales]</f>
        <v>0.10025256147878102</v>
      </c>
      <c r="U1517" t="s">
        <v>20</v>
      </c>
    </row>
    <row r="1518" spans="1:21" x14ac:dyDescent="0.35">
      <c r="A1518">
        <v>11612</v>
      </c>
      <c r="B1518" s="1">
        <v>45896</v>
      </c>
      <c r="C1518" s="2">
        <f>YEAR(Table2[Order Date])</f>
        <v>2025</v>
      </c>
      <c r="D1518" s="2" t="str">
        <f>TEXT(Table2[Order Date],"mmm")</f>
        <v>Aug</v>
      </c>
      <c r="E1518" t="s">
        <v>3189</v>
      </c>
      <c r="F1518" t="s">
        <v>40</v>
      </c>
      <c r="G1518" t="s">
        <v>62</v>
      </c>
      <c r="H1518" t="str">
        <f>VLOOKUP(Table2[[#This Row],[City]], Table46[], 2, FALSE)</f>
        <v>Goa</v>
      </c>
      <c r="I1518" t="s">
        <v>24</v>
      </c>
      <c r="J1518" t="s">
        <v>59</v>
      </c>
      <c r="K1518" t="s">
        <v>3190</v>
      </c>
      <c r="L1518" s="2">
        <v>5</v>
      </c>
      <c r="M1518" s="11">
        <v>57377</v>
      </c>
      <c r="N1518" s="6">
        <v>15</v>
      </c>
      <c r="O1518" s="4">
        <f>Table2[[#This Row],[Discount]]/100</f>
        <v>0.15</v>
      </c>
      <c r="P1518" s="4" t="str">
        <f>IF(Table2[[#This Row],[Discount%]]=0,"No Discount",
IF(Table2[[#This Row],[Discount%]]&lt;=0.1,"Medium Discount",
IF(Table2[[#This Row],[Discount%]]&lt;=0.2,"High Discount")))</f>
        <v>High Discount</v>
      </c>
      <c r="Q1518" s="9">
        <f>(Table2[Unit_Price]*Table2[Quantity])*(Table2[Discount]/100)</f>
        <v>43032.75</v>
      </c>
      <c r="R1518" s="10">
        <v>243852.25</v>
      </c>
      <c r="S1518" s="10">
        <v>39829.879999999997</v>
      </c>
      <c r="T1518" s="4">
        <f>Table2[Profit]/Table2[Sales]</f>
        <v>0.16333611848978222</v>
      </c>
      <c r="U1518" t="s">
        <v>83</v>
      </c>
    </row>
    <row r="1519" spans="1:21" x14ac:dyDescent="0.35">
      <c r="A1519">
        <v>11613</v>
      </c>
      <c r="B1519" s="1">
        <v>45730</v>
      </c>
      <c r="C1519" s="2">
        <f>YEAR(Table2[Order Date])</f>
        <v>2025</v>
      </c>
      <c r="D1519" s="2" t="str">
        <f>TEXT(Table2[Order Date],"mmm")</f>
        <v>Mar</v>
      </c>
      <c r="E1519" t="s">
        <v>3191</v>
      </c>
      <c r="F1519" t="s">
        <v>40</v>
      </c>
      <c r="G1519" t="s">
        <v>50</v>
      </c>
      <c r="H1519" t="str">
        <f>VLOOKUP(Table2[[#This Row],[City]], Table46[], 2, FALSE)</f>
        <v>Maharashtra</v>
      </c>
      <c r="I1519" t="s">
        <v>96</v>
      </c>
      <c r="J1519" t="s">
        <v>138</v>
      </c>
      <c r="K1519" t="s">
        <v>563</v>
      </c>
      <c r="L1519" s="2">
        <v>5</v>
      </c>
      <c r="M1519" s="11">
        <v>7268</v>
      </c>
      <c r="N1519" s="6">
        <v>15</v>
      </c>
      <c r="O1519" s="4">
        <f>Table2[[#This Row],[Discount]]/100</f>
        <v>0.15</v>
      </c>
      <c r="P1519" s="4" t="str">
        <f>IF(Table2[[#This Row],[Discount%]]=0,"No Discount",
IF(Table2[[#This Row],[Discount%]]&lt;=0.1,"Medium Discount",
IF(Table2[[#This Row],[Discount%]]&lt;=0.2,"High Discount")))</f>
        <v>High Discount</v>
      </c>
      <c r="Q1519" s="9">
        <f>(Table2[Unit_Price]*Table2[Quantity])*(Table2[Discount]/100)</f>
        <v>5451</v>
      </c>
      <c r="R1519" s="10">
        <v>30889</v>
      </c>
      <c r="S1519" s="10">
        <v>4148.5200000000004</v>
      </c>
      <c r="T1519" s="4">
        <f>Table2[Profit]/Table2[Sales]</f>
        <v>0.1343041212081971</v>
      </c>
      <c r="U1519" t="s">
        <v>33</v>
      </c>
    </row>
    <row r="1520" spans="1:21" x14ac:dyDescent="0.35">
      <c r="A1520">
        <v>11614</v>
      </c>
      <c r="B1520" s="1">
        <v>45466</v>
      </c>
      <c r="C1520" s="2">
        <f>YEAR(Table2[Order Date])</f>
        <v>2024</v>
      </c>
      <c r="D1520" s="2" t="str">
        <f>TEXT(Table2[Order Date],"mmm")</f>
        <v>Jun</v>
      </c>
      <c r="E1520" t="s">
        <v>3192</v>
      </c>
      <c r="F1520" t="s">
        <v>28</v>
      </c>
      <c r="G1520" t="s">
        <v>144</v>
      </c>
      <c r="H1520" t="str">
        <f>VLOOKUP(Table2[[#This Row],[City]], Table46[], 2, FALSE)</f>
        <v>Assam</v>
      </c>
      <c r="I1520" t="s">
        <v>96</v>
      </c>
      <c r="J1520" t="s">
        <v>97</v>
      </c>
      <c r="K1520" t="s">
        <v>3193</v>
      </c>
      <c r="L1520" s="2">
        <v>3</v>
      </c>
      <c r="M1520" s="11">
        <v>20458</v>
      </c>
      <c r="N1520" s="6">
        <v>5</v>
      </c>
      <c r="O1520" s="4">
        <f>Table2[[#This Row],[Discount]]/100</f>
        <v>0.05</v>
      </c>
      <c r="P1520" s="4" t="str">
        <f>IF(Table2[[#This Row],[Discount%]]=0,"No Discount",
IF(Table2[[#This Row],[Discount%]]&lt;=0.1,"Medium Discount",
IF(Table2[[#This Row],[Discount%]]&lt;=0.2,"High Discount")))</f>
        <v>Medium Discount</v>
      </c>
      <c r="Q1520" s="9">
        <f>(Table2[Unit_Price]*Table2[Quantity])*(Table2[Discount]/100)</f>
        <v>3068.7000000000003</v>
      </c>
      <c r="R1520" s="10">
        <v>58305.3</v>
      </c>
      <c r="S1520" s="10">
        <v>11037.95</v>
      </c>
      <c r="T1520" s="4">
        <f>Table2[Profit]/Table2[Sales]</f>
        <v>0.18931297840848088</v>
      </c>
      <c r="U1520" t="s">
        <v>72</v>
      </c>
    </row>
    <row r="1521" spans="1:21" x14ac:dyDescent="0.35">
      <c r="A1521">
        <v>11615</v>
      </c>
      <c r="B1521" s="1">
        <v>45912</v>
      </c>
      <c r="C1521" s="2">
        <f>YEAR(Table2[Order Date])</f>
        <v>2025</v>
      </c>
      <c r="D1521" s="2" t="str">
        <f>TEXT(Table2[Order Date],"mmm")</f>
        <v>Sep</v>
      </c>
      <c r="E1521" t="s">
        <v>3194</v>
      </c>
      <c r="F1521" t="s">
        <v>22</v>
      </c>
      <c r="G1521" t="s">
        <v>54</v>
      </c>
      <c r="H1521" t="str">
        <f>VLOOKUP(Table2[[#This Row],[City]], Table46[], 2, FALSE)</f>
        <v>Uttar Pradesh</v>
      </c>
      <c r="I1521" t="s">
        <v>24</v>
      </c>
      <c r="J1521" t="s">
        <v>107</v>
      </c>
      <c r="K1521" t="s">
        <v>3195</v>
      </c>
      <c r="L1521" s="2">
        <v>3</v>
      </c>
      <c r="M1521" s="11">
        <v>42172</v>
      </c>
      <c r="N1521" s="6">
        <v>5</v>
      </c>
      <c r="O1521" s="4">
        <f>Table2[[#This Row],[Discount]]/100</f>
        <v>0.05</v>
      </c>
      <c r="P1521" s="4" t="str">
        <f>IF(Table2[[#This Row],[Discount%]]=0,"No Discount",
IF(Table2[[#This Row],[Discount%]]&lt;=0.1,"Medium Discount",
IF(Table2[[#This Row],[Discount%]]&lt;=0.2,"High Discount")))</f>
        <v>Medium Discount</v>
      </c>
      <c r="Q1521" s="9">
        <f>(Table2[Unit_Price]*Table2[Quantity])*(Table2[Discount]/100)</f>
        <v>6325.8</v>
      </c>
      <c r="R1521" s="10">
        <v>120190.2</v>
      </c>
      <c r="S1521" s="10">
        <v>19480.82</v>
      </c>
      <c r="T1521" s="4">
        <f>Table2[Profit]/Table2[Sales]</f>
        <v>0.16208326469212964</v>
      </c>
      <c r="U1521" t="s">
        <v>83</v>
      </c>
    </row>
    <row r="1522" spans="1:21" x14ac:dyDescent="0.35">
      <c r="A1522">
        <v>11616</v>
      </c>
      <c r="B1522" s="1">
        <v>45876</v>
      </c>
      <c r="C1522" s="2">
        <f>YEAR(Table2[Order Date])</f>
        <v>2025</v>
      </c>
      <c r="D1522" s="2" t="str">
        <f>TEXT(Table2[Order Date],"mmm")</f>
        <v>Aug</v>
      </c>
      <c r="E1522" t="s">
        <v>3196</v>
      </c>
      <c r="F1522" t="s">
        <v>28</v>
      </c>
      <c r="G1522" t="s">
        <v>29</v>
      </c>
      <c r="H1522" t="str">
        <f>VLOOKUP(Table2[[#This Row],[City]], Table46[], 2, FALSE)</f>
        <v>Bihar</v>
      </c>
      <c r="I1522" t="s">
        <v>75</v>
      </c>
      <c r="J1522" t="s">
        <v>204</v>
      </c>
      <c r="K1522" t="s">
        <v>3197</v>
      </c>
      <c r="L1522" s="2">
        <v>3</v>
      </c>
      <c r="M1522" s="11">
        <v>20044</v>
      </c>
      <c r="N1522" s="6">
        <v>15</v>
      </c>
      <c r="O1522" s="4">
        <f>Table2[[#This Row],[Discount]]/100</f>
        <v>0.15</v>
      </c>
      <c r="P1522" s="4" t="str">
        <f>IF(Table2[[#This Row],[Discount%]]=0,"No Discount",
IF(Table2[[#This Row],[Discount%]]&lt;=0.1,"Medium Discount",
IF(Table2[[#This Row],[Discount%]]&lt;=0.2,"High Discount")))</f>
        <v>High Discount</v>
      </c>
      <c r="Q1522" s="9">
        <f>(Table2[Unit_Price]*Table2[Quantity])*(Table2[Discount]/100)</f>
        <v>9019.7999999999993</v>
      </c>
      <c r="R1522" s="10">
        <v>51112.2</v>
      </c>
      <c r="S1522" s="10">
        <v>10325.64</v>
      </c>
      <c r="T1522" s="4">
        <f>Table2[Profit]/Table2[Sales]</f>
        <v>0.20201908741944194</v>
      </c>
      <c r="U1522" t="s">
        <v>83</v>
      </c>
    </row>
    <row r="1523" spans="1:21" x14ac:dyDescent="0.35">
      <c r="A1523">
        <v>11617</v>
      </c>
      <c r="B1523" s="1">
        <v>45687</v>
      </c>
      <c r="C1523" s="2">
        <f>YEAR(Table2[Order Date])</f>
        <v>2025</v>
      </c>
      <c r="D1523" s="2" t="str">
        <f>TEXT(Table2[Order Date],"mmm")</f>
        <v>Jan</v>
      </c>
      <c r="E1523" t="s">
        <v>3198</v>
      </c>
      <c r="F1523" t="s">
        <v>15</v>
      </c>
      <c r="G1523" t="s">
        <v>68</v>
      </c>
      <c r="H1523" t="str">
        <f>VLOOKUP(Table2[[#This Row],[City]], Table46[], 2, FALSE)</f>
        <v>Telangana</v>
      </c>
      <c r="I1523" t="s">
        <v>42</v>
      </c>
      <c r="J1523" t="s">
        <v>188</v>
      </c>
      <c r="K1523" t="s">
        <v>3199</v>
      </c>
      <c r="L1523" s="2">
        <v>1</v>
      </c>
      <c r="M1523" s="11">
        <v>54250</v>
      </c>
      <c r="N1523" s="6">
        <v>0</v>
      </c>
      <c r="O1523" s="4">
        <f>Table2[[#This Row],[Discount]]/100</f>
        <v>0</v>
      </c>
      <c r="P1523" s="4" t="str">
        <f>IF(Table2[[#This Row],[Discount%]]=0,"No Discount",
IF(Table2[[#This Row],[Discount%]]&lt;=0.1,"Medium Discount",
IF(Table2[[#This Row],[Discount%]]&lt;=0.2,"High Discount")))</f>
        <v>No Discount</v>
      </c>
      <c r="Q1523" s="9">
        <f>(Table2[Unit_Price]*Table2[Quantity])*(Table2[Discount]/100)</f>
        <v>0</v>
      </c>
      <c r="R1523" s="10">
        <v>54250</v>
      </c>
      <c r="S1523" s="10">
        <v>4678.75</v>
      </c>
      <c r="T1523" s="4">
        <f>Table2[Profit]/Table2[Sales]</f>
        <v>8.62442396313364E-2</v>
      </c>
      <c r="U1523" t="s">
        <v>38</v>
      </c>
    </row>
    <row r="1524" spans="1:21" x14ac:dyDescent="0.35">
      <c r="A1524">
        <v>11618</v>
      </c>
      <c r="B1524" s="1">
        <v>45433</v>
      </c>
      <c r="C1524" s="2">
        <f>YEAR(Table2[Order Date])</f>
        <v>2024</v>
      </c>
      <c r="D1524" s="2" t="str">
        <f>TEXT(Table2[Order Date],"mmm")</f>
        <v>May</v>
      </c>
      <c r="E1524" t="s">
        <v>3200</v>
      </c>
      <c r="F1524" t="s">
        <v>28</v>
      </c>
      <c r="G1524" t="s">
        <v>114</v>
      </c>
      <c r="H1524" t="str">
        <f>VLOOKUP(Table2[[#This Row],[City]], Table46[], 2, FALSE)</f>
        <v>Jharkhand</v>
      </c>
      <c r="I1524" t="s">
        <v>96</v>
      </c>
      <c r="J1524" t="s">
        <v>97</v>
      </c>
      <c r="K1524" t="s">
        <v>3201</v>
      </c>
      <c r="L1524" s="2">
        <v>2</v>
      </c>
      <c r="M1524" s="11">
        <v>35691</v>
      </c>
      <c r="N1524" s="6">
        <v>0</v>
      </c>
      <c r="O1524" s="4">
        <f>Table2[[#This Row],[Discount]]/100</f>
        <v>0</v>
      </c>
      <c r="P1524" s="4" t="str">
        <f>IF(Table2[[#This Row],[Discount%]]=0,"No Discount",
IF(Table2[[#This Row],[Discount%]]&lt;=0.1,"Medium Discount",
IF(Table2[[#This Row],[Discount%]]&lt;=0.2,"High Discount")))</f>
        <v>No Discount</v>
      </c>
      <c r="Q1524" s="9">
        <f>(Table2[Unit_Price]*Table2[Quantity])*(Table2[Discount]/100)</f>
        <v>0</v>
      </c>
      <c r="R1524" s="10">
        <v>71382</v>
      </c>
      <c r="S1524" s="10">
        <v>4565.24</v>
      </c>
      <c r="T1524" s="4">
        <f>Table2[Profit]/Table2[Sales]</f>
        <v>6.3955058698271269E-2</v>
      </c>
      <c r="U1524" t="s">
        <v>38</v>
      </c>
    </row>
    <row r="1525" spans="1:21" x14ac:dyDescent="0.35">
      <c r="A1525">
        <v>11619</v>
      </c>
      <c r="B1525" s="1">
        <v>45874</v>
      </c>
      <c r="C1525" s="2">
        <f>YEAR(Table2[Order Date])</f>
        <v>2025</v>
      </c>
      <c r="D1525" s="2" t="str">
        <f>TEXT(Table2[Order Date],"mmm")</f>
        <v>Aug</v>
      </c>
      <c r="E1525" t="s">
        <v>3202</v>
      </c>
      <c r="F1525" t="s">
        <v>28</v>
      </c>
      <c r="G1525" t="s">
        <v>114</v>
      </c>
      <c r="H1525" t="str">
        <f>VLOOKUP(Table2[[#This Row],[City]], Table46[], 2, FALSE)</f>
        <v>Jharkhand</v>
      </c>
      <c r="I1525" t="s">
        <v>75</v>
      </c>
      <c r="J1525" t="s">
        <v>409</v>
      </c>
      <c r="K1525" t="s">
        <v>3203</v>
      </c>
      <c r="L1525" s="2">
        <v>1</v>
      </c>
      <c r="M1525" s="11">
        <v>49454</v>
      </c>
      <c r="N1525" s="6">
        <v>0</v>
      </c>
      <c r="O1525" s="4">
        <f>Table2[[#This Row],[Discount]]/100</f>
        <v>0</v>
      </c>
      <c r="P1525" s="4" t="str">
        <f>IF(Table2[[#This Row],[Discount%]]=0,"No Discount",
IF(Table2[[#This Row],[Discount%]]&lt;=0.1,"Medium Discount",
IF(Table2[[#This Row],[Discount%]]&lt;=0.2,"High Discount")))</f>
        <v>No Discount</v>
      </c>
      <c r="Q1525" s="9">
        <f>(Table2[Unit_Price]*Table2[Quantity])*(Table2[Discount]/100)</f>
        <v>0</v>
      </c>
      <c r="R1525" s="10">
        <v>49454</v>
      </c>
      <c r="S1525" s="10">
        <v>11369.32</v>
      </c>
      <c r="T1525" s="4">
        <f>Table2[Profit]/Table2[Sales]</f>
        <v>0.22989687386257937</v>
      </c>
      <c r="U1525" t="s">
        <v>20</v>
      </c>
    </row>
    <row r="1526" spans="1:21" x14ac:dyDescent="0.35">
      <c r="A1526">
        <v>11620</v>
      </c>
      <c r="B1526" s="1">
        <v>45866</v>
      </c>
      <c r="C1526" s="2">
        <f>YEAR(Table2[Order Date])</f>
        <v>2025</v>
      </c>
      <c r="D1526" s="2" t="str">
        <f>TEXT(Table2[Order Date],"mmm")</f>
        <v>Jul</v>
      </c>
      <c r="E1526" t="s">
        <v>3204</v>
      </c>
      <c r="F1526" t="s">
        <v>22</v>
      </c>
      <c r="G1526" t="s">
        <v>74</v>
      </c>
      <c r="H1526" t="str">
        <f>VLOOKUP(Table2[[#This Row],[City]], Table46[], 2, FALSE)</f>
        <v>Chandigarh</v>
      </c>
      <c r="I1526" t="s">
        <v>96</v>
      </c>
      <c r="J1526" t="s">
        <v>214</v>
      </c>
      <c r="K1526" t="s">
        <v>3205</v>
      </c>
      <c r="L1526" s="2">
        <v>2</v>
      </c>
      <c r="M1526" s="11">
        <v>77408</v>
      </c>
      <c r="N1526" s="6">
        <v>10</v>
      </c>
      <c r="O1526" s="4">
        <f>Table2[[#This Row],[Discount]]/100</f>
        <v>0.1</v>
      </c>
      <c r="P1526" s="4" t="str">
        <f>IF(Table2[[#This Row],[Discount%]]=0,"No Discount",
IF(Table2[[#This Row],[Discount%]]&lt;=0.1,"Medium Discount",
IF(Table2[[#This Row],[Discount%]]&lt;=0.2,"High Discount")))</f>
        <v>Medium Discount</v>
      </c>
      <c r="Q1526" s="9">
        <f>(Table2[Unit_Price]*Table2[Quantity])*(Table2[Discount]/100)</f>
        <v>15481.6</v>
      </c>
      <c r="R1526" s="10">
        <v>139334.39999999999</v>
      </c>
      <c r="S1526" s="10">
        <v>16926.080000000002</v>
      </c>
      <c r="T1526" s="4">
        <f>Table2[Profit]/Table2[Sales]</f>
        <v>0.12147811308621563</v>
      </c>
      <c r="U1526" t="s">
        <v>72</v>
      </c>
    </row>
    <row r="1527" spans="1:21" x14ac:dyDescent="0.35">
      <c r="A1527">
        <v>11621</v>
      </c>
      <c r="B1527" s="1">
        <v>45714</v>
      </c>
      <c r="C1527" s="2">
        <f>YEAR(Table2[Order Date])</f>
        <v>2025</v>
      </c>
      <c r="D1527" s="2" t="str">
        <f>TEXT(Table2[Order Date],"mmm")</f>
        <v>Feb</v>
      </c>
      <c r="E1527" t="s">
        <v>3206</v>
      </c>
      <c r="F1527" t="s">
        <v>40</v>
      </c>
      <c r="G1527" t="s">
        <v>50</v>
      </c>
      <c r="H1527" t="str">
        <f>VLOOKUP(Table2[[#This Row],[City]], Table46[], 2, FALSE)</f>
        <v>Maharashtra</v>
      </c>
      <c r="I1527" t="s">
        <v>75</v>
      </c>
      <c r="J1527" t="s">
        <v>76</v>
      </c>
      <c r="K1527" t="s">
        <v>2408</v>
      </c>
      <c r="L1527" s="2">
        <v>2</v>
      </c>
      <c r="M1527" s="11">
        <v>24823</v>
      </c>
      <c r="N1527" s="6">
        <v>10</v>
      </c>
      <c r="O1527" s="4">
        <f>Table2[[#This Row],[Discount]]/100</f>
        <v>0.1</v>
      </c>
      <c r="P1527" s="4" t="str">
        <f>IF(Table2[[#This Row],[Discount%]]=0,"No Discount",
IF(Table2[[#This Row],[Discount%]]&lt;=0.1,"Medium Discount",
IF(Table2[[#This Row],[Discount%]]&lt;=0.2,"High Discount")))</f>
        <v>Medium Discount</v>
      </c>
      <c r="Q1527" s="9">
        <f>(Table2[Unit_Price]*Table2[Quantity])*(Table2[Discount]/100)</f>
        <v>4964.6000000000004</v>
      </c>
      <c r="R1527" s="10">
        <v>44681.4</v>
      </c>
      <c r="S1527" s="10">
        <v>7182.14</v>
      </c>
      <c r="T1527" s="4">
        <f>Table2[Profit]/Table2[Sales]</f>
        <v>0.16074115851338588</v>
      </c>
      <c r="U1527" t="s">
        <v>38</v>
      </c>
    </row>
    <row r="1528" spans="1:21" x14ac:dyDescent="0.35">
      <c r="A1528">
        <v>11622</v>
      </c>
      <c r="B1528" s="1">
        <v>45902</v>
      </c>
      <c r="C1528" s="2">
        <f>YEAR(Table2[Order Date])</f>
        <v>2025</v>
      </c>
      <c r="D1528" s="2" t="str">
        <f>TEXT(Table2[Order Date],"mmm")</f>
        <v>Sep</v>
      </c>
      <c r="E1528" t="s">
        <v>3207</v>
      </c>
      <c r="F1528" t="s">
        <v>28</v>
      </c>
      <c r="G1528" t="s">
        <v>114</v>
      </c>
      <c r="H1528" t="str">
        <f>VLOOKUP(Table2[[#This Row],[City]], Table46[], 2, FALSE)</f>
        <v>Jharkhand</v>
      </c>
      <c r="I1528" t="s">
        <v>86</v>
      </c>
      <c r="J1528" t="s">
        <v>296</v>
      </c>
      <c r="K1528" t="s">
        <v>3208</v>
      </c>
      <c r="L1528" s="2">
        <v>3</v>
      </c>
      <c r="M1528" s="11">
        <v>47062</v>
      </c>
      <c r="N1528" s="6">
        <v>0</v>
      </c>
      <c r="O1528" s="4">
        <f>Table2[[#This Row],[Discount]]/100</f>
        <v>0</v>
      </c>
      <c r="P1528" s="4" t="str">
        <f>IF(Table2[[#This Row],[Discount%]]=0,"No Discount",
IF(Table2[[#This Row],[Discount%]]&lt;=0.1,"Medium Discount",
IF(Table2[[#This Row],[Discount%]]&lt;=0.2,"High Discount")))</f>
        <v>No Discount</v>
      </c>
      <c r="Q1528" s="9">
        <f>(Table2[Unit_Price]*Table2[Quantity])*(Table2[Discount]/100)</f>
        <v>0</v>
      </c>
      <c r="R1528" s="10">
        <v>141186</v>
      </c>
      <c r="S1528" s="10">
        <v>8557.9699999999993</v>
      </c>
      <c r="T1528" s="4">
        <f>Table2[Profit]/Table2[Sales]</f>
        <v>6.061486266343688E-2</v>
      </c>
      <c r="U1528" t="s">
        <v>33</v>
      </c>
    </row>
    <row r="1529" spans="1:21" x14ac:dyDescent="0.35">
      <c r="A1529">
        <v>11623</v>
      </c>
      <c r="B1529" s="1">
        <v>45511</v>
      </c>
      <c r="C1529" s="2">
        <f>YEAR(Table2[Order Date])</f>
        <v>2024</v>
      </c>
      <c r="D1529" s="2" t="str">
        <f>TEXT(Table2[Order Date],"mmm")</f>
        <v>Aug</v>
      </c>
      <c r="E1529" t="s">
        <v>3209</v>
      </c>
      <c r="F1529" t="s">
        <v>22</v>
      </c>
      <c r="G1529" t="s">
        <v>54</v>
      </c>
      <c r="H1529" t="str">
        <f>VLOOKUP(Table2[[#This Row],[City]], Table46[], 2, FALSE)</f>
        <v>Uttar Pradesh</v>
      </c>
      <c r="I1529" t="s">
        <v>42</v>
      </c>
      <c r="J1529" t="s">
        <v>446</v>
      </c>
      <c r="K1529" t="s">
        <v>3210</v>
      </c>
      <c r="L1529" s="2">
        <v>3</v>
      </c>
      <c r="M1529" s="11">
        <v>63805</v>
      </c>
      <c r="N1529" s="6">
        <v>15</v>
      </c>
      <c r="O1529" s="4">
        <f>Table2[[#This Row],[Discount]]/100</f>
        <v>0.15</v>
      </c>
      <c r="P1529" s="4" t="str">
        <f>IF(Table2[[#This Row],[Discount%]]=0,"No Discount",
IF(Table2[[#This Row],[Discount%]]&lt;=0.1,"Medium Discount",
IF(Table2[[#This Row],[Discount%]]&lt;=0.2,"High Discount")))</f>
        <v>High Discount</v>
      </c>
      <c r="Q1529" s="9">
        <f>(Table2[Unit_Price]*Table2[Quantity])*(Table2[Discount]/100)</f>
        <v>28712.25</v>
      </c>
      <c r="R1529" s="10">
        <v>162702.75</v>
      </c>
      <c r="S1529" s="10">
        <v>29052.25</v>
      </c>
      <c r="T1529" s="4">
        <f>Table2[Profit]/Table2[Sales]</f>
        <v>0.17856028862450082</v>
      </c>
      <c r="U1529" t="s">
        <v>33</v>
      </c>
    </row>
    <row r="1530" spans="1:21" x14ac:dyDescent="0.35">
      <c r="A1530">
        <v>11624</v>
      </c>
      <c r="B1530" s="1">
        <v>45438</v>
      </c>
      <c r="C1530" s="2">
        <f>YEAR(Table2[Order Date])</f>
        <v>2024</v>
      </c>
      <c r="D1530" s="2" t="str">
        <f>TEXT(Table2[Order Date],"mmm")</f>
        <v>May</v>
      </c>
      <c r="E1530" t="s">
        <v>3211</v>
      </c>
      <c r="F1530" t="s">
        <v>15</v>
      </c>
      <c r="G1530" t="s">
        <v>16</v>
      </c>
      <c r="H1530" t="str">
        <f>VLOOKUP(Table2[[#This Row],[City]], Table46[], 2, FALSE)</f>
        <v>Karnataka</v>
      </c>
      <c r="I1530" t="s">
        <v>17</v>
      </c>
      <c r="J1530" t="s">
        <v>291</v>
      </c>
      <c r="K1530" t="s">
        <v>1778</v>
      </c>
      <c r="L1530" s="2">
        <v>4</v>
      </c>
      <c r="M1530" s="11">
        <v>78933</v>
      </c>
      <c r="N1530" s="6">
        <v>0</v>
      </c>
      <c r="O1530" s="4">
        <f>Table2[[#This Row],[Discount]]/100</f>
        <v>0</v>
      </c>
      <c r="P1530" s="4" t="str">
        <f>IF(Table2[[#This Row],[Discount%]]=0,"No Discount",
IF(Table2[[#This Row],[Discount%]]&lt;=0.1,"Medium Discount",
IF(Table2[[#This Row],[Discount%]]&lt;=0.2,"High Discount")))</f>
        <v>No Discount</v>
      </c>
      <c r="Q1530" s="9">
        <f>(Table2[Unit_Price]*Table2[Quantity])*(Table2[Discount]/100)</f>
        <v>0</v>
      </c>
      <c r="R1530" s="10">
        <v>315732</v>
      </c>
      <c r="S1530" s="10">
        <v>42110.49</v>
      </c>
      <c r="T1530" s="4">
        <f>Table2[Profit]/Table2[Sales]</f>
        <v>0.13337415909695563</v>
      </c>
      <c r="U1530" t="s">
        <v>83</v>
      </c>
    </row>
    <row r="1531" spans="1:21" x14ac:dyDescent="0.35">
      <c r="A1531">
        <v>11625</v>
      </c>
      <c r="B1531" s="1">
        <v>45743</v>
      </c>
      <c r="C1531" s="2">
        <f>YEAR(Table2[Order Date])</f>
        <v>2025</v>
      </c>
      <c r="D1531" s="2" t="str">
        <f>TEXT(Table2[Order Date],"mmm")</f>
        <v>Mar</v>
      </c>
      <c r="E1531" t="s">
        <v>3212</v>
      </c>
      <c r="F1531" t="s">
        <v>22</v>
      </c>
      <c r="G1531" t="s">
        <v>167</v>
      </c>
      <c r="H1531" t="str">
        <f>VLOOKUP(Table2[[#This Row],[City]], Table46[], 2, FALSE)</f>
        <v>Punjab</v>
      </c>
      <c r="I1531" t="s">
        <v>42</v>
      </c>
      <c r="J1531" t="s">
        <v>446</v>
      </c>
      <c r="K1531" t="s">
        <v>3213</v>
      </c>
      <c r="L1531" s="2">
        <v>1</v>
      </c>
      <c r="M1531" s="11">
        <v>61502</v>
      </c>
      <c r="N1531" s="6">
        <v>0</v>
      </c>
      <c r="O1531" s="4">
        <f>Table2[[#This Row],[Discount]]/100</f>
        <v>0</v>
      </c>
      <c r="P1531" s="4" t="str">
        <f>IF(Table2[[#This Row],[Discount%]]=0,"No Discount",
IF(Table2[[#This Row],[Discount%]]&lt;=0.1,"Medium Discount",
IF(Table2[[#This Row],[Discount%]]&lt;=0.2,"High Discount")))</f>
        <v>No Discount</v>
      </c>
      <c r="Q1531" s="9">
        <f>(Table2[Unit_Price]*Table2[Quantity])*(Table2[Discount]/100)</f>
        <v>0</v>
      </c>
      <c r="R1531" s="10">
        <v>61502</v>
      </c>
      <c r="S1531" s="10">
        <v>8436.36</v>
      </c>
      <c r="T1531" s="4">
        <f>Table2[Profit]/Table2[Sales]</f>
        <v>0.13717212448375662</v>
      </c>
      <c r="U1531" t="s">
        <v>72</v>
      </c>
    </row>
    <row r="1532" spans="1:21" x14ac:dyDescent="0.35">
      <c r="A1532">
        <v>11626</v>
      </c>
      <c r="B1532" s="1">
        <v>45300</v>
      </c>
      <c r="C1532" s="2">
        <f>YEAR(Table2[Order Date])</f>
        <v>2024</v>
      </c>
      <c r="D1532" s="2" t="str">
        <f>TEXT(Table2[Order Date],"mmm")</f>
        <v>Jan</v>
      </c>
      <c r="E1532" t="s">
        <v>3214</v>
      </c>
      <c r="F1532" t="s">
        <v>40</v>
      </c>
      <c r="G1532" t="s">
        <v>103</v>
      </c>
      <c r="H1532" t="str">
        <f>VLOOKUP(Table2[[#This Row],[City]], Table46[], 2, FALSE)</f>
        <v>Gujarat</v>
      </c>
      <c r="I1532" t="s">
        <v>96</v>
      </c>
      <c r="J1532" t="s">
        <v>138</v>
      </c>
      <c r="K1532" t="s">
        <v>3215</v>
      </c>
      <c r="L1532" s="2">
        <v>2</v>
      </c>
      <c r="M1532" s="11">
        <v>66194</v>
      </c>
      <c r="N1532" s="6">
        <v>5</v>
      </c>
      <c r="O1532" s="4">
        <f>Table2[[#This Row],[Discount]]/100</f>
        <v>0.05</v>
      </c>
      <c r="P1532" s="4" t="str">
        <f>IF(Table2[[#This Row],[Discount%]]=0,"No Discount",
IF(Table2[[#This Row],[Discount%]]&lt;=0.1,"Medium Discount",
IF(Table2[[#This Row],[Discount%]]&lt;=0.2,"High Discount")))</f>
        <v>Medium Discount</v>
      </c>
      <c r="Q1532" s="9">
        <f>(Table2[Unit_Price]*Table2[Quantity])*(Table2[Discount]/100)</f>
        <v>6619.4000000000005</v>
      </c>
      <c r="R1532" s="10">
        <v>125768.6</v>
      </c>
      <c r="S1532" s="10">
        <v>19628.07</v>
      </c>
      <c r="T1532" s="4">
        <f>Table2[Profit]/Table2[Sales]</f>
        <v>0.15606494784866809</v>
      </c>
      <c r="U1532" t="s">
        <v>33</v>
      </c>
    </row>
    <row r="1533" spans="1:21" x14ac:dyDescent="0.35">
      <c r="A1533">
        <v>11627</v>
      </c>
      <c r="B1533" s="1">
        <v>45542</v>
      </c>
      <c r="C1533" s="2">
        <f>YEAR(Table2[Order Date])</f>
        <v>2024</v>
      </c>
      <c r="D1533" s="2" t="str">
        <f>TEXT(Table2[Order Date],"mmm")</f>
        <v>Sep</v>
      </c>
      <c r="E1533" t="s">
        <v>3216</v>
      </c>
      <c r="F1533" t="s">
        <v>28</v>
      </c>
      <c r="G1533" t="s">
        <v>85</v>
      </c>
      <c r="H1533" t="str">
        <f>VLOOKUP(Table2[[#This Row],[City]], Table46[], 2, FALSE)</f>
        <v>Odisha</v>
      </c>
      <c r="I1533" t="s">
        <v>75</v>
      </c>
      <c r="J1533" t="s">
        <v>76</v>
      </c>
      <c r="K1533" t="s">
        <v>3217</v>
      </c>
      <c r="L1533" s="2">
        <v>5</v>
      </c>
      <c r="M1533" s="11">
        <v>42552</v>
      </c>
      <c r="N1533" s="6">
        <v>20</v>
      </c>
      <c r="O1533" s="4">
        <f>Table2[[#This Row],[Discount]]/100</f>
        <v>0.2</v>
      </c>
      <c r="P1533" s="4" t="str">
        <f>IF(Table2[[#This Row],[Discount%]]=0,"No Discount",
IF(Table2[[#This Row],[Discount%]]&lt;=0.1,"Medium Discount",
IF(Table2[[#This Row],[Discount%]]&lt;=0.2,"High Discount")))</f>
        <v>High Discount</v>
      </c>
      <c r="Q1533" s="9">
        <f>(Table2[Unit_Price]*Table2[Quantity])*(Table2[Discount]/100)</f>
        <v>42552</v>
      </c>
      <c r="R1533" s="10">
        <v>170208</v>
      </c>
      <c r="S1533" s="10">
        <v>27050.84</v>
      </c>
      <c r="T1533" s="4">
        <f>Table2[Profit]/Table2[Sales]</f>
        <v>0.15892813498777966</v>
      </c>
      <c r="U1533" t="s">
        <v>72</v>
      </c>
    </row>
    <row r="1534" spans="1:21" x14ac:dyDescent="0.35">
      <c r="A1534">
        <v>11628</v>
      </c>
      <c r="B1534" s="1">
        <v>45531</v>
      </c>
      <c r="C1534" s="2">
        <f>YEAR(Table2[Order Date])</f>
        <v>2024</v>
      </c>
      <c r="D1534" s="2" t="str">
        <f>TEXT(Table2[Order Date],"mmm")</f>
        <v>Aug</v>
      </c>
      <c r="E1534" t="s">
        <v>3218</v>
      </c>
      <c r="F1534" t="s">
        <v>40</v>
      </c>
      <c r="G1534" t="s">
        <v>62</v>
      </c>
      <c r="H1534" t="str">
        <f>VLOOKUP(Table2[[#This Row],[City]], Table46[], 2, FALSE)</f>
        <v>Goa</v>
      </c>
      <c r="I1534" t="s">
        <v>96</v>
      </c>
      <c r="J1534" t="s">
        <v>156</v>
      </c>
      <c r="K1534" t="s">
        <v>3219</v>
      </c>
      <c r="L1534" s="2">
        <v>4</v>
      </c>
      <c r="M1534" s="11">
        <v>44013</v>
      </c>
      <c r="N1534" s="6">
        <v>20</v>
      </c>
      <c r="O1534" s="4">
        <f>Table2[[#This Row],[Discount]]/100</f>
        <v>0.2</v>
      </c>
      <c r="P1534" s="4" t="str">
        <f>IF(Table2[[#This Row],[Discount%]]=0,"No Discount",
IF(Table2[[#This Row],[Discount%]]&lt;=0.1,"Medium Discount",
IF(Table2[[#This Row],[Discount%]]&lt;=0.2,"High Discount")))</f>
        <v>High Discount</v>
      </c>
      <c r="Q1534" s="9">
        <f>(Table2[Unit_Price]*Table2[Quantity])*(Table2[Discount]/100)</f>
        <v>35210.400000000001</v>
      </c>
      <c r="R1534" s="10">
        <v>140841.60000000001</v>
      </c>
      <c r="S1534" s="10">
        <v>21148.03</v>
      </c>
      <c r="T1534" s="4">
        <f>Table2[Profit]/Table2[Sales]</f>
        <v>0.15015471281212367</v>
      </c>
      <c r="U1534" t="s">
        <v>72</v>
      </c>
    </row>
    <row r="1535" spans="1:21" x14ac:dyDescent="0.35">
      <c r="A1535">
        <v>11629</v>
      </c>
      <c r="B1535" s="1">
        <v>45925</v>
      </c>
      <c r="C1535" s="2">
        <f>YEAR(Table2[Order Date])</f>
        <v>2025</v>
      </c>
      <c r="D1535" s="2" t="str">
        <f>TEXT(Table2[Order Date],"mmm")</f>
        <v>Sep</v>
      </c>
      <c r="E1535" t="s">
        <v>3220</v>
      </c>
      <c r="F1535" t="s">
        <v>40</v>
      </c>
      <c r="G1535" t="s">
        <v>103</v>
      </c>
      <c r="H1535" t="str">
        <f>VLOOKUP(Table2[[#This Row],[City]], Table46[], 2, FALSE)</f>
        <v>Gujarat</v>
      </c>
      <c r="I1535" t="s">
        <v>46</v>
      </c>
      <c r="J1535" t="s">
        <v>201</v>
      </c>
      <c r="K1535" t="s">
        <v>3221</v>
      </c>
      <c r="L1535" s="2">
        <v>2</v>
      </c>
      <c r="M1535" s="11">
        <v>60635</v>
      </c>
      <c r="N1535" s="6">
        <v>10</v>
      </c>
      <c r="O1535" s="4">
        <f>Table2[[#This Row],[Discount]]/100</f>
        <v>0.1</v>
      </c>
      <c r="P1535" s="4" t="str">
        <f>IF(Table2[[#This Row],[Discount%]]=0,"No Discount",
IF(Table2[[#This Row],[Discount%]]&lt;=0.1,"Medium Discount",
IF(Table2[[#This Row],[Discount%]]&lt;=0.2,"High Discount")))</f>
        <v>Medium Discount</v>
      </c>
      <c r="Q1535" s="9">
        <f>(Table2[Unit_Price]*Table2[Quantity])*(Table2[Discount]/100)</f>
        <v>12127</v>
      </c>
      <c r="R1535" s="10">
        <v>109143</v>
      </c>
      <c r="S1535" s="10">
        <v>13551.01</v>
      </c>
      <c r="T1535" s="4">
        <f>Table2[Profit]/Table2[Sales]</f>
        <v>0.1241583060755156</v>
      </c>
      <c r="U1535" t="s">
        <v>33</v>
      </c>
    </row>
    <row r="1536" spans="1:21" x14ac:dyDescent="0.35">
      <c r="A1536">
        <v>11630</v>
      </c>
      <c r="B1536" s="1">
        <v>45381</v>
      </c>
      <c r="C1536" s="2">
        <f>YEAR(Table2[Order Date])</f>
        <v>2024</v>
      </c>
      <c r="D1536" s="2" t="str">
        <f>TEXT(Table2[Order Date],"mmm")</f>
        <v>Mar</v>
      </c>
      <c r="E1536" t="s">
        <v>3222</v>
      </c>
      <c r="F1536" t="s">
        <v>22</v>
      </c>
      <c r="G1536" t="s">
        <v>58</v>
      </c>
      <c r="H1536" t="str">
        <f>VLOOKUP(Table2[[#This Row],[City]], Table46[], 2, FALSE)</f>
        <v>Rajashtan</v>
      </c>
      <c r="I1536" t="s">
        <v>69</v>
      </c>
      <c r="J1536" t="s">
        <v>123</v>
      </c>
      <c r="K1536" t="s">
        <v>3223</v>
      </c>
      <c r="L1536" s="2">
        <v>1</v>
      </c>
      <c r="M1536" s="11">
        <v>66646</v>
      </c>
      <c r="N1536" s="6">
        <v>15</v>
      </c>
      <c r="O1536" s="4">
        <f>Table2[[#This Row],[Discount]]/100</f>
        <v>0.15</v>
      </c>
      <c r="P1536" s="4" t="str">
        <f>IF(Table2[[#This Row],[Discount%]]=0,"No Discount",
IF(Table2[[#This Row],[Discount%]]&lt;=0.1,"Medium Discount",
IF(Table2[[#This Row],[Discount%]]&lt;=0.2,"High Discount")))</f>
        <v>High Discount</v>
      </c>
      <c r="Q1536" s="9">
        <f>(Table2[Unit_Price]*Table2[Quantity])*(Table2[Discount]/100)</f>
        <v>9996.9</v>
      </c>
      <c r="R1536" s="10">
        <v>56649.1</v>
      </c>
      <c r="S1536" s="10">
        <v>10433.92</v>
      </c>
      <c r="T1536" s="4">
        <f>Table2[Profit]/Table2[Sales]</f>
        <v>0.18418509738018787</v>
      </c>
      <c r="U1536" t="s">
        <v>83</v>
      </c>
    </row>
    <row r="1537" spans="1:21" x14ac:dyDescent="0.35">
      <c r="A1537">
        <v>11631</v>
      </c>
      <c r="B1537" s="1">
        <v>45674</v>
      </c>
      <c r="C1537" s="2">
        <f>YEAR(Table2[Order Date])</f>
        <v>2025</v>
      </c>
      <c r="D1537" s="2" t="str">
        <f>TEXT(Table2[Order Date],"mmm")</f>
        <v>Jan</v>
      </c>
      <c r="E1537" t="s">
        <v>3224</v>
      </c>
      <c r="F1537" t="s">
        <v>22</v>
      </c>
      <c r="G1537" t="s">
        <v>23</v>
      </c>
      <c r="H1537" t="str">
        <f>VLOOKUP(Table2[[#This Row],[City]], Table46[], 2, FALSE)</f>
        <v>Delhi</v>
      </c>
      <c r="I1537" t="s">
        <v>86</v>
      </c>
      <c r="J1537" t="s">
        <v>90</v>
      </c>
      <c r="K1537" t="s">
        <v>1694</v>
      </c>
      <c r="L1537" s="2">
        <v>2</v>
      </c>
      <c r="M1537" s="11">
        <v>72481</v>
      </c>
      <c r="N1537" s="6">
        <v>0</v>
      </c>
      <c r="O1537" s="4">
        <f>Table2[[#This Row],[Discount]]/100</f>
        <v>0</v>
      </c>
      <c r="P1537" s="4" t="str">
        <f>IF(Table2[[#This Row],[Discount%]]=0,"No Discount",
IF(Table2[[#This Row],[Discount%]]&lt;=0.1,"Medium Discount",
IF(Table2[[#This Row],[Discount%]]&lt;=0.2,"High Discount")))</f>
        <v>No Discount</v>
      </c>
      <c r="Q1537" s="9">
        <f>(Table2[Unit_Price]*Table2[Quantity])*(Table2[Discount]/100)</f>
        <v>0</v>
      </c>
      <c r="R1537" s="10">
        <v>144962</v>
      </c>
      <c r="S1537" s="10">
        <v>30909</v>
      </c>
      <c r="T1537" s="4">
        <f>Table2[Profit]/Table2[Sales]</f>
        <v>0.21322139595204259</v>
      </c>
      <c r="U1537" t="s">
        <v>33</v>
      </c>
    </row>
    <row r="1538" spans="1:21" x14ac:dyDescent="0.35">
      <c r="A1538">
        <v>11632</v>
      </c>
      <c r="B1538" s="1">
        <v>45221</v>
      </c>
      <c r="C1538" s="2">
        <f>YEAR(Table2[Order Date])</f>
        <v>2023</v>
      </c>
      <c r="D1538" s="2" t="str">
        <f>TEXT(Table2[Order Date],"mmm")</f>
        <v>Oct</v>
      </c>
      <c r="E1538" t="s">
        <v>3225</v>
      </c>
      <c r="F1538" t="s">
        <v>15</v>
      </c>
      <c r="G1538" t="s">
        <v>93</v>
      </c>
      <c r="H1538" t="str">
        <f>VLOOKUP(Table2[[#This Row],[City]], Table46[], 2, FALSE)</f>
        <v>Tamil Nadu</v>
      </c>
      <c r="I1538" t="s">
        <v>86</v>
      </c>
      <c r="J1538" t="s">
        <v>90</v>
      </c>
      <c r="K1538" t="s">
        <v>3226</v>
      </c>
      <c r="L1538" s="2">
        <v>3</v>
      </c>
      <c r="M1538" s="11">
        <v>56472</v>
      </c>
      <c r="N1538" s="6">
        <v>0</v>
      </c>
      <c r="O1538" s="4">
        <f>Table2[[#This Row],[Discount]]/100</f>
        <v>0</v>
      </c>
      <c r="P1538" s="4" t="str">
        <f>IF(Table2[[#This Row],[Discount%]]=0,"No Discount",
IF(Table2[[#This Row],[Discount%]]&lt;=0.1,"Medium Discount",
IF(Table2[[#This Row],[Discount%]]&lt;=0.2,"High Discount")))</f>
        <v>No Discount</v>
      </c>
      <c r="Q1538" s="9">
        <f>(Table2[Unit_Price]*Table2[Quantity])*(Table2[Discount]/100)</f>
        <v>0</v>
      </c>
      <c r="R1538" s="10">
        <v>169416</v>
      </c>
      <c r="S1538" s="10">
        <v>24115.18</v>
      </c>
      <c r="T1538" s="4">
        <f>Table2[Profit]/Table2[Sales]</f>
        <v>0.1423429900363602</v>
      </c>
      <c r="U1538" t="s">
        <v>20</v>
      </c>
    </row>
    <row r="1539" spans="1:21" x14ac:dyDescent="0.35">
      <c r="A1539">
        <v>11633</v>
      </c>
      <c r="B1539" s="1">
        <v>45809</v>
      </c>
      <c r="C1539" s="2">
        <f>YEAR(Table2[Order Date])</f>
        <v>2025</v>
      </c>
      <c r="D1539" s="2" t="str">
        <f>TEXT(Table2[Order Date],"mmm")</f>
        <v>Jun</v>
      </c>
      <c r="E1539" t="s">
        <v>3227</v>
      </c>
      <c r="F1539" t="s">
        <v>28</v>
      </c>
      <c r="G1539" t="s">
        <v>85</v>
      </c>
      <c r="H1539" t="str">
        <f>VLOOKUP(Table2[[#This Row],[City]], Table46[], 2, FALSE)</f>
        <v>Odisha</v>
      </c>
      <c r="I1539" t="s">
        <v>30</v>
      </c>
      <c r="J1539" t="s">
        <v>322</v>
      </c>
      <c r="K1539" t="s">
        <v>3228</v>
      </c>
      <c r="L1539" s="2">
        <v>3</v>
      </c>
      <c r="M1539" s="11">
        <v>57285</v>
      </c>
      <c r="N1539" s="6">
        <v>10</v>
      </c>
      <c r="O1539" s="4">
        <f>Table2[[#This Row],[Discount]]/100</f>
        <v>0.1</v>
      </c>
      <c r="P1539" s="4" t="str">
        <f>IF(Table2[[#This Row],[Discount%]]=0,"No Discount",
IF(Table2[[#This Row],[Discount%]]&lt;=0.1,"Medium Discount",
IF(Table2[[#This Row],[Discount%]]&lt;=0.2,"High Discount")))</f>
        <v>Medium Discount</v>
      </c>
      <c r="Q1539" s="9">
        <f>(Table2[Unit_Price]*Table2[Quantity])*(Table2[Discount]/100)</f>
        <v>17185.5</v>
      </c>
      <c r="R1539" s="10">
        <v>154669.5</v>
      </c>
      <c r="S1539" s="10">
        <v>30424.95</v>
      </c>
      <c r="T1539" s="4">
        <f>Table2[Profit]/Table2[Sales]</f>
        <v>0.19670943527974163</v>
      </c>
      <c r="U1539" t="s">
        <v>38</v>
      </c>
    </row>
    <row r="1540" spans="1:21" x14ac:dyDescent="0.35">
      <c r="A1540">
        <v>11634</v>
      </c>
      <c r="B1540" s="1">
        <v>45860</v>
      </c>
      <c r="C1540" s="2">
        <f>YEAR(Table2[Order Date])</f>
        <v>2025</v>
      </c>
      <c r="D1540" s="2" t="str">
        <f>TEXT(Table2[Order Date],"mmm")</f>
        <v>Jul</v>
      </c>
      <c r="E1540" t="s">
        <v>3229</v>
      </c>
      <c r="F1540" t="s">
        <v>22</v>
      </c>
      <c r="G1540" t="s">
        <v>54</v>
      </c>
      <c r="H1540" t="str">
        <f>VLOOKUP(Table2[[#This Row],[City]], Table46[], 2, FALSE)</f>
        <v>Uttar Pradesh</v>
      </c>
      <c r="I1540" t="s">
        <v>30</v>
      </c>
      <c r="J1540" t="s">
        <v>227</v>
      </c>
      <c r="K1540" t="s">
        <v>3230</v>
      </c>
      <c r="L1540" s="2">
        <v>1</v>
      </c>
      <c r="M1540" s="11">
        <v>32892</v>
      </c>
      <c r="N1540" s="6">
        <v>20</v>
      </c>
      <c r="O1540" s="4">
        <f>Table2[[#This Row],[Discount]]/100</f>
        <v>0.2</v>
      </c>
      <c r="P1540" s="4" t="str">
        <f>IF(Table2[[#This Row],[Discount%]]=0,"No Discount",
IF(Table2[[#This Row],[Discount%]]&lt;=0.1,"Medium Discount",
IF(Table2[[#This Row],[Discount%]]&lt;=0.2,"High Discount")))</f>
        <v>High Discount</v>
      </c>
      <c r="Q1540" s="9">
        <f>(Table2[Unit_Price]*Table2[Quantity])*(Table2[Discount]/100)</f>
        <v>6578.4000000000005</v>
      </c>
      <c r="R1540" s="10">
        <v>26313.599999999999</v>
      </c>
      <c r="S1540" s="10">
        <v>6364.28</v>
      </c>
      <c r="T1540" s="4">
        <f>Table2[Profit]/Table2[Sales]</f>
        <v>0.24186276298188009</v>
      </c>
      <c r="U1540" t="s">
        <v>33</v>
      </c>
    </row>
    <row r="1541" spans="1:21" x14ac:dyDescent="0.35">
      <c r="A1541">
        <v>11635</v>
      </c>
      <c r="B1541" s="1">
        <v>45536</v>
      </c>
      <c r="C1541" s="2">
        <f>YEAR(Table2[Order Date])</f>
        <v>2024</v>
      </c>
      <c r="D1541" s="2" t="str">
        <f>TEXT(Table2[Order Date],"mmm")</f>
        <v>Sep</v>
      </c>
      <c r="E1541" t="s">
        <v>3231</v>
      </c>
      <c r="F1541" t="s">
        <v>28</v>
      </c>
      <c r="G1541" t="s">
        <v>29</v>
      </c>
      <c r="H1541" t="str">
        <f>VLOOKUP(Table2[[#This Row],[City]], Table46[], 2, FALSE)</f>
        <v>Bihar</v>
      </c>
      <c r="I1541" t="s">
        <v>69</v>
      </c>
      <c r="J1541" t="s">
        <v>517</v>
      </c>
      <c r="K1541" t="s">
        <v>3232</v>
      </c>
      <c r="L1541" s="2">
        <v>3</v>
      </c>
      <c r="M1541" s="11">
        <v>3650</v>
      </c>
      <c r="N1541" s="6">
        <v>5</v>
      </c>
      <c r="O1541" s="4">
        <f>Table2[[#This Row],[Discount]]/100</f>
        <v>0.05</v>
      </c>
      <c r="P1541" s="4" t="str">
        <f>IF(Table2[[#This Row],[Discount%]]=0,"No Discount",
IF(Table2[[#This Row],[Discount%]]&lt;=0.1,"Medium Discount",
IF(Table2[[#This Row],[Discount%]]&lt;=0.2,"High Discount")))</f>
        <v>Medium Discount</v>
      </c>
      <c r="Q1541" s="9">
        <f>(Table2[Unit_Price]*Table2[Quantity])*(Table2[Discount]/100)</f>
        <v>547.5</v>
      </c>
      <c r="R1541" s="10">
        <v>10402.5</v>
      </c>
      <c r="S1541" s="10">
        <v>2259.5</v>
      </c>
      <c r="T1541" s="4">
        <f>Table2[Profit]/Table2[Sales]</f>
        <v>0.21720740206681086</v>
      </c>
      <c r="U1541" t="s">
        <v>83</v>
      </c>
    </row>
    <row r="1542" spans="1:21" x14ac:dyDescent="0.35">
      <c r="A1542">
        <v>11636</v>
      </c>
      <c r="B1542" s="1">
        <v>45677</v>
      </c>
      <c r="C1542" s="2">
        <f>YEAR(Table2[Order Date])</f>
        <v>2025</v>
      </c>
      <c r="D1542" s="2" t="str">
        <f>TEXT(Table2[Order Date],"mmm")</f>
        <v>Jan</v>
      </c>
      <c r="E1542" t="s">
        <v>3233</v>
      </c>
      <c r="F1542" t="s">
        <v>22</v>
      </c>
      <c r="G1542" t="s">
        <v>74</v>
      </c>
      <c r="H1542" t="str">
        <f>VLOOKUP(Table2[[#This Row],[City]], Table46[], 2, FALSE)</f>
        <v>Chandigarh</v>
      </c>
      <c r="I1542" t="s">
        <v>42</v>
      </c>
      <c r="J1542" t="s">
        <v>51</v>
      </c>
      <c r="K1542" t="s">
        <v>3234</v>
      </c>
      <c r="L1542" s="2">
        <v>2</v>
      </c>
      <c r="M1542" s="11">
        <v>50608</v>
      </c>
      <c r="N1542" s="6">
        <v>5</v>
      </c>
      <c r="O1542" s="4">
        <f>Table2[[#This Row],[Discount]]/100</f>
        <v>0.05</v>
      </c>
      <c r="P1542" s="4" t="str">
        <f>IF(Table2[[#This Row],[Discount%]]=0,"No Discount",
IF(Table2[[#This Row],[Discount%]]&lt;=0.1,"Medium Discount",
IF(Table2[[#This Row],[Discount%]]&lt;=0.2,"High Discount")))</f>
        <v>Medium Discount</v>
      </c>
      <c r="Q1542" s="9">
        <f>(Table2[Unit_Price]*Table2[Quantity])*(Table2[Discount]/100)</f>
        <v>5060.8</v>
      </c>
      <c r="R1542" s="10">
        <v>96155.199999999997</v>
      </c>
      <c r="S1542" s="10">
        <v>18347.64</v>
      </c>
      <c r="T1542" s="4">
        <f>Table2[Profit]/Table2[Sales]</f>
        <v>0.19081276935620747</v>
      </c>
      <c r="U1542" t="s">
        <v>38</v>
      </c>
    </row>
    <row r="1543" spans="1:21" x14ac:dyDescent="0.35">
      <c r="A1543">
        <v>11637</v>
      </c>
      <c r="B1543" s="1">
        <v>45367</v>
      </c>
      <c r="C1543" s="2">
        <f>YEAR(Table2[Order Date])</f>
        <v>2024</v>
      </c>
      <c r="D1543" s="2" t="str">
        <f>TEXT(Table2[Order Date],"mmm")</f>
        <v>Mar</v>
      </c>
      <c r="E1543" t="s">
        <v>3235</v>
      </c>
      <c r="F1543" t="s">
        <v>40</v>
      </c>
      <c r="G1543" t="s">
        <v>103</v>
      </c>
      <c r="H1543" t="str">
        <f>VLOOKUP(Table2[[#This Row],[City]], Table46[], 2, FALSE)</f>
        <v>Gujarat</v>
      </c>
      <c r="I1543" t="s">
        <v>96</v>
      </c>
      <c r="J1543" t="s">
        <v>214</v>
      </c>
      <c r="K1543" t="s">
        <v>3236</v>
      </c>
      <c r="L1543" s="2">
        <v>5</v>
      </c>
      <c r="M1543" s="11">
        <v>28103</v>
      </c>
      <c r="N1543" s="6">
        <v>10</v>
      </c>
      <c r="O1543" s="4">
        <f>Table2[[#This Row],[Discount]]/100</f>
        <v>0.1</v>
      </c>
      <c r="P1543" s="4" t="str">
        <f>IF(Table2[[#This Row],[Discount%]]=0,"No Discount",
IF(Table2[[#This Row],[Discount%]]&lt;=0.1,"Medium Discount",
IF(Table2[[#This Row],[Discount%]]&lt;=0.2,"High Discount")))</f>
        <v>Medium Discount</v>
      </c>
      <c r="Q1543" s="9">
        <f>(Table2[Unit_Price]*Table2[Quantity])*(Table2[Discount]/100)</f>
        <v>14051.5</v>
      </c>
      <c r="R1543" s="10">
        <v>126463.5</v>
      </c>
      <c r="S1543" s="10">
        <v>10750.92</v>
      </c>
      <c r="T1543" s="4">
        <f>Table2[Profit]/Table2[Sales]</f>
        <v>8.5012039046839599E-2</v>
      </c>
      <c r="U1543" t="s">
        <v>33</v>
      </c>
    </row>
    <row r="1544" spans="1:21" x14ac:dyDescent="0.35">
      <c r="A1544">
        <v>11638</v>
      </c>
      <c r="B1544" s="1">
        <v>45213</v>
      </c>
      <c r="C1544" s="2">
        <f>YEAR(Table2[Order Date])</f>
        <v>2023</v>
      </c>
      <c r="D1544" s="2" t="str">
        <f>TEXT(Table2[Order Date],"mmm")</f>
        <v>Oct</v>
      </c>
      <c r="E1544" t="s">
        <v>3237</v>
      </c>
      <c r="F1544" t="s">
        <v>28</v>
      </c>
      <c r="G1544" t="s">
        <v>29</v>
      </c>
      <c r="H1544" t="str">
        <f>VLOOKUP(Table2[[#This Row],[City]], Table46[], 2, FALSE)</f>
        <v>Bihar</v>
      </c>
      <c r="I1544" t="s">
        <v>86</v>
      </c>
      <c r="J1544" t="s">
        <v>90</v>
      </c>
      <c r="K1544" t="s">
        <v>3238</v>
      </c>
      <c r="L1544" s="2">
        <v>5</v>
      </c>
      <c r="M1544" s="11">
        <v>61575</v>
      </c>
      <c r="N1544" s="6">
        <v>10</v>
      </c>
      <c r="O1544" s="4">
        <f>Table2[[#This Row],[Discount]]/100</f>
        <v>0.1</v>
      </c>
      <c r="P1544" s="4" t="str">
        <f>IF(Table2[[#This Row],[Discount%]]=0,"No Discount",
IF(Table2[[#This Row],[Discount%]]&lt;=0.1,"Medium Discount",
IF(Table2[[#This Row],[Discount%]]&lt;=0.2,"High Discount")))</f>
        <v>Medium Discount</v>
      </c>
      <c r="Q1544" s="9">
        <f>(Table2[Unit_Price]*Table2[Quantity])*(Table2[Discount]/100)</f>
        <v>30787.5</v>
      </c>
      <c r="R1544" s="10">
        <v>277087.5</v>
      </c>
      <c r="S1544" s="10">
        <v>65900.41</v>
      </c>
      <c r="T1544" s="4">
        <f>Table2[Profit]/Table2[Sales]</f>
        <v>0.23783248973699644</v>
      </c>
      <c r="U1544" t="s">
        <v>83</v>
      </c>
    </row>
    <row r="1545" spans="1:21" x14ac:dyDescent="0.35">
      <c r="A1545">
        <v>11639</v>
      </c>
      <c r="B1545" s="1">
        <v>45859</v>
      </c>
      <c r="C1545" s="2">
        <f>YEAR(Table2[Order Date])</f>
        <v>2025</v>
      </c>
      <c r="D1545" s="2" t="str">
        <f>TEXT(Table2[Order Date],"mmm")</f>
        <v>Jul</v>
      </c>
      <c r="E1545" t="s">
        <v>3239</v>
      </c>
      <c r="F1545" t="s">
        <v>22</v>
      </c>
      <c r="G1545" t="s">
        <v>54</v>
      </c>
      <c r="H1545" t="str">
        <f>VLOOKUP(Table2[[#This Row],[City]], Table46[], 2, FALSE)</f>
        <v>Uttar Pradesh</v>
      </c>
      <c r="I1545" t="s">
        <v>30</v>
      </c>
      <c r="J1545" t="s">
        <v>65</v>
      </c>
      <c r="K1545" t="s">
        <v>3240</v>
      </c>
      <c r="L1545" s="2">
        <v>1</v>
      </c>
      <c r="M1545" s="11">
        <v>60303</v>
      </c>
      <c r="N1545" s="6">
        <v>20</v>
      </c>
      <c r="O1545" s="4">
        <f>Table2[[#This Row],[Discount]]/100</f>
        <v>0.2</v>
      </c>
      <c r="P1545" s="4" t="str">
        <f>IF(Table2[[#This Row],[Discount%]]=0,"No Discount",
IF(Table2[[#This Row],[Discount%]]&lt;=0.1,"Medium Discount",
IF(Table2[[#This Row],[Discount%]]&lt;=0.2,"High Discount")))</f>
        <v>High Discount</v>
      </c>
      <c r="Q1545" s="9">
        <f>(Table2[Unit_Price]*Table2[Quantity])*(Table2[Discount]/100)</f>
        <v>12060.6</v>
      </c>
      <c r="R1545" s="10">
        <v>48242.400000000001</v>
      </c>
      <c r="S1545" s="10">
        <v>4371.72</v>
      </c>
      <c r="T1545" s="4">
        <f>Table2[Profit]/Table2[Sales]</f>
        <v>9.0619869658225966E-2</v>
      </c>
      <c r="U1545" t="s">
        <v>72</v>
      </c>
    </row>
    <row r="1546" spans="1:21" x14ac:dyDescent="0.35">
      <c r="A1546">
        <v>11640</v>
      </c>
      <c r="B1546" s="1">
        <v>45535</v>
      </c>
      <c r="C1546" s="2">
        <f>YEAR(Table2[Order Date])</f>
        <v>2024</v>
      </c>
      <c r="D1546" s="2" t="str">
        <f>TEXT(Table2[Order Date],"mmm")</f>
        <v>Aug</v>
      </c>
      <c r="E1546" t="s">
        <v>3241</v>
      </c>
      <c r="F1546" t="s">
        <v>22</v>
      </c>
      <c r="G1546" t="s">
        <v>54</v>
      </c>
      <c r="H1546" t="str">
        <f>VLOOKUP(Table2[[#This Row],[City]], Table46[], 2, FALSE)</f>
        <v>Uttar Pradesh</v>
      </c>
      <c r="I1546" t="s">
        <v>129</v>
      </c>
      <c r="J1546" t="s">
        <v>148</v>
      </c>
      <c r="K1546" t="s">
        <v>3242</v>
      </c>
      <c r="L1546" s="2">
        <v>5</v>
      </c>
      <c r="M1546" s="11">
        <v>42684</v>
      </c>
      <c r="N1546" s="6">
        <v>20</v>
      </c>
      <c r="O1546" s="4">
        <f>Table2[[#This Row],[Discount]]/100</f>
        <v>0.2</v>
      </c>
      <c r="P1546" s="4" t="str">
        <f>IF(Table2[[#This Row],[Discount%]]=0,"No Discount",
IF(Table2[[#This Row],[Discount%]]&lt;=0.1,"Medium Discount",
IF(Table2[[#This Row],[Discount%]]&lt;=0.2,"High Discount")))</f>
        <v>High Discount</v>
      </c>
      <c r="Q1546" s="9">
        <f>(Table2[Unit_Price]*Table2[Quantity])*(Table2[Discount]/100)</f>
        <v>42684</v>
      </c>
      <c r="R1546" s="10">
        <v>170736</v>
      </c>
      <c r="S1546" s="10">
        <v>35802.53</v>
      </c>
      <c r="T1546" s="4">
        <f>Table2[Profit]/Table2[Sales]</f>
        <v>0.2096952605191641</v>
      </c>
      <c r="U1546" t="s">
        <v>38</v>
      </c>
    </row>
    <row r="1547" spans="1:21" x14ac:dyDescent="0.35">
      <c r="A1547">
        <v>11642</v>
      </c>
      <c r="B1547" s="1">
        <v>45641</v>
      </c>
      <c r="C1547" s="2">
        <f>YEAR(Table2[Order Date])</f>
        <v>2024</v>
      </c>
      <c r="D1547" s="2" t="str">
        <f>TEXT(Table2[Order Date],"mmm")</f>
        <v>Dec</v>
      </c>
      <c r="E1547" t="s">
        <v>3245</v>
      </c>
      <c r="F1547" t="s">
        <v>22</v>
      </c>
      <c r="G1547" t="s">
        <v>54</v>
      </c>
      <c r="H1547" t="str">
        <f>VLOOKUP(Table2[[#This Row],[City]], Table46[], 2, FALSE)</f>
        <v>Uttar Pradesh</v>
      </c>
      <c r="I1547" t="s">
        <v>46</v>
      </c>
      <c r="J1547" t="s">
        <v>201</v>
      </c>
      <c r="K1547" t="s">
        <v>3246</v>
      </c>
      <c r="L1547" s="2">
        <v>4</v>
      </c>
      <c r="M1547" s="11">
        <v>62391</v>
      </c>
      <c r="N1547" s="6">
        <v>15</v>
      </c>
      <c r="O1547" s="4">
        <f>Table2[[#This Row],[Discount]]/100</f>
        <v>0.15</v>
      </c>
      <c r="P1547" s="4" t="str">
        <f>IF(Table2[[#This Row],[Discount%]]=0,"No Discount",
IF(Table2[[#This Row],[Discount%]]&lt;=0.1,"Medium Discount",
IF(Table2[[#This Row],[Discount%]]&lt;=0.2,"High Discount")))</f>
        <v>High Discount</v>
      </c>
      <c r="Q1547" s="9">
        <f>(Table2[Unit_Price]*Table2[Quantity])*(Table2[Discount]/100)</f>
        <v>37434.6</v>
      </c>
      <c r="R1547" s="10">
        <v>212129.4</v>
      </c>
      <c r="S1547" s="10">
        <v>39302.36</v>
      </c>
      <c r="T1547" s="4">
        <f>Table2[Profit]/Table2[Sales]</f>
        <v>0.18527540265517181</v>
      </c>
      <c r="U1547" t="s">
        <v>72</v>
      </c>
    </row>
    <row r="1548" spans="1:21" x14ac:dyDescent="0.35">
      <c r="A1548">
        <v>11643</v>
      </c>
      <c r="B1548" s="1">
        <v>45347</v>
      </c>
      <c r="C1548" s="2">
        <f>YEAR(Table2[Order Date])</f>
        <v>2024</v>
      </c>
      <c r="D1548" s="2" t="str">
        <f>TEXT(Table2[Order Date],"mmm")</f>
        <v>Feb</v>
      </c>
      <c r="E1548" t="s">
        <v>3247</v>
      </c>
      <c r="F1548" t="s">
        <v>15</v>
      </c>
      <c r="G1548" t="s">
        <v>93</v>
      </c>
      <c r="H1548" t="str">
        <f>VLOOKUP(Table2[[#This Row],[City]], Table46[], 2, FALSE)</f>
        <v>Tamil Nadu</v>
      </c>
      <c r="I1548" t="s">
        <v>86</v>
      </c>
      <c r="J1548" t="s">
        <v>90</v>
      </c>
      <c r="K1548" t="s">
        <v>1198</v>
      </c>
      <c r="L1548" s="2">
        <v>2</v>
      </c>
      <c r="M1548" s="11">
        <v>37011</v>
      </c>
      <c r="N1548" s="6">
        <v>5</v>
      </c>
      <c r="O1548" s="4">
        <f>Table2[[#This Row],[Discount]]/100</f>
        <v>0.05</v>
      </c>
      <c r="P1548" s="4" t="str">
        <f>IF(Table2[[#This Row],[Discount%]]=0,"No Discount",
IF(Table2[[#This Row],[Discount%]]&lt;=0.1,"Medium Discount",
IF(Table2[[#This Row],[Discount%]]&lt;=0.2,"High Discount")))</f>
        <v>Medium Discount</v>
      </c>
      <c r="Q1548" s="9">
        <f>(Table2[Unit_Price]*Table2[Quantity])*(Table2[Discount]/100)</f>
        <v>3701.1000000000004</v>
      </c>
      <c r="R1548" s="10">
        <v>70320.899999999994</v>
      </c>
      <c r="S1548" s="10">
        <v>10952.68</v>
      </c>
      <c r="T1548" s="4">
        <f>Table2[Profit]/Table2[Sales]</f>
        <v>0.15575284161607716</v>
      </c>
      <c r="U1548" t="s">
        <v>33</v>
      </c>
    </row>
    <row r="1549" spans="1:21" x14ac:dyDescent="0.35">
      <c r="A1549">
        <v>11644</v>
      </c>
      <c r="B1549" s="1">
        <v>45205</v>
      </c>
      <c r="C1549" s="2">
        <f>YEAR(Table2[Order Date])</f>
        <v>2023</v>
      </c>
      <c r="D1549" s="2" t="str">
        <f>TEXT(Table2[Order Date],"mmm")</f>
        <v>Oct</v>
      </c>
      <c r="E1549" t="s">
        <v>3248</v>
      </c>
      <c r="F1549" t="s">
        <v>22</v>
      </c>
      <c r="G1549" t="s">
        <v>58</v>
      </c>
      <c r="H1549" t="str">
        <f>VLOOKUP(Table2[[#This Row],[City]], Table46[], 2, FALSE)</f>
        <v>Rajashtan</v>
      </c>
      <c r="I1549" t="s">
        <v>75</v>
      </c>
      <c r="J1549" t="s">
        <v>240</v>
      </c>
      <c r="K1549" t="s">
        <v>3249</v>
      </c>
      <c r="L1549" s="2">
        <v>1</v>
      </c>
      <c r="M1549" s="11">
        <v>24438</v>
      </c>
      <c r="N1549" s="6">
        <v>10</v>
      </c>
      <c r="O1549" s="4">
        <f>Table2[[#This Row],[Discount]]/100</f>
        <v>0.1</v>
      </c>
      <c r="P1549" s="4" t="str">
        <f>IF(Table2[[#This Row],[Discount%]]=0,"No Discount",
IF(Table2[[#This Row],[Discount%]]&lt;=0.1,"Medium Discount",
IF(Table2[[#This Row],[Discount%]]&lt;=0.2,"High Discount")))</f>
        <v>Medium Discount</v>
      </c>
      <c r="Q1549" s="9">
        <f>(Table2[Unit_Price]*Table2[Quantity])*(Table2[Discount]/100)</f>
        <v>2443.8000000000002</v>
      </c>
      <c r="R1549" s="10">
        <v>21994.2</v>
      </c>
      <c r="S1549" s="10">
        <v>5463.56</v>
      </c>
      <c r="T1549" s="4">
        <f>Table2[Profit]/Table2[Sales]</f>
        <v>0.24840912604232027</v>
      </c>
      <c r="U1549" t="s">
        <v>72</v>
      </c>
    </row>
    <row r="1550" spans="1:21" x14ac:dyDescent="0.35">
      <c r="A1550">
        <v>11645</v>
      </c>
      <c r="B1550" s="1">
        <v>45836</v>
      </c>
      <c r="C1550" s="2">
        <f>YEAR(Table2[Order Date])</f>
        <v>2025</v>
      </c>
      <c r="D1550" s="2" t="str">
        <f>TEXT(Table2[Order Date],"mmm")</f>
        <v>Jun</v>
      </c>
      <c r="E1550" t="s">
        <v>3250</v>
      </c>
      <c r="F1550" t="s">
        <v>28</v>
      </c>
      <c r="G1550" t="s">
        <v>114</v>
      </c>
      <c r="H1550" t="str">
        <f>VLOOKUP(Table2[[#This Row],[City]], Table46[], 2, FALSE)</f>
        <v>Jharkhand</v>
      </c>
      <c r="I1550" t="s">
        <v>46</v>
      </c>
      <c r="J1550" t="s">
        <v>47</v>
      </c>
      <c r="K1550" t="s">
        <v>3251</v>
      </c>
      <c r="L1550" s="2">
        <v>1</v>
      </c>
      <c r="M1550" s="11">
        <v>72063</v>
      </c>
      <c r="N1550" s="6">
        <v>5</v>
      </c>
      <c r="O1550" s="4">
        <f>Table2[[#This Row],[Discount]]/100</f>
        <v>0.05</v>
      </c>
      <c r="P1550" s="4" t="str">
        <f>IF(Table2[[#This Row],[Discount%]]=0,"No Discount",
IF(Table2[[#This Row],[Discount%]]&lt;=0.1,"Medium Discount",
IF(Table2[[#This Row],[Discount%]]&lt;=0.2,"High Discount")))</f>
        <v>Medium Discount</v>
      </c>
      <c r="Q1550" s="9">
        <f>(Table2[Unit_Price]*Table2[Quantity])*(Table2[Discount]/100)</f>
        <v>3603.15</v>
      </c>
      <c r="R1550" s="10">
        <v>68459.850000000006</v>
      </c>
      <c r="S1550" s="10">
        <v>5222.84</v>
      </c>
      <c r="T1550" s="4">
        <f>Table2[Profit]/Table2[Sales]</f>
        <v>7.6290555705278346E-2</v>
      </c>
      <c r="U1550" t="s">
        <v>72</v>
      </c>
    </row>
    <row r="1551" spans="1:21" x14ac:dyDescent="0.35">
      <c r="A1551">
        <v>11646</v>
      </c>
      <c r="B1551" s="1">
        <v>45892</v>
      </c>
      <c r="C1551" s="2">
        <f>YEAR(Table2[Order Date])</f>
        <v>2025</v>
      </c>
      <c r="D1551" s="2" t="str">
        <f>TEXT(Table2[Order Date],"mmm")</f>
        <v>Aug</v>
      </c>
      <c r="E1551" t="s">
        <v>3252</v>
      </c>
      <c r="F1551" t="s">
        <v>22</v>
      </c>
      <c r="G1551" t="s">
        <v>54</v>
      </c>
      <c r="H1551" t="str">
        <f>VLOOKUP(Table2[[#This Row],[City]], Table46[], 2, FALSE)</f>
        <v>Uttar Pradesh</v>
      </c>
      <c r="I1551" t="s">
        <v>24</v>
      </c>
      <c r="J1551" t="s">
        <v>59</v>
      </c>
      <c r="K1551" t="s">
        <v>60</v>
      </c>
      <c r="L1551" s="2">
        <v>1</v>
      </c>
      <c r="M1551" s="11">
        <v>55914</v>
      </c>
      <c r="N1551" s="6">
        <v>0</v>
      </c>
      <c r="O1551" s="4">
        <f>Table2[[#This Row],[Discount]]/100</f>
        <v>0</v>
      </c>
      <c r="P1551" s="4" t="str">
        <f>IF(Table2[[#This Row],[Discount%]]=0,"No Discount",
IF(Table2[[#This Row],[Discount%]]&lt;=0.1,"Medium Discount",
IF(Table2[[#This Row],[Discount%]]&lt;=0.2,"High Discount")))</f>
        <v>No Discount</v>
      </c>
      <c r="Q1551" s="9">
        <f>(Table2[Unit_Price]*Table2[Quantity])*(Table2[Discount]/100)</f>
        <v>0</v>
      </c>
      <c r="R1551" s="10">
        <v>55914</v>
      </c>
      <c r="S1551" s="10">
        <v>3180.85</v>
      </c>
      <c r="T1551" s="4">
        <f>Table2[Profit]/Table2[Sales]</f>
        <v>5.6888256966055012E-2</v>
      </c>
      <c r="U1551" t="s">
        <v>72</v>
      </c>
    </row>
    <row r="1552" spans="1:21" x14ac:dyDescent="0.35">
      <c r="A1552">
        <v>11647</v>
      </c>
      <c r="B1552" s="1">
        <v>45232</v>
      </c>
      <c r="C1552" s="2">
        <f>YEAR(Table2[Order Date])</f>
        <v>2023</v>
      </c>
      <c r="D1552" s="2" t="str">
        <f>TEXT(Table2[Order Date],"mmm")</f>
        <v>Nov</v>
      </c>
      <c r="E1552" t="s">
        <v>3253</v>
      </c>
      <c r="F1552" t="s">
        <v>28</v>
      </c>
      <c r="G1552" t="s">
        <v>35</v>
      </c>
      <c r="H1552" t="str">
        <f>VLOOKUP(Table2[[#This Row],[City]], Table46[], 2, FALSE)</f>
        <v>West Bengal</v>
      </c>
      <c r="I1552" t="s">
        <v>86</v>
      </c>
      <c r="J1552" t="s">
        <v>118</v>
      </c>
      <c r="K1552" t="s">
        <v>2527</v>
      </c>
      <c r="L1552" s="2">
        <v>3</v>
      </c>
      <c r="M1552" s="11">
        <v>79420</v>
      </c>
      <c r="N1552" s="6">
        <v>20</v>
      </c>
      <c r="O1552" s="4">
        <f>Table2[[#This Row],[Discount]]/100</f>
        <v>0.2</v>
      </c>
      <c r="P1552" s="4" t="str">
        <f>IF(Table2[[#This Row],[Discount%]]=0,"No Discount",
IF(Table2[[#This Row],[Discount%]]&lt;=0.1,"Medium Discount",
IF(Table2[[#This Row],[Discount%]]&lt;=0.2,"High Discount")))</f>
        <v>High Discount</v>
      </c>
      <c r="Q1552" s="9">
        <f>(Table2[Unit_Price]*Table2[Quantity])*(Table2[Discount]/100)</f>
        <v>47652</v>
      </c>
      <c r="R1552" s="10">
        <v>190608</v>
      </c>
      <c r="S1552" s="10">
        <v>41600.699999999997</v>
      </c>
      <c r="T1552" s="4">
        <f>Table2[Profit]/Table2[Sales]</f>
        <v>0.21825264417023418</v>
      </c>
      <c r="U1552" t="s">
        <v>33</v>
      </c>
    </row>
    <row r="1553" spans="1:21" x14ac:dyDescent="0.35">
      <c r="A1553">
        <v>11648</v>
      </c>
      <c r="B1553" s="1">
        <v>45218</v>
      </c>
      <c r="C1553" s="2">
        <f>YEAR(Table2[Order Date])</f>
        <v>2023</v>
      </c>
      <c r="D1553" s="2" t="str">
        <f>TEXT(Table2[Order Date],"mmm")</f>
        <v>Oct</v>
      </c>
      <c r="E1553" t="s">
        <v>3254</v>
      </c>
      <c r="F1553" t="s">
        <v>28</v>
      </c>
      <c r="G1553" t="s">
        <v>35</v>
      </c>
      <c r="H1553" t="str">
        <f>VLOOKUP(Table2[[#This Row],[City]], Table46[], 2, FALSE)</f>
        <v>West Bengal</v>
      </c>
      <c r="I1553" t="s">
        <v>69</v>
      </c>
      <c r="J1553" t="s">
        <v>123</v>
      </c>
      <c r="K1553" t="s">
        <v>3223</v>
      </c>
      <c r="L1553" s="2">
        <v>4</v>
      </c>
      <c r="M1553" s="11">
        <v>42925</v>
      </c>
      <c r="N1553" s="6">
        <v>0</v>
      </c>
      <c r="O1553" s="4">
        <f>Table2[[#This Row],[Discount]]/100</f>
        <v>0</v>
      </c>
      <c r="P1553" s="4" t="str">
        <f>IF(Table2[[#This Row],[Discount%]]=0,"No Discount",
IF(Table2[[#This Row],[Discount%]]&lt;=0.1,"Medium Discount",
IF(Table2[[#This Row],[Discount%]]&lt;=0.2,"High Discount")))</f>
        <v>No Discount</v>
      </c>
      <c r="Q1553" s="9">
        <f>(Table2[Unit_Price]*Table2[Quantity])*(Table2[Discount]/100)</f>
        <v>0</v>
      </c>
      <c r="R1553" s="10">
        <v>171700</v>
      </c>
      <c r="S1553" s="10">
        <v>28766.76</v>
      </c>
      <c r="T1553" s="4">
        <f>Table2[Profit]/Table2[Sales]</f>
        <v>0.16754082702387885</v>
      </c>
      <c r="U1553" t="s">
        <v>20</v>
      </c>
    </row>
    <row r="1554" spans="1:21" x14ac:dyDescent="0.35">
      <c r="A1554">
        <v>11649</v>
      </c>
      <c r="B1554" s="1">
        <v>45731</v>
      </c>
      <c r="C1554" s="2">
        <f>YEAR(Table2[Order Date])</f>
        <v>2025</v>
      </c>
      <c r="D1554" s="2" t="str">
        <f>TEXT(Table2[Order Date],"mmm")</f>
        <v>Mar</v>
      </c>
      <c r="E1554" t="s">
        <v>3255</v>
      </c>
      <c r="F1554" t="s">
        <v>40</v>
      </c>
      <c r="G1554" t="s">
        <v>50</v>
      </c>
      <c r="H1554" t="str">
        <f>VLOOKUP(Table2[[#This Row],[City]], Table46[], 2, FALSE)</f>
        <v>Maharashtra</v>
      </c>
      <c r="I1554" t="s">
        <v>46</v>
      </c>
      <c r="J1554" t="s">
        <v>141</v>
      </c>
      <c r="K1554" t="s">
        <v>3256</v>
      </c>
      <c r="L1554" s="2">
        <v>4</v>
      </c>
      <c r="M1554" s="11">
        <v>48402</v>
      </c>
      <c r="N1554" s="6">
        <v>0</v>
      </c>
      <c r="O1554" s="4">
        <f>Table2[[#This Row],[Discount]]/100</f>
        <v>0</v>
      </c>
      <c r="P1554" s="4" t="str">
        <f>IF(Table2[[#This Row],[Discount%]]=0,"No Discount",
IF(Table2[[#This Row],[Discount%]]&lt;=0.1,"Medium Discount",
IF(Table2[[#This Row],[Discount%]]&lt;=0.2,"High Discount")))</f>
        <v>No Discount</v>
      </c>
      <c r="Q1554" s="9">
        <f>(Table2[Unit_Price]*Table2[Quantity])*(Table2[Discount]/100)</f>
        <v>0</v>
      </c>
      <c r="R1554" s="10">
        <v>193608</v>
      </c>
      <c r="S1554" s="10">
        <v>22576.47</v>
      </c>
      <c r="T1554" s="4">
        <f>Table2[Profit]/Table2[Sales]</f>
        <v>0.1166091793727532</v>
      </c>
      <c r="U1554" t="s">
        <v>83</v>
      </c>
    </row>
    <row r="1555" spans="1:21" x14ac:dyDescent="0.35">
      <c r="A1555">
        <v>11650</v>
      </c>
      <c r="B1555" s="1">
        <v>45287</v>
      </c>
      <c r="C1555" s="2">
        <f>YEAR(Table2[Order Date])</f>
        <v>2023</v>
      </c>
      <c r="D1555" s="2" t="str">
        <f>TEXT(Table2[Order Date],"mmm")</f>
        <v>Dec</v>
      </c>
      <c r="E1555" t="s">
        <v>3257</v>
      </c>
      <c r="F1555" t="s">
        <v>22</v>
      </c>
      <c r="G1555" t="s">
        <v>23</v>
      </c>
      <c r="H1555" t="str">
        <f>VLOOKUP(Table2[[#This Row],[City]], Table46[], 2, FALSE)</f>
        <v>Delhi</v>
      </c>
      <c r="I1555" t="s">
        <v>46</v>
      </c>
      <c r="J1555" t="s">
        <v>47</v>
      </c>
      <c r="K1555" t="s">
        <v>3258</v>
      </c>
      <c r="L1555" s="2">
        <v>2</v>
      </c>
      <c r="M1555" s="11">
        <v>33002</v>
      </c>
      <c r="N1555" s="6">
        <v>20</v>
      </c>
      <c r="O1555" s="4">
        <f>Table2[[#This Row],[Discount]]/100</f>
        <v>0.2</v>
      </c>
      <c r="P1555" s="4" t="str">
        <f>IF(Table2[[#This Row],[Discount%]]=0,"No Discount",
IF(Table2[[#This Row],[Discount%]]&lt;=0.1,"Medium Discount",
IF(Table2[[#This Row],[Discount%]]&lt;=0.2,"High Discount")))</f>
        <v>High Discount</v>
      </c>
      <c r="Q1555" s="9">
        <f>(Table2[Unit_Price]*Table2[Quantity])*(Table2[Discount]/100)</f>
        <v>13200.800000000001</v>
      </c>
      <c r="R1555" s="10">
        <v>52803.199999999997</v>
      </c>
      <c r="S1555" s="10">
        <v>12398.2</v>
      </c>
      <c r="T1555" s="4">
        <f>Table2[Profit]/Table2[Sales]</f>
        <v>0.2348001636264469</v>
      </c>
      <c r="U1555" t="s">
        <v>38</v>
      </c>
    </row>
    <row r="1556" spans="1:21" x14ac:dyDescent="0.35">
      <c r="A1556">
        <v>11652</v>
      </c>
      <c r="B1556" s="1">
        <v>45393</v>
      </c>
      <c r="C1556" s="2">
        <f>YEAR(Table2[Order Date])</f>
        <v>2024</v>
      </c>
      <c r="D1556" s="2" t="str">
        <f>TEXT(Table2[Order Date],"mmm")</f>
        <v>Apr</v>
      </c>
      <c r="E1556" t="s">
        <v>3261</v>
      </c>
      <c r="F1556" t="s">
        <v>28</v>
      </c>
      <c r="G1556" t="s">
        <v>85</v>
      </c>
      <c r="H1556" t="str">
        <f>VLOOKUP(Table2[[#This Row],[City]], Table46[], 2, FALSE)</f>
        <v>Odisha</v>
      </c>
      <c r="I1556" t="s">
        <v>69</v>
      </c>
      <c r="J1556" t="s">
        <v>115</v>
      </c>
      <c r="K1556" t="s">
        <v>3262</v>
      </c>
      <c r="L1556" s="2">
        <v>5</v>
      </c>
      <c r="M1556" s="11">
        <v>75565</v>
      </c>
      <c r="N1556" s="6">
        <v>15</v>
      </c>
      <c r="O1556" s="4">
        <f>Table2[[#This Row],[Discount]]/100</f>
        <v>0.15</v>
      </c>
      <c r="P1556" s="4" t="str">
        <f>IF(Table2[[#This Row],[Discount%]]=0,"No Discount",
IF(Table2[[#This Row],[Discount%]]&lt;=0.1,"Medium Discount",
IF(Table2[[#This Row],[Discount%]]&lt;=0.2,"High Discount")))</f>
        <v>High Discount</v>
      </c>
      <c r="Q1556" s="9">
        <f>(Table2[Unit_Price]*Table2[Quantity])*(Table2[Discount]/100)</f>
        <v>56673.75</v>
      </c>
      <c r="R1556" s="10">
        <v>321151.25</v>
      </c>
      <c r="S1556" s="10">
        <v>40472.69</v>
      </c>
      <c r="T1556" s="4">
        <f>Table2[Profit]/Table2[Sales]</f>
        <v>0.12602376606038432</v>
      </c>
      <c r="U1556" t="s">
        <v>33</v>
      </c>
    </row>
    <row r="1557" spans="1:21" x14ac:dyDescent="0.35">
      <c r="A1557">
        <v>11653</v>
      </c>
      <c r="B1557" s="1">
        <v>45317</v>
      </c>
      <c r="C1557" s="2">
        <f>YEAR(Table2[Order Date])</f>
        <v>2024</v>
      </c>
      <c r="D1557" s="2" t="str">
        <f>TEXT(Table2[Order Date],"mmm")</f>
        <v>Jan</v>
      </c>
      <c r="E1557" t="s">
        <v>3263</v>
      </c>
      <c r="F1557" t="s">
        <v>40</v>
      </c>
      <c r="G1557" t="s">
        <v>110</v>
      </c>
      <c r="H1557" t="str">
        <f>VLOOKUP(Table2[[#This Row],[City]], Table46[], 2, FALSE)</f>
        <v>Gujarat</v>
      </c>
      <c r="I1557" t="s">
        <v>17</v>
      </c>
      <c r="J1557" t="s">
        <v>111</v>
      </c>
      <c r="K1557" t="s">
        <v>3264</v>
      </c>
      <c r="L1557" s="2">
        <v>1</v>
      </c>
      <c r="M1557" s="11">
        <v>39595</v>
      </c>
      <c r="N1557" s="6">
        <v>0</v>
      </c>
      <c r="O1557" s="4">
        <f>Table2[[#This Row],[Discount]]/100</f>
        <v>0</v>
      </c>
      <c r="P1557" s="4" t="str">
        <f>IF(Table2[[#This Row],[Discount%]]=0,"No Discount",
IF(Table2[[#This Row],[Discount%]]&lt;=0.1,"Medium Discount",
IF(Table2[[#This Row],[Discount%]]&lt;=0.2,"High Discount")))</f>
        <v>No Discount</v>
      </c>
      <c r="Q1557" s="9">
        <f>(Table2[Unit_Price]*Table2[Quantity])*(Table2[Discount]/100)</f>
        <v>0</v>
      </c>
      <c r="R1557" s="10">
        <v>39595</v>
      </c>
      <c r="S1557" s="10">
        <v>2517.44</v>
      </c>
      <c r="T1557" s="4">
        <f>Table2[Profit]/Table2[Sales]</f>
        <v>6.3579744917287531E-2</v>
      </c>
      <c r="U1557" t="s">
        <v>83</v>
      </c>
    </row>
    <row r="1558" spans="1:21" x14ac:dyDescent="0.35">
      <c r="A1558">
        <v>11654</v>
      </c>
      <c r="B1558" s="1">
        <v>45678</v>
      </c>
      <c r="C1558" s="2">
        <f>YEAR(Table2[Order Date])</f>
        <v>2025</v>
      </c>
      <c r="D1558" s="2" t="str">
        <f>TEXT(Table2[Order Date],"mmm")</f>
        <v>Jan</v>
      </c>
      <c r="E1558" t="s">
        <v>3265</v>
      </c>
      <c r="F1558" t="s">
        <v>15</v>
      </c>
      <c r="G1558" t="s">
        <v>93</v>
      </c>
      <c r="H1558" t="str">
        <f>VLOOKUP(Table2[[#This Row],[City]], Table46[], 2, FALSE)</f>
        <v>Tamil Nadu</v>
      </c>
      <c r="I1558" t="s">
        <v>129</v>
      </c>
      <c r="J1558" t="s">
        <v>168</v>
      </c>
      <c r="K1558" t="s">
        <v>3266</v>
      </c>
      <c r="L1558" s="2">
        <v>2</v>
      </c>
      <c r="M1558" s="11">
        <v>2060</v>
      </c>
      <c r="N1558" s="6">
        <v>0</v>
      </c>
      <c r="O1558" s="4">
        <f>Table2[[#This Row],[Discount]]/100</f>
        <v>0</v>
      </c>
      <c r="P1558" s="4" t="str">
        <f>IF(Table2[[#This Row],[Discount%]]=0,"No Discount",
IF(Table2[[#This Row],[Discount%]]&lt;=0.1,"Medium Discount",
IF(Table2[[#This Row],[Discount%]]&lt;=0.2,"High Discount")))</f>
        <v>No Discount</v>
      </c>
      <c r="Q1558" s="9">
        <f>(Table2[Unit_Price]*Table2[Quantity])*(Table2[Discount]/100)</f>
        <v>0</v>
      </c>
      <c r="R1558" s="10">
        <v>4120</v>
      </c>
      <c r="S1558" s="10">
        <v>225.9</v>
      </c>
      <c r="T1558" s="4">
        <f>Table2[Profit]/Table2[Sales]</f>
        <v>5.483009708737864E-2</v>
      </c>
      <c r="U1558" t="s">
        <v>72</v>
      </c>
    </row>
    <row r="1559" spans="1:21" x14ac:dyDescent="0.35">
      <c r="A1559">
        <v>11655</v>
      </c>
      <c r="B1559" s="1">
        <v>45669</v>
      </c>
      <c r="C1559" s="2">
        <f>YEAR(Table2[Order Date])</f>
        <v>2025</v>
      </c>
      <c r="D1559" s="2" t="str">
        <f>TEXT(Table2[Order Date],"mmm")</f>
        <v>Jan</v>
      </c>
      <c r="E1559" t="s">
        <v>3267</v>
      </c>
      <c r="F1559" t="s">
        <v>15</v>
      </c>
      <c r="G1559" t="s">
        <v>147</v>
      </c>
      <c r="H1559" t="str">
        <f>VLOOKUP(Table2[[#This Row],[City]], Table46[], 2, FALSE)</f>
        <v>Kerala</v>
      </c>
      <c r="I1559" t="s">
        <v>69</v>
      </c>
      <c r="J1559" t="s">
        <v>70</v>
      </c>
      <c r="K1559" t="s">
        <v>3268</v>
      </c>
      <c r="L1559" s="2">
        <v>3</v>
      </c>
      <c r="M1559" s="11">
        <v>68438</v>
      </c>
      <c r="N1559" s="6">
        <v>0</v>
      </c>
      <c r="O1559" s="4">
        <f>Table2[[#This Row],[Discount]]/100</f>
        <v>0</v>
      </c>
      <c r="P1559" s="4" t="str">
        <f>IF(Table2[[#This Row],[Discount%]]=0,"No Discount",
IF(Table2[[#This Row],[Discount%]]&lt;=0.1,"Medium Discount",
IF(Table2[[#This Row],[Discount%]]&lt;=0.2,"High Discount")))</f>
        <v>No Discount</v>
      </c>
      <c r="Q1559" s="9">
        <f>(Table2[Unit_Price]*Table2[Quantity])*(Table2[Discount]/100)</f>
        <v>0</v>
      </c>
      <c r="R1559" s="10">
        <v>205314</v>
      </c>
      <c r="S1559" s="10">
        <v>33447.949999999997</v>
      </c>
      <c r="T1559" s="4">
        <f>Table2[Profit]/Table2[Sales]</f>
        <v>0.16291119943111526</v>
      </c>
      <c r="U1559" t="s">
        <v>72</v>
      </c>
    </row>
    <row r="1560" spans="1:21" x14ac:dyDescent="0.35">
      <c r="A1560">
        <v>11656</v>
      </c>
      <c r="B1560" s="1">
        <v>45700</v>
      </c>
      <c r="C1560" s="2">
        <f>YEAR(Table2[Order Date])</f>
        <v>2025</v>
      </c>
      <c r="D1560" s="2" t="str">
        <f>TEXT(Table2[Order Date],"mmm")</f>
        <v>Feb</v>
      </c>
      <c r="E1560" t="s">
        <v>3269</v>
      </c>
      <c r="F1560" t="s">
        <v>15</v>
      </c>
      <c r="G1560" t="s">
        <v>93</v>
      </c>
      <c r="H1560" t="str">
        <f>VLOOKUP(Table2[[#This Row],[City]], Table46[], 2, FALSE)</f>
        <v>Tamil Nadu</v>
      </c>
      <c r="I1560" t="s">
        <v>24</v>
      </c>
      <c r="J1560" t="s">
        <v>36</v>
      </c>
      <c r="K1560" t="s">
        <v>3270</v>
      </c>
      <c r="L1560" s="2">
        <v>3</v>
      </c>
      <c r="M1560" s="11">
        <v>19152</v>
      </c>
      <c r="N1560" s="6">
        <v>10</v>
      </c>
      <c r="O1560" s="4">
        <f>Table2[[#This Row],[Discount]]/100</f>
        <v>0.1</v>
      </c>
      <c r="P1560" s="4" t="str">
        <f>IF(Table2[[#This Row],[Discount%]]=0,"No Discount",
IF(Table2[[#This Row],[Discount%]]&lt;=0.1,"Medium Discount",
IF(Table2[[#This Row],[Discount%]]&lt;=0.2,"High Discount")))</f>
        <v>Medium Discount</v>
      </c>
      <c r="Q1560" s="9">
        <f>(Table2[Unit_Price]*Table2[Quantity])*(Table2[Discount]/100)</f>
        <v>5745.6</v>
      </c>
      <c r="R1560" s="10">
        <v>51710.400000000001</v>
      </c>
      <c r="S1560" s="10">
        <v>6633.79</v>
      </c>
      <c r="T1560" s="4">
        <f>Table2[Profit]/Table2[Sales]</f>
        <v>0.12828734645255113</v>
      </c>
      <c r="U1560" t="s">
        <v>20</v>
      </c>
    </row>
    <row r="1561" spans="1:21" x14ac:dyDescent="0.35">
      <c r="A1561">
        <v>11657</v>
      </c>
      <c r="B1561" s="1">
        <v>45285</v>
      </c>
      <c r="C1561" s="2">
        <f>YEAR(Table2[Order Date])</f>
        <v>2023</v>
      </c>
      <c r="D1561" s="2" t="str">
        <f>TEXT(Table2[Order Date],"mmm")</f>
        <v>Dec</v>
      </c>
      <c r="E1561" t="s">
        <v>3271</v>
      </c>
      <c r="F1561" t="s">
        <v>28</v>
      </c>
      <c r="G1561" t="s">
        <v>35</v>
      </c>
      <c r="H1561" t="str">
        <f>VLOOKUP(Table2[[#This Row],[City]], Table46[], 2, FALSE)</f>
        <v>West Bengal</v>
      </c>
      <c r="I1561" t="s">
        <v>75</v>
      </c>
      <c r="J1561" t="s">
        <v>76</v>
      </c>
      <c r="K1561" t="s">
        <v>3272</v>
      </c>
      <c r="L1561" s="2">
        <v>2</v>
      </c>
      <c r="M1561" s="11">
        <v>57033</v>
      </c>
      <c r="N1561" s="6">
        <v>5</v>
      </c>
      <c r="O1561" s="4">
        <f>Table2[[#This Row],[Discount]]/100</f>
        <v>0.05</v>
      </c>
      <c r="P1561" s="4" t="str">
        <f>IF(Table2[[#This Row],[Discount%]]=0,"No Discount",
IF(Table2[[#This Row],[Discount%]]&lt;=0.1,"Medium Discount",
IF(Table2[[#This Row],[Discount%]]&lt;=0.2,"High Discount")))</f>
        <v>Medium Discount</v>
      </c>
      <c r="Q1561" s="9">
        <f>(Table2[Unit_Price]*Table2[Quantity])*(Table2[Discount]/100)</f>
        <v>5703.3</v>
      </c>
      <c r="R1561" s="10">
        <v>108362.7</v>
      </c>
      <c r="S1561" s="10">
        <v>11472.15</v>
      </c>
      <c r="T1561" s="4">
        <f>Table2[Profit]/Table2[Sales]</f>
        <v>0.10586807083987387</v>
      </c>
      <c r="U1561" t="s">
        <v>20</v>
      </c>
    </row>
    <row r="1562" spans="1:21" x14ac:dyDescent="0.35">
      <c r="A1562">
        <v>11658</v>
      </c>
      <c r="B1562" s="1">
        <v>45795</v>
      </c>
      <c r="C1562" s="2">
        <f>YEAR(Table2[Order Date])</f>
        <v>2025</v>
      </c>
      <c r="D1562" s="2" t="str">
        <f>TEXT(Table2[Order Date],"mmm")</f>
        <v>May</v>
      </c>
      <c r="E1562" t="s">
        <v>3273</v>
      </c>
      <c r="F1562" t="s">
        <v>28</v>
      </c>
      <c r="G1562" t="s">
        <v>29</v>
      </c>
      <c r="H1562" t="str">
        <f>VLOOKUP(Table2[[#This Row],[City]], Table46[], 2, FALSE)</f>
        <v>Bihar</v>
      </c>
      <c r="I1562" t="s">
        <v>86</v>
      </c>
      <c r="J1562" t="s">
        <v>296</v>
      </c>
      <c r="K1562" t="s">
        <v>3274</v>
      </c>
      <c r="L1562" s="2">
        <v>2</v>
      </c>
      <c r="M1562" s="11">
        <v>2115</v>
      </c>
      <c r="N1562" s="6">
        <v>5</v>
      </c>
      <c r="O1562" s="4">
        <f>Table2[[#This Row],[Discount]]/100</f>
        <v>0.05</v>
      </c>
      <c r="P1562" s="4" t="str">
        <f>IF(Table2[[#This Row],[Discount%]]=0,"No Discount",
IF(Table2[[#This Row],[Discount%]]&lt;=0.1,"Medium Discount",
IF(Table2[[#This Row],[Discount%]]&lt;=0.2,"High Discount")))</f>
        <v>Medium Discount</v>
      </c>
      <c r="Q1562" s="9">
        <f>(Table2[Unit_Price]*Table2[Quantity])*(Table2[Discount]/100)</f>
        <v>211.5</v>
      </c>
      <c r="R1562" s="10">
        <v>4018.5</v>
      </c>
      <c r="S1562" s="10">
        <v>593.97</v>
      </c>
      <c r="T1562" s="4">
        <f>Table2[Profit]/Table2[Sales]</f>
        <v>0.14780888391190744</v>
      </c>
      <c r="U1562" t="s">
        <v>38</v>
      </c>
    </row>
    <row r="1563" spans="1:21" x14ac:dyDescent="0.35">
      <c r="A1563">
        <v>11659</v>
      </c>
      <c r="B1563" s="1">
        <v>45801</v>
      </c>
      <c r="C1563" s="2">
        <f>YEAR(Table2[Order Date])</f>
        <v>2025</v>
      </c>
      <c r="D1563" s="2" t="str">
        <f>TEXT(Table2[Order Date],"mmm")</f>
        <v>May</v>
      </c>
      <c r="E1563" t="s">
        <v>3275</v>
      </c>
      <c r="F1563" t="s">
        <v>22</v>
      </c>
      <c r="G1563" t="s">
        <v>54</v>
      </c>
      <c r="H1563" t="str">
        <f>VLOOKUP(Table2[[#This Row],[City]], Table46[], 2, FALSE)</f>
        <v>Uttar Pradesh</v>
      </c>
      <c r="I1563" t="s">
        <v>17</v>
      </c>
      <c r="J1563" t="s">
        <v>291</v>
      </c>
      <c r="K1563" t="s">
        <v>3276</v>
      </c>
      <c r="L1563" s="2">
        <v>5</v>
      </c>
      <c r="M1563" s="11">
        <v>74783</v>
      </c>
      <c r="N1563" s="6">
        <v>0</v>
      </c>
      <c r="O1563" s="4">
        <f>Table2[[#This Row],[Discount]]/100</f>
        <v>0</v>
      </c>
      <c r="P1563" s="4" t="str">
        <f>IF(Table2[[#This Row],[Discount%]]=0,"No Discount",
IF(Table2[[#This Row],[Discount%]]&lt;=0.1,"Medium Discount",
IF(Table2[[#This Row],[Discount%]]&lt;=0.2,"High Discount")))</f>
        <v>No Discount</v>
      </c>
      <c r="Q1563" s="9">
        <f>(Table2[Unit_Price]*Table2[Quantity])*(Table2[Discount]/100)</f>
        <v>0</v>
      </c>
      <c r="R1563" s="10">
        <v>373915</v>
      </c>
      <c r="S1563" s="10">
        <v>43357.72</v>
      </c>
      <c r="T1563" s="4">
        <f>Table2[Profit]/Table2[Sales]</f>
        <v>0.11595608627629274</v>
      </c>
      <c r="U1563" t="s">
        <v>72</v>
      </c>
    </row>
    <row r="1564" spans="1:21" x14ac:dyDescent="0.35">
      <c r="A1564">
        <v>11660</v>
      </c>
      <c r="B1564" s="1">
        <v>45277</v>
      </c>
      <c r="C1564" s="2">
        <f>YEAR(Table2[Order Date])</f>
        <v>2023</v>
      </c>
      <c r="D1564" s="2" t="str">
        <f>TEXT(Table2[Order Date],"mmm")</f>
        <v>Dec</v>
      </c>
      <c r="E1564" t="s">
        <v>3277</v>
      </c>
      <c r="F1564" t="s">
        <v>40</v>
      </c>
      <c r="G1564" t="s">
        <v>41</v>
      </c>
      <c r="H1564" t="str">
        <f>VLOOKUP(Table2[[#This Row],[City]], Table46[], 2, FALSE)</f>
        <v>Maharashtra</v>
      </c>
      <c r="I1564" t="s">
        <v>129</v>
      </c>
      <c r="J1564" t="s">
        <v>148</v>
      </c>
      <c r="K1564" t="s">
        <v>3278</v>
      </c>
      <c r="L1564" s="2">
        <v>3</v>
      </c>
      <c r="M1564" s="11">
        <v>19701</v>
      </c>
      <c r="N1564" s="6">
        <v>10</v>
      </c>
      <c r="O1564" s="4">
        <f>Table2[[#This Row],[Discount]]/100</f>
        <v>0.1</v>
      </c>
      <c r="P1564" s="4" t="str">
        <f>IF(Table2[[#This Row],[Discount%]]=0,"No Discount",
IF(Table2[[#This Row],[Discount%]]&lt;=0.1,"Medium Discount",
IF(Table2[[#This Row],[Discount%]]&lt;=0.2,"High Discount")))</f>
        <v>Medium Discount</v>
      </c>
      <c r="Q1564" s="9">
        <f>(Table2[Unit_Price]*Table2[Quantity])*(Table2[Discount]/100)</f>
        <v>5910.3</v>
      </c>
      <c r="R1564" s="10">
        <v>53192.7</v>
      </c>
      <c r="S1564" s="10">
        <v>3178.33</v>
      </c>
      <c r="T1564" s="4">
        <f>Table2[Profit]/Table2[Sales]</f>
        <v>5.9751244061685159E-2</v>
      </c>
      <c r="U1564" t="s">
        <v>33</v>
      </c>
    </row>
    <row r="1565" spans="1:21" x14ac:dyDescent="0.35">
      <c r="A1565">
        <v>11661</v>
      </c>
      <c r="B1565" s="1">
        <v>45365</v>
      </c>
      <c r="C1565" s="2">
        <f>YEAR(Table2[Order Date])</f>
        <v>2024</v>
      </c>
      <c r="D1565" s="2" t="str">
        <f>TEXT(Table2[Order Date],"mmm")</f>
        <v>Mar</v>
      </c>
      <c r="E1565" t="s">
        <v>3279</v>
      </c>
      <c r="F1565" t="s">
        <v>28</v>
      </c>
      <c r="G1565" t="s">
        <v>29</v>
      </c>
      <c r="H1565" t="str">
        <f>VLOOKUP(Table2[[#This Row],[City]], Table46[], 2, FALSE)</f>
        <v>Bihar</v>
      </c>
      <c r="I1565" t="s">
        <v>24</v>
      </c>
      <c r="J1565" t="s">
        <v>36</v>
      </c>
      <c r="K1565" t="s">
        <v>3280</v>
      </c>
      <c r="L1565" s="2">
        <v>5</v>
      </c>
      <c r="M1565" s="11">
        <v>2411</v>
      </c>
      <c r="N1565" s="6">
        <v>20</v>
      </c>
      <c r="O1565" s="4">
        <f>Table2[[#This Row],[Discount]]/100</f>
        <v>0.2</v>
      </c>
      <c r="P1565" s="4" t="str">
        <f>IF(Table2[[#This Row],[Discount%]]=0,"No Discount",
IF(Table2[[#This Row],[Discount%]]&lt;=0.1,"Medium Discount",
IF(Table2[[#This Row],[Discount%]]&lt;=0.2,"High Discount")))</f>
        <v>High Discount</v>
      </c>
      <c r="Q1565" s="9">
        <f>(Table2[Unit_Price]*Table2[Quantity])*(Table2[Discount]/100)</f>
        <v>2411</v>
      </c>
      <c r="R1565" s="10">
        <v>9644</v>
      </c>
      <c r="S1565" s="10">
        <v>693.05</v>
      </c>
      <c r="T1565" s="4">
        <f>Table2[Profit]/Table2[Sales]</f>
        <v>7.1863334715885518E-2</v>
      </c>
      <c r="U1565" t="s">
        <v>72</v>
      </c>
    </row>
    <row r="1566" spans="1:21" x14ac:dyDescent="0.35">
      <c r="A1566">
        <v>11662</v>
      </c>
      <c r="B1566" s="1">
        <v>45453</v>
      </c>
      <c r="C1566" s="2">
        <f>YEAR(Table2[Order Date])</f>
        <v>2024</v>
      </c>
      <c r="D1566" s="2" t="str">
        <f>TEXT(Table2[Order Date],"mmm")</f>
        <v>Jun</v>
      </c>
      <c r="E1566" t="s">
        <v>3281</v>
      </c>
      <c r="F1566" t="s">
        <v>40</v>
      </c>
      <c r="G1566" t="s">
        <v>110</v>
      </c>
      <c r="H1566" t="str">
        <f>VLOOKUP(Table2[[#This Row],[City]], Table46[], 2, FALSE)</f>
        <v>Gujarat</v>
      </c>
      <c r="I1566" t="s">
        <v>17</v>
      </c>
      <c r="J1566" t="s">
        <v>291</v>
      </c>
      <c r="K1566" t="s">
        <v>3282</v>
      </c>
      <c r="L1566" s="2">
        <v>5</v>
      </c>
      <c r="M1566" s="11">
        <v>11866</v>
      </c>
      <c r="N1566" s="6">
        <v>20</v>
      </c>
      <c r="O1566" s="4">
        <f>Table2[[#This Row],[Discount]]/100</f>
        <v>0.2</v>
      </c>
      <c r="P1566" s="4" t="str">
        <f>IF(Table2[[#This Row],[Discount%]]=0,"No Discount",
IF(Table2[[#This Row],[Discount%]]&lt;=0.1,"Medium Discount",
IF(Table2[[#This Row],[Discount%]]&lt;=0.2,"High Discount")))</f>
        <v>High Discount</v>
      </c>
      <c r="Q1566" s="9">
        <f>(Table2[Unit_Price]*Table2[Quantity])*(Table2[Discount]/100)</f>
        <v>11866</v>
      </c>
      <c r="R1566" s="10">
        <v>47464</v>
      </c>
      <c r="S1566" s="10">
        <v>9468.61</v>
      </c>
      <c r="T1566" s="4">
        <f>Table2[Profit]/Table2[Sales]</f>
        <v>0.19949035058149336</v>
      </c>
      <c r="U1566" t="s">
        <v>72</v>
      </c>
    </row>
    <row r="1567" spans="1:21" x14ac:dyDescent="0.35">
      <c r="A1567">
        <v>11663</v>
      </c>
      <c r="B1567" s="1">
        <v>45671</v>
      </c>
      <c r="C1567" s="2">
        <f>YEAR(Table2[Order Date])</f>
        <v>2025</v>
      </c>
      <c r="D1567" s="2" t="str">
        <f>TEXT(Table2[Order Date],"mmm")</f>
        <v>Jan</v>
      </c>
      <c r="E1567" t="s">
        <v>3283</v>
      </c>
      <c r="F1567" t="s">
        <v>15</v>
      </c>
      <c r="G1567" t="s">
        <v>93</v>
      </c>
      <c r="H1567" t="str">
        <f>VLOOKUP(Table2[[#This Row],[City]], Table46[], 2, FALSE)</f>
        <v>Tamil Nadu</v>
      </c>
      <c r="I1567" t="s">
        <v>46</v>
      </c>
      <c r="J1567" t="s">
        <v>47</v>
      </c>
      <c r="K1567" t="s">
        <v>3284</v>
      </c>
      <c r="L1567" s="2">
        <v>5</v>
      </c>
      <c r="M1567" s="11">
        <v>33773</v>
      </c>
      <c r="N1567" s="6">
        <v>20</v>
      </c>
      <c r="O1567" s="4">
        <f>Table2[[#This Row],[Discount]]/100</f>
        <v>0.2</v>
      </c>
      <c r="P1567" s="4" t="str">
        <f>IF(Table2[[#This Row],[Discount%]]=0,"No Discount",
IF(Table2[[#This Row],[Discount%]]&lt;=0.1,"Medium Discount",
IF(Table2[[#This Row],[Discount%]]&lt;=0.2,"High Discount")))</f>
        <v>High Discount</v>
      </c>
      <c r="Q1567" s="9">
        <f>(Table2[Unit_Price]*Table2[Quantity])*(Table2[Discount]/100)</f>
        <v>33773</v>
      </c>
      <c r="R1567" s="10">
        <v>135092</v>
      </c>
      <c r="S1567" s="10">
        <v>32752.29</v>
      </c>
      <c r="T1567" s="4">
        <f>Table2[Profit]/Table2[Sales]</f>
        <v>0.2424443342314867</v>
      </c>
      <c r="U1567" t="s">
        <v>33</v>
      </c>
    </row>
    <row r="1568" spans="1:21" x14ac:dyDescent="0.35">
      <c r="A1568">
        <v>11664</v>
      </c>
      <c r="B1568" s="1">
        <v>45645</v>
      </c>
      <c r="C1568" s="2">
        <f>YEAR(Table2[Order Date])</f>
        <v>2024</v>
      </c>
      <c r="D1568" s="2" t="str">
        <f>TEXT(Table2[Order Date],"mmm")</f>
        <v>Dec</v>
      </c>
      <c r="E1568" t="s">
        <v>3285</v>
      </c>
      <c r="F1568" t="s">
        <v>28</v>
      </c>
      <c r="G1568" t="s">
        <v>35</v>
      </c>
      <c r="H1568" t="str">
        <f>VLOOKUP(Table2[[#This Row],[City]], Table46[], 2, FALSE)</f>
        <v>West Bengal</v>
      </c>
      <c r="I1568" t="s">
        <v>129</v>
      </c>
      <c r="J1568" t="s">
        <v>130</v>
      </c>
      <c r="K1568" t="s">
        <v>3286</v>
      </c>
      <c r="L1568" s="2">
        <v>4</v>
      </c>
      <c r="M1568" s="11">
        <v>72509</v>
      </c>
      <c r="N1568" s="6">
        <v>10</v>
      </c>
      <c r="O1568" s="4">
        <f>Table2[[#This Row],[Discount]]/100</f>
        <v>0.1</v>
      </c>
      <c r="P1568" s="4" t="str">
        <f>IF(Table2[[#This Row],[Discount%]]=0,"No Discount",
IF(Table2[[#This Row],[Discount%]]&lt;=0.1,"Medium Discount",
IF(Table2[[#This Row],[Discount%]]&lt;=0.2,"High Discount")))</f>
        <v>Medium Discount</v>
      </c>
      <c r="Q1568" s="9">
        <f>(Table2[Unit_Price]*Table2[Quantity])*(Table2[Discount]/100)</f>
        <v>29003.600000000002</v>
      </c>
      <c r="R1568" s="10">
        <v>261032.4</v>
      </c>
      <c r="S1568" s="10">
        <v>59195.25</v>
      </c>
      <c r="T1568" s="4">
        <f>Table2[Profit]/Table2[Sales]</f>
        <v>0.22677357293577349</v>
      </c>
      <c r="U1568" t="s">
        <v>83</v>
      </c>
    </row>
    <row r="1569" spans="1:21" x14ac:dyDescent="0.35">
      <c r="A1569">
        <v>11665</v>
      </c>
      <c r="B1569" s="1">
        <v>45696</v>
      </c>
      <c r="C1569" s="2">
        <f>YEAR(Table2[Order Date])</f>
        <v>2025</v>
      </c>
      <c r="D1569" s="2" t="str">
        <f>TEXT(Table2[Order Date],"mmm")</f>
        <v>Feb</v>
      </c>
      <c r="E1569" t="s">
        <v>3287</v>
      </c>
      <c r="F1569" t="s">
        <v>15</v>
      </c>
      <c r="G1569" t="s">
        <v>93</v>
      </c>
      <c r="H1569" t="str">
        <f>VLOOKUP(Table2[[#This Row],[City]], Table46[], 2, FALSE)</f>
        <v>Tamil Nadu</v>
      </c>
      <c r="I1569" t="s">
        <v>24</v>
      </c>
      <c r="J1569" t="s">
        <v>59</v>
      </c>
      <c r="K1569" t="s">
        <v>3288</v>
      </c>
      <c r="L1569" s="2">
        <v>2</v>
      </c>
      <c r="M1569" s="11">
        <v>53752</v>
      </c>
      <c r="N1569" s="6">
        <v>0</v>
      </c>
      <c r="O1569" s="4">
        <f>Table2[[#This Row],[Discount]]/100</f>
        <v>0</v>
      </c>
      <c r="P1569" s="4" t="str">
        <f>IF(Table2[[#This Row],[Discount%]]=0,"No Discount",
IF(Table2[[#This Row],[Discount%]]&lt;=0.1,"Medium Discount",
IF(Table2[[#This Row],[Discount%]]&lt;=0.2,"High Discount")))</f>
        <v>No Discount</v>
      </c>
      <c r="Q1569" s="9">
        <f>(Table2[Unit_Price]*Table2[Quantity])*(Table2[Discount]/100)</f>
        <v>0</v>
      </c>
      <c r="R1569" s="10">
        <v>107504</v>
      </c>
      <c r="S1569" s="10">
        <v>25624.1</v>
      </c>
      <c r="T1569" s="4">
        <f>Table2[Profit]/Table2[Sales]</f>
        <v>0.23835485191248695</v>
      </c>
      <c r="U1569" t="s">
        <v>20</v>
      </c>
    </row>
    <row r="1570" spans="1:21" x14ac:dyDescent="0.35">
      <c r="A1570">
        <v>11666</v>
      </c>
      <c r="B1570" s="1">
        <v>45266</v>
      </c>
      <c r="C1570" s="2">
        <f>YEAR(Table2[Order Date])</f>
        <v>2023</v>
      </c>
      <c r="D1570" s="2" t="str">
        <f>TEXT(Table2[Order Date],"mmm")</f>
        <v>Dec</v>
      </c>
      <c r="E1570" t="s">
        <v>3289</v>
      </c>
      <c r="F1570" t="s">
        <v>15</v>
      </c>
      <c r="G1570" t="s">
        <v>93</v>
      </c>
      <c r="H1570" t="str">
        <f>VLOOKUP(Table2[[#This Row],[City]], Table46[], 2, FALSE)</f>
        <v>Tamil Nadu</v>
      </c>
      <c r="I1570" t="s">
        <v>42</v>
      </c>
      <c r="J1570" t="s">
        <v>79</v>
      </c>
      <c r="K1570" t="s">
        <v>3290</v>
      </c>
      <c r="L1570" s="2">
        <v>1</v>
      </c>
      <c r="M1570" s="11">
        <v>63433</v>
      </c>
      <c r="N1570" s="6">
        <v>0</v>
      </c>
      <c r="O1570" s="4">
        <f>Table2[[#This Row],[Discount]]/100</f>
        <v>0</v>
      </c>
      <c r="P1570" s="4" t="str">
        <f>IF(Table2[[#This Row],[Discount%]]=0,"No Discount",
IF(Table2[[#This Row],[Discount%]]&lt;=0.1,"Medium Discount",
IF(Table2[[#This Row],[Discount%]]&lt;=0.2,"High Discount")))</f>
        <v>No Discount</v>
      </c>
      <c r="Q1570" s="9">
        <f>(Table2[Unit_Price]*Table2[Quantity])*(Table2[Discount]/100)</f>
        <v>0</v>
      </c>
      <c r="R1570" s="10">
        <v>63433</v>
      </c>
      <c r="S1570" s="10">
        <v>15133.43</v>
      </c>
      <c r="T1570" s="4">
        <f>Table2[Profit]/Table2[Sales]</f>
        <v>0.23857345545693881</v>
      </c>
      <c r="U1570" t="s">
        <v>72</v>
      </c>
    </row>
    <row r="1571" spans="1:21" x14ac:dyDescent="0.35">
      <c r="A1571">
        <v>11667</v>
      </c>
      <c r="B1571" s="1">
        <v>45480</v>
      </c>
      <c r="C1571" s="2">
        <f>YEAR(Table2[Order Date])</f>
        <v>2024</v>
      </c>
      <c r="D1571" s="2" t="str">
        <f>TEXT(Table2[Order Date],"mmm")</f>
        <v>Jul</v>
      </c>
      <c r="E1571" t="s">
        <v>3291</v>
      </c>
      <c r="F1571" t="s">
        <v>22</v>
      </c>
      <c r="G1571" t="s">
        <v>58</v>
      </c>
      <c r="H1571" t="str">
        <f>VLOOKUP(Table2[[#This Row],[City]], Table46[], 2, FALSE)</f>
        <v>Rajashtan</v>
      </c>
      <c r="I1571" t="s">
        <v>129</v>
      </c>
      <c r="J1571" t="s">
        <v>130</v>
      </c>
      <c r="K1571" t="s">
        <v>238</v>
      </c>
      <c r="L1571" s="2">
        <v>5</v>
      </c>
      <c r="M1571" s="11">
        <v>59997</v>
      </c>
      <c r="N1571" s="6">
        <v>20</v>
      </c>
      <c r="O1571" s="4">
        <f>Table2[[#This Row],[Discount]]/100</f>
        <v>0.2</v>
      </c>
      <c r="P1571" s="4" t="str">
        <f>IF(Table2[[#This Row],[Discount%]]=0,"No Discount",
IF(Table2[[#This Row],[Discount%]]&lt;=0.1,"Medium Discount",
IF(Table2[[#This Row],[Discount%]]&lt;=0.2,"High Discount")))</f>
        <v>High Discount</v>
      </c>
      <c r="Q1571" s="9">
        <f>(Table2[Unit_Price]*Table2[Quantity])*(Table2[Discount]/100)</f>
        <v>59997</v>
      </c>
      <c r="R1571" s="10">
        <v>239988</v>
      </c>
      <c r="S1571" s="10">
        <v>46159.38</v>
      </c>
      <c r="T1571" s="4">
        <f>Table2[Profit]/Table2[Sales]</f>
        <v>0.19234036701835092</v>
      </c>
      <c r="U1571" t="s">
        <v>33</v>
      </c>
    </row>
    <row r="1572" spans="1:21" x14ac:dyDescent="0.35">
      <c r="A1572">
        <v>11669</v>
      </c>
      <c r="B1572" s="1">
        <v>45765</v>
      </c>
      <c r="C1572" s="2">
        <f>YEAR(Table2[Order Date])</f>
        <v>2025</v>
      </c>
      <c r="D1572" s="2" t="str">
        <f>TEXT(Table2[Order Date],"mmm")</f>
        <v>Apr</v>
      </c>
      <c r="E1572" t="s">
        <v>3293</v>
      </c>
      <c r="F1572" t="s">
        <v>22</v>
      </c>
      <c r="G1572" t="s">
        <v>167</v>
      </c>
      <c r="H1572" t="str">
        <f>VLOOKUP(Table2[[#This Row],[City]], Table46[], 2, FALSE)</f>
        <v>Punjab</v>
      </c>
      <c r="I1572" t="s">
        <v>86</v>
      </c>
      <c r="J1572" t="s">
        <v>118</v>
      </c>
      <c r="K1572" t="s">
        <v>3294</v>
      </c>
      <c r="L1572" s="2">
        <v>4</v>
      </c>
      <c r="M1572" s="11">
        <v>69718</v>
      </c>
      <c r="N1572" s="6">
        <v>10</v>
      </c>
      <c r="O1572" s="4">
        <f>Table2[[#This Row],[Discount]]/100</f>
        <v>0.1</v>
      </c>
      <c r="P1572" s="4" t="str">
        <f>IF(Table2[[#This Row],[Discount%]]=0,"No Discount",
IF(Table2[[#This Row],[Discount%]]&lt;=0.1,"Medium Discount",
IF(Table2[[#This Row],[Discount%]]&lt;=0.2,"High Discount")))</f>
        <v>Medium Discount</v>
      </c>
      <c r="Q1572" s="9">
        <f>(Table2[Unit_Price]*Table2[Quantity])*(Table2[Discount]/100)</f>
        <v>27887.200000000001</v>
      </c>
      <c r="R1572" s="10">
        <v>250984.8</v>
      </c>
      <c r="S1572" s="10">
        <v>36369.51</v>
      </c>
      <c r="T1572" s="4">
        <f>Table2[Profit]/Table2[Sales]</f>
        <v>0.14490722147317289</v>
      </c>
      <c r="U1572" t="s">
        <v>83</v>
      </c>
    </row>
    <row r="1573" spans="1:21" x14ac:dyDescent="0.35">
      <c r="A1573">
        <v>11671</v>
      </c>
      <c r="B1573" s="1">
        <v>45303</v>
      </c>
      <c r="C1573" s="2">
        <f>YEAR(Table2[Order Date])</f>
        <v>2024</v>
      </c>
      <c r="D1573" s="2" t="str">
        <f>TEXT(Table2[Order Date],"mmm")</f>
        <v>Jan</v>
      </c>
      <c r="E1573" t="s">
        <v>3296</v>
      </c>
      <c r="F1573" t="s">
        <v>28</v>
      </c>
      <c r="G1573" t="s">
        <v>144</v>
      </c>
      <c r="H1573" t="str">
        <f>VLOOKUP(Table2[[#This Row],[City]], Table46[], 2, FALSE)</f>
        <v>Assam</v>
      </c>
      <c r="I1573" t="s">
        <v>96</v>
      </c>
      <c r="J1573" t="s">
        <v>214</v>
      </c>
      <c r="K1573" t="s">
        <v>3297</v>
      </c>
      <c r="L1573" s="2">
        <v>3</v>
      </c>
      <c r="M1573" s="11">
        <v>18632</v>
      </c>
      <c r="N1573" s="6">
        <v>10</v>
      </c>
      <c r="O1573" s="4">
        <f>Table2[[#This Row],[Discount]]/100</f>
        <v>0.1</v>
      </c>
      <c r="P1573" s="4" t="str">
        <f>IF(Table2[[#This Row],[Discount%]]=0,"No Discount",
IF(Table2[[#This Row],[Discount%]]&lt;=0.1,"Medium Discount",
IF(Table2[[#This Row],[Discount%]]&lt;=0.2,"High Discount")))</f>
        <v>Medium Discount</v>
      </c>
      <c r="Q1573" s="9">
        <f>(Table2[Unit_Price]*Table2[Quantity])*(Table2[Discount]/100)</f>
        <v>5589.6</v>
      </c>
      <c r="R1573" s="10">
        <v>50306.400000000001</v>
      </c>
      <c r="S1573" s="10">
        <v>5123.95</v>
      </c>
      <c r="T1573" s="4">
        <f>Table2[Profit]/Table2[Sales]</f>
        <v>0.10185483357982283</v>
      </c>
      <c r="U1573" t="s">
        <v>72</v>
      </c>
    </row>
    <row r="1574" spans="1:21" x14ac:dyDescent="0.35">
      <c r="A1574">
        <v>11672</v>
      </c>
      <c r="B1574" s="1">
        <v>45856</v>
      </c>
      <c r="C1574" s="2">
        <f>YEAR(Table2[Order Date])</f>
        <v>2025</v>
      </c>
      <c r="D1574" s="2" t="str">
        <f>TEXT(Table2[Order Date],"mmm")</f>
        <v>Jul</v>
      </c>
      <c r="E1574" t="s">
        <v>3298</v>
      </c>
      <c r="F1574" t="s">
        <v>40</v>
      </c>
      <c r="G1574" t="s">
        <v>110</v>
      </c>
      <c r="H1574" t="str">
        <f>VLOOKUP(Table2[[#This Row],[City]], Table46[], 2, FALSE)</f>
        <v>Gujarat</v>
      </c>
      <c r="I1574" t="s">
        <v>96</v>
      </c>
      <c r="J1574" t="s">
        <v>97</v>
      </c>
      <c r="K1574" t="s">
        <v>3299</v>
      </c>
      <c r="L1574" s="2">
        <v>4</v>
      </c>
      <c r="M1574" s="11">
        <v>79376</v>
      </c>
      <c r="N1574" s="6">
        <v>10</v>
      </c>
      <c r="O1574" s="4">
        <f>Table2[[#This Row],[Discount]]/100</f>
        <v>0.1</v>
      </c>
      <c r="P1574" s="4" t="str">
        <f>IF(Table2[[#This Row],[Discount%]]=0,"No Discount",
IF(Table2[[#This Row],[Discount%]]&lt;=0.1,"Medium Discount",
IF(Table2[[#This Row],[Discount%]]&lt;=0.2,"High Discount")))</f>
        <v>Medium Discount</v>
      </c>
      <c r="Q1574" s="9">
        <f>(Table2[Unit_Price]*Table2[Quantity])*(Table2[Discount]/100)</f>
        <v>31750.400000000001</v>
      </c>
      <c r="R1574" s="10">
        <v>285753.59999999998</v>
      </c>
      <c r="S1574" s="10">
        <v>63249.01</v>
      </c>
      <c r="T1574" s="4">
        <f>Table2[Profit]/Table2[Sales]</f>
        <v>0.22134107846760287</v>
      </c>
      <c r="U1574" t="s">
        <v>83</v>
      </c>
    </row>
    <row r="1575" spans="1:21" x14ac:dyDescent="0.35">
      <c r="A1575">
        <v>11673</v>
      </c>
      <c r="B1575" s="1">
        <v>45232</v>
      </c>
      <c r="C1575" s="2">
        <f>YEAR(Table2[Order Date])</f>
        <v>2023</v>
      </c>
      <c r="D1575" s="2" t="str">
        <f>TEXT(Table2[Order Date],"mmm")</f>
        <v>Nov</v>
      </c>
      <c r="E1575" t="s">
        <v>3300</v>
      </c>
      <c r="F1575" t="s">
        <v>28</v>
      </c>
      <c r="G1575" t="s">
        <v>85</v>
      </c>
      <c r="H1575" t="str">
        <f>VLOOKUP(Table2[[#This Row],[City]], Table46[], 2, FALSE)</f>
        <v>Odisha</v>
      </c>
      <c r="I1575" t="s">
        <v>30</v>
      </c>
      <c r="J1575" t="s">
        <v>31</v>
      </c>
      <c r="K1575" t="s">
        <v>32</v>
      </c>
      <c r="L1575" s="2">
        <v>1</v>
      </c>
      <c r="M1575" s="11">
        <v>46364</v>
      </c>
      <c r="N1575" s="6">
        <v>5</v>
      </c>
      <c r="O1575" s="4">
        <f>Table2[[#This Row],[Discount]]/100</f>
        <v>0.05</v>
      </c>
      <c r="P1575" s="4" t="str">
        <f>IF(Table2[[#This Row],[Discount%]]=0,"No Discount",
IF(Table2[[#This Row],[Discount%]]&lt;=0.1,"Medium Discount",
IF(Table2[[#This Row],[Discount%]]&lt;=0.2,"High Discount")))</f>
        <v>Medium Discount</v>
      </c>
      <c r="Q1575" s="9">
        <f>(Table2[Unit_Price]*Table2[Quantity])*(Table2[Discount]/100)</f>
        <v>2318.2000000000003</v>
      </c>
      <c r="R1575" s="10">
        <v>44045.8</v>
      </c>
      <c r="S1575" s="10">
        <v>8913.8700000000008</v>
      </c>
      <c r="T1575" s="4">
        <f>Table2[Profit]/Table2[Sales]</f>
        <v>0.20237729817598954</v>
      </c>
      <c r="U1575" t="s">
        <v>20</v>
      </c>
    </row>
    <row r="1576" spans="1:21" x14ac:dyDescent="0.35">
      <c r="A1576">
        <v>11674</v>
      </c>
      <c r="B1576" s="1">
        <v>45355</v>
      </c>
      <c r="C1576" s="2">
        <f>YEAR(Table2[Order Date])</f>
        <v>2024</v>
      </c>
      <c r="D1576" s="2" t="str">
        <f>TEXT(Table2[Order Date],"mmm")</f>
        <v>Mar</v>
      </c>
      <c r="E1576" t="s">
        <v>3301</v>
      </c>
      <c r="F1576" t="s">
        <v>22</v>
      </c>
      <c r="G1576" t="s">
        <v>58</v>
      </c>
      <c r="H1576" t="str">
        <f>VLOOKUP(Table2[[#This Row],[City]], Table46[], 2, FALSE)</f>
        <v>Rajashtan</v>
      </c>
      <c r="I1576" t="s">
        <v>86</v>
      </c>
      <c r="J1576" t="s">
        <v>87</v>
      </c>
      <c r="K1576" t="s">
        <v>3302</v>
      </c>
      <c r="L1576" s="2">
        <v>3</v>
      </c>
      <c r="M1576" s="11">
        <v>39158</v>
      </c>
      <c r="N1576" s="6">
        <v>20</v>
      </c>
      <c r="O1576" s="4">
        <f>Table2[[#This Row],[Discount]]/100</f>
        <v>0.2</v>
      </c>
      <c r="P1576" s="4" t="str">
        <f>IF(Table2[[#This Row],[Discount%]]=0,"No Discount",
IF(Table2[[#This Row],[Discount%]]&lt;=0.1,"Medium Discount",
IF(Table2[[#This Row],[Discount%]]&lt;=0.2,"High Discount")))</f>
        <v>High Discount</v>
      </c>
      <c r="Q1576" s="9">
        <f>(Table2[Unit_Price]*Table2[Quantity])*(Table2[Discount]/100)</f>
        <v>23494.800000000003</v>
      </c>
      <c r="R1576" s="10">
        <v>93979.199999999997</v>
      </c>
      <c r="S1576" s="10">
        <v>17449.47</v>
      </c>
      <c r="T1576" s="4">
        <f>Table2[Profit]/Table2[Sales]</f>
        <v>0.18567374482864296</v>
      </c>
      <c r="U1576" t="s">
        <v>20</v>
      </c>
    </row>
    <row r="1577" spans="1:21" x14ac:dyDescent="0.35">
      <c r="A1577">
        <v>11675</v>
      </c>
      <c r="B1577" s="1">
        <v>45218</v>
      </c>
      <c r="C1577" s="2">
        <f>YEAR(Table2[Order Date])</f>
        <v>2023</v>
      </c>
      <c r="D1577" s="2" t="str">
        <f>TEXT(Table2[Order Date],"mmm")</f>
        <v>Oct</v>
      </c>
      <c r="E1577" t="s">
        <v>3303</v>
      </c>
      <c r="F1577" t="s">
        <v>28</v>
      </c>
      <c r="G1577" t="s">
        <v>85</v>
      </c>
      <c r="H1577" t="str">
        <f>VLOOKUP(Table2[[#This Row],[City]], Table46[], 2, FALSE)</f>
        <v>Odisha</v>
      </c>
      <c r="I1577" t="s">
        <v>46</v>
      </c>
      <c r="J1577" t="s">
        <v>209</v>
      </c>
      <c r="K1577" t="s">
        <v>670</v>
      </c>
      <c r="L1577" s="2">
        <v>2</v>
      </c>
      <c r="M1577" s="11">
        <v>27775</v>
      </c>
      <c r="N1577" s="6">
        <v>20</v>
      </c>
      <c r="O1577" s="4">
        <f>Table2[[#This Row],[Discount]]/100</f>
        <v>0.2</v>
      </c>
      <c r="P1577" s="4" t="str">
        <f>IF(Table2[[#This Row],[Discount%]]=0,"No Discount",
IF(Table2[[#This Row],[Discount%]]&lt;=0.1,"Medium Discount",
IF(Table2[[#This Row],[Discount%]]&lt;=0.2,"High Discount")))</f>
        <v>High Discount</v>
      </c>
      <c r="Q1577" s="9">
        <f>(Table2[Unit_Price]*Table2[Quantity])*(Table2[Discount]/100)</f>
        <v>11110</v>
      </c>
      <c r="R1577" s="10">
        <v>44440</v>
      </c>
      <c r="S1577" s="10">
        <v>2544.88</v>
      </c>
      <c r="T1577" s="4">
        <f>Table2[Profit]/Table2[Sales]</f>
        <v>5.7265526552655266E-2</v>
      </c>
      <c r="U1577" t="s">
        <v>38</v>
      </c>
    </row>
    <row r="1578" spans="1:21" x14ac:dyDescent="0.35">
      <c r="A1578">
        <v>11676</v>
      </c>
      <c r="B1578" s="1">
        <v>45351</v>
      </c>
      <c r="C1578" s="2">
        <f>YEAR(Table2[Order Date])</f>
        <v>2024</v>
      </c>
      <c r="D1578" s="2" t="str">
        <f>TEXT(Table2[Order Date],"mmm")</f>
        <v>Feb</v>
      </c>
      <c r="E1578" t="s">
        <v>3304</v>
      </c>
      <c r="F1578" t="s">
        <v>40</v>
      </c>
      <c r="G1578" t="s">
        <v>41</v>
      </c>
      <c r="H1578" t="str">
        <f>VLOOKUP(Table2[[#This Row],[City]], Table46[], 2, FALSE)</f>
        <v>Maharashtra</v>
      </c>
      <c r="I1578" t="s">
        <v>129</v>
      </c>
      <c r="J1578" t="s">
        <v>164</v>
      </c>
      <c r="K1578" t="s">
        <v>3305</v>
      </c>
      <c r="L1578" s="2">
        <v>5</v>
      </c>
      <c r="M1578" s="11">
        <v>11231</v>
      </c>
      <c r="N1578" s="6">
        <v>0</v>
      </c>
      <c r="O1578" s="4">
        <f>Table2[[#This Row],[Discount]]/100</f>
        <v>0</v>
      </c>
      <c r="P1578" s="4" t="str">
        <f>IF(Table2[[#This Row],[Discount%]]=0,"No Discount",
IF(Table2[[#This Row],[Discount%]]&lt;=0.1,"Medium Discount",
IF(Table2[[#This Row],[Discount%]]&lt;=0.2,"High Discount")))</f>
        <v>No Discount</v>
      </c>
      <c r="Q1578" s="9">
        <f>(Table2[Unit_Price]*Table2[Quantity])*(Table2[Discount]/100)</f>
        <v>0</v>
      </c>
      <c r="R1578" s="10">
        <v>56155</v>
      </c>
      <c r="S1578" s="10">
        <v>4902.83</v>
      </c>
      <c r="T1578" s="4">
        <f>Table2[Profit]/Table2[Sales]</f>
        <v>8.7308877214851754E-2</v>
      </c>
      <c r="U1578" t="s">
        <v>33</v>
      </c>
    </row>
    <row r="1579" spans="1:21" x14ac:dyDescent="0.35">
      <c r="A1579">
        <v>11678</v>
      </c>
      <c r="B1579" s="1">
        <v>45786</v>
      </c>
      <c r="C1579" s="2">
        <f>YEAR(Table2[Order Date])</f>
        <v>2025</v>
      </c>
      <c r="D1579" s="2" t="str">
        <f>TEXT(Table2[Order Date],"mmm")</f>
        <v>May</v>
      </c>
      <c r="E1579" t="s">
        <v>3307</v>
      </c>
      <c r="F1579" t="s">
        <v>22</v>
      </c>
      <c r="G1579" t="s">
        <v>54</v>
      </c>
      <c r="H1579" t="str">
        <f>VLOOKUP(Table2[[#This Row],[City]], Table46[], 2, FALSE)</f>
        <v>Uttar Pradesh</v>
      </c>
      <c r="I1579" t="s">
        <v>75</v>
      </c>
      <c r="J1579" t="s">
        <v>409</v>
      </c>
      <c r="K1579" t="s">
        <v>3308</v>
      </c>
      <c r="L1579" s="2">
        <v>2</v>
      </c>
      <c r="M1579" s="11">
        <v>7565</v>
      </c>
      <c r="N1579" s="6">
        <v>20</v>
      </c>
      <c r="O1579" s="4">
        <f>Table2[[#This Row],[Discount]]/100</f>
        <v>0.2</v>
      </c>
      <c r="P1579" s="4" t="str">
        <f>IF(Table2[[#This Row],[Discount%]]=0,"No Discount",
IF(Table2[[#This Row],[Discount%]]&lt;=0.1,"Medium Discount",
IF(Table2[[#This Row],[Discount%]]&lt;=0.2,"High Discount")))</f>
        <v>High Discount</v>
      </c>
      <c r="Q1579" s="9">
        <f>(Table2[Unit_Price]*Table2[Quantity])*(Table2[Discount]/100)</f>
        <v>3026</v>
      </c>
      <c r="R1579" s="10">
        <v>12104</v>
      </c>
      <c r="S1579" s="10">
        <v>2075.98</v>
      </c>
      <c r="T1579" s="4">
        <f>Table2[Profit]/Table2[Sales]</f>
        <v>0.17151189689358889</v>
      </c>
      <c r="U1579" t="s">
        <v>83</v>
      </c>
    </row>
    <row r="1580" spans="1:21" x14ac:dyDescent="0.35">
      <c r="A1580">
        <v>11679</v>
      </c>
      <c r="B1580" s="1">
        <v>45603</v>
      </c>
      <c r="C1580" s="2">
        <f>YEAR(Table2[Order Date])</f>
        <v>2024</v>
      </c>
      <c r="D1580" s="2" t="str">
        <f>TEXT(Table2[Order Date],"mmm")</f>
        <v>Nov</v>
      </c>
      <c r="E1580" t="s">
        <v>3309</v>
      </c>
      <c r="F1580" t="s">
        <v>15</v>
      </c>
      <c r="G1580" t="s">
        <v>174</v>
      </c>
      <c r="H1580" t="str">
        <f>VLOOKUP(Table2[[#This Row],[City]], Table46[], 2, FALSE)</f>
        <v>Tamil Nadu</v>
      </c>
      <c r="I1580" t="s">
        <v>17</v>
      </c>
      <c r="J1580" t="s">
        <v>291</v>
      </c>
      <c r="K1580" t="s">
        <v>2854</v>
      </c>
      <c r="L1580" s="2">
        <v>1</v>
      </c>
      <c r="M1580" s="11">
        <v>65926</v>
      </c>
      <c r="N1580" s="6">
        <v>20</v>
      </c>
      <c r="O1580" s="4">
        <f>Table2[[#This Row],[Discount]]/100</f>
        <v>0.2</v>
      </c>
      <c r="P1580" s="4" t="str">
        <f>IF(Table2[[#This Row],[Discount%]]=0,"No Discount",
IF(Table2[[#This Row],[Discount%]]&lt;=0.1,"Medium Discount",
IF(Table2[[#This Row],[Discount%]]&lt;=0.2,"High Discount")))</f>
        <v>High Discount</v>
      </c>
      <c r="Q1580" s="9">
        <f>(Table2[Unit_Price]*Table2[Quantity])*(Table2[Discount]/100)</f>
        <v>13185.2</v>
      </c>
      <c r="R1580" s="10">
        <v>52740.800000000003</v>
      </c>
      <c r="S1580" s="10">
        <v>4635.38</v>
      </c>
      <c r="T1580" s="4">
        <f>Table2[Profit]/Table2[Sales]</f>
        <v>8.7889831022661763E-2</v>
      </c>
      <c r="U1580" t="s">
        <v>38</v>
      </c>
    </row>
    <row r="1581" spans="1:21" x14ac:dyDescent="0.35">
      <c r="A1581">
        <v>11680</v>
      </c>
      <c r="B1581" s="1">
        <v>45423</v>
      </c>
      <c r="C1581" s="2">
        <f>YEAR(Table2[Order Date])</f>
        <v>2024</v>
      </c>
      <c r="D1581" s="2" t="str">
        <f>TEXT(Table2[Order Date],"mmm")</f>
        <v>May</v>
      </c>
      <c r="E1581" t="s">
        <v>3310</v>
      </c>
      <c r="F1581" t="s">
        <v>40</v>
      </c>
      <c r="G1581" t="s">
        <v>50</v>
      </c>
      <c r="H1581" t="str">
        <f>VLOOKUP(Table2[[#This Row],[City]], Table46[], 2, FALSE)</f>
        <v>Maharashtra</v>
      </c>
      <c r="I1581" t="s">
        <v>96</v>
      </c>
      <c r="J1581" t="s">
        <v>183</v>
      </c>
      <c r="K1581" t="s">
        <v>387</v>
      </c>
      <c r="L1581" s="2">
        <v>3</v>
      </c>
      <c r="M1581" s="11">
        <v>49393</v>
      </c>
      <c r="N1581" s="6">
        <v>5</v>
      </c>
      <c r="O1581" s="4">
        <f>Table2[[#This Row],[Discount]]/100</f>
        <v>0.05</v>
      </c>
      <c r="P1581" s="4" t="str">
        <f>IF(Table2[[#This Row],[Discount%]]=0,"No Discount",
IF(Table2[[#This Row],[Discount%]]&lt;=0.1,"Medium Discount",
IF(Table2[[#This Row],[Discount%]]&lt;=0.2,"High Discount")))</f>
        <v>Medium Discount</v>
      </c>
      <c r="Q1581" s="9">
        <f>(Table2[Unit_Price]*Table2[Quantity])*(Table2[Discount]/100)</f>
        <v>7408.9500000000007</v>
      </c>
      <c r="R1581" s="10">
        <v>140770.04999999999</v>
      </c>
      <c r="S1581" s="10">
        <v>32407.19</v>
      </c>
      <c r="T1581" s="4">
        <f>Table2[Profit]/Table2[Sales]</f>
        <v>0.23021367116087549</v>
      </c>
      <c r="U1581" t="s">
        <v>33</v>
      </c>
    </row>
    <row r="1582" spans="1:21" x14ac:dyDescent="0.35">
      <c r="A1582">
        <v>11681</v>
      </c>
      <c r="B1582" s="1">
        <v>45628</v>
      </c>
      <c r="C1582" s="2">
        <f>YEAR(Table2[Order Date])</f>
        <v>2024</v>
      </c>
      <c r="D1582" s="2" t="str">
        <f>TEXT(Table2[Order Date],"mmm")</f>
        <v>Dec</v>
      </c>
      <c r="E1582" t="s">
        <v>3311</v>
      </c>
      <c r="F1582" t="s">
        <v>28</v>
      </c>
      <c r="G1582" t="s">
        <v>85</v>
      </c>
      <c r="H1582" t="str">
        <f>VLOOKUP(Table2[[#This Row],[City]], Table46[], 2, FALSE)</f>
        <v>Odisha</v>
      </c>
      <c r="I1582" t="s">
        <v>17</v>
      </c>
      <c r="J1582" t="s">
        <v>111</v>
      </c>
      <c r="K1582" t="s">
        <v>778</v>
      </c>
      <c r="L1582" s="2">
        <v>3</v>
      </c>
      <c r="M1582" s="11">
        <v>48500</v>
      </c>
      <c r="N1582" s="6">
        <v>15</v>
      </c>
      <c r="O1582" s="4">
        <f>Table2[[#This Row],[Discount]]/100</f>
        <v>0.15</v>
      </c>
      <c r="P1582" s="4" t="str">
        <f>IF(Table2[[#This Row],[Discount%]]=0,"No Discount",
IF(Table2[[#This Row],[Discount%]]&lt;=0.1,"Medium Discount",
IF(Table2[[#This Row],[Discount%]]&lt;=0.2,"High Discount")))</f>
        <v>High Discount</v>
      </c>
      <c r="Q1582" s="9">
        <f>(Table2[Unit_Price]*Table2[Quantity])*(Table2[Discount]/100)</f>
        <v>21825</v>
      </c>
      <c r="R1582" s="10">
        <v>123675</v>
      </c>
      <c r="S1582" s="10">
        <v>20159.259999999998</v>
      </c>
      <c r="T1582" s="4">
        <f>Table2[Profit]/Table2[Sales]</f>
        <v>0.16300190014149987</v>
      </c>
      <c r="U1582" t="s">
        <v>72</v>
      </c>
    </row>
    <row r="1583" spans="1:21" x14ac:dyDescent="0.35">
      <c r="A1583">
        <v>11682</v>
      </c>
      <c r="B1583" s="1">
        <v>45352</v>
      </c>
      <c r="C1583" s="2">
        <f>YEAR(Table2[Order Date])</f>
        <v>2024</v>
      </c>
      <c r="D1583" s="2" t="str">
        <f>TEXT(Table2[Order Date],"mmm")</f>
        <v>Mar</v>
      </c>
      <c r="E1583" t="s">
        <v>3312</v>
      </c>
      <c r="F1583" t="s">
        <v>15</v>
      </c>
      <c r="G1583" t="s">
        <v>16</v>
      </c>
      <c r="H1583" t="str">
        <f>VLOOKUP(Table2[[#This Row],[City]], Table46[], 2, FALSE)</f>
        <v>Karnataka</v>
      </c>
      <c r="I1583" t="s">
        <v>42</v>
      </c>
      <c r="J1583" t="s">
        <v>51</v>
      </c>
      <c r="K1583" t="s">
        <v>1055</v>
      </c>
      <c r="L1583" s="2">
        <v>4</v>
      </c>
      <c r="M1583" s="11">
        <v>69110</v>
      </c>
      <c r="N1583" s="6">
        <v>20</v>
      </c>
      <c r="O1583" s="4">
        <f>Table2[[#This Row],[Discount]]/100</f>
        <v>0.2</v>
      </c>
      <c r="P1583" s="4" t="str">
        <f>IF(Table2[[#This Row],[Discount%]]=0,"No Discount",
IF(Table2[[#This Row],[Discount%]]&lt;=0.1,"Medium Discount",
IF(Table2[[#This Row],[Discount%]]&lt;=0.2,"High Discount")))</f>
        <v>High Discount</v>
      </c>
      <c r="Q1583" s="9">
        <f>(Table2[Unit_Price]*Table2[Quantity])*(Table2[Discount]/100)</f>
        <v>55288</v>
      </c>
      <c r="R1583" s="10">
        <v>221152</v>
      </c>
      <c r="S1583" s="10">
        <v>54248.84</v>
      </c>
      <c r="T1583" s="4">
        <f>Table2[Profit]/Table2[Sales]</f>
        <v>0.2453011503400376</v>
      </c>
      <c r="U1583" t="s">
        <v>83</v>
      </c>
    </row>
    <row r="1584" spans="1:21" x14ac:dyDescent="0.35">
      <c r="A1584">
        <v>11684</v>
      </c>
      <c r="B1584" s="1">
        <v>45248</v>
      </c>
      <c r="C1584" s="2">
        <f>YEAR(Table2[Order Date])</f>
        <v>2023</v>
      </c>
      <c r="D1584" s="2" t="str">
        <f>TEXT(Table2[Order Date],"mmm")</f>
        <v>Nov</v>
      </c>
      <c r="E1584" t="s">
        <v>3315</v>
      </c>
      <c r="F1584" t="s">
        <v>22</v>
      </c>
      <c r="G1584" t="s">
        <v>54</v>
      </c>
      <c r="H1584" t="str">
        <f>VLOOKUP(Table2[[#This Row],[City]], Table46[], 2, FALSE)</f>
        <v>Uttar Pradesh</v>
      </c>
      <c r="I1584" t="s">
        <v>42</v>
      </c>
      <c r="J1584" t="s">
        <v>43</v>
      </c>
      <c r="K1584" t="s">
        <v>3316</v>
      </c>
      <c r="L1584" s="2">
        <v>2</v>
      </c>
      <c r="M1584" s="11">
        <v>60494</v>
      </c>
      <c r="N1584" s="6">
        <v>15</v>
      </c>
      <c r="O1584" s="4">
        <f>Table2[[#This Row],[Discount]]/100</f>
        <v>0.15</v>
      </c>
      <c r="P1584" s="4" t="str">
        <f>IF(Table2[[#This Row],[Discount%]]=0,"No Discount",
IF(Table2[[#This Row],[Discount%]]&lt;=0.1,"Medium Discount",
IF(Table2[[#This Row],[Discount%]]&lt;=0.2,"High Discount")))</f>
        <v>High Discount</v>
      </c>
      <c r="Q1584" s="9">
        <f>(Table2[Unit_Price]*Table2[Quantity])*(Table2[Discount]/100)</f>
        <v>18148.2</v>
      </c>
      <c r="R1584" s="10">
        <v>102839.8</v>
      </c>
      <c r="S1584" s="10">
        <v>18089.759999999998</v>
      </c>
      <c r="T1584" s="4">
        <f>Table2[Profit]/Table2[Sales]</f>
        <v>0.17590232575325893</v>
      </c>
      <c r="U1584" t="s">
        <v>83</v>
      </c>
    </row>
    <row r="1585" spans="1:21" x14ac:dyDescent="0.35">
      <c r="A1585">
        <v>11685</v>
      </c>
      <c r="B1585" s="1">
        <v>45288</v>
      </c>
      <c r="C1585" s="2">
        <f>YEAR(Table2[Order Date])</f>
        <v>2023</v>
      </c>
      <c r="D1585" s="2" t="str">
        <f>TEXT(Table2[Order Date],"mmm")</f>
        <v>Dec</v>
      </c>
      <c r="E1585" t="s">
        <v>3317</v>
      </c>
      <c r="F1585" t="s">
        <v>22</v>
      </c>
      <c r="G1585" t="s">
        <v>54</v>
      </c>
      <c r="H1585" t="str">
        <f>VLOOKUP(Table2[[#This Row],[City]], Table46[], 2, FALSE)</f>
        <v>Uttar Pradesh</v>
      </c>
      <c r="I1585" t="s">
        <v>75</v>
      </c>
      <c r="J1585" t="s">
        <v>76</v>
      </c>
      <c r="K1585" t="s">
        <v>3318</v>
      </c>
      <c r="L1585" s="2">
        <v>4</v>
      </c>
      <c r="M1585" s="11">
        <v>58841</v>
      </c>
      <c r="N1585" s="6">
        <v>5</v>
      </c>
      <c r="O1585" s="4">
        <f>Table2[[#This Row],[Discount]]/100</f>
        <v>0.05</v>
      </c>
      <c r="P1585" s="4" t="str">
        <f>IF(Table2[[#This Row],[Discount%]]=0,"No Discount",
IF(Table2[[#This Row],[Discount%]]&lt;=0.1,"Medium Discount",
IF(Table2[[#This Row],[Discount%]]&lt;=0.2,"High Discount")))</f>
        <v>Medium Discount</v>
      </c>
      <c r="Q1585" s="9">
        <f>(Table2[Unit_Price]*Table2[Quantity])*(Table2[Discount]/100)</f>
        <v>11768.2</v>
      </c>
      <c r="R1585" s="10">
        <v>223595.8</v>
      </c>
      <c r="S1585" s="10">
        <v>28225.93</v>
      </c>
      <c r="T1585" s="4">
        <f>Table2[Profit]/Table2[Sales]</f>
        <v>0.12623640515608969</v>
      </c>
      <c r="U1585" t="s">
        <v>72</v>
      </c>
    </row>
    <row r="1586" spans="1:21" x14ac:dyDescent="0.35">
      <c r="A1586">
        <v>11686</v>
      </c>
      <c r="B1586" s="1">
        <v>45385</v>
      </c>
      <c r="C1586" s="2">
        <f>YEAR(Table2[Order Date])</f>
        <v>2024</v>
      </c>
      <c r="D1586" s="2" t="str">
        <f>TEXT(Table2[Order Date],"mmm")</f>
        <v>Apr</v>
      </c>
      <c r="E1586" t="s">
        <v>3319</v>
      </c>
      <c r="F1586" t="s">
        <v>28</v>
      </c>
      <c r="G1586" t="s">
        <v>85</v>
      </c>
      <c r="H1586" t="str">
        <f>VLOOKUP(Table2[[#This Row],[City]], Table46[], 2, FALSE)</f>
        <v>Odisha</v>
      </c>
      <c r="I1586" t="s">
        <v>46</v>
      </c>
      <c r="J1586" t="s">
        <v>141</v>
      </c>
      <c r="K1586" t="s">
        <v>3320</v>
      </c>
      <c r="L1586" s="2">
        <v>3</v>
      </c>
      <c r="M1586" s="11">
        <v>55235</v>
      </c>
      <c r="N1586" s="6">
        <v>10</v>
      </c>
      <c r="O1586" s="4">
        <f>Table2[[#This Row],[Discount]]/100</f>
        <v>0.1</v>
      </c>
      <c r="P1586" s="4" t="str">
        <f>IF(Table2[[#This Row],[Discount%]]=0,"No Discount",
IF(Table2[[#This Row],[Discount%]]&lt;=0.1,"Medium Discount",
IF(Table2[[#This Row],[Discount%]]&lt;=0.2,"High Discount")))</f>
        <v>Medium Discount</v>
      </c>
      <c r="Q1586" s="9">
        <f>(Table2[Unit_Price]*Table2[Quantity])*(Table2[Discount]/100)</f>
        <v>16570.5</v>
      </c>
      <c r="R1586" s="10">
        <v>149134.5</v>
      </c>
      <c r="S1586" s="10">
        <v>19303.919999999998</v>
      </c>
      <c r="T1586" s="4">
        <f>Table2[Profit]/Table2[Sales]</f>
        <v>0.12943966687788538</v>
      </c>
      <c r="U1586" t="s">
        <v>20</v>
      </c>
    </row>
    <row r="1587" spans="1:21" x14ac:dyDescent="0.35">
      <c r="A1587">
        <v>11687</v>
      </c>
      <c r="B1587" s="1">
        <v>45562</v>
      </c>
      <c r="C1587" s="2">
        <f>YEAR(Table2[Order Date])</f>
        <v>2024</v>
      </c>
      <c r="D1587" s="2" t="str">
        <f>TEXT(Table2[Order Date],"mmm")</f>
        <v>Sep</v>
      </c>
      <c r="E1587" t="s">
        <v>3321</v>
      </c>
      <c r="F1587" t="s">
        <v>22</v>
      </c>
      <c r="G1587" t="s">
        <v>54</v>
      </c>
      <c r="H1587" t="str">
        <f>VLOOKUP(Table2[[#This Row],[City]], Table46[], 2, FALSE)</f>
        <v>Uttar Pradesh</v>
      </c>
      <c r="I1587" t="s">
        <v>17</v>
      </c>
      <c r="J1587" t="s">
        <v>18</v>
      </c>
      <c r="K1587" t="s">
        <v>3322</v>
      </c>
      <c r="L1587" s="2">
        <v>4</v>
      </c>
      <c r="M1587" s="11">
        <v>73314</v>
      </c>
      <c r="N1587" s="6">
        <v>20</v>
      </c>
      <c r="O1587" s="4">
        <f>Table2[[#This Row],[Discount]]/100</f>
        <v>0.2</v>
      </c>
      <c r="P1587" s="4" t="str">
        <f>IF(Table2[[#This Row],[Discount%]]=0,"No Discount",
IF(Table2[[#This Row],[Discount%]]&lt;=0.1,"Medium Discount",
IF(Table2[[#This Row],[Discount%]]&lt;=0.2,"High Discount")))</f>
        <v>High Discount</v>
      </c>
      <c r="Q1587" s="9">
        <f>(Table2[Unit_Price]*Table2[Quantity])*(Table2[Discount]/100)</f>
        <v>58651.200000000004</v>
      </c>
      <c r="R1587" s="10">
        <v>234604.79999999999</v>
      </c>
      <c r="S1587" s="10">
        <v>29815.19</v>
      </c>
      <c r="T1587" s="4">
        <f>Table2[Profit]/Table2[Sales]</f>
        <v>0.12708687119786125</v>
      </c>
      <c r="U1587" t="s">
        <v>83</v>
      </c>
    </row>
    <row r="1588" spans="1:21" x14ac:dyDescent="0.35">
      <c r="A1588">
        <v>11688</v>
      </c>
      <c r="B1588" s="1">
        <v>45391</v>
      </c>
      <c r="C1588" s="2">
        <f>YEAR(Table2[Order Date])</f>
        <v>2024</v>
      </c>
      <c r="D1588" s="2" t="str">
        <f>TEXT(Table2[Order Date],"mmm")</f>
        <v>Apr</v>
      </c>
      <c r="E1588" t="s">
        <v>3323</v>
      </c>
      <c r="F1588" t="s">
        <v>28</v>
      </c>
      <c r="G1588" t="s">
        <v>35</v>
      </c>
      <c r="H1588" t="str">
        <f>VLOOKUP(Table2[[#This Row],[City]], Table46[], 2, FALSE)</f>
        <v>West Bengal</v>
      </c>
      <c r="I1588" t="s">
        <v>75</v>
      </c>
      <c r="J1588" t="s">
        <v>76</v>
      </c>
      <c r="K1588" t="s">
        <v>3324</v>
      </c>
      <c r="L1588" s="2">
        <v>2</v>
      </c>
      <c r="M1588" s="11">
        <v>30171</v>
      </c>
      <c r="N1588" s="6">
        <v>5</v>
      </c>
      <c r="O1588" s="4">
        <f>Table2[[#This Row],[Discount]]/100</f>
        <v>0.05</v>
      </c>
      <c r="P1588" s="4" t="str">
        <f>IF(Table2[[#This Row],[Discount%]]=0,"No Discount",
IF(Table2[[#This Row],[Discount%]]&lt;=0.1,"Medium Discount",
IF(Table2[[#This Row],[Discount%]]&lt;=0.2,"High Discount")))</f>
        <v>Medium Discount</v>
      </c>
      <c r="Q1588" s="9">
        <f>(Table2[Unit_Price]*Table2[Quantity])*(Table2[Discount]/100)</f>
        <v>3017.1000000000004</v>
      </c>
      <c r="R1588" s="10">
        <v>57324.9</v>
      </c>
      <c r="S1588" s="10">
        <v>11541.33</v>
      </c>
      <c r="T1588" s="4">
        <f>Table2[Profit]/Table2[Sales]</f>
        <v>0.20133188195705531</v>
      </c>
      <c r="U1588" t="s">
        <v>83</v>
      </c>
    </row>
    <row r="1589" spans="1:21" x14ac:dyDescent="0.35">
      <c r="A1589">
        <v>11689</v>
      </c>
      <c r="B1589" s="1">
        <v>45801</v>
      </c>
      <c r="C1589" s="2">
        <f>YEAR(Table2[Order Date])</f>
        <v>2025</v>
      </c>
      <c r="D1589" s="2" t="str">
        <f>TEXT(Table2[Order Date],"mmm")</f>
        <v>May</v>
      </c>
      <c r="E1589" t="s">
        <v>3325</v>
      </c>
      <c r="F1589" t="s">
        <v>15</v>
      </c>
      <c r="G1589" t="s">
        <v>93</v>
      </c>
      <c r="H1589" t="str">
        <f>VLOOKUP(Table2[[#This Row],[City]], Table46[], 2, FALSE)</f>
        <v>Tamil Nadu</v>
      </c>
      <c r="I1589" t="s">
        <v>46</v>
      </c>
      <c r="J1589" t="s">
        <v>141</v>
      </c>
      <c r="K1589" t="s">
        <v>2218</v>
      </c>
      <c r="L1589" s="2">
        <v>5</v>
      </c>
      <c r="M1589" s="11">
        <v>57761</v>
      </c>
      <c r="N1589" s="6">
        <v>20</v>
      </c>
      <c r="O1589" s="4">
        <f>Table2[[#This Row],[Discount]]/100</f>
        <v>0.2</v>
      </c>
      <c r="P1589" s="4" t="str">
        <f>IF(Table2[[#This Row],[Discount%]]=0,"No Discount",
IF(Table2[[#This Row],[Discount%]]&lt;=0.1,"Medium Discount",
IF(Table2[[#This Row],[Discount%]]&lt;=0.2,"High Discount")))</f>
        <v>High Discount</v>
      </c>
      <c r="Q1589" s="9">
        <f>(Table2[Unit_Price]*Table2[Quantity])*(Table2[Discount]/100)</f>
        <v>57761</v>
      </c>
      <c r="R1589" s="10">
        <v>231044</v>
      </c>
      <c r="S1589" s="10">
        <v>57568.32</v>
      </c>
      <c r="T1589" s="4">
        <f>Table2[Profit]/Table2[Sales]</f>
        <v>0.24916604629421235</v>
      </c>
      <c r="U1589" t="s">
        <v>20</v>
      </c>
    </row>
    <row r="1590" spans="1:21" x14ac:dyDescent="0.35">
      <c r="A1590">
        <v>11690</v>
      </c>
      <c r="B1590" s="1">
        <v>45786</v>
      </c>
      <c r="C1590" s="2">
        <f>YEAR(Table2[Order Date])</f>
        <v>2025</v>
      </c>
      <c r="D1590" s="2" t="str">
        <f>TEXT(Table2[Order Date],"mmm")</f>
        <v>May</v>
      </c>
      <c r="E1590" t="s">
        <v>3326</v>
      </c>
      <c r="F1590" t="s">
        <v>15</v>
      </c>
      <c r="G1590" t="s">
        <v>68</v>
      </c>
      <c r="H1590" t="str">
        <f>VLOOKUP(Table2[[#This Row],[City]], Table46[], 2, FALSE)</f>
        <v>Telangana</v>
      </c>
      <c r="I1590" t="s">
        <v>24</v>
      </c>
      <c r="J1590" t="s">
        <v>133</v>
      </c>
      <c r="K1590" t="s">
        <v>2257</v>
      </c>
      <c r="L1590" s="2">
        <v>3</v>
      </c>
      <c r="M1590" s="11">
        <v>5256</v>
      </c>
      <c r="N1590" s="6">
        <v>20</v>
      </c>
      <c r="O1590" s="4">
        <f>Table2[[#This Row],[Discount]]/100</f>
        <v>0.2</v>
      </c>
      <c r="P1590" s="4" t="str">
        <f>IF(Table2[[#This Row],[Discount%]]=0,"No Discount",
IF(Table2[[#This Row],[Discount%]]&lt;=0.1,"Medium Discount",
IF(Table2[[#This Row],[Discount%]]&lt;=0.2,"High Discount")))</f>
        <v>High Discount</v>
      </c>
      <c r="Q1590" s="9">
        <f>(Table2[Unit_Price]*Table2[Quantity])*(Table2[Discount]/100)</f>
        <v>3153.6000000000004</v>
      </c>
      <c r="R1590" s="10">
        <v>12614.4</v>
      </c>
      <c r="S1590" s="10">
        <v>1472.03</v>
      </c>
      <c r="T1590" s="4">
        <f>Table2[Profit]/Table2[Sales]</f>
        <v>0.11669441273465246</v>
      </c>
      <c r="U1590" t="s">
        <v>33</v>
      </c>
    </row>
    <row r="1591" spans="1:21" x14ac:dyDescent="0.35">
      <c r="A1591">
        <v>11691</v>
      </c>
      <c r="B1591" s="1">
        <v>45678</v>
      </c>
      <c r="C1591" s="2">
        <f>YEAR(Table2[Order Date])</f>
        <v>2025</v>
      </c>
      <c r="D1591" s="2" t="str">
        <f>TEXT(Table2[Order Date],"mmm")</f>
        <v>Jan</v>
      </c>
      <c r="E1591" t="s">
        <v>3327</v>
      </c>
      <c r="F1591" t="s">
        <v>22</v>
      </c>
      <c r="G1591" t="s">
        <v>54</v>
      </c>
      <c r="H1591" t="str">
        <f>VLOOKUP(Table2[[#This Row],[City]], Table46[], 2, FALSE)</f>
        <v>Uttar Pradesh</v>
      </c>
      <c r="I1591" t="s">
        <v>69</v>
      </c>
      <c r="J1591" t="s">
        <v>123</v>
      </c>
      <c r="K1591" t="s">
        <v>3328</v>
      </c>
      <c r="L1591" s="2">
        <v>4</v>
      </c>
      <c r="M1591" s="11">
        <v>25253</v>
      </c>
      <c r="N1591" s="6">
        <v>0</v>
      </c>
      <c r="O1591" s="4">
        <f>Table2[[#This Row],[Discount]]/100</f>
        <v>0</v>
      </c>
      <c r="P1591" s="4" t="str">
        <f>IF(Table2[[#This Row],[Discount%]]=0,"No Discount",
IF(Table2[[#This Row],[Discount%]]&lt;=0.1,"Medium Discount",
IF(Table2[[#This Row],[Discount%]]&lt;=0.2,"High Discount")))</f>
        <v>No Discount</v>
      </c>
      <c r="Q1591" s="9">
        <f>(Table2[Unit_Price]*Table2[Quantity])*(Table2[Discount]/100)</f>
        <v>0</v>
      </c>
      <c r="R1591" s="10">
        <v>101012</v>
      </c>
      <c r="S1591" s="10">
        <v>6703.33</v>
      </c>
      <c r="T1591" s="4">
        <f>Table2[Profit]/Table2[Sales]</f>
        <v>6.6361719399675279E-2</v>
      </c>
      <c r="U1591" t="s">
        <v>33</v>
      </c>
    </row>
    <row r="1592" spans="1:21" x14ac:dyDescent="0.35">
      <c r="A1592">
        <v>11692</v>
      </c>
      <c r="B1592" s="1">
        <v>45678</v>
      </c>
      <c r="C1592" s="2">
        <f>YEAR(Table2[Order Date])</f>
        <v>2025</v>
      </c>
      <c r="D1592" s="2" t="str">
        <f>TEXT(Table2[Order Date],"mmm")</f>
        <v>Jan</v>
      </c>
      <c r="E1592" t="s">
        <v>3329</v>
      </c>
      <c r="F1592" t="s">
        <v>28</v>
      </c>
      <c r="G1592" t="s">
        <v>29</v>
      </c>
      <c r="H1592" t="str">
        <f>VLOOKUP(Table2[[#This Row],[City]], Table46[], 2, FALSE)</f>
        <v>Bihar</v>
      </c>
      <c r="I1592" t="s">
        <v>42</v>
      </c>
      <c r="J1592" t="s">
        <v>79</v>
      </c>
      <c r="K1592" t="s">
        <v>2338</v>
      </c>
      <c r="L1592" s="2">
        <v>5</v>
      </c>
      <c r="M1592" s="11">
        <v>42333</v>
      </c>
      <c r="N1592" s="6">
        <v>10</v>
      </c>
      <c r="O1592" s="4">
        <f>Table2[[#This Row],[Discount]]/100</f>
        <v>0.1</v>
      </c>
      <c r="P1592" s="4" t="str">
        <f>IF(Table2[[#This Row],[Discount%]]=0,"No Discount",
IF(Table2[[#This Row],[Discount%]]&lt;=0.1,"Medium Discount",
IF(Table2[[#This Row],[Discount%]]&lt;=0.2,"High Discount")))</f>
        <v>Medium Discount</v>
      </c>
      <c r="Q1592" s="9">
        <f>(Table2[Unit_Price]*Table2[Quantity])*(Table2[Discount]/100)</f>
        <v>21166.5</v>
      </c>
      <c r="R1592" s="10">
        <v>190498.5</v>
      </c>
      <c r="S1592" s="10">
        <v>33377.71</v>
      </c>
      <c r="T1592" s="4">
        <f>Table2[Profit]/Table2[Sales]</f>
        <v>0.17521245574112132</v>
      </c>
      <c r="U1592" t="s">
        <v>72</v>
      </c>
    </row>
    <row r="1593" spans="1:21" x14ac:dyDescent="0.35">
      <c r="A1593">
        <v>11693</v>
      </c>
      <c r="B1593" s="1">
        <v>45381</v>
      </c>
      <c r="C1593" s="2">
        <f>YEAR(Table2[Order Date])</f>
        <v>2024</v>
      </c>
      <c r="D1593" s="2" t="str">
        <f>TEXT(Table2[Order Date],"mmm")</f>
        <v>Mar</v>
      </c>
      <c r="E1593" t="s">
        <v>3330</v>
      </c>
      <c r="F1593" t="s">
        <v>22</v>
      </c>
      <c r="G1593" t="s">
        <v>74</v>
      </c>
      <c r="H1593" t="str">
        <f>VLOOKUP(Table2[[#This Row],[City]], Table46[], 2, FALSE)</f>
        <v>Chandigarh</v>
      </c>
      <c r="I1593" t="s">
        <v>75</v>
      </c>
      <c r="J1593" t="s">
        <v>409</v>
      </c>
      <c r="K1593" t="s">
        <v>569</v>
      </c>
      <c r="L1593" s="2">
        <v>3</v>
      </c>
      <c r="M1593" s="11">
        <v>57740</v>
      </c>
      <c r="N1593" s="6">
        <v>10</v>
      </c>
      <c r="O1593" s="4">
        <f>Table2[[#This Row],[Discount]]/100</f>
        <v>0.1</v>
      </c>
      <c r="P1593" s="4" t="str">
        <f>IF(Table2[[#This Row],[Discount%]]=0,"No Discount",
IF(Table2[[#This Row],[Discount%]]&lt;=0.1,"Medium Discount",
IF(Table2[[#This Row],[Discount%]]&lt;=0.2,"High Discount")))</f>
        <v>Medium Discount</v>
      </c>
      <c r="Q1593" s="9">
        <f>(Table2[Unit_Price]*Table2[Quantity])*(Table2[Discount]/100)</f>
        <v>17322</v>
      </c>
      <c r="R1593" s="10">
        <v>155898</v>
      </c>
      <c r="S1593" s="10">
        <v>11346.78</v>
      </c>
      <c r="T1593" s="4">
        <f>Table2[Profit]/Table2[Sales]</f>
        <v>7.2783358349690186E-2</v>
      </c>
      <c r="U1593" t="s">
        <v>83</v>
      </c>
    </row>
    <row r="1594" spans="1:21" x14ac:dyDescent="0.35">
      <c r="A1594">
        <v>11694</v>
      </c>
      <c r="B1594" s="1">
        <v>45687</v>
      </c>
      <c r="C1594" s="2">
        <f>YEAR(Table2[Order Date])</f>
        <v>2025</v>
      </c>
      <c r="D1594" s="2" t="str">
        <f>TEXT(Table2[Order Date],"mmm")</f>
        <v>Jan</v>
      </c>
      <c r="E1594" t="s">
        <v>3331</v>
      </c>
      <c r="F1594" t="s">
        <v>28</v>
      </c>
      <c r="G1594" t="s">
        <v>114</v>
      </c>
      <c r="H1594" t="str">
        <f>VLOOKUP(Table2[[#This Row],[City]], Table46[], 2, FALSE)</f>
        <v>Jharkhand</v>
      </c>
      <c r="I1594" t="s">
        <v>42</v>
      </c>
      <c r="J1594" t="s">
        <v>446</v>
      </c>
      <c r="K1594" t="s">
        <v>3332</v>
      </c>
      <c r="L1594" s="2">
        <v>3</v>
      </c>
      <c r="M1594" s="11">
        <v>78167</v>
      </c>
      <c r="N1594" s="6">
        <v>20</v>
      </c>
      <c r="O1594" s="4">
        <f>Table2[[#This Row],[Discount]]/100</f>
        <v>0.2</v>
      </c>
      <c r="P1594" s="4" t="str">
        <f>IF(Table2[[#This Row],[Discount%]]=0,"No Discount",
IF(Table2[[#This Row],[Discount%]]&lt;=0.1,"Medium Discount",
IF(Table2[[#This Row],[Discount%]]&lt;=0.2,"High Discount")))</f>
        <v>High Discount</v>
      </c>
      <c r="Q1594" s="9">
        <f>(Table2[Unit_Price]*Table2[Quantity])*(Table2[Discount]/100)</f>
        <v>46900.200000000004</v>
      </c>
      <c r="R1594" s="10">
        <v>187600.8</v>
      </c>
      <c r="S1594" s="10">
        <v>28058.26</v>
      </c>
      <c r="T1594" s="4">
        <f>Table2[Profit]/Table2[Sales]</f>
        <v>0.14956364791621357</v>
      </c>
      <c r="U1594" t="s">
        <v>38</v>
      </c>
    </row>
    <row r="1595" spans="1:21" x14ac:dyDescent="0.35">
      <c r="A1595">
        <v>11696</v>
      </c>
      <c r="B1595" s="1">
        <v>45618</v>
      </c>
      <c r="C1595" s="2">
        <f>YEAR(Table2[Order Date])</f>
        <v>2024</v>
      </c>
      <c r="D1595" s="2" t="str">
        <f>TEXT(Table2[Order Date],"mmm")</f>
        <v>Nov</v>
      </c>
      <c r="E1595" t="s">
        <v>3335</v>
      </c>
      <c r="F1595" t="s">
        <v>28</v>
      </c>
      <c r="G1595" t="s">
        <v>35</v>
      </c>
      <c r="H1595" t="str">
        <f>VLOOKUP(Table2[[#This Row],[City]], Table46[], 2, FALSE)</f>
        <v>West Bengal</v>
      </c>
      <c r="I1595" t="s">
        <v>86</v>
      </c>
      <c r="J1595" t="s">
        <v>87</v>
      </c>
      <c r="K1595" t="s">
        <v>3336</v>
      </c>
      <c r="L1595" s="2">
        <v>3</v>
      </c>
      <c r="M1595" s="11">
        <v>11886</v>
      </c>
      <c r="N1595" s="6">
        <v>0</v>
      </c>
      <c r="O1595" s="4">
        <f>Table2[[#This Row],[Discount]]/100</f>
        <v>0</v>
      </c>
      <c r="P1595" s="4" t="str">
        <f>IF(Table2[[#This Row],[Discount%]]=0,"No Discount",
IF(Table2[[#This Row],[Discount%]]&lt;=0.1,"Medium Discount",
IF(Table2[[#This Row],[Discount%]]&lt;=0.2,"High Discount")))</f>
        <v>No Discount</v>
      </c>
      <c r="Q1595" s="9">
        <f>(Table2[Unit_Price]*Table2[Quantity])*(Table2[Discount]/100)</f>
        <v>0</v>
      </c>
      <c r="R1595" s="10">
        <v>35658</v>
      </c>
      <c r="S1595" s="10">
        <v>5755.32</v>
      </c>
      <c r="T1595" s="4">
        <f>Table2[Profit]/Table2[Sales]</f>
        <v>0.16140333165068146</v>
      </c>
      <c r="U1595" t="s">
        <v>38</v>
      </c>
    </row>
    <row r="1596" spans="1:21" x14ac:dyDescent="0.35">
      <c r="A1596">
        <v>11697</v>
      </c>
      <c r="B1596" s="1">
        <v>45787</v>
      </c>
      <c r="C1596" s="2">
        <f>YEAR(Table2[Order Date])</f>
        <v>2025</v>
      </c>
      <c r="D1596" s="2" t="str">
        <f>TEXT(Table2[Order Date],"mmm")</f>
        <v>May</v>
      </c>
      <c r="E1596" t="s">
        <v>3337</v>
      </c>
      <c r="F1596" t="s">
        <v>28</v>
      </c>
      <c r="G1596" t="s">
        <v>144</v>
      </c>
      <c r="H1596" t="str">
        <f>VLOOKUP(Table2[[#This Row],[City]], Table46[], 2, FALSE)</f>
        <v>Assam</v>
      </c>
      <c r="I1596" t="s">
        <v>69</v>
      </c>
      <c r="J1596" t="s">
        <v>151</v>
      </c>
      <c r="K1596" t="s">
        <v>3338</v>
      </c>
      <c r="L1596" s="2">
        <v>3</v>
      </c>
      <c r="M1596" s="11">
        <v>50394</v>
      </c>
      <c r="N1596" s="6">
        <v>15</v>
      </c>
      <c r="O1596" s="4">
        <f>Table2[[#This Row],[Discount]]/100</f>
        <v>0.15</v>
      </c>
      <c r="P1596" s="4" t="str">
        <f>IF(Table2[[#This Row],[Discount%]]=0,"No Discount",
IF(Table2[[#This Row],[Discount%]]&lt;=0.1,"Medium Discount",
IF(Table2[[#This Row],[Discount%]]&lt;=0.2,"High Discount")))</f>
        <v>High Discount</v>
      </c>
      <c r="Q1596" s="9">
        <f>(Table2[Unit_Price]*Table2[Quantity])*(Table2[Discount]/100)</f>
        <v>22677.3</v>
      </c>
      <c r="R1596" s="10">
        <v>128504.7</v>
      </c>
      <c r="S1596" s="10">
        <v>7003.12</v>
      </c>
      <c r="T1596" s="4">
        <f>Table2[Profit]/Table2[Sales]</f>
        <v>5.449699505154286E-2</v>
      </c>
      <c r="U1596" t="s">
        <v>72</v>
      </c>
    </row>
    <row r="1597" spans="1:21" x14ac:dyDescent="0.35">
      <c r="A1597">
        <v>11698</v>
      </c>
      <c r="B1597" s="1">
        <v>45850</v>
      </c>
      <c r="C1597" s="2">
        <f>YEAR(Table2[Order Date])</f>
        <v>2025</v>
      </c>
      <c r="D1597" s="2" t="str">
        <f>TEXT(Table2[Order Date],"mmm")</f>
        <v>Jul</v>
      </c>
      <c r="E1597" t="s">
        <v>3339</v>
      </c>
      <c r="F1597" t="s">
        <v>15</v>
      </c>
      <c r="G1597" t="s">
        <v>68</v>
      </c>
      <c r="H1597" t="str">
        <f>VLOOKUP(Table2[[#This Row],[City]], Table46[], 2, FALSE)</f>
        <v>Telangana</v>
      </c>
      <c r="I1597" t="s">
        <v>75</v>
      </c>
      <c r="J1597" t="s">
        <v>76</v>
      </c>
      <c r="K1597" t="s">
        <v>3340</v>
      </c>
      <c r="L1597" s="2">
        <v>2</v>
      </c>
      <c r="M1597" s="11">
        <v>2618</v>
      </c>
      <c r="N1597" s="6">
        <v>15</v>
      </c>
      <c r="O1597" s="4">
        <f>Table2[[#This Row],[Discount]]/100</f>
        <v>0.15</v>
      </c>
      <c r="P1597" s="4" t="str">
        <f>IF(Table2[[#This Row],[Discount%]]=0,"No Discount",
IF(Table2[[#This Row],[Discount%]]&lt;=0.1,"Medium Discount",
IF(Table2[[#This Row],[Discount%]]&lt;=0.2,"High Discount")))</f>
        <v>High Discount</v>
      </c>
      <c r="Q1597" s="9">
        <f>(Table2[Unit_Price]*Table2[Quantity])*(Table2[Discount]/100)</f>
        <v>785.4</v>
      </c>
      <c r="R1597" s="10">
        <v>4450.6000000000004</v>
      </c>
      <c r="S1597" s="10">
        <v>1050.1500000000001</v>
      </c>
      <c r="T1597" s="4">
        <f>Table2[Profit]/Table2[Sales]</f>
        <v>0.23595694962476971</v>
      </c>
      <c r="U1597" t="s">
        <v>20</v>
      </c>
    </row>
    <row r="1598" spans="1:21" x14ac:dyDescent="0.35">
      <c r="A1598">
        <v>11699</v>
      </c>
      <c r="B1598" s="1">
        <v>45217</v>
      </c>
      <c r="C1598" s="2">
        <f>YEAR(Table2[Order Date])</f>
        <v>2023</v>
      </c>
      <c r="D1598" s="2" t="str">
        <f>TEXT(Table2[Order Date],"mmm")</f>
        <v>Oct</v>
      </c>
      <c r="E1598" t="s">
        <v>3341</v>
      </c>
      <c r="F1598" t="s">
        <v>40</v>
      </c>
      <c r="G1598" t="s">
        <v>103</v>
      </c>
      <c r="H1598" t="str">
        <f>VLOOKUP(Table2[[#This Row],[City]], Table46[], 2, FALSE)</f>
        <v>Gujarat</v>
      </c>
      <c r="I1598" t="s">
        <v>129</v>
      </c>
      <c r="J1598" t="s">
        <v>148</v>
      </c>
      <c r="K1598" t="s">
        <v>3342</v>
      </c>
      <c r="L1598" s="2">
        <v>1</v>
      </c>
      <c r="M1598" s="11">
        <v>12301</v>
      </c>
      <c r="N1598" s="6">
        <v>0</v>
      </c>
      <c r="O1598" s="4">
        <f>Table2[[#This Row],[Discount]]/100</f>
        <v>0</v>
      </c>
      <c r="P1598" s="4" t="str">
        <f>IF(Table2[[#This Row],[Discount%]]=0,"No Discount",
IF(Table2[[#This Row],[Discount%]]&lt;=0.1,"Medium Discount",
IF(Table2[[#This Row],[Discount%]]&lt;=0.2,"High Discount")))</f>
        <v>No Discount</v>
      </c>
      <c r="Q1598" s="9">
        <f>(Table2[Unit_Price]*Table2[Quantity])*(Table2[Discount]/100)</f>
        <v>0</v>
      </c>
      <c r="R1598" s="10">
        <v>12301</v>
      </c>
      <c r="S1598" s="10">
        <v>2273.16</v>
      </c>
      <c r="T1598" s="4">
        <f>Table2[Profit]/Table2[Sales]</f>
        <v>0.18479473213559872</v>
      </c>
      <c r="U1598" t="s">
        <v>38</v>
      </c>
    </row>
    <row r="1599" spans="1:21" x14ac:dyDescent="0.35">
      <c r="A1599">
        <v>11700</v>
      </c>
      <c r="B1599" s="1">
        <v>45523</v>
      </c>
      <c r="C1599" s="2">
        <f>YEAR(Table2[Order Date])</f>
        <v>2024</v>
      </c>
      <c r="D1599" s="2" t="str">
        <f>TEXT(Table2[Order Date],"mmm")</f>
        <v>Aug</v>
      </c>
      <c r="E1599" t="s">
        <v>3343</v>
      </c>
      <c r="F1599" t="s">
        <v>15</v>
      </c>
      <c r="G1599" t="s">
        <v>93</v>
      </c>
      <c r="H1599" t="str">
        <f>VLOOKUP(Table2[[#This Row],[City]], Table46[], 2, FALSE)</f>
        <v>Tamil Nadu</v>
      </c>
      <c r="I1599" t="s">
        <v>96</v>
      </c>
      <c r="J1599" t="s">
        <v>183</v>
      </c>
      <c r="K1599" t="s">
        <v>3344</v>
      </c>
      <c r="L1599" s="2">
        <v>5</v>
      </c>
      <c r="M1599" s="11">
        <v>77628</v>
      </c>
      <c r="N1599" s="6">
        <v>20</v>
      </c>
      <c r="O1599" s="4">
        <f>Table2[[#This Row],[Discount]]/100</f>
        <v>0.2</v>
      </c>
      <c r="P1599" s="4" t="str">
        <f>IF(Table2[[#This Row],[Discount%]]=0,"No Discount",
IF(Table2[[#This Row],[Discount%]]&lt;=0.1,"Medium Discount",
IF(Table2[[#This Row],[Discount%]]&lt;=0.2,"High Discount")))</f>
        <v>High Discount</v>
      </c>
      <c r="Q1599" s="9">
        <f>(Table2[Unit_Price]*Table2[Quantity])*(Table2[Discount]/100)</f>
        <v>77628</v>
      </c>
      <c r="R1599" s="10">
        <v>310512</v>
      </c>
      <c r="S1599" s="10">
        <v>69855.179999999993</v>
      </c>
      <c r="T1599" s="4">
        <f>Table2[Profit]/Table2[Sales]</f>
        <v>0.2249677307157211</v>
      </c>
      <c r="U1599" t="s">
        <v>72</v>
      </c>
    </row>
    <row r="1600" spans="1:21" x14ac:dyDescent="0.35">
      <c r="A1600">
        <v>11701</v>
      </c>
      <c r="B1600" s="1">
        <v>45594</v>
      </c>
      <c r="C1600" s="2">
        <f>YEAR(Table2[Order Date])</f>
        <v>2024</v>
      </c>
      <c r="D1600" s="2" t="str">
        <f>TEXT(Table2[Order Date],"mmm")</f>
        <v>Oct</v>
      </c>
      <c r="E1600" t="s">
        <v>3345</v>
      </c>
      <c r="F1600" t="s">
        <v>22</v>
      </c>
      <c r="G1600" t="s">
        <v>23</v>
      </c>
      <c r="H1600" t="str">
        <f>VLOOKUP(Table2[[#This Row],[City]], Table46[], 2, FALSE)</f>
        <v>Delhi</v>
      </c>
      <c r="I1600" t="s">
        <v>24</v>
      </c>
      <c r="J1600" t="s">
        <v>25</v>
      </c>
      <c r="K1600" t="s">
        <v>3346</v>
      </c>
      <c r="L1600" s="2">
        <v>5</v>
      </c>
      <c r="M1600" s="11">
        <v>74166</v>
      </c>
      <c r="N1600" s="6">
        <v>20</v>
      </c>
      <c r="O1600" s="4">
        <f>Table2[[#This Row],[Discount]]/100</f>
        <v>0.2</v>
      </c>
      <c r="P1600" s="4" t="str">
        <f>IF(Table2[[#This Row],[Discount%]]=0,"No Discount",
IF(Table2[[#This Row],[Discount%]]&lt;=0.1,"Medium Discount",
IF(Table2[[#This Row],[Discount%]]&lt;=0.2,"High Discount")))</f>
        <v>High Discount</v>
      </c>
      <c r="Q1600" s="9">
        <f>(Table2[Unit_Price]*Table2[Quantity])*(Table2[Discount]/100)</f>
        <v>74166</v>
      </c>
      <c r="R1600" s="10">
        <v>296664</v>
      </c>
      <c r="S1600" s="10">
        <v>54818.48</v>
      </c>
      <c r="T1600" s="4">
        <f>Table2[Profit]/Table2[Sales]</f>
        <v>0.18478305422970095</v>
      </c>
      <c r="U1600" t="s">
        <v>83</v>
      </c>
    </row>
    <row r="1601" spans="1:21" x14ac:dyDescent="0.35">
      <c r="A1601">
        <v>11703</v>
      </c>
      <c r="B1601" s="1">
        <v>45764</v>
      </c>
      <c r="C1601" s="2">
        <f>YEAR(Table2[Order Date])</f>
        <v>2025</v>
      </c>
      <c r="D1601" s="2" t="str">
        <f>TEXT(Table2[Order Date],"mmm")</f>
        <v>Apr</v>
      </c>
      <c r="E1601" t="s">
        <v>3349</v>
      </c>
      <c r="F1601" t="s">
        <v>40</v>
      </c>
      <c r="G1601" t="s">
        <v>110</v>
      </c>
      <c r="H1601" t="str">
        <f>VLOOKUP(Table2[[#This Row],[City]], Table46[], 2, FALSE)</f>
        <v>Gujarat</v>
      </c>
      <c r="I1601" t="s">
        <v>69</v>
      </c>
      <c r="J1601" t="s">
        <v>115</v>
      </c>
      <c r="K1601" t="s">
        <v>3350</v>
      </c>
      <c r="L1601" s="2">
        <v>3</v>
      </c>
      <c r="M1601" s="11">
        <v>22061</v>
      </c>
      <c r="N1601" s="6">
        <v>20</v>
      </c>
      <c r="O1601" s="4">
        <f>Table2[[#This Row],[Discount]]/100</f>
        <v>0.2</v>
      </c>
      <c r="P1601" s="4" t="str">
        <f>IF(Table2[[#This Row],[Discount%]]=0,"No Discount",
IF(Table2[[#This Row],[Discount%]]&lt;=0.1,"Medium Discount",
IF(Table2[[#This Row],[Discount%]]&lt;=0.2,"High Discount")))</f>
        <v>High Discount</v>
      </c>
      <c r="Q1601" s="9">
        <f>(Table2[Unit_Price]*Table2[Quantity])*(Table2[Discount]/100)</f>
        <v>13236.6</v>
      </c>
      <c r="R1601" s="10">
        <v>52946.400000000001</v>
      </c>
      <c r="S1601" s="10">
        <v>3283.28</v>
      </c>
      <c r="T1601" s="4">
        <f>Table2[Profit]/Table2[Sales]</f>
        <v>6.2011392653702611E-2</v>
      </c>
      <c r="U1601" t="s">
        <v>38</v>
      </c>
    </row>
    <row r="1602" spans="1:21" x14ac:dyDescent="0.35">
      <c r="A1602">
        <v>11704</v>
      </c>
      <c r="B1602" s="1">
        <v>45863</v>
      </c>
      <c r="C1602" s="2">
        <f>YEAR(Table2[Order Date])</f>
        <v>2025</v>
      </c>
      <c r="D1602" s="2" t="str">
        <f>TEXT(Table2[Order Date],"mmm")</f>
        <v>Jul</v>
      </c>
      <c r="E1602" t="s">
        <v>3351</v>
      </c>
      <c r="F1602" t="s">
        <v>40</v>
      </c>
      <c r="G1602" t="s">
        <v>50</v>
      </c>
      <c r="H1602" t="str">
        <f>VLOOKUP(Table2[[#This Row],[City]], Table46[], 2, FALSE)</f>
        <v>Maharashtra</v>
      </c>
      <c r="I1602" t="s">
        <v>42</v>
      </c>
      <c r="J1602" t="s">
        <v>188</v>
      </c>
      <c r="K1602" t="s">
        <v>3352</v>
      </c>
      <c r="L1602" s="2">
        <v>1</v>
      </c>
      <c r="M1602" s="11">
        <v>62796</v>
      </c>
      <c r="N1602" s="6">
        <v>0</v>
      </c>
      <c r="O1602" s="4">
        <f>Table2[[#This Row],[Discount]]/100</f>
        <v>0</v>
      </c>
      <c r="P1602" s="4" t="str">
        <f>IF(Table2[[#This Row],[Discount%]]=0,"No Discount",
IF(Table2[[#This Row],[Discount%]]&lt;=0.1,"Medium Discount",
IF(Table2[[#This Row],[Discount%]]&lt;=0.2,"High Discount")))</f>
        <v>No Discount</v>
      </c>
      <c r="Q1602" s="9">
        <f>(Table2[Unit_Price]*Table2[Quantity])*(Table2[Discount]/100)</f>
        <v>0</v>
      </c>
      <c r="R1602" s="10">
        <v>62796</v>
      </c>
      <c r="S1602" s="10">
        <v>12979</v>
      </c>
      <c r="T1602" s="4">
        <f>Table2[Profit]/Table2[Sales]</f>
        <v>0.20668513918083956</v>
      </c>
      <c r="U1602" t="s">
        <v>33</v>
      </c>
    </row>
    <row r="1603" spans="1:21" x14ac:dyDescent="0.35">
      <c r="A1603">
        <v>11705</v>
      </c>
      <c r="B1603" s="1">
        <v>45288</v>
      </c>
      <c r="C1603" s="2">
        <f>YEAR(Table2[Order Date])</f>
        <v>2023</v>
      </c>
      <c r="D1603" s="2" t="str">
        <f>TEXT(Table2[Order Date],"mmm")</f>
        <v>Dec</v>
      </c>
      <c r="E1603" t="s">
        <v>3353</v>
      </c>
      <c r="F1603" t="s">
        <v>22</v>
      </c>
      <c r="G1603" t="s">
        <v>167</v>
      </c>
      <c r="H1603" t="str">
        <f>VLOOKUP(Table2[[#This Row],[City]], Table46[], 2, FALSE)</f>
        <v>Punjab</v>
      </c>
      <c r="I1603" t="s">
        <v>86</v>
      </c>
      <c r="J1603" t="s">
        <v>90</v>
      </c>
      <c r="K1603" t="s">
        <v>3354</v>
      </c>
      <c r="L1603" s="2">
        <v>3</v>
      </c>
      <c r="M1603" s="11">
        <v>35808</v>
      </c>
      <c r="N1603" s="6">
        <v>10</v>
      </c>
      <c r="O1603" s="4">
        <f>Table2[[#This Row],[Discount]]/100</f>
        <v>0.1</v>
      </c>
      <c r="P1603" s="4" t="str">
        <f>IF(Table2[[#This Row],[Discount%]]=0,"No Discount",
IF(Table2[[#This Row],[Discount%]]&lt;=0.1,"Medium Discount",
IF(Table2[[#This Row],[Discount%]]&lt;=0.2,"High Discount")))</f>
        <v>Medium Discount</v>
      </c>
      <c r="Q1603" s="9">
        <f>(Table2[Unit_Price]*Table2[Quantity])*(Table2[Discount]/100)</f>
        <v>10742.400000000001</v>
      </c>
      <c r="R1603" s="10">
        <v>96681.600000000006</v>
      </c>
      <c r="S1603" s="10">
        <v>9239.84</v>
      </c>
      <c r="T1603" s="4">
        <f>Table2[Profit]/Table2[Sales]</f>
        <v>9.5569787839671655E-2</v>
      </c>
      <c r="U1603" t="s">
        <v>20</v>
      </c>
    </row>
    <row r="1604" spans="1:21" x14ac:dyDescent="0.35">
      <c r="A1604">
        <v>11706</v>
      </c>
      <c r="B1604" s="1">
        <v>45242</v>
      </c>
      <c r="C1604" s="2">
        <f>YEAR(Table2[Order Date])</f>
        <v>2023</v>
      </c>
      <c r="D1604" s="2" t="str">
        <f>TEXT(Table2[Order Date],"mmm")</f>
        <v>Nov</v>
      </c>
      <c r="E1604" t="s">
        <v>3355</v>
      </c>
      <c r="F1604" t="s">
        <v>40</v>
      </c>
      <c r="G1604" t="s">
        <v>103</v>
      </c>
      <c r="H1604" t="str">
        <f>VLOOKUP(Table2[[#This Row],[City]], Table46[], 2, FALSE)</f>
        <v>Gujarat</v>
      </c>
      <c r="I1604" t="s">
        <v>30</v>
      </c>
      <c r="J1604" t="s">
        <v>31</v>
      </c>
      <c r="K1604" t="s">
        <v>3356</v>
      </c>
      <c r="L1604" s="2">
        <v>1</v>
      </c>
      <c r="M1604" s="11">
        <v>62675</v>
      </c>
      <c r="N1604" s="6">
        <v>15</v>
      </c>
      <c r="O1604" s="4">
        <f>Table2[[#This Row],[Discount]]/100</f>
        <v>0.15</v>
      </c>
      <c r="P1604" s="4" t="str">
        <f>IF(Table2[[#This Row],[Discount%]]=0,"No Discount",
IF(Table2[[#This Row],[Discount%]]&lt;=0.1,"Medium Discount",
IF(Table2[[#This Row],[Discount%]]&lt;=0.2,"High Discount")))</f>
        <v>High Discount</v>
      </c>
      <c r="Q1604" s="9">
        <f>(Table2[Unit_Price]*Table2[Quantity])*(Table2[Discount]/100)</f>
        <v>9401.25</v>
      </c>
      <c r="R1604" s="10">
        <v>53273.75</v>
      </c>
      <c r="S1604" s="10">
        <v>2838.01</v>
      </c>
      <c r="T1604" s="4">
        <f>Table2[Profit]/Table2[Sales]</f>
        <v>5.3272202538773787E-2</v>
      </c>
      <c r="U1604" t="s">
        <v>72</v>
      </c>
    </row>
    <row r="1605" spans="1:21" x14ac:dyDescent="0.35">
      <c r="A1605">
        <v>11707</v>
      </c>
      <c r="B1605" s="1">
        <v>45408</v>
      </c>
      <c r="C1605" s="2">
        <f>YEAR(Table2[Order Date])</f>
        <v>2024</v>
      </c>
      <c r="D1605" s="2" t="str">
        <f>TEXT(Table2[Order Date],"mmm")</f>
        <v>Apr</v>
      </c>
      <c r="E1605" t="s">
        <v>3357</v>
      </c>
      <c r="F1605" t="s">
        <v>40</v>
      </c>
      <c r="G1605" t="s">
        <v>62</v>
      </c>
      <c r="H1605" t="str">
        <f>VLOOKUP(Table2[[#This Row],[City]], Table46[], 2, FALSE)</f>
        <v>Goa</v>
      </c>
      <c r="I1605" t="s">
        <v>24</v>
      </c>
      <c r="J1605" t="s">
        <v>59</v>
      </c>
      <c r="K1605" t="s">
        <v>3358</v>
      </c>
      <c r="L1605" s="2">
        <v>3</v>
      </c>
      <c r="M1605" s="11">
        <v>30204</v>
      </c>
      <c r="N1605" s="6">
        <v>10</v>
      </c>
      <c r="O1605" s="4">
        <f>Table2[[#This Row],[Discount]]/100</f>
        <v>0.1</v>
      </c>
      <c r="P1605" s="4" t="str">
        <f>IF(Table2[[#This Row],[Discount%]]=0,"No Discount",
IF(Table2[[#This Row],[Discount%]]&lt;=0.1,"Medium Discount",
IF(Table2[[#This Row],[Discount%]]&lt;=0.2,"High Discount")))</f>
        <v>Medium Discount</v>
      </c>
      <c r="Q1605" s="9">
        <f>(Table2[Unit_Price]*Table2[Quantity])*(Table2[Discount]/100)</f>
        <v>9061.2000000000007</v>
      </c>
      <c r="R1605" s="10">
        <v>81550.8</v>
      </c>
      <c r="S1605" s="10">
        <v>16619.07</v>
      </c>
      <c r="T1605" s="4">
        <f>Table2[Profit]/Table2[Sales]</f>
        <v>0.20378794567312644</v>
      </c>
      <c r="U1605" t="s">
        <v>83</v>
      </c>
    </row>
    <row r="1606" spans="1:21" x14ac:dyDescent="0.35">
      <c r="A1606">
        <v>11708</v>
      </c>
      <c r="B1606" s="1">
        <v>45657</v>
      </c>
      <c r="C1606" s="2">
        <f>YEAR(Table2[Order Date])</f>
        <v>2024</v>
      </c>
      <c r="D1606" s="2" t="str">
        <f>TEXT(Table2[Order Date],"mmm")</f>
        <v>Dec</v>
      </c>
      <c r="E1606" t="s">
        <v>3359</v>
      </c>
      <c r="F1606" t="s">
        <v>22</v>
      </c>
      <c r="G1606" t="s">
        <v>167</v>
      </c>
      <c r="H1606" t="str">
        <f>VLOOKUP(Table2[[#This Row],[City]], Table46[], 2, FALSE)</f>
        <v>Punjab</v>
      </c>
      <c r="I1606" t="s">
        <v>86</v>
      </c>
      <c r="J1606" t="s">
        <v>90</v>
      </c>
      <c r="K1606" t="s">
        <v>3360</v>
      </c>
      <c r="L1606" s="2">
        <v>3</v>
      </c>
      <c r="M1606" s="11">
        <v>4373</v>
      </c>
      <c r="N1606" s="6">
        <v>20</v>
      </c>
      <c r="O1606" s="4">
        <f>Table2[[#This Row],[Discount]]/100</f>
        <v>0.2</v>
      </c>
      <c r="P1606" s="4" t="str">
        <f>IF(Table2[[#This Row],[Discount%]]=0,"No Discount",
IF(Table2[[#This Row],[Discount%]]&lt;=0.1,"Medium Discount",
IF(Table2[[#This Row],[Discount%]]&lt;=0.2,"High Discount")))</f>
        <v>High Discount</v>
      </c>
      <c r="Q1606" s="9">
        <f>(Table2[Unit_Price]*Table2[Quantity])*(Table2[Discount]/100)</f>
        <v>2623.8</v>
      </c>
      <c r="R1606" s="10">
        <v>10495.2</v>
      </c>
      <c r="S1606" s="10">
        <v>1731.13</v>
      </c>
      <c r="T1606" s="4">
        <f>Table2[Profit]/Table2[Sales]</f>
        <v>0.16494492720481743</v>
      </c>
      <c r="U1606" t="s">
        <v>20</v>
      </c>
    </row>
    <row r="1607" spans="1:21" x14ac:dyDescent="0.35">
      <c r="A1607">
        <v>11709</v>
      </c>
      <c r="B1607" s="1">
        <v>45893</v>
      </c>
      <c r="C1607" s="2">
        <f>YEAR(Table2[Order Date])</f>
        <v>2025</v>
      </c>
      <c r="D1607" s="2" t="str">
        <f>TEXT(Table2[Order Date],"mmm")</f>
        <v>Aug</v>
      </c>
      <c r="E1607" t="s">
        <v>3361</v>
      </c>
      <c r="F1607" t="s">
        <v>40</v>
      </c>
      <c r="G1607" t="s">
        <v>103</v>
      </c>
      <c r="H1607" t="str">
        <f>VLOOKUP(Table2[[#This Row],[City]], Table46[], 2, FALSE)</f>
        <v>Gujarat</v>
      </c>
      <c r="I1607" t="s">
        <v>30</v>
      </c>
      <c r="J1607" t="s">
        <v>227</v>
      </c>
      <c r="K1607" t="s">
        <v>3362</v>
      </c>
      <c r="L1607" s="2">
        <v>2</v>
      </c>
      <c r="M1607" s="11">
        <v>59417</v>
      </c>
      <c r="N1607" s="6">
        <v>0</v>
      </c>
      <c r="O1607" s="4">
        <f>Table2[[#This Row],[Discount]]/100</f>
        <v>0</v>
      </c>
      <c r="P1607" s="4" t="str">
        <f>IF(Table2[[#This Row],[Discount%]]=0,"No Discount",
IF(Table2[[#This Row],[Discount%]]&lt;=0.1,"Medium Discount",
IF(Table2[[#This Row],[Discount%]]&lt;=0.2,"High Discount")))</f>
        <v>No Discount</v>
      </c>
      <c r="Q1607" s="9">
        <f>(Table2[Unit_Price]*Table2[Quantity])*(Table2[Discount]/100)</f>
        <v>0</v>
      </c>
      <c r="R1607" s="10">
        <v>118834</v>
      </c>
      <c r="S1607" s="10">
        <v>19244.07</v>
      </c>
      <c r="T1607" s="4">
        <f>Table2[Profit]/Table2[Sales]</f>
        <v>0.1619407745258091</v>
      </c>
      <c r="U1607" t="s">
        <v>38</v>
      </c>
    </row>
    <row r="1608" spans="1:21" x14ac:dyDescent="0.35">
      <c r="A1608">
        <v>11710</v>
      </c>
      <c r="B1608" s="1">
        <v>45582</v>
      </c>
      <c r="C1608" s="2">
        <f>YEAR(Table2[Order Date])</f>
        <v>2024</v>
      </c>
      <c r="D1608" s="2" t="str">
        <f>TEXT(Table2[Order Date],"mmm")</f>
        <v>Oct</v>
      </c>
      <c r="E1608" t="s">
        <v>3363</v>
      </c>
      <c r="F1608" t="s">
        <v>28</v>
      </c>
      <c r="G1608" t="s">
        <v>144</v>
      </c>
      <c r="H1608" t="str">
        <f>VLOOKUP(Table2[[#This Row],[City]], Table46[], 2, FALSE)</f>
        <v>Assam</v>
      </c>
      <c r="I1608" t="s">
        <v>42</v>
      </c>
      <c r="J1608" t="s">
        <v>79</v>
      </c>
      <c r="K1608" t="s">
        <v>3364</v>
      </c>
      <c r="L1608" s="2">
        <v>1</v>
      </c>
      <c r="M1608" s="11">
        <v>67171</v>
      </c>
      <c r="N1608" s="6">
        <v>10</v>
      </c>
      <c r="O1608" s="4">
        <f>Table2[[#This Row],[Discount]]/100</f>
        <v>0.1</v>
      </c>
      <c r="P1608" s="4" t="str">
        <f>IF(Table2[[#This Row],[Discount%]]=0,"No Discount",
IF(Table2[[#This Row],[Discount%]]&lt;=0.1,"Medium Discount",
IF(Table2[[#This Row],[Discount%]]&lt;=0.2,"High Discount")))</f>
        <v>Medium Discount</v>
      </c>
      <c r="Q1608" s="9">
        <f>(Table2[Unit_Price]*Table2[Quantity])*(Table2[Discount]/100)</f>
        <v>6717.1</v>
      </c>
      <c r="R1608" s="10">
        <v>60453.9</v>
      </c>
      <c r="S1608" s="10">
        <v>9287.4599999999991</v>
      </c>
      <c r="T1608" s="4">
        <f>Table2[Profit]/Table2[Sales]</f>
        <v>0.15362879814205532</v>
      </c>
      <c r="U1608" t="s">
        <v>38</v>
      </c>
    </row>
    <row r="1609" spans="1:21" x14ac:dyDescent="0.35">
      <c r="A1609">
        <v>11711</v>
      </c>
      <c r="B1609" s="1">
        <v>45394</v>
      </c>
      <c r="C1609" s="2">
        <f>YEAR(Table2[Order Date])</f>
        <v>2024</v>
      </c>
      <c r="D1609" s="2" t="str">
        <f>TEXT(Table2[Order Date],"mmm")</f>
        <v>Apr</v>
      </c>
      <c r="E1609" t="s">
        <v>3365</v>
      </c>
      <c r="F1609" t="s">
        <v>40</v>
      </c>
      <c r="G1609" t="s">
        <v>41</v>
      </c>
      <c r="H1609" t="str">
        <f>VLOOKUP(Table2[[#This Row],[City]], Table46[], 2, FALSE)</f>
        <v>Maharashtra</v>
      </c>
      <c r="I1609" t="s">
        <v>17</v>
      </c>
      <c r="J1609" t="s">
        <v>291</v>
      </c>
      <c r="K1609" t="s">
        <v>1971</v>
      </c>
      <c r="L1609" s="2">
        <v>4</v>
      </c>
      <c r="M1609" s="11">
        <v>31565</v>
      </c>
      <c r="N1609" s="6">
        <v>10</v>
      </c>
      <c r="O1609" s="4">
        <f>Table2[[#This Row],[Discount]]/100</f>
        <v>0.1</v>
      </c>
      <c r="P1609" s="4" t="str">
        <f>IF(Table2[[#This Row],[Discount%]]=0,"No Discount",
IF(Table2[[#This Row],[Discount%]]&lt;=0.1,"Medium Discount",
IF(Table2[[#This Row],[Discount%]]&lt;=0.2,"High Discount")))</f>
        <v>Medium Discount</v>
      </c>
      <c r="Q1609" s="9">
        <f>(Table2[Unit_Price]*Table2[Quantity])*(Table2[Discount]/100)</f>
        <v>12626</v>
      </c>
      <c r="R1609" s="10">
        <v>113634</v>
      </c>
      <c r="S1609" s="10">
        <v>11751.62</v>
      </c>
      <c r="T1609" s="4">
        <f>Table2[Profit]/Table2[Sales]</f>
        <v>0.10341640706126688</v>
      </c>
      <c r="U1609" t="s">
        <v>33</v>
      </c>
    </row>
    <row r="1610" spans="1:21" x14ac:dyDescent="0.35">
      <c r="A1610">
        <v>11712</v>
      </c>
      <c r="B1610" s="1">
        <v>45446</v>
      </c>
      <c r="C1610" s="2">
        <f>YEAR(Table2[Order Date])</f>
        <v>2024</v>
      </c>
      <c r="D1610" s="2" t="str">
        <f>TEXT(Table2[Order Date],"mmm")</f>
        <v>Jun</v>
      </c>
      <c r="E1610" t="s">
        <v>3366</v>
      </c>
      <c r="F1610" t="s">
        <v>15</v>
      </c>
      <c r="G1610" t="s">
        <v>68</v>
      </c>
      <c r="H1610" t="str">
        <f>VLOOKUP(Table2[[#This Row],[City]], Table46[], 2, FALSE)</f>
        <v>Telangana</v>
      </c>
      <c r="I1610" t="s">
        <v>42</v>
      </c>
      <c r="J1610" t="s">
        <v>446</v>
      </c>
      <c r="K1610" t="s">
        <v>3367</v>
      </c>
      <c r="L1610" s="2">
        <v>1</v>
      </c>
      <c r="M1610" s="11">
        <v>35100</v>
      </c>
      <c r="N1610" s="6">
        <v>15</v>
      </c>
      <c r="O1610" s="4">
        <f>Table2[[#This Row],[Discount]]/100</f>
        <v>0.15</v>
      </c>
      <c r="P1610" s="4" t="str">
        <f>IF(Table2[[#This Row],[Discount%]]=0,"No Discount",
IF(Table2[[#This Row],[Discount%]]&lt;=0.1,"Medium Discount",
IF(Table2[[#This Row],[Discount%]]&lt;=0.2,"High Discount")))</f>
        <v>High Discount</v>
      </c>
      <c r="Q1610" s="9">
        <f>(Table2[Unit_Price]*Table2[Quantity])*(Table2[Discount]/100)</f>
        <v>5265</v>
      </c>
      <c r="R1610" s="10">
        <v>29835</v>
      </c>
      <c r="S1610" s="10">
        <v>2153.0100000000002</v>
      </c>
      <c r="T1610" s="4">
        <f>Table2[Profit]/Table2[Sales]</f>
        <v>7.2163901458019111E-2</v>
      </c>
      <c r="U1610" t="s">
        <v>72</v>
      </c>
    </row>
    <row r="1611" spans="1:21" x14ac:dyDescent="0.35">
      <c r="A1611">
        <v>11714</v>
      </c>
      <c r="B1611" s="1">
        <v>45908</v>
      </c>
      <c r="C1611" s="2">
        <f>YEAR(Table2[Order Date])</f>
        <v>2025</v>
      </c>
      <c r="D1611" s="2" t="str">
        <f>TEXT(Table2[Order Date],"mmm")</f>
        <v>Sep</v>
      </c>
      <c r="E1611" t="s">
        <v>3369</v>
      </c>
      <c r="F1611" t="s">
        <v>28</v>
      </c>
      <c r="G1611" t="s">
        <v>29</v>
      </c>
      <c r="H1611" t="str">
        <f>VLOOKUP(Table2[[#This Row],[City]], Table46[], 2, FALSE)</f>
        <v>Bihar</v>
      </c>
      <c r="I1611" t="s">
        <v>42</v>
      </c>
      <c r="J1611" t="s">
        <v>43</v>
      </c>
      <c r="K1611" t="s">
        <v>3370</v>
      </c>
      <c r="L1611" s="2">
        <v>1</v>
      </c>
      <c r="M1611" s="11">
        <v>19871</v>
      </c>
      <c r="N1611" s="6">
        <v>0</v>
      </c>
      <c r="O1611" s="4">
        <f>Table2[[#This Row],[Discount]]/100</f>
        <v>0</v>
      </c>
      <c r="P1611" s="4" t="str">
        <f>IF(Table2[[#This Row],[Discount%]]=0,"No Discount",
IF(Table2[[#This Row],[Discount%]]&lt;=0.1,"Medium Discount",
IF(Table2[[#This Row],[Discount%]]&lt;=0.2,"High Discount")))</f>
        <v>No Discount</v>
      </c>
      <c r="Q1611" s="9">
        <f>(Table2[Unit_Price]*Table2[Quantity])*(Table2[Discount]/100)</f>
        <v>0</v>
      </c>
      <c r="R1611" s="10">
        <v>19871</v>
      </c>
      <c r="S1611" s="10">
        <v>1381.21</v>
      </c>
      <c r="T1611" s="4">
        <f>Table2[Profit]/Table2[Sales]</f>
        <v>6.9508831966181878E-2</v>
      </c>
      <c r="U1611" t="s">
        <v>20</v>
      </c>
    </row>
    <row r="1612" spans="1:21" x14ac:dyDescent="0.35">
      <c r="A1612">
        <v>11715</v>
      </c>
      <c r="B1612" s="1">
        <v>45881</v>
      </c>
      <c r="C1612" s="2">
        <f>YEAR(Table2[Order Date])</f>
        <v>2025</v>
      </c>
      <c r="D1612" s="2" t="str">
        <f>TEXT(Table2[Order Date],"mmm")</f>
        <v>Aug</v>
      </c>
      <c r="E1612" t="s">
        <v>3371</v>
      </c>
      <c r="F1612" t="s">
        <v>40</v>
      </c>
      <c r="G1612" t="s">
        <v>103</v>
      </c>
      <c r="H1612" t="str">
        <f>VLOOKUP(Table2[[#This Row],[City]], Table46[], 2, FALSE)</f>
        <v>Gujarat</v>
      </c>
      <c r="I1612" t="s">
        <v>46</v>
      </c>
      <c r="J1612" t="s">
        <v>201</v>
      </c>
      <c r="K1612" t="s">
        <v>3372</v>
      </c>
      <c r="L1612" s="2">
        <v>3</v>
      </c>
      <c r="M1612" s="11">
        <v>79930</v>
      </c>
      <c r="N1612" s="6">
        <v>0</v>
      </c>
      <c r="O1612" s="4">
        <f>Table2[[#This Row],[Discount]]/100</f>
        <v>0</v>
      </c>
      <c r="P1612" s="4" t="str">
        <f>IF(Table2[[#This Row],[Discount%]]=0,"No Discount",
IF(Table2[[#This Row],[Discount%]]&lt;=0.1,"Medium Discount",
IF(Table2[[#This Row],[Discount%]]&lt;=0.2,"High Discount")))</f>
        <v>No Discount</v>
      </c>
      <c r="Q1612" s="9">
        <f>(Table2[Unit_Price]*Table2[Quantity])*(Table2[Discount]/100)</f>
        <v>0</v>
      </c>
      <c r="R1612" s="10">
        <v>239790</v>
      </c>
      <c r="S1612" s="10">
        <v>40314.980000000003</v>
      </c>
      <c r="T1612" s="4">
        <f>Table2[Profit]/Table2[Sales]</f>
        <v>0.16812619375286711</v>
      </c>
      <c r="U1612" t="s">
        <v>72</v>
      </c>
    </row>
    <row r="1613" spans="1:21" x14ac:dyDescent="0.35">
      <c r="A1613">
        <v>11716</v>
      </c>
      <c r="B1613" s="1">
        <v>45450</v>
      </c>
      <c r="C1613" s="2">
        <f>YEAR(Table2[Order Date])</f>
        <v>2024</v>
      </c>
      <c r="D1613" s="2" t="str">
        <f>TEXT(Table2[Order Date],"mmm")</f>
        <v>Jun</v>
      </c>
      <c r="E1613" t="s">
        <v>3373</v>
      </c>
      <c r="F1613" t="s">
        <v>22</v>
      </c>
      <c r="G1613" t="s">
        <v>58</v>
      </c>
      <c r="H1613" t="str">
        <f>VLOOKUP(Table2[[#This Row],[City]], Table46[], 2, FALSE)</f>
        <v>Rajashtan</v>
      </c>
      <c r="I1613" t="s">
        <v>30</v>
      </c>
      <c r="J1613" t="s">
        <v>65</v>
      </c>
      <c r="K1613" t="s">
        <v>3374</v>
      </c>
      <c r="L1613" s="2">
        <v>4</v>
      </c>
      <c r="M1613" s="11">
        <v>27694</v>
      </c>
      <c r="N1613" s="6">
        <v>15</v>
      </c>
      <c r="O1613" s="4">
        <f>Table2[[#This Row],[Discount]]/100</f>
        <v>0.15</v>
      </c>
      <c r="P1613" s="4" t="str">
        <f>IF(Table2[[#This Row],[Discount%]]=0,"No Discount",
IF(Table2[[#This Row],[Discount%]]&lt;=0.1,"Medium Discount",
IF(Table2[[#This Row],[Discount%]]&lt;=0.2,"High Discount")))</f>
        <v>High Discount</v>
      </c>
      <c r="Q1613" s="9">
        <f>(Table2[Unit_Price]*Table2[Quantity])*(Table2[Discount]/100)</f>
        <v>16616.399999999998</v>
      </c>
      <c r="R1613" s="10">
        <v>94159.6</v>
      </c>
      <c r="S1613" s="10">
        <v>7836.83</v>
      </c>
      <c r="T1613" s="4">
        <f>Table2[Profit]/Table2[Sales]</f>
        <v>8.3229219325485659E-2</v>
      </c>
      <c r="U1613" t="s">
        <v>38</v>
      </c>
    </row>
    <row r="1614" spans="1:21" x14ac:dyDescent="0.35">
      <c r="A1614">
        <v>11717</v>
      </c>
      <c r="B1614" s="1">
        <v>45754</v>
      </c>
      <c r="C1614" s="2">
        <f>YEAR(Table2[Order Date])</f>
        <v>2025</v>
      </c>
      <c r="D1614" s="2" t="str">
        <f>TEXT(Table2[Order Date],"mmm")</f>
        <v>Apr</v>
      </c>
      <c r="E1614" t="s">
        <v>3375</v>
      </c>
      <c r="F1614" t="s">
        <v>22</v>
      </c>
      <c r="G1614" t="s">
        <v>23</v>
      </c>
      <c r="H1614" t="str">
        <f>VLOOKUP(Table2[[#This Row],[City]], Table46[], 2, FALSE)</f>
        <v>Delhi</v>
      </c>
      <c r="I1614" t="s">
        <v>69</v>
      </c>
      <c r="J1614" t="s">
        <v>70</v>
      </c>
      <c r="K1614" t="s">
        <v>3376</v>
      </c>
      <c r="L1614" s="2">
        <v>3</v>
      </c>
      <c r="M1614" s="11">
        <v>75973</v>
      </c>
      <c r="N1614" s="6">
        <v>5</v>
      </c>
      <c r="O1614" s="4">
        <f>Table2[[#This Row],[Discount]]/100</f>
        <v>0.05</v>
      </c>
      <c r="P1614" s="4" t="str">
        <f>IF(Table2[[#This Row],[Discount%]]=0,"No Discount",
IF(Table2[[#This Row],[Discount%]]&lt;=0.1,"Medium Discount",
IF(Table2[[#This Row],[Discount%]]&lt;=0.2,"High Discount")))</f>
        <v>Medium Discount</v>
      </c>
      <c r="Q1614" s="9">
        <f>(Table2[Unit_Price]*Table2[Quantity])*(Table2[Discount]/100)</f>
        <v>11395.95</v>
      </c>
      <c r="R1614" s="10">
        <v>216523.05</v>
      </c>
      <c r="S1614" s="10">
        <v>30633.55</v>
      </c>
      <c r="T1614" s="4">
        <f>Table2[Profit]/Table2[Sales]</f>
        <v>0.14147939445707974</v>
      </c>
      <c r="U1614" t="s">
        <v>20</v>
      </c>
    </row>
    <row r="1615" spans="1:21" x14ac:dyDescent="0.35">
      <c r="A1615">
        <v>11718</v>
      </c>
      <c r="B1615" s="1">
        <v>45927</v>
      </c>
      <c r="C1615" s="2">
        <f>YEAR(Table2[Order Date])</f>
        <v>2025</v>
      </c>
      <c r="D1615" s="2" t="str">
        <f>TEXT(Table2[Order Date],"mmm")</f>
        <v>Sep</v>
      </c>
      <c r="E1615" t="s">
        <v>3377</v>
      </c>
      <c r="F1615" t="s">
        <v>15</v>
      </c>
      <c r="G1615" t="s">
        <v>147</v>
      </c>
      <c r="H1615" t="str">
        <f>VLOOKUP(Table2[[#This Row],[City]], Table46[], 2, FALSE)</f>
        <v>Kerala</v>
      </c>
      <c r="I1615" t="s">
        <v>75</v>
      </c>
      <c r="J1615" t="s">
        <v>307</v>
      </c>
      <c r="K1615" t="s">
        <v>3378</v>
      </c>
      <c r="L1615" s="2">
        <v>1</v>
      </c>
      <c r="M1615" s="11">
        <v>4952</v>
      </c>
      <c r="N1615" s="6">
        <v>20</v>
      </c>
      <c r="O1615" s="4">
        <f>Table2[[#This Row],[Discount]]/100</f>
        <v>0.2</v>
      </c>
      <c r="P1615" s="4" t="str">
        <f>IF(Table2[[#This Row],[Discount%]]=0,"No Discount",
IF(Table2[[#This Row],[Discount%]]&lt;=0.1,"Medium Discount",
IF(Table2[[#This Row],[Discount%]]&lt;=0.2,"High Discount")))</f>
        <v>High Discount</v>
      </c>
      <c r="Q1615" s="9">
        <f>(Table2[Unit_Price]*Table2[Quantity])*(Table2[Discount]/100)</f>
        <v>990.40000000000009</v>
      </c>
      <c r="R1615" s="10">
        <v>3961.6</v>
      </c>
      <c r="S1615" s="10">
        <v>319.05</v>
      </c>
      <c r="T1615" s="4">
        <f>Table2[Profit]/Table2[Sales]</f>
        <v>8.0535642164781915E-2</v>
      </c>
      <c r="U1615" t="s">
        <v>20</v>
      </c>
    </row>
    <row r="1616" spans="1:21" x14ac:dyDescent="0.35">
      <c r="A1616">
        <v>11719</v>
      </c>
      <c r="B1616" s="1">
        <v>45919</v>
      </c>
      <c r="C1616" s="2">
        <f>YEAR(Table2[Order Date])</f>
        <v>2025</v>
      </c>
      <c r="D1616" s="2" t="str">
        <f>TEXT(Table2[Order Date],"mmm")</f>
        <v>Sep</v>
      </c>
      <c r="E1616" t="s">
        <v>3379</v>
      </c>
      <c r="F1616" t="s">
        <v>28</v>
      </c>
      <c r="G1616" t="s">
        <v>114</v>
      </c>
      <c r="H1616" t="str">
        <f>VLOOKUP(Table2[[#This Row],[City]], Table46[], 2, FALSE)</f>
        <v>Jharkhand</v>
      </c>
      <c r="I1616" t="s">
        <v>30</v>
      </c>
      <c r="J1616" t="s">
        <v>104</v>
      </c>
      <c r="K1616" t="s">
        <v>2365</v>
      </c>
      <c r="L1616" s="2">
        <v>1</v>
      </c>
      <c r="M1616" s="11">
        <v>11418</v>
      </c>
      <c r="N1616" s="6">
        <v>10</v>
      </c>
      <c r="O1616" s="4">
        <f>Table2[[#This Row],[Discount]]/100</f>
        <v>0.1</v>
      </c>
      <c r="P1616" s="4" t="str">
        <f>IF(Table2[[#This Row],[Discount%]]=0,"No Discount",
IF(Table2[[#This Row],[Discount%]]&lt;=0.1,"Medium Discount",
IF(Table2[[#This Row],[Discount%]]&lt;=0.2,"High Discount")))</f>
        <v>Medium Discount</v>
      </c>
      <c r="Q1616" s="9">
        <f>(Table2[Unit_Price]*Table2[Quantity])*(Table2[Discount]/100)</f>
        <v>1141.8</v>
      </c>
      <c r="R1616" s="10">
        <v>10276.200000000001</v>
      </c>
      <c r="S1616" s="10">
        <v>706.96</v>
      </c>
      <c r="T1616" s="4">
        <f>Table2[Profit]/Table2[Sales]</f>
        <v>6.8795858391234116E-2</v>
      </c>
      <c r="U1616" t="s">
        <v>33</v>
      </c>
    </row>
    <row r="1617" spans="1:21" x14ac:dyDescent="0.35">
      <c r="A1617">
        <v>11720</v>
      </c>
      <c r="B1617" s="1">
        <v>45399</v>
      </c>
      <c r="C1617" s="2">
        <f>YEAR(Table2[Order Date])</f>
        <v>2024</v>
      </c>
      <c r="D1617" s="2" t="str">
        <f>TEXT(Table2[Order Date],"mmm")</f>
        <v>Apr</v>
      </c>
      <c r="E1617" t="s">
        <v>3380</v>
      </c>
      <c r="F1617" t="s">
        <v>40</v>
      </c>
      <c r="G1617" t="s">
        <v>62</v>
      </c>
      <c r="H1617" t="str">
        <f>VLOOKUP(Table2[[#This Row],[City]], Table46[], 2, FALSE)</f>
        <v>Goa</v>
      </c>
      <c r="I1617" t="s">
        <v>75</v>
      </c>
      <c r="J1617" t="s">
        <v>204</v>
      </c>
      <c r="K1617" t="s">
        <v>3381</v>
      </c>
      <c r="L1617" s="2">
        <v>1</v>
      </c>
      <c r="M1617" s="11">
        <v>21299</v>
      </c>
      <c r="N1617" s="6">
        <v>0</v>
      </c>
      <c r="O1617" s="4">
        <f>Table2[[#This Row],[Discount]]/100</f>
        <v>0</v>
      </c>
      <c r="P1617" s="4" t="str">
        <f>IF(Table2[[#This Row],[Discount%]]=0,"No Discount",
IF(Table2[[#This Row],[Discount%]]&lt;=0.1,"Medium Discount",
IF(Table2[[#This Row],[Discount%]]&lt;=0.2,"High Discount")))</f>
        <v>No Discount</v>
      </c>
      <c r="Q1617" s="9">
        <f>(Table2[Unit_Price]*Table2[Quantity])*(Table2[Discount]/100)</f>
        <v>0</v>
      </c>
      <c r="R1617" s="10">
        <v>21299</v>
      </c>
      <c r="S1617" s="10">
        <v>3062.26</v>
      </c>
      <c r="T1617" s="4">
        <f>Table2[Profit]/Table2[Sales]</f>
        <v>0.14377482510916006</v>
      </c>
      <c r="U1617" t="s">
        <v>33</v>
      </c>
    </row>
    <row r="1618" spans="1:21" x14ac:dyDescent="0.35">
      <c r="A1618">
        <v>11721</v>
      </c>
      <c r="B1618" s="1">
        <v>45509</v>
      </c>
      <c r="C1618" s="2">
        <f>YEAR(Table2[Order Date])</f>
        <v>2024</v>
      </c>
      <c r="D1618" s="2" t="str">
        <f>TEXT(Table2[Order Date],"mmm")</f>
        <v>Aug</v>
      </c>
      <c r="E1618" t="s">
        <v>3382</v>
      </c>
      <c r="F1618" t="s">
        <v>15</v>
      </c>
      <c r="G1618" t="s">
        <v>93</v>
      </c>
      <c r="H1618" t="str">
        <f>VLOOKUP(Table2[[#This Row],[City]], Table46[], 2, FALSE)</f>
        <v>Tamil Nadu</v>
      </c>
      <c r="I1618" t="s">
        <v>69</v>
      </c>
      <c r="J1618" t="s">
        <v>115</v>
      </c>
      <c r="K1618" t="s">
        <v>3383</v>
      </c>
      <c r="L1618" s="2">
        <v>3</v>
      </c>
      <c r="M1618" s="11">
        <v>32002</v>
      </c>
      <c r="N1618" s="6">
        <v>10</v>
      </c>
      <c r="O1618" s="4">
        <f>Table2[[#This Row],[Discount]]/100</f>
        <v>0.1</v>
      </c>
      <c r="P1618" s="4" t="str">
        <f>IF(Table2[[#This Row],[Discount%]]=0,"No Discount",
IF(Table2[[#This Row],[Discount%]]&lt;=0.1,"Medium Discount",
IF(Table2[[#This Row],[Discount%]]&lt;=0.2,"High Discount")))</f>
        <v>Medium Discount</v>
      </c>
      <c r="Q1618" s="9">
        <f>(Table2[Unit_Price]*Table2[Quantity])*(Table2[Discount]/100)</f>
        <v>9600.6</v>
      </c>
      <c r="R1618" s="10">
        <v>86405.4</v>
      </c>
      <c r="S1618" s="10">
        <v>12311.35</v>
      </c>
      <c r="T1618" s="4">
        <f>Table2[Profit]/Table2[Sales]</f>
        <v>0.14248357162862507</v>
      </c>
      <c r="U1618" t="s">
        <v>72</v>
      </c>
    </row>
    <row r="1619" spans="1:21" x14ac:dyDescent="0.35">
      <c r="A1619">
        <v>11722</v>
      </c>
      <c r="B1619" s="1">
        <v>45766</v>
      </c>
      <c r="C1619" s="2">
        <f>YEAR(Table2[Order Date])</f>
        <v>2025</v>
      </c>
      <c r="D1619" s="2" t="str">
        <f>TEXT(Table2[Order Date],"mmm")</f>
        <v>Apr</v>
      </c>
      <c r="E1619" t="s">
        <v>3384</v>
      </c>
      <c r="F1619" t="s">
        <v>28</v>
      </c>
      <c r="G1619" t="s">
        <v>144</v>
      </c>
      <c r="H1619" t="str">
        <f>VLOOKUP(Table2[[#This Row],[City]], Table46[], 2, FALSE)</f>
        <v>Assam</v>
      </c>
      <c r="I1619" t="s">
        <v>46</v>
      </c>
      <c r="J1619" t="s">
        <v>126</v>
      </c>
      <c r="K1619" t="s">
        <v>3385</v>
      </c>
      <c r="L1619" s="2">
        <v>3</v>
      </c>
      <c r="M1619" s="11">
        <v>22224</v>
      </c>
      <c r="N1619" s="6">
        <v>20</v>
      </c>
      <c r="O1619" s="4">
        <f>Table2[[#This Row],[Discount]]/100</f>
        <v>0.2</v>
      </c>
      <c r="P1619" s="4" t="str">
        <f>IF(Table2[[#This Row],[Discount%]]=0,"No Discount",
IF(Table2[[#This Row],[Discount%]]&lt;=0.1,"Medium Discount",
IF(Table2[[#This Row],[Discount%]]&lt;=0.2,"High Discount")))</f>
        <v>High Discount</v>
      </c>
      <c r="Q1619" s="9">
        <f>(Table2[Unit_Price]*Table2[Quantity])*(Table2[Discount]/100)</f>
        <v>13334.400000000001</v>
      </c>
      <c r="R1619" s="10">
        <v>53337.599999999999</v>
      </c>
      <c r="S1619" s="10">
        <v>7880.65</v>
      </c>
      <c r="T1619" s="4">
        <f>Table2[Profit]/Table2[Sales]</f>
        <v>0.14775036747060236</v>
      </c>
      <c r="U1619" t="s">
        <v>20</v>
      </c>
    </row>
    <row r="1620" spans="1:21" x14ac:dyDescent="0.35">
      <c r="A1620">
        <v>11723</v>
      </c>
      <c r="B1620" s="1">
        <v>45455</v>
      </c>
      <c r="C1620" s="2">
        <f>YEAR(Table2[Order Date])</f>
        <v>2024</v>
      </c>
      <c r="D1620" s="2" t="str">
        <f>TEXT(Table2[Order Date],"mmm")</f>
        <v>Jun</v>
      </c>
      <c r="E1620" t="s">
        <v>3386</v>
      </c>
      <c r="F1620" t="s">
        <v>22</v>
      </c>
      <c r="G1620" t="s">
        <v>74</v>
      </c>
      <c r="H1620" t="str">
        <f>VLOOKUP(Table2[[#This Row],[City]], Table46[], 2, FALSE)</f>
        <v>Chandigarh</v>
      </c>
      <c r="I1620" t="s">
        <v>46</v>
      </c>
      <c r="J1620" t="s">
        <v>209</v>
      </c>
      <c r="K1620" t="s">
        <v>3387</v>
      </c>
      <c r="L1620" s="2">
        <v>3</v>
      </c>
      <c r="M1620" s="11">
        <v>45795</v>
      </c>
      <c r="N1620" s="6">
        <v>5</v>
      </c>
      <c r="O1620" s="4">
        <f>Table2[[#This Row],[Discount]]/100</f>
        <v>0.05</v>
      </c>
      <c r="P1620" s="4" t="str">
        <f>IF(Table2[[#This Row],[Discount%]]=0,"No Discount",
IF(Table2[[#This Row],[Discount%]]&lt;=0.1,"Medium Discount",
IF(Table2[[#This Row],[Discount%]]&lt;=0.2,"High Discount")))</f>
        <v>Medium Discount</v>
      </c>
      <c r="Q1620" s="9">
        <f>(Table2[Unit_Price]*Table2[Quantity])*(Table2[Discount]/100)</f>
        <v>6869.25</v>
      </c>
      <c r="R1620" s="10">
        <v>130515.75</v>
      </c>
      <c r="S1620" s="10">
        <v>22802.44</v>
      </c>
      <c r="T1620" s="4">
        <f>Table2[Profit]/Table2[Sales]</f>
        <v>0.17471025527570427</v>
      </c>
      <c r="U1620" t="s">
        <v>72</v>
      </c>
    </row>
    <row r="1621" spans="1:21" x14ac:dyDescent="0.35">
      <c r="A1621">
        <v>11724</v>
      </c>
      <c r="B1621" s="1">
        <v>45838</v>
      </c>
      <c r="C1621" s="2">
        <f>YEAR(Table2[Order Date])</f>
        <v>2025</v>
      </c>
      <c r="D1621" s="2" t="str">
        <f>TEXT(Table2[Order Date],"mmm")</f>
        <v>Jun</v>
      </c>
      <c r="E1621" t="s">
        <v>3388</v>
      </c>
      <c r="F1621" t="s">
        <v>40</v>
      </c>
      <c r="G1621" t="s">
        <v>50</v>
      </c>
      <c r="H1621" t="str">
        <f>VLOOKUP(Table2[[#This Row],[City]], Table46[], 2, FALSE)</f>
        <v>Maharashtra</v>
      </c>
      <c r="I1621" t="s">
        <v>69</v>
      </c>
      <c r="J1621" t="s">
        <v>70</v>
      </c>
      <c r="K1621" t="s">
        <v>3389</v>
      </c>
      <c r="L1621" s="2">
        <v>3</v>
      </c>
      <c r="M1621" s="11">
        <v>19952</v>
      </c>
      <c r="N1621" s="6">
        <v>10</v>
      </c>
      <c r="O1621" s="4">
        <f>Table2[[#This Row],[Discount]]/100</f>
        <v>0.1</v>
      </c>
      <c r="P1621" s="4" t="str">
        <f>IF(Table2[[#This Row],[Discount%]]=0,"No Discount",
IF(Table2[[#This Row],[Discount%]]&lt;=0.1,"Medium Discount",
IF(Table2[[#This Row],[Discount%]]&lt;=0.2,"High Discount")))</f>
        <v>Medium Discount</v>
      </c>
      <c r="Q1621" s="9">
        <f>(Table2[Unit_Price]*Table2[Quantity])*(Table2[Discount]/100)</f>
        <v>5985.6</v>
      </c>
      <c r="R1621" s="10">
        <v>53870.400000000001</v>
      </c>
      <c r="S1621" s="10">
        <v>9809.2000000000007</v>
      </c>
      <c r="T1621" s="4">
        <f>Table2[Profit]/Table2[Sales]</f>
        <v>0.18208886512815944</v>
      </c>
      <c r="U1621" t="s">
        <v>83</v>
      </c>
    </row>
    <row r="1622" spans="1:21" x14ac:dyDescent="0.35">
      <c r="A1622">
        <v>11725</v>
      </c>
      <c r="B1622" s="1">
        <v>45222</v>
      </c>
      <c r="C1622" s="2">
        <f>YEAR(Table2[Order Date])</f>
        <v>2023</v>
      </c>
      <c r="D1622" s="2" t="str">
        <f>TEXT(Table2[Order Date],"mmm")</f>
        <v>Oct</v>
      </c>
      <c r="E1622" t="s">
        <v>3390</v>
      </c>
      <c r="F1622" t="s">
        <v>15</v>
      </c>
      <c r="G1622" t="s">
        <v>174</v>
      </c>
      <c r="H1622" t="str">
        <f>VLOOKUP(Table2[[#This Row],[City]], Table46[], 2, FALSE)</f>
        <v>Tamil Nadu</v>
      </c>
      <c r="I1622" t="s">
        <v>129</v>
      </c>
      <c r="J1622" t="s">
        <v>168</v>
      </c>
      <c r="K1622" t="s">
        <v>3391</v>
      </c>
      <c r="L1622" s="2">
        <v>2</v>
      </c>
      <c r="M1622" s="11">
        <v>21170</v>
      </c>
      <c r="N1622" s="6">
        <v>5</v>
      </c>
      <c r="O1622" s="4">
        <f>Table2[[#This Row],[Discount]]/100</f>
        <v>0.05</v>
      </c>
      <c r="P1622" s="4" t="str">
        <f>IF(Table2[[#This Row],[Discount%]]=0,"No Discount",
IF(Table2[[#This Row],[Discount%]]&lt;=0.1,"Medium Discount",
IF(Table2[[#This Row],[Discount%]]&lt;=0.2,"High Discount")))</f>
        <v>Medium Discount</v>
      </c>
      <c r="Q1622" s="9">
        <f>(Table2[Unit_Price]*Table2[Quantity])*(Table2[Discount]/100)</f>
        <v>2117</v>
      </c>
      <c r="R1622" s="10">
        <v>40223</v>
      </c>
      <c r="S1622" s="10">
        <v>5390.61</v>
      </c>
      <c r="T1622" s="4">
        <f>Table2[Profit]/Table2[Sales]</f>
        <v>0.13401809909753126</v>
      </c>
      <c r="U1622" t="s">
        <v>83</v>
      </c>
    </row>
    <row r="1623" spans="1:21" x14ac:dyDescent="0.35">
      <c r="A1623">
        <v>11726</v>
      </c>
      <c r="B1623" s="1">
        <v>45728</v>
      </c>
      <c r="C1623" s="2">
        <f>YEAR(Table2[Order Date])</f>
        <v>2025</v>
      </c>
      <c r="D1623" s="2" t="str">
        <f>TEXT(Table2[Order Date],"mmm")</f>
        <v>Mar</v>
      </c>
      <c r="E1623" t="s">
        <v>3392</v>
      </c>
      <c r="F1623" t="s">
        <v>15</v>
      </c>
      <c r="G1623" t="s">
        <v>16</v>
      </c>
      <c r="H1623" t="str">
        <f>VLOOKUP(Table2[[#This Row],[City]], Table46[], 2, FALSE)</f>
        <v>Karnataka</v>
      </c>
      <c r="I1623" t="s">
        <v>30</v>
      </c>
      <c r="J1623" t="s">
        <v>31</v>
      </c>
      <c r="K1623" t="s">
        <v>3393</v>
      </c>
      <c r="L1623" s="2">
        <v>1</v>
      </c>
      <c r="M1623" s="11">
        <v>48597</v>
      </c>
      <c r="N1623" s="6">
        <v>0</v>
      </c>
      <c r="O1623" s="4">
        <f>Table2[[#This Row],[Discount]]/100</f>
        <v>0</v>
      </c>
      <c r="P1623" s="4" t="str">
        <f>IF(Table2[[#This Row],[Discount%]]=0,"No Discount",
IF(Table2[[#This Row],[Discount%]]&lt;=0.1,"Medium Discount",
IF(Table2[[#This Row],[Discount%]]&lt;=0.2,"High Discount")))</f>
        <v>No Discount</v>
      </c>
      <c r="Q1623" s="9">
        <f>(Table2[Unit_Price]*Table2[Quantity])*(Table2[Discount]/100)</f>
        <v>0</v>
      </c>
      <c r="R1623" s="10">
        <v>48597</v>
      </c>
      <c r="S1623" s="10">
        <v>3777.14</v>
      </c>
      <c r="T1623" s="4">
        <f>Table2[Profit]/Table2[Sales]</f>
        <v>7.7723727802127704E-2</v>
      </c>
      <c r="U1623" t="s">
        <v>38</v>
      </c>
    </row>
    <row r="1624" spans="1:21" x14ac:dyDescent="0.35">
      <c r="A1624">
        <v>11727</v>
      </c>
      <c r="B1624" s="1">
        <v>45784</v>
      </c>
      <c r="C1624" s="2">
        <f>YEAR(Table2[Order Date])</f>
        <v>2025</v>
      </c>
      <c r="D1624" s="2" t="str">
        <f>TEXT(Table2[Order Date],"mmm")</f>
        <v>May</v>
      </c>
      <c r="E1624" t="s">
        <v>3394</v>
      </c>
      <c r="F1624" t="s">
        <v>40</v>
      </c>
      <c r="G1624" t="s">
        <v>41</v>
      </c>
      <c r="H1624" t="str">
        <f>VLOOKUP(Table2[[#This Row],[City]], Table46[], 2, FALSE)</f>
        <v>Maharashtra</v>
      </c>
      <c r="I1624" t="s">
        <v>86</v>
      </c>
      <c r="J1624" t="s">
        <v>296</v>
      </c>
      <c r="K1624" t="s">
        <v>3395</v>
      </c>
      <c r="L1624" s="2">
        <v>3</v>
      </c>
      <c r="M1624" s="11">
        <v>37237</v>
      </c>
      <c r="N1624" s="6">
        <v>0</v>
      </c>
      <c r="O1624" s="4">
        <f>Table2[[#This Row],[Discount]]/100</f>
        <v>0</v>
      </c>
      <c r="P1624" s="4" t="str">
        <f>IF(Table2[[#This Row],[Discount%]]=0,"No Discount",
IF(Table2[[#This Row],[Discount%]]&lt;=0.1,"Medium Discount",
IF(Table2[[#This Row],[Discount%]]&lt;=0.2,"High Discount")))</f>
        <v>No Discount</v>
      </c>
      <c r="Q1624" s="9">
        <f>(Table2[Unit_Price]*Table2[Quantity])*(Table2[Discount]/100)</f>
        <v>0</v>
      </c>
      <c r="R1624" s="10">
        <v>111711</v>
      </c>
      <c r="S1624" s="10">
        <v>26905.4</v>
      </c>
      <c r="T1624" s="4">
        <f>Table2[Profit]/Table2[Sales]</f>
        <v>0.24084826024294834</v>
      </c>
      <c r="U1624" t="s">
        <v>38</v>
      </c>
    </row>
    <row r="1625" spans="1:21" x14ac:dyDescent="0.35">
      <c r="A1625">
        <v>11728</v>
      </c>
      <c r="B1625" s="1">
        <v>45301</v>
      </c>
      <c r="C1625" s="2">
        <f>YEAR(Table2[Order Date])</f>
        <v>2024</v>
      </c>
      <c r="D1625" s="2" t="str">
        <f>TEXT(Table2[Order Date],"mmm")</f>
        <v>Jan</v>
      </c>
      <c r="E1625" t="s">
        <v>3396</v>
      </c>
      <c r="F1625" t="s">
        <v>22</v>
      </c>
      <c r="G1625" t="s">
        <v>54</v>
      </c>
      <c r="H1625" t="str">
        <f>VLOOKUP(Table2[[#This Row],[City]], Table46[], 2, FALSE)</f>
        <v>Uttar Pradesh</v>
      </c>
      <c r="I1625" t="s">
        <v>75</v>
      </c>
      <c r="J1625" t="s">
        <v>409</v>
      </c>
      <c r="K1625" t="s">
        <v>3397</v>
      </c>
      <c r="L1625" s="2">
        <v>5</v>
      </c>
      <c r="M1625" s="11">
        <v>66835</v>
      </c>
      <c r="N1625" s="6">
        <v>10</v>
      </c>
      <c r="O1625" s="4">
        <f>Table2[[#This Row],[Discount]]/100</f>
        <v>0.1</v>
      </c>
      <c r="P1625" s="4" t="str">
        <f>IF(Table2[[#This Row],[Discount%]]=0,"No Discount",
IF(Table2[[#This Row],[Discount%]]&lt;=0.1,"Medium Discount",
IF(Table2[[#This Row],[Discount%]]&lt;=0.2,"High Discount")))</f>
        <v>Medium Discount</v>
      </c>
      <c r="Q1625" s="9">
        <f>(Table2[Unit_Price]*Table2[Quantity])*(Table2[Discount]/100)</f>
        <v>33417.5</v>
      </c>
      <c r="R1625" s="10">
        <v>300757.5</v>
      </c>
      <c r="S1625" s="10">
        <v>47167.33</v>
      </c>
      <c r="T1625" s="4">
        <f>Table2[Profit]/Table2[Sales]</f>
        <v>0.15682844151849912</v>
      </c>
      <c r="U1625" t="s">
        <v>20</v>
      </c>
    </row>
    <row r="1626" spans="1:21" x14ac:dyDescent="0.35">
      <c r="A1626">
        <v>11729</v>
      </c>
      <c r="B1626" s="1">
        <v>45484</v>
      </c>
      <c r="C1626" s="2">
        <f>YEAR(Table2[Order Date])</f>
        <v>2024</v>
      </c>
      <c r="D1626" s="2" t="str">
        <f>TEXT(Table2[Order Date],"mmm")</f>
        <v>Jul</v>
      </c>
      <c r="E1626" t="s">
        <v>3398</v>
      </c>
      <c r="F1626" t="s">
        <v>28</v>
      </c>
      <c r="G1626" t="s">
        <v>85</v>
      </c>
      <c r="H1626" t="str">
        <f>VLOOKUP(Table2[[#This Row],[City]], Table46[], 2, FALSE)</f>
        <v>Odisha</v>
      </c>
      <c r="I1626" t="s">
        <v>86</v>
      </c>
      <c r="J1626" t="s">
        <v>171</v>
      </c>
      <c r="K1626" t="s">
        <v>3399</v>
      </c>
      <c r="L1626" s="2">
        <v>3</v>
      </c>
      <c r="M1626" s="11">
        <v>6082</v>
      </c>
      <c r="N1626" s="6">
        <v>10</v>
      </c>
      <c r="O1626" s="4">
        <f>Table2[[#This Row],[Discount]]/100</f>
        <v>0.1</v>
      </c>
      <c r="P1626" s="4" t="str">
        <f>IF(Table2[[#This Row],[Discount%]]=0,"No Discount",
IF(Table2[[#This Row],[Discount%]]&lt;=0.1,"Medium Discount",
IF(Table2[[#This Row],[Discount%]]&lt;=0.2,"High Discount")))</f>
        <v>Medium Discount</v>
      </c>
      <c r="Q1626" s="9">
        <f>(Table2[Unit_Price]*Table2[Quantity])*(Table2[Discount]/100)</f>
        <v>1824.6000000000001</v>
      </c>
      <c r="R1626" s="10">
        <v>16421.400000000001</v>
      </c>
      <c r="S1626" s="10">
        <v>2105.21</v>
      </c>
      <c r="T1626" s="4">
        <f>Table2[Profit]/Table2[Sales]</f>
        <v>0.12819917911992887</v>
      </c>
      <c r="U1626" t="s">
        <v>83</v>
      </c>
    </row>
    <row r="1627" spans="1:21" x14ac:dyDescent="0.35">
      <c r="A1627">
        <v>11730</v>
      </c>
      <c r="B1627" s="1">
        <v>45567</v>
      </c>
      <c r="C1627" s="2">
        <f>YEAR(Table2[Order Date])</f>
        <v>2024</v>
      </c>
      <c r="D1627" s="2" t="str">
        <f>TEXT(Table2[Order Date],"mmm")</f>
        <v>Oct</v>
      </c>
      <c r="E1627" t="s">
        <v>3400</v>
      </c>
      <c r="F1627" t="s">
        <v>15</v>
      </c>
      <c r="G1627" t="s">
        <v>68</v>
      </c>
      <c r="H1627" t="str">
        <f>VLOOKUP(Table2[[#This Row],[City]], Table46[], 2, FALSE)</f>
        <v>Telangana</v>
      </c>
      <c r="I1627" t="s">
        <v>46</v>
      </c>
      <c r="J1627" t="s">
        <v>126</v>
      </c>
      <c r="K1627" t="s">
        <v>3401</v>
      </c>
      <c r="L1627" s="2">
        <v>2</v>
      </c>
      <c r="M1627" s="11">
        <v>39347</v>
      </c>
      <c r="N1627" s="6">
        <v>5</v>
      </c>
      <c r="O1627" s="4">
        <f>Table2[[#This Row],[Discount]]/100</f>
        <v>0.05</v>
      </c>
      <c r="P1627" s="4" t="str">
        <f>IF(Table2[[#This Row],[Discount%]]=0,"No Discount",
IF(Table2[[#This Row],[Discount%]]&lt;=0.1,"Medium Discount",
IF(Table2[[#This Row],[Discount%]]&lt;=0.2,"High Discount")))</f>
        <v>Medium Discount</v>
      </c>
      <c r="Q1627" s="9">
        <f>(Table2[Unit_Price]*Table2[Quantity])*(Table2[Discount]/100)</f>
        <v>3934.7000000000003</v>
      </c>
      <c r="R1627" s="10">
        <v>74759.3</v>
      </c>
      <c r="S1627" s="10">
        <v>4954.3100000000004</v>
      </c>
      <c r="T1627" s="4">
        <f>Table2[Profit]/Table2[Sales]</f>
        <v>6.6270149666997957E-2</v>
      </c>
      <c r="U1627" t="s">
        <v>38</v>
      </c>
    </row>
    <row r="1628" spans="1:21" x14ac:dyDescent="0.35">
      <c r="A1628">
        <v>11731</v>
      </c>
      <c r="B1628" s="1">
        <v>45558</v>
      </c>
      <c r="C1628" s="2">
        <f>YEAR(Table2[Order Date])</f>
        <v>2024</v>
      </c>
      <c r="D1628" s="2" t="str">
        <f>TEXT(Table2[Order Date],"mmm")</f>
        <v>Sep</v>
      </c>
      <c r="E1628" t="s">
        <v>3402</v>
      </c>
      <c r="F1628" t="s">
        <v>28</v>
      </c>
      <c r="G1628" t="s">
        <v>144</v>
      </c>
      <c r="H1628" t="str">
        <f>VLOOKUP(Table2[[#This Row],[City]], Table46[], 2, FALSE)</f>
        <v>Assam</v>
      </c>
      <c r="I1628" t="s">
        <v>75</v>
      </c>
      <c r="J1628" t="s">
        <v>240</v>
      </c>
      <c r="K1628" t="s">
        <v>3403</v>
      </c>
      <c r="L1628" s="2">
        <v>5</v>
      </c>
      <c r="M1628" s="11">
        <v>79720</v>
      </c>
      <c r="N1628" s="6">
        <v>15</v>
      </c>
      <c r="O1628" s="4">
        <f>Table2[[#This Row],[Discount]]/100</f>
        <v>0.15</v>
      </c>
      <c r="P1628" s="4" t="str">
        <f>IF(Table2[[#This Row],[Discount%]]=0,"No Discount",
IF(Table2[[#This Row],[Discount%]]&lt;=0.1,"Medium Discount",
IF(Table2[[#This Row],[Discount%]]&lt;=0.2,"High Discount")))</f>
        <v>High Discount</v>
      </c>
      <c r="Q1628" s="9">
        <f>(Table2[Unit_Price]*Table2[Quantity])*(Table2[Discount]/100)</f>
        <v>59790</v>
      </c>
      <c r="R1628" s="10">
        <v>338810</v>
      </c>
      <c r="S1628" s="10">
        <v>56858.14</v>
      </c>
      <c r="T1628" s="4">
        <f>Table2[Profit]/Table2[Sales]</f>
        <v>0.1678171836722647</v>
      </c>
      <c r="U1628" t="s">
        <v>38</v>
      </c>
    </row>
    <row r="1629" spans="1:21" x14ac:dyDescent="0.35">
      <c r="A1629">
        <v>11732</v>
      </c>
      <c r="B1629" s="1">
        <v>45630</v>
      </c>
      <c r="C1629" s="2">
        <f>YEAR(Table2[Order Date])</f>
        <v>2024</v>
      </c>
      <c r="D1629" s="2" t="str">
        <f>TEXT(Table2[Order Date],"mmm")</f>
        <v>Dec</v>
      </c>
      <c r="E1629" t="s">
        <v>3404</v>
      </c>
      <c r="F1629" t="s">
        <v>22</v>
      </c>
      <c r="G1629" t="s">
        <v>167</v>
      </c>
      <c r="H1629" t="str">
        <f>VLOOKUP(Table2[[#This Row],[City]], Table46[], 2, FALSE)</f>
        <v>Punjab</v>
      </c>
      <c r="I1629" t="s">
        <v>96</v>
      </c>
      <c r="J1629" t="s">
        <v>214</v>
      </c>
      <c r="K1629" t="s">
        <v>3405</v>
      </c>
      <c r="L1629" s="2">
        <v>3</v>
      </c>
      <c r="M1629" s="11">
        <v>65579</v>
      </c>
      <c r="N1629" s="6">
        <v>10</v>
      </c>
      <c r="O1629" s="4">
        <f>Table2[[#This Row],[Discount]]/100</f>
        <v>0.1</v>
      </c>
      <c r="P1629" s="4" t="str">
        <f>IF(Table2[[#This Row],[Discount%]]=0,"No Discount",
IF(Table2[[#This Row],[Discount%]]&lt;=0.1,"Medium Discount",
IF(Table2[[#This Row],[Discount%]]&lt;=0.2,"High Discount")))</f>
        <v>Medium Discount</v>
      </c>
      <c r="Q1629" s="9">
        <f>(Table2[Unit_Price]*Table2[Quantity])*(Table2[Discount]/100)</f>
        <v>19673.7</v>
      </c>
      <c r="R1629" s="10">
        <v>177063.3</v>
      </c>
      <c r="S1629" s="10">
        <v>16632.21</v>
      </c>
      <c r="T1629" s="4">
        <f>Table2[Profit]/Table2[Sales]</f>
        <v>9.3933694898942918E-2</v>
      </c>
      <c r="U1629" t="s">
        <v>83</v>
      </c>
    </row>
    <row r="1630" spans="1:21" x14ac:dyDescent="0.35">
      <c r="A1630">
        <v>11733</v>
      </c>
      <c r="B1630" s="1">
        <v>45429</v>
      </c>
      <c r="C1630" s="2">
        <f>YEAR(Table2[Order Date])</f>
        <v>2024</v>
      </c>
      <c r="D1630" s="2" t="str">
        <f>TEXT(Table2[Order Date],"mmm")</f>
        <v>May</v>
      </c>
      <c r="E1630" t="s">
        <v>3406</v>
      </c>
      <c r="F1630" t="s">
        <v>22</v>
      </c>
      <c r="G1630" t="s">
        <v>54</v>
      </c>
      <c r="H1630" t="str">
        <f>VLOOKUP(Table2[[#This Row],[City]], Table46[], 2, FALSE)</f>
        <v>Uttar Pradesh</v>
      </c>
      <c r="I1630" t="s">
        <v>17</v>
      </c>
      <c r="J1630" t="s">
        <v>100</v>
      </c>
      <c r="K1630" t="s">
        <v>3407</v>
      </c>
      <c r="L1630" s="2">
        <v>4</v>
      </c>
      <c r="M1630" s="11">
        <v>70452</v>
      </c>
      <c r="N1630" s="6">
        <v>10</v>
      </c>
      <c r="O1630" s="4">
        <f>Table2[[#This Row],[Discount]]/100</f>
        <v>0.1</v>
      </c>
      <c r="P1630" s="4" t="str">
        <f>IF(Table2[[#This Row],[Discount%]]=0,"No Discount",
IF(Table2[[#This Row],[Discount%]]&lt;=0.1,"Medium Discount",
IF(Table2[[#This Row],[Discount%]]&lt;=0.2,"High Discount")))</f>
        <v>Medium Discount</v>
      </c>
      <c r="Q1630" s="9">
        <f>(Table2[Unit_Price]*Table2[Quantity])*(Table2[Discount]/100)</f>
        <v>28180.800000000003</v>
      </c>
      <c r="R1630" s="10">
        <v>253627.2</v>
      </c>
      <c r="S1630" s="10">
        <v>43553.38</v>
      </c>
      <c r="T1630" s="4">
        <f>Table2[Profit]/Table2[Sales]</f>
        <v>0.17172203927654445</v>
      </c>
      <c r="U1630" t="s">
        <v>72</v>
      </c>
    </row>
    <row r="1631" spans="1:21" x14ac:dyDescent="0.35">
      <c r="A1631">
        <v>11734</v>
      </c>
      <c r="B1631" s="1">
        <v>45804</v>
      </c>
      <c r="C1631" s="2">
        <f>YEAR(Table2[Order Date])</f>
        <v>2025</v>
      </c>
      <c r="D1631" s="2" t="str">
        <f>TEXT(Table2[Order Date],"mmm")</f>
        <v>May</v>
      </c>
      <c r="E1631" t="s">
        <v>3408</v>
      </c>
      <c r="F1631" t="s">
        <v>22</v>
      </c>
      <c r="G1631" t="s">
        <v>54</v>
      </c>
      <c r="H1631" t="str">
        <f>VLOOKUP(Table2[[#This Row],[City]], Table46[], 2, FALSE)</f>
        <v>Uttar Pradesh</v>
      </c>
      <c r="I1631" t="s">
        <v>75</v>
      </c>
      <c r="J1631" t="s">
        <v>204</v>
      </c>
      <c r="K1631" t="s">
        <v>3409</v>
      </c>
      <c r="L1631" s="2">
        <v>4</v>
      </c>
      <c r="M1631" s="11">
        <v>78577</v>
      </c>
      <c r="N1631" s="6">
        <v>10</v>
      </c>
      <c r="O1631" s="4">
        <f>Table2[[#This Row],[Discount]]/100</f>
        <v>0.1</v>
      </c>
      <c r="P1631" s="4" t="str">
        <f>IF(Table2[[#This Row],[Discount%]]=0,"No Discount",
IF(Table2[[#This Row],[Discount%]]&lt;=0.1,"Medium Discount",
IF(Table2[[#This Row],[Discount%]]&lt;=0.2,"High Discount")))</f>
        <v>Medium Discount</v>
      </c>
      <c r="Q1631" s="9">
        <f>(Table2[Unit_Price]*Table2[Quantity])*(Table2[Discount]/100)</f>
        <v>31430.800000000003</v>
      </c>
      <c r="R1631" s="10">
        <v>282877.2</v>
      </c>
      <c r="S1631" s="10">
        <v>41965.03</v>
      </c>
      <c r="T1631" s="4">
        <f>Table2[Profit]/Table2[Sales]</f>
        <v>0.14835069775860338</v>
      </c>
      <c r="U1631" t="s">
        <v>38</v>
      </c>
    </row>
    <row r="1632" spans="1:21" x14ac:dyDescent="0.35">
      <c r="A1632">
        <v>11735</v>
      </c>
      <c r="B1632" s="1">
        <v>45890</v>
      </c>
      <c r="C1632" s="2">
        <f>YEAR(Table2[Order Date])</f>
        <v>2025</v>
      </c>
      <c r="D1632" s="2" t="str">
        <f>TEXT(Table2[Order Date],"mmm")</f>
        <v>Aug</v>
      </c>
      <c r="E1632" t="s">
        <v>3410</v>
      </c>
      <c r="F1632" t="s">
        <v>22</v>
      </c>
      <c r="G1632" t="s">
        <v>54</v>
      </c>
      <c r="H1632" t="str">
        <f>VLOOKUP(Table2[[#This Row],[City]], Table46[], 2, FALSE)</f>
        <v>Uttar Pradesh</v>
      </c>
      <c r="I1632" t="s">
        <v>96</v>
      </c>
      <c r="J1632" t="s">
        <v>183</v>
      </c>
      <c r="K1632" t="s">
        <v>3411</v>
      </c>
      <c r="L1632" s="2">
        <v>4</v>
      </c>
      <c r="M1632" s="11">
        <v>1220</v>
      </c>
      <c r="N1632" s="6">
        <v>15</v>
      </c>
      <c r="O1632" s="4">
        <f>Table2[[#This Row],[Discount]]/100</f>
        <v>0.15</v>
      </c>
      <c r="P1632" s="4" t="str">
        <f>IF(Table2[[#This Row],[Discount%]]=0,"No Discount",
IF(Table2[[#This Row],[Discount%]]&lt;=0.1,"Medium Discount",
IF(Table2[[#This Row],[Discount%]]&lt;=0.2,"High Discount")))</f>
        <v>High Discount</v>
      </c>
      <c r="Q1632" s="9">
        <f>(Table2[Unit_Price]*Table2[Quantity])*(Table2[Discount]/100)</f>
        <v>732</v>
      </c>
      <c r="R1632" s="10">
        <v>4148</v>
      </c>
      <c r="S1632" s="10">
        <v>1007.41</v>
      </c>
      <c r="T1632" s="4">
        <f>Table2[Profit]/Table2[Sales]</f>
        <v>0.24286644165863067</v>
      </c>
      <c r="U1632" t="s">
        <v>20</v>
      </c>
    </row>
    <row r="1633" spans="1:21" x14ac:dyDescent="0.35">
      <c r="A1633">
        <v>11736</v>
      </c>
      <c r="B1633" s="1">
        <v>45505</v>
      </c>
      <c r="C1633" s="2">
        <f>YEAR(Table2[Order Date])</f>
        <v>2024</v>
      </c>
      <c r="D1633" s="2" t="str">
        <f>TEXT(Table2[Order Date],"mmm")</f>
        <v>Aug</v>
      </c>
      <c r="E1633" t="s">
        <v>3412</v>
      </c>
      <c r="F1633" t="s">
        <v>40</v>
      </c>
      <c r="G1633" t="s">
        <v>110</v>
      </c>
      <c r="H1633" t="str">
        <f>VLOOKUP(Table2[[#This Row],[City]], Table46[], 2, FALSE)</f>
        <v>Gujarat</v>
      </c>
      <c r="I1633" t="s">
        <v>129</v>
      </c>
      <c r="J1633" t="s">
        <v>168</v>
      </c>
      <c r="K1633" t="s">
        <v>3413</v>
      </c>
      <c r="L1633" s="2">
        <v>2</v>
      </c>
      <c r="M1633" s="11">
        <v>9079</v>
      </c>
      <c r="N1633" s="6">
        <v>15</v>
      </c>
      <c r="O1633" s="4">
        <f>Table2[[#This Row],[Discount]]/100</f>
        <v>0.15</v>
      </c>
      <c r="P1633" s="4" t="str">
        <f>IF(Table2[[#This Row],[Discount%]]=0,"No Discount",
IF(Table2[[#This Row],[Discount%]]&lt;=0.1,"Medium Discount",
IF(Table2[[#This Row],[Discount%]]&lt;=0.2,"High Discount")))</f>
        <v>High Discount</v>
      </c>
      <c r="Q1633" s="9">
        <f>(Table2[Unit_Price]*Table2[Quantity])*(Table2[Discount]/100)</f>
        <v>2723.7</v>
      </c>
      <c r="R1633" s="10">
        <v>15434.3</v>
      </c>
      <c r="S1633" s="10">
        <v>2682.4</v>
      </c>
      <c r="T1633" s="4">
        <f>Table2[Profit]/Table2[Sales]</f>
        <v>0.17379472991972428</v>
      </c>
      <c r="U1633" t="s">
        <v>20</v>
      </c>
    </row>
    <row r="1634" spans="1:21" x14ac:dyDescent="0.35">
      <c r="A1634">
        <v>11737</v>
      </c>
      <c r="B1634" s="1">
        <v>45454</v>
      </c>
      <c r="C1634" s="2">
        <f>YEAR(Table2[Order Date])</f>
        <v>2024</v>
      </c>
      <c r="D1634" s="2" t="str">
        <f>TEXT(Table2[Order Date],"mmm")</f>
        <v>Jun</v>
      </c>
      <c r="E1634" t="s">
        <v>3414</v>
      </c>
      <c r="F1634" t="s">
        <v>22</v>
      </c>
      <c r="G1634" t="s">
        <v>54</v>
      </c>
      <c r="H1634" t="str">
        <f>VLOOKUP(Table2[[#This Row],[City]], Table46[], 2, FALSE)</f>
        <v>Uttar Pradesh</v>
      </c>
      <c r="I1634" t="s">
        <v>17</v>
      </c>
      <c r="J1634" t="s">
        <v>55</v>
      </c>
      <c r="K1634" t="s">
        <v>3415</v>
      </c>
      <c r="L1634" s="2">
        <v>3</v>
      </c>
      <c r="M1634" s="11">
        <v>8645</v>
      </c>
      <c r="N1634" s="6">
        <v>5</v>
      </c>
      <c r="O1634" s="4">
        <f>Table2[[#This Row],[Discount]]/100</f>
        <v>0.05</v>
      </c>
      <c r="P1634" s="4" t="str">
        <f>IF(Table2[[#This Row],[Discount%]]=0,"No Discount",
IF(Table2[[#This Row],[Discount%]]&lt;=0.1,"Medium Discount",
IF(Table2[[#This Row],[Discount%]]&lt;=0.2,"High Discount")))</f>
        <v>Medium Discount</v>
      </c>
      <c r="Q1634" s="9">
        <f>(Table2[Unit_Price]*Table2[Quantity])*(Table2[Discount]/100)</f>
        <v>1296.75</v>
      </c>
      <c r="R1634" s="10">
        <v>24638.25</v>
      </c>
      <c r="S1634" s="10">
        <v>5116.79</v>
      </c>
      <c r="T1634" s="4">
        <f>Table2[Profit]/Table2[Sales]</f>
        <v>0.20767668158249875</v>
      </c>
      <c r="U1634" t="s">
        <v>38</v>
      </c>
    </row>
    <row r="1635" spans="1:21" x14ac:dyDescent="0.35">
      <c r="A1635">
        <v>11738</v>
      </c>
      <c r="B1635" s="1">
        <v>45435</v>
      </c>
      <c r="C1635" s="2">
        <f>YEAR(Table2[Order Date])</f>
        <v>2024</v>
      </c>
      <c r="D1635" s="2" t="str">
        <f>TEXT(Table2[Order Date],"mmm")</f>
        <v>May</v>
      </c>
      <c r="E1635" t="s">
        <v>3416</v>
      </c>
      <c r="F1635" t="s">
        <v>22</v>
      </c>
      <c r="G1635" t="s">
        <v>74</v>
      </c>
      <c r="H1635" t="str">
        <f>VLOOKUP(Table2[[#This Row],[City]], Table46[], 2, FALSE)</f>
        <v>Chandigarh</v>
      </c>
      <c r="I1635" t="s">
        <v>42</v>
      </c>
      <c r="J1635" t="s">
        <v>446</v>
      </c>
      <c r="K1635" t="s">
        <v>3417</v>
      </c>
      <c r="L1635" s="2">
        <v>3</v>
      </c>
      <c r="M1635" s="11">
        <v>35294</v>
      </c>
      <c r="N1635" s="6">
        <v>10</v>
      </c>
      <c r="O1635" s="4">
        <f>Table2[[#This Row],[Discount]]/100</f>
        <v>0.1</v>
      </c>
      <c r="P1635" s="4" t="str">
        <f>IF(Table2[[#This Row],[Discount%]]=0,"No Discount",
IF(Table2[[#This Row],[Discount%]]&lt;=0.1,"Medium Discount",
IF(Table2[[#This Row],[Discount%]]&lt;=0.2,"High Discount")))</f>
        <v>Medium Discount</v>
      </c>
      <c r="Q1635" s="9">
        <f>(Table2[Unit_Price]*Table2[Quantity])*(Table2[Discount]/100)</f>
        <v>10588.2</v>
      </c>
      <c r="R1635" s="10">
        <v>95293.8</v>
      </c>
      <c r="S1635" s="10">
        <v>12177.03</v>
      </c>
      <c r="T1635" s="4">
        <f>Table2[Profit]/Table2[Sales]</f>
        <v>0.12778407409506179</v>
      </c>
      <c r="U1635" t="s">
        <v>33</v>
      </c>
    </row>
    <row r="1636" spans="1:21" x14ac:dyDescent="0.35">
      <c r="A1636">
        <v>11739</v>
      </c>
      <c r="B1636" s="1">
        <v>45690</v>
      </c>
      <c r="C1636" s="2">
        <f>YEAR(Table2[Order Date])</f>
        <v>2025</v>
      </c>
      <c r="D1636" s="2" t="str">
        <f>TEXT(Table2[Order Date],"mmm")</f>
        <v>Feb</v>
      </c>
      <c r="E1636" t="s">
        <v>3418</v>
      </c>
      <c r="F1636" t="s">
        <v>22</v>
      </c>
      <c r="G1636" t="s">
        <v>23</v>
      </c>
      <c r="H1636" t="str">
        <f>VLOOKUP(Table2[[#This Row],[City]], Table46[], 2, FALSE)</f>
        <v>Delhi</v>
      </c>
      <c r="I1636" t="s">
        <v>75</v>
      </c>
      <c r="J1636" t="s">
        <v>204</v>
      </c>
      <c r="K1636" t="s">
        <v>3419</v>
      </c>
      <c r="L1636" s="2">
        <v>3</v>
      </c>
      <c r="M1636" s="11">
        <v>24777</v>
      </c>
      <c r="N1636" s="6">
        <v>15</v>
      </c>
      <c r="O1636" s="4">
        <f>Table2[[#This Row],[Discount]]/100</f>
        <v>0.15</v>
      </c>
      <c r="P1636" s="4" t="str">
        <f>IF(Table2[[#This Row],[Discount%]]=0,"No Discount",
IF(Table2[[#This Row],[Discount%]]&lt;=0.1,"Medium Discount",
IF(Table2[[#This Row],[Discount%]]&lt;=0.2,"High Discount")))</f>
        <v>High Discount</v>
      </c>
      <c r="Q1636" s="9">
        <f>(Table2[Unit_Price]*Table2[Quantity])*(Table2[Discount]/100)</f>
        <v>11149.65</v>
      </c>
      <c r="R1636" s="10">
        <v>63181.35</v>
      </c>
      <c r="S1636" s="10">
        <v>3552.34</v>
      </c>
      <c r="T1636" s="4">
        <f>Table2[Profit]/Table2[Sales]</f>
        <v>5.6224502958547105E-2</v>
      </c>
      <c r="U1636" t="s">
        <v>83</v>
      </c>
    </row>
    <row r="1637" spans="1:21" x14ac:dyDescent="0.35">
      <c r="A1637">
        <v>11740</v>
      </c>
      <c r="B1637" s="1">
        <v>45621</v>
      </c>
      <c r="C1637" s="2">
        <f>YEAR(Table2[Order Date])</f>
        <v>2024</v>
      </c>
      <c r="D1637" s="2" t="str">
        <f>TEXT(Table2[Order Date],"mmm")</f>
        <v>Nov</v>
      </c>
      <c r="E1637" t="s">
        <v>3420</v>
      </c>
      <c r="F1637" t="s">
        <v>40</v>
      </c>
      <c r="G1637" t="s">
        <v>62</v>
      </c>
      <c r="H1637" t="str">
        <f>VLOOKUP(Table2[[#This Row],[City]], Table46[], 2, FALSE)</f>
        <v>Goa</v>
      </c>
      <c r="I1637" t="s">
        <v>30</v>
      </c>
      <c r="J1637" t="s">
        <v>65</v>
      </c>
      <c r="K1637" t="s">
        <v>3421</v>
      </c>
      <c r="L1637" s="2">
        <v>1</v>
      </c>
      <c r="M1637" s="11">
        <v>40154</v>
      </c>
      <c r="N1637" s="6">
        <v>15</v>
      </c>
      <c r="O1637" s="4">
        <f>Table2[[#This Row],[Discount]]/100</f>
        <v>0.15</v>
      </c>
      <c r="P1637" s="4" t="str">
        <f>IF(Table2[[#This Row],[Discount%]]=0,"No Discount",
IF(Table2[[#This Row],[Discount%]]&lt;=0.1,"Medium Discount",
IF(Table2[[#This Row],[Discount%]]&lt;=0.2,"High Discount")))</f>
        <v>High Discount</v>
      </c>
      <c r="Q1637" s="9">
        <f>(Table2[Unit_Price]*Table2[Quantity])*(Table2[Discount]/100)</f>
        <v>6023.0999999999995</v>
      </c>
      <c r="R1637" s="10">
        <v>34130.9</v>
      </c>
      <c r="S1637" s="10">
        <v>3337.32</v>
      </c>
      <c r="T1637" s="4">
        <f>Table2[Profit]/Table2[Sales]</f>
        <v>9.7780017520780291E-2</v>
      </c>
      <c r="U1637" t="s">
        <v>20</v>
      </c>
    </row>
    <row r="1638" spans="1:21" x14ac:dyDescent="0.35">
      <c r="A1638">
        <v>11741</v>
      </c>
      <c r="B1638" s="1">
        <v>45252</v>
      </c>
      <c r="C1638" s="2">
        <f>YEAR(Table2[Order Date])</f>
        <v>2023</v>
      </c>
      <c r="D1638" s="2" t="str">
        <f>TEXT(Table2[Order Date],"mmm")</f>
        <v>Nov</v>
      </c>
      <c r="E1638" t="s">
        <v>3422</v>
      </c>
      <c r="F1638" t="s">
        <v>40</v>
      </c>
      <c r="G1638" t="s">
        <v>110</v>
      </c>
      <c r="H1638" t="str">
        <f>VLOOKUP(Table2[[#This Row],[City]], Table46[], 2, FALSE)</f>
        <v>Gujarat</v>
      </c>
      <c r="I1638" t="s">
        <v>30</v>
      </c>
      <c r="J1638" t="s">
        <v>322</v>
      </c>
      <c r="K1638" t="s">
        <v>1049</v>
      </c>
      <c r="L1638" s="2">
        <v>4</v>
      </c>
      <c r="M1638" s="11">
        <v>17598</v>
      </c>
      <c r="N1638" s="6">
        <v>20</v>
      </c>
      <c r="O1638" s="4">
        <f>Table2[[#This Row],[Discount]]/100</f>
        <v>0.2</v>
      </c>
      <c r="P1638" s="4" t="str">
        <f>IF(Table2[[#This Row],[Discount%]]=0,"No Discount",
IF(Table2[[#This Row],[Discount%]]&lt;=0.1,"Medium Discount",
IF(Table2[[#This Row],[Discount%]]&lt;=0.2,"High Discount")))</f>
        <v>High Discount</v>
      </c>
      <c r="Q1638" s="9">
        <f>(Table2[Unit_Price]*Table2[Quantity])*(Table2[Discount]/100)</f>
        <v>14078.400000000001</v>
      </c>
      <c r="R1638" s="10">
        <v>56313.599999999999</v>
      </c>
      <c r="S1638" s="10">
        <v>11498.54</v>
      </c>
      <c r="T1638" s="4">
        <f>Table2[Profit]/Table2[Sales]</f>
        <v>0.20418762075235825</v>
      </c>
      <c r="U1638" t="s">
        <v>33</v>
      </c>
    </row>
    <row r="1639" spans="1:21" x14ac:dyDescent="0.35">
      <c r="A1639">
        <v>11742</v>
      </c>
      <c r="B1639" s="1">
        <v>45357</v>
      </c>
      <c r="C1639" s="2">
        <f>YEAR(Table2[Order Date])</f>
        <v>2024</v>
      </c>
      <c r="D1639" s="2" t="str">
        <f>TEXT(Table2[Order Date],"mmm")</f>
        <v>Mar</v>
      </c>
      <c r="E1639" t="s">
        <v>3423</v>
      </c>
      <c r="F1639" t="s">
        <v>15</v>
      </c>
      <c r="G1639" t="s">
        <v>68</v>
      </c>
      <c r="H1639" t="str">
        <f>VLOOKUP(Table2[[#This Row],[City]], Table46[], 2, FALSE)</f>
        <v>Telangana</v>
      </c>
      <c r="I1639" t="s">
        <v>24</v>
      </c>
      <c r="J1639" t="s">
        <v>36</v>
      </c>
      <c r="K1639" t="s">
        <v>3424</v>
      </c>
      <c r="L1639" s="2">
        <v>2</v>
      </c>
      <c r="M1639" s="11">
        <v>18380</v>
      </c>
      <c r="N1639" s="6">
        <v>15</v>
      </c>
      <c r="O1639" s="4">
        <f>Table2[[#This Row],[Discount]]/100</f>
        <v>0.15</v>
      </c>
      <c r="P1639" s="4" t="str">
        <f>IF(Table2[[#This Row],[Discount%]]=0,"No Discount",
IF(Table2[[#This Row],[Discount%]]&lt;=0.1,"Medium Discount",
IF(Table2[[#This Row],[Discount%]]&lt;=0.2,"High Discount")))</f>
        <v>High Discount</v>
      </c>
      <c r="Q1639" s="9">
        <f>(Table2[Unit_Price]*Table2[Quantity])*(Table2[Discount]/100)</f>
        <v>5514</v>
      </c>
      <c r="R1639" s="10">
        <v>31246</v>
      </c>
      <c r="S1639" s="10">
        <v>6159.83</v>
      </c>
      <c r="T1639" s="4">
        <f>Table2[Profit]/Table2[Sales]</f>
        <v>0.19713979389361838</v>
      </c>
      <c r="U1639" t="s">
        <v>33</v>
      </c>
    </row>
    <row r="1640" spans="1:21" x14ac:dyDescent="0.35">
      <c r="A1640">
        <v>11743</v>
      </c>
      <c r="B1640" s="1">
        <v>45494</v>
      </c>
      <c r="C1640" s="2">
        <f>YEAR(Table2[Order Date])</f>
        <v>2024</v>
      </c>
      <c r="D1640" s="2" t="str">
        <f>TEXT(Table2[Order Date],"mmm")</f>
        <v>Jul</v>
      </c>
      <c r="E1640" t="s">
        <v>3425</v>
      </c>
      <c r="F1640" t="s">
        <v>40</v>
      </c>
      <c r="G1640" t="s">
        <v>50</v>
      </c>
      <c r="H1640" t="str">
        <f>VLOOKUP(Table2[[#This Row],[City]], Table46[], 2, FALSE)</f>
        <v>Maharashtra</v>
      </c>
      <c r="I1640" t="s">
        <v>75</v>
      </c>
      <c r="J1640" t="s">
        <v>76</v>
      </c>
      <c r="K1640" t="s">
        <v>3426</v>
      </c>
      <c r="L1640" s="2">
        <v>5</v>
      </c>
      <c r="M1640" s="11">
        <v>23101</v>
      </c>
      <c r="N1640" s="6">
        <v>10</v>
      </c>
      <c r="O1640" s="4">
        <f>Table2[[#This Row],[Discount]]/100</f>
        <v>0.1</v>
      </c>
      <c r="P1640" s="4" t="str">
        <f>IF(Table2[[#This Row],[Discount%]]=0,"No Discount",
IF(Table2[[#This Row],[Discount%]]&lt;=0.1,"Medium Discount",
IF(Table2[[#This Row],[Discount%]]&lt;=0.2,"High Discount")))</f>
        <v>Medium Discount</v>
      </c>
      <c r="Q1640" s="9">
        <f>(Table2[Unit_Price]*Table2[Quantity])*(Table2[Discount]/100)</f>
        <v>11550.5</v>
      </c>
      <c r="R1640" s="10">
        <v>103954.5</v>
      </c>
      <c r="S1640" s="10">
        <v>13413.09</v>
      </c>
      <c r="T1640" s="4">
        <f>Table2[Profit]/Table2[Sales]</f>
        <v>0.12902846918603814</v>
      </c>
      <c r="U1640" t="s">
        <v>72</v>
      </c>
    </row>
    <row r="1641" spans="1:21" x14ac:dyDescent="0.35">
      <c r="A1641">
        <v>11744</v>
      </c>
      <c r="B1641" s="1">
        <v>45340</v>
      </c>
      <c r="C1641" s="2">
        <f>YEAR(Table2[Order Date])</f>
        <v>2024</v>
      </c>
      <c r="D1641" s="2" t="str">
        <f>TEXT(Table2[Order Date],"mmm")</f>
        <v>Feb</v>
      </c>
      <c r="E1641" t="s">
        <v>3427</v>
      </c>
      <c r="F1641" t="s">
        <v>22</v>
      </c>
      <c r="G1641" t="s">
        <v>54</v>
      </c>
      <c r="H1641" t="str">
        <f>VLOOKUP(Table2[[#This Row],[City]], Table46[], 2, FALSE)</f>
        <v>Uttar Pradesh</v>
      </c>
      <c r="I1641" t="s">
        <v>75</v>
      </c>
      <c r="J1641" t="s">
        <v>76</v>
      </c>
      <c r="K1641" t="s">
        <v>3428</v>
      </c>
      <c r="L1641" s="2">
        <v>3</v>
      </c>
      <c r="M1641" s="11">
        <v>35662</v>
      </c>
      <c r="N1641" s="6">
        <v>10</v>
      </c>
      <c r="O1641" s="4">
        <f>Table2[[#This Row],[Discount]]/100</f>
        <v>0.1</v>
      </c>
      <c r="P1641" s="4" t="str">
        <f>IF(Table2[[#This Row],[Discount%]]=0,"No Discount",
IF(Table2[[#This Row],[Discount%]]&lt;=0.1,"Medium Discount",
IF(Table2[[#This Row],[Discount%]]&lt;=0.2,"High Discount")))</f>
        <v>Medium Discount</v>
      </c>
      <c r="Q1641" s="9">
        <f>(Table2[Unit_Price]*Table2[Quantity])*(Table2[Discount]/100)</f>
        <v>10698.6</v>
      </c>
      <c r="R1641" s="10">
        <v>96287.4</v>
      </c>
      <c r="S1641" s="10">
        <v>22651.78</v>
      </c>
      <c r="T1641" s="4">
        <f>Table2[Profit]/Table2[Sales]</f>
        <v>0.23525175671998622</v>
      </c>
      <c r="U1641" t="s">
        <v>33</v>
      </c>
    </row>
    <row r="1642" spans="1:21" x14ac:dyDescent="0.35">
      <c r="A1642">
        <v>11745</v>
      </c>
      <c r="B1642" s="1">
        <v>45872</v>
      </c>
      <c r="C1642" s="2">
        <f>YEAR(Table2[Order Date])</f>
        <v>2025</v>
      </c>
      <c r="D1642" s="2" t="str">
        <f>TEXT(Table2[Order Date],"mmm")</f>
        <v>Aug</v>
      </c>
      <c r="E1642" t="s">
        <v>3429</v>
      </c>
      <c r="F1642" t="s">
        <v>15</v>
      </c>
      <c r="G1642" t="s">
        <v>147</v>
      </c>
      <c r="H1642" t="str">
        <f>VLOOKUP(Table2[[#This Row],[City]], Table46[], 2, FALSE)</f>
        <v>Kerala</v>
      </c>
      <c r="I1642" t="s">
        <v>69</v>
      </c>
      <c r="J1642" t="s">
        <v>123</v>
      </c>
      <c r="K1642" t="s">
        <v>2837</v>
      </c>
      <c r="L1642" s="2">
        <v>5</v>
      </c>
      <c r="M1642" s="11">
        <v>65191</v>
      </c>
      <c r="N1642" s="6">
        <v>5</v>
      </c>
      <c r="O1642" s="4">
        <f>Table2[[#This Row],[Discount]]/100</f>
        <v>0.05</v>
      </c>
      <c r="P1642" s="4" t="str">
        <f>IF(Table2[[#This Row],[Discount%]]=0,"No Discount",
IF(Table2[[#This Row],[Discount%]]&lt;=0.1,"Medium Discount",
IF(Table2[[#This Row],[Discount%]]&lt;=0.2,"High Discount")))</f>
        <v>Medium Discount</v>
      </c>
      <c r="Q1642" s="9">
        <f>(Table2[Unit_Price]*Table2[Quantity])*(Table2[Discount]/100)</f>
        <v>16297.75</v>
      </c>
      <c r="R1642" s="10">
        <v>309657.25</v>
      </c>
      <c r="S1642" s="10">
        <v>52875.95</v>
      </c>
      <c r="T1642" s="4">
        <f>Table2[Profit]/Table2[Sales]</f>
        <v>0.17075637660671597</v>
      </c>
      <c r="U1642" t="s">
        <v>38</v>
      </c>
    </row>
    <row r="1643" spans="1:21" x14ac:dyDescent="0.35">
      <c r="A1643">
        <v>11746</v>
      </c>
      <c r="B1643" s="1">
        <v>45902</v>
      </c>
      <c r="C1643" s="2">
        <f>YEAR(Table2[Order Date])</f>
        <v>2025</v>
      </c>
      <c r="D1643" s="2" t="str">
        <f>TEXT(Table2[Order Date],"mmm")</f>
        <v>Sep</v>
      </c>
      <c r="E1643" t="s">
        <v>3430</v>
      </c>
      <c r="F1643" t="s">
        <v>28</v>
      </c>
      <c r="G1643" t="s">
        <v>35</v>
      </c>
      <c r="H1643" t="str">
        <f>VLOOKUP(Table2[[#This Row],[City]], Table46[], 2, FALSE)</f>
        <v>West Bengal</v>
      </c>
      <c r="I1643" t="s">
        <v>30</v>
      </c>
      <c r="J1643" t="s">
        <v>227</v>
      </c>
      <c r="K1643" t="s">
        <v>3431</v>
      </c>
      <c r="L1643" s="2">
        <v>3</v>
      </c>
      <c r="M1643" s="11">
        <v>68529</v>
      </c>
      <c r="N1643" s="6">
        <v>0</v>
      </c>
      <c r="O1643" s="4">
        <f>Table2[[#This Row],[Discount]]/100</f>
        <v>0</v>
      </c>
      <c r="P1643" s="4" t="str">
        <f>IF(Table2[[#This Row],[Discount%]]=0,"No Discount",
IF(Table2[[#This Row],[Discount%]]&lt;=0.1,"Medium Discount",
IF(Table2[[#This Row],[Discount%]]&lt;=0.2,"High Discount")))</f>
        <v>No Discount</v>
      </c>
      <c r="Q1643" s="9">
        <f>(Table2[Unit_Price]*Table2[Quantity])*(Table2[Discount]/100)</f>
        <v>0</v>
      </c>
      <c r="R1643" s="10">
        <v>205587</v>
      </c>
      <c r="S1643" s="10">
        <v>29841.06</v>
      </c>
      <c r="T1643" s="4">
        <f>Table2[Profit]/Table2[Sales]</f>
        <v>0.14515052021771804</v>
      </c>
      <c r="U1643" t="s">
        <v>72</v>
      </c>
    </row>
    <row r="1644" spans="1:21" x14ac:dyDescent="0.35">
      <c r="A1644">
        <v>11747</v>
      </c>
      <c r="B1644" s="1">
        <v>45349</v>
      </c>
      <c r="C1644" s="2">
        <f>YEAR(Table2[Order Date])</f>
        <v>2024</v>
      </c>
      <c r="D1644" s="2" t="str">
        <f>TEXT(Table2[Order Date],"mmm")</f>
        <v>Feb</v>
      </c>
      <c r="E1644" t="s">
        <v>3432</v>
      </c>
      <c r="F1644" t="s">
        <v>22</v>
      </c>
      <c r="G1644" t="s">
        <v>74</v>
      </c>
      <c r="H1644" t="str">
        <f>VLOOKUP(Table2[[#This Row],[City]], Table46[], 2, FALSE)</f>
        <v>Chandigarh</v>
      </c>
      <c r="I1644" t="s">
        <v>86</v>
      </c>
      <c r="J1644" t="s">
        <v>90</v>
      </c>
      <c r="K1644" t="s">
        <v>3433</v>
      </c>
      <c r="L1644" s="2">
        <v>4</v>
      </c>
      <c r="M1644" s="11">
        <v>2174</v>
      </c>
      <c r="N1644" s="6">
        <v>20</v>
      </c>
      <c r="O1644" s="4">
        <f>Table2[[#This Row],[Discount]]/100</f>
        <v>0.2</v>
      </c>
      <c r="P1644" s="4" t="str">
        <f>IF(Table2[[#This Row],[Discount%]]=0,"No Discount",
IF(Table2[[#This Row],[Discount%]]&lt;=0.1,"Medium Discount",
IF(Table2[[#This Row],[Discount%]]&lt;=0.2,"High Discount")))</f>
        <v>High Discount</v>
      </c>
      <c r="Q1644" s="9">
        <f>(Table2[Unit_Price]*Table2[Quantity])*(Table2[Discount]/100)</f>
        <v>1739.2</v>
      </c>
      <c r="R1644" s="10">
        <v>6956.8</v>
      </c>
      <c r="S1644" s="10">
        <v>761.33</v>
      </c>
      <c r="T1644" s="4">
        <f>Table2[Profit]/Table2[Sales]</f>
        <v>0.1094368100275989</v>
      </c>
      <c r="U1644" t="s">
        <v>38</v>
      </c>
    </row>
    <row r="1645" spans="1:21" x14ac:dyDescent="0.35">
      <c r="A1645">
        <v>11748</v>
      </c>
      <c r="B1645" s="1">
        <v>45271</v>
      </c>
      <c r="C1645" s="2">
        <f>YEAR(Table2[Order Date])</f>
        <v>2023</v>
      </c>
      <c r="D1645" s="2" t="str">
        <f>TEXT(Table2[Order Date],"mmm")</f>
        <v>Dec</v>
      </c>
      <c r="E1645" t="s">
        <v>3434</v>
      </c>
      <c r="F1645" t="s">
        <v>15</v>
      </c>
      <c r="G1645" t="s">
        <v>174</v>
      </c>
      <c r="H1645" t="str">
        <f>VLOOKUP(Table2[[#This Row],[City]], Table46[], 2, FALSE)</f>
        <v>Tamil Nadu</v>
      </c>
      <c r="I1645" t="s">
        <v>46</v>
      </c>
      <c r="J1645" t="s">
        <v>47</v>
      </c>
      <c r="K1645" t="s">
        <v>3435</v>
      </c>
      <c r="L1645" s="2">
        <v>4</v>
      </c>
      <c r="M1645" s="11">
        <v>29786</v>
      </c>
      <c r="N1645" s="6">
        <v>5</v>
      </c>
      <c r="O1645" s="4">
        <f>Table2[[#This Row],[Discount]]/100</f>
        <v>0.05</v>
      </c>
      <c r="P1645" s="4" t="str">
        <f>IF(Table2[[#This Row],[Discount%]]=0,"No Discount",
IF(Table2[[#This Row],[Discount%]]&lt;=0.1,"Medium Discount",
IF(Table2[[#This Row],[Discount%]]&lt;=0.2,"High Discount")))</f>
        <v>Medium Discount</v>
      </c>
      <c r="Q1645" s="9">
        <f>(Table2[Unit_Price]*Table2[Quantity])*(Table2[Discount]/100)</f>
        <v>5957.2000000000007</v>
      </c>
      <c r="R1645" s="10">
        <v>113186.8</v>
      </c>
      <c r="S1645" s="10">
        <v>16560.189999999999</v>
      </c>
      <c r="T1645" s="4">
        <f>Table2[Profit]/Table2[Sales]</f>
        <v>0.14630849180293107</v>
      </c>
      <c r="U1645" t="s">
        <v>20</v>
      </c>
    </row>
    <row r="1646" spans="1:21" x14ac:dyDescent="0.35">
      <c r="A1646">
        <v>11749</v>
      </c>
      <c r="B1646" s="1">
        <v>45490</v>
      </c>
      <c r="C1646" s="2">
        <f>YEAR(Table2[Order Date])</f>
        <v>2024</v>
      </c>
      <c r="D1646" s="2" t="str">
        <f>TEXT(Table2[Order Date],"mmm")</f>
        <v>Jul</v>
      </c>
      <c r="E1646" t="s">
        <v>3436</v>
      </c>
      <c r="F1646" t="s">
        <v>40</v>
      </c>
      <c r="G1646" t="s">
        <v>110</v>
      </c>
      <c r="H1646" t="str">
        <f>VLOOKUP(Table2[[#This Row],[City]], Table46[], 2, FALSE)</f>
        <v>Gujarat</v>
      </c>
      <c r="I1646" t="s">
        <v>42</v>
      </c>
      <c r="J1646" t="s">
        <v>79</v>
      </c>
      <c r="K1646" t="s">
        <v>3437</v>
      </c>
      <c r="L1646" s="2">
        <v>5</v>
      </c>
      <c r="M1646" s="11">
        <v>15192</v>
      </c>
      <c r="N1646" s="6">
        <v>0</v>
      </c>
      <c r="O1646" s="4">
        <f>Table2[[#This Row],[Discount]]/100</f>
        <v>0</v>
      </c>
      <c r="P1646" s="4" t="str">
        <f>IF(Table2[[#This Row],[Discount%]]=0,"No Discount",
IF(Table2[[#This Row],[Discount%]]&lt;=0.1,"Medium Discount",
IF(Table2[[#This Row],[Discount%]]&lt;=0.2,"High Discount")))</f>
        <v>No Discount</v>
      </c>
      <c r="Q1646" s="9">
        <f>(Table2[Unit_Price]*Table2[Quantity])*(Table2[Discount]/100)</f>
        <v>0</v>
      </c>
      <c r="R1646" s="10">
        <v>75960</v>
      </c>
      <c r="S1646" s="10">
        <v>4291.91</v>
      </c>
      <c r="T1646" s="4">
        <f>Table2[Profit]/Table2[Sales]</f>
        <v>5.6502238020010531E-2</v>
      </c>
      <c r="U1646" t="s">
        <v>38</v>
      </c>
    </row>
    <row r="1647" spans="1:21" x14ac:dyDescent="0.35">
      <c r="A1647">
        <v>11750</v>
      </c>
      <c r="B1647" s="1">
        <v>45859</v>
      </c>
      <c r="C1647" s="2">
        <f>YEAR(Table2[Order Date])</f>
        <v>2025</v>
      </c>
      <c r="D1647" s="2" t="str">
        <f>TEXT(Table2[Order Date],"mmm")</f>
        <v>Jul</v>
      </c>
      <c r="E1647" t="s">
        <v>3438</v>
      </c>
      <c r="F1647" t="s">
        <v>22</v>
      </c>
      <c r="G1647" t="s">
        <v>54</v>
      </c>
      <c r="H1647" t="str">
        <f>VLOOKUP(Table2[[#This Row],[City]], Table46[], 2, FALSE)</f>
        <v>Uttar Pradesh</v>
      </c>
      <c r="I1647" t="s">
        <v>69</v>
      </c>
      <c r="J1647" t="s">
        <v>151</v>
      </c>
      <c r="K1647" t="s">
        <v>3439</v>
      </c>
      <c r="L1647" s="2">
        <v>4</v>
      </c>
      <c r="M1647" s="11">
        <v>29286</v>
      </c>
      <c r="N1647" s="6">
        <v>10</v>
      </c>
      <c r="O1647" s="4">
        <f>Table2[[#This Row],[Discount]]/100</f>
        <v>0.1</v>
      </c>
      <c r="P1647" s="4" t="str">
        <f>IF(Table2[[#This Row],[Discount%]]=0,"No Discount",
IF(Table2[[#This Row],[Discount%]]&lt;=0.1,"Medium Discount",
IF(Table2[[#This Row],[Discount%]]&lt;=0.2,"High Discount")))</f>
        <v>Medium Discount</v>
      </c>
      <c r="Q1647" s="9">
        <f>(Table2[Unit_Price]*Table2[Quantity])*(Table2[Discount]/100)</f>
        <v>11714.400000000001</v>
      </c>
      <c r="R1647" s="10">
        <v>105429.6</v>
      </c>
      <c r="S1647" s="10">
        <v>8293.39</v>
      </c>
      <c r="T1647" s="4">
        <f>Table2[Profit]/Table2[Sales]</f>
        <v>7.8662823343728885E-2</v>
      </c>
      <c r="U1647" t="s">
        <v>83</v>
      </c>
    </row>
    <row r="1648" spans="1:21" x14ac:dyDescent="0.35">
      <c r="A1648">
        <v>11751</v>
      </c>
      <c r="B1648" s="1">
        <v>45926</v>
      </c>
      <c r="C1648" s="2">
        <f>YEAR(Table2[Order Date])</f>
        <v>2025</v>
      </c>
      <c r="D1648" s="2" t="str">
        <f>TEXT(Table2[Order Date],"mmm")</f>
        <v>Sep</v>
      </c>
      <c r="E1648" t="s">
        <v>3440</v>
      </c>
      <c r="F1648" t="s">
        <v>15</v>
      </c>
      <c r="G1648" t="s">
        <v>93</v>
      </c>
      <c r="H1648" t="str">
        <f>VLOOKUP(Table2[[#This Row],[City]], Table46[], 2, FALSE)</f>
        <v>Tamil Nadu</v>
      </c>
      <c r="I1648" t="s">
        <v>86</v>
      </c>
      <c r="J1648" t="s">
        <v>296</v>
      </c>
      <c r="K1648" t="s">
        <v>938</v>
      </c>
      <c r="L1648" s="2">
        <v>2</v>
      </c>
      <c r="M1648" s="11">
        <v>26412</v>
      </c>
      <c r="N1648" s="6">
        <v>0</v>
      </c>
      <c r="O1648" s="4">
        <f>Table2[[#This Row],[Discount]]/100</f>
        <v>0</v>
      </c>
      <c r="P1648" s="4" t="str">
        <f>IF(Table2[[#This Row],[Discount%]]=0,"No Discount",
IF(Table2[[#This Row],[Discount%]]&lt;=0.1,"Medium Discount",
IF(Table2[[#This Row],[Discount%]]&lt;=0.2,"High Discount")))</f>
        <v>No Discount</v>
      </c>
      <c r="Q1648" s="9">
        <f>(Table2[Unit_Price]*Table2[Quantity])*(Table2[Discount]/100)</f>
        <v>0</v>
      </c>
      <c r="R1648" s="10">
        <v>52824</v>
      </c>
      <c r="S1648" s="10">
        <v>5742.19</v>
      </c>
      <c r="T1648" s="4">
        <f>Table2[Profit]/Table2[Sales]</f>
        <v>0.10870418749053459</v>
      </c>
      <c r="U1648" t="s">
        <v>83</v>
      </c>
    </row>
    <row r="1649" spans="1:21" x14ac:dyDescent="0.35">
      <c r="A1649">
        <v>11752</v>
      </c>
      <c r="B1649" s="1">
        <v>45355</v>
      </c>
      <c r="C1649" s="2">
        <f>YEAR(Table2[Order Date])</f>
        <v>2024</v>
      </c>
      <c r="D1649" s="2" t="str">
        <f>TEXT(Table2[Order Date],"mmm")</f>
        <v>Mar</v>
      </c>
      <c r="E1649" t="s">
        <v>3441</v>
      </c>
      <c r="F1649" t="s">
        <v>28</v>
      </c>
      <c r="G1649" t="s">
        <v>114</v>
      </c>
      <c r="H1649" t="str">
        <f>VLOOKUP(Table2[[#This Row],[City]], Table46[], 2, FALSE)</f>
        <v>Jharkhand</v>
      </c>
      <c r="I1649" t="s">
        <v>17</v>
      </c>
      <c r="J1649" t="s">
        <v>55</v>
      </c>
      <c r="K1649" t="s">
        <v>3442</v>
      </c>
      <c r="L1649" s="2">
        <v>4</v>
      </c>
      <c r="M1649" s="11">
        <v>36828</v>
      </c>
      <c r="N1649" s="6">
        <v>0</v>
      </c>
      <c r="O1649" s="4">
        <f>Table2[[#This Row],[Discount]]/100</f>
        <v>0</v>
      </c>
      <c r="P1649" s="4" t="str">
        <f>IF(Table2[[#This Row],[Discount%]]=0,"No Discount",
IF(Table2[[#This Row],[Discount%]]&lt;=0.1,"Medium Discount",
IF(Table2[[#This Row],[Discount%]]&lt;=0.2,"High Discount")))</f>
        <v>No Discount</v>
      </c>
      <c r="Q1649" s="9">
        <f>(Table2[Unit_Price]*Table2[Quantity])*(Table2[Discount]/100)</f>
        <v>0</v>
      </c>
      <c r="R1649" s="10">
        <v>147312</v>
      </c>
      <c r="S1649" s="10">
        <v>31263.35</v>
      </c>
      <c r="T1649" s="4">
        <f>Table2[Profit]/Table2[Sales]</f>
        <v>0.21222541272944498</v>
      </c>
      <c r="U1649" t="s">
        <v>20</v>
      </c>
    </row>
    <row r="1650" spans="1:21" x14ac:dyDescent="0.35">
      <c r="A1650">
        <v>11753</v>
      </c>
      <c r="B1650" s="1">
        <v>45737</v>
      </c>
      <c r="C1650" s="2">
        <f>YEAR(Table2[Order Date])</f>
        <v>2025</v>
      </c>
      <c r="D1650" s="2" t="str">
        <f>TEXT(Table2[Order Date],"mmm")</f>
        <v>Mar</v>
      </c>
      <c r="E1650" t="s">
        <v>3443</v>
      </c>
      <c r="F1650" t="s">
        <v>28</v>
      </c>
      <c r="G1650" t="s">
        <v>35</v>
      </c>
      <c r="H1650" t="str">
        <f>VLOOKUP(Table2[[#This Row],[City]], Table46[], 2, FALSE)</f>
        <v>West Bengal</v>
      </c>
      <c r="I1650" t="s">
        <v>75</v>
      </c>
      <c r="J1650" t="s">
        <v>409</v>
      </c>
      <c r="K1650" t="s">
        <v>3444</v>
      </c>
      <c r="L1650" s="2">
        <v>2</v>
      </c>
      <c r="M1650" s="11">
        <v>10021</v>
      </c>
      <c r="N1650" s="6">
        <v>10</v>
      </c>
      <c r="O1650" s="4">
        <f>Table2[[#This Row],[Discount]]/100</f>
        <v>0.1</v>
      </c>
      <c r="P1650" s="4" t="str">
        <f>IF(Table2[[#This Row],[Discount%]]=0,"No Discount",
IF(Table2[[#This Row],[Discount%]]&lt;=0.1,"Medium Discount",
IF(Table2[[#This Row],[Discount%]]&lt;=0.2,"High Discount")))</f>
        <v>Medium Discount</v>
      </c>
      <c r="Q1650" s="9">
        <f>(Table2[Unit_Price]*Table2[Quantity])*(Table2[Discount]/100)</f>
        <v>2004.2</v>
      </c>
      <c r="R1650" s="10">
        <v>18037.8</v>
      </c>
      <c r="S1650" s="10">
        <v>1793.94</v>
      </c>
      <c r="T1650" s="4">
        <f>Table2[Profit]/Table2[Sales]</f>
        <v>9.945447892758541E-2</v>
      </c>
      <c r="U1650" t="s">
        <v>33</v>
      </c>
    </row>
    <row r="1651" spans="1:21" x14ac:dyDescent="0.35">
      <c r="A1651">
        <v>11754</v>
      </c>
      <c r="B1651" s="1">
        <v>45343</v>
      </c>
      <c r="C1651" s="2">
        <f>YEAR(Table2[Order Date])</f>
        <v>2024</v>
      </c>
      <c r="D1651" s="2" t="str">
        <f>TEXT(Table2[Order Date],"mmm")</f>
        <v>Feb</v>
      </c>
      <c r="E1651" t="s">
        <v>3445</v>
      </c>
      <c r="F1651" t="s">
        <v>28</v>
      </c>
      <c r="G1651" t="s">
        <v>114</v>
      </c>
      <c r="H1651" t="str">
        <f>VLOOKUP(Table2[[#This Row],[City]], Table46[], 2, FALSE)</f>
        <v>Jharkhand</v>
      </c>
      <c r="I1651" t="s">
        <v>42</v>
      </c>
      <c r="J1651" t="s">
        <v>188</v>
      </c>
      <c r="K1651" t="s">
        <v>3446</v>
      </c>
      <c r="L1651" s="2">
        <v>3</v>
      </c>
      <c r="M1651" s="11">
        <v>29543</v>
      </c>
      <c r="N1651" s="6">
        <v>15</v>
      </c>
      <c r="O1651" s="4">
        <f>Table2[[#This Row],[Discount]]/100</f>
        <v>0.15</v>
      </c>
      <c r="P1651" s="4" t="str">
        <f>IF(Table2[[#This Row],[Discount%]]=0,"No Discount",
IF(Table2[[#This Row],[Discount%]]&lt;=0.1,"Medium Discount",
IF(Table2[[#This Row],[Discount%]]&lt;=0.2,"High Discount")))</f>
        <v>High Discount</v>
      </c>
      <c r="Q1651" s="9">
        <f>(Table2[Unit_Price]*Table2[Quantity])*(Table2[Discount]/100)</f>
        <v>13294.35</v>
      </c>
      <c r="R1651" s="10">
        <v>75334.649999999994</v>
      </c>
      <c r="S1651" s="10">
        <v>13641.66</v>
      </c>
      <c r="T1651" s="4">
        <f>Table2[Profit]/Table2[Sales]</f>
        <v>0.18108081739279336</v>
      </c>
      <c r="U1651" t="s">
        <v>38</v>
      </c>
    </row>
    <row r="1652" spans="1:21" x14ac:dyDescent="0.35">
      <c r="A1652">
        <v>11755</v>
      </c>
      <c r="B1652" s="1">
        <v>45668</v>
      </c>
      <c r="C1652" s="2">
        <f>YEAR(Table2[Order Date])</f>
        <v>2025</v>
      </c>
      <c r="D1652" s="2" t="str">
        <f>TEXT(Table2[Order Date],"mmm")</f>
        <v>Jan</v>
      </c>
      <c r="E1652" t="s">
        <v>3447</v>
      </c>
      <c r="F1652" t="s">
        <v>40</v>
      </c>
      <c r="G1652" t="s">
        <v>50</v>
      </c>
      <c r="H1652" t="str">
        <f>VLOOKUP(Table2[[#This Row],[City]], Table46[], 2, FALSE)</f>
        <v>Maharashtra</v>
      </c>
      <c r="I1652" t="s">
        <v>96</v>
      </c>
      <c r="J1652" t="s">
        <v>214</v>
      </c>
      <c r="K1652" t="s">
        <v>3448</v>
      </c>
      <c r="L1652" s="2">
        <v>2</v>
      </c>
      <c r="M1652" s="11">
        <v>49322</v>
      </c>
      <c r="N1652" s="6">
        <v>5</v>
      </c>
      <c r="O1652" s="4">
        <f>Table2[[#This Row],[Discount]]/100</f>
        <v>0.05</v>
      </c>
      <c r="P1652" s="4" t="str">
        <f>IF(Table2[[#This Row],[Discount%]]=0,"No Discount",
IF(Table2[[#This Row],[Discount%]]&lt;=0.1,"Medium Discount",
IF(Table2[[#This Row],[Discount%]]&lt;=0.2,"High Discount")))</f>
        <v>Medium Discount</v>
      </c>
      <c r="Q1652" s="9">
        <f>(Table2[Unit_Price]*Table2[Quantity])*(Table2[Discount]/100)</f>
        <v>4932.2000000000007</v>
      </c>
      <c r="R1652" s="10">
        <v>93711.8</v>
      </c>
      <c r="S1652" s="10">
        <v>16471.189999999999</v>
      </c>
      <c r="T1652" s="4">
        <f>Table2[Profit]/Table2[Sales]</f>
        <v>0.17576431143143123</v>
      </c>
      <c r="U1652" t="s">
        <v>83</v>
      </c>
    </row>
    <row r="1653" spans="1:21" x14ac:dyDescent="0.35">
      <c r="A1653">
        <v>11756</v>
      </c>
      <c r="B1653" s="1">
        <v>45636</v>
      </c>
      <c r="C1653" s="2">
        <f>YEAR(Table2[Order Date])</f>
        <v>2024</v>
      </c>
      <c r="D1653" s="2" t="str">
        <f>TEXT(Table2[Order Date],"mmm")</f>
        <v>Dec</v>
      </c>
      <c r="E1653" t="s">
        <v>3449</v>
      </c>
      <c r="F1653" t="s">
        <v>22</v>
      </c>
      <c r="G1653" t="s">
        <v>58</v>
      </c>
      <c r="H1653" t="str">
        <f>VLOOKUP(Table2[[#This Row],[City]], Table46[], 2, FALSE)</f>
        <v>Rajashtan</v>
      </c>
      <c r="I1653" t="s">
        <v>86</v>
      </c>
      <c r="J1653" t="s">
        <v>87</v>
      </c>
      <c r="K1653" t="s">
        <v>3450</v>
      </c>
      <c r="L1653" s="2">
        <v>5</v>
      </c>
      <c r="M1653" s="11">
        <v>1349</v>
      </c>
      <c r="N1653" s="6">
        <v>0</v>
      </c>
      <c r="O1653" s="4">
        <f>Table2[[#This Row],[Discount]]/100</f>
        <v>0</v>
      </c>
      <c r="P1653" s="4" t="str">
        <f>IF(Table2[[#This Row],[Discount%]]=0,"No Discount",
IF(Table2[[#This Row],[Discount%]]&lt;=0.1,"Medium Discount",
IF(Table2[[#This Row],[Discount%]]&lt;=0.2,"High Discount")))</f>
        <v>No Discount</v>
      </c>
      <c r="Q1653" s="9">
        <f>(Table2[Unit_Price]*Table2[Quantity])*(Table2[Discount]/100)</f>
        <v>0</v>
      </c>
      <c r="R1653" s="10">
        <v>6745</v>
      </c>
      <c r="S1653" s="10">
        <v>1631.05</v>
      </c>
      <c r="T1653" s="4">
        <f>Table2[Profit]/Table2[Sales]</f>
        <v>0.24181616011860638</v>
      </c>
      <c r="U1653" t="s">
        <v>38</v>
      </c>
    </row>
    <row r="1654" spans="1:21" x14ac:dyDescent="0.35">
      <c r="A1654">
        <v>11757</v>
      </c>
      <c r="B1654" s="1">
        <v>45278</v>
      </c>
      <c r="C1654" s="2">
        <f>YEAR(Table2[Order Date])</f>
        <v>2023</v>
      </c>
      <c r="D1654" s="2" t="str">
        <f>TEXT(Table2[Order Date],"mmm")</f>
        <v>Dec</v>
      </c>
      <c r="E1654" t="s">
        <v>3451</v>
      </c>
      <c r="F1654" t="s">
        <v>28</v>
      </c>
      <c r="G1654" t="s">
        <v>29</v>
      </c>
      <c r="H1654" t="str">
        <f>VLOOKUP(Table2[[#This Row],[City]], Table46[], 2, FALSE)</f>
        <v>Bihar</v>
      </c>
      <c r="I1654" t="s">
        <v>30</v>
      </c>
      <c r="J1654" t="s">
        <v>104</v>
      </c>
      <c r="K1654" t="s">
        <v>1749</v>
      </c>
      <c r="L1654" s="2">
        <v>5</v>
      </c>
      <c r="M1654" s="11">
        <v>23772</v>
      </c>
      <c r="N1654" s="6">
        <v>0</v>
      </c>
      <c r="O1654" s="4">
        <f>Table2[[#This Row],[Discount]]/100</f>
        <v>0</v>
      </c>
      <c r="P1654" s="4" t="str">
        <f>IF(Table2[[#This Row],[Discount%]]=0,"No Discount",
IF(Table2[[#This Row],[Discount%]]&lt;=0.1,"Medium Discount",
IF(Table2[[#This Row],[Discount%]]&lt;=0.2,"High Discount")))</f>
        <v>No Discount</v>
      </c>
      <c r="Q1654" s="9">
        <f>(Table2[Unit_Price]*Table2[Quantity])*(Table2[Discount]/100)</f>
        <v>0</v>
      </c>
      <c r="R1654" s="10">
        <v>118860</v>
      </c>
      <c r="S1654" s="10">
        <v>16062.25</v>
      </c>
      <c r="T1654" s="4">
        <f>Table2[Profit]/Table2[Sales]</f>
        <v>0.13513587413764092</v>
      </c>
      <c r="U1654" t="s">
        <v>72</v>
      </c>
    </row>
    <row r="1655" spans="1:21" x14ac:dyDescent="0.35">
      <c r="A1655">
        <v>11758</v>
      </c>
      <c r="B1655" s="1">
        <v>45280</v>
      </c>
      <c r="C1655" s="2">
        <f>YEAR(Table2[Order Date])</f>
        <v>2023</v>
      </c>
      <c r="D1655" s="2" t="str">
        <f>TEXT(Table2[Order Date],"mmm")</f>
        <v>Dec</v>
      </c>
      <c r="E1655" t="s">
        <v>3452</v>
      </c>
      <c r="F1655" t="s">
        <v>15</v>
      </c>
      <c r="G1655" t="s">
        <v>174</v>
      </c>
      <c r="H1655" t="str">
        <f>VLOOKUP(Table2[[#This Row],[City]], Table46[], 2, FALSE)</f>
        <v>Tamil Nadu</v>
      </c>
      <c r="I1655" t="s">
        <v>24</v>
      </c>
      <c r="J1655" t="s">
        <v>133</v>
      </c>
      <c r="K1655" t="s">
        <v>3453</v>
      </c>
      <c r="L1655" s="2">
        <v>1</v>
      </c>
      <c r="M1655" s="11">
        <v>45377</v>
      </c>
      <c r="N1655" s="6">
        <v>0</v>
      </c>
      <c r="O1655" s="4">
        <f>Table2[[#This Row],[Discount]]/100</f>
        <v>0</v>
      </c>
      <c r="P1655" s="4" t="str">
        <f>IF(Table2[[#This Row],[Discount%]]=0,"No Discount",
IF(Table2[[#This Row],[Discount%]]&lt;=0.1,"Medium Discount",
IF(Table2[[#This Row],[Discount%]]&lt;=0.2,"High Discount")))</f>
        <v>No Discount</v>
      </c>
      <c r="Q1655" s="9">
        <f>(Table2[Unit_Price]*Table2[Quantity])*(Table2[Discount]/100)</f>
        <v>0</v>
      </c>
      <c r="R1655" s="10">
        <v>45377</v>
      </c>
      <c r="S1655" s="10">
        <v>4593.33</v>
      </c>
      <c r="T1655" s="4">
        <f>Table2[Profit]/Table2[Sales]</f>
        <v>0.1012259514732133</v>
      </c>
      <c r="U1655" t="s">
        <v>72</v>
      </c>
    </row>
    <row r="1656" spans="1:21" x14ac:dyDescent="0.35">
      <c r="A1656">
        <v>11759</v>
      </c>
      <c r="B1656" s="1">
        <v>45719</v>
      </c>
      <c r="C1656" s="2">
        <f>YEAR(Table2[Order Date])</f>
        <v>2025</v>
      </c>
      <c r="D1656" s="2" t="str">
        <f>TEXT(Table2[Order Date],"mmm")</f>
        <v>Mar</v>
      </c>
      <c r="E1656" t="s">
        <v>3454</v>
      </c>
      <c r="F1656" t="s">
        <v>15</v>
      </c>
      <c r="G1656" t="s">
        <v>16</v>
      </c>
      <c r="H1656" t="str">
        <f>VLOOKUP(Table2[[#This Row],[City]], Table46[], 2, FALSE)</f>
        <v>Karnataka</v>
      </c>
      <c r="I1656" t="s">
        <v>86</v>
      </c>
      <c r="J1656" t="s">
        <v>296</v>
      </c>
      <c r="K1656" t="s">
        <v>3455</v>
      </c>
      <c r="L1656" s="2">
        <v>1</v>
      </c>
      <c r="M1656" s="11">
        <v>28367</v>
      </c>
      <c r="N1656" s="6">
        <v>10</v>
      </c>
      <c r="O1656" s="4">
        <f>Table2[[#This Row],[Discount]]/100</f>
        <v>0.1</v>
      </c>
      <c r="P1656" s="4" t="str">
        <f>IF(Table2[[#This Row],[Discount%]]=0,"No Discount",
IF(Table2[[#This Row],[Discount%]]&lt;=0.1,"Medium Discount",
IF(Table2[[#This Row],[Discount%]]&lt;=0.2,"High Discount")))</f>
        <v>Medium Discount</v>
      </c>
      <c r="Q1656" s="9">
        <f>(Table2[Unit_Price]*Table2[Quantity])*(Table2[Discount]/100)</f>
        <v>2836.7000000000003</v>
      </c>
      <c r="R1656" s="10">
        <v>25530.3</v>
      </c>
      <c r="S1656" s="10">
        <v>5463.63</v>
      </c>
      <c r="T1656" s="4">
        <f>Table2[Profit]/Table2[Sales]</f>
        <v>0.21400571086121198</v>
      </c>
      <c r="U1656" t="s">
        <v>20</v>
      </c>
    </row>
    <row r="1657" spans="1:21" x14ac:dyDescent="0.35">
      <c r="A1657">
        <v>11760</v>
      </c>
      <c r="B1657" s="1">
        <v>45876</v>
      </c>
      <c r="C1657" s="2">
        <f>YEAR(Table2[Order Date])</f>
        <v>2025</v>
      </c>
      <c r="D1657" s="2" t="str">
        <f>TEXT(Table2[Order Date],"mmm")</f>
        <v>Aug</v>
      </c>
      <c r="E1657" t="s">
        <v>3456</v>
      </c>
      <c r="F1657" t="s">
        <v>40</v>
      </c>
      <c r="G1657" t="s">
        <v>103</v>
      </c>
      <c r="H1657" t="str">
        <f>VLOOKUP(Table2[[#This Row],[City]], Table46[], 2, FALSE)</f>
        <v>Gujarat</v>
      </c>
      <c r="I1657" t="s">
        <v>69</v>
      </c>
      <c r="J1657" t="s">
        <v>517</v>
      </c>
      <c r="K1657" t="s">
        <v>3457</v>
      </c>
      <c r="L1657" s="2">
        <v>5</v>
      </c>
      <c r="M1657" s="11">
        <v>62836</v>
      </c>
      <c r="N1657" s="6">
        <v>15</v>
      </c>
      <c r="O1657" s="4">
        <f>Table2[[#This Row],[Discount]]/100</f>
        <v>0.15</v>
      </c>
      <c r="P1657" s="4" t="str">
        <f>IF(Table2[[#This Row],[Discount%]]=0,"No Discount",
IF(Table2[[#This Row],[Discount%]]&lt;=0.1,"Medium Discount",
IF(Table2[[#This Row],[Discount%]]&lt;=0.2,"High Discount")))</f>
        <v>High Discount</v>
      </c>
      <c r="Q1657" s="9">
        <f>(Table2[Unit_Price]*Table2[Quantity])*(Table2[Discount]/100)</f>
        <v>47127</v>
      </c>
      <c r="R1657" s="10">
        <v>267053</v>
      </c>
      <c r="S1657" s="10">
        <v>64508.18</v>
      </c>
      <c r="T1657" s="4">
        <f>Table2[Profit]/Table2[Sales]</f>
        <v>0.24155572114898541</v>
      </c>
      <c r="U1657" t="s">
        <v>72</v>
      </c>
    </row>
    <row r="1658" spans="1:21" x14ac:dyDescent="0.35">
      <c r="A1658">
        <v>11761</v>
      </c>
      <c r="B1658" s="1">
        <v>45777</v>
      </c>
      <c r="C1658" s="2">
        <f>YEAR(Table2[Order Date])</f>
        <v>2025</v>
      </c>
      <c r="D1658" s="2" t="str">
        <f>TEXT(Table2[Order Date],"mmm")</f>
        <v>Apr</v>
      </c>
      <c r="E1658" t="s">
        <v>3458</v>
      </c>
      <c r="F1658" t="s">
        <v>28</v>
      </c>
      <c r="G1658" t="s">
        <v>114</v>
      </c>
      <c r="H1658" t="str">
        <f>VLOOKUP(Table2[[#This Row],[City]], Table46[], 2, FALSE)</f>
        <v>Jharkhand</v>
      </c>
      <c r="I1658" t="s">
        <v>30</v>
      </c>
      <c r="J1658" t="s">
        <v>104</v>
      </c>
      <c r="K1658" t="s">
        <v>3459</v>
      </c>
      <c r="L1658" s="2">
        <v>4</v>
      </c>
      <c r="M1658" s="11">
        <v>8239</v>
      </c>
      <c r="N1658" s="6">
        <v>5</v>
      </c>
      <c r="O1658" s="4">
        <f>Table2[[#This Row],[Discount]]/100</f>
        <v>0.05</v>
      </c>
      <c r="P1658" s="4" t="str">
        <f>IF(Table2[[#This Row],[Discount%]]=0,"No Discount",
IF(Table2[[#This Row],[Discount%]]&lt;=0.1,"Medium Discount",
IF(Table2[[#This Row],[Discount%]]&lt;=0.2,"High Discount")))</f>
        <v>Medium Discount</v>
      </c>
      <c r="Q1658" s="9">
        <f>(Table2[Unit_Price]*Table2[Quantity])*(Table2[Discount]/100)</f>
        <v>1647.8000000000002</v>
      </c>
      <c r="R1658" s="10">
        <v>31308.2</v>
      </c>
      <c r="S1658" s="10">
        <v>4765.0200000000004</v>
      </c>
      <c r="T1658" s="4">
        <f>Table2[Profit]/Table2[Sales]</f>
        <v>0.15219718795714862</v>
      </c>
      <c r="U1658" t="s">
        <v>83</v>
      </c>
    </row>
    <row r="1659" spans="1:21" x14ac:dyDescent="0.35">
      <c r="A1659">
        <v>11762</v>
      </c>
      <c r="B1659" s="1">
        <v>45589</v>
      </c>
      <c r="C1659" s="2">
        <f>YEAR(Table2[Order Date])</f>
        <v>2024</v>
      </c>
      <c r="D1659" s="2" t="str">
        <f>TEXT(Table2[Order Date],"mmm")</f>
        <v>Oct</v>
      </c>
      <c r="E1659" t="s">
        <v>3460</v>
      </c>
      <c r="F1659" t="s">
        <v>28</v>
      </c>
      <c r="G1659" t="s">
        <v>35</v>
      </c>
      <c r="H1659" t="str">
        <f>VLOOKUP(Table2[[#This Row],[City]], Table46[], 2, FALSE)</f>
        <v>West Bengal</v>
      </c>
      <c r="I1659" t="s">
        <v>129</v>
      </c>
      <c r="J1659" t="s">
        <v>148</v>
      </c>
      <c r="K1659" t="s">
        <v>3461</v>
      </c>
      <c r="L1659" s="2">
        <v>4</v>
      </c>
      <c r="M1659" s="11">
        <v>6178</v>
      </c>
      <c r="N1659" s="6">
        <v>10</v>
      </c>
      <c r="O1659" s="4">
        <f>Table2[[#This Row],[Discount]]/100</f>
        <v>0.1</v>
      </c>
      <c r="P1659" s="4" t="str">
        <f>IF(Table2[[#This Row],[Discount%]]=0,"No Discount",
IF(Table2[[#This Row],[Discount%]]&lt;=0.1,"Medium Discount",
IF(Table2[[#This Row],[Discount%]]&lt;=0.2,"High Discount")))</f>
        <v>Medium Discount</v>
      </c>
      <c r="Q1659" s="9">
        <f>(Table2[Unit_Price]*Table2[Quantity])*(Table2[Discount]/100)</f>
        <v>2471.2000000000003</v>
      </c>
      <c r="R1659" s="10">
        <v>22240.799999999999</v>
      </c>
      <c r="S1659" s="10">
        <v>1545.38</v>
      </c>
      <c r="T1659" s="4">
        <f>Table2[Profit]/Table2[Sales]</f>
        <v>6.9484011366497608E-2</v>
      </c>
      <c r="U1659" t="s">
        <v>20</v>
      </c>
    </row>
    <row r="1660" spans="1:21" x14ac:dyDescent="0.35">
      <c r="A1660">
        <v>11763</v>
      </c>
      <c r="B1660" s="1">
        <v>45452</v>
      </c>
      <c r="C1660" s="2">
        <f>YEAR(Table2[Order Date])</f>
        <v>2024</v>
      </c>
      <c r="D1660" s="2" t="str">
        <f>TEXT(Table2[Order Date],"mmm")</f>
        <v>Jun</v>
      </c>
      <c r="E1660" t="s">
        <v>3462</v>
      </c>
      <c r="F1660" t="s">
        <v>40</v>
      </c>
      <c r="G1660" t="s">
        <v>41</v>
      </c>
      <c r="H1660" t="str">
        <f>VLOOKUP(Table2[[#This Row],[City]], Table46[], 2, FALSE)</f>
        <v>Maharashtra</v>
      </c>
      <c r="I1660" t="s">
        <v>24</v>
      </c>
      <c r="J1660" t="s">
        <v>25</v>
      </c>
      <c r="K1660" t="s">
        <v>3463</v>
      </c>
      <c r="L1660" s="2">
        <v>3</v>
      </c>
      <c r="M1660" s="11">
        <v>56900</v>
      </c>
      <c r="N1660" s="6">
        <v>5</v>
      </c>
      <c r="O1660" s="4">
        <f>Table2[[#This Row],[Discount]]/100</f>
        <v>0.05</v>
      </c>
      <c r="P1660" s="4" t="str">
        <f>IF(Table2[[#This Row],[Discount%]]=0,"No Discount",
IF(Table2[[#This Row],[Discount%]]&lt;=0.1,"Medium Discount",
IF(Table2[[#This Row],[Discount%]]&lt;=0.2,"High Discount")))</f>
        <v>Medium Discount</v>
      </c>
      <c r="Q1660" s="9">
        <f>(Table2[Unit_Price]*Table2[Quantity])*(Table2[Discount]/100)</f>
        <v>8535</v>
      </c>
      <c r="R1660" s="10">
        <v>162165</v>
      </c>
      <c r="S1660" s="10">
        <v>25330.18</v>
      </c>
      <c r="T1660" s="4">
        <f>Table2[Profit]/Table2[Sales]</f>
        <v>0.15620004316591127</v>
      </c>
      <c r="U1660" t="s">
        <v>72</v>
      </c>
    </row>
    <row r="1661" spans="1:21" x14ac:dyDescent="0.35">
      <c r="A1661">
        <v>11764</v>
      </c>
      <c r="B1661" s="1">
        <v>45566</v>
      </c>
      <c r="C1661" s="2">
        <f>YEAR(Table2[Order Date])</f>
        <v>2024</v>
      </c>
      <c r="D1661" s="2" t="str">
        <f>TEXT(Table2[Order Date],"mmm")</f>
        <v>Oct</v>
      </c>
      <c r="E1661" t="s">
        <v>3464</v>
      </c>
      <c r="F1661" t="s">
        <v>40</v>
      </c>
      <c r="G1661" t="s">
        <v>41</v>
      </c>
      <c r="H1661" t="str">
        <f>VLOOKUP(Table2[[#This Row],[City]], Table46[], 2, FALSE)</f>
        <v>Maharashtra</v>
      </c>
      <c r="I1661" t="s">
        <v>42</v>
      </c>
      <c r="J1661" t="s">
        <v>446</v>
      </c>
      <c r="K1661" t="s">
        <v>3465</v>
      </c>
      <c r="L1661" s="2">
        <v>5</v>
      </c>
      <c r="M1661" s="11">
        <v>74469</v>
      </c>
      <c r="N1661" s="6">
        <v>15</v>
      </c>
      <c r="O1661" s="4">
        <f>Table2[[#This Row],[Discount]]/100</f>
        <v>0.15</v>
      </c>
      <c r="P1661" s="4" t="str">
        <f>IF(Table2[[#This Row],[Discount%]]=0,"No Discount",
IF(Table2[[#This Row],[Discount%]]&lt;=0.1,"Medium Discount",
IF(Table2[[#This Row],[Discount%]]&lt;=0.2,"High Discount")))</f>
        <v>High Discount</v>
      </c>
      <c r="Q1661" s="9">
        <f>(Table2[Unit_Price]*Table2[Quantity])*(Table2[Discount]/100)</f>
        <v>55851.75</v>
      </c>
      <c r="R1661" s="10">
        <v>316493.25</v>
      </c>
      <c r="S1661" s="10">
        <v>60045.23</v>
      </c>
      <c r="T1661" s="4">
        <f>Table2[Profit]/Table2[Sales]</f>
        <v>0.18972041267862744</v>
      </c>
      <c r="U1661" t="s">
        <v>20</v>
      </c>
    </row>
    <row r="1662" spans="1:21" x14ac:dyDescent="0.35">
      <c r="A1662">
        <v>11765</v>
      </c>
      <c r="B1662" s="1">
        <v>45271</v>
      </c>
      <c r="C1662" s="2">
        <f>YEAR(Table2[Order Date])</f>
        <v>2023</v>
      </c>
      <c r="D1662" s="2" t="str">
        <f>TEXT(Table2[Order Date],"mmm")</f>
        <v>Dec</v>
      </c>
      <c r="E1662" t="s">
        <v>3466</v>
      </c>
      <c r="F1662" t="s">
        <v>28</v>
      </c>
      <c r="G1662" t="s">
        <v>29</v>
      </c>
      <c r="H1662" t="str">
        <f>VLOOKUP(Table2[[#This Row],[City]], Table46[], 2, FALSE)</f>
        <v>Bihar</v>
      </c>
      <c r="I1662" t="s">
        <v>42</v>
      </c>
      <c r="J1662" t="s">
        <v>188</v>
      </c>
      <c r="K1662" t="s">
        <v>1753</v>
      </c>
      <c r="L1662" s="2">
        <v>1</v>
      </c>
      <c r="M1662" s="11">
        <v>47489</v>
      </c>
      <c r="N1662" s="6">
        <v>0</v>
      </c>
      <c r="O1662" s="4">
        <f>Table2[[#This Row],[Discount]]/100</f>
        <v>0</v>
      </c>
      <c r="P1662" s="4" t="str">
        <f>IF(Table2[[#This Row],[Discount%]]=0,"No Discount",
IF(Table2[[#This Row],[Discount%]]&lt;=0.1,"Medium Discount",
IF(Table2[[#This Row],[Discount%]]&lt;=0.2,"High Discount")))</f>
        <v>No Discount</v>
      </c>
      <c r="Q1662" s="9">
        <f>(Table2[Unit_Price]*Table2[Quantity])*(Table2[Discount]/100)</f>
        <v>0</v>
      </c>
      <c r="R1662" s="10">
        <v>47489</v>
      </c>
      <c r="S1662" s="10">
        <v>5911.72</v>
      </c>
      <c r="T1662" s="4">
        <f>Table2[Profit]/Table2[Sales]</f>
        <v>0.12448609151593001</v>
      </c>
      <c r="U1662" t="s">
        <v>33</v>
      </c>
    </row>
    <row r="1663" spans="1:21" x14ac:dyDescent="0.35">
      <c r="A1663">
        <v>11766</v>
      </c>
      <c r="B1663" s="1">
        <v>45367</v>
      </c>
      <c r="C1663" s="2">
        <f>YEAR(Table2[Order Date])</f>
        <v>2024</v>
      </c>
      <c r="D1663" s="2" t="str">
        <f>TEXT(Table2[Order Date],"mmm")</f>
        <v>Mar</v>
      </c>
      <c r="E1663" t="s">
        <v>3467</v>
      </c>
      <c r="F1663" t="s">
        <v>40</v>
      </c>
      <c r="G1663" t="s">
        <v>103</v>
      </c>
      <c r="H1663" t="str">
        <f>VLOOKUP(Table2[[#This Row],[City]], Table46[], 2, FALSE)</f>
        <v>Gujarat</v>
      </c>
      <c r="I1663" t="s">
        <v>46</v>
      </c>
      <c r="J1663" t="s">
        <v>141</v>
      </c>
      <c r="K1663" t="s">
        <v>3468</v>
      </c>
      <c r="L1663" s="2">
        <v>5</v>
      </c>
      <c r="M1663" s="11">
        <v>54566</v>
      </c>
      <c r="N1663" s="6">
        <v>0</v>
      </c>
      <c r="O1663" s="4">
        <f>Table2[[#This Row],[Discount]]/100</f>
        <v>0</v>
      </c>
      <c r="P1663" s="4" t="str">
        <f>IF(Table2[[#This Row],[Discount%]]=0,"No Discount",
IF(Table2[[#This Row],[Discount%]]&lt;=0.1,"Medium Discount",
IF(Table2[[#This Row],[Discount%]]&lt;=0.2,"High Discount")))</f>
        <v>No Discount</v>
      </c>
      <c r="Q1663" s="9">
        <f>(Table2[Unit_Price]*Table2[Quantity])*(Table2[Discount]/100)</f>
        <v>0</v>
      </c>
      <c r="R1663" s="10">
        <v>272830</v>
      </c>
      <c r="S1663" s="10">
        <v>49265.05</v>
      </c>
      <c r="T1663" s="4">
        <f>Table2[Profit]/Table2[Sales]</f>
        <v>0.18057050177766376</v>
      </c>
      <c r="U1663" t="s">
        <v>83</v>
      </c>
    </row>
    <row r="1664" spans="1:21" x14ac:dyDescent="0.35">
      <c r="A1664">
        <v>11767</v>
      </c>
      <c r="B1664" s="1">
        <v>45723</v>
      </c>
      <c r="C1664" s="2">
        <f>YEAR(Table2[Order Date])</f>
        <v>2025</v>
      </c>
      <c r="D1664" s="2" t="str">
        <f>TEXT(Table2[Order Date],"mmm")</f>
        <v>Mar</v>
      </c>
      <c r="E1664" t="s">
        <v>3469</v>
      </c>
      <c r="F1664" t="s">
        <v>15</v>
      </c>
      <c r="G1664" t="s">
        <v>68</v>
      </c>
      <c r="H1664" t="str">
        <f>VLOOKUP(Table2[[#This Row],[City]], Table46[], 2, FALSE)</f>
        <v>Telangana</v>
      </c>
      <c r="I1664" t="s">
        <v>30</v>
      </c>
      <c r="J1664" t="s">
        <v>31</v>
      </c>
      <c r="K1664" t="s">
        <v>3470</v>
      </c>
      <c r="L1664" s="2">
        <v>4</v>
      </c>
      <c r="M1664" s="11">
        <v>62426</v>
      </c>
      <c r="N1664" s="6">
        <v>15</v>
      </c>
      <c r="O1664" s="4">
        <f>Table2[[#This Row],[Discount]]/100</f>
        <v>0.15</v>
      </c>
      <c r="P1664" s="4" t="str">
        <f>IF(Table2[[#This Row],[Discount%]]=0,"No Discount",
IF(Table2[[#This Row],[Discount%]]&lt;=0.1,"Medium Discount",
IF(Table2[[#This Row],[Discount%]]&lt;=0.2,"High Discount")))</f>
        <v>High Discount</v>
      </c>
      <c r="Q1664" s="9">
        <f>(Table2[Unit_Price]*Table2[Quantity])*(Table2[Discount]/100)</f>
        <v>37455.599999999999</v>
      </c>
      <c r="R1664" s="10">
        <v>212248.4</v>
      </c>
      <c r="S1664" s="10">
        <v>37716.57</v>
      </c>
      <c r="T1664" s="4">
        <f>Table2[Profit]/Table2[Sales]</f>
        <v>0.17770013814002839</v>
      </c>
      <c r="U1664" t="s">
        <v>33</v>
      </c>
    </row>
    <row r="1665" spans="1:21" x14ac:dyDescent="0.35">
      <c r="A1665">
        <v>11768</v>
      </c>
      <c r="B1665" s="1">
        <v>45500</v>
      </c>
      <c r="C1665" s="2">
        <f>YEAR(Table2[Order Date])</f>
        <v>2024</v>
      </c>
      <c r="D1665" s="2" t="str">
        <f>TEXT(Table2[Order Date],"mmm")</f>
        <v>Jul</v>
      </c>
      <c r="E1665" t="s">
        <v>3471</v>
      </c>
      <c r="F1665" t="s">
        <v>22</v>
      </c>
      <c r="G1665" t="s">
        <v>54</v>
      </c>
      <c r="H1665" t="str">
        <f>VLOOKUP(Table2[[#This Row],[City]], Table46[], 2, FALSE)</f>
        <v>Uttar Pradesh</v>
      </c>
      <c r="I1665" t="s">
        <v>96</v>
      </c>
      <c r="J1665" t="s">
        <v>156</v>
      </c>
      <c r="K1665" t="s">
        <v>1747</v>
      </c>
      <c r="L1665" s="2">
        <v>2</v>
      </c>
      <c r="M1665" s="11">
        <v>43055</v>
      </c>
      <c r="N1665" s="6">
        <v>10</v>
      </c>
      <c r="O1665" s="4">
        <f>Table2[[#This Row],[Discount]]/100</f>
        <v>0.1</v>
      </c>
      <c r="P1665" s="4" t="str">
        <f>IF(Table2[[#This Row],[Discount%]]=0,"No Discount",
IF(Table2[[#This Row],[Discount%]]&lt;=0.1,"Medium Discount",
IF(Table2[[#This Row],[Discount%]]&lt;=0.2,"High Discount")))</f>
        <v>Medium Discount</v>
      </c>
      <c r="Q1665" s="9">
        <f>(Table2[Unit_Price]*Table2[Quantity])*(Table2[Discount]/100)</f>
        <v>8611</v>
      </c>
      <c r="R1665" s="10">
        <v>77499</v>
      </c>
      <c r="S1665" s="10">
        <v>13479.91</v>
      </c>
      <c r="T1665" s="4">
        <f>Table2[Profit]/Table2[Sales]</f>
        <v>0.17393656692344417</v>
      </c>
      <c r="U1665" t="s">
        <v>33</v>
      </c>
    </row>
    <row r="1666" spans="1:21" x14ac:dyDescent="0.35">
      <c r="A1666">
        <v>11769</v>
      </c>
      <c r="B1666" s="1">
        <v>45565</v>
      </c>
      <c r="C1666" s="2">
        <f>YEAR(Table2[Order Date])</f>
        <v>2024</v>
      </c>
      <c r="D1666" s="2" t="str">
        <f>TEXT(Table2[Order Date],"mmm")</f>
        <v>Sep</v>
      </c>
      <c r="E1666" t="s">
        <v>3472</v>
      </c>
      <c r="F1666" t="s">
        <v>28</v>
      </c>
      <c r="G1666" t="s">
        <v>144</v>
      </c>
      <c r="H1666" t="str">
        <f>VLOOKUP(Table2[[#This Row],[City]], Table46[], 2, FALSE)</f>
        <v>Assam</v>
      </c>
      <c r="I1666" t="s">
        <v>69</v>
      </c>
      <c r="J1666" t="s">
        <v>115</v>
      </c>
      <c r="K1666" t="s">
        <v>3473</v>
      </c>
      <c r="L1666" s="2">
        <v>1</v>
      </c>
      <c r="M1666" s="11">
        <v>32958</v>
      </c>
      <c r="N1666" s="6">
        <v>20</v>
      </c>
      <c r="O1666" s="4">
        <f>Table2[[#This Row],[Discount]]/100</f>
        <v>0.2</v>
      </c>
      <c r="P1666" s="4" t="str">
        <f>IF(Table2[[#This Row],[Discount%]]=0,"No Discount",
IF(Table2[[#This Row],[Discount%]]&lt;=0.1,"Medium Discount",
IF(Table2[[#This Row],[Discount%]]&lt;=0.2,"High Discount")))</f>
        <v>High Discount</v>
      </c>
      <c r="Q1666" s="9">
        <f>(Table2[Unit_Price]*Table2[Quantity])*(Table2[Discount]/100)</f>
        <v>6591.6</v>
      </c>
      <c r="R1666" s="10">
        <v>26366.400000000001</v>
      </c>
      <c r="S1666" s="10">
        <v>4228.45</v>
      </c>
      <c r="T1666" s="4">
        <f>Table2[Profit]/Table2[Sales]</f>
        <v>0.16037267127859697</v>
      </c>
      <c r="U1666" t="s">
        <v>33</v>
      </c>
    </row>
    <row r="1667" spans="1:21" x14ac:dyDescent="0.35">
      <c r="A1667">
        <v>11770</v>
      </c>
      <c r="B1667" s="1">
        <v>45532</v>
      </c>
      <c r="C1667" s="2">
        <f>YEAR(Table2[Order Date])</f>
        <v>2024</v>
      </c>
      <c r="D1667" s="2" t="str">
        <f>TEXT(Table2[Order Date],"mmm")</f>
        <v>Aug</v>
      </c>
      <c r="E1667" t="s">
        <v>3474</v>
      </c>
      <c r="F1667" t="s">
        <v>40</v>
      </c>
      <c r="G1667" t="s">
        <v>110</v>
      </c>
      <c r="H1667" t="str">
        <f>VLOOKUP(Table2[[#This Row],[City]], Table46[], 2, FALSE)</f>
        <v>Gujarat</v>
      </c>
      <c r="I1667" t="s">
        <v>75</v>
      </c>
      <c r="J1667" t="s">
        <v>307</v>
      </c>
      <c r="K1667" t="s">
        <v>3475</v>
      </c>
      <c r="L1667" s="2">
        <v>4</v>
      </c>
      <c r="M1667" s="11">
        <v>22195</v>
      </c>
      <c r="N1667" s="6">
        <v>20</v>
      </c>
      <c r="O1667" s="4">
        <f>Table2[[#This Row],[Discount]]/100</f>
        <v>0.2</v>
      </c>
      <c r="P1667" s="4" t="str">
        <f>IF(Table2[[#This Row],[Discount%]]=0,"No Discount",
IF(Table2[[#This Row],[Discount%]]&lt;=0.1,"Medium Discount",
IF(Table2[[#This Row],[Discount%]]&lt;=0.2,"High Discount")))</f>
        <v>High Discount</v>
      </c>
      <c r="Q1667" s="9">
        <f>(Table2[Unit_Price]*Table2[Quantity])*(Table2[Discount]/100)</f>
        <v>17756</v>
      </c>
      <c r="R1667" s="10">
        <v>71024</v>
      </c>
      <c r="S1667" s="10">
        <v>7182.77</v>
      </c>
      <c r="T1667" s="4">
        <f>Table2[Profit]/Table2[Sales]</f>
        <v>0.10113158932191936</v>
      </c>
      <c r="U1667" t="s">
        <v>20</v>
      </c>
    </row>
    <row r="1668" spans="1:21" x14ac:dyDescent="0.35">
      <c r="A1668">
        <v>11771</v>
      </c>
      <c r="B1668" s="1">
        <v>45404</v>
      </c>
      <c r="C1668" s="2">
        <f>YEAR(Table2[Order Date])</f>
        <v>2024</v>
      </c>
      <c r="D1668" s="2" t="str">
        <f>TEXT(Table2[Order Date],"mmm")</f>
        <v>Apr</v>
      </c>
      <c r="E1668" t="s">
        <v>3476</v>
      </c>
      <c r="F1668" t="s">
        <v>40</v>
      </c>
      <c r="G1668" t="s">
        <v>41</v>
      </c>
      <c r="H1668" t="str">
        <f>VLOOKUP(Table2[[#This Row],[City]], Table46[], 2, FALSE)</f>
        <v>Maharashtra</v>
      </c>
      <c r="I1668" t="s">
        <v>75</v>
      </c>
      <c r="J1668" t="s">
        <v>204</v>
      </c>
      <c r="K1668" t="s">
        <v>3477</v>
      </c>
      <c r="L1668" s="2">
        <v>5</v>
      </c>
      <c r="M1668" s="11">
        <v>69074</v>
      </c>
      <c r="N1668" s="6">
        <v>5</v>
      </c>
      <c r="O1668" s="4">
        <f>Table2[[#This Row],[Discount]]/100</f>
        <v>0.05</v>
      </c>
      <c r="P1668" s="4" t="str">
        <f>IF(Table2[[#This Row],[Discount%]]=0,"No Discount",
IF(Table2[[#This Row],[Discount%]]&lt;=0.1,"Medium Discount",
IF(Table2[[#This Row],[Discount%]]&lt;=0.2,"High Discount")))</f>
        <v>Medium Discount</v>
      </c>
      <c r="Q1668" s="9">
        <f>(Table2[Unit_Price]*Table2[Quantity])*(Table2[Discount]/100)</f>
        <v>17268.5</v>
      </c>
      <c r="R1668" s="10">
        <v>328101.5</v>
      </c>
      <c r="S1668" s="10">
        <v>47968.41</v>
      </c>
      <c r="T1668" s="4">
        <f>Table2[Profit]/Table2[Sales]</f>
        <v>0.14619991069836621</v>
      </c>
      <c r="U1668" t="s">
        <v>83</v>
      </c>
    </row>
    <row r="1669" spans="1:21" x14ac:dyDescent="0.35">
      <c r="A1669">
        <v>11772</v>
      </c>
      <c r="B1669" s="1">
        <v>45558</v>
      </c>
      <c r="C1669" s="2">
        <f>YEAR(Table2[Order Date])</f>
        <v>2024</v>
      </c>
      <c r="D1669" s="2" t="str">
        <f>TEXT(Table2[Order Date],"mmm")</f>
        <v>Sep</v>
      </c>
      <c r="E1669" t="s">
        <v>3478</v>
      </c>
      <c r="F1669" t="s">
        <v>22</v>
      </c>
      <c r="G1669" t="s">
        <v>167</v>
      </c>
      <c r="H1669" t="str">
        <f>VLOOKUP(Table2[[#This Row],[City]], Table46[], 2, FALSE)</f>
        <v>Punjab</v>
      </c>
      <c r="I1669" t="s">
        <v>86</v>
      </c>
      <c r="J1669" t="s">
        <v>87</v>
      </c>
      <c r="K1669" t="s">
        <v>3479</v>
      </c>
      <c r="L1669" s="2">
        <v>4</v>
      </c>
      <c r="M1669" s="11">
        <v>19492</v>
      </c>
      <c r="N1669" s="6">
        <v>5</v>
      </c>
      <c r="O1669" s="4">
        <f>Table2[[#This Row],[Discount]]/100</f>
        <v>0.05</v>
      </c>
      <c r="P1669" s="4" t="str">
        <f>IF(Table2[[#This Row],[Discount%]]=0,"No Discount",
IF(Table2[[#This Row],[Discount%]]&lt;=0.1,"Medium Discount",
IF(Table2[[#This Row],[Discount%]]&lt;=0.2,"High Discount")))</f>
        <v>Medium Discount</v>
      </c>
      <c r="Q1669" s="9">
        <f>(Table2[Unit_Price]*Table2[Quantity])*(Table2[Discount]/100)</f>
        <v>3898.4</v>
      </c>
      <c r="R1669" s="10">
        <v>74069.600000000006</v>
      </c>
      <c r="S1669" s="10">
        <v>7416.91</v>
      </c>
      <c r="T1669" s="4">
        <f>Table2[Profit]/Table2[Sales]</f>
        <v>0.10013433311372005</v>
      </c>
      <c r="U1669" t="s">
        <v>20</v>
      </c>
    </row>
    <row r="1670" spans="1:21" x14ac:dyDescent="0.35">
      <c r="A1670">
        <v>11773</v>
      </c>
      <c r="B1670" s="1">
        <v>45567</v>
      </c>
      <c r="C1670" s="2">
        <f>YEAR(Table2[Order Date])</f>
        <v>2024</v>
      </c>
      <c r="D1670" s="2" t="str">
        <f>TEXT(Table2[Order Date],"mmm")</f>
        <v>Oct</v>
      </c>
      <c r="E1670" t="s">
        <v>3480</v>
      </c>
      <c r="F1670" t="s">
        <v>28</v>
      </c>
      <c r="G1670" t="s">
        <v>144</v>
      </c>
      <c r="H1670" t="str">
        <f>VLOOKUP(Table2[[#This Row],[City]], Table46[], 2, FALSE)</f>
        <v>Assam</v>
      </c>
      <c r="I1670" t="s">
        <v>86</v>
      </c>
      <c r="J1670" t="s">
        <v>171</v>
      </c>
      <c r="K1670" t="s">
        <v>3481</v>
      </c>
      <c r="L1670" s="2">
        <v>1</v>
      </c>
      <c r="M1670" s="11">
        <v>37286</v>
      </c>
      <c r="N1670" s="6">
        <v>5</v>
      </c>
      <c r="O1670" s="4">
        <f>Table2[[#This Row],[Discount]]/100</f>
        <v>0.05</v>
      </c>
      <c r="P1670" s="4" t="str">
        <f>IF(Table2[[#This Row],[Discount%]]=0,"No Discount",
IF(Table2[[#This Row],[Discount%]]&lt;=0.1,"Medium Discount",
IF(Table2[[#This Row],[Discount%]]&lt;=0.2,"High Discount")))</f>
        <v>Medium Discount</v>
      </c>
      <c r="Q1670" s="9">
        <f>(Table2[Unit_Price]*Table2[Quantity])*(Table2[Discount]/100)</f>
        <v>1864.3000000000002</v>
      </c>
      <c r="R1670" s="10">
        <v>35421.699999999997</v>
      </c>
      <c r="S1670" s="10">
        <v>1775.71</v>
      </c>
      <c r="T1670" s="4">
        <f>Table2[Profit]/Table2[Sales]</f>
        <v>5.0130569679038561E-2</v>
      </c>
      <c r="U1670" t="s">
        <v>38</v>
      </c>
    </row>
    <row r="1671" spans="1:21" x14ac:dyDescent="0.35">
      <c r="A1671">
        <v>11774</v>
      </c>
      <c r="B1671" s="1">
        <v>45682</v>
      </c>
      <c r="C1671" s="2">
        <f>YEAR(Table2[Order Date])</f>
        <v>2025</v>
      </c>
      <c r="D1671" s="2" t="str">
        <f>TEXT(Table2[Order Date],"mmm")</f>
        <v>Jan</v>
      </c>
      <c r="E1671" t="s">
        <v>3482</v>
      </c>
      <c r="F1671" t="s">
        <v>28</v>
      </c>
      <c r="G1671" t="s">
        <v>114</v>
      </c>
      <c r="H1671" t="str">
        <f>VLOOKUP(Table2[[#This Row],[City]], Table46[], 2, FALSE)</f>
        <v>Jharkhand</v>
      </c>
      <c r="I1671" t="s">
        <v>30</v>
      </c>
      <c r="J1671" t="s">
        <v>65</v>
      </c>
      <c r="K1671" t="s">
        <v>3483</v>
      </c>
      <c r="L1671" s="2">
        <v>1</v>
      </c>
      <c r="M1671" s="11">
        <v>70842</v>
      </c>
      <c r="N1671" s="6">
        <v>10</v>
      </c>
      <c r="O1671" s="4">
        <f>Table2[[#This Row],[Discount]]/100</f>
        <v>0.1</v>
      </c>
      <c r="P1671" s="4" t="str">
        <f>IF(Table2[[#This Row],[Discount%]]=0,"No Discount",
IF(Table2[[#This Row],[Discount%]]&lt;=0.1,"Medium Discount",
IF(Table2[[#This Row],[Discount%]]&lt;=0.2,"High Discount")))</f>
        <v>Medium Discount</v>
      </c>
      <c r="Q1671" s="9">
        <f>(Table2[Unit_Price]*Table2[Quantity])*(Table2[Discount]/100)</f>
        <v>7084.2000000000007</v>
      </c>
      <c r="R1671" s="10">
        <v>63757.8</v>
      </c>
      <c r="S1671" s="10">
        <v>5162.0200000000004</v>
      </c>
      <c r="T1671" s="4">
        <f>Table2[Profit]/Table2[Sales]</f>
        <v>8.0962956689220766E-2</v>
      </c>
      <c r="U1671" t="s">
        <v>20</v>
      </c>
    </row>
    <row r="1672" spans="1:21" x14ac:dyDescent="0.35">
      <c r="A1672">
        <v>11775</v>
      </c>
      <c r="B1672" s="1">
        <v>45813</v>
      </c>
      <c r="C1672" s="2">
        <f>YEAR(Table2[Order Date])</f>
        <v>2025</v>
      </c>
      <c r="D1672" s="2" t="str">
        <f>TEXT(Table2[Order Date],"mmm")</f>
        <v>Jun</v>
      </c>
      <c r="E1672" t="s">
        <v>3484</v>
      </c>
      <c r="F1672" t="s">
        <v>15</v>
      </c>
      <c r="G1672" t="s">
        <v>93</v>
      </c>
      <c r="H1672" t="str">
        <f>VLOOKUP(Table2[[#This Row],[City]], Table46[], 2, FALSE)</f>
        <v>Tamil Nadu</v>
      </c>
      <c r="I1672" t="s">
        <v>30</v>
      </c>
      <c r="J1672" t="s">
        <v>65</v>
      </c>
      <c r="K1672" t="s">
        <v>3485</v>
      </c>
      <c r="L1672" s="2">
        <v>2</v>
      </c>
      <c r="M1672" s="11">
        <v>77457</v>
      </c>
      <c r="N1672" s="6">
        <v>5</v>
      </c>
      <c r="O1672" s="4">
        <f>Table2[[#This Row],[Discount]]/100</f>
        <v>0.05</v>
      </c>
      <c r="P1672" s="4" t="str">
        <f>IF(Table2[[#This Row],[Discount%]]=0,"No Discount",
IF(Table2[[#This Row],[Discount%]]&lt;=0.1,"Medium Discount",
IF(Table2[[#This Row],[Discount%]]&lt;=0.2,"High Discount")))</f>
        <v>Medium Discount</v>
      </c>
      <c r="Q1672" s="9">
        <f>(Table2[Unit_Price]*Table2[Quantity])*(Table2[Discount]/100)</f>
        <v>7745.7000000000007</v>
      </c>
      <c r="R1672" s="10">
        <v>147168.29999999999</v>
      </c>
      <c r="S1672" s="10">
        <v>36464.82</v>
      </c>
      <c r="T1672" s="4">
        <f>Table2[Profit]/Table2[Sales]</f>
        <v>0.24777632139530051</v>
      </c>
      <c r="U1672" t="s">
        <v>72</v>
      </c>
    </row>
    <row r="1673" spans="1:21" x14ac:dyDescent="0.35">
      <c r="A1673">
        <v>11776</v>
      </c>
      <c r="B1673" s="1">
        <v>45836</v>
      </c>
      <c r="C1673" s="2">
        <f>YEAR(Table2[Order Date])</f>
        <v>2025</v>
      </c>
      <c r="D1673" s="2" t="str">
        <f>TEXT(Table2[Order Date],"mmm")</f>
        <v>Jun</v>
      </c>
      <c r="E1673" t="s">
        <v>3486</v>
      </c>
      <c r="F1673" t="s">
        <v>15</v>
      </c>
      <c r="G1673" t="s">
        <v>16</v>
      </c>
      <c r="H1673" t="str">
        <f>VLOOKUP(Table2[[#This Row],[City]], Table46[], 2, FALSE)</f>
        <v>Karnataka</v>
      </c>
      <c r="I1673" t="s">
        <v>69</v>
      </c>
      <c r="J1673" t="s">
        <v>70</v>
      </c>
      <c r="K1673" t="s">
        <v>283</v>
      </c>
      <c r="L1673" s="2">
        <v>3</v>
      </c>
      <c r="M1673" s="11">
        <v>25770</v>
      </c>
      <c r="N1673" s="6">
        <v>5</v>
      </c>
      <c r="O1673" s="4">
        <f>Table2[[#This Row],[Discount]]/100</f>
        <v>0.05</v>
      </c>
      <c r="P1673" s="4" t="str">
        <f>IF(Table2[[#This Row],[Discount%]]=0,"No Discount",
IF(Table2[[#This Row],[Discount%]]&lt;=0.1,"Medium Discount",
IF(Table2[[#This Row],[Discount%]]&lt;=0.2,"High Discount")))</f>
        <v>Medium Discount</v>
      </c>
      <c r="Q1673" s="9">
        <f>(Table2[Unit_Price]*Table2[Quantity])*(Table2[Discount]/100)</f>
        <v>3865.5</v>
      </c>
      <c r="R1673" s="10">
        <v>73444.5</v>
      </c>
      <c r="S1673" s="10">
        <v>10607.64</v>
      </c>
      <c r="T1673" s="4">
        <f>Table2[Profit]/Table2[Sales]</f>
        <v>0.14443069256377264</v>
      </c>
      <c r="U1673" t="s">
        <v>83</v>
      </c>
    </row>
    <row r="1674" spans="1:21" x14ac:dyDescent="0.35">
      <c r="A1674">
        <v>11777</v>
      </c>
      <c r="B1674" s="1">
        <v>45251</v>
      </c>
      <c r="C1674" s="2">
        <f>YEAR(Table2[Order Date])</f>
        <v>2023</v>
      </c>
      <c r="D1674" s="2" t="str">
        <f>TEXT(Table2[Order Date],"mmm")</f>
        <v>Nov</v>
      </c>
      <c r="E1674" t="s">
        <v>3487</v>
      </c>
      <c r="F1674" t="s">
        <v>15</v>
      </c>
      <c r="G1674" t="s">
        <v>68</v>
      </c>
      <c r="H1674" t="str">
        <f>VLOOKUP(Table2[[#This Row],[City]], Table46[], 2, FALSE)</f>
        <v>Telangana</v>
      </c>
      <c r="I1674" t="s">
        <v>69</v>
      </c>
      <c r="J1674" t="s">
        <v>151</v>
      </c>
      <c r="K1674" t="s">
        <v>3488</v>
      </c>
      <c r="L1674" s="2">
        <v>5</v>
      </c>
      <c r="M1674" s="11">
        <v>43315</v>
      </c>
      <c r="N1674" s="6">
        <v>10</v>
      </c>
      <c r="O1674" s="4">
        <f>Table2[[#This Row],[Discount]]/100</f>
        <v>0.1</v>
      </c>
      <c r="P1674" s="4" t="str">
        <f>IF(Table2[[#This Row],[Discount%]]=0,"No Discount",
IF(Table2[[#This Row],[Discount%]]&lt;=0.1,"Medium Discount",
IF(Table2[[#This Row],[Discount%]]&lt;=0.2,"High Discount")))</f>
        <v>Medium Discount</v>
      </c>
      <c r="Q1674" s="9">
        <f>(Table2[Unit_Price]*Table2[Quantity])*(Table2[Discount]/100)</f>
        <v>21657.5</v>
      </c>
      <c r="R1674" s="10">
        <v>194917.5</v>
      </c>
      <c r="S1674" s="10">
        <v>36019.300000000003</v>
      </c>
      <c r="T1674" s="4">
        <f>Table2[Profit]/Table2[Sales]</f>
        <v>0.18479254043377327</v>
      </c>
      <c r="U1674" t="s">
        <v>83</v>
      </c>
    </row>
    <row r="1675" spans="1:21" x14ac:dyDescent="0.35">
      <c r="A1675">
        <v>11779</v>
      </c>
      <c r="B1675" s="1">
        <v>45371</v>
      </c>
      <c r="C1675" s="2">
        <f>YEAR(Table2[Order Date])</f>
        <v>2024</v>
      </c>
      <c r="D1675" s="2" t="str">
        <f>TEXT(Table2[Order Date],"mmm")</f>
        <v>Mar</v>
      </c>
      <c r="E1675" t="s">
        <v>3491</v>
      </c>
      <c r="F1675" t="s">
        <v>40</v>
      </c>
      <c r="G1675" t="s">
        <v>41</v>
      </c>
      <c r="H1675" t="str">
        <f>VLOOKUP(Table2[[#This Row],[City]], Table46[], 2, FALSE)</f>
        <v>Maharashtra</v>
      </c>
      <c r="I1675" t="s">
        <v>42</v>
      </c>
      <c r="J1675" t="s">
        <v>43</v>
      </c>
      <c r="K1675" t="s">
        <v>3492</v>
      </c>
      <c r="L1675" s="2">
        <v>2</v>
      </c>
      <c r="M1675" s="11">
        <v>70132</v>
      </c>
      <c r="N1675" s="6">
        <v>5</v>
      </c>
      <c r="O1675" s="4">
        <f>Table2[[#This Row],[Discount]]/100</f>
        <v>0.05</v>
      </c>
      <c r="P1675" s="4" t="str">
        <f>IF(Table2[[#This Row],[Discount%]]=0,"No Discount",
IF(Table2[[#This Row],[Discount%]]&lt;=0.1,"Medium Discount",
IF(Table2[[#This Row],[Discount%]]&lt;=0.2,"High Discount")))</f>
        <v>Medium Discount</v>
      </c>
      <c r="Q1675" s="9">
        <f>(Table2[Unit_Price]*Table2[Quantity])*(Table2[Discount]/100)</f>
        <v>7013.2000000000007</v>
      </c>
      <c r="R1675" s="10">
        <v>133250.79999999999</v>
      </c>
      <c r="S1675" s="10">
        <v>26249.81</v>
      </c>
      <c r="T1675" s="4">
        <f>Table2[Profit]/Table2[Sales]</f>
        <v>0.19699551522392364</v>
      </c>
      <c r="U1675" t="s">
        <v>38</v>
      </c>
    </row>
    <row r="1676" spans="1:21" x14ac:dyDescent="0.35">
      <c r="A1676">
        <v>11780</v>
      </c>
      <c r="B1676" s="1">
        <v>45832</v>
      </c>
      <c r="C1676" s="2">
        <f>YEAR(Table2[Order Date])</f>
        <v>2025</v>
      </c>
      <c r="D1676" s="2" t="str">
        <f>TEXT(Table2[Order Date],"mmm")</f>
        <v>Jun</v>
      </c>
      <c r="E1676" t="s">
        <v>3493</v>
      </c>
      <c r="F1676" t="s">
        <v>22</v>
      </c>
      <c r="G1676" t="s">
        <v>74</v>
      </c>
      <c r="H1676" t="str">
        <f>VLOOKUP(Table2[[#This Row],[City]], Table46[], 2, FALSE)</f>
        <v>Chandigarh</v>
      </c>
      <c r="I1676" t="s">
        <v>46</v>
      </c>
      <c r="J1676" t="s">
        <v>141</v>
      </c>
      <c r="K1676" t="s">
        <v>3256</v>
      </c>
      <c r="L1676" s="2">
        <v>3</v>
      </c>
      <c r="M1676" s="11">
        <v>64534</v>
      </c>
      <c r="N1676" s="6">
        <v>0</v>
      </c>
      <c r="O1676" s="4">
        <f>Table2[[#This Row],[Discount]]/100</f>
        <v>0</v>
      </c>
      <c r="P1676" s="4" t="str">
        <f>IF(Table2[[#This Row],[Discount%]]=0,"No Discount",
IF(Table2[[#This Row],[Discount%]]&lt;=0.1,"Medium Discount",
IF(Table2[[#This Row],[Discount%]]&lt;=0.2,"High Discount")))</f>
        <v>No Discount</v>
      </c>
      <c r="Q1676" s="9">
        <f>(Table2[Unit_Price]*Table2[Quantity])*(Table2[Discount]/100)</f>
        <v>0</v>
      </c>
      <c r="R1676" s="10">
        <v>193602</v>
      </c>
      <c r="S1676" s="10">
        <v>40567.599999999999</v>
      </c>
      <c r="T1676" s="4">
        <f>Table2[Profit]/Table2[Sales]</f>
        <v>0.20954122374768855</v>
      </c>
      <c r="U1676" t="s">
        <v>38</v>
      </c>
    </row>
    <row r="1677" spans="1:21" x14ac:dyDescent="0.35">
      <c r="A1677">
        <v>11781</v>
      </c>
      <c r="B1677" s="1">
        <v>45909</v>
      </c>
      <c r="C1677" s="2">
        <f>YEAR(Table2[Order Date])</f>
        <v>2025</v>
      </c>
      <c r="D1677" s="2" t="str">
        <f>TEXT(Table2[Order Date],"mmm")</f>
        <v>Sep</v>
      </c>
      <c r="E1677" t="s">
        <v>3494</v>
      </c>
      <c r="F1677" t="s">
        <v>22</v>
      </c>
      <c r="G1677" t="s">
        <v>74</v>
      </c>
      <c r="H1677" t="str">
        <f>VLOOKUP(Table2[[#This Row],[City]], Table46[], 2, FALSE)</f>
        <v>Chandigarh</v>
      </c>
      <c r="I1677" t="s">
        <v>46</v>
      </c>
      <c r="J1677" t="s">
        <v>47</v>
      </c>
      <c r="K1677" t="s">
        <v>1208</v>
      </c>
      <c r="L1677" s="2">
        <v>1</v>
      </c>
      <c r="M1677" s="11">
        <v>29842</v>
      </c>
      <c r="N1677" s="6">
        <v>0</v>
      </c>
      <c r="O1677" s="4">
        <f>Table2[[#This Row],[Discount]]/100</f>
        <v>0</v>
      </c>
      <c r="P1677" s="4" t="str">
        <f>IF(Table2[[#This Row],[Discount%]]=0,"No Discount",
IF(Table2[[#This Row],[Discount%]]&lt;=0.1,"Medium Discount",
IF(Table2[[#This Row],[Discount%]]&lt;=0.2,"High Discount")))</f>
        <v>No Discount</v>
      </c>
      <c r="Q1677" s="9">
        <f>(Table2[Unit_Price]*Table2[Quantity])*(Table2[Discount]/100)</f>
        <v>0</v>
      </c>
      <c r="R1677" s="10">
        <v>29842</v>
      </c>
      <c r="S1677" s="10">
        <v>2580.21</v>
      </c>
      <c r="T1677" s="4">
        <f>Table2[Profit]/Table2[Sales]</f>
        <v>8.6462368473962867E-2</v>
      </c>
      <c r="U1677" t="s">
        <v>38</v>
      </c>
    </row>
    <row r="1678" spans="1:21" x14ac:dyDescent="0.35">
      <c r="A1678">
        <v>11782</v>
      </c>
      <c r="B1678" s="1">
        <v>45780</v>
      </c>
      <c r="C1678" s="2">
        <f>YEAR(Table2[Order Date])</f>
        <v>2025</v>
      </c>
      <c r="D1678" s="2" t="str">
        <f>TEXT(Table2[Order Date],"mmm")</f>
        <v>May</v>
      </c>
      <c r="E1678" t="s">
        <v>3495</v>
      </c>
      <c r="F1678" t="s">
        <v>28</v>
      </c>
      <c r="G1678" t="s">
        <v>35</v>
      </c>
      <c r="H1678" t="str">
        <f>VLOOKUP(Table2[[#This Row],[City]], Table46[], 2, FALSE)</f>
        <v>West Bengal</v>
      </c>
      <c r="I1678" t="s">
        <v>30</v>
      </c>
      <c r="J1678" t="s">
        <v>31</v>
      </c>
      <c r="K1678" t="s">
        <v>3496</v>
      </c>
      <c r="L1678" s="2">
        <v>1</v>
      </c>
      <c r="M1678" s="11">
        <v>27937</v>
      </c>
      <c r="N1678" s="6">
        <v>5</v>
      </c>
      <c r="O1678" s="4">
        <f>Table2[[#This Row],[Discount]]/100</f>
        <v>0.05</v>
      </c>
      <c r="P1678" s="4" t="str">
        <f>IF(Table2[[#This Row],[Discount%]]=0,"No Discount",
IF(Table2[[#This Row],[Discount%]]&lt;=0.1,"Medium Discount",
IF(Table2[[#This Row],[Discount%]]&lt;=0.2,"High Discount")))</f>
        <v>Medium Discount</v>
      </c>
      <c r="Q1678" s="9">
        <f>(Table2[Unit_Price]*Table2[Quantity])*(Table2[Discount]/100)</f>
        <v>1396.8500000000001</v>
      </c>
      <c r="R1678" s="10">
        <v>26540.15</v>
      </c>
      <c r="S1678" s="10">
        <v>4014.05</v>
      </c>
      <c r="T1678" s="4">
        <f>Table2[Profit]/Table2[Sales]</f>
        <v>0.15124443531781093</v>
      </c>
      <c r="U1678" t="s">
        <v>20</v>
      </c>
    </row>
    <row r="1679" spans="1:21" x14ac:dyDescent="0.35">
      <c r="A1679">
        <v>11783</v>
      </c>
      <c r="B1679" s="1">
        <v>45718</v>
      </c>
      <c r="C1679" s="2">
        <f>YEAR(Table2[Order Date])</f>
        <v>2025</v>
      </c>
      <c r="D1679" s="2" t="str">
        <f>TEXT(Table2[Order Date],"mmm")</f>
        <v>Mar</v>
      </c>
      <c r="E1679" t="s">
        <v>3497</v>
      </c>
      <c r="F1679" t="s">
        <v>40</v>
      </c>
      <c r="G1679" t="s">
        <v>110</v>
      </c>
      <c r="H1679" t="str">
        <f>VLOOKUP(Table2[[#This Row],[City]], Table46[], 2, FALSE)</f>
        <v>Gujarat</v>
      </c>
      <c r="I1679" t="s">
        <v>86</v>
      </c>
      <c r="J1679" t="s">
        <v>118</v>
      </c>
      <c r="K1679" t="s">
        <v>3498</v>
      </c>
      <c r="L1679" s="2">
        <v>2</v>
      </c>
      <c r="M1679" s="11">
        <v>5195</v>
      </c>
      <c r="N1679" s="6">
        <v>15</v>
      </c>
      <c r="O1679" s="4">
        <f>Table2[[#This Row],[Discount]]/100</f>
        <v>0.15</v>
      </c>
      <c r="P1679" s="4" t="str">
        <f>IF(Table2[[#This Row],[Discount%]]=0,"No Discount",
IF(Table2[[#This Row],[Discount%]]&lt;=0.1,"Medium Discount",
IF(Table2[[#This Row],[Discount%]]&lt;=0.2,"High Discount")))</f>
        <v>High Discount</v>
      </c>
      <c r="Q1679" s="9">
        <f>(Table2[Unit_Price]*Table2[Quantity])*(Table2[Discount]/100)</f>
        <v>1558.5</v>
      </c>
      <c r="R1679" s="10">
        <v>8831.5</v>
      </c>
      <c r="S1679" s="10">
        <v>890.88</v>
      </c>
      <c r="T1679" s="4">
        <f>Table2[Profit]/Table2[Sales]</f>
        <v>0.10087527600067939</v>
      </c>
      <c r="U1679" t="s">
        <v>33</v>
      </c>
    </row>
    <row r="1680" spans="1:21" x14ac:dyDescent="0.35">
      <c r="A1680">
        <v>11784</v>
      </c>
      <c r="B1680" s="1">
        <v>45418</v>
      </c>
      <c r="C1680" s="2">
        <f>YEAR(Table2[Order Date])</f>
        <v>2024</v>
      </c>
      <c r="D1680" s="2" t="str">
        <f>TEXT(Table2[Order Date],"mmm")</f>
        <v>May</v>
      </c>
      <c r="E1680" t="s">
        <v>3499</v>
      </c>
      <c r="F1680" t="s">
        <v>22</v>
      </c>
      <c r="G1680" t="s">
        <v>58</v>
      </c>
      <c r="H1680" t="str">
        <f>VLOOKUP(Table2[[#This Row],[City]], Table46[], 2, FALSE)</f>
        <v>Rajashtan</v>
      </c>
      <c r="I1680" t="s">
        <v>17</v>
      </c>
      <c r="J1680" t="s">
        <v>291</v>
      </c>
      <c r="K1680" t="s">
        <v>3500</v>
      </c>
      <c r="L1680" s="2">
        <v>4</v>
      </c>
      <c r="M1680" s="11">
        <v>76358</v>
      </c>
      <c r="N1680" s="6">
        <v>15</v>
      </c>
      <c r="O1680" s="4">
        <f>Table2[[#This Row],[Discount]]/100</f>
        <v>0.15</v>
      </c>
      <c r="P1680" s="4" t="str">
        <f>IF(Table2[[#This Row],[Discount%]]=0,"No Discount",
IF(Table2[[#This Row],[Discount%]]&lt;=0.1,"Medium Discount",
IF(Table2[[#This Row],[Discount%]]&lt;=0.2,"High Discount")))</f>
        <v>High Discount</v>
      </c>
      <c r="Q1680" s="9">
        <f>(Table2[Unit_Price]*Table2[Quantity])*(Table2[Discount]/100)</f>
        <v>45814.799999999996</v>
      </c>
      <c r="R1680" s="10">
        <v>259617.2</v>
      </c>
      <c r="S1680" s="10">
        <v>46078.9</v>
      </c>
      <c r="T1680" s="4">
        <f>Table2[Profit]/Table2[Sales]</f>
        <v>0.17748785519603477</v>
      </c>
      <c r="U1680" t="s">
        <v>83</v>
      </c>
    </row>
    <row r="1681" spans="1:21" x14ac:dyDescent="0.35">
      <c r="A1681">
        <v>11785</v>
      </c>
      <c r="B1681" s="1">
        <v>45814</v>
      </c>
      <c r="C1681" s="2">
        <f>YEAR(Table2[Order Date])</f>
        <v>2025</v>
      </c>
      <c r="D1681" s="2" t="str">
        <f>TEXT(Table2[Order Date],"mmm")</f>
        <v>Jun</v>
      </c>
      <c r="E1681" t="s">
        <v>3501</v>
      </c>
      <c r="F1681" t="s">
        <v>22</v>
      </c>
      <c r="G1681" t="s">
        <v>74</v>
      </c>
      <c r="H1681" t="str">
        <f>VLOOKUP(Table2[[#This Row],[City]], Table46[], 2, FALSE)</f>
        <v>Chandigarh</v>
      </c>
      <c r="I1681" t="s">
        <v>42</v>
      </c>
      <c r="J1681" t="s">
        <v>79</v>
      </c>
      <c r="K1681" t="s">
        <v>3502</v>
      </c>
      <c r="L1681" s="2">
        <v>2</v>
      </c>
      <c r="M1681" s="11">
        <v>41704</v>
      </c>
      <c r="N1681" s="6">
        <v>15</v>
      </c>
      <c r="O1681" s="4">
        <f>Table2[[#This Row],[Discount]]/100</f>
        <v>0.15</v>
      </c>
      <c r="P1681" s="4" t="str">
        <f>IF(Table2[[#This Row],[Discount%]]=0,"No Discount",
IF(Table2[[#This Row],[Discount%]]&lt;=0.1,"Medium Discount",
IF(Table2[[#This Row],[Discount%]]&lt;=0.2,"High Discount")))</f>
        <v>High Discount</v>
      </c>
      <c r="Q1681" s="9">
        <f>(Table2[Unit_Price]*Table2[Quantity])*(Table2[Discount]/100)</f>
        <v>12511.199999999999</v>
      </c>
      <c r="R1681" s="10">
        <v>70896.800000000003</v>
      </c>
      <c r="S1681" s="10">
        <v>17618.62</v>
      </c>
      <c r="T1681" s="4">
        <f>Table2[Profit]/Table2[Sales]</f>
        <v>0.24851079315286442</v>
      </c>
      <c r="U1681" t="s">
        <v>38</v>
      </c>
    </row>
    <row r="1682" spans="1:21" x14ac:dyDescent="0.35">
      <c r="A1682">
        <v>11786</v>
      </c>
      <c r="B1682" s="1">
        <v>45403</v>
      </c>
      <c r="C1682" s="2">
        <f>YEAR(Table2[Order Date])</f>
        <v>2024</v>
      </c>
      <c r="D1682" s="2" t="str">
        <f>TEXT(Table2[Order Date],"mmm")</f>
        <v>Apr</v>
      </c>
      <c r="E1682" t="s">
        <v>3503</v>
      </c>
      <c r="F1682" t="s">
        <v>22</v>
      </c>
      <c r="G1682" t="s">
        <v>74</v>
      </c>
      <c r="H1682" t="str">
        <f>VLOOKUP(Table2[[#This Row],[City]], Table46[], 2, FALSE)</f>
        <v>Chandigarh</v>
      </c>
      <c r="I1682" t="s">
        <v>46</v>
      </c>
      <c r="J1682" t="s">
        <v>141</v>
      </c>
      <c r="K1682" t="s">
        <v>3504</v>
      </c>
      <c r="L1682" s="2">
        <v>2</v>
      </c>
      <c r="M1682" s="11">
        <v>15174</v>
      </c>
      <c r="N1682" s="6">
        <v>15</v>
      </c>
      <c r="O1682" s="4">
        <f>Table2[[#This Row],[Discount]]/100</f>
        <v>0.15</v>
      </c>
      <c r="P1682" s="4" t="str">
        <f>IF(Table2[[#This Row],[Discount%]]=0,"No Discount",
IF(Table2[[#This Row],[Discount%]]&lt;=0.1,"Medium Discount",
IF(Table2[[#This Row],[Discount%]]&lt;=0.2,"High Discount")))</f>
        <v>High Discount</v>
      </c>
      <c r="Q1682" s="9">
        <f>(Table2[Unit_Price]*Table2[Quantity])*(Table2[Discount]/100)</f>
        <v>4552.2</v>
      </c>
      <c r="R1682" s="10">
        <v>25795.8</v>
      </c>
      <c r="S1682" s="10">
        <v>2741.07</v>
      </c>
      <c r="T1682" s="4">
        <f>Table2[Profit]/Table2[Sales]</f>
        <v>0.10626032144767754</v>
      </c>
      <c r="U1682" t="s">
        <v>20</v>
      </c>
    </row>
    <row r="1683" spans="1:21" x14ac:dyDescent="0.35">
      <c r="A1683">
        <v>11787</v>
      </c>
      <c r="B1683" s="1">
        <v>45541</v>
      </c>
      <c r="C1683" s="2">
        <f>YEAR(Table2[Order Date])</f>
        <v>2024</v>
      </c>
      <c r="D1683" s="2" t="str">
        <f>TEXT(Table2[Order Date],"mmm")</f>
        <v>Sep</v>
      </c>
      <c r="E1683" t="s">
        <v>3505</v>
      </c>
      <c r="F1683" t="s">
        <v>22</v>
      </c>
      <c r="G1683" t="s">
        <v>54</v>
      </c>
      <c r="H1683" t="str">
        <f>VLOOKUP(Table2[[#This Row],[City]], Table46[], 2, FALSE)</f>
        <v>Uttar Pradesh</v>
      </c>
      <c r="I1683" t="s">
        <v>86</v>
      </c>
      <c r="J1683" t="s">
        <v>296</v>
      </c>
      <c r="K1683" t="s">
        <v>3506</v>
      </c>
      <c r="L1683" s="2">
        <v>4</v>
      </c>
      <c r="M1683" s="11">
        <v>26438</v>
      </c>
      <c r="N1683" s="6">
        <v>20</v>
      </c>
      <c r="O1683" s="4">
        <f>Table2[[#This Row],[Discount]]/100</f>
        <v>0.2</v>
      </c>
      <c r="P1683" s="4" t="str">
        <f>IF(Table2[[#This Row],[Discount%]]=0,"No Discount",
IF(Table2[[#This Row],[Discount%]]&lt;=0.1,"Medium Discount",
IF(Table2[[#This Row],[Discount%]]&lt;=0.2,"High Discount")))</f>
        <v>High Discount</v>
      </c>
      <c r="Q1683" s="9">
        <f>(Table2[Unit_Price]*Table2[Quantity])*(Table2[Discount]/100)</f>
        <v>21150.400000000001</v>
      </c>
      <c r="R1683" s="10">
        <v>84601.600000000006</v>
      </c>
      <c r="S1683" s="10">
        <v>8386.33</v>
      </c>
      <c r="T1683" s="4">
        <f>Table2[Profit]/Table2[Sales]</f>
        <v>9.9127321469097501E-2</v>
      </c>
      <c r="U1683" t="s">
        <v>33</v>
      </c>
    </row>
    <row r="1684" spans="1:21" x14ac:dyDescent="0.35">
      <c r="A1684">
        <v>11788</v>
      </c>
      <c r="B1684" s="1">
        <v>45311</v>
      </c>
      <c r="C1684" s="2">
        <f>YEAR(Table2[Order Date])</f>
        <v>2024</v>
      </c>
      <c r="D1684" s="2" t="str">
        <f>TEXT(Table2[Order Date],"mmm")</f>
        <v>Jan</v>
      </c>
      <c r="E1684" t="s">
        <v>3507</v>
      </c>
      <c r="F1684" t="s">
        <v>40</v>
      </c>
      <c r="G1684" t="s">
        <v>103</v>
      </c>
      <c r="H1684" t="str">
        <f>VLOOKUP(Table2[[#This Row],[City]], Table46[], 2, FALSE)</f>
        <v>Gujarat</v>
      </c>
      <c r="I1684" t="s">
        <v>46</v>
      </c>
      <c r="J1684" t="s">
        <v>141</v>
      </c>
      <c r="K1684" t="s">
        <v>3508</v>
      </c>
      <c r="L1684" s="2">
        <v>5</v>
      </c>
      <c r="M1684" s="11">
        <v>43694</v>
      </c>
      <c r="N1684" s="6">
        <v>20</v>
      </c>
      <c r="O1684" s="4">
        <f>Table2[[#This Row],[Discount]]/100</f>
        <v>0.2</v>
      </c>
      <c r="P1684" s="4" t="str">
        <f>IF(Table2[[#This Row],[Discount%]]=0,"No Discount",
IF(Table2[[#This Row],[Discount%]]&lt;=0.1,"Medium Discount",
IF(Table2[[#This Row],[Discount%]]&lt;=0.2,"High Discount")))</f>
        <v>High Discount</v>
      </c>
      <c r="Q1684" s="9">
        <f>(Table2[Unit_Price]*Table2[Quantity])*(Table2[Discount]/100)</f>
        <v>43694</v>
      </c>
      <c r="R1684" s="10">
        <v>174776</v>
      </c>
      <c r="S1684" s="10">
        <v>8841.4599999999991</v>
      </c>
      <c r="T1684" s="4">
        <f>Table2[Profit]/Table2[Sales]</f>
        <v>5.0587380418364074E-2</v>
      </c>
      <c r="U1684" t="s">
        <v>72</v>
      </c>
    </row>
    <row r="1685" spans="1:21" x14ac:dyDescent="0.35">
      <c r="A1685">
        <v>11789</v>
      </c>
      <c r="B1685" s="1">
        <v>45544</v>
      </c>
      <c r="C1685" s="2">
        <f>YEAR(Table2[Order Date])</f>
        <v>2024</v>
      </c>
      <c r="D1685" s="2" t="str">
        <f>TEXT(Table2[Order Date],"mmm")</f>
        <v>Sep</v>
      </c>
      <c r="E1685" t="s">
        <v>3509</v>
      </c>
      <c r="F1685" t="s">
        <v>28</v>
      </c>
      <c r="G1685" t="s">
        <v>29</v>
      </c>
      <c r="H1685" t="str">
        <f>VLOOKUP(Table2[[#This Row],[City]], Table46[], 2, FALSE)</f>
        <v>Bihar</v>
      </c>
      <c r="I1685" t="s">
        <v>69</v>
      </c>
      <c r="J1685" t="s">
        <v>123</v>
      </c>
      <c r="K1685" t="s">
        <v>3510</v>
      </c>
      <c r="L1685" s="2">
        <v>4</v>
      </c>
      <c r="M1685" s="11">
        <v>42789</v>
      </c>
      <c r="N1685" s="6">
        <v>0</v>
      </c>
      <c r="O1685" s="4">
        <f>Table2[[#This Row],[Discount]]/100</f>
        <v>0</v>
      </c>
      <c r="P1685" s="4" t="str">
        <f>IF(Table2[[#This Row],[Discount%]]=0,"No Discount",
IF(Table2[[#This Row],[Discount%]]&lt;=0.1,"Medium Discount",
IF(Table2[[#This Row],[Discount%]]&lt;=0.2,"High Discount")))</f>
        <v>No Discount</v>
      </c>
      <c r="Q1685" s="9">
        <f>(Table2[Unit_Price]*Table2[Quantity])*(Table2[Discount]/100)</f>
        <v>0</v>
      </c>
      <c r="R1685" s="10">
        <v>171156</v>
      </c>
      <c r="S1685" s="10">
        <v>13519.25</v>
      </c>
      <c r="T1685" s="4">
        <f>Table2[Profit]/Table2[Sales]</f>
        <v>7.8987882399682158E-2</v>
      </c>
      <c r="U1685" t="s">
        <v>33</v>
      </c>
    </row>
    <row r="1686" spans="1:21" x14ac:dyDescent="0.35">
      <c r="A1686">
        <v>11791</v>
      </c>
      <c r="B1686" s="1">
        <v>45679</v>
      </c>
      <c r="C1686" s="2">
        <f>YEAR(Table2[Order Date])</f>
        <v>2025</v>
      </c>
      <c r="D1686" s="2" t="str">
        <f>TEXT(Table2[Order Date],"mmm")</f>
        <v>Jan</v>
      </c>
      <c r="E1686" t="s">
        <v>3513</v>
      </c>
      <c r="F1686" t="s">
        <v>28</v>
      </c>
      <c r="G1686" t="s">
        <v>144</v>
      </c>
      <c r="H1686" t="str">
        <f>VLOOKUP(Table2[[#This Row],[City]], Table46[], 2, FALSE)</f>
        <v>Assam</v>
      </c>
      <c r="I1686" t="s">
        <v>17</v>
      </c>
      <c r="J1686" t="s">
        <v>55</v>
      </c>
      <c r="K1686" t="s">
        <v>3514</v>
      </c>
      <c r="L1686" s="2">
        <v>2</v>
      </c>
      <c r="M1686" s="11">
        <v>6852</v>
      </c>
      <c r="N1686" s="6">
        <v>20</v>
      </c>
      <c r="O1686" s="4">
        <f>Table2[[#This Row],[Discount]]/100</f>
        <v>0.2</v>
      </c>
      <c r="P1686" s="4" t="str">
        <f>IF(Table2[[#This Row],[Discount%]]=0,"No Discount",
IF(Table2[[#This Row],[Discount%]]&lt;=0.1,"Medium Discount",
IF(Table2[[#This Row],[Discount%]]&lt;=0.2,"High Discount")))</f>
        <v>High Discount</v>
      </c>
      <c r="Q1686" s="9">
        <f>(Table2[Unit_Price]*Table2[Quantity])*(Table2[Discount]/100)</f>
        <v>2740.8</v>
      </c>
      <c r="R1686" s="10">
        <v>10963.2</v>
      </c>
      <c r="S1686" s="10">
        <v>1956.68</v>
      </c>
      <c r="T1686" s="4">
        <f>Table2[Profit]/Table2[Sales]</f>
        <v>0.17847708698190309</v>
      </c>
      <c r="U1686" t="s">
        <v>20</v>
      </c>
    </row>
    <row r="1687" spans="1:21" x14ac:dyDescent="0.35">
      <c r="A1687">
        <v>11792</v>
      </c>
      <c r="B1687" s="1">
        <v>45423</v>
      </c>
      <c r="C1687" s="2">
        <f>YEAR(Table2[Order Date])</f>
        <v>2024</v>
      </c>
      <c r="D1687" s="2" t="str">
        <f>TEXT(Table2[Order Date],"mmm")</f>
        <v>May</v>
      </c>
      <c r="E1687" t="s">
        <v>3515</v>
      </c>
      <c r="F1687" t="s">
        <v>22</v>
      </c>
      <c r="G1687" t="s">
        <v>54</v>
      </c>
      <c r="H1687" t="str">
        <f>VLOOKUP(Table2[[#This Row],[City]], Table46[], 2, FALSE)</f>
        <v>Uttar Pradesh</v>
      </c>
      <c r="I1687" t="s">
        <v>42</v>
      </c>
      <c r="J1687" t="s">
        <v>446</v>
      </c>
      <c r="K1687" t="s">
        <v>3516</v>
      </c>
      <c r="L1687" s="2">
        <v>1</v>
      </c>
      <c r="M1687" s="11">
        <v>49258</v>
      </c>
      <c r="N1687" s="6">
        <v>5</v>
      </c>
      <c r="O1687" s="4">
        <f>Table2[[#This Row],[Discount]]/100</f>
        <v>0.05</v>
      </c>
      <c r="P1687" s="4" t="str">
        <f>IF(Table2[[#This Row],[Discount%]]=0,"No Discount",
IF(Table2[[#This Row],[Discount%]]&lt;=0.1,"Medium Discount",
IF(Table2[[#This Row],[Discount%]]&lt;=0.2,"High Discount")))</f>
        <v>Medium Discount</v>
      </c>
      <c r="Q1687" s="9">
        <f>(Table2[Unit_Price]*Table2[Quantity])*(Table2[Discount]/100)</f>
        <v>2462.9</v>
      </c>
      <c r="R1687" s="10">
        <v>46795.1</v>
      </c>
      <c r="S1687" s="10">
        <v>11139.37</v>
      </c>
      <c r="T1687" s="4">
        <f>Table2[Profit]/Table2[Sales]</f>
        <v>0.23804565007874759</v>
      </c>
      <c r="U1687" t="s">
        <v>72</v>
      </c>
    </row>
    <row r="1688" spans="1:21" x14ac:dyDescent="0.35">
      <c r="A1688">
        <v>11793</v>
      </c>
      <c r="B1688" s="1">
        <v>45287</v>
      </c>
      <c r="C1688" s="2">
        <f>YEAR(Table2[Order Date])</f>
        <v>2023</v>
      </c>
      <c r="D1688" s="2" t="str">
        <f>TEXT(Table2[Order Date],"mmm")</f>
        <v>Dec</v>
      </c>
      <c r="E1688" t="s">
        <v>3517</v>
      </c>
      <c r="F1688" t="s">
        <v>22</v>
      </c>
      <c r="G1688" t="s">
        <v>23</v>
      </c>
      <c r="H1688" t="str">
        <f>VLOOKUP(Table2[[#This Row],[City]], Table46[], 2, FALSE)</f>
        <v>Delhi</v>
      </c>
      <c r="I1688" t="s">
        <v>129</v>
      </c>
      <c r="J1688" t="s">
        <v>148</v>
      </c>
      <c r="K1688" t="s">
        <v>3518</v>
      </c>
      <c r="L1688" s="2">
        <v>1</v>
      </c>
      <c r="M1688" s="11">
        <v>60989</v>
      </c>
      <c r="N1688" s="6">
        <v>0</v>
      </c>
      <c r="O1688" s="4">
        <f>Table2[[#This Row],[Discount]]/100</f>
        <v>0</v>
      </c>
      <c r="P1688" s="4" t="str">
        <f>IF(Table2[[#This Row],[Discount%]]=0,"No Discount",
IF(Table2[[#This Row],[Discount%]]&lt;=0.1,"Medium Discount",
IF(Table2[[#This Row],[Discount%]]&lt;=0.2,"High Discount")))</f>
        <v>No Discount</v>
      </c>
      <c r="Q1688" s="9">
        <f>(Table2[Unit_Price]*Table2[Quantity])*(Table2[Discount]/100)</f>
        <v>0</v>
      </c>
      <c r="R1688" s="10">
        <v>60989</v>
      </c>
      <c r="S1688" s="10">
        <v>4948.38</v>
      </c>
      <c r="T1688" s="4">
        <f>Table2[Profit]/Table2[Sales]</f>
        <v>8.113561461902967E-2</v>
      </c>
      <c r="U1688" t="s">
        <v>83</v>
      </c>
    </row>
    <row r="1689" spans="1:21" x14ac:dyDescent="0.35">
      <c r="A1689">
        <v>11794</v>
      </c>
      <c r="B1689" s="1">
        <v>45224</v>
      </c>
      <c r="C1689" s="2">
        <f>YEAR(Table2[Order Date])</f>
        <v>2023</v>
      </c>
      <c r="D1689" s="2" t="str">
        <f>TEXT(Table2[Order Date],"mmm")</f>
        <v>Oct</v>
      </c>
      <c r="E1689" t="s">
        <v>3519</v>
      </c>
      <c r="F1689" t="s">
        <v>22</v>
      </c>
      <c r="G1689" t="s">
        <v>54</v>
      </c>
      <c r="H1689" t="str">
        <f>VLOOKUP(Table2[[#This Row],[City]], Table46[], 2, FALSE)</f>
        <v>Uttar Pradesh</v>
      </c>
      <c r="I1689" t="s">
        <v>46</v>
      </c>
      <c r="J1689" t="s">
        <v>201</v>
      </c>
      <c r="K1689" t="s">
        <v>2585</v>
      </c>
      <c r="L1689" s="2">
        <v>5</v>
      </c>
      <c r="M1689" s="11">
        <v>62338</v>
      </c>
      <c r="N1689" s="6">
        <v>5</v>
      </c>
      <c r="O1689" s="4">
        <f>Table2[[#This Row],[Discount]]/100</f>
        <v>0.05</v>
      </c>
      <c r="P1689" s="4" t="str">
        <f>IF(Table2[[#This Row],[Discount%]]=0,"No Discount",
IF(Table2[[#This Row],[Discount%]]&lt;=0.1,"Medium Discount",
IF(Table2[[#This Row],[Discount%]]&lt;=0.2,"High Discount")))</f>
        <v>Medium Discount</v>
      </c>
      <c r="Q1689" s="9">
        <f>(Table2[Unit_Price]*Table2[Quantity])*(Table2[Discount]/100)</f>
        <v>15584.5</v>
      </c>
      <c r="R1689" s="10">
        <v>296105.5</v>
      </c>
      <c r="S1689" s="10">
        <v>54528.52</v>
      </c>
      <c r="T1689" s="4">
        <f>Table2[Profit]/Table2[Sales]</f>
        <v>0.18415233759589064</v>
      </c>
      <c r="U1689" t="s">
        <v>20</v>
      </c>
    </row>
    <row r="1690" spans="1:21" x14ac:dyDescent="0.35">
      <c r="A1690">
        <v>11795</v>
      </c>
      <c r="B1690" s="1">
        <v>45728</v>
      </c>
      <c r="C1690" s="2">
        <f>YEAR(Table2[Order Date])</f>
        <v>2025</v>
      </c>
      <c r="D1690" s="2" t="str">
        <f>TEXT(Table2[Order Date],"mmm")</f>
        <v>Mar</v>
      </c>
      <c r="E1690" t="s">
        <v>3520</v>
      </c>
      <c r="F1690" t="s">
        <v>28</v>
      </c>
      <c r="G1690" t="s">
        <v>29</v>
      </c>
      <c r="H1690" t="str">
        <f>VLOOKUP(Table2[[#This Row],[City]], Table46[], 2, FALSE)</f>
        <v>Bihar</v>
      </c>
      <c r="I1690" t="s">
        <v>24</v>
      </c>
      <c r="J1690" t="s">
        <v>133</v>
      </c>
      <c r="K1690" t="s">
        <v>2272</v>
      </c>
      <c r="L1690" s="2">
        <v>2</v>
      </c>
      <c r="M1690" s="11">
        <v>20957</v>
      </c>
      <c r="N1690" s="6">
        <v>10</v>
      </c>
      <c r="O1690" s="4">
        <f>Table2[[#This Row],[Discount]]/100</f>
        <v>0.1</v>
      </c>
      <c r="P1690" s="4" t="str">
        <f>IF(Table2[[#This Row],[Discount%]]=0,"No Discount",
IF(Table2[[#This Row],[Discount%]]&lt;=0.1,"Medium Discount",
IF(Table2[[#This Row],[Discount%]]&lt;=0.2,"High Discount")))</f>
        <v>Medium Discount</v>
      </c>
      <c r="Q1690" s="9">
        <f>(Table2[Unit_Price]*Table2[Quantity])*(Table2[Discount]/100)</f>
        <v>4191.4000000000005</v>
      </c>
      <c r="R1690" s="10">
        <v>37722.6</v>
      </c>
      <c r="S1690" s="10">
        <v>3664.09</v>
      </c>
      <c r="T1690" s="4">
        <f>Table2[Profit]/Table2[Sales]</f>
        <v>9.7132488216612856E-2</v>
      </c>
      <c r="U1690" t="s">
        <v>38</v>
      </c>
    </row>
    <row r="1691" spans="1:21" x14ac:dyDescent="0.35">
      <c r="A1691">
        <v>11796</v>
      </c>
      <c r="B1691" s="1">
        <v>45652</v>
      </c>
      <c r="C1691" s="2">
        <f>YEAR(Table2[Order Date])</f>
        <v>2024</v>
      </c>
      <c r="D1691" s="2" t="str">
        <f>TEXT(Table2[Order Date],"mmm")</f>
        <v>Dec</v>
      </c>
      <c r="E1691" t="s">
        <v>3521</v>
      </c>
      <c r="F1691" t="s">
        <v>15</v>
      </c>
      <c r="G1691" t="s">
        <v>174</v>
      </c>
      <c r="H1691" t="str">
        <f>VLOOKUP(Table2[[#This Row],[City]], Table46[], 2, FALSE)</f>
        <v>Tamil Nadu</v>
      </c>
      <c r="I1691" t="s">
        <v>42</v>
      </c>
      <c r="J1691" t="s">
        <v>51</v>
      </c>
      <c r="K1691" t="s">
        <v>3522</v>
      </c>
      <c r="L1691" s="2">
        <v>2</v>
      </c>
      <c r="M1691" s="11">
        <v>43221</v>
      </c>
      <c r="N1691" s="6">
        <v>20</v>
      </c>
      <c r="O1691" s="4">
        <f>Table2[[#This Row],[Discount]]/100</f>
        <v>0.2</v>
      </c>
      <c r="P1691" s="4" t="str">
        <f>IF(Table2[[#This Row],[Discount%]]=0,"No Discount",
IF(Table2[[#This Row],[Discount%]]&lt;=0.1,"Medium Discount",
IF(Table2[[#This Row],[Discount%]]&lt;=0.2,"High Discount")))</f>
        <v>High Discount</v>
      </c>
      <c r="Q1691" s="9">
        <f>(Table2[Unit_Price]*Table2[Quantity])*(Table2[Discount]/100)</f>
        <v>17288.400000000001</v>
      </c>
      <c r="R1691" s="10">
        <v>69153.600000000006</v>
      </c>
      <c r="S1691" s="10">
        <v>5670.4</v>
      </c>
      <c r="T1691" s="4">
        <f>Table2[Profit]/Table2[Sales]</f>
        <v>8.1997177298072682E-2</v>
      </c>
      <c r="U1691" t="s">
        <v>83</v>
      </c>
    </row>
    <row r="1692" spans="1:21" x14ac:dyDescent="0.35">
      <c r="A1692">
        <v>11797</v>
      </c>
      <c r="B1692" s="1">
        <v>45303</v>
      </c>
      <c r="C1692" s="2">
        <f>YEAR(Table2[Order Date])</f>
        <v>2024</v>
      </c>
      <c r="D1692" s="2" t="str">
        <f>TEXT(Table2[Order Date],"mmm")</f>
        <v>Jan</v>
      </c>
      <c r="E1692" t="s">
        <v>3523</v>
      </c>
      <c r="F1692" t="s">
        <v>28</v>
      </c>
      <c r="G1692" t="s">
        <v>35</v>
      </c>
      <c r="H1692" t="str">
        <f>VLOOKUP(Table2[[#This Row],[City]], Table46[], 2, FALSE)</f>
        <v>West Bengal</v>
      </c>
      <c r="I1692" t="s">
        <v>86</v>
      </c>
      <c r="J1692" t="s">
        <v>118</v>
      </c>
      <c r="K1692" t="s">
        <v>2102</v>
      </c>
      <c r="L1692" s="2">
        <v>1</v>
      </c>
      <c r="M1692" s="11">
        <v>61848</v>
      </c>
      <c r="N1692" s="6">
        <v>0</v>
      </c>
      <c r="O1692" s="4">
        <f>Table2[[#This Row],[Discount]]/100</f>
        <v>0</v>
      </c>
      <c r="P1692" s="4" t="str">
        <f>IF(Table2[[#This Row],[Discount%]]=0,"No Discount",
IF(Table2[[#This Row],[Discount%]]&lt;=0.1,"Medium Discount",
IF(Table2[[#This Row],[Discount%]]&lt;=0.2,"High Discount")))</f>
        <v>No Discount</v>
      </c>
      <c r="Q1692" s="9">
        <f>(Table2[Unit_Price]*Table2[Quantity])*(Table2[Discount]/100)</f>
        <v>0</v>
      </c>
      <c r="R1692" s="10">
        <v>61848</v>
      </c>
      <c r="S1692" s="10">
        <v>5578.91</v>
      </c>
      <c r="T1692" s="4">
        <f>Table2[Profit]/Table2[Sales]</f>
        <v>9.0203563575216653E-2</v>
      </c>
      <c r="U1692" t="s">
        <v>83</v>
      </c>
    </row>
    <row r="1693" spans="1:21" x14ac:dyDescent="0.35">
      <c r="A1693">
        <v>11798</v>
      </c>
      <c r="B1693" s="1">
        <v>45410</v>
      </c>
      <c r="C1693" s="2">
        <f>YEAR(Table2[Order Date])</f>
        <v>2024</v>
      </c>
      <c r="D1693" s="2" t="str">
        <f>TEXT(Table2[Order Date],"mmm")</f>
        <v>Apr</v>
      </c>
      <c r="E1693" t="s">
        <v>3524</v>
      </c>
      <c r="F1693" t="s">
        <v>22</v>
      </c>
      <c r="G1693" t="s">
        <v>74</v>
      </c>
      <c r="H1693" t="str">
        <f>VLOOKUP(Table2[[#This Row],[City]], Table46[], 2, FALSE)</f>
        <v>Chandigarh</v>
      </c>
      <c r="I1693" t="s">
        <v>17</v>
      </c>
      <c r="J1693" t="s">
        <v>291</v>
      </c>
      <c r="K1693" t="s">
        <v>3525</v>
      </c>
      <c r="L1693" s="2">
        <v>2</v>
      </c>
      <c r="M1693" s="11">
        <v>66724</v>
      </c>
      <c r="N1693" s="6">
        <v>10</v>
      </c>
      <c r="O1693" s="4">
        <f>Table2[[#This Row],[Discount]]/100</f>
        <v>0.1</v>
      </c>
      <c r="P1693" s="4" t="str">
        <f>IF(Table2[[#This Row],[Discount%]]=0,"No Discount",
IF(Table2[[#This Row],[Discount%]]&lt;=0.1,"Medium Discount",
IF(Table2[[#This Row],[Discount%]]&lt;=0.2,"High Discount")))</f>
        <v>Medium Discount</v>
      </c>
      <c r="Q1693" s="9">
        <f>(Table2[Unit_Price]*Table2[Quantity])*(Table2[Discount]/100)</f>
        <v>13344.800000000001</v>
      </c>
      <c r="R1693" s="10">
        <v>120103.2</v>
      </c>
      <c r="S1693" s="10">
        <v>19912.509999999998</v>
      </c>
      <c r="T1693" s="4">
        <f>Table2[Profit]/Table2[Sales]</f>
        <v>0.16579499963364838</v>
      </c>
      <c r="U1693" t="s">
        <v>83</v>
      </c>
    </row>
    <row r="1694" spans="1:21" x14ac:dyDescent="0.35">
      <c r="A1694">
        <v>11799</v>
      </c>
      <c r="B1694" s="1">
        <v>45303</v>
      </c>
      <c r="C1694" s="2">
        <f>YEAR(Table2[Order Date])</f>
        <v>2024</v>
      </c>
      <c r="D1694" s="2" t="str">
        <f>TEXT(Table2[Order Date],"mmm")</f>
        <v>Jan</v>
      </c>
      <c r="E1694" t="s">
        <v>3526</v>
      </c>
      <c r="F1694" t="s">
        <v>28</v>
      </c>
      <c r="G1694" t="s">
        <v>29</v>
      </c>
      <c r="H1694" t="str">
        <f>VLOOKUP(Table2[[#This Row],[City]], Table46[], 2, FALSE)</f>
        <v>Bihar</v>
      </c>
      <c r="I1694" t="s">
        <v>42</v>
      </c>
      <c r="J1694" t="s">
        <v>446</v>
      </c>
      <c r="K1694" t="s">
        <v>3527</v>
      </c>
      <c r="L1694" s="2">
        <v>2</v>
      </c>
      <c r="M1694" s="11">
        <v>47344</v>
      </c>
      <c r="N1694" s="6">
        <v>10</v>
      </c>
      <c r="O1694" s="4">
        <f>Table2[[#This Row],[Discount]]/100</f>
        <v>0.1</v>
      </c>
      <c r="P1694" s="4" t="str">
        <f>IF(Table2[[#This Row],[Discount%]]=0,"No Discount",
IF(Table2[[#This Row],[Discount%]]&lt;=0.1,"Medium Discount",
IF(Table2[[#This Row],[Discount%]]&lt;=0.2,"High Discount")))</f>
        <v>Medium Discount</v>
      </c>
      <c r="Q1694" s="9">
        <f>(Table2[Unit_Price]*Table2[Quantity])*(Table2[Discount]/100)</f>
        <v>9468.8000000000011</v>
      </c>
      <c r="R1694" s="10">
        <v>85219.199999999997</v>
      </c>
      <c r="S1694" s="10">
        <v>6844.83</v>
      </c>
      <c r="T1694" s="4">
        <f>Table2[Profit]/Table2[Sales]</f>
        <v>8.0320279936915623E-2</v>
      </c>
      <c r="U1694" t="s">
        <v>33</v>
      </c>
    </row>
    <row r="1695" spans="1:21" x14ac:dyDescent="0.35">
      <c r="A1695">
        <v>11800</v>
      </c>
      <c r="B1695" s="1">
        <v>45860</v>
      </c>
      <c r="C1695" s="2">
        <f>YEAR(Table2[Order Date])</f>
        <v>2025</v>
      </c>
      <c r="D1695" s="2" t="str">
        <f>TEXT(Table2[Order Date],"mmm")</f>
        <v>Jul</v>
      </c>
      <c r="E1695" t="s">
        <v>3528</v>
      </c>
      <c r="F1695" t="s">
        <v>22</v>
      </c>
      <c r="G1695" t="s">
        <v>74</v>
      </c>
      <c r="H1695" t="str">
        <f>VLOOKUP(Table2[[#This Row],[City]], Table46[], 2, FALSE)</f>
        <v>Chandigarh</v>
      </c>
      <c r="I1695" t="s">
        <v>69</v>
      </c>
      <c r="J1695" t="s">
        <v>151</v>
      </c>
      <c r="K1695" t="s">
        <v>3529</v>
      </c>
      <c r="L1695" s="2">
        <v>5</v>
      </c>
      <c r="M1695" s="11">
        <v>32392</v>
      </c>
      <c r="N1695" s="6">
        <v>10</v>
      </c>
      <c r="O1695" s="4">
        <f>Table2[[#This Row],[Discount]]/100</f>
        <v>0.1</v>
      </c>
      <c r="P1695" s="4" t="str">
        <f>IF(Table2[[#This Row],[Discount%]]=0,"No Discount",
IF(Table2[[#This Row],[Discount%]]&lt;=0.1,"Medium Discount",
IF(Table2[[#This Row],[Discount%]]&lt;=0.2,"High Discount")))</f>
        <v>Medium Discount</v>
      </c>
      <c r="Q1695" s="9">
        <f>(Table2[Unit_Price]*Table2[Quantity])*(Table2[Discount]/100)</f>
        <v>16196</v>
      </c>
      <c r="R1695" s="10">
        <v>145764</v>
      </c>
      <c r="S1695" s="10">
        <v>16625.43</v>
      </c>
      <c r="T1695" s="4">
        <f>Table2[Profit]/Table2[Sales]</f>
        <v>0.11405717461101507</v>
      </c>
      <c r="U1695" t="s">
        <v>83</v>
      </c>
    </row>
    <row r="1696" spans="1:21" x14ac:dyDescent="0.35">
      <c r="A1696">
        <v>11801</v>
      </c>
      <c r="B1696" s="1">
        <v>45253</v>
      </c>
      <c r="C1696" s="2">
        <f>YEAR(Table2[Order Date])</f>
        <v>2023</v>
      </c>
      <c r="D1696" s="2" t="str">
        <f>TEXT(Table2[Order Date],"mmm")</f>
        <v>Nov</v>
      </c>
      <c r="E1696" t="s">
        <v>3530</v>
      </c>
      <c r="F1696" t="s">
        <v>28</v>
      </c>
      <c r="G1696" t="s">
        <v>144</v>
      </c>
      <c r="H1696" t="str">
        <f>VLOOKUP(Table2[[#This Row],[City]], Table46[], 2, FALSE)</f>
        <v>Assam</v>
      </c>
      <c r="I1696" t="s">
        <v>86</v>
      </c>
      <c r="J1696" t="s">
        <v>171</v>
      </c>
      <c r="K1696" t="s">
        <v>3531</v>
      </c>
      <c r="L1696" s="2">
        <v>4</v>
      </c>
      <c r="M1696" s="11">
        <v>35583</v>
      </c>
      <c r="N1696" s="6">
        <v>0</v>
      </c>
      <c r="O1696" s="4">
        <f>Table2[[#This Row],[Discount]]/100</f>
        <v>0</v>
      </c>
      <c r="P1696" s="4" t="str">
        <f>IF(Table2[[#This Row],[Discount%]]=0,"No Discount",
IF(Table2[[#This Row],[Discount%]]&lt;=0.1,"Medium Discount",
IF(Table2[[#This Row],[Discount%]]&lt;=0.2,"High Discount")))</f>
        <v>No Discount</v>
      </c>
      <c r="Q1696" s="9">
        <f>(Table2[Unit_Price]*Table2[Quantity])*(Table2[Discount]/100)</f>
        <v>0</v>
      </c>
      <c r="R1696" s="10">
        <v>142332</v>
      </c>
      <c r="S1696" s="10">
        <v>21316.240000000002</v>
      </c>
      <c r="T1696" s="4">
        <f>Table2[Profit]/Table2[Sales]</f>
        <v>0.14976421324789929</v>
      </c>
      <c r="U1696" t="s">
        <v>83</v>
      </c>
    </row>
    <row r="1697" spans="1:21" x14ac:dyDescent="0.35">
      <c r="A1697">
        <v>11802</v>
      </c>
      <c r="B1697" s="1">
        <v>45721</v>
      </c>
      <c r="C1697" s="2">
        <f>YEAR(Table2[Order Date])</f>
        <v>2025</v>
      </c>
      <c r="D1697" s="2" t="str">
        <f>TEXT(Table2[Order Date],"mmm")</f>
        <v>Mar</v>
      </c>
      <c r="E1697" t="s">
        <v>3532</v>
      </c>
      <c r="F1697" t="s">
        <v>40</v>
      </c>
      <c r="G1697" t="s">
        <v>110</v>
      </c>
      <c r="H1697" t="str">
        <f>VLOOKUP(Table2[[#This Row],[City]], Table46[], 2, FALSE)</f>
        <v>Gujarat</v>
      </c>
      <c r="I1697" t="s">
        <v>42</v>
      </c>
      <c r="J1697" t="s">
        <v>188</v>
      </c>
      <c r="K1697" t="s">
        <v>3533</v>
      </c>
      <c r="L1697" s="2">
        <v>3</v>
      </c>
      <c r="M1697" s="11">
        <v>78762</v>
      </c>
      <c r="N1697" s="6">
        <v>0</v>
      </c>
      <c r="O1697" s="4">
        <f>Table2[[#This Row],[Discount]]/100</f>
        <v>0</v>
      </c>
      <c r="P1697" s="4" t="str">
        <f>IF(Table2[[#This Row],[Discount%]]=0,"No Discount",
IF(Table2[[#This Row],[Discount%]]&lt;=0.1,"Medium Discount",
IF(Table2[[#This Row],[Discount%]]&lt;=0.2,"High Discount")))</f>
        <v>No Discount</v>
      </c>
      <c r="Q1697" s="9">
        <f>(Table2[Unit_Price]*Table2[Quantity])*(Table2[Discount]/100)</f>
        <v>0</v>
      </c>
      <c r="R1697" s="10">
        <v>236286</v>
      </c>
      <c r="S1697" s="10">
        <v>52844.83</v>
      </c>
      <c r="T1697" s="4">
        <f>Table2[Profit]/Table2[Sales]</f>
        <v>0.22364774045013247</v>
      </c>
      <c r="U1697" t="s">
        <v>20</v>
      </c>
    </row>
    <row r="1698" spans="1:21" x14ac:dyDescent="0.35">
      <c r="A1698">
        <v>11803</v>
      </c>
      <c r="B1698" s="1">
        <v>45649</v>
      </c>
      <c r="C1698" s="2">
        <f>YEAR(Table2[Order Date])</f>
        <v>2024</v>
      </c>
      <c r="D1698" s="2" t="str">
        <f>TEXT(Table2[Order Date],"mmm")</f>
        <v>Dec</v>
      </c>
      <c r="E1698" t="s">
        <v>3534</v>
      </c>
      <c r="F1698" t="s">
        <v>40</v>
      </c>
      <c r="G1698" t="s">
        <v>41</v>
      </c>
      <c r="H1698" t="str">
        <f>VLOOKUP(Table2[[#This Row],[City]], Table46[], 2, FALSE)</f>
        <v>Maharashtra</v>
      </c>
      <c r="I1698" t="s">
        <v>86</v>
      </c>
      <c r="J1698" t="s">
        <v>87</v>
      </c>
      <c r="K1698" t="s">
        <v>3535</v>
      </c>
      <c r="L1698" s="2">
        <v>1</v>
      </c>
      <c r="M1698" s="11">
        <v>52503</v>
      </c>
      <c r="N1698" s="6">
        <v>10</v>
      </c>
      <c r="O1698" s="4">
        <f>Table2[[#This Row],[Discount]]/100</f>
        <v>0.1</v>
      </c>
      <c r="P1698" s="4" t="str">
        <f>IF(Table2[[#This Row],[Discount%]]=0,"No Discount",
IF(Table2[[#This Row],[Discount%]]&lt;=0.1,"Medium Discount",
IF(Table2[[#This Row],[Discount%]]&lt;=0.2,"High Discount")))</f>
        <v>Medium Discount</v>
      </c>
      <c r="Q1698" s="9">
        <f>(Table2[Unit_Price]*Table2[Quantity])*(Table2[Discount]/100)</f>
        <v>5250.3</v>
      </c>
      <c r="R1698" s="10">
        <v>47252.7</v>
      </c>
      <c r="S1698" s="10">
        <v>9975.16</v>
      </c>
      <c r="T1698" s="4">
        <f>Table2[Profit]/Table2[Sales]</f>
        <v>0.21110243435824833</v>
      </c>
      <c r="U1698" t="s">
        <v>72</v>
      </c>
    </row>
    <row r="1699" spans="1:21" x14ac:dyDescent="0.35">
      <c r="A1699">
        <v>11804</v>
      </c>
      <c r="B1699" s="1">
        <v>45582</v>
      </c>
      <c r="C1699" s="2">
        <f>YEAR(Table2[Order Date])</f>
        <v>2024</v>
      </c>
      <c r="D1699" s="2" t="str">
        <f>TEXT(Table2[Order Date],"mmm")</f>
        <v>Oct</v>
      </c>
      <c r="E1699" t="s">
        <v>3536</v>
      </c>
      <c r="F1699" t="s">
        <v>15</v>
      </c>
      <c r="G1699" t="s">
        <v>16</v>
      </c>
      <c r="H1699" t="str">
        <f>VLOOKUP(Table2[[#This Row],[City]], Table46[], 2, FALSE)</f>
        <v>Karnataka</v>
      </c>
      <c r="I1699" t="s">
        <v>46</v>
      </c>
      <c r="J1699" t="s">
        <v>209</v>
      </c>
      <c r="K1699" t="s">
        <v>3537</v>
      </c>
      <c r="L1699" s="2">
        <v>3</v>
      </c>
      <c r="M1699" s="11">
        <v>25534</v>
      </c>
      <c r="N1699" s="6">
        <v>15</v>
      </c>
      <c r="O1699" s="4">
        <f>Table2[[#This Row],[Discount]]/100</f>
        <v>0.15</v>
      </c>
      <c r="P1699" s="4" t="str">
        <f>IF(Table2[[#This Row],[Discount%]]=0,"No Discount",
IF(Table2[[#This Row],[Discount%]]&lt;=0.1,"Medium Discount",
IF(Table2[[#This Row],[Discount%]]&lt;=0.2,"High Discount")))</f>
        <v>High Discount</v>
      </c>
      <c r="Q1699" s="9">
        <f>(Table2[Unit_Price]*Table2[Quantity])*(Table2[Discount]/100)</f>
        <v>11490.3</v>
      </c>
      <c r="R1699" s="10">
        <v>65111.7</v>
      </c>
      <c r="S1699" s="10">
        <v>6437.11</v>
      </c>
      <c r="T1699" s="4">
        <f>Table2[Profit]/Table2[Sales]</f>
        <v>9.8862570014298504E-2</v>
      </c>
      <c r="U1699" t="s">
        <v>20</v>
      </c>
    </row>
    <row r="1700" spans="1:21" x14ac:dyDescent="0.35">
      <c r="A1700">
        <v>11805</v>
      </c>
      <c r="B1700" s="1">
        <v>45756</v>
      </c>
      <c r="C1700" s="2">
        <f>YEAR(Table2[Order Date])</f>
        <v>2025</v>
      </c>
      <c r="D1700" s="2" t="str">
        <f>TEXT(Table2[Order Date],"mmm")</f>
        <v>Apr</v>
      </c>
      <c r="E1700" t="s">
        <v>3538</v>
      </c>
      <c r="F1700" t="s">
        <v>40</v>
      </c>
      <c r="G1700" t="s">
        <v>110</v>
      </c>
      <c r="H1700" t="str">
        <f>VLOOKUP(Table2[[#This Row],[City]], Table46[], 2, FALSE)</f>
        <v>Gujarat</v>
      </c>
      <c r="I1700" t="s">
        <v>86</v>
      </c>
      <c r="J1700" t="s">
        <v>90</v>
      </c>
      <c r="K1700" t="s">
        <v>3539</v>
      </c>
      <c r="L1700" s="2">
        <v>5</v>
      </c>
      <c r="M1700" s="11">
        <v>48997</v>
      </c>
      <c r="N1700" s="6">
        <v>5</v>
      </c>
      <c r="O1700" s="4">
        <f>Table2[[#This Row],[Discount]]/100</f>
        <v>0.05</v>
      </c>
      <c r="P1700" s="4" t="str">
        <f>IF(Table2[[#This Row],[Discount%]]=0,"No Discount",
IF(Table2[[#This Row],[Discount%]]&lt;=0.1,"Medium Discount",
IF(Table2[[#This Row],[Discount%]]&lt;=0.2,"High Discount")))</f>
        <v>Medium Discount</v>
      </c>
      <c r="Q1700" s="9">
        <f>(Table2[Unit_Price]*Table2[Quantity])*(Table2[Discount]/100)</f>
        <v>12249.25</v>
      </c>
      <c r="R1700" s="10">
        <v>232735.75</v>
      </c>
      <c r="S1700" s="10">
        <v>27680.73</v>
      </c>
      <c r="T1700" s="4">
        <f>Table2[Profit]/Table2[Sales]</f>
        <v>0.1189363043709443</v>
      </c>
      <c r="U1700" t="s">
        <v>72</v>
      </c>
    </row>
    <row r="1701" spans="1:21" x14ac:dyDescent="0.35">
      <c r="A1701">
        <v>11806</v>
      </c>
      <c r="B1701" s="1">
        <v>45507</v>
      </c>
      <c r="C1701" s="2">
        <f>YEAR(Table2[Order Date])</f>
        <v>2024</v>
      </c>
      <c r="D1701" s="2" t="str">
        <f>TEXT(Table2[Order Date],"mmm")</f>
        <v>Aug</v>
      </c>
      <c r="E1701" t="s">
        <v>3540</v>
      </c>
      <c r="F1701" t="s">
        <v>40</v>
      </c>
      <c r="G1701" t="s">
        <v>110</v>
      </c>
      <c r="H1701" t="str">
        <f>VLOOKUP(Table2[[#This Row],[City]], Table46[], 2, FALSE)</f>
        <v>Gujarat</v>
      </c>
      <c r="I1701" t="s">
        <v>42</v>
      </c>
      <c r="J1701" t="s">
        <v>446</v>
      </c>
      <c r="K1701" t="s">
        <v>3541</v>
      </c>
      <c r="L1701" s="2">
        <v>3</v>
      </c>
      <c r="M1701" s="11">
        <v>69771</v>
      </c>
      <c r="N1701" s="6">
        <v>15</v>
      </c>
      <c r="O1701" s="4">
        <f>Table2[[#This Row],[Discount]]/100</f>
        <v>0.15</v>
      </c>
      <c r="P1701" s="4" t="str">
        <f>IF(Table2[[#This Row],[Discount%]]=0,"No Discount",
IF(Table2[[#This Row],[Discount%]]&lt;=0.1,"Medium Discount",
IF(Table2[[#This Row],[Discount%]]&lt;=0.2,"High Discount")))</f>
        <v>High Discount</v>
      </c>
      <c r="Q1701" s="9">
        <f>(Table2[Unit_Price]*Table2[Quantity])*(Table2[Discount]/100)</f>
        <v>31396.949999999997</v>
      </c>
      <c r="R1701" s="10">
        <v>177916.05</v>
      </c>
      <c r="S1701" s="10">
        <v>26218.15</v>
      </c>
      <c r="T1701" s="4">
        <f>Table2[Profit]/Table2[Sales]</f>
        <v>0.14736247797767543</v>
      </c>
      <c r="U1701" t="s">
        <v>83</v>
      </c>
    </row>
    <row r="1702" spans="1:21" x14ac:dyDescent="0.35">
      <c r="A1702">
        <v>11807</v>
      </c>
      <c r="B1702" s="1">
        <v>45894</v>
      </c>
      <c r="C1702" s="2">
        <f>YEAR(Table2[Order Date])</f>
        <v>2025</v>
      </c>
      <c r="D1702" s="2" t="str">
        <f>TEXT(Table2[Order Date],"mmm")</f>
        <v>Aug</v>
      </c>
      <c r="E1702" t="s">
        <v>3542</v>
      </c>
      <c r="F1702" t="s">
        <v>28</v>
      </c>
      <c r="G1702" t="s">
        <v>144</v>
      </c>
      <c r="H1702" t="str">
        <f>VLOOKUP(Table2[[#This Row],[City]], Table46[], 2, FALSE)</f>
        <v>Assam</v>
      </c>
      <c r="I1702" t="s">
        <v>30</v>
      </c>
      <c r="J1702" t="s">
        <v>104</v>
      </c>
      <c r="K1702" t="s">
        <v>3543</v>
      </c>
      <c r="L1702" s="2">
        <v>1</v>
      </c>
      <c r="M1702" s="11">
        <v>20801</v>
      </c>
      <c r="N1702" s="6">
        <v>20</v>
      </c>
      <c r="O1702" s="4">
        <f>Table2[[#This Row],[Discount]]/100</f>
        <v>0.2</v>
      </c>
      <c r="P1702" s="4" t="str">
        <f>IF(Table2[[#This Row],[Discount%]]=0,"No Discount",
IF(Table2[[#This Row],[Discount%]]&lt;=0.1,"Medium Discount",
IF(Table2[[#This Row],[Discount%]]&lt;=0.2,"High Discount")))</f>
        <v>High Discount</v>
      </c>
      <c r="Q1702" s="9">
        <f>(Table2[Unit_Price]*Table2[Quantity])*(Table2[Discount]/100)</f>
        <v>4160.2</v>
      </c>
      <c r="R1702" s="10">
        <v>16640.8</v>
      </c>
      <c r="S1702" s="10">
        <v>2572.7800000000002</v>
      </c>
      <c r="T1702" s="4">
        <f>Table2[Profit]/Table2[Sales]</f>
        <v>0.1546067496754964</v>
      </c>
      <c r="U1702" t="s">
        <v>83</v>
      </c>
    </row>
    <row r="1703" spans="1:21" x14ac:dyDescent="0.35">
      <c r="A1703">
        <v>11808</v>
      </c>
      <c r="B1703" s="1">
        <v>45368</v>
      </c>
      <c r="C1703" s="2">
        <f>YEAR(Table2[Order Date])</f>
        <v>2024</v>
      </c>
      <c r="D1703" s="2" t="str">
        <f>TEXT(Table2[Order Date],"mmm")</f>
        <v>Mar</v>
      </c>
      <c r="E1703" t="s">
        <v>3544</v>
      </c>
      <c r="F1703" t="s">
        <v>22</v>
      </c>
      <c r="G1703" t="s">
        <v>58</v>
      </c>
      <c r="H1703" t="str">
        <f>VLOOKUP(Table2[[#This Row],[City]], Table46[], 2, FALSE)</f>
        <v>Rajashtan</v>
      </c>
      <c r="I1703" t="s">
        <v>46</v>
      </c>
      <c r="J1703" t="s">
        <v>141</v>
      </c>
      <c r="K1703" t="s">
        <v>3545</v>
      </c>
      <c r="L1703" s="2">
        <v>5</v>
      </c>
      <c r="M1703" s="11">
        <v>34862</v>
      </c>
      <c r="N1703" s="6">
        <v>20</v>
      </c>
      <c r="O1703" s="4">
        <f>Table2[[#This Row],[Discount]]/100</f>
        <v>0.2</v>
      </c>
      <c r="P1703" s="4" t="str">
        <f>IF(Table2[[#This Row],[Discount%]]=0,"No Discount",
IF(Table2[[#This Row],[Discount%]]&lt;=0.1,"Medium Discount",
IF(Table2[[#This Row],[Discount%]]&lt;=0.2,"High Discount")))</f>
        <v>High Discount</v>
      </c>
      <c r="Q1703" s="9">
        <f>(Table2[Unit_Price]*Table2[Quantity])*(Table2[Discount]/100)</f>
        <v>34862</v>
      </c>
      <c r="R1703" s="10">
        <v>139448</v>
      </c>
      <c r="S1703" s="10">
        <v>24702.71</v>
      </c>
      <c r="T1703" s="4">
        <f>Table2[Profit]/Table2[Sales]</f>
        <v>0.17714639148643221</v>
      </c>
      <c r="U1703" t="s">
        <v>20</v>
      </c>
    </row>
    <row r="1704" spans="1:21" x14ac:dyDescent="0.35">
      <c r="A1704">
        <v>11809</v>
      </c>
      <c r="B1704" s="1">
        <v>45482</v>
      </c>
      <c r="C1704" s="2">
        <f>YEAR(Table2[Order Date])</f>
        <v>2024</v>
      </c>
      <c r="D1704" s="2" t="str">
        <f>TEXT(Table2[Order Date],"mmm")</f>
        <v>Jul</v>
      </c>
      <c r="E1704" t="s">
        <v>3546</v>
      </c>
      <c r="F1704" t="s">
        <v>22</v>
      </c>
      <c r="G1704" t="s">
        <v>58</v>
      </c>
      <c r="H1704" t="str">
        <f>VLOOKUP(Table2[[#This Row],[City]], Table46[], 2, FALSE)</f>
        <v>Rajashtan</v>
      </c>
      <c r="I1704" t="s">
        <v>129</v>
      </c>
      <c r="J1704" t="s">
        <v>168</v>
      </c>
      <c r="K1704" t="s">
        <v>3547</v>
      </c>
      <c r="L1704" s="2">
        <v>5</v>
      </c>
      <c r="M1704" s="11">
        <v>20070</v>
      </c>
      <c r="N1704" s="6">
        <v>10</v>
      </c>
      <c r="O1704" s="4">
        <f>Table2[[#This Row],[Discount]]/100</f>
        <v>0.1</v>
      </c>
      <c r="P1704" s="4" t="str">
        <f>IF(Table2[[#This Row],[Discount%]]=0,"No Discount",
IF(Table2[[#This Row],[Discount%]]&lt;=0.1,"Medium Discount",
IF(Table2[[#This Row],[Discount%]]&lt;=0.2,"High Discount")))</f>
        <v>Medium Discount</v>
      </c>
      <c r="Q1704" s="9">
        <f>(Table2[Unit_Price]*Table2[Quantity])*(Table2[Discount]/100)</f>
        <v>10035</v>
      </c>
      <c r="R1704" s="10">
        <v>90315</v>
      </c>
      <c r="S1704" s="10">
        <v>5812.04</v>
      </c>
      <c r="T1704" s="4">
        <f>Table2[Profit]/Table2[Sales]</f>
        <v>6.4352986768532364E-2</v>
      </c>
      <c r="U1704" t="s">
        <v>20</v>
      </c>
    </row>
    <row r="1705" spans="1:21" x14ac:dyDescent="0.35">
      <c r="A1705">
        <v>11810</v>
      </c>
      <c r="B1705" s="1">
        <v>45855</v>
      </c>
      <c r="C1705" s="2">
        <f>YEAR(Table2[Order Date])</f>
        <v>2025</v>
      </c>
      <c r="D1705" s="2" t="str">
        <f>TEXT(Table2[Order Date],"mmm")</f>
        <v>Jul</v>
      </c>
      <c r="E1705" t="s">
        <v>3548</v>
      </c>
      <c r="F1705" t="s">
        <v>40</v>
      </c>
      <c r="G1705" t="s">
        <v>110</v>
      </c>
      <c r="H1705" t="str">
        <f>VLOOKUP(Table2[[#This Row],[City]], Table46[], 2, FALSE)</f>
        <v>Gujarat</v>
      </c>
      <c r="I1705" t="s">
        <v>46</v>
      </c>
      <c r="J1705" t="s">
        <v>47</v>
      </c>
      <c r="K1705" t="s">
        <v>3549</v>
      </c>
      <c r="L1705" s="2">
        <v>4</v>
      </c>
      <c r="M1705" s="11">
        <v>76025</v>
      </c>
      <c r="N1705" s="6">
        <v>5</v>
      </c>
      <c r="O1705" s="4">
        <f>Table2[[#This Row],[Discount]]/100</f>
        <v>0.05</v>
      </c>
      <c r="P1705" s="4" t="str">
        <f>IF(Table2[[#This Row],[Discount%]]=0,"No Discount",
IF(Table2[[#This Row],[Discount%]]&lt;=0.1,"Medium Discount",
IF(Table2[[#This Row],[Discount%]]&lt;=0.2,"High Discount")))</f>
        <v>Medium Discount</v>
      </c>
      <c r="Q1705" s="9">
        <f>(Table2[Unit_Price]*Table2[Quantity])*(Table2[Discount]/100)</f>
        <v>15205</v>
      </c>
      <c r="R1705" s="10">
        <v>288895</v>
      </c>
      <c r="S1705" s="10">
        <v>16878.740000000002</v>
      </c>
      <c r="T1705" s="4">
        <f>Table2[Profit]/Table2[Sales]</f>
        <v>5.8425171775212455E-2</v>
      </c>
      <c r="U1705" t="s">
        <v>20</v>
      </c>
    </row>
    <row r="1706" spans="1:21" x14ac:dyDescent="0.35">
      <c r="A1706">
        <v>11811</v>
      </c>
      <c r="B1706" s="1">
        <v>45669</v>
      </c>
      <c r="C1706" s="2">
        <f>YEAR(Table2[Order Date])</f>
        <v>2025</v>
      </c>
      <c r="D1706" s="2" t="str">
        <f>TEXT(Table2[Order Date],"mmm")</f>
        <v>Jan</v>
      </c>
      <c r="E1706" t="s">
        <v>3550</v>
      </c>
      <c r="F1706" t="s">
        <v>40</v>
      </c>
      <c r="G1706" t="s">
        <v>110</v>
      </c>
      <c r="H1706" t="str">
        <f>VLOOKUP(Table2[[#This Row],[City]], Table46[], 2, FALSE)</f>
        <v>Gujarat</v>
      </c>
      <c r="I1706" t="s">
        <v>46</v>
      </c>
      <c r="J1706" t="s">
        <v>47</v>
      </c>
      <c r="K1706" t="s">
        <v>3551</v>
      </c>
      <c r="L1706" s="2">
        <v>1</v>
      </c>
      <c r="M1706" s="11">
        <v>50455</v>
      </c>
      <c r="N1706" s="6">
        <v>5</v>
      </c>
      <c r="O1706" s="4">
        <f>Table2[[#This Row],[Discount]]/100</f>
        <v>0.05</v>
      </c>
      <c r="P1706" s="4" t="str">
        <f>IF(Table2[[#This Row],[Discount%]]=0,"No Discount",
IF(Table2[[#This Row],[Discount%]]&lt;=0.1,"Medium Discount",
IF(Table2[[#This Row],[Discount%]]&lt;=0.2,"High Discount")))</f>
        <v>Medium Discount</v>
      </c>
      <c r="Q1706" s="9">
        <f>(Table2[Unit_Price]*Table2[Quantity])*(Table2[Discount]/100)</f>
        <v>2522.75</v>
      </c>
      <c r="R1706" s="10">
        <v>47932.25</v>
      </c>
      <c r="S1706" s="10">
        <v>10323.790000000001</v>
      </c>
      <c r="T1706" s="4">
        <f>Table2[Profit]/Table2[Sales]</f>
        <v>0.21538296241048566</v>
      </c>
      <c r="U1706" t="s">
        <v>83</v>
      </c>
    </row>
    <row r="1707" spans="1:21" x14ac:dyDescent="0.35">
      <c r="A1707">
        <v>11812</v>
      </c>
      <c r="B1707" s="1">
        <v>45755</v>
      </c>
      <c r="C1707" s="2">
        <f>YEAR(Table2[Order Date])</f>
        <v>2025</v>
      </c>
      <c r="D1707" s="2" t="str">
        <f>TEXT(Table2[Order Date],"mmm")</f>
        <v>Apr</v>
      </c>
      <c r="E1707" t="s">
        <v>3552</v>
      </c>
      <c r="F1707" t="s">
        <v>22</v>
      </c>
      <c r="G1707" t="s">
        <v>74</v>
      </c>
      <c r="H1707" t="str">
        <f>VLOOKUP(Table2[[#This Row],[City]], Table46[], 2, FALSE)</f>
        <v>Chandigarh</v>
      </c>
      <c r="I1707" t="s">
        <v>69</v>
      </c>
      <c r="J1707" t="s">
        <v>151</v>
      </c>
      <c r="K1707" t="s">
        <v>3553</v>
      </c>
      <c r="L1707" s="2">
        <v>2</v>
      </c>
      <c r="M1707" s="11">
        <v>20137</v>
      </c>
      <c r="N1707" s="6">
        <v>15</v>
      </c>
      <c r="O1707" s="4">
        <f>Table2[[#This Row],[Discount]]/100</f>
        <v>0.15</v>
      </c>
      <c r="P1707" s="4" t="str">
        <f>IF(Table2[[#This Row],[Discount%]]=0,"No Discount",
IF(Table2[[#This Row],[Discount%]]&lt;=0.1,"Medium Discount",
IF(Table2[[#This Row],[Discount%]]&lt;=0.2,"High Discount")))</f>
        <v>High Discount</v>
      </c>
      <c r="Q1707" s="9">
        <f>(Table2[Unit_Price]*Table2[Quantity])*(Table2[Discount]/100)</f>
        <v>6041.0999999999995</v>
      </c>
      <c r="R1707" s="10">
        <v>34232.9</v>
      </c>
      <c r="S1707" s="10">
        <v>5035.26</v>
      </c>
      <c r="T1707" s="4">
        <f>Table2[Profit]/Table2[Sales]</f>
        <v>0.14708832731086177</v>
      </c>
      <c r="U1707" t="s">
        <v>38</v>
      </c>
    </row>
    <row r="1708" spans="1:21" x14ac:dyDescent="0.35">
      <c r="A1708">
        <v>11813</v>
      </c>
      <c r="B1708" s="1">
        <v>45527</v>
      </c>
      <c r="C1708" s="2">
        <f>YEAR(Table2[Order Date])</f>
        <v>2024</v>
      </c>
      <c r="D1708" s="2" t="str">
        <f>TEXT(Table2[Order Date],"mmm")</f>
        <v>Aug</v>
      </c>
      <c r="E1708" t="s">
        <v>3554</v>
      </c>
      <c r="F1708" t="s">
        <v>22</v>
      </c>
      <c r="G1708" t="s">
        <v>74</v>
      </c>
      <c r="H1708" t="str">
        <f>VLOOKUP(Table2[[#This Row],[City]], Table46[], 2, FALSE)</f>
        <v>Chandigarh</v>
      </c>
      <c r="I1708" t="s">
        <v>24</v>
      </c>
      <c r="J1708" t="s">
        <v>36</v>
      </c>
      <c r="K1708" t="s">
        <v>3555</v>
      </c>
      <c r="L1708" s="2">
        <v>1</v>
      </c>
      <c r="M1708" s="11">
        <v>22607</v>
      </c>
      <c r="N1708" s="6">
        <v>20</v>
      </c>
      <c r="O1708" s="4">
        <f>Table2[[#This Row],[Discount]]/100</f>
        <v>0.2</v>
      </c>
      <c r="P1708" s="4" t="str">
        <f>IF(Table2[[#This Row],[Discount%]]=0,"No Discount",
IF(Table2[[#This Row],[Discount%]]&lt;=0.1,"Medium Discount",
IF(Table2[[#This Row],[Discount%]]&lt;=0.2,"High Discount")))</f>
        <v>High Discount</v>
      </c>
      <c r="Q1708" s="9">
        <f>(Table2[Unit_Price]*Table2[Quantity])*(Table2[Discount]/100)</f>
        <v>4521.4000000000005</v>
      </c>
      <c r="R1708" s="10">
        <v>18085.599999999999</v>
      </c>
      <c r="S1708" s="10">
        <v>2273.3200000000002</v>
      </c>
      <c r="T1708" s="4">
        <f>Table2[Profit]/Table2[Sales]</f>
        <v>0.12569779271906933</v>
      </c>
      <c r="U1708" t="s">
        <v>33</v>
      </c>
    </row>
    <row r="1709" spans="1:21" x14ac:dyDescent="0.35">
      <c r="A1709">
        <v>11814</v>
      </c>
      <c r="B1709" s="1">
        <v>45449</v>
      </c>
      <c r="C1709" s="2">
        <f>YEAR(Table2[Order Date])</f>
        <v>2024</v>
      </c>
      <c r="D1709" s="2" t="str">
        <f>TEXT(Table2[Order Date],"mmm")</f>
        <v>Jun</v>
      </c>
      <c r="E1709" t="s">
        <v>3556</v>
      </c>
      <c r="F1709" t="s">
        <v>28</v>
      </c>
      <c r="G1709" t="s">
        <v>144</v>
      </c>
      <c r="H1709" t="str">
        <f>VLOOKUP(Table2[[#This Row],[City]], Table46[], 2, FALSE)</f>
        <v>Assam</v>
      </c>
      <c r="I1709" t="s">
        <v>42</v>
      </c>
      <c r="J1709" t="s">
        <v>79</v>
      </c>
      <c r="K1709" t="s">
        <v>3557</v>
      </c>
      <c r="L1709" s="2">
        <v>5</v>
      </c>
      <c r="M1709" s="11">
        <v>51172</v>
      </c>
      <c r="N1709" s="6">
        <v>10</v>
      </c>
      <c r="O1709" s="4">
        <f>Table2[[#This Row],[Discount]]/100</f>
        <v>0.1</v>
      </c>
      <c r="P1709" s="4" t="str">
        <f>IF(Table2[[#This Row],[Discount%]]=0,"No Discount",
IF(Table2[[#This Row],[Discount%]]&lt;=0.1,"Medium Discount",
IF(Table2[[#This Row],[Discount%]]&lt;=0.2,"High Discount")))</f>
        <v>Medium Discount</v>
      </c>
      <c r="Q1709" s="9">
        <f>(Table2[Unit_Price]*Table2[Quantity])*(Table2[Discount]/100)</f>
        <v>25586</v>
      </c>
      <c r="R1709" s="10">
        <v>230274</v>
      </c>
      <c r="S1709" s="10">
        <v>17085.23</v>
      </c>
      <c r="T1709" s="4">
        <f>Table2[Profit]/Table2[Sales]</f>
        <v>7.4195219607945312E-2</v>
      </c>
      <c r="U1709" t="s">
        <v>20</v>
      </c>
    </row>
    <row r="1710" spans="1:21" x14ac:dyDescent="0.35">
      <c r="A1710">
        <v>11815</v>
      </c>
      <c r="B1710" s="1">
        <v>45697</v>
      </c>
      <c r="C1710" s="2">
        <f>YEAR(Table2[Order Date])</f>
        <v>2025</v>
      </c>
      <c r="D1710" s="2" t="str">
        <f>TEXT(Table2[Order Date],"mmm")</f>
        <v>Feb</v>
      </c>
      <c r="E1710" t="s">
        <v>3558</v>
      </c>
      <c r="F1710" t="s">
        <v>15</v>
      </c>
      <c r="G1710" t="s">
        <v>147</v>
      </c>
      <c r="H1710" t="str">
        <f>VLOOKUP(Table2[[#This Row],[City]], Table46[], 2, FALSE)</f>
        <v>Kerala</v>
      </c>
      <c r="I1710" t="s">
        <v>86</v>
      </c>
      <c r="J1710" t="s">
        <v>296</v>
      </c>
      <c r="K1710" t="s">
        <v>1858</v>
      </c>
      <c r="L1710" s="2">
        <v>1</v>
      </c>
      <c r="M1710" s="11">
        <v>54660</v>
      </c>
      <c r="N1710" s="6">
        <v>20</v>
      </c>
      <c r="O1710" s="4">
        <f>Table2[[#This Row],[Discount]]/100</f>
        <v>0.2</v>
      </c>
      <c r="P1710" s="4" t="str">
        <f>IF(Table2[[#This Row],[Discount%]]=0,"No Discount",
IF(Table2[[#This Row],[Discount%]]&lt;=0.1,"Medium Discount",
IF(Table2[[#This Row],[Discount%]]&lt;=0.2,"High Discount")))</f>
        <v>High Discount</v>
      </c>
      <c r="Q1710" s="9">
        <f>(Table2[Unit_Price]*Table2[Quantity])*(Table2[Discount]/100)</f>
        <v>10932</v>
      </c>
      <c r="R1710" s="10">
        <v>43728</v>
      </c>
      <c r="S1710" s="10">
        <v>7215.95</v>
      </c>
      <c r="T1710" s="4">
        <f>Table2[Profit]/Table2[Sales]</f>
        <v>0.16501898097328943</v>
      </c>
      <c r="U1710" t="s">
        <v>33</v>
      </c>
    </row>
    <row r="1711" spans="1:21" x14ac:dyDescent="0.35">
      <c r="A1711">
        <v>11816</v>
      </c>
      <c r="B1711" s="1">
        <v>45876</v>
      </c>
      <c r="C1711" s="2">
        <f>YEAR(Table2[Order Date])</f>
        <v>2025</v>
      </c>
      <c r="D1711" s="2" t="str">
        <f>TEXT(Table2[Order Date],"mmm")</f>
        <v>Aug</v>
      </c>
      <c r="E1711" t="s">
        <v>3559</v>
      </c>
      <c r="F1711" t="s">
        <v>22</v>
      </c>
      <c r="G1711" t="s">
        <v>74</v>
      </c>
      <c r="H1711" t="str">
        <f>VLOOKUP(Table2[[#This Row],[City]], Table46[], 2, FALSE)</f>
        <v>Chandigarh</v>
      </c>
      <c r="I1711" t="s">
        <v>24</v>
      </c>
      <c r="J1711" t="s">
        <v>25</v>
      </c>
      <c r="K1711" t="s">
        <v>3560</v>
      </c>
      <c r="L1711" s="2">
        <v>4</v>
      </c>
      <c r="M1711" s="11">
        <v>3915</v>
      </c>
      <c r="N1711" s="6">
        <v>5</v>
      </c>
      <c r="O1711" s="4">
        <f>Table2[[#This Row],[Discount]]/100</f>
        <v>0.05</v>
      </c>
      <c r="P1711" s="4" t="str">
        <f>IF(Table2[[#This Row],[Discount%]]=0,"No Discount",
IF(Table2[[#This Row],[Discount%]]&lt;=0.1,"Medium Discount",
IF(Table2[[#This Row],[Discount%]]&lt;=0.2,"High Discount")))</f>
        <v>Medium Discount</v>
      </c>
      <c r="Q1711" s="9">
        <f>(Table2[Unit_Price]*Table2[Quantity])*(Table2[Discount]/100)</f>
        <v>783</v>
      </c>
      <c r="R1711" s="10">
        <v>14877</v>
      </c>
      <c r="S1711" s="10">
        <v>2553.77</v>
      </c>
      <c r="T1711" s="4">
        <f>Table2[Profit]/Table2[Sales]</f>
        <v>0.17165893661356457</v>
      </c>
      <c r="U1711" t="s">
        <v>33</v>
      </c>
    </row>
    <row r="1712" spans="1:21" x14ac:dyDescent="0.35">
      <c r="A1712">
        <v>11817</v>
      </c>
      <c r="B1712" s="1">
        <v>45929</v>
      </c>
      <c r="C1712" s="2">
        <f>YEAR(Table2[Order Date])</f>
        <v>2025</v>
      </c>
      <c r="D1712" s="2" t="str">
        <f>TEXT(Table2[Order Date],"mmm")</f>
        <v>Sep</v>
      </c>
      <c r="E1712" t="s">
        <v>3561</v>
      </c>
      <c r="F1712" t="s">
        <v>15</v>
      </c>
      <c r="G1712" t="s">
        <v>93</v>
      </c>
      <c r="H1712" t="str">
        <f>VLOOKUP(Table2[[#This Row],[City]], Table46[], 2, FALSE)</f>
        <v>Tamil Nadu</v>
      </c>
      <c r="I1712" t="s">
        <v>69</v>
      </c>
      <c r="J1712" t="s">
        <v>151</v>
      </c>
      <c r="K1712" t="s">
        <v>3562</v>
      </c>
      <c r="L1712" s="2">
        <v>3</v>
      </c>
      <c r="M1712" s="11">
        <v>43605</v>
      </c>
      <c r="N1712" s="6">
        <v>20</v>
      </c>
      <c r="O1712" s="4">
        <f>Table2[[#This Row],[Discount]]/100</f>
        <v>0.2</v>
      </c>
      <c r="P1712" s="4" t="str">
        <f>IF(Table2[[#This Row],[Discount%]]=0,"No Discount",
IF(Table2[[#This Row],[Discount%]]&lt;=0.1,"Medium Discount",
IF(Table2[[#This Row],[Discount%]]&lt;=0.2,"High Discount")))</f>
        <v>High Discount</v>
      </c>
      <c r="Q1712" s="9">
        <f>(Table2[Unit_Price]*Table2[Quantity])*(Table2[Discount]/100)</f>
        <v>26163</v>
      </c>
      <c r="R1712" s="10">
        <v>104652</v>
      </c>
      <c r="S1712" s="10">
        <v>6766.08</v>
      </c>
      <c r="T1712" s="4">
        <f>Table2[Profit]/Table2[Sales]</f>
        <v>6.4653136108244469E-2</v>
      </c>
      <c r="U1712" t="s">
        <v>83</v>
      </c>
    </row>
    <row r="1713" spans="1:21" x14ac:dyDescent="0.35">
      <c r="A1713">
        <v>11818</v>
      </c>
      <c r="B1713" s="1">
        <v>45652</v>
      </c>
      <c r="C1713" s="2">
        <f>YEAR(Table2[Order Date])</f>
        <v>2024</v>
      </c>
      <c r="D1713" s="2" t="str">
        <f>TEXT(Table2[Order Date],"mmm")</f>
        <v>Dec</v>
      </c>
      <c r="E1713" t="s">
        <v>3563</v>
      </c>
      <c r="F1713" t="s">
        <v>40</v>
      </c>
      <c r="G1713" t="s">
        <v>103</v>
      </c>
      <c r="H1713" t="str">
        <f>VLOOKUP(Table2[[#This Row],[City]], Table46[], 2, FALSE)</f>
        <v>Gujarat</v>
      </c>
      <c r="I1713" t="s">
        <v>69</v>
      </c>
      <c r="J1713" t="s">
        <v>115</v>
      </c>
      <c r="K1713" t="s">
        <v>3564</v>
      </c>
      <c r="L1713" s="2">
        <v>1</v>
      </c>
      <c r="M1713" s="11">
        <v>64442</v>
      </c>
      <c r="N1713" s="6">
        <v>10</v>
      </c>
      <c r="O1713" s="4">
        <f>Table2[[#This Row],[Discount]]/100</f>
        <v>0.1</v>
      </c>
      <c r="P1713" s="4" t="str">
        <f>IF(Table2[[#This Row],[Discount%]]=0,"No Discount",
IF(Table2[[#This Row],[Discount%]]&lt;=0.1,"Medium Discount",
IF(Table2[[#This Row],[Discount%]]&lt;=0.2,"High Discount")))</f>
        <v>Medium Discount</v>
      </c>
      <c r="Q1713" s="9">
        <f>(Table2[Unit_Price]*Table2[Quantity])*(Table2[Discount]/100)</f>
        <v>6444.2000000000007</v>
      </c>
      <c r="R1713" s="10">
        <v>57997.8</v>
      </c>
      <c r="S1713" s="10">
        <v>5289.52</v>
      </c>
      <c r="T1713" s="4">
        <f>Table2[Profit]/Table2[Sales]</f>
        <v>9.1202080078899544E-2</v>
      </c>
      <c r="U1713" t="s">
        <v>20</v>
      </c>
    </row>
    <row r="1714" spans="1:21" x14ac:dyDescent="0.35">
      <c r="A1714">
        <v>11819</v>
      </c>
      <c r="B1714" s="1">
        <v>45766</v>
      </c>
      <c r="C1714" s="2">
        <f>YEAR(Table2[Order Date])</f>
        <v>2025</v>
      </c>
      <c r="D1714" s="2" t="str">
        <f>TEXT(Table2[Order Date],"mmm")</f>
        <v>Apr</v>
      </c>
      <c r="E1714" t="s">
        <v>3565</v>
      </c>
      <c r="F1714" t="s">
        <v>28</v>
      </c>
      <c r="G1714" t="s">
        <v>35</v>
      </c>
      <c r="H1714" t="str">
        <f>VLOOKUP(Table2[[#This Row],[City]], Table46[], 2, FALSE)</f>
        <v>West Bengal</v>
      </c>
      <c r="I1714" t="s">
        <v>75</v>
      </c>
      <c r="J1714" t="s">
        <v>76</v>
      </c>
      <c r="K1714" t="s">
        <v>3566</v>
      </c>
      <c r="L1714" s="2">
        <v>5</v>
      </c>
      <c r="M1714" s="11">
        <v>38304</v>
      </c>
      <c r="N1714" s="6">
        <v>0</v>
      </c>
      <c r="O1714" s="4">
        <f>Table2[[#This Row],[Discount]]/100</f>
        <v>0</v>
      </c>
      <c r="P1714" s="4" t="str">
        <f>IF(Table2[[#This Row],[Discount%]]=0,"No Discount",
IF(Table2[[#This Row],[Discount%]]&lt;=0.1,"Medium Discount",
IF(Table2[[#This Row],[Discount%]]&lt;=0.2,"High Discount")))</f>
        <v>No Discount</v>
      </c>
      <c r="Q1714" s="9">
        <f>(Table2[Unit_Price]*Table2[Quantity])*(Table2[Discount]/100)</f>
        <v>0</v>
      </c>
      <c r="R1714" s="10">
        <v>191520</v>
      </c>
      <c r="S1714" s="10">
        <v>40663.65</v>
      </c>
      <c r="T1714" s="4">
        <f>Table2[Profit]/Table2[Sales]</f>
        <v>0.21232064536340853</v>
      </c>
      <c r="U1714" t="s">
        <v>20</v>
      </c>
    </row>
    <row r="1715" spans="1:21" x14ac:dyDescent="0.35">
      <c r="A1715">
        <v>11821</v>
      </c>
      <c r="B1715" s="1">
        <v>45452</v>
      </c>
      <c r="C1715" s="2">
        <f>YEAR(Table2[Order Date])</f>
        <v>2024</v>
      </c>
      <c r="D1715" s="2" t="str">
        <f>TEXT(Table2[Order Date],"mmm")</f>
        <v>Jun</v>
      </c>
      <c r="E1715" t="s">
        <v>3569</v>
      </c>
      <c r="F1715" t="s">
        <v>28</v>
      </c>
      <c r="G1715" t="s">
        <v>85</v>
      </c>
      <c r="H1715" t="str">
        <f>VLOOKUP(Table2[[#This Row],[City]], Table46[], 2, FALSE)</f>
        <v>Odisha</v>
      </c>
      <c r="I1715" t="s">
        <v>86</v>
      </c>
      <c r="J1715" t="s">
        <v>118</v>
      </c>
      <c r="K1715" t="s">
        <v>3570</v>
      </c>
      <c r="L1715" s="2">
        <v>4</v>
      </c>
      <c r="M1715" s="11">
        <v>20329</v>
      </c>
      <c r="N1715" s="6">
        <v>0</v>
      </c>
      <c r="O1715" s="4">
        <f>Table2[[#This Row],[Discount]]/100</f>
        <v>0</v>
      </c>
      <c r="P1715" s="4" t="str">
        <f>IF(Table2[[#This Row],[Discount%]]=0,"No Discount",
IF(Table2[[#This Row],[Discount%]]&lt;=0.1,"Medium Discount",
IF(Table2[[#This Row],[Discount%]]&lt;=0.2,"High Discount")))</f>
        <v>No Discount</v>
      </c>
      <c r="Q1715" s="9">
        <f>(Table2[Unit_Price]*Table2[Quantity])*(Table2[Discount]/100)</f>
        <v>0</v>
      </c>
      <c r="R1715" s="10">
        <v>81316</v>
      </c>
      <c r="S1715" s="10">
        <v>9937.89</v>
      </c>
      <c r="T1715" s="4">
        <f>Table2[Profit]/Table2[Sales]</f>
        <v>0.12221321757095774</v>
      </c>
      <c r="U1715" t="s">
        <v>20</v>
      </c>
    </row>
    <row r="1716" spans="1:21" x14ac:dyDescent="0.35">
      <c r="A1716">
        <v>11822</v>
      </c>
      <c r="B1716" s="1">
        <v>45864</v>
      </c>
      <c r="C1716" s="2">
        <f>YEAR(Table2[Order Date])</f>
        <v>2025</v>
      </c>
      <c r="D1716" s="2" t="str">
        <f>TEXT(Table2[Order Date],"mmm")</f>
        <v>Jul</v>
      </c>
      <c r="E1716" t="s">
        <v>3571</v>
      </c>
      <c r="F1716" t="s">
        <v>22</v>
      </c>
      <c r="G1716" t="s">
        <v>74</v>
      </c>
      <c r="H1716" t="str">
        <f>VLOOKUP(Table2[[#This Row],[City]], Table46[], 2, FALSE)</f>
        <v>Chandigarh</v>
      </c>
      <c r="I1716" t="s">
        <v>69</v>
      </c>
      <c r="J1716" t="s">
        <v>151</v>
      </c>
      <c r="K1716" t="s">
        <v>3572</v>
      </c>
      <c r="L1716" s="2">
        <v>1</v>
      </c>
      <c r="M1716" s="11">
        <v>55533</v>
      </c>
      <c r="N1716" s="6">
        <v>0</v>
      </c>
      <c r="O1716" s="4">
        <f>Table2[[#This Row],[Discount]]/100</f>
        <v>0</v>
      </c>
      <c r="P1716" s="4" t="str">
        <f>IF(Table2[[#This Row],[Discount%]]=0,"No Discount",
IF(Table2[[#This Row],[Discount%]]&lt;=0.1,"Medium Discount",
IF(Table2[[#This Row],[Discount%]]&lt;=0.2,"High Discount")))</f>
        <v>No Discount</v>
      </c>
      <c r="Q1716" s="9">
        <f>(Table2[Unit_Price]*Table2[Quantity])*(Table2[Discount]/100)</f>
        <v>0</v>
      </c>
      <c r="R1716" s="10">
        <v>55533</v>
      </c>
      <c r="S1716" s="10">
        <v>10283.24</v>
      </c>
      <c r="T1716" s="4">
        <f>Table2[Profit]/Table2[Sales]</f>
        <v>0.18517350044117911</v>
      </c>
      <c r="U1716" t="s">
        <v>20</v>
      </c>
    </row>
    <row r="1717" spans="1:21" x14ac:dyDescent="0.35">
      <c r="A1717">
        <v>11823</v>
      </c>
      <c r="B1717" s="1">
        <v>45915</v>
      </c>
      <c r="C1717" s="2">
        <f>YEAR(Table2[Order Date])</f>
        <v>2025</v>
      </c>
      <c r="D1717" s="2" t="str">
        <f>TEXT(Table2[Order Date],"mmm")</f>
        <v>Sep</v>
      </c>
      <c r="E1717" t="s">
        <v>3573</v>
      </c>
      <c r="F1717" t="s">
        <v>15</v>
      </c>
      <c r="G1717" t="s">
        <v>16</v>
      </c>
      <c r="H1717" t="str">
        <f>VLOOKUP(Table2[[#This Row],[City]], Table46[], 2, FALSE)</f>
        <v>Karnataka</v>
      </c>
      <c r="I1717" t="s">
        <v>75</v>
      </c>
      <c r="J1717" t="s">
        <v>307</v>
      </c>
      <c r="K1717" t="s">
        <v>3123</v>
      </c>
      <c r="L1717" s="2">
        <v>4</v>
      </c>
      <c r="M1717" s="11">
        <v>11748</v>
      </c>
      <c r="N1717" s="6">
        <v>10</v>
      </c>
      <c r="O1717" s="4">
        <f>Table2[[#This Row],[Discount]]/100</f>
        <v>0.1</v>
      </c>
      <c r="P1717" s="4" t="str">
        <f>IF(Table2[[#This Row],[Discount%]]=0,"No Discount",
IF(Table2[[#This Row],[Discount%]]&lt;=0.1,"Medium Discount",
IF(Table2[[#This Row],[Discount%]]&lt;=0.2,"High Discount")))</f>
        <v>Medium Discount</v>
      </c>
      <c r="Q1717" s="9">
        <f>(Table2[Unit_Price]*Table2[Quantity])*(Table2[Discount]/100)</f>
        <v>4699.2</v>
      </c>
      <c r="R1717" s="10">
        <v>42292.800000000003</v>
      </c>
      <c r="S1717" s="10">
        <v>7894.7</v>
      </c>
      <c r="T1717" s="4">
        <f>Table2[Profit]/Table2[Sales]</f>
        <v>0.18666770703287555</v>
      </c>
      <c r="U1717" t="s">
        <v>33</v>
      </c>
    </row>
    <row r="1718" spans="1:21" x14ac:dyDescent="0.35">
      <c r="A1718">
        <v>11824</v>
      </c>
      <c r="B1718" s="1">
        <v>45786</v>
      </c>
      <c r="C1718" s="2">
        <f>YEAR(Table2[Order Date])</f>
        <v>2025</v>
      </c>
      <c r="D1718" s="2" t="str">
        <f>TEXT(Table2[Order Date],"mmm")</f>
        <v>May</v>
      </c>
      <c r="E1718" t="s">
        <v>3574</v>
      </c>
      <c r="F1718" t="s">
        <v>28</v>
      </c>
      <c r="G1718" t="s">
        <v>144</v>
      </c>
      <c r="H1718" t="str">
        <f>VLOOKUP(Table2[[#This Row],[City]], Table46[], 2, FALSE)</f>
        <v>Assam</v>
      </c>
      <c r="I1718" t="s">
        <v>96</v>
      </c>
      <c r="J1718" t="s">
        <v>138</v>
      </c>
      <c r="K1718" t="s">
        <v>3575</v>
      </c>
      <c r="L1718" s="2">
        <v>1</v>
      </c>
      <c r="M1718" s="11">
        <v>36603</v>
      </c>
      <c r="N1718" s="6">
        <v>15</v>
      </c>
      <c r="O1718" s="4">
        <f>Table2[[#This Row],[Discount]]/100</f>
        <v>0.15</v>
      </c>
      <c r="P1718" s="4" t="str">
        <f>IF(Table2[[#This Row],[Discount%]]=0,"No Discount",
IF(Table2[[#This Row],[Discount%]]&lt;=0.1,"Medium Discount",
IF(Table2[[#This Row],[Discount%]]&lt;=0.2,"High Discount")))</f>
        <v>High Discount</v>
      </c>
      <c r="Q1718" s="9">
        <f>(Table2[Unit_Price]*Table2[Quantity])*(Table2[Discount]/100)</f>
        <v>5490.45</v>
      </c>
      <c r="R1718" s="10">
        <v>31112.55</v>
      </c>
      <c r="S1718" s="10">
        <v>2978.71</v>
      </c>
      <c r="T1718" s="4">
        <f>Table2[Profit]/Table2[Sales]</f>
        <v>9.5739822033230962E-2</v>
      </c>
      <c r="U1718" t="s">
        <v>33</v>
      </c>
    </row>
    <row r="1719" spans="1:21" x14ac:dyDescent="0.35">
      <c r="A1719">
        <v>11825</v>
      </c>
      <c r="B1719" s="1">
        <v>45806</v>
      </c>
      <c r="C1719" s="2">
        <f>YEAR(Table2[Order Date])</f>
        <v>2025</v>
      </c>
      <c r="D1719" s="2" t="str">
        <f>TEXT(Table2[Order Date],"mmm")</f>
        <v>May</v>
      </c>
      <c r="E1719" t="s">
        <v>3576</v>
      </c>
      <c r="F1719" t="s">
        <v>28</v>
      </c>
      <c r="G1719" t="s">
        <v>29</v>
      </c>
      <c r="H1719" t="str">
        <f>VLOOKUP(Table2[[#This Row],[City]], Table46[], 2, FALSE)</f>
        <v>Bihar</v>
      </c>
      <c r="I1719" t="s">
        <v>69</v>
      </c>
      <c r="J1719" t="s">
        <v>115</v>
      </c>
      <c r="K1719" t="s">
        <v>1322</v>
      </c>
      <c r="L1719" s="2">
        <v>5</v>
      </c>
      <c r="M1719" s="11">
        <v>17593</v>
      </c>
      <c r="N1719" s="6">
        <v>10</v>
      </c>
      <c r="O1719" s="4">
        <f>Table2[[#This Row],[Discount]]/100</f>
        <v>0.1</v>
      </c>
      <c r="P1719" s="4" t="str">
        <f>IF(Table2[[#This Row],[Discount%]]=0,"No Discount",
IF(Table2[[#This Row],[Discount%]]&lt;=0.1,"Medium Discount",
IF(Table2[[#This Row],[Discount%]]&lt;=0.2,"High Discount")))</f>
        <v>Medium Discount</v>
      </c>
      <c r="Q1719" s="9">
        <f>(Table2[Unit_Price]*Table2[Quantity])*(Table2[Discount]/100)</f>
        <v>8796.5</v>
      </c>
      <c r="R1719" s="10">
        <v>79168.5</v>
      </c>
      <c r="S1719" s="10">
        <v>10613.7</v>
      </c>
      <c r="T1719" s="4">
        <f>Table2[Profit]/Table2[Sales]</f>
        <v>0.13406468481782527</v>
      </c>
      <c r="U1719" t="s">
        <v>38</v>
      </c>
    </row>
    <row r="1720" spans="1:21" x14ac:dyDescent="0.35">
      <c r="A1720">
        <v>11826</v>
      </c>
      <c r="B1720" s="1">
        <v>45750</v>
      </c>
      <c r="C1720" s="2">
        <f>YEAR(Table2[Order Date])</f>
        <v>2025</v>
      </c>
      <c r="D1720" s="2" t="str">
        <f>TEXT(Table2[Order Date],"mmm")</f>
        <v>Apr</v>
      </c>
      <c r="E1720" t="s">
        <v>3577</v>
      </c>
      <c r="F1720" t="s">
        <v>40</v>
      </c>
      <c r="G1720" t="s">
        <v>41</v>
      </c>
      <c r="H1720" t="str">
        <f>VLOOKUP(Table2[[#This Row],[City]], Table46[], 2, FALSE)</f>
        <v>Maharashtra</v>
      </c>
      <c r="I1720" t="s">
        <v>42</v>
      </c>
      <c r="J1720" t="s">
        <v>446</v>
      </c>
      <c r="K1720" t="s">
        <v>3578</v>
      </c>
      <c r="L1720" s="2">
        <v>4</v>
      </c>
      <c r="M1720" s="11">
        <v>49156</v>
      </c>
      <c r="N1720" s="6">
        <v>15</v>
      </c>
      <c r="O1720" s="4">
        <f>Table2[[#This Row],[Discount]]/100</f>
        <v>0.15</v>
      </c>
      <c r="P1720" s="4" t="str">
        <f>IF(Table2[[#This Row],[Discount%]]=0,"No Discount",
IF(Table2[[#This Row],[Discount%]]&lt;=0.1,"Medium Discount",
IF(Table2[[#This Row],[Discount%]]&lt;=0.2,"High Discount")))</f>
        <v>High Discount</v>
      </c>
      <c r="Q1720" s="9">
        <f>(Table2[Unit_Price]*Table2[Quantity])*(Table2[Discount]/100)</f>
        <v>29493.599999999999</v>
      </c>
      <c r="R1720" s="10">
        <v>167130.4</v>
      </c>
      <c r="S1720" s="10">
        <v>13428.97</v>
      </c>
      <c r="T1720" s="4">
        <f>Table2[Profit]/Table2[Sales]</f>
        <v>8.0350253454787399E-2</v>
      </c>
      <c r="U1720" t="s">
        <v>83</v>
      </c>
    </row>
    <row r="1721" spans="1:21" x14ac:dyDescent="0.35">
      <c r="A1721">
        <v>11827</v>
      </c>
      <c r="B1721" s="1">
        <v>45878</v>
      </c>
      <c r="C1721" s="2">
        <f>YEAR(Table2[Order Date])</f>
        <v>2025</v>
      </c>
      <c r="D1721" s="2" t="str">
        <f>TEXT(Table2[Order Date],"mmm")</f>
        <v>Aug</v>
      </c>
      <c r="E1721" t="s">
        <v>3579</v>
      </c>
      <c r="F1721" t="s">
        <v>28</v>
      </c>
      <c r="G1721" t="s">
        <v>85</v>
      </c>
      <c r="H1721" t="str">
        <f>VLOOKUP(Table2[[#This Row],[City]], Table46[], 2, FALSE)</f>
        <v>Odisha</v>
      </c>
      <c r="I1721" t="s">
        <v>69</v>
      </c>
      <c r="J1721" t="s">
        <v>115</v>
      </c>
      <c r="K1721" t="s">
        <v>3580</v>
      </c>
      <c r="L1721" s="2">
        <v>1</v>
      </c>
      <c r="M1721" s="11">
        <v>69990</v>
      </c>
      <c r="N1721" s="6">
        <v>20</v>
      </c>
      <c r="O1721" s="4">
        <f>Table2[[#This Row],[Discount]]/100</f>
        <v>0.2</v>
      </c>
      <c r="P1721" s="4" t="str">
        <f>IF(Table2[[#This Row],[Discount%]]=0,"No Discount",
IF(Table2[[#This Row],[Discount%]]&lt;=0.1,"Medium Discount",
IF(Table2[[#This Row],[Discount%]]&lt;=0.2,"High Discount")))</f>
        <v>High Discount</v>
      </c>
      <c r="Q1721" s="9">
        <f>(Table2[Unit_Price]*Table2[Quantity])*(Table2[Discount]/100)</f>
        <v>13998</v>
      </c>
      <c r="R1721" s="10">
        <v>55992</v>
      </c>
      <c r="S1721" s="10">
        <v>12191.29</v>
      </c>
      <c r="T1721" s="4">
        <f>Table2[Profit]/Table2[Sales]</f>
        <v>0.21773271181597373</v>
      </c>
      <c r="U1721" t="s">
        <v>83</v>
      </c>
    </row>
    <row r="1722" spans="1:21" x14ac:dyDescent="0.35">
      <c r="A1722">
        <v>11828</v>
      </c>
      <c r="B1722" s="1">
        <v>45248</v>
      </c>
      <c r="C1722" s="2">
        <f>YEAR(Table2[Order Date])</f>
        <v>2023</v>
      </c>
      <c r="D1722" s="2" t="str">
        <f>TEXT(Table2[Order Date],"mmm")</f>
        <v>Nov</v>
      </c>
      <c r="E1722" t="s">
        <v>3581</v>
      </c>
      <c r="F1722" t="s">
        <v>40</v>
      </c>
      <c r="G1722" t="s">
        <v>62</v>
      </c>
      <c r="H1722" t="str">
        <f>VLOOKUP(Table2[[#This Row],[City]], Table46[], 2, FALSE)</f>
        <v>Goa</v>
      </c>
      <c r="I1722" t="s">
        <v>86</v>
      </c>
      <c r="J1722" t="s">
        <v>90</v>
      </c>
      <c r="K1722" t="s">
        <v>3582</v>
      </c>
      <c r="L1722" s="2">
        <v>1</v>
      </c>
      <c r="M1722" s="11">
        <v>15975</v>
      </c>
      <c r="N1722" s="6">
        <v>0</v>
      </c>
      <c r="O1722" s="4">
        <f>Table2[[#This Row],[Discount]]/100</f>
        <v>0</v>
      </c>
      <c r="P1722" s="4" t="str">
        <f>IF(Table2[[#This Row],[Discount%]]=0,"No Discount",
IF(Table2[[#This Row],[Discount%]]&lt;=0.1,"Medium Discount",
IF(Table2[[#This Row],[Discount%]]&lt;=0.2,"High Discount")))</f>
        <v>No Discount</v>
      </c>
      <c r="Q1722" s="9">
        <f>(Table2[Unit_Price]*Table2[Quantity])*(Table2[Discount]/100)</f>
        <v>0</v>
      </c>
      <c r="R1722" s="10">
        <v>15975</v>
      </c>
      <c r="S1722" s="10">
        <v>1906.84</v>
      </c>
      <c r="T1722" s="4">
        <f>Table2[Profit]/Table2[Sales]</f>
        <v>0.1193640062597809</v>
      </c>
      <c r="U1722" t="s">
        <v>38</v>
      </c>
    </row>
    <row r="1723" spans="1:21" x14ac:dyDescent="0.35">
      <c r="A1723">
        <v>11829</v>
      </c>
      <c r="B1723" s="1">
        <v>45393</v>
      </c>
      <c r="C1723" s="2">
        <f>YEAR(Table2[Order Date])</f>
        <v>2024</v>
      </c>
      <c r="D1723" s="2" t="str">
        <f>TEXT(Table2[Order Date],"mmm")</f>
        <v>Apr</v>
      </c>
      <c r="E1723" t="s">
        <v>3583</v>
      </c>
      <c r="F1723" t="s">
        <v>28</v>
      </c>
      <c r="G1723" t="s">
        <v>85</v>
      </c>
      <c r="H1723" t="str">
        <f>VLOOKUP(Table2[[#This Row],[City]], Table46[], 2, FALSE)</f>
        <v>Odisha</v>
      </c>
      <c r="I1723" t="s">
        <v>96</v>
      </c>
      <c r="J1723" t="s">
        <v>138</v>
      </c>
      <c r="K1723" t="s">
        <v>3584</v>
      </c>
      <c r="L1723" s="2">
        <v>3</v>
      </c>
      <c r="M1723" s="11">
        <v>703</v>
      </c>
      <c r="N1723" s="6">
        <v>0</v>
      </c>
      <c r="O1723" s="4">
        <f>Table2[[#This Row],[Discount]]/100</f>
        <v>0</v>
      </c>
      <c r="P1723" s="4" t="str">
        <f>IF(Table2[[#This Row],[Discount%]]=0,"No Discount",
IF(Table2[[#This Row],[Discount%]]&lt;=0.1,"Medium Discount",
IF(Table2[[#This Row],[Discount%]]&lt;=0.2,"High Discount")))</f>
        <v>No Discount</v>
      </c>
      <c r="Q1723" s="9">
        <f>(Table2[Unit_Price]*Table2[Quantity])*(Table2[Discount]/100)</f>
        <v>0</v>
      </c>
      <c r="R1723" s="10">
        <v>2109</v>
      </c>
      <c r="S1723" s="10">
        <v>523.44000000000005</v>
      </c>
      <c r="T1723" s="4">
        <f>Table2[Profit]/Table2[Sales]</f>
        <v>0.24819345661450928</v>
      </c>
      <c r="U1723" t="s">
        <v>20</v>
      </c>
    </row>
    <row r="1724" spans="1:21" x14ac:dyDescent="0.35">
      <c r="A1724">
        <v>11830</v>
      </c>
      <c r="B1724" s="1">
        <v>45766</v>
      </c>
      <c r="C1724" s="2">
        <f>YEAR(Table2[Order Date])</f>
        <v>2025</v>
      </c>
      <c r="D1724" s="2" t="str">
        <f>TEXT(Table2[Order Date],"mmm")</f>
        <v>Apr</v>
      </c>
      <c r="E1724" t="s">
        <v>3585</v>
      </c>
      <c r="F1724" t="s">
        <v>28</v>
      </c>
      <c r="G1724" t="s">
        <v>35</v>
      </c>
      <c r="H1724" t="str">
        <f>VLOOKUP(Table2[[#This Row],[City]], Table46[], 2, FALSE)</f>
        <v>West Bengal</v>
      </c>
      <c r="I1724" t="s">
        <v>46</v>
      </c>
      <c r="J1724" t="s">
        <v>209</v>
      </c>
      <c r="K1724" t="s">
        <v>3586</v>
      </c>
      <c r="L1724" s="2">
        <v>5</v>
      </c>
      <c r="M1724" s="11">
        <v>66702</v>
      </c>
      <c r="N1724" s="6">
        <v>20</v>
      </c>
      <c r="O1724" s="4">
        <f>Table2[[#This Row],[Discount]]/100</f>
        <v>0.2</v>
      </c>
      <c r="P1724" s="4" t="str">
        <f>IF(Table2[[#This Row],[Discount%]]=0,"No Discount",
IF(Table2[[#This Row],[Discount%]]&lt;=0.1,"Medium Discount",
IF(Table2[[#This Row],[Discount%]]&lt;=0.2,"High Discount")))</f>
        <v>High Discount</v>
      </c>
      <c r="Q1724" s="9">
        <f>(Table2[Unit_Price]*Table2[Quantity])*(Table2[Discount]/100)</f>
        <v>66702</v>
      </c>
      <c r="R1724" s="10">
        <v>266808</v>
      </c>
      <c r="S1724" s="10">
        <v>57998.38</v>
      </c>
      <c r="T1724" s="4">
        <f>Table2[Profit]/Table2[Sales]</f>
        <v>0.21737871428143082</v>
      </c>
      <c r="U1724" t="s">
        <v>72</v>
      </c>
    </row>
    <row r="1725" spans="1:21" x14ac:dyDescent="0.35">
      <c r="A1725">
        <v>11831</v>
      </c>
      <c r="B1725" s="1">
        <v>45525</v>
      </c>
      <c r="C1725" s="2">
        <f>YEAR(Table2[Order Date])</f>
        <v>2024</v>
      </c>
      <c r="D1725" s="2" t="str">
        <f>TEXT(Table2[Order Date],"mmm")</f>
        <v>Aug</v>
      </c>
      <c r="E1725" t="s">
        <v>3587</v>
      </c>
      <c r="F1725" t="s">
        <v>28</v>
      </c>
      <c r="G1725" t="s">
        <v>114</v>
      </c>
      <c r="H1725" t="str">
        <f>VLOOKUP(Table2[[#This Row],[City]], Table46[], 2, FALSE)</f>
        <v>Jharkhand</v>
      </c>
      <c r="I1725" t="s">
        <v>42</v>
      </c>
      <c r="J1725" t="s">
        <v>446</v>
      </c>
      <c r="K1725" t="s">
        <v>3588</v>
      </c>
      <c r="L1725" s="2">
        <v>5</v>
      </c>
      <c r="M1725" s="11">
        <v>76759</v>
      </c>
      <c r="N1725" s="6">
        <v>10</v>
      </c>
      <c r="O1725" s="4">
        <f>Table2[[#This Row],[Discount]]/100</f>
        <v>0.1</v>
      </c>
      <c r="P1725" s="4" t="str">
        <f>IF(Table2[[#This Row],[Discount%]]=0,"No Discount",
IF(Table2[[#This Row],[Discount%]]&lt;=0.1,"Medium Discount",
IF(Table2[[#This Row],[Discount%]]&lt;=0.2,"High Discount")))</f>
        <v>Medium Discount</v>
      </c>
      <c r="Q1725" s="9">
        <f>(Table2[Unit_Price]*Table2[Quantity])*(Table2[Discount]/100)</f>
        <v>38379.5</v>
      </c>
      <c r="R1725" s="10">
        <v>345415.5</v>
      </c>
      <c r="S1725" s="10">
        <v>17880.099999999999</v>
      </c>
      <c r="T1725" s="4">
        <f>Table2[Profit]/Table2[Sales]</f>
        <v>5.1764034908682435E-2</v>
      </c>
      <c r="U1725" t="s">
        <v>20</v>
      </c>
    </row>
    <row r="1726" spans="1:21" x14ac:dyDescent="0.35">
      <c r="A1726">
        <v>11833</v>
      </c>
      <c r="B1726" s="1">
        <v>45912</v>
      </c>
      <c r="C1726" s="2">
        <f>YEAR(Table2[Order Date])</f>
        <v>2025</v>
      </c>
      <c r="D1726" s="2" t="str">
        <f>TEXT(Table2[Order Date],"mmm")</f>
        <v>Sep</v>
      </c>
      <c r="E1726" t="s">
        <v>3590</v>
      </c>
      <c r="F1726" t="s">
        <v>28</v>
      </c>
      <c r="G1726" t="s">
        <v>29</v>
      </c>
      <c r="H1726" t="str">
        <f>VLOOKUP(Table2[[#This Row],[City]], Table46[], 2, FALSE)</f>
        <v>Bihar</v>
      </c>
      <c r="I1726" t="s">
        <v>86</v>
      </c>
      <c r="J1726" t="s">
        <v>171</v>
      </c>
      <c r="K1726" t="s">
        <v>3591</v>
      </c>
      <c r="L1726" s="2">
        <v>3</v>
      </c>
      <c r="M1726" s="11">
        <v>24181</v>
      </c>
      <c r="N1726" s="6">
        <v>15</v>
      </c>
      <c r="O1726" s="4">
        <f>Table2[[#This Row],[Discount]]/100</f>
        <v>0.15</v>
      </c>
      <c r="P1726" s="4" t="str">
        <f>IF(Table2[[#This Row],[Discount%]]=0,"No Discount",
IF(Table2[[#This Row],[Discount%]]&lt;=0.1,"Medium Discount",
IF(Table2[[#This Row],[Discount%]]&lt;=0.2,"High Discount")))</f>
        <v>High Discount</v>
      </c>
      <c r="Q1726" s="9">
        <f>(Table2[Unit_Price]*Table2[Quantity])*(Table2[Discount]/100)</f>
        <v>10881.449999999999</v>
      </c>
      <c r="R1726" s="10">
        <v>61661.55</v>
      </c>
      <c r="S1726" s="10">
        <v>6034.85</v>
      </c>
      <c r="T1726" s="4">
        <f>Table2[Profit]/Table2[Sales]</f>
        <v>9.7870553043184941E-2</v>
      </c>
      <c r="U1726" t="s">
        <v>72</v>
      </c>
    </row>
    <row r="1727" spans="1:21" x14ac:dyDescent="0.35">
      <c r="A1727">
        <v>11835</v>
      </c>
      <c r="B1727" s="1">
        <v>45540</v>
      </c>
      <c r="C1727" s="2">
        <f>YEAR(Table2[Order Date])</f>
        <v>2024</v>
      </c>
      <c r="D1727" s="2" t="str">
        <f>TEXT(Table2[Order Date],"mmm")</f>
        <v>Sep</v>
      </c>
      <c r="E1727" t="s">
        <v>3592</v>
      </c>
      <c r="F1727" t="s">
        <v>22</v>
      </c>
      <c r="G1727" t="s">
        <v>74</v>
      </c>
      <c r="H1727" t="str">
        <f>VLOOKUP(Table2[[#This Row],[City]], Table46[], 2, FALSE)</f>
        <v>Chandigarh</v>
      </c>
      <c r="I1727" t="s">
        <v>30</v>
      </c>
      <c r="J1727" t="s">
        <v>322</v>
      </c>
      <c r="K1727" t="s">
        <v>3593</v>
      </c>
      <c r="L1727" s="2">
        <v>2</v>
      </c>
      <c r="M1727" s="11">
        <v>19243</v>
      </c>
      <c r="N1727" s="6">
        <v>20</v>
      </c>
      <c r="O1727" s="4">
        <f>Table2[[#This Row],[Discount]]/100</f>
        <v>0.2</v>
      </c>
      <c r="P1727" s="4" t="str">
        <f>IF(Table2[[#This Row],[Discount%]]=0,"No Discount",
IF(Table2[[#This Row],[Discount%]]&lt;=0.1,"Medium Discount",
IF(Table2[[#This Row],[Discount%]]&lt;=0.2,"High Discount")))</f>
        <v>High Discount</v>
      </c>
      <c r="Q1727" s="9">
        <f>(Table2[Unit_Price]*Table2[Quantity])*(Table2[Discount]/100)</f>
        <v>7697.2000000000007</v>
      </c>
      <c r="R1727" s="10">
        <v>30788.799999999999</v>
      </c>
      <c r="S1727" s="10">
        <v>5286.49</v>
      </c>
      <c r="T1727" s="4">
        <f>Table2[Profit]/Table2[Sales]</f>
        <v>0.17170172270436002</v>
      </c>
      <c r="U1727" t="s">
        <v>33</v>
      </c>
    </row>
    <row r="1728" spans="1:21" x14ac:dyDescent="0.35">
      <c r="A1728">
        <v>11836</v>
      </c>
      <c r="B1728" s="1">
        <v>45781</v>
      </c>
      <c r="C1728" s="2">
        <f>YEAR(Table2[Order Date])</f>
        <v>2025</v>
      </c>
      <c r="D1728" s="2" t="str">
        <f>TEXT(Table2[Order Date],"mmm")</f>
        <v>May</v>
      </c>
      <c r="E1728" t="s">
        <v>3594</v>
      </c>
      <c r="F1728" t="s">
        <v>15</v>
      </c>
      <c r="G1728" t="s">
        <v>174</v>
      </c>
      <c r="H1728" t="str">
        <f>VLOOKUP(Table2[[#This Row],[City]], Table46[], 2, FALSE)</f>
        <v>Tamil Nadu</v>
      </c>
      <c r="I1728" t="s">
        <v>69</v>
      </c>
      <c r="J1728" t="s">
        <v>70</v>
      </c>
      <c r="K1728" t="s">
        <v>3595</v>
      </c>
      <c r="L1728" s="2">
        <v>5</v>
      </c>
      <c r="M1728" s="11">
        <v>45145</v>
      </c>
      <c r="N1728" s="6">
        <v>5</v>
      </c>
      <c r="O1728" s="4">
        <f>Table2[[#This Row],[Discount]]/100</f>
        <v>0.05</v>
      </c>
      <c r="P1728" s="4" t="str">
        <f>IF(Table2[[#This Row],[Discount%]]=0,"No Discount",
IF(Table2[[#This Row],[Discount%]]&lt;=0.1,"Medium Discount",
IF(Table2[[#This Row],[Discount%]]&lt;=0.2,"High Discount")))</f>
        <v>Medium Discount</v>
      </c>
      <c r="Q1728" s="9">
        <f>(Table2[Unit_Price]*Table2[Quantity])*(Table2[Discount]/100)</f>
        <v>11286.25</v>
      </c>
      <c r="R1728" s="10">
        <v>214438.75</v>
      </c>
      <c r="S1728" s="10">
        <v>50723.79</v>
      </c>
      <c r="T1728" s="4">
        <f>Table2[Profit]/Table2[Sales]</f>
        <v>0.23654208952439801</v>
      </c>
      <c r="U1728" t="s">
        <v>72</v>
      </c>
    </row>
    <row r="1729" spans="1:21" x14ac:dyDescent="0.35">
      <c r="A1729">
        <v>11837</v>
      </c>
      <c r="B1729" s="1">
        <v>45662</v>
      </c>
      <c r="C1729" s="2">
        <f>YEAR(Table2[Order Date])</f>
        <v>2025</v>
      </c>
      <c r="D1729" s="2" t="str">
        <f>TEXT(Table2[Order Date],"mmm")</f>
        <v>Jan</v>
      </c>
      <c r="E1729" t="s">
        <v>3596</v>
      </c>
      <c r="F1729" t="s">
        <v>40</v>
      </c>
      <c r="G1729" t="s">
        <v>41</v>
      </c>
      <c r="H1729" t="str">
        <f>VLOOKUP(Table2[[#This Row],[City]], Table46[], 2, FALSE)</f>
        <v>Maharashtra</v>
      </c>
      <c r="I1729" t="s">
        <v>69</v>
      </c>
      <c r="J1729" t="s">
        <v>115</v>
      </c>
      <c r="K1729" t="s">
        <v>3597</v>
      </c>
      <c r="L1729" s="2">
        <v>4</v>
      </c>
      <c r="M1729" s="11">
        <v>26100</v>
      </c>
      <c r="N1729" s="6">
        <v>0</v>
      </c>
      <c r="O1729" s="4">
        <f>Table2[[#This Row],[Discount]]/100</f>
        <v>0</v>
      </c>
      <c r="P1729" s="4" t="str">
        <f>IF(Table2[[#This Row],[Discount%]]=0,"No Discount",
IF(Table2[[#This Row],[Discount%]]&lt;=0.1,"Medium Discount",
IF(Table2[[#This Row],[Discount%]]&lt;=0.2,"High Discount")))</f>
        <v>No Discount</v>
      </c>
      <c r="Q1729" s="9">
        <f>(Table2[Unit_Price]*Table2[Quantity])*(Table2[Discount]/100)</f>
        <v>0</v>
      </c>
      <c r="R1729" s="10">
        <v>104400</v>
      </c>
      <c r="S1729" s="10">
        <v>18021.09</v>
      </c>
      <c r="T1729" s="4">
        <f>Table2[Profit]/Table2[Sales]</f>
        <v>0.17261580459770115</v>
      </c>
      <c r="U1729" t="s">
        <v>83</v>
      </c>
    </row>
    <row r="1730" spans="1:21" x14ac:dyDescent="0.35">
      <c r="A1730">
        <v>11838</v>
      </c>
      <c r="B1730" s="1">
        <v>45331</v>
      </c>
      <c r="C1730" s="2">
        <f>YEAR(Table2[Order Date])</f>
        <v>2024</v>
      </c>
      <c r="D1730" s="2" t="str">
        <f>TEXT(Table2[Order Date],"mmm")</f>
        <v>Feb</v>
      </c>
      <c r="E1730" t="s">
        <v>3598</v>
      </c>
      <c r="F1730" t="s">
        <v>22</v>
      </c>
      <c r="G1730" t="s">
        <v>54</v>
      </c>
      <c r="H1730" t="str">
        <f>VLOOKUP(Table2[[#This Row],[City]], Table46[], 2, FALSE)</f>
        <v>Uttar Pradesh</v>
      </c>
      <c r="I1730" t="s">
        <v>129</v>
      </c>
      <c r="J1730" t="s">
        <v>168</v>
      </c>
      <c r="K1730" t="s">
        <v>3599</v>
      </c>
      <c r="L1730" s="2">
        <v>4</v>
      </c>
      <c r="M1730" s="11">
        <v>30438</v>
      </c>
      <c r="N1730" s="6">
        <v>5</v>
      </c>
      <c r="O1730" s="4">
        <f>Table2[[#This Row],[Discount]]/100</f>
        <v>0.05</v>
      </c>
      <c r="P1730" s="4" t="str">
        <f>IF(Table2[[#This Row],[Discount%]]=0,"No Discount",
IF(Table2[[#This Row],[Discount%]]&lt;=0.1,"Medium Discount",
IF(Table2[[#This Row],[Discount%]]&lt;=0.2,"High Discount")))</f>
        <v>Medium Discount</v>
      </c>
      <c r="Q1730" s="9">
        <f>(Table2[Unit_Price]*Table2[Quantity])*(Table2[Discount]/100)</f>
        <v>6087.6</v>
      </c>
      <c r="R1730" s="10">
        <v>115664.4</v>
      </c>
      <c r="S1730" s="10">
        <v>7810.86</v>
      </c>
      <c r="T1730" s="4">
        <f>Table2[Profit]/Table2[Sales]</f>
        <v>6.7530372353118165E-2</v>
      </c>
      <c r="U1730" t="s">
        <v>33</v>
      </c>
    </row>
    <row r="1731" spans="1:21" x14ac:dyDescent="0.35">
      <c r="A1731">
        <v>11839</v>
      </c>
      <c r="B1731" s="1">
        <v>45870</v>
      </c>
      <c r="C1731" s="2">
        <f>YEAR(Table2[Order Date])</f>
        <v>2025</v>
      </c>
      <c r="D1731" s="2" t="str">
        <f>TEXT(Table2[Order Date],"mmm")</f>
        <v>Aug</v>
      </c>
      <c r="E1731" t="s">
        <v>3600</v>
      </c>
      <c r="F1731" t="s">
        <v>40</v>
      </c>
      <c r="G1731" t="s">
        <v>50</v>
      </c>
      <c r="H1731" t="str">
        <f>VLOOKUP(Table2[[#This Row],[City]], Table46[], 2, FALSE)</f>
        <v>Maharashtra</v>
      </c>
      <c r="I1731" t="s">
        <v>129</v>
      </c>
      <c r="J1731" t="s">
        <v>164</v>
      </c>
      <c r="K1731" t="s">
        <v>3601</v>
      </c>
      <c r="L1731" s="2">
        <v>5</v>
      </c>
      <c r="M1731" s="11">
        <v>50296</v>
      </c>
      <c r="N1731" s="6">
        <v>10</v>
      </c>
      <c r="O1731" s="4">
        <f>Table2[[#This Row],[Discount]]/100</f>
        <v>0.1</v>
      </c>
      <c r="P1731" s="4" t="str">
        <f>IF(Table2[[#This Row],[Discount%]]=0,"No Discount",
IF(Table2[[#This Row],[Discount%]]&lt;=0.1,"Medium Discount",
IF(Table2[[#This Row],[Discount%]]&lt;=0.2,"High Discount")))</f>
        <v>Medium Discount</v>
      </c>
      <c r="Q1731" s="9">
        <f>(Table2[Unit_Price]*Table2[Quantity])*(Table2[Discount]/100)</f>
        <v>25148</v>
      </c>
      <c r="R1731" s="10">
        <v>226332</v>
      </c>
      <c r="S1731" s="10">
        <v>13420.72</v>
      </c>
      <c r="T1731" s="4">
        <f>Table2[Profit]/Table2[Sales]</f>
        <v>5.9296608521994233E-2</v>
      </c>
      <c r="U1731" t="s">
        <v>33</v>
      </c>
    </row>
    <row r="1732" spans="1:21" x14ac:dyDescent="0.35">
      <c r="A1732">
        <v>11840</v>
      </c>
      <c r="B1732" s="1">
        <v>45716</v>
      </c>
      <c r="C1732" s="2">
        <f>YEAR(Table2[Order Date])</f>
        <v>2025</v>
      </c>
      <c r="D1732" s="2" t="str">
        <f>TEXT(Table2[Order Date],"mmm")</f>
        <v>Feb</v>
      </c>
      <c r="E1732" t="s">
        <v>3602</v>
      </c>
      <c r="F1732" t="s">
        <v>28</v>
      </c>
      <c r="G1732" t="s">
        <v>29</v>
      </c>
      <c r="H1732" t="str">
        <f>VLOOKUP(Table2[[#This Row],[City]], Table46[], 2, FALSE)</f>
        <v>Bihar</v>
      </c>
      <c r="I1732" t="s">
        <v>42</v>
      </c>
      <c r="J1732" t="s">
        <v>188</v>
      </c>
      <c r="K1732" t="s">
        <v>3603</v>
      </c>
      <c r="L1732" s="2">
        <v>1</v>
      </c>
      <c r="M1732" s="11">
        <v>63288</v>
      </c>
      <c r="N1732" s="6">
        <v>15</v>
      </c>
      <c r="O1732" s="4">
        <f>Table2[[#This Row],[Discount]]/100</f>
        <v>0.15</v>
      </c>
      <c r="P1732" s="4" t="str">
        <f>IF(Table2[[#This Row],[Discount%]]=0,"No Discount",
IF(Table2[[#This Row],[Discount%]]&lt;=0.1,"Medium Discount",
IF(Table2[[#This Row],[Discount%]]&lt;=0.2,"High Discount")))</f>
        <v>High Discount</v>
      </c>
      <c r="Q1732" s="9">
        <f>(Table2[Unit_Price]*Table2[Quantity])*(Table2[Discount]/100)</f>
        <v>9493.1999999999989</v>
      </c>
      <c r="R1732" s="10">
        <v>53794.8</v>
      </c>
      <c r="S1732" s="10">
        <v>9995.32</v>
      </c>
      <c r="T1732" s="4">
        <f>Table2[Profit]/Table2[Sales]</f>
        <v>0.18580457590696497</v>
      </c>
      <c r="U1732" t="s">
        <v>83</v>
      </c>
    </row>
    <row r="1733" spans="1:21" x14ac:dyDescent="0.35">
      <c r="A1733">
        <v>11841</v>
      </c>
      <c r="B1733" s="1">
        <v>45230</v>
      </c>
      <c r="C1733" s="2">
        <f>YEAR(Table2[Order Date])</f>
        <v>2023</v>
      </c>
      <c r="D1733" s="2" t="str">
        <f>TEXT(Table2[Order Date],"mmm")</f>
        <v>Oct</v>
      </c>
      <c r="E1733" t="s">
        <v>3604</v>
      </c>
      <c r="F1733" t="s">
        <v>15</v>
      </c>
      <c r="G1733" t="s">
        <v>68</v>
      </c>
      <c r="H1733" t="str">
        <f>VLOOKUP(Table2[[#This Row],[City]], Table46[], 2, FALSE)</f>
        <v>Telangana</v>
      </c>
      <c r="I1733" t="s">
        <v>129</v>
      </c>
      <c r="J1733" t="s">
        <v>168</v>
      </c>
      <c r="K1733" t="s">
        <v>3266</v>
      </c>
      <c r="L1733" s="2">
        <v>4</v>
      </c>
      <c r="M1733" s="11">
        <v>71030</v>
      </c>
      <c r="N1733" s="6">
        <v>5</v>
      </c>
      <c r="O1733" s="4">
        <f>Table2[[#This Row],[Discount]]/100</f>
        <v>0.05</v>
      </c>
      <c r="P1733" s="4" t="str">
        <f>IF(Table2[[#This Row],[Discount%]]=0,"No Discount",
IF(Table2[[#This Row],[Discount%]]&lt;=0.1,"Medium Discount",
IF(Table2[[#This Row],[Discount%]]&lt;=0.2,"High Discount")))</f>
        <v>Medium Discount</v>
      </c>
      <c r="Q1733" s="9">
        <f>(Table2[Unit_Price]*Table2[Quantity])*(Table2[Discount]/100)</f>
        <v>14206</v>
      </c>
      <c r="R1733" s="10">
        <v>269914</v>
      </c>
      <c r="S1733" s="10">
        <v>65933.8</v>
      </c>
      <c r="T1733" s="4">
        <f>Table2[Profit]/Table2[Sales]</f>
        <v>0.24427706602843871</v>
      </c>
      <c r="U1733" t="s">
        <v>72</v>
      </c>
    </row>
    <row r="1734" spans="1:21" x14ac:dyDescent="0.35">
      <c r="A1734">
        <v>11842</v>
      </c>
      <c r="B1734" s="1">
        <v>45210</v>
      </c>
      <c r="C1734" s="2">
        <f>YEAR(Table2[Order Date])</f>
        <v>2023</v>
      </c>
      <c r="D1734" s="2" t="str">
        <f>TEXT(Table2[Order Date],"mmm")</f>
        <v>Oct</v>
      </c>
      <c r="E1734" t="s">
        <v>3605</v>
      </c>
      <c r="F1734" t="s">
        <v>15</v>
      </c>
      <c r="G1734" t="s">
        <v>16</v>
      </c>
      <c r="H1734" t="str">
        <f>VLOOKUP(Table2[[#This Row],[City]], Table46[], 2, FALSE)</f>
        <v>Karnataka</v>
      </c>
      <c r="I1734" t="s">
        <v>42</v>
      </c>
      <c r="J1734" t="s">
        <v>446</v>
      </c>
      <c r="K1734" t="s">
        <v>3606</v>
      </c>
      <c r="L1734" s="2">
        <v>5</v>
      </c>
      <c r="M1734" s="11">
        <v>75726</v>
      </c>
      <c r="N1734" s="6">
        <v>20</v>
      </c>
      <c r="O1734" s="4">
        <f>Table2[[#This Row],[Discount]]/100</f>
        <v>0.2</v>
      </c>
      <c r="P1734" s="4" t="str">
        <f>IF(Table2[[#This Row],[Discount%]]=0,"No Discount",
IF(Table2[[#This Row],[Discount%]]&lt;=0.1,"Medium Discount",
IF(Table2[[#This Row],[Discount%]]&lt;=0.2,"High Discount")))</f>
        <v>High Discount</v>
      </c>
      <c r="Q1734" s="9">
        <f>(Table2[Unit_Price]*Table2[Quantity])*(Table2[Discount]/100)</f>
        <v>75726</v>
      </c>
      <c r="R1734" s="10">
        <v>302904</v>
      </c>
      <c r="S1734" s="10">
        <v>32229.38</v>
      </c>
      <c r="T1734" s="4">
        <f>Table2[Profit]/Table2[Sales]</f>
        <v>0.10640130206269974</v>
      </c>
      <c r="U1734" t="s">
        <v>72</v>
      </c>
    </row>
    <row r="1735" spans="1:21" x14ac:dyDescent="0.35">
      <c r="A1735">
        <v>11843</v>
      </c>
      <c r="B1735" s="1">
        <v>45926</v>
      </c>
      <c r="C1735" s="2">
        <f>YEAR(Table2[Order Date])</f>
        <v>2025</v>
      </c>
      <c r="D1735" s="2" t="str">
        <f>TEXT(Table2[Order Date],"mmm")</f>
        <v>Sep</v>
      </c>
      <c r="E1735" t="s">
        <v>3607</v>
      </c>
      <c r="F1735" t="s">
        <v>15</v>
      </c>
      <c r="G1735" t="s">
        <v>174</v>
      </c>
      <c r="H1735" t="str">
        <f>VLOOKUP(Table2[[#This Row],[City]], Table46[], 2, FALSE)</f>
        <v>Tamil Nadu</v>
      </c>
      <c r="I1735" t="s">
        <v>129</v>
      </c>
      <c r="J1735" t="s">
        <v>168</v>
      </c>
      <c r="K1735" t="s">
        <v>3608</v>
      </c>
      <c r="L1735" s="2">
        <v>1</v>
      </c>
      <c r="M1735" s="11">
        <v>20686</v>
      </c>
      <c r="N1735" s="6">
        <v>5</v>
      </c>
      <c r="O1735" s="4">
        <f>Table2[[#This Row],[Discount]]/100</f>
        <v>0.05</v>
      </c>
      <c r="P1735" s="4" t="str">
        <f>IF(Table2[[#This Row],[Discount%]]=0,"No Discount",
IF(Table2[[#This Row],[Discount%]]&lt;=0.1,"Medium Discount",
IF(Table2[[#This Row],[Discount%]]&lt;=0.2,"High Discount")))</f>
        <v>Medium Discount</v>
      </c>
      <c r="Q1735" s="9">
        <f>(Table2[Unit_Price]*Table2[Quantity])*(Table2[Discount]/100)</f>
        <v>1034.3</v>
      </c>
      <c r="R1735" s="10">
        <v>19651.7</v>
      </c>
      <c r="S1735" s="10">
        <v>3465.12</v>
      </c>
      <c r="T1735" s="4">
        <f>Table2[Profit]/Table2[Sales]</f>
        <v>0.17632673000300228</v>
      </c>
      <c r="U1735" t="s">
        <v>20</v>
      </c>
    </row>
    <row r="1736" spans="1:21" x14ac:dyDescent="0.35">
      <c r="A1736">
        <v>11844</v>
      </c>
      <c r="B1736" s="1">
        <v>45241</v>
      </c>
      <c r="C1736" s="2">
        <f>YEAR(Table2[Order Date])</f>
        <v>2023</v>
      </c>
      <c r="D1736" s="2" t="str">
        <f>TEXT(Table2[Order Date],"mmm")</f>
        <v>Nov</v>
      </c>
      <c r="E1736" t="s">
        <v>3609</v>
      </c>
      <c r="F1736" t="s">
        <v>15</v>
      </c>
      <c r="G1736" t="s">
        <v>93</v>
      </c>
      <c r="H1736" t="str">
        <f>VLOOKUP(Table2[[#This Row],[City]], Table46[], 2, FALSE)</f>
        <v>Tamil Nadu</v>
      </c>
      <c r="I1736" t="s">
        <v>30</v>
      </c>
      <c r="J1736" t="s">
        <v>31</v>
      </c>
      <c r="K1736" t="s">
        <v>3610</v>
      </c>
      <c r="L1736" s="2">
        <v>5</v>
      </c>
      <c r="M1736" s="11">
        <v>73393</v>
      </c>
      <c r="N1736" s="6">
        <v>20</v>
      </c>
      <c r="O1736" s="4">
        <f>Table2[[#This Row],[Discount]]/100</f>
        <v>0.2</v>
      </c>
      <c r="P1736" s="4" t="str">
        <f>IF(Table2[[#This Row],[Discount%]]=0,"No Discount",
IF(Table2[[#This Row],[Discount%]]&lt;=0.1,"Medium Discount",
IF(Table2[[#This Row],[Discount%]]&lt;=0.2,"High Discount")))</f>
        <v>High Discount</v>
      </c>
      <c r="Q1736" s="9">
        <f>(Table2[Unit_Price]*Table2[Quantity])*(Table2[Discount]/100)</f>
        <v>73393</v>
      </c>
      <c r="R1736" s="10">
        <v>293572</v>
      </c>
      <c r="S1736" s="10">
        <v>37544.54</v>
      </c>
      <c r="T1736" s="4">
        <f>Table2[Profit]/Table2[Sales]</f>
        <v>0.1278886951071628</v>
      </c>
      <c r="U1736" t="s">
        <v>33</v>
      </c>
    </row>
    <row r="1737" spans="1:21" x14ac:dyDescent="0.35">
      <c r="A1737">
        <v>11845</v>
      </c>
      <c r="B1737" s="1">
        <v>45705</v>
      </c>
      <c r="C1737" s="2">
        <f>YEAR(Table2[Order Date])</f>
        <v>2025</v>
      </c>
      <c r="D1737" s="2" t="str">
        <f>TEXT(Table2[Order Date],"mmm")</f>
        <v>Feb</v>
      </c>
      <c r="E1737" t="s">
        <v>3611</v>
      </c>
      <c r="F1737" t="s">
        <v>28</v>
      </c>
      <c r="G1737" t="s">
        <v>144</v>
      </c>
      <c r="H1737" t="str">
        <f>VLOOKUP(Table2[[#This Row],[City]], Table46[], 2, FALSE)</f>
        <v>Assam</v>
      </c>
      <c r="I1737" t="s">
        <v>69</v>
      </c>
      <c r="J1737" t="s">
        <v>123</v>
      </c>
      <c r="K1737" t="s">
        <v>3612</v>
      </c>
      <c r="L1737" s="2">
        <v>4</v>
      </c>
      <c r="M1737" s="11">
        <v>27500</v>
      </c>
      <c r="N1737" s="6">
        <v>15</v>
      </c>
      <c r="O1737" s="4">
        <f>Table2[[#This Row],[Discount]]/100</f>
        <v>0.15</v>
      </c>
      <c r="P1737" s="4" t="str">
        <f>IF(Table2[[#This Row],[Discount%]]=0,"No Discount",
IF(Table2[[#This Row],[Discount%]]&lt;=0.1,"Medium Discount",
IF(Table2[[#This Row],[Discount%]]&lt;=0.2,"High Discount")))</f>
        <v>High Discount</v>
      </c>
      <c r="Q1737" s="9">
        <f>(Table2[Unit_Price]*Table2[Quantity])*(Table2[Discount]/100)</f>
        <v>16500</v>
      </c>
      <c r="R1737" s="10">
        <v>93500</v>
      </c>
      <c r="S1737" s="10">
        <v>13146.4</v>
      </c>
      <c r="T1737" s="4">
        <f>Table2[Profit]/Table2[Sales]</f>
        <v>0.14060320855614972</v>
      </c>
      <c r="U1737" t="s">
        <v>20</v>
      </c>
    </row>
    <row r="1738" spans="1:21" x14ac:dyDescent="0.35">
      <c r="A1738">
        <v>11846</v>
      </c>
      <c r="B1738" s="1">
        <v>45865</v>
      </c>
      <c r="C1738" s="2">
        <f>YEAR(Table2[Order Date])</f>
        <v>2025</v>
      </c>
      <c r="D1738" s="2" t="str">
        <f>TEXT(Table2[Order Date],"mmm")</f>
        <v>Jul</v>
      </c>
      <c r="E1738" t="s">
        <v>3613</v>
      </c>
      <c r="F1738" t="s">
        <v>15</v>
      </c>
      <c r="G1738" t="s">
        <v>16</v>
      </c>
      <c r="H1738" t="str">
        <f>VLOOKUP(Table2[[#This Row],[City]], Table46[], 2, FALSE)</f>
        <v>Karnataka</v>
      </c>
      <c r="I1738" t="s">
        <v>86</v>
      </c>
      <c r="J1738" t="s">
        <v>87</v>
      </c>
      <c r="K1738" t="s">
        <v>3614</v>
      </c>
      <c r="L1738" s="2">
        <v>1</v>
      </c>
      <c r="M1738" s="11">
        <v>64643</v>
      </c>
      <c r="N1738" s="6">
        <v>5</v>
      </c>
      <c r="O1738" s="4">
        <f>Table2[[#This Row],[Discount]]/100</f>
        <v>0.05</v>
      </c>
      <c r="P1738" s="4" t="str">
        <f>IF(Table2[[#This Row],[Discount%]]=0,"No Discount",
IF(Table2[[#This Row],[Discount%]]&lt;=0.1,"Medium Discount",
IF(Table2[[#This Row],[Discount%]]&lt;=0.2,"High Discount")))</f>
        <v>Medium Discount</v>
      </c>
      <c r="Q1738" s="9">
        <f>(Table2[Unit_Price]*Table2[Quantity])*(Table2[Discount]/100)</f>
        <v>3232.15</v>
      </c>
      <c r="R1738" s="10">
        <v>61410.85</v>
      </c>
      <c r="S1738" s="10">
        <v>13218.66</v>
      </c>
      <c r="T1738" s="4">
        <f>Table2[Profit]/Table2[Sales]</f>
        <v>0.21524958537457142</v>
      </c>
      <c r="U1738" t="s">
        <v>72</v>
      </c>
    </row>
    <row r="1739" spans="1:21" x14ac:dyDescent="0.35">
      <c r="A1739">
        <v>11847</v>
      </c>
      <c r="B1739" s="1">
        <v>45260</v>
      </c>
      <c r="C1739" s="2">
        <f>YEAR(Table2[Order Date])</f>
        <v>2023</v>
      </c>
      <c r="D1739" s="2" t="str">
        <f>TEXT(Table2[Order Date],"mmm")</f>
        <v>Nov</v>
      </c>
      <c r="E1739" t="s">
        <v>3615</v>
      </c>
      <c r="F1739" t="s">
        <v>28</v>
      </c>
      <c r="G1739" t="s">
        <v>29</v>
      </c>
      <c r="H1739" t="str">
        <f>VLOOKUP(Table2[[#This Row],[City]], Table46[], 2, FALSE)</f>
        <v>Bihar</v>
      </c>
      <c r="I1739" t="s">
        <v>129</v>
      </c>
      <c r="J1739" t="s">
        <v>168</v>
      </c>
      <c r="K1739" t="s">
        <v>3616</v>
      </c>
      <c r="L1739" s="2">
        <v>3</v>
      </c>
      <c r="M1739" s="11">
        <v>72191</v>
      </c>
      <c r="N1739" s="6">
        <v>10</v>
      </c>
      <c r="O1739" s="4">
        <f>Table2[[#This Row],[Discount]]/100</f>
        <v>0.1</v>
      </c>
      <c r="P1739" s="4" t="str">
        <f>IF(Table2[[#This Row],[Discount%]]=0,"No Discount",
IF(Table2[[#This Row],[Discount%]]&lt;=0.1,"Medium Discount",
IF(Table2[[#This Row],[Discount%]]&lt;=0.2,"High Discount")))</f>
        <v>Medium Discount</v>
      </c>
      <c r="Q1739" s="9">
        <f>(Table2[Unit_Price]*Table2[Quantity])*(Table2[Discount]/100)</f>
        <v>21657.300000000003</v>
      </c>
      <c r="R1739" s="10">
        <v>194915.7</v>
      </c>
      <c r="S1739" s="10">
        <v>21471.89</v>
      </c>
      <c r="T1739" s="4">
        <f>Table2[Profit]/Table2[Sales]</f>
        <v>0.11015987937349325</v>
      </c>
      <c r="U1739" t="s">
        <v>72</v>
      </c>
    </row>
    <row r="1740" spans="1:21" x14ac:dyDescent="0.35">
      <c r="A1740">
        <v>11848</v>
      </c>
      <c r="B1740" s="1">
        <v>45372</v>
      </c>
      <c r="C1740" s="2">
        <f>YEAR(Table2[Order Date])</f>
        <v>2024</v>
      </c>
      <c r="D1740" s="2" t="str">
        <f>TEXT(Table2[Order Date],"mmm")</f>
        <v>Mar</v>
      </c>
      <c r="E1740" t="s">
        <v>3617</v>
      </c>
      <c r="F1740" t="s">
        <v>22</v>
      </c>
      <c r="G1740" t="s">
        <v>74</v>
      </c>
      <c r="H1740" t="str">
        <f>VLOOKUP(Table2[[#This Row],[City]], Table46[], 2, FALSE)</f>
        <v>Chandigarh</v>
      </c>
      <c r="I1740" t="s">
        <v>69</v>
      </c>
      <c r="J1740" t="s">
        <v>151</v>
      </c>
      <c r="K1740" t="s">
        <v>2833</v>
      </c>
      <c r="L1740" s="2">
        <v>2</v>
      </c>
      <c r="M1740" s="11">
        <v>41905</v>
      </c>
      <c r="N1740" s="6">
        <v>5</v>
      </c>
      <c r="O1740" s="4">
        <f>Table2[[#This Row],[Discount]]/100</f>
        <v>0.05</v>
      </c>
      <c r="P1740" s="4" t="str">
        <f>IF(Table2[[#This Row],[Discount%]]=0,"No Discount",
IF(Table2[[#This Row],[Discount%]]&lt;=0.1,"Medium Discount",
IF(Table2[[#This Row],[Discount%]]&lt;=0.2,"High Discount")))</f>
        <v>Medium Discount</v>
      </c>
      <c r="Q1740" s="9">
        <f>(Table2[Unit_Price]*Table2[Quantity])*(Table2[Discount]/100)</f>
        <v>4190.5</v>
      </c>
      <c r="R1740" s="10">
        <v>79619.5</v>
      </c>
      <c r="S1740" s="10">
        <v>8370.16</v>
      </c>
      <c r="T1740" s="4">
        <f>Table2[Profit]/Table2[Sales]</f>
        <v>0.10512701034294362</v>
      </c>
      <c r="U1740" t="s">
        <v>38</v>
      </c>
    </row>
    <row r="1741" spans="1:21" x14ac:dyDescent="0.35">
      <c r="A1741">
        <v>11849</v>
      </c>
      <c r="B1741" s="1">
        <v>45392</v>
      </c>
      <c r="C1741" s="2">
        <f>YEAR(Table2[Order Date])</f>
        <v>2024</v>
      </c>
      <c r="D1741" s="2" t="str">
        <f>TEXT(Table2[Order Date],"mmm")</f>
        <v>Apr</v>
      </c>
      <c r="E1741" t="s">
        <v>3618</v>
      </c>
      <c r="F1741" t="s">
        <v>22</v>
      </c>
      <c r="G1741" t="s">
        <v>58</v>
      </c>
      <c r="H1741" t="str">
        <f>VLOOKUP(Table2[[#This Row],[City]], Table46[], 2, FALSE)</f>
        <v>Rajashtan</v>
      </c>
      <c r="I1741" t="s">
        <v>75</v>
      </c>
      <c r="J1741" t="s">
        <v>307</v>
      </c>
      <c r="K1741" t="s">
        <v>3160</v>
      </c>
      <c r="L1741" s="2">
        <v>5</v>
      </c>
      <c r="M1741" s="11">
        <v>69536</v>
      </c>
      <c r="N1741" s="6">
        <v>10</v>
      </c>
      <c r="O1741" s="4">
        <f>Table2[[#This Row],[Discount]]/100</f>
        <v>0.1</v>
      </c>
      <c r="P1741" s="4" t="str">
        <f>IF(Table2[[#This Row],[Discount%]]=0,"No Discount",
IF(Table2[[#This Row],[Discount%]]&lt;=0.1,"Medium Discount",
IF(Table2[[#This Row],[Discount%]]&lt;=0.2,"High Discount")))</f>
        <v>Medium Discount</v>
      </c>
      <c r="Q1741" s="9">
        <f>(Table2[Unit_Price]*Table2[Quantity])*(Table2[Discount]/100)</f>
        <v>34768</v>
      </c>
      <c r="R1741" s="10">
        <v>312912</v>
      </c>
      <c r="S1741" s="10">
        <v>52683.49</v>
      </c>
      <c r="T1741" s="4">
        <f>Table2[Profit]/Table2[Sales]</f>
        <v>0.16836519532648156</v>
      </c>
      <c r="U1741" t="s">
        <v>83</v>
      </c>
    </row>
    <row r="1742" spans="1:21" x14ac:dyDescent="0.35">
      <c r="A1742">
        <v>11850</v>
      </c>
      <c r="B1742" s="1">
        <v>45464</v>
      </c>
      <c r="C1742" s="2">
        <f>YEAR(Table2[Order Date])</f>
        <v>2024</v>
      </c>
      <c r="D1742" s="2" t="str">
        <f>TEXT(Table2[Order Date],"mmm")</f>
        <v>Jun</v>
      </c>
      <c r="E1742" t="s">
        <v>3619</v>
      </c>
      <c r="F1742" t="s">
        <v>15</v>
      </c>
      <c r="G1742" t="s">
        <v>147</v>
      </c>
      <c r="H1742" t="str">
        <f>VLOOKUP(Table2[[#This Row],[City]], Table46[], 2, FALSE)</f>
        <v>Kerala</v>
      </c>
      <c r="I1742" t="s">
        <v>17</v>
      </c>
      <c r="J1742" t="s">
        <v>18</v>
      </c>
      <c r="K1742" t="s">
        <v>3620</v>
      </c>
      <c r="L1742" s="2">
        <v>1</v>
      </c>
      <c r="M1742" s="11">
        <v>18563</v>
      </c>
      <c r="N1742" s="6">
        <v>20</v>
      </c>
      <c r="O1742" s="4">
        <f>Table2[[#This Row],[Discount]]/100</f>
        <v>0.2</v>
      </c>
      <c r="P1742" s="4" t="str">
        <f>IF(Table2[[#This Row],[Discount%]]=0,"No Discount",
IF(Table2[[#This Row],[Discount%]]&lt;=0.1,"Medium Discount",
IF(Table2[[#This Row],[Discount%]]&lt;=0.2,"High Discount")))</f>
        <v>High Discount</v>
      </c>
      <c r="Q1742" s="9">
        <f>(Table2[Unit_Price]*Table2[Quantity])*(Table2[Discount]/100)</f>
        <v>3712.6000000000004</v>
      </c>
      <c r="R1742" s="10">
        <v>14850.4</v>
      </c>
      <c r="S1742" s="10">
        <v>3463.33</v>
      </c>
      <c r="T1742" s="4">
        <f>Table2[Profit]/Table2[Sales]</f>
        <v>0.23321459354630178</v>
      </c>
      <c r="U1742" t="s">
        <v>20</v>
      </c>
    </row>
    <row r="1743" spans="1:21" x14ac:dyDescent="0.35">
      <c r="A1743">
        <v>11851</v>
      </c>
      <c r="B1743" s="1">
        <v>45619</v>
      </c>
      <c r="C1743" s="2">
        <f>YEAR(Table2[Order Date])</f>
        <v>2024</v>
      </c>
      <c r="D1743" s="2" t="str">
        <f>TEXT(Table2[Order Date],"mmm")</f>
        <v>Nov</v>
      </c>
      <c r="E1743" t="s">
        <v>3621</v>
      </c>
      <c r="F1743" t="s">
        <v>28</v>
      </c>
      <c r="G1743" t="s">
        <v>35</v>
      </c>
      <c r="H1743" t="str">
        <f>VLOOKUP(Table2[[#This Row],[City]], Table46[], 2, FALSE)</f>
        <v>West Bengal</v>
      </c>
      <c r="I1743" t="s">
        <v>17</v>
      </c>
      <c r="J1743" t="s">
        <v>55</v>
      </c>
      <c r="K1743" t="s">
        <v>3622</v>
      </c>
      <c r="L1743" s="2">
        <v>3</v>
      </c>
      <c r="M1743" s="11">
        <v>35613</v>
      </c>
      <c r="N1743" s="6">
        <v>20</v>
      </c>
      <c r="O1743" s="4">
        <f>Table2[[#This Row],[Discount]]/100</f>
        <v>0.2</v>
      </c>
      <c r="P1743" s="4" t="str">
        <f>IF(Table2[[#This Row],[Discount%]]=0,"No Discount",
IF(Table2[[#This Row],[Discount%]]&lt;=0.1,"Medium Discount",
IF(Table2[[#This Row],[Discount%]]&lt;=0.2,"High Discount")))</f>
        <v>High Discount</v>
      </c>
      <c r="Q1743" s="9">
        <f>(Table2[Unit_Price]*Table2[Quantity])*(Table2[Discount]/100)</f>
        <v>21367.800000000003</v>
      </c>
      <c r="R1743" s="10">
        <v>85471.2</v>
      </c>
      <c r="S1743" s="10">
        <v>19381.14</v>
      </c>
      <c r="T1743" s="4">
        <f>Table2[Profit]/Table2[Sales]</f>
        <v>0.2267563810967905</v>
      </c>
      <c r="U1743" t="s">
        <v>38</v>
      </c>
    </row>
    <row r="1744" spans="1:21" x14ac:dyDescent="0.35">
      <c r="A1744">
        <v>11852</v>
      </c>
      <c r="B1744" s="1">
        <v>45448</v>
      </c>
      <c r="C1744" s="2">
        <f>YEAR(Table2[Order Date])</f>
        <v>2024</v>
      </c>
      <c r="D1744" s="2" t="str">
        <f>TEXT(Table2[Order Date],"mmm")</f>
        <v>Jun</v>
      </c>
      <c r="E1744" t="s">
        <v>3623</v>
      </c>
      <c r="F1744" t="s">
        <v>15</v>
      </c>
      <c r="G1744" t="s">
        <v>16</v>
      </c>
      <c r="H1744" t="str">
        <f>VLOOKUP(Table2[[#This Row],[City]], Table46[], 2, FALSE)</f>
        <v>Karnataka</v>
      </c>
      <c r="I1744" t="s">
        <v>42</v>
      </c>
      <c r="J1744" t="s">
        <v>51</v>
      </c>
      <c r="K1744" t="s">
        <v>3624</v>
      </c>
      <c r="L1744" s="2">
        <v>5</v>
      </c>
      <c r="M1744" s="11">
        <v>19507</v>
      </c>
      <c r="N1744" s="6">
        <v>5</v>
      </c>
      <c r="O1744" s="4">
        <f>Table2[[#This Row],[Discount]]/100</f>
        <v>0.05</v>
      </c>
      <c r="P1744" s="4" t="str">
        <f>IF(Table2[[#This Row],[Discount%]]=0,"No Discount",
IF(Table2[[#This Row],[Discount%]]&lt;=0.1,"Medium Discount",
IF(Table2[[#This Row],[Discount%]]&lt;=0.2,"High Discount")))</f>
        <v>Medium Discount</v>
      </c>
      <c r="Q1744" s="9">
        <f>(Table2[Unit_Price]*Table2[Quantity])*(Table2[Discount]/100)</f>
        <v>4876.75</v>
      </c>
      <c r="R1744" s="10">
        <v>92658.25</v>
      </c>
      <c r="S1744" s="10">
        <v>22298.81</v>
      </c>
      <c r="T1744" s="4">
        <f>Table2[Profit]/Table2[Sales]</f>
        <v>0.24065649847693002</v>
      </c>
      <c r="U1744" t="s">
        <v>33</v>
      </c>
    </row>
    <row r="1745" spans="1:21" x14ac:dyDescent="0.35">
      <c r="A1745">
        <v>11853</v>
      </c>
      <c r="B1745" s="1">
        <v>45299</v>
      </c>
      <c r="C1745" s="2">
        <f>YEAR(Table2[Order Date])</f>
        <v>2024</v>
      </c>
      <c r="D1745" s="2" t="str">
        <f>TEXT(Table2[Order Date],"mmm")</f>
        <v>Jan</v>
      </c>
      <c r="E1745" t="s">
        <v>3625</v>
      </c>
      <c r="F1745" t="s">
        <v>22</v>
      </c>
      <c r="G1745" t="s">
        <v>58</v>
      </c>
      <c r="H1745" t="str">
        <f>VLOOKUP(Table2[[#This Row],[City]], Table46[], 2, FALSE)</f>
        <v>Rajashtan</v>
      </c>
      <c r="I1745" t="s">
        <v>75</v>
      </c>
      <c r="J1745" t="s">
        <v>409</v>
      </c>
      <c r="K1745" t="s">
        <v>3626</v>
      </c>
      <c r="L1745" s="2">
        <v>4</v>
      </c>
      <c r="M1745" s="11">
        <v>25807</v>
      </c>
      <c r="N1745" s="6">
        <v>20</v>
      </c>
      <c r="O1745" s="4">
        <f>Table2[[#This Row],[Discount]]/100</f>
        <v>0.2</v>
      </c>
      <c r="P1745" s="4" t="str">
        <f>IF(Table2[[#This Row],[Discount%]]=0,"No Discount",
IF(Table2[[#This Row],[Discount%]]&lt;=0.1,"Medium Discount",
IF(Table2[[#This Row],[Discount%]]&lt;=0.2,"High Discount")))</f>
        <v>High Discount</v>
      </c>
      <c r="Q1745" s="9">
        <f>(Table2[Unit_Price]*Table2[Quantity])*(Table2[Discount]/100)</f>
        <v>20645.600000000002</v>
      </c>
      <c r="R1745" s="10">
        <v>82582.399999999994</v>
      </c>
      <c r="S1745" s="10">
        <v>9531.2199999999993</v>
      </c>
      <c r="T1745" s="4">
        <f>Table2[Profit]/Table2[Sales]</f>
        <v>0.1154146646258767</v>
      </c>
      <c r="U1745" t="s">
        <v>72</v>
      </c>
    </row>
    <row r="1746" spans="1:21" x14ac:dyDescent="0.35">
      <c r="A1746">
        <v>11854</v>
      </c>
      <c r="B1746" s="1">
        <v>45720</v>
      </c>
      <c r="C1746" s="2">
        <f>YEAR(Table2[Order Date])</f>
        <v>2025</v>
      </c>
      <c r="D1746" s="2" t="str">
        <f>TEXT(Table2[Order Date],"mmm")</f>
        <v>Mar</v>
      </c>
      <c r="E1746" t="s">
        <v>3627</v>
      </c>
      <c r="F1746" t="s">
        <v>40</v>
      </c>
      <c r="G1746" t="s">
        <v>103</v>
      </c>
      <c r="H1746" t="str">
        <f>VLOOKUP(Table2[[#This Row],[City]], Table46[], 2, FALSE)</f>
        <v>Gujarat</v>
      </c>
      <c r="I1746" t="s">
        <v>46</v>
      </c>
      <c r="J1746" t="s">
        <v>47</v>
      </c>
      <c r="K1746" t="s">
        <v>3628</v>
      </c>
      <c r="L1746" s="2">
        <v>2</v>
      </c>
      <c r="M1746" s="11">
        <v>58550</v>
      </c>
      <c r="N1746" s="6">
        <v>5</v>
      </c>
      <c r="O1746" s="4">
        <f>Table2[[#This Row],[Discount]]/100</f>
        <v>0.05</v>
      </c>
      <c r="P1746" s="4" t="str">
        <f>IF(Table2[[#This Row],[Discount%]]=0,"No Discount",
IF(Table2[[#This Row],[Discount%]]&lt;=0.1,"Medium Discount",
IF(Table2[[#This Row],[Discount%]]&lt;=0.2,"High Discount")))</f>
        <v>Medium Discount</v>
      </c>
      <c r="Q1746" s="9">
        <f>(Table2[Unit_Price]*Table2[Quantity])*(Table2[Discount]/100)</f>
        <v>5855</v>
      </c>
      <c r="R1746" s="10">
        <v>111245</v>
      </c>
      <c r="S1746" s="10">
        <v>25388.639999999999</v>
      </c>
      <c r="T1746" s="4">
        <f>Table2[Profit]/Table2[Sales]</f>
        <v>0.22822275158434085</v>
      </c>
      <c r="U1746" t="s">
        <v>20</v>
      </c>
    </row>
    <row r="1747" spans="1:21" x14ac:dyDescent="0.35">
      <c r="A1747">
        <v>11855</v>
      </c>
      <c r="B1747" s="1">
        <v>45408</v>
      </c>
      <c r="C1747" s="2">
        <f>YEAR(Table2[Order Date])</f>
        <v>2024</v>
      </c>
      <c r="D1747" s="2" t="str">
        <f>TEXT(Table2[Order Date],"mmm")</f>
        <v>Apr</v>
      </c>
      <c r="E1747" t="s">
        <v>3629</v>
      </c>
      <c r="F1747" t="s">
        <v>22</v>
      </c>
      <c r="G1747" t="s">
        <v>23</v>
      </c>
      <c r="H1747" t="str">
        <f>VLOOKUP(Table2[[#This Row],[City]], Table46[], 2, FALSE)</f>
        <v>Delhi</v>
      </c>
      <c r="I1747" t="s">
        <v>69</v>
      </c>
      <c r="J1747" t="s">
        <v>70</v>
      </c>
      <c r="K1747" t="s">
        <v>3630</v>
      </c>
      <c r="L1747" s="2">
        <v>3</v>
      </c>
      <c r="M1747" s="11">
        <v>56821</v>
      </c>
      <c r="N1747" s="6">
        <v>10</v>
      </c>
      <c r="O1747" s="4">
        <f>Table2[[#This Row],[Discount]]/100</f>
        <v>0.1</v>
      </c>
      <c r="P1747" s="4" t="str">
        <f>IF(Table2[[#This Row],[Discount%]]=0,"No Discount",
IF(Table2[[#This Row],[Discount%]]&lt;=0.1,"Medium Discount",
IF(Table2[[#This Row],[Discount%]]&lt;=0.2,"High Discount")))</f>
        <v>Medium Discount</v>
      </c>
      <c r="Q1747" s="9">
        <f>(Table2[Unit_Price]*Table2[Quantity])*(Table2[Discount]/100)</f>
        <v>17046.3</v>
      </c>
      <c r="R1747" s="10">
        <v>153416.70000000001</v>
      </c>
      <c r="S1747" s="10">
        <v>18308.7</v>
      </c>
      <c r="T1747" s="4">
        <f>Table2[Profit]/Table2[Sales]</f>
        <v>0.11933968075183471</v>
      </c>
      <c r="U1747" t="s">
        <v>33</v>
      </c>
    </row>
    <row r="1748" spans="1:21" x14ac:dyDescent="0.35">
      <c r="A1748">
        <v>11856</v>
      </c>
      <c r="B1748" s="1">
        <v>45299</v>
      </c>
      <c r="C1748" s="2">
        <f>YEAR(Table2[Order Date])</f>
        <v>2024</v>
      </c>
      <c r="D1748" s="2" t="str">
        <f>TEXT(Table2[Order Date],"mmm")</f>
        <v>Jan</v>
      </c>
      <c r="E1748" t="s">
        <v>3631</v>
      </c>
      <c r="F1748" t="s">
        <v>22</v>
      </c>
      <c r="G1748" t="s">
        <v>167</v>
      </c>
      <c r="H1748" t="str">
        <f>VLOOKUP(Table2[[#This Row],[City]], Table46[], 2, FALSE)</f>
        <v>Punjab</v>
      </c>
      <c r="I1748" t="s">
        <v>69</v>
      </c>
      <c r="J1748" t="s">
        <v>70</v>
      </c>
      <c r="K1748" t="s">
        <v>3632</v>
      </c>
      <c r="L1748" s="2">
        <v>4</v>
      </c>
      <c r="M1748" s="11">
        <v>35223</v>
      </c>
      <c r="N1748" s="6">
        <v>20</v>
      </c>
      <c r="O1748" s="4">
        <f>Table2[[#This Row],[Discount]]/100</f>
        <v>0.2</v>
      </c>
      <c r="P1748" s="4" t="str">
        <f>IF(Table2[[#This Row],[Discount%]]=0,"No Discount",
IF(Table2[[#This Row],[Discount%]]&lt;=0.1,"Medium Discount",
IF(Table2[[#This Row],[Discount%]]&lt;=0.2,"High Discount")))</f>
        <v>High Discount</v>
      </c>
      <c r="Q1748" s="9">
        <f>(Table2[Unit_Price]*Table2[Quantity])*(Table2[Discount]/100)</f>
        <v>28178.400000000001</v>
      </c>
      <c r="R1748" s="10">
        <v>112713.60000000001</v>
      </c>
      <c r="S1748" s="10">
        <v>17154.04</v>
      </c>
      <c r="T1748" s="4">
        <f>Table2[Profit]/Table2[Sales]</f>
        <v>0.15219139482724356</v>
      </c>
      <c r="U1748" t="s">
        <v>38</v>
      </c>
    </row>
    <row r="1749" spans="1:21" x14ac:dyDescent="0.35">
      <c r="A1749">
        <v>11857</v>
      </c>
      <c r="B1749" s="1">
        <v>45631</v>
      </c>
      <c r="C1749" s="2">
        <f>YEAR(Table2[Order Date])</f>
        <v>2024</v>
      </c>
      <c r="D1749" s="2" t="str">
        <f>TEXT(Table2[Order Date],"mmm")</f>
        <v>Dec</v>
      </c>
      <c r="E1749" t="s">
        <v>3633</v>
      </c>
      <c r="F1749" t="s">
        <v>40</v>
      </c>
      <c r="G1749" t="s">
        <v>103</v>
      </c>
      <c r="H1749" t="str">
        <f>VLOOKUP(Table2[[#This Row],[City]], Table46[], 2, FALSE)</f>
        <v>Gujarat</v>
      </c>
      <c r="I1749" t="s">
        <v>86</v>
      </c>
      <c r="J1749" t="s">
        <v>171</v>
      </c>
      <c r="K1749" t="s">
        <v>1267</v>
      </c>
      <c r="L1749" s="2">
        <v>1</v>
      </c>
      <c r="M1749" s="11">
        <v>1808</v>
      </c>
      <c r="N1749" s="6">
        <v>15</v>
      </c>
      <c r="O1749" s="4">
        <f>Table2[[#This Row],[Discount]]/100</f>
        <v>0.15</v>
      </c>
      <c r="P1749" s="4" t="str">
        <f>IF(Table2[[#This Row],[Discount%]]=0,"No Discount",
IF(Table2[[#This Row],[Discount%]]&lt;=0.1,"Medium Discount",
IF(Table2[[#This Row],[Discount%]]&lt;=0.2,"High Discount")))</f>
        <v>High Discount</v>
      </c>
      <c r="Q1749" s="9">
        <f>(Table2[Unit_Price]*Table2[Quantity])*(Table2[Discount]/100)</f>
        <v>271.2</v>
      </c>
      <c r="R1749" s="10">
        <v>1536.8</v>
      </c>
      <c r="S1749" s="10">
        <v>223.69</v>
      </c>
      <c r="T1749" s="4">
        <f>Table2[Profit]/Table2[Sales]</f>
        <v>0.14555570015616867</v>
      </c>
      <c r="U1749" t="s">
        <v>20</v>
      </c>
    </row>
    <row r="1750" spans="1:21" x14ac:dyDescent="0.35">
      <c r="A1750">
        <v>11858</v>
      </c>
      <c r="B1750" s="1">
        <v>45748</v>
      </c>
      <c r="C1750" s="2">
        <f>YEAR(Table2[Order Date])</f>
        <v>2025</v>
      </c>
      <c r="D1750" s="2" t="str">
        <f>TEXT(Table2[Order Date],"mmm")</f>
        <v>Apr</v>
      </c>
      <c r="E1750" t="s">
        <v>3634</v>
      </c>
      <c r="F1750" t="s">
        <v>28</v>
      </c>
      <c r="G1750" t="s">
        <v>114</v>
      </c>
      <c r="H1750" t="str">
        <f>VLOOKUP(Table2[[#This Row],[City]], Table46[], 2, FALSE)</f>
        <v>Jharkhand</v>
      </c>
      <c r="I1750" t="s">
        <v>69</v>
      </c>
      <c r="J1750" t="s">
        <v>517</v>
      </c>
      <c r="K1750" t="s">
        <v>3635</v>
      </c>
      <c r="L1750" s="2">
        <v>2</v>
      </c>
      <c r="M1750" s="11">
        <v>39244</v>
      </c>
      <c r="N1750" s="6">
        <v>20</v>
      </c>
      <c r="O1750" s="4">
        <f>Table2[[#This Row],[Discount]]/100</f>
        <v>0.2</v>
      </c>
      <c r="P1750" s="4" t="str">
        <f>IF(Table2[[#This Row],[Discount%]]=0,"No Discount",
IF(Table2[[#This Row],[Discount%]]&lt;=0.1,"Medium Discount",
IF(Table2[[#This Row],[Discount%]]&lt;=0.2,"High Discount")))</f>
        <v>High Discount</v>
      </c>
      <c r="Q1750" s="9">
        <f>(Table2[Unit_Price]*Table2[Quantity])*(Table2[Discount]/100)</f>
        <v>15697.6</v>
      </c>
      <c r="R1750" s="10">
        <v>62790.400000000001</v>
      </c>
      <c r="S1750" s="10">
        <v>12979.16</v>
      </c>
      <c r="T1750" s="4">
        <f>Table2[Profit]/Table2[Sales]</f>
        <v>0.20670612068086841</v>
      </c>
      <c r="U1750" t="s">
        <v>33</v>
      </c>
    </row>
    <row r="1751" spans="1:21" x14ac:dyDescent="0.35">
      <c r="A1751">
        <v>11859</v>
      </c>
      <c r="B1751" s="1">
        <v>45748</v>
      </c>
      <c r="C1751" s="2">
        <f>YEAR(Table2[Order Date])</f>
        <v>2025</v>
      </c>
      <c r="D1751" s="2" t="str">
        <f>TEXT(Table2[Order Date],"mmm")</f>
        <v>Apr</v>
      </c>
      <c r="E1751" t="s">
        <v>3636</v>
      </c>
      <c r="F1751" t="s">
        <v>15</v>
      </c>
      <c r="G1751" t="s">
        <v>174</v>
      </c>
      <c r="H1751" t="str">
        <f>VLOOKUP(Table2[[#This Row],[City]], Table46[], 2, FALSE)</f>
        <v>Tamil Nadu</v>
      </c>
      <c r="I1751" t="s">
        <v>96</v>
      </c>
      <c r="J1751" t="s">
        <v>97</v>
      </c>
      <c r="K1751" t="s">
        <v>3637</v>
      </c>
      <c r="L1751" s="2">
        <v>1</v>
      </c>
      <c r="M1751" s="11">
        <v>41913</v>
      </c>
      <c r="N1751" s="6">
        <v>20</v>
      </c>
      <c r="O1751" s="4">
        <f>Table2[[#This Row],[Discount]]/100</f>
        <v>0.2</v>
      </c>
      <c r="P1751" s="4" t="str">
        <f>IF(Table2[[#This Row],[Discount%]]=0,"No Discount",
IF(Table2[[#This Row],[Discount%]]&lt;=0.1,"Medium Discount",
IF(Table2[[#This Row],[Discount%]]&lt;=0.2,"High Discount")))</f>
        <v>High Discount</v>
      </c>
      <c r="Q1751" s="9">
        <f>(Table2[Unit_Price]*Table2[Quantity])*(Table2[Discount]/100)</f>
        <v>8382.6</v>
      </c>
      <c r="R1751" s="10">
        <v>33530.400000000001</v>
      </c>
      <c r="S1751" s="10">
        <v>2572.2199999999998</v>
      </c>
      <c r="T1751" s="4">
        <f>Table2[Profit]/Table2[Sales]</f>
        <v>7.6713072316465056E-2</v>
      </c>
      <c r="U1751" t="s">
        <v>83</v>
      </c>
    </row>
    <row r="1752" spans="1:21" x14ac:dyDescent="0.35">
      <c r="A1752">
        <v>11860</v>
      </c>
      <c r="B1752" s="1">
        <v>45500</v>
      </c>
      <c r="C1752" s="2">
        <f>YEAR(Table2[Order Date])</f>
        <v>2024</v>
      </c>
      <c r="D1752" s="2" t="str">
        <f>TEXT(Table2[Order Date],"mmm")</f>
        <v>Jul</v>
      </c>
      <c r="E1752" t="s">
        <v>3638</v>
      </c>
      <c r="F1752" t="s">
        <v>15</v>
      </c>
      <c r="G1752" t="s">
        <v>174</v>
      </c>
      <c r="H1752" t="str">
        <f>VLOOKUP(Table2[[#This Row],[City]], Table46[], 2, FALSE)</f>
        <v>Tamil Nadu</v>
      </c>
      <c r="I1752" t="s">
        <v>75</v>
      </c>
      <c r="J1752" t="s">
        <v>307</v>
      </c>
      <c r="K1752" t="s">
        <v>3639</v>
      </c>
      <c r="L1752" s="2">
        <v>3</v>
      </c>
      <c r="M1752" s="11">
        <v>15521</v>
      </c>
      <c r="N1752" s="6">
        <v>5</v>
      </c>
      <c r="O1752" s="4">
        <f>Table2[[#This Row],[Discount]]/100</f>
        <v>0.05</v>
      </c>
      <c r="P1752" s="4" t="str">
        <f>IF(Table2[[#This Row],[Discount%]]=0,"No Discount",
IF(Table2[[#This Row],[Discount%]]&lt;=0.1,"Medium Discount",
IF(Table2[[#This Row],[Discount%]]&lt;=0.2,"High Discount")))</f>
        <v>Medium Discount</v>
      </c>
      <c r="Q1752" s="9">
        <f>(Table2[Unit_Price]*Table2[Quantity])*(Table2[Discount]/100)</f>
        <v>2328.15</v>
      </c>
      <c r="R1752" s="10">
        <v>44234.85</v>
      </c>
      <c r="S1752" s="10">
        <v>10642.43</v>
      </c>
      <c r="T1752" s="4">
        <f>Table2[Profit]/Table2[Sales]</f>
        <v>0.24058926389487023</v>
      </c>
      <c r="U1752" t="s">
        <v>33</v>
      </c>
    </row>
    <row r="1753" spans="1:21" x14ac:dyDescent="0.35">
      <c r="A1753">
        <v>11861</v>
      </c>
      <c r="B1753" s="1">
        <v>45488</v>
      </c>
      <c r="C1753" s="2">
        <f>YEAR(Table2[Order Date])</f>
        <v>2024</v>
      </c>
      <c r="D1753" s="2" t="str">
        <f>TEXT(Table2[Order Date],"mmm")</f>
        <v>Jul</v>
      </c>
      <c r="E1753" t="s">
        <v>3640</v>
      </c>
      <c r="F1753" t="s">
        <v>28</v>
      </c>
      <c r="G1753" t="s">
        <v>29</v>
      </c>
      <c r="H1753" t="str">
        <f>VLOOKUP(Table2[[#This Row],[City]], Table46[], 2, FALSE)</f>
        <v>Bihar</v>
      </c>
      <c r="I1753" t="s">
        <v>75</v>
      </c>
      <c r="J1753" t="s">
        <v>76</v>
      </c>
      <c r="K1753" t="s">
        <v>3641</v>
      </c>
      <c r="L1753" s="2">
        <v>2</v>
      </c>
      <c r="M1753" s="11">
        <v>67530</v>
      </c>
      <c r="N1753" s="6">
        <v>5</v>
      </c>
      <c r="O1753" s="4">
        <f>Table2[[#This Row],[Discount]]/100</f>
        <v>0.05</v>
      </c>
      <c r="P1753" s="4" t="str">
        <f>IF(Table2[[#This Row],[Discount%]]=0,"No Discount",
IF(Table2[[#This Row],[Discount%]]&lt;=0.1,"Medium Discount",
IF(Table2[[#This Row],[Discount%]]&lt;=0.2,"High Discount")))</f>
        <v>Medium Discount</v>
      </c>
      <c r="Q1753" s="9">
        <f>(Table2[Unit_Price]*Table2[Quantity])*(Table2[Discount]/100)</f>
        <v>6753</v>
      </c>
      <c r="R1753" s="10">
        <v>128307</v>
      </c>
      <c r="S1753" s="10">
        <v>17731.04</v>
      </c>
      <c r="T1753" s="4">
        <f>Table2[Profit]/Table2[Sales]</f>
        <v>0.1381923043949278</v>
      </c>
      <c r="U1753" t="s">
        <v>20</v>
      </c>
    </row>
    <row r="1754" spans="1:21" x14ac:dyDescent="0.35">
      <c r="A1754">
        <v>11862</v>
      </c>
      <c r="B1754" s="1">
        <v>45478</v>
      </c>
      <c r="C1754" s="2">
        <f>YEAR(Table2[Order Date])</f>
        <v>2024</v>
      </c>
      <c r="D1754" s="2" t="str">
        <f>TEXT(Table2[Order Date],"mmm")</f>
        <v>Jul</v>
      </c>
      <c r="E1754" t="s">
        <v>3642</v>
      </c>
      <c r="F1754" t="s">
        <v>15</v>
      </c>
      <c r="G1754" t="s">
        <v>16</v>
      </c>
      <c r="H1754" t="str">
        <f>VLOOKUP(Table2[[#This Row],[City]], Table46[], 2, FALSE)</f>
        <v>Karnataka</v>
      </c>
      <c r="I1754" t="s">
        <v>42</v>
      </c>
      <c r="J1754" t="s">
        <v>188</v>
      </c>
      <c r="K1754" t="s">
        <v>3643</v>
      </c>
      <c r="L1754" s="2">
        <v>3</v>
      </c>
      <c r="M1754" s="11">
        <v>22539</v>
      </c>
      <c r="N1754" s="6">
        <v>15</v>
      </c>
      <c r="O1754" s="4">
        <f>Table2[[#This Row],[Discount]]/100</f>
        <v>0.15</v>
      </c>
      <c r="P1754" s="4" t="str">
        <f>IF(Table2[[#This Row],[Discount%]]=0,"No Discount",
IF(Table2[[#This Row],[Discount%]]&lt;=0.1,"Medium Discount",
IF(Table2[[#This Row],[Discount%]]&lt;=0.2,"High Discount")))</f>
        <v>High Discount</v>
      </c>
      <c r="Q1754" s="9">
        <f>(Table2[Unit_Price]*Table2[Quantity])*(Table2[Discount]/100)</f>
        <v>10142.549999999999</v>
      </c>
      <c r="R1754" s="10">
        <v>57474.45</v>
      </c>
      <c r="S1754" s="10">
        <v>9466.49</v>
      </c>
      <c r="T1754" s="4">
        <f>Table2[Profit]/Table2[Sales]</f>
        <v>0.16470779624685405</v>
      </c>
      <c r="U1754" t="s">
        <v>20</v>
      </c>
    </row>
    <row r="1755" spans="1:21" x14ac:dyDescent="0.35">
      <c r="A1755">
        <v>11863</v>
      </c>
      <c r="B1755" s="1">
        <v>45365</v>
      </c>
      <c r="C1755" s="2">
        <f>YEAR(Table2[Order Date])</f>
        <v>2024</v>
      </c>
      <c r="D1755" s="2" t="str">
        <f>TEXT(Table2[Order Date],"mmm")</f>
        <v>Mar</v>
      </c>
      <c r="E1755" t="s">
        <v>3644</v>
      </c>
      <c r="F1755" t="s">
        <v>28</v>
      </c>
      <c r="G1755" t="s">
        <v>85</v>
      </c>
      <c r="H1755" t="str">
        <f>VLOOKUP(Table2[[#This Row],[City]], Table46[], 2, FALSE)</f>
        <v>Odisha</v>
      </c>
      <c r="I1755" t="s">
        <v>129</v>
      </c>
      <c r="J1755" t="s">
        <v>164</v>
      </c>
      <c r="K1755" t="s">
        <v>2745</v>
      </c>
      <c r="L1755" s="2">
        <v>3</v>
      </c>
      <c r="M1755" s="11">
        <v>66499</v>
      </c>
      <c r="N1755" s="6">
        <v>5</v>
      </c>
      <c r="O1755" s="4">
        <f>Table2[[#This Row],[Discount]]/100</f>
        <v>0.05</v>
      </c>
      <c r="P1755" s="4" t="str">
        <f>IF(Table2[[#This Row],[Discount%]]=0,"No Discount",
IF(Table2[[#This Row],[Discount%]]&lt;=0.1,"Medium Discount",
IF(Table2[[#This Row],[Discount%]]&lt;=0.2,"High Discount")))</f>
        <v>Medium Discount</v>
      </c>
      <c r="Q1755" s="9">
        <f>(Table2[Unit_Price]*Table2[Quantity])*(Table2[Discount]/100)</f>
        <v>9974.85</v>
      </c>
      <c r="R1755" s="10">
        <v>189522.15</v>
      </c>
      <c r="S1755" s="10">
        <v>45136.59</v>
      </c>
      <c r="T1755" s="4">
        <f>Table2[Profit]/Table2[Sales]</f>
        <v>0.23815997233041097</v>
      </c>
      <c r="U1755" t="s">
        <v>33</v>
      </c>
    </row>
    <row r="1756" spans="1:21" x14ac:dyDescent="0.35">
      <c r="A1756">
        <v>11864</v>
      </c>
      <c r="B1756" s="1">
        <v>45274</v>
      </c>
      <c r="C1756" s="2">
        <f>YEAR(Table2[Order Date])</f>
        <v>2023</v>
      </c>
      <c r="D1756" s="2" t="str">
        <f>TEXT(Table2[Order Date],"mmm")</f>
        <v>Dec</v>
      </c>
      <c r="E1756" t="s">
        <v>3645</v>
      </c>
      <c r="F1756" t="s">
        <v>15</v>
      </c>
      <c r="G1756" t="s">
        <v>174</v>
      </c>
      <c r="H1756" t="str">
        <f>VLOOKUP(Table2[[#This Row],[City]], Table46[], 2, FALSE)</f>
        <v>Tamil Nadu</v>
      </c>
      <c r="I1756" t="s">
        <v>30</v>
      </c>
      <c r="J1756" t="s">
        <v>31</v>
      </c>
      <c r="K1756" t="s">
        <v>32</v>
      </c>
      <c r="L1756" s="2">
        <v>1</v>
      </c>
      <c r="M1756" s="11">
        <v>23237</v>
      </c>
      <c r="N1756" s="6">
        <v>0</v>
      </c>
      <c r="O1756" s="4">
        <f>Table2[[#This Row],[Discount]]/100</f>
        <v>0</v>
      </c>
      <c r="P1756" s="4" t="str">
        <f>IF(Table2[[#This Row],[Discount%]]=0,"No Discount",
IF(Table2[[#This Row],[Discount%]]&lt;=0.1,"Medium Discount",
IF(Table2[[#This Row],[Discount%]]&lt;=0.2,"High Discount")))</f>
        <v>No Discount</v>
      </c>
      <c r="Q1756" s="9">
        <f>(Table2[Unit_Price]*Table2[Quantity])*(Table2[Discount]/100)</f>
        <v>0</v>
      </c>
      <c r="R1756" s="10">
        <v>23237</v>
      </c>
      <c r="S1756" s="10">
        <v>3226.67</v>
      </c>
      <c r="T1756" s="4">
        <f>Table2[Profit]/Table2[Sales]</f>
        <v>0.13885914704996341</v>
      </c>
      <c r="U1756" t="s">
        <v>38</v>
      </c>
    </row>
    <row r="1757" spans="1:21" x14ac:dyDescent="0.35">
      <c r="A1757">
        <v>11865</v>
      </c>
      <c r="B1757" s="1">
        <v>45558</v>
      </c>
      <c r="C1757" s="2">
        <f>YEAR(Table2[Order Date])</f>
        <v>2024</v>
      </c>
      <c r="D1757" s="2" t="str">
        <f>TEXT(Table2[Order Date],"mmm")</f>
        <v>Sep</v>
      </c>
      <c r="E1757" t="s">
        <v>3646</v>
      </c>
      <c r="F1757" t="s">
        <v>15</v>
      </c>
      <c r="G1757" t="s">
        <v>147</v>
      </c>
      <c r="H1757" t="str">
        <f>VLOOKUP(Table2[[#This Row],[City]], Table46[], 2, FALSE)</f>
        <v>Kerala</v>
      </c>
      <c r="I1757" t="s">
        <v>30</v>
      </c>
      <c r="J1757" t="s">
        <v>322</v>
      </c>
      <c r="K1757" t="s">
        <v>1705</v>
      </c>
      <c r="L1757" s="2">
        <v>3</v>
      </c>
      <c r="M1757" s="11">
        <v>39248</v>
      </c>
      <c r="N1757" s="6">
        <v>15</v>
      </c>
      <c r="O1757" s="4">
        <f>Table2[[#This Row],[Discount]]/100</f>
        <v>0.15</v>
      </c>
      <c r="P1757" s="4" t="str">
        <f>IF(Table2[[#This Row],[Discount%]]=0,"No Discount",
IF(Table2[[#This Row],[Discount%]]&lt;=0.1,"Medium Discount",
IF(Table2[[#This Row],[Discount%]]&lt;=0.2,"High Discount")))</f>
        <v>High Discount</v>
      </c>
      <c r="Q1757" s="9">
        <f>(Table2[Unit_Price]*Table2[Quantity])*(Table2[Discount]/100)</f>
        <v>17661.599999999999</v>
      </c>
      <c r="R1757" s="10">
        <v>100082.4</v>
      </c>
      <c r="S1757" s="10">
        <v>6031.48</v>
      </c>
      <c r="T1757" s="4">
        <f>Table2[Profit]/Table2[Sales]</f>
        <v>6.0265141523384733E-2</v>
      </c>
      <c r="U1757" t="s">
        <v>83</v>
      </c>
    </row>
    <row r="1758" spans="1:21" x14ac:dyDescent="0.35">
      <c r="A1758">
        <v>11866</v>
      </c>
      <c r="B1758" s="1">
        <v>45315</v>
      </c>
      <c r="C1758" s="2">
        <f>YEAR(Table2[Order Date])</f>
        <v>2024</v>
      </c>
      <c r="D1758" s="2" t="str">
        <f>TEXT(Table2[Order Date],"mmm")</f>
        <v>Jan</v>
      </c>
      <c r="E1758" t="s">
        <v>3647</v>
      </c>
      <c r="F1758" t="s">
        <v>40</v>
      </c>
      <c r="G1758" t="s">
        <v>50</v>
      </c>
      <c r="H1758" t="str">
        <f>VLOOKUP(Table2[[#This Row],[City]], Table46[], 2, FALSE)</f>
        <v>Maharashtra</v>
      </c>
      <c r="I1758" t="s">
        <v>42</v>
      </c>
      <c r="J1758" t="s">
        <v>446</v>
      </c>
      <c r="K1758" t="s">
        <v>3648</v>
      </c>
      <c r="L1758" s="2">
        <v>1</v>
      </c>
      <c r="M1758" s="11">
        <v>17022</v>
      </c>
      <c r="N1758" s="6">
        <v>20</v>
      </c>
      <c r="O1758" s="4">
        <f>Table2[[#This Row],[Discount]]/100</f>
        <v>0.2</v>
      </c>
      <c r="P1758" s="4" t="str">
        <f>IF(Table2[[#This Row],[Discount%]]=0,"No Discount",
IF(Table2[[#This Row],[Discount%]]&lt;=0.1,"Medium Discount",
IF(Table2[[#This Row],[Discount%]]&lt;=0.2,"High Discount")))</f>
        <v>High Discount</v>
      </c>
      <c r="Q1758" s="9">
        <f>(Table2[Unit_Price]*Table2[Quantity])*(Table2[Discount]/100)</f>
        <v>3404.4</v>
      </c>
      <c r="R1758" s="10">
        <v>13617.6</v>
      </c>
      <c r="S1758" s="10">
        <v>1112.25</v>
      </c>
      <c r="T1758" s="4">
        <f>Table2[Profit]/Table2[Sales]</f>
        <v>8.1677388086006344E-2</v>
      </c>
      <c r="U1758" t="s">
        <v>72</v>
      </c>
    </row>
    <row r="1759" spans="1:21" x14ac:dyDescent="0.35">
      <c r="A1759">
        <v>11867</v>
      </c>
      <c r="B1759" s="1">
        <v>45497</v>
      </c>
      <c r="C1759" s="2">
        <f>YEAR(Table2[Order Date])</f>
        <v>2024</v>
      </c>
      <c r="D1759" s="2" t="str">
        <f>TEXT(Table2[Order Date],"mmm")</f>
        <v>Jul</v>
      </c>
      <c r="E1759" t="s">
        <v>3649</v>
      </c>
      <c r="F1759" t="s">
        <v>40</v>
      </c>
      <c r="G1759" t="s">
        <v>110</v>
      </c>
      <c r="H1759" t="str">
        <f>VLOOKUP(Table2[[#This Row],[City]], Table46[], 2, FALSE)</f>
        <v>Gujarat</v>
      </c>
      <c r="I1759" t="s">
        <v>24</v>
      </c>
      <c r="J1759" t="s">
        <v>36</v>
      </c>
      <c r="K1759" t="s">
        <v>3650</v>
      </c>
      <c r="L1759" s="2">
        <v>3</v>
      </c>
      <c r="M1759" s="11">
        <v>76417</v>
      </c>
      <c r="N1759" s="6">
        <v>5</v>
      </c>
      <c r="O1759" s="4">
        <f>Table2[[#This Row],[Discount]]/100</f>
        <v>0.05</v>
      </c>
      <c r="P1759" s="4" t="str">
        <f>IF(Table2[[#This Row],[Discount%]]=0,"No Discount",
IF(Table2[[#This Row],[Discount%]]&lt;=0.1,"Medium Discount",
IF(Table2[[#This Row],[Discount%]]&lt;=0.2,"High Discount")))</f>
        <v>Medium Discount</v>
      </c>
      <c r="Q1759" s="9">
        <f>(Table2[Unit_Price]*Table2[Quantity])*(Table2[Discount]/100)</f>
        <v>11462.550000000001</v>
      </c>
      <c r="R1759" s="10">
        <v>217788.45</v>
      </c>
      <c r="S1759" s="10">
        <v>11119.53</v>
      </c>
      <c r="T1759" s="4">
        <f>Table2[Profit]/Table2[Sales]</f>
        <v>5.1056564294387513E-2</v>
      </c>
      <c r="U1759" t="s">
        <v>38</v>
      </c>
    </row>
    <row r="1760" spans="1:21" x14ac:dyDescent="0.35">
      <c r="A1760">
        <v>11868</v>
      </c>
      <c r="B1760" s="1">
        <v>45329</v>
      </c>
      <c r="C1760" s="2">
        <f>YEAR(Table2[Order Date])</f>
        <v>2024</v>
      </c>
      <c r="D1760" s="2" t="str">
        <f>TEXT(Table2[Order Date],"mmm")</f>
        <v>Feb</v>
      </c>
      <c r="E1760" t="s">
        <v>3651</v>
      </c>
      <c r="F1760" t="s">
        <v>22</v>
      </c>
      <c r="G1760" t="s">
        <v>58</v>
      </c>
      <c r="H1760" t="str">
        <f>VLOOKUP(Table2[[#This Row],[City]], Table46[], 2, FALSE)</f>
        <v>Rajashtan</v>
      </c>
      <c r="I1760" t="s">
        <v>24</v>
      </c>
      <c r="J1760" t="s">
        <v>25</v>
      </c>
      <c r="K1760" t="s">
        <v>2241</v>
      </c>
      <c r="L1760" s="2">
        <v>5</v>
      </c>
      <c r="M1760" s="11">
        <v>18794</v>
      </c>
      <c r="N1760" s="6">
        <v>20</v>
      </c>
      <c r="O1760" s="4">
        <f>Table2[[#This Row],[Discount]]/100</f>
        <v>0.2</v>
      </c>
      <c r="P1760" s="4" t="str">
        <f>IF(Table2[[#This Row],[Discount%]]=0,"No Discount",
IF(Table2[[#This Row],[Discount%]]&lt;=0.1,"Medium Discount",
IF(Table2[[#This Row],[Discount%]]&lt;=0.2,"High Discount")))</f>
        <v>High Discount</v>
      </c>
      <c r="Q1760" s="9">
        <f>(Table2[Unit_Price]*Table2[Quantity])*(Table2[Discount]/100)</f>
        <v>18794</v>
      </c>
      <c r="R1760" s="10">
        <v>75176</v>
      </c>
      <c r="S1760" s="10">
        <v>6251.8</v>
      </c>
      <c r="T1760" s="4">
        <f>Table2[Profit]/Table2[Sales]</f>
        <v>8.3162179418963506E-2</v>
      </c>
      <c r="U1760" t="s">
        <v>72</v>
      </c>
    </row>
    <row r="1761" spans="1:21" x14ac:dyDescent="0.35">
      <c r="A1761">
        <v>11869</v>
      </c>
      <c r="B1761" s="1">
        <v>45918</v>
      </c>
      <c r="C1761" s="2">
        <f>YEAR(Table2[Order Date])</f>
        <v>2025</v>
      </c>
      <c r="D1761" s="2" t="str">
        <f>TEXT(Table2[Order Date],"mmm")</f>
        <v>Sep</v>
      </c>
      <c r="E1761" t="s">
        <v>3652</v>
      </c>
      <c r="F1761" t="s">
        <v>22</v>
      </c>
      <c r="G1761" t="s">
        <v>23</v>
      </c>
      <c r="H1761" t="str">
        <f>VLOOKUP(Table2[[#This Row],[City]], Table46[], 2, FALSE)</f>
        <v>Delhi</v>
      </c>
      <c r="I1761" t="s">
        <v>69</v>
      </c>
      <c r="J1761" t="s">
        <v>70</v>
      </c>
      <c r="K1761" t="s">
        <v>3653</v>
      </c>
      <c r="L1761" s="2">
        <v>4</v>
      </c>
      <c r="M1761" s="11">
        <v>28073</v>
      </c>
      <c r="N1761" s="6">
        <v>15</v>
      </c>
      <c r="O1761" s="4">
        <f>Table2[[#This Row],[Discount]]/100</f>
        <v>0.15</v>
      </c>
      <c r="P1761" s="4" t="str">
        <f>IF(Table2[[#This Row],[Discount%]]=0,"No Discount",
IF(Table2[[#This Row],[Discount%]]&lt;=0.1,"Medium Discount",
IF(Table2[[#This Row],[Discount%]]&lt;=0.2,"High Discount")))</f>
        <v>High Discount</v>
      </c>
      <c r="Q1761" s="9">
        <f>(Table2[Unit_Price]*Table2[Quantity])*(Table2[Discount]/100)</f>
        <v>16843.8</v>
      </c>
      <c r="R1761" s="10">
        <v>95448.2</v>
      </c>
      <c r="S1761" s="10">
        <v>6677.14</v>
      </c>
      <c r="T1761" s="4">
        <f>Table2[Profit]/Table2[Sales]</f>
        <v>6.9955640860697221E-2</v>
      </c>
      <c r="U1761" t="s">
        <v>33</v>
      </c>
    </row>
    <row r="1762" spans="1:21" x14ac:dyDescent="0.35">
      <c r="A1762">
        <v>11870</v>
      </c>
      <c r="B1762" s="1">
        <v>45881</v>
      </c>
      <c r="C1762" s="2">
        <f>YEAR(Table2[Order Date])</f>
        <v>2025</v>
      </c>
      <c r="D1762" s="2" t="str">
        <f>TEXT(Table2[Order Date],"mmm")</f>
        <v>Aug</v>
      </c>
      <c r="E1762" t="s">
        <v>3654</v>
      </c>
      <c r="F1762" t="s">
        <v>40</v>
      </c>
      <c r="G1762" t="s">
        <v>50</v>
      </c>
      <c r="H1762" t="str">
        <f>VLOOKUP(Table2[[#This Row],[City]], Table46[], 2, FALSE)</f>
        <v>Maharashtra</v>
      </c>
      <c r="I1762" t="s">
        <v>96</v>
      </c>
      <c r="J1762" t="s">
        <v>156</v>
      </c>
      <c r="K1762" t="s">
        <v>3655</v>
      </c>
      <c r="L1762" s="2">
        <v>3</v>
      </c>
      <c r="M1762" s="11">
        <v>33253</v>
      </c>
      <c r="N1762" s="6">
        <v>5</v>
      </c>
      <c r="O1762" s="4">
        <f>Table2[[#This Row],[Discount]]/100</f>
        <v>0.05</v>
      </c>
      <c r="P1762" s="4" t="str">
        <f>IF(Table2[[#This Row],[Discount%]]=0,"No Discount",
IF(Table2[[#This Row],[Discount%]]&lt;=0.1,"Medium Discount",
IF(Table2[[#This Row],[Discount%]]&lt;=0.2,"High Discount")))</f>
        <v>Medium Discount</v>
      </c>
      <c r="Q1762" s="9">
        <f>(Table2[Unit_Price]*Table2[Quantity])*(Table2[Discount]/100)</f>
        <v>4987.9500000000007</v>
      </c>
      <c r="R1762" s="10">
        <v>94771.05</v>
      </c>
      <c r="S1762" s="10">
        <v>5250.37</v>
      </c>
      <c r="T1762" s="4">
        <f>Table2[Profit]/Table2[Sales]</f>
        <v>5.5400568000460053E-2</v>
      </c>
      <c r="U1762" t="s">
        <v>33</v>
      </c>
    </row>
    <row r="1763" spans="1:21" x14ac:dyDescent="0.35">
      <c r="A1763">
        <v>11871</v>
      </c>
      <c r="B1763" s="1">
        <v>45907</v>
      </c>
      <c r="C1763" s="2">
        <f>YEAR(Table2[Order Date])</f>
        <v>2025</v>
      </c>
      <c r="D1763" s="2" t="str">
        <f>TEXT(Table2[Order Date],"mmm")</f>
        <v>Sep</v>
      </c>
      <c r="E1763" t="s">
        <v>3656</v>
      </c>
      <c r="F1763" t="s">
        <v>22</v>
      </c>
      <c r="G1763" t="s">
        <v>54</v>
      </c>
      <c r="H1763" t="str">
        <f>VLOOKUP(Table2[[#This Row],[City]], Table46[], 2, FALSE)</f>
        <v>Uttar Pradesh</v>
      </c>
      <c r="I1763" t="s">
        <v>46</v>
      </c>
      <c r="J1763" t="s">
        <v>141</v>
      </c>
      <c r="K1763" t="s">
        <v>424</v>
      </c>
      <c r="L1763" s="2">
        <v>4</v>
      </c>
      <c r="M1763" s="11">
        <v>563</v>
      </c>
      <c r="N1763" s="6">
        <v>0</v>
      </c>
      <c r="O1763" s="4">
        <f>Table2[[#This Row],[Discount]]/100</f>
        <v>0</v>
      </c>
      <c r="P1763" s="4" t="str">
        <f>IF(Table2[[#This Row],[Discount%]]=0,"No Discount",
IF(Table2[[#This Row],[Discount%]]&lt;=0.1,"Medium Discount",
IF(Table2[[#This Row],[Discount%]]&lt;=0.2,"High Discount")))</f>
        <v>No Discount</v>
      </c>
      <c r="Q1763" s="9">
        <f>(Table2[Unit_Price]*Table2[Quantity])*(Table2[Discount]/100)</f>
        <v>0</v>
      </c>
      <c r="R1763" s="10">
        <v>2252</v>
      </c>
      <c r="S1763" s="10">
        <v>338.47</v>
      </c>
      <c r="T1763" s="4">
        <f>Table2[Profit]/Table2[Sales]</f>
        <v>0.15029751332149202</v>
      </c>
      <c r="U1763" t="s">
        <v>72</v>
      </c>
    </row>
    <row r="1764" spans="1:21" x14ac:dyDescent="0.35">
      <c r="A1764">
        <v>11872</v>
      </c>
      <c r="B1764" s="1">
        <v>45493</v>
      </c>
      <c r="C1764" s="2">
        <f>YEAR(Table2[Order Date])</f>
        <v>2024</v>
      </c>
      <c r="D1764" s="2" t="str">
        <f>TEXT(Table2[Order Date],"mmm")</f>
        <v>Jul</v>
      </c>
      <c r="E1764" t="s">
        <v>3657</v>
      </c>
      <c r="F1764" t="s">
        <v>15</v>
      </c>
      <c r="G1764" t="s">
        <v>68</v>
      </c>
      <c r="H1764" t="str">
        <f>VLOOKUP(Table2[[#This Row],[City]], Table46[], 2, FALSE)</f>
        <v>Telangana</v>
      </c>
      <c r="I1764" t="s">
        <v>30</v>
      </c>
      <c r="J1764" t="s">
        <v>31</v>
      </c>
      <c r="K1764" t="s">
        <v>3658</v>
      </c>
      <c r="L1764" s="2">
        <v>2</v>
      </c>
      <c r="M1764" s="11">
        <v>28228</v>
      </c>
      <c r="N1764" s="6">
        <v>0</v>
      </c>
      <c r="O1764" s="4">
        <f>Table2[[#This Row],[Discount]]/100</f>
        <v>0</v>
      </c>
      <c r="P1764" s="4" t="str">
        <f>IF(Table2[[#This Row],[Discount%]]=0,"No Discount",
IF(Table2[[#This Row],[Discount%]]&lt;=0.1,"Medium Discount",
IF(Table2[[#This Row],[Discount%]]&lt;=0.2,"High Discount")))</f>
        <v>No Discount</v>
      </c>
      <c r="Q1764" s="9">
        <f>(Table2[Unit_Price]*Table2[Quantity])*(Table2[Discount]/100)</f>
        <v>0</v>
      </c>
      <c r="R1764" s="10">
        <v>56456</v>
      </c>
      <c r="S1764" s="10">
        <v>3886.47</v>
      </c>
      <c r="T1764" s="4">
        <f>Table2[Profit]/Table2[Sales]</f>
        <v>6.884069009494119E-2</v>
      </c>
      <c r="U1764" t="s">
        <v>72</v>
      </c>
    </row>
    <row r="1765" spans="1:21" x14ac:dyDescent="0.35">
      <c r="A1765">
        <v>11873</v>
      </c>
      <c r="B1765" s="1">
        <v>45812</v>
      </c>
      <c r="C1765" s="2">
        <f>YEAR(Table2[Order Date])</f>
        <v>2025</v>
      </c>
      <c r="D1765" s="2" t="str">
        <f>TEXT(Table2[Order Date],"mmm")</f>
        <v>Jun</v>
      </c>
      <c r="E1765" t="s">
        <v>3659</v>
      </c>
      <c r="F1765" t="s">
        <v>15</v>
      </c>
      <c r="G1765" t="s">
        <v>68</v>
      </c>
      <c r="H1765" t="str">
        <f>VLOOKUP(Table2[[#This Row],[City]], Table46[], 2, FALSE)</f>
        <v>Telangana</v>
      </c>
      <c r="I1765" t="s">
        <v>46</v>
      </c>
      <c r="J1765" t="s">
        <v>47</v>
      </c>
      <c r="K1765" t="s">
        <v>3251</v>
      </c>
      <c r="L1765" s="2">
        <v>1</v>
      </c>
      <c r="M1765" s="11">
        <v>59311</v>
      </c>
      <c r="N1765" s="6">
        <v>20</v>
      </c>
      <c r="O1765" s="4">
        <f>Table2[[#This Row],[Discount]]/100</f>
        <v>0.2</v>
      </c>
      <c r="P1765" s="4" t="str">
        <f>IF(Table2[[#This Row],[Discount%]]=0,"No Discount",
IF(Table2[[#This Row],[Discount%]]&lt;=0.1,"Medium Discount",
IF(Table2[[#This Row],[Discount%]]&lt;=0.2,"High Discount")))</f>
        <v>High Discount</v>
      </c>
      <c r="Q1765" s="9">
        <f>(Table2[Unit_Price]*Table2[Quantity])*(Table2[Discount]/100)</f>
        <v>11862.2</v>
      </c>
      <c r="R1765" s="10">
        <v>47448.800000000003</v>
      </c>
      <c r="S1765" s="10">
        <v>3559.85</v>
      </c>
      <c r="T1765" s="4">
        <f>Table2[Profit]/Table2[Sales]</f>
        <v>7.5025079664817654E-2</v>
      </c>
      <c r="U1765" t="s">
        <v>72</v>
      </c>
    </row>
    <row r="1766" spans="1:21" x14ac:dyDescent="0.35">
      <c r="A1766">
        <v>11874</v>
      </c>
      <c r="B1766" s="1">
        <v>45618</v>
      </c>
      <c r="C1766" s="2">
        <f>YEAR(Table2[Order Date])</f>
        <v>2024</v>
      </c>
      <c r="D1766" s="2" t="str">
        <f>TEXT(Table2[Order Date],"mmm")</f>
        <v>Nov</v>
      </c>
      <c r="E1766" t="s">
        <v>3660</v>
      </c>
      <c r="F1766" t="s">
        <v>40</v>
      </c>
      <c r="G1766" t="s">
        <v>62</v>
      </c>
      <c r="H1766" t="str">
        <f>VLOOKUP(Table2[[#This Row],[City]], Table46[], 2, FALSE)</f>
        <v>Goa</v>
      </c>
      <c r="I1766" t="s">
        <v>24</v>
      </c>
      <c r="J1766" t="s">
        <v>59</v>
      </c>
      <c r="K1766" t="s">
        <v>3661</v>
      </c>
      <c r="L1766" s="2">
        <v>2</v>
      </c>
      <c r="M1766" s="11">
        <v>36625</v>
      </c>
      <c r="N1766" s="6">
        <v>20</v>
      </c>
      <c r="O1766" s="4">
        <f>Table2[[#This Row],[Discount]]/100</f>
        <v>0.2</v>
      </c>
      <c r="P1766" s="4" t="str">
        <f>IF(Table2[[#This Row],[Discount%]]=0,"No Discount",
IF(Table2[[#This Row],[Discount%]]&lt;=0.1,"Medium Discount",
IF(Table2[[#This Row],[Discount%]]&lt;=0.2,"High Discount")))</f>
        <v>High Discount</v>
      </c>
      <c r="Q1766" s="9">
        <f>(Table2[Unit_Price]*Table2[Quantity])*(Table2[Discount]/100)</f>
        <v>14650</v>
      </c>
      <c r="R1766" s="10">
        <v>58600</v>
      </c>
      <c r="S1766" s="10">
        <v>8408.0499999999993</v>
      </c>
      <c r="T1766" s="4">
        <f>Table2[Profit]/Table2[Sales]</f>
        <v>0.1434820819112628</v>
      </c>
      <c r="U1766" t="s">
        <v>33</v>
      </c>
    </row>
    <row r="1767" spans="1:21" x14ac:dyDescent="0.35">
      <c r="A1767">
        <v>11875</v>
      </c>
      <c r="B1767" s="1">
        <v>45686</v>
      </c>
      <c r="C1767" s="2">
        <f>YEAR(Table2[Order Date])</f>
        <v>2025</v>
      </c>
      <c r="D1767" s="2" t="str">
        <f>TEXT(Table2[Order Date],"mmm")</f>
        <v>Jan</v>
      </c>
      <c r="E1767" t="s">
        <v>3662</v>
      </c>
      <c r="F1767" t="s">
        <v>22</v>
      </c>
      <c r="G1767" t="s">
        <v>54</v>
      </c>
      <c r="H1767" t="str">
        <f>VLOOKUP(Table2[[#This Row],[City]], Table46[], 2, FALSE)</f>
        <v>Uttar Pradesh</v>
      </c>
      <c r="I1767" t="s">
        <v>46</v>
      </c>
      <c r="J1767" t="s">
        <v>126</v>
      </c>
      <c r="K1767" t="s">
        <v>2937</v>
      </c>
      <c r="L1767" s="2">
        <v>5</v>
      </c>
      <c r="M1767" s="11">
        <v>6695</v>
      </c>
      <c r="N1767" s="6">
        <v>5</v>
      </c>
      <c r="O1767" s="4">
        <f>Table2[[#This Row],[Discount]]/100</f>
        <v>0.05</v>
      </c>
      <c r="P1767" s="4" t="str">
        <f>IF(Table2[[#This Row],[Discount%]]=0,"No Discount",
IF(Table2[[#This Row],[Discount%]]&lt;=0.1,"Medium Discount",
IF(Table2[[#This Row],[Discount%]]&lt;=0.2,"High Discount")))</f>
        <v>Medium Discount</v>
      </c>
      <c r="Q1767" s="9">
        <f>(Table2[Unit_Price]*Table2[Quantity])*(Table2[Discount]/100)</f>
        <v>1673.75</v>
      </c>
      <c r="R1767" s="10">
        <v>31801.25</v>
      </c>
      <c r="S1767" s="10">
        <v>6993.66</v>
      </c>
      <c r="T1767" s="4">
        <f>Table2[Profit]/Table2[Sales]</f>
        <v>0.21991777052788805</v>
      </c>
      <c r="U1767" t="s">
        <v>38</v>
      </c>
    </row>
    <row r="1768" spans="1:21" x14ac:dyDescent="0.35">
      <c r="A1768">
        <v>11876</v>
      </c>
      <c r="B1768" s="1">
        <v>45637</v>
      </c>
      <c r="C1768" s="2">
        <f>YEAR(Table2[Order Date])</f>
        <v>2024</v>
      </c>
      <c r="D1768" s="2" t="str">
        <f>TEXT(Table2[Order Date],"mmm")</f>
        <v>Dec</v>
      </c>
      <c r="E1768" t="s">
        <v>3663</v>
      </c>
      <c r="F1768" t="s">
        <v>40</v>
      </c>
      <c r="G1768" t="s">
        <v>110</v>
      </c>
      <c r="H1768" t="str">
        <f>VLOOKUP(Table2[[#This Row],[City]], Table46[], 2, FALSE)</f>
        <v>Gujarat</v>
      </c>
      <c r="I1768" t="s">
        <v>69</v>
      </c>
      <c r="J1768" t="s">
        <v>115</v>
      </c>
      <c r="K1768" t="s">
        <v>3664</v>
      </c>
      <c r="L1768" s="2">
        <v>1</v>
      </c>
      <c r="M1768" s="11">
        <v>49130</v>
      </c>
      <c r="N1768" s="6">
        <v>20</v>
      </c>
      <c r="O1768" s="4">
        <f>Table2[[#This Row],[Discount]]/100</f>
        <v>0.2</v>
      </c>
      <c r="P1768" s="4" t="str">
        <f>IF(Table2[[#This Row],[Discount%]]=0,"No Discount",
IF(Table2[[#This Row],[Discount%]]&lt;=0.1,"Medium Discount",
IF(Table2[[#This Row],[Discount%]]&lt;=0.2,"High Discount")))</f>
        <v>High Discount</v>
      </c>
      <c r="Q1768" s="9">
        <f>(Table2[Unit_Price]*Table2[Quantity])*(Table2[Discount]/100)</f>
        <v>9826</v>
      </c>
      <c r="R1768" s="10">
        <v>39304</v>
      </c>
      <c r="S1768" s="10">
        <v>9687.57</v>
      </c>
      <c r="T1768" s="4">
        <f>Table2[Profit]/Table2[Sales]</f>
        <v>0.24647796661917362</v>
      </c>
      <c r="U1768" t="s">
        <v>83</v>
      </c>
    </row>
    <row r="1769" spans="1:21" x14ac:dyDescent="0.35">
      <c r="A1769">
        <v>11877</v>
      </c>
      <c r="B1769" s="1">
        <v>45924</v>
      </c>
      <c r="C1769" s="2">
        <f>YEAR(Table2[Order Date])</f>
        <v>2025</v>
      </c>
      <c r="D1769" s="2" t="str">
        <f>TEXT(Table2[Order Date],"mmm")</f>
        <v>Sep</v>
      </c>
      <c r="E1769" t="s">
        <v>3665</v>
      </c>
      <c r="F1769" t="s">
        <v>28</v>
      </c>
      <c r="G1769" t="s">
        <v>29</v>
      </c>
      <c r="H1769" t="str">
        <f>VLOOKUP(Table2[[#This Row],[City]], Table46[], 2, FALSE)</f>
        <v>Bihar</v>
      </c>
      <c r="I1769" t="s">
        <v>129</v>
      </c>
      <c r="J1769" t="s">
        <v>148</v>
      </c>
      <c r="K1769" t="s">
        <v>3666</v>
      </c>
      <c r="L1769" s="2">
        <v>3</v>
      </c>
      <c r="M1769" s="11">
        <v>62967</v>
      </c>
      <c r="N1769" s="6">
        <v>15</v>
      </c>
      <c r="O1769" s="4">
        <f>Table2[[#This Row],[Discount]]/100</f>
        <v>0.15</v>
      </c>
      <c r="P1769" s="4" t="str">
        <f>IF(Table2[[#This Row],[Discount%]]=0,"No Discount",
IF(Table2[[#This Row],[Discount%]]&lt;=0.1,"Medium Discount",
IF(Table2[[#This Row],[Discount%]]&lt;=0.2,"High Discount")))</f>
        <v>High Discount</v>
      </c>
      <c r="Q1769" s="9">
        <f>(Table2[Unit_Price]*Table2[Quantity])*(Table2[Discount]/100)</f>
        <v>28335.149999999998</v>
      </c>
      <c r="R1769" s="10">
        <v>160565.85</v>
      </c>
      <c r="S1769" s="10">
        <v>32719.18</v>
      </c>
      <c r="T1769" s="4">
        <f>Table2[Profit]/Table2[Sales]</f>
        <v>0.20377421475363533</v>
      </c>
      <c r="U1769" t="s">
        <v>33</v>
      </c>
    </row>
    <row r="1770" spans="1:21" x14ac:dyDescent="0.35">
      <c r="A1770">
        <v>11878</v>
      </c>
      <c r="B1770" s="1">
        <v>45277</v>
      </c>
      <c r="C1770" s="2">
        <f>YEAR(Table2[Order Date])</f>
        <v>2023</v>
      </c>
      <c r="D1770" s="2" t="str">
        <f>TEXT(Table2[Order Date],"mmm")</f>
        <v>Dec</v>
      </c>
      <c r="E1770" t="s">
        <v>3667</v>
      </c>
      <c r="F1770" t="s">
        <v>22</v>
      </c>
      <c r="G1770" t="s">
        <v>23</v>
      </c>
      <c r="H1770" t="str">
        <f>VLOOKUP(Table2[[#This Row],[City]], Table46[], 2, FALSE)</f>
        <v>Delhi</v>
      </c>
      <c r="I1770" t="s">
        <v>24</v>
      </c>
      <c r="J1770" t="s">
        <v>59</v>
      </c>
      <c r="K1770" t="s">
        <v>3668</v>
      </c>
      <c r="L1770" s="2">
        <v>3</v>
      </c>
      <c r="M1770" s="11">
        <v>45575</v>
      </c>
      <c r="N1770" s="6">
        <v>20</v>
      </c>
      <c r="O1770" s="4">
        <f>Table2[[#This Row],[Discount]]/100</f>
        <v>0.2</v>
      </c>
      <c r="P1770" s="4" t="str">
        <f>IF(Table2[[#This Row],[Discount%]]=0,"No Discount",
IF(Table2[[#This Row],[Discount%]]&lt;=0.1,"Medium Discount",
IF(Table2[[#This Row],[Discount%]]&lt;=0.2,"High Discount")))</f>
        <v>High Discount</v>
      </c>
      <c r="Q1770" s="9">
        <f>(Table2[Unit_Price]*Table2[Quantity])*(Table2[Discount]/100)</f>
        <v>27345</v>
      </c>
      <c r="R1770" s="10">
        <v>109380</v>
      </c>
      <c r="S1770" s="10">
        <v>5927.28</v>
      </c>
      <c r="T1770" s="4">
        <f>Table2[Profit]/Table2[Sales]</f>
        <v>5.4189797037849693E-2</v>
      </c>
      <c r="U1770" t="s">
        <v>72</v>
      </c>
    </row>
    <row r="1771" spans="1:21" x14ac:dyDescent="0.35">
      <c r="A1771">
        <v>11879</v>
      </c>
      <c r="B1771" s="1">
        <v>45628</v>
      </c>
      <c r="C1771" s="2">
        <f>YEAR(Table2[Order Date])</f>
        <v>2024</v>
      </c>
      <c r="D1771" s="2" t="str">
        <f>TEXT(Table2[Order Date],"mmm")</f>
        <v>Dec</v>
      </c>
      <c r="E1771" t="s">
        <v>3669</v>
      </c>
      <c r="F1771" t="s">
        <v>15</v>
      </c>
      <c r="G1771" t="s">
        <v>174</v>
      </c>
      <c r="H1771" t="str">
        <f>VLOOKUP(Table2[[#This Row],[City]], Table46[], 2, FALSE)</f>
        <v>Tamil Nadu</v>
      </c>
      <c r="I1771" t="s">
        <v>24</v>
      </c>
      <c r="J1771" t="s">
        <v>36</v>
      </c>
      <c r="K1771" t="s">
        <v>3670</v>
      </c>
      <c r="L1771" s="2">
        <v>1</v>
      </c>
      <c r="M1771" s="11">
        <v>42535</v>
      </c>
      <c r="N1771" s="6">
        <v>10</v>
      </c>
      <c r="O1771" s="4">
        <f>Table2[[#This Row],[Discount]]/100</f>
        <v>0.1</v>
      </c>
      <c r="P1771" s="4" t="str">
        <f>IF(Table2[[#This Row],[Discount%]]=0,"No Discount",
IF(Table2[[#This Row],[Discount%]]&lt;=0.1,"Medium Discount",
IF(Table2[[#This Row],[Discount%]]&lt;=0.2,"High Discount")))</f>
        <v>Medium Discount</v>
      </c>
      <c r="Q1771" s="9">
        <f>(Table2[Unit_Price]*Table2[Quantity])*(Table2[Discount]/100)</f>
        <v>4253.5</v>
      </c>
      <c r="R1771" s="10">
        <v>38281.5</v>
      </c>
      <c r="S1771" s="10">
        <v>7875.97</v>
      </c>
      <c r="T1771" s="4">
        <f>Table2[Profit]/Table2[Sales]</f>
        <v>0.20573828089285948</v>
      </c>
      <c r="U1771" t="s">
        <v>20</v>
      </c>
    </row>
    <row r="1772" spans="1:21" x14ac:dyDescent="0.35">
      <c r="A1772">
        <v>11880</v>
      </c>
      <c r="B1772" s="1">
        <v>45507</v>
      </c>
      <c r="C1772" s="2">
        <f>YEAR(Table2[Order Date])</f>
        <v>2024</v>
      </c>
      <c r="D1772" s="2" t="str">
        <f>TEXT(Table2[Order Date],"mmm")</f>
        <v>Aug</v>
      </c>
      <c r="E1772" t="s">
        <v>3671</v>
      </c>
      <c r="F1772" t="s">
        <v>15</v>
      </c>
      <c r="G1772" t="s">
        <v>68</v>
      </c>
      <c r="H1772" t="str">
        <f>VLOOKUP(Table2[[#This Row],[City]], Table46[], 2, FALSE)</f>
        <v>Telangana</v>
      </c>
      <c r="I1772" t="s">
        <v>129</v>
      </c>
      <c r="J1772" t="s">
        <v>168</v>
      </c>
      <c r="K1772" t="s">
        <v>3672</v>
      </c>
      <c r="L1772" s="2">
        <v>3</v>
      </c>
      <c r="M1772" s="11">
        <v>62542</v>
      </c>
      <c r="N1772" s="6">
        <v>20</v>
      </c>
      <c r="O1772" s="4">
        <f>Table2[[#This Row],[Discount]]/100</f>
        <v>0.2</v>
      </c>
      <c r="P1772" s="4" t="str">
        <f>IF(Table2[[#This Row],[Discount%]]=0,"No Discount",
IF(Table2[[#This Row],[Discount%]]&lt;=0.1,"Medium Discount",
IF(Table2[[#This Row],[Discount%]]&lt;=0.2,"High Discount")))</f>
        <v>High Discount</v>
      </c>
      <c r="Q1772" s="9">
        <f>(Table2[Unit_Price]*Table2[Quantity])*(Table2[Discount]/100)</f>
        <v>37525.200000000004</v>
      </c>
      <c r="R1772" s="10">
        <v>150100.79999999999</v>
      </c>
      <c r="S1772" s="10">
        <v>28260.17</v>
      </c>
      <c r="T1772" s="4">
        <f>Table2[Profit]/Table2[Sales]</f>
        <v>0.18827461279353608</v>
      </c>
      <c r="U1772" t="s">
        <v>20</v>
      </c>
    </row>
    <row r="1773" spans="1:21" x14ac:dyDescent="0.35">
      <c r="A1773">
        <v>11881</v>
      </c>
      <c r="B1773" s="1">
        <v>45249</v>
      </c>
      <c r="C1773" s="2">
        <f>YEAR(Table2[Order Date])</f>
        <v>2023</v>
      </c>
      <c r="D1773" s="2" t="str">
        <f>TEXT(Table2[Order Date],"mmm")</f>
        <v>Nov</v>
      </c>
      <c r="E1773" t="s">
        <v>3673</v>
      </c>
      <c r="F1773" t="s">
        <v>22</v>
      </c>
      <c r="G1773" t="s">
        <v>58</v>
      </c>
      <c r="H1773" t="str">
        <f>VLOOKUP(Table2[[#This Row],[City]], Table46[], 2, FALSE)</f>
        <v>Rajashtan</v>
      </c>
      <c r="I1773" t="s">
        <v>86</v>
      </c>
      <c r="J1773" t="s">
        <v>87</v>
      </c>
      <c r="K1773" t="s">
        <v>3674</v>
      </c>
      <c r="L1773" s="2">
        <v>4</v>
      </c>
      <c r="M1773" s="11">
        <v>46724</v>
      </c>
      <c r="N1773" s="6">
        <v>5</v>
      </c>
      <c r="O1773" s="4">
        <f>Table2[[#This Row],[Discount]]/100</f>
        <v>0.05</v>
      </c>
      <c r="P1773" s="4" t="str">
        <f>IF(Table2[[#This Row],[Discount%]]=0,"No Discount",
IF(Table2[[#This Row],[Discount%]]&lt;=0.1,"Medium Discount",
IF(Table2[[#This Row],[Discount%]]&lt;=0.2,"High Discount")))</f>
        <v>Medium Discount</v>
      </c>
      <c r="Q1773" s="9">
        <f>(Table2[Unit_Price]*Table2[Quantity])*(Table2[Discount]/100)</f>
        <v>9344.8000000000011</v>
      </c>
      <c r="R1773" s="10">
        <v>177551.2</v>
      </c>
      <c r="S1773" s="10">
        <v>43134.48</v>
      </c>
      <c r="T1773" s="4">
        <f>Table2[Profit]/Table2[Sales]</f>
        <v>0.24294107840442644</v>
      </c>
      <c r="U1773" t="s">
        <v>20</v>
      </c>
    </row>
    <row r="1774" spans="1:21" x14ac:dyDescent="0.35">
      <c r="A1774">
        <v>11883</v>
      </c>
      <c r="B1774" s="1">
        <v>45722</v>
      </c>
      <c r="C1774" s="2">
        <f>YEAR(Table2[Order Date])</f>
        <v>2025</v>
      </c>
      <c r="D1774" s="2" t="str">
        <f>TEXT(Table2[Order Date],"mmm")</f>
        <v>Mar</v>
      </c>
      <c r="E1774" t="s">
        <v>3677</v>
      </c>
      <c r="F1774" t="s">
        <v>22</v>
      </c>
      <c r="G1774" t="s">
        <v>58</v>
      </c>
      <c r="H1774" t="str">
        <f>VLOOKUP(Table2[[#This Row],[City]], Table46[], 2, FALSE)</f>
        <v>Rajashtan</v>
      </c>
      <c r="I1774" t="s">
        <v>17</v>
      </c>
      <c r="J1774" t="s">
        <v>18</v>
      </c>
      <c r="K1774" t="s">
        <v>3678</v>
      </c>
      <c r="L1774" s="2">
        <v>3</v>
      </c>
      <c r="M1774" s="11">
        <v>58902</v>
      </c>
      <c r="N1774" s="6">
        <v>5</v>
      </c>
      <c r="O1774" s="4">
        <f>Table2[[#This Row],[Discount]]/100</f>
        <v>0.05</v>
      </c>
      <c r="P1774" s="4" t="str">
        <f>IF(Table2[[#This Row],[Discount%]]=0,"No Discount",
IF(Table2[[#This Row],[Discount%]]&lt;=0.1,"Medium Discount",
IF(Table2[[#This Row],[Discount%]]&lt;=0.2,"High Discount")))</f>
        <v>Medium Discount</v>
      </c>
      <c r="Q1774" s="9">
        <f>(Table2[Unit_Price]*Table2[Quantity])*(Table2[Discount]/100)</f>
        <v>8835.3000000000011</v>
      </c>
      <c r="R1774" s="10">
        <v>167870.7</v>
      </c>
      <c r="S1774" s="10">
        <v>13692.45</v>
      </c>
      <c r="T1774" s="4">
        <f>Table2[Profit]/Table2[Sales]</f>
        <v>8.1565454841136656E-2</v>
      </c>
      <c r="U1774" t="s">
        <v>33</v>
      </c>
    </row>
    <row r="1775" spans="1:21" x14ac:dyDescent="0.35">
      <c r="A1775">
        <v>11885</v>
      </c>
      <c r="B1775" s="1">
        <v>45908</v>
      </c>
      <c r="C1775" s="2">
        <f>YEAR(Table2[Order Date])</f>
        <v>2025</v>
      </c>
      <c r="D1775" s="2" t="str">
        <f>TEXT(Table2[Order Date],"mmm")</f>
        <v>Sep</v>
      </c>
      <c r="E1775" t="s">
        <v>3679</v>
      </c>
      <c r="F1775" t="s">
        <v>15</v>
      </c>
      <c r="G1775" t="s">
        <v>174</v>
      </c>
      <c r="H1775" t="str">
        <f>VLOOKUP(Table2[[#This Row],[City]], Table46[], 2, FALSE)</f>
        <v>Tamil Nadu</v>
      </c>
      <c r="I1775" t="s">
        <v>24</v>
      </c>
      <c r="J1775" t="s">
        <v>25</v>
      </c>
      <c r="K1775" t="s">
        <v>3680</v>
      </c>
      <c r="L1775" s="2">
        <v>1</v>
      </c>
      <c r="M1775" s="11">
        <v>28781</v>
      </c>
      <c r="N1775" s="6">
        <v>0</v>
      </c>
      <c r="O1775" s="4">
        <f>Table2[[#This Row],[Discount]]/100</f>
        <v>0</v>
      </c>
      <c r="P1775" s="4" t="str">
        <f>IF(Table2[[#This Row],[Discount%]]=0,"No Discount",
IF(Table2[[#This Row],[Discount%]]&lt;=0.1,"Medium Discount",
IF(Table2[[#This Row],[Discount%]]&lt;=0.2,"High Discount")))</f>
        <v>No Discount</v>
      </c>
      <c r="Q1775" s="9">
        <f>(Table2[Unit_Price]*Table2[Quantity])*(Table2[Discount]/100)</f>
        <v>0</v>
      </c>
      <c r="R1775" s="10">
        <v>28781</v>
      </c>
      <c r="S1775" s="10">
        <v>3125.92</v>
      </c>
      <c r="T1775" s="4">
        <f>Table2[Profit]/Table2[Sales]</f>
        <v>0.10861054167680068</v>
      </c>
      <c r="U1775" t="s">
        <v>20</v>
      </c>
    </row>
    <row r="1776" spans="1:21" x14ac:dyDescent="0.35">
      <c r="A1776">
        <v>11886</v>
      </c>
      <c r="B1776" s="1">
        <v>45931</v>
      </c>
      <c r="C1776" s="2">
        <f>YEAR(Table2[Order Date])</f>
        <v>2025</v>
      </c>
      <c r="D1776" s="2" t="str">
        <f>TEXT(Table2[Order Date],"mmm")</f>
        <v>Oct</v>
      </c>
      <c r="E1776" t="s">
        <v>3681</v>
      </c>
      <c r="F1776" t="s">
        <v>15</v>
      </c>
      <c r="G1776" t="s">
        <v>68</v>
      </c>
      <c r="H1776" t="str">
        <f>VLOOKUP(Table2[[#This Row],[City]], Table46[], 2, FALSE)</f>
        <v>Telangana</v>
      </c>
      <c r="I1776" t="s">
        <v>24</v>
      </c>
      <c r="J1776" t="s">
        <v>36</v>
      </c>
      <c r="K1776" t="s">
        <v>3682</v>
      </c>
      <c r="L1776" s="2">
        <v>5</v>
      </c>
      <c r="M1776" s="11">
        <v>75768</v>
      </c>
      <c r="N1776" s="6">
        <v>15</v>
      </c>
      <c r="O1776" s="4">
        <f>Table2[[#This Row],[Discount]]/100</f>
        <v>0.15</v>
      </c>
      <c r="P1776" s="4" t="str">
        <f>IF(Table2[[#This Row],[Discount%]]=0,"No Discount",
IF(Table2[[#This Row],[Discount%]]&lt;=0.1,"Medium Discount",
IF(Table2[[#This Row],[Discount%]]&lt;=0.2,"High Discount")))</f>
        <v>High Discount</v>
      </c>
      <c r="Q1776" s="9">
        <f>(Table2[Unit_Price]*Table2[Quantity])*(Table2[Discount]/100)</f>
        <v>56826</v>
      </c>
      <c r="R1776" s="10">
        <v>322014</v>
      </c>
      <c r="S1776" s="10">
        <v>19695.759999999998</v>
      </c>
      <c r="T1776" s="4">
        <f>Table2[Profit]/Table2[Sales]</f>
        <v>6.1164297204469364E-2</v>
      </c>
      <c r="U1776" t="s">
        <v>72</v>
      </c>
    </row>
    <row r="1777" spans="1:21" x14ac:dyDescent="0.35">
      <c r="A1777">
        <v>11887</v>
      </c>
      <c r="B1777" s="1">
        <v>45804</v>
      </c>
      <c r="C1777" s="2">
        <f>YEAR(Table2[Order Date])</f>
        <v>2025</v>
      </c>
      <c r="D1777" s="2" t="str">
        <f>TEXT(Table2[Order Date],"mmm")</f>
        <v>May</v>
      </c>
      <c r="E1777" t="s">
        <v>3683</v>
      </c>
      <c r="F1777" t="s">
        <v>15</v>
      </c>
      <c r="G1777" t="s">
        <v>147</v>
      </c>
      <c r="H1777" t="str">
        <f>VLOOKUP(Table2[[#This Row],[City]], Table46[], 2, FALSE)</f>
        <v>Kerala</v>
      </c>
      <c r="I1777" t="s">
        <v>24</v>
      </c>
      <c r="J1777" t="s">
        <v>25</v>
      </c>
      <c r="K1777" t="s">
        <v>3684</v>
      </c>
      <c r="L1777" s="2">
        <v>1</v>
      </c>
      <c r="M1777" s="11">
        <v>46661</v>
      </c>
      <c r="N1777" s="6">
        <v>20</v>
      </c>
      <c r="O1777" s="4">
        <f>Table2[[#This Row],[Discount]]/100</f>
        <v>0.2</v>
      </c>
      <c r="P1777" s="4" t="str">
        <f>IF(Table2[[#This Row],[Discount%]]=0,"No Discount",
IF(Table2[[#This Row],[Discount%]]&lt;=0.1,"Medium Discount",
IF(Table2[[#This Row],[Discount%]]&lt;=0.2,"High Discount")))</f>
        <v>High Discount</v>
      </c>
      <c r="Q1777" s="9">
        <f>(Table2[Unit_Price]*Table2[Quantity])*(Table2[Discount]/100)</f>
        <v>9332.2000000000007</v>
      </c>
      <c r="R1777" s="10">
        <v>37328.800000000003</v>
      </c>
      <c r="S1777" s="10">
        <v>4374.1499999999996</v>
      </c>
      <c r="T1777" s="4">
        <f>Table2[Profit]/Table2[Sales]</f>
        <v>0.11717896101669487</v>
      </c>
      <c r="U1777" t="s">
        <v>83</v>
      </c>
    </row>
    <row r="1778" spans="1:21" x14ac:dyDescent="0.35">
      <c r="A1778">
        <v>11889</v>
      </c>
      <c r="B1778" s="1">
        <v>45490</v>
      </c>
      <c r="C1778" s="2">
        <f>YEAR(Table2[Order Date])</f>
        <v>2024</v>
      </c>
      <c r="D1778" s="2" t="str">
        <f>TEXT(Table2[Order Date],"mmm")</f>
        <v>Jul</v>
      </c>
      <c r="E1778" t="s">
        <v>3686</v>
      </c>
      <c r="F1778" t="s">
        <v>22</v>
      </c>
      <c r="G1778" t="s">
        <v>23</v>
      </c>
      <c r="H1778" t="str">
        <f>VLOOKUP(Table2[[#This Row],[City]], Table46[], 2, FALSE)</f>
        <v>Delhi</v>
      </c>
      <c r="I1778" t="s">
        <v>46</v>
      </c>
      <c r="J1778" t="s">
        <v>209</v>
      </c>
      <c r="K1778" t="s">
        <v>3687</v>
      </c>
      <c r="L1778" s="2">
        <v>1</v>
      </c>
      <c r="M1778" s="11">
        <v>18288</v>
      </c>
      <c r="N1778" s="6">
        <v>20</v>
      </c>
      <c r="O1778" s="4">
        <f>Table2[[#This Row],[Discount]]/100</f>
        <v>0.2</v>
      </c>
      <c r="P1778" s="4" t="str">
        <f>IF(Table2[[#This Row],[Discount%]]=0,"No Discount",
IF(Table2[[#This Row],[Discount%]]&lt;=0.1,"Medium Discount",
IF(Table2[[#This Row],[Discount%]]&lt;=0.2,"High Discount")))</f>
        <v>High Discount</v>
      </c>
      <c r="Q1778" s="9">
        <f>(Table2[Unit_Price]*Table2[Quantity])*(Table2[Discount]/100)</f>
        <v>3657.6000000000004</v>
      </c>
      <c r="R1778" s="10">
        <v>14630.4</v>
      </c>
      <c r="S1778" s="10">
        <v>1675.17</v>
      </c>
      <c r="T1778" s="4">
        <f>Table2[Profit]/Table2[Sales]</f>
        <v>0.11449926181102363</v>
      </c>
      <c r="U1778" t="s">
        <v>20</v>
      </c>
    </row>
    <row r="1779" spans="1:21" x14ac:dyDescent="0.35">
      <c r="A1779">
        <v>11891</v>
      </c>
      <c r="B1779" s="1">
        <v>45692</v>
      </c>
      <c r="C1779" s="2">
        <f>YEAR(Table2[Order Date])</f>
        <v>2025</v>
      </c>
      <c r="D1779" s="2" t="str">
        <f>TEXT(Table2[Order Date],"mmm")</f>
        <v>Feb</v>
      </c>
      <c r="E1779" t="s">
        <v>3689</v>
      </c>
      <c r="F1779" t="s">
        <v>22</v>
      </c>
      <c r="G1779" t="s">
        <v>74</v>
      </c>
      <c r="H1779" t="str">
        <f>VLOOKUP(Table2[[#This Row],[City]], Table46[], 2, FALSE)</f>
        <v>Chandigarh</v>
      </c>
      <c r="I1779" t="s">
        <v>96</v>
      </c>
      <c r="J1779" t="s">
        <v>214</v>
      </c>
      <c r="K1779" t="s">
        <v>2235</v>
      </c>
      <c r="L1779" s="2">
        <v>3</v>
      </c>
      <c r="M1779" s="11">
        <v>21214</v>
      </c>
      <c r="N1779" s="6">
        <v>15</v>
      </c>
      <c r="O1779" s="4">
        <f>Table2[[#This Row],[Discount]]/100</f>
        <v>0.15</v>
      </c>
      <c r="P1779" s="4" t="str">
        <f>IF(Table2[[#This Row],[Discount%]]=0,"No Discount",
IF(Table2[[#This Row],[Discount%]]&lt;=0.1,"Medium Discount",
IF(Table2[[#This Row],[Discount%]]&lt;=0.2,"High Discount")))</f>
        <v>High Discount</v>
      </c>
      <c r="Q1779" s="9">
        <f>(Table2[Unit_Price]*Table2[Quantity])*(Table2[Discount]/100)</f>
        <v>9546.2999999999993</v>
      </c>
      <c r="R1779" s="10">
        <v>54095.7</v>
      </c>
      <c r="S1779" s="10">
        <v>2905.57</v>
      </c>
      <c r="T1779" s="4">
        <f>Table2[Profit]/Table2[Sales]</f>
        <v>5.3711662849357716E-2</v>
      </c>
      <c r="U1779" t="s">
        <v>38</v>
      </c>
    </row>
    <row r="1780" spans="1:21" x14ac:dyDescent="0.35">
      <c r="A1780">
        <v>11892</v>
      </c>
      <c r="B1780" s="1">
        <v>45903</v>
      </c>
      <c r="C1780" s="2">
        <f>YEAR(Table2[Order Date])</f>
        <v>2025</v>
      </c>
      <c r="D1780" s="2" t="str">
        <f>TEXT(Table2[Order Date],"mmm")</f>
        <v>Sep</v>
      </c>
      <c r="E1780" t="s">
        <v>3690</v>
      </c>
      <c r="F1780" t="s">
        <v>22</v>
      </c>
      <c r="G1780" t="s">
        <v>23</v>
      </c>
      <c r="H1780" t="str">
        <f>VLOOKUP(Table2[[#This Row],[City]], Table46[], 2, FALSE)</f>
        <v>Delhi</v>
      </c>
      <c r="I1780" t="s">
        <v>24</v>
      </c>
      <c r="J1780" t="s">
        <v>133</v>
      </c>
      <c r="K1780" t="s">
        <v>3691</v>
      </c>
      <c r="L1780" s="2">
        <v>5</v>
      </c>
      <c r="M1780" s="11">
        <v>21669</v>
      </c>
      <c r="N1780" s="6">
        <v>0</v>
      </c>
      <c r="O1780" s="4">
        <f>Table2[[#This Row],[Discount]]/100</f>
        <v>0</v>
      </c>
      <c r="P1780" s="4" t="str">
        <f>IF(Table2[[#This Row],[Discount%]]=0,"No Discount",
IF(Table2[[#This Row],[Discount%]]&lt;=0.1,"Medium Discount",
IF(Table2[[#This Row],[Discount%]]&lt;=0.2,"High Discount")))</f>
        <v>No Discount</v>
      </c>
      <c r="Q1780" s="9">
        <f>(Table2[Unit_Price]*Table2[Quantity])*(Table2[Discount]/100)</f>
        <v>0</v>
      </c>
      <c r="R1780" s="10">
        <v>108345</v>
      </c>
      <c r="S1780" s="10">
        <v>17017.25</v>
      </c>
      <c r="T1780" s="4">
        <f>Table2[Profit]/Table2[Sales]</f>
        <v>0.15706539295768149</v>
      </c>
      <c r="U1780" t="s">
        <v>20</v>
      </c>
    </row>
    <row r="1781" spans="1:21" x14ac:dyDescent="0.35">
      <c r="A1781">
        <v>11893</v>
      </c>
      <c r="B1781" s="1">
        <v>45234</v>
      </c>
      <c r="C1781" s="2">
        <f>YEAR(Table2[Order Date])</f>
        <v>2023</v>
      </c>
      <c r="D1781" s="2" t="str">
        <f>TEXT(Table2[Order Date],"mmm")</f>
        <v>Nov</v>
      </c>
      <c r="E1781" t="s">
        <v>3692</v>
      </c>
      <c r="F1781" t="s">
        <v>40</v>
      </c>
      <c r="G1781" t="s">
        <v>50</v>
      </c>
      <c r="H1781" t="str">
        <f>VLOOKUP(Table2[[#This Row],[City]], Table46[], 2, FALSE)</f>
        <v>Maharashtra</v>
      </c>
      <c r="I1781" t="s">
        <v>30</v>
      </c>
      <c r="J1781" t="s">
        <v>31</v>
      </c>
      <c r="K1781" t="s">
        <v>3693</v>
      </c>
      <c r="L1781" s="2">
        <v>1</v>
      </c>
      <c r="M1781" s="11">
        <v>69671</v>
      </c>
      <c r="N1781" s="6">
        <v>10</v>
      </c>
      <c r="O1781" s="4">
        <f>Table2[[#This Row],[Discount]]/100</f>
        <v>0.1</v>
      </c>
      <c r="P1781" s="4" t="str">
        <f>IF(Table2[[#This Row],[Discount%]]=0,"No Discount",
IF(Table2[[#This Row],[Discount%]]&lt;=0.1,"Medium Discount",
IF(Table2[[#This Row],[Discount%]]&lt;=0.2,"High Discount")))</f>
        <v>Medium Discount</v>
      </c>
      <c r="Q1781" s="9">
        <f>(Table2[Unit_Price]*Table2[Quantity])*(Table2[Discount]/100)</f>
        <v>6967.1</v>
      </c>
      <c r="R1781" s="10">
        <v>62703.9</v>
      </c>
      <c r="S1781" s="10">
        <v>12713.1</v>
      </c>
      <c r="T1781" s="4">
        <f>Table2[Profit]/Table2[Sales]</f>
        <v>0.20274815442101687</v>
      </c>
      <c r="U1781" t="s">
        <v>20</v>
      </c>
    </row>
    <row r="1782" spans="1:21" x14ac:dyDescent="0.35">
      <c r="A1782">
        <v>11894</v>
      </c>
      <c r="B1782" s="1">
        <v>45914</v>
      </c>
      <c r="C1782" s="2">
        <f>YEAR(Table2[Order Date])</f>
        <v>2025</v>
      </c>
      <c r="D1782" s="2" t="str">
        <f>TEXT(Table2[Order Date],"mmm")</f>
        <v>Sep</v>
      </c>
      <c r="E1782" t="s">
        <v>3694</v>
      </c>
      <c r="F1782" t="s">
        <v>15</v>
      </c>
      <c r="G1782" t="s">
        <v>93</v>
      </c>
      <c r="H1782" t="str">
        <f>VLOOKUP(Table2[[#This Row],[City]], Table46[], 2, FALSE)</f>
        <v>Tamil Nadu</v>
      </c>
      <c r="I1782" t="s">
        <v>46</v>
      </c>
      <c r="J1782" t="s">
        <v>126</v>
      </c>
      <c r="K1782" t="s">
        <v>3695</v>
      </c>
      <c r="L1782" s="2">
        <v>2</v>
      </c>
      <c r="M1782" s="11">
        <v>29652</v>
      </c>
      <c r="N1782" s="6">
        <v>0</v>
      </c>
      <c r="O1782" s="4">
        <f>Table2[[#This Row],[Discount]]/100</f>
        <v>0</v>
      </c>
      <c r="P1782" s="4" t="str">
        <f>IF(Table2[[#This Row],[Discount%]]=0,"No Discount",
IF(Table2[[#This Row],[Discount%]]&lt;=0.1,"Medium Discount",
IF(Table2[[#This Row],[Discount%]]&lt;=0.2,"High Discount")))</f>
        <v>No Discount</v>
      </c>
      <c r="Q1782" s="9">
        <f>(Table2[Unit_Price]*Table2[Quantity])*(Table2[Discount]/100)</f>
        <v>0</v>
      </c>
      <c r="R1782" s="10">
        <v>59304</v>
      </c>
      <c r="S1782" s="10">
        <v>10542.66</v>
      </c>
      <c r="T1782" s="4">
        <f>Table2[Profit]/Table2[Sales]</f>
        <v>0.17777316875758803</v>
      </c>
      <c r="U1782" t="s">
        <v>20</v>
      </c>
    </row>
    <row r="1783" spans="1:21" x14ac:dyDescent="0.35">
      <c r="A1783">
        <v>11896</v>
      </c>
      <c r="B1783" s="1">
        <v>45741</v>
      </c>
      <c r="C1783" s="2">
        <f>YEAR(Table2[Order Date])</f>
        <v>2025</v>
      </c>
      <c r="D1783" s="2" t="str">
        <f>TEXT(Table2[Order Date],"mmm")</f>
        <v>Mar</v>
      </c>
      <c r="E1783" t="s">
        <v>3697</v>
      </c>
      <c r="F1783" t="s">
        <v>40</v>
      </c>
      <c r="G1783" t="s">
        <v>103</v>
      </c>
      <c r="H1783" t="str">
        <f>VLOOKUP(Table2[[#This Row],[City]], Table46[], 2, FALSE)</f>
        <v>Gujarat</v>
      </c>
      <c r="I1783" t="s">
        <v>30</v>
      </c>
      <c r="J1783" t="s">
        <v>65</v>
      </c>
      <c r="K1783" t="s">
        <v>3260</v>
      </c>
      <c r="L1783" s="2">
        <v>1</v>
      </c>
      <c r="M1783" s="11">
        <v>70870</v>
      </c>
      <c r="N1783" s="6">
        <v>10</v>
      </c>
      <c r="O1783" s="4">
        <f>Table2[[#This Row],[Discount]]/100</f>
        <v>0.1</v>
      </c>
      <c r="P1783" s="4" t="str">
        <f>IF(Table2[[#This Row],[Discount%]]=0,"No Discount",
IF(Table2[[#This Row],[Discount%]]&lt;=0.1,"Medium Discount",
IF(Table2[[#This Row],[Discount%]]&lt;=0.2,"High Discount")))</f>
        <v>Medium Discount</v>
      </c>
      <c r="Q1783" s="9">
        <f>(Table2[Unit_Price]*Table2[Quantity])*(Table2[Discount]/100)</f>
        <v>7087</v>
      </c>
      <c r="R1783" s="10">
        <v>63783</v>
      </c>
      <c r="S1783" s="10">
        <v>15236.98</v>
      </c>
      <c r="T1783" s="4">
        <f>Table2[Profit]/Table2[Sales]</f>
        <v>0.23888779141777589</v>
      </c>
      <c r="U1783" t="s">
        <v>38</v>
      </c>
    </row>
    <row r="1784" spans="1:21" x14ac:dyDescent="0.35">
      <c r="A1784">
        <v>11897</v>
      </c>
      <c r="B1784" s="1">
        <v>45727</v>
      </c>
      <c r="C1784" s="2">
        <f>YEAR(Table2[Order Date])</f>
        <v>2025</v>
      </c>
      <c r="D1784" s="2" t="str">
        <f>TEXT(Table2[Order Date],"mmm")</f>
        <v>Mar</v>
      </c>
      <c r="E1784" t="s">
        <v>3698</v>
      </c>
      <c r="F1784" t="s">
        <v>40</v>
      </c>
      <c r="G1784" t="s">
        <v>103</v>
      </c>
      <c r="H1784" t="str">
        <f>VLOOKUP(Table2[[#This Row],[City]], Table46[], 2, FALSE)</f>
        <v>Gujarat</v>
      </c>
      <c r="I1784" t="s">
        <v>96</v>
      </c>
      <c r="J1784" t="s">
        <v>214</v>
      </c>
      <c r="K1784" t="s">
        <v>3699</v>
      </c>
      <c r="L1784" s="2">
        <v>2</v>
      </c>
      <c r="M1784" s="11">
        <v>33866</v>
      </c>
      <c r="N1784" s="6">
        <v>20</v>
      </c>
      <c r="O1784" s="4">
        <f>Table2[[#This Row],[Discount]]/100</f>
        <v>0.2</v>
      </c>
      <c r="P1784" s="4" t="str">
        <f>IF(Table2[[#This Row],[Discount%]]=0,"No Discount",
IF(Table2[[#This Row],[Discount%]]&lt;=0.1,"Medium Discount",
IF(Table2[[#This Row],[Discount%]]&lt;=0.2,"High Discount")))</f>
        <v>High Discount</v>
      </c>
      <c r="Q1784" s="9">
        <f>(Table2[Unit_Price]*Table2[Quantity])*(Table2[Discount]/100)</f>
        <v>13546.400000000001</v>
      </c>
      <c r="R1784" s="10">
        <v>54185.599999999999</v>
      </c>
      <c r="S1784" s="10">
        <v>8205.43</v>
      </c>
      <c r="T1784" s="4">
        <f>Table2[Profit]/Table2[Sales]</f>
        <v>0.15143193025453258</v>
      </c>
      <c r="U1784" t="s">
        <v>38</v>
      </c>
    </row>
    <row r="1785" spans="1:21" x14ac:dyDescent="0.35">
      <c r="A1785">
        <v>11898</v>
      </c>
      <c r="B1785" s="1">
        <v>45903</v>
      </c>
      <c r="C1785" s="2">
        <f>YEAR(Table2[Order Date])</f>
        <v>2025</v>
      </c>
      <c r="D1785" s="2" t="str">
        <f>TEXT(Table2[Order Date],"mmm")</f>
        <v>Sep</v>
      </c>
      <c r="E1785" t="s">
        <v>3700</v>
      </c>
      <c r="F1785" t="s">
        <v>40</v>
      </c>
      <c r="G1785" t="s">
        <v>103</v>
      </c>
      <c r="H1785" t="str">
        <f>VLOOKUP(Table2[[#This Row],[City]], Table46[], 2, FALSE)</f>
        <v>Gujarat</v>
      </c>
      <c r="I1785" t="s">
        <v>17</v>
      </c>
      <c r="J1785" t="s">
        <v>100</v>
      </c>
      <c r="K1785" t="s">
        <v>177</v>
      </c>
      <c r="L1785" s="2">
        <v>2</v>
      </c>
      <c r="M1785" s="11">
        <v>36661</v>
      </c>
      <c r="N1785" s="6">
        <v>20</v>
      </c>
      <c r="O1785" s="4">
        <f>Table2[[#This Row],[Discount]]/100</f>
        <v>0.2</v>
      </c>
      <c r="P1785" s="4" t="str">
        <f>IF(Table2[[#This Row],[Discount%]]=0,"No Discount",
IF(Table2[[#This Row],[Discount%]]&lt;=0.1,"Medium Discount",
IF(Table2[[#This Row],[Discount%]]&lt;=0.2,"High Discount")))</f>
        <v>High Discount</v>
      </c>
      <c r="Q1785" s="9">
        <f>(Table2[Unit_Price]*Table2[Quantity])*(Table2[Discount]/100)</f>
        <v>14664.400000000001</v>
      </c>
      <c r="R1785" s="10">
        <v>58657.599999999999</v>
      </c>
      <c r="S1785" s="10">
        <v>10719.27</v>
      </c>
      <c r="T1785" s="4">
        <f>Table2[Profit]/Table2[Sales]</f>
        <v>0.18274307165652875</v>
      </c>
      <c r="U1785" t="s">
        <v>83</v>
      </c>
    </row>
    <row r="1786" spans="1:21" x14ac:dyDescent="0.35">
      <c r="A1786">
        <v>11899</v>
      </c>
      <c r="B1786" s="1">
        <v>45455</v>
      </c>
      <c r="C1786" s="2">
        <f>YEAR(Table2[Order Date])</f>
        <v>2024</v>
      </c>
      <c r="D1786" s="2" t="str">
        <f>TEXT(Table2[Order Date],"mmm")</f>
        <v>Jun</v>
      </c>
      <c r="E1786" t="s">
        <v>3701</v>
      </c>
      <c r="F1786" t="s">
        <v>15</v>
      </c>
      <c r="G1786" t="s">
        <v>174</v>
      </c>
      <c r="H1786" t="str">
        <f>VLOOKUP(Table2[[#This Row],[City]], Table46[], 2, FALSE)</f>
        <v>Tamil Nadu</v>
      </c>
      <c r="I1786" t="s">
        <v>24</v>
      </c>
      <c r="J1786" t="s">
        <v>107</v>
      </c>
      <c r="K1786" t="s">
        <v>3702</v>
      </c>
      <c r="L1786" s="2">
        <v>2</v>
      </c>
      <c r="M1786" s="11">
        <v>4163</v>
      </c>
      <c r="N1786" s="6">
        <v>5</v>
      </c>
      <c r="O1786" s="4">
        <f>Table2[[#This Row],[Discount]]/100</f>
        <v>0.05</v>
      </c>
      <c r="P1786" s="4" t="str">
        <f>IF(Table2[[#This Row],[Discount%]]=0,"No Discount",
IF(Table2[[#This Row],[Discount%]]&lt;=0.1,"Medium Discount",
IF(Table2[[#This Row],[Discount%]]&lt;=0.2,"High Discount")))</f>
        <v>Medium Discount</v>
      </c>
      <c r="Q1786" s="9">
        <f>(Table2[Unit_Price]*Table2[Quantity])*(Table2[Discount]/100)</f>
        <v>416.3</v>
      </c>
      <c r="R1786" s="10">
        <v>7909.7</v>
      </c>
      <c r="S1786" s="10">
        <v>1749.96</v>
      </c>
      <c r="T1786" s="4">
        <f>Table2[Profit]/Table2[Sales]</f>
        <v>0.22124227214685765</v>
      </c>
      <c r="U1786" t="s">
        <v>20</v>
      </c>
    </row>
    <row r="1787" spans="1:21" x14ac:dyDescent="0.35">
      <c r="A1787">
        <v>11900</v>
      </c>
      <c r="B1787" s="1">
        <v>45658</v>
      </c>
      <c r="C1787" s="2">
        <f>YEAR(Table2[Order Date])</f>
        <v>2025</v>
      </c>
      <c r="D1787" s="2" t="str">
        <f>TEXT(Table2[Order Date],"mmm")</f>
        <v>Jan</v>
      </c>
      <c r="E1787" t="s">
        <v>3703</v>
      </c>
      <c r="F1787" t="s">
        <v>22</v>
      </c>
      <c r="G1787" t="s">
        <v>167</v>
      </c>
      <c r="H1787" t="str">
        <f>VLOOKUP(Table2[[#This Row],[City]], Table46[], 2, FALSE)</f>
        <v>Punjab</v>
      </c>
      <c r="I1787" t="s">
        <v>75</v>
      </c>
      <c r="J1787" t="s">
        <v>409</v>
      </c>
      <c r="K1787" t="s">
        <v>3704</v>
      </c>
      <c r="L1787" s="2">
        <v>3</v>
      </c>
      <c r="M1787" s="11">
        <v>12006</v>
      </c>
      <c r="N1787" s="6">
        <v>5</v>
      </c>
      <c r="O1787" s="4">
        <f>Table2[[#This Row],[Discount]]/100</f>
        <v>0.05</v>
      </c>
      <c r="P1787" s="4" t="str">
        <f>IF(Table2[[#This Row],[Discount%]]=0,"No Discount",
IF(Table2[[#This Row],[Discount%]]&lt;=0.1,"Medium Discount",
IF(Table2[[#This Row],[Discount%]]&lt;=0.2,"High Discount")))</f>
        <v>Medium Discount</v>
      </c>
      <c r="Q1787" s="9">
        <f>(Table2[Unit_Price]*Table2[Quantity])*(Table2[Discount]/100)</f>
        <v>1800.9</v>
      </c>
      <c r="R1787" s="10">
        <v>34217.1</v>
      </c>
      <c r="S1787" s="10">
        <v>5127.74</v>
      </c>
      <c r="T1787" s="4">
        <f>Table2[Profit]/Table2[Sales]</f>
        <v>0.1498589886343378</v>
      </c>
      <c r="U1787" t="s">
        <v>38</v>
      </c>
    </row>
    <row r="1788" spans="1:21" x14ac:dyDescent="0.35">
      <c r="A1788">
        <v>11901</v>
      </c>
      <c r="B1788" s="1">
        <v>45720</v>
      </c>
      <c r="C1788" s="2">
        <f>YEAR(Table2[Order Date])</f>
        <v>2025</v>
      </c>
      <c r="D1788" s="2" t="str">
        <f>TEXT(Table2[Order Date],"mmm")</f>
        <v>Mar</v>
      </c>
      <c r="E1788" t="s">
        <v>3705</v>
      </c>
      <c r="F1788" t="s">
        <v>22</v>
      </c>
      <c r="G1788" t="s">
        <v>54</v>
      </c>
      <c r="H1788" t="str">
        <f>VLOOKUP(Table2[[#This Row],[City]], Table46[], 2, FALSE)</f>
        <v>Uttar Pradesh</v>
      </c>
      <c r="I1788" t="s">
        <v>75</v>
      </c>
      <c r="J1788" t="s">
        <v>76</v>
      </c>
      <c r="K1788" t="s">
        <v>3706</v>
      </c>
      <c r="L1788" s="2">
        <v>1</v>
      </c>
      <c r="M1788" s="11">
        <v>33317</v>
      </c>
      <c r="N1788" s="6">
        <v>0</v>
      </c>
      <c r="O1788" s="4">
        <f>Table2[[#This Row],[Discount]]/100</f>
        <v>0</v>
      </c>
      <c r="P1788" s="4" t="str">
        <f>IF(Table2[[#This Row],[Discount%]]=0,"No Discount",
IF(Table2[[#This Row],[Discount%]]&lt;=0.1,"Medium Discount",
IF(Table2[[#This Row],[Discount%]]&lt;=0.2,"High Discount")))</f>
        <v>No Discount</v>
      </c>
      <c r="Q1788" s="9">
        <f>(Table2[Unit_Price]*Table2[Quantity])*(Table2[Discount]/100)</f>
        <v>0</v>
      </c>
      <c r="R1788" s="10">
        <v>33317</v>
      </c>
      <c r="S1788" s="10">
        <v>1943.4</v>
      </c>
      <c r="T1788" s="4">
        <f>Table2[Profit]/Table2[Sales]</f>
        <v>5.8330581985172734E-2</v>
      </c>
      <c r="U1788" t="s">
        <v>83</v>
      </c>
    </row>
    <row r="1789" spans="1:21" x14ac:dyDescent="0.35">
      <c r="A1789">
        <v>11902</v>
      </c>
      <c r="B1789" s="1">
        <v>45867</v>
      </c>
      <c r="C1789" s="2">
        <f>YEAR(Table2[Order Date])</f>
        <v>2025</v>
      </c>
      <c r="D1789" s="2" t="str">
        <f>TEXT(Table2[Order Date],"mmm")</f>
        <v>Jul</v>
      </c>
      <c r="E1789" t="s">
        <v>3707</v>
      </c>
      <c r="F1789" t="s">
        <v>22</v>
      </c>
      <c r="G1789" t="s">
        <v>54</v>
      </c>
      <c r="H1789" t="str">
        <f>VLOOKUP(Table2[[#This Row],[City]], Table46[], 2, FALSE)</f>
        <v>Uttar Pradesh</v>
      </c>
      <c r="I1789" t="s">
        <v>42</v>
      </c>
      <c r="J1789" t="s">
        <v>51</v>
      </c>
      <c r="K1789" t="s">
        <v>2028</v>
      </c>
      <c r="L1789" s="2">
        <v>4</v>
      </c>
      <c r="M1789" s="11">
        <v>44656</v>
      </c>
      <c r="N1789" s="6">
        <v>5</v>
      </c>
      <c r="O1789" s="4">
        <f>Table2[[#This Row],[Discount]]/100</f>
        <v>0.05</v>
      </c>
      <c r="P1789" s="4" t="str">
        <f>IF(Table2[[#This Row],[Discount%]]=0,"No Discount",
IF(Table2[[#This Row],[Discount%]]&lt;=0.1,"Medium Discount",
IF(Table2[[#This Row],[Discount%]]&lt;=0.2,"High Discount")))</f>
        <v>Medium Discount</v>
      </c>
      <c r="Q1789" s="9">
        <f>(Table2[Unit_Price]*Table2[Quantity])*(Table2[Discount]/100)</f>
        <v>8931.2000000000007</v>
      </c>
      <c r="R1789" s="10">
        <v>169692.79999999999</v>
      </c>
      <c r="S1789" s="10">
        <v>14287.36</v>
      </c>
      <c r="T1789" s="4">
        <f>Table2[Profit]/Table2[Sales]</f>
        <v>8.4195440230817112E-2</v>
      </c>
      <c r="U1789" t="s">
        <v>33</v>
      </c>
    </row>
    <row r="1790" spans="1:21" x14ac:dyDescent="0.35">
      <c r="A1790">
        <v>11903</v>
      </c>
      <c r="B1790" s="1">
        <v>45449</v>
      </c>
      <c r="C1790" s="2">
        <f>YEAR(Table2[Order Date])</f>
        <v>2024</v>
      </c>
      <c r="D1790" s="2" t="str">
        <f>TEXT(Table2[Order Date],"mmm")</f>
        <v>Jun</v>
      </c>
      <c r="E1790" t="s">
        <v>3708</v>
      </c>
      <c r="F1790" t="s">
        <v>28</v>
      </c>
      <c r="G1790" t="s">
        <v>35</v>
      </c>
      <c r="H1790" t="str">
        <f>VLOOKUP(Table2[[#This Row],[City]], Table46[], 2, FALSE)</f>
        <v>West Bengal</v>
      </c>
      <c r="I1790" t="s">
        <v>24</v>
      </c>
      <c r="J1790" t="s">
        <v>59</v>
      </c>
      <c r="K1790" t="s">
        <v>3709</v>
      </c>
      <c r="L1790" s="2">
        <v>2</v>
      </c>
      <c r="M1790" s="11">
        <v>25209</v>
      </c>
      <c r="N1790" s="6">
        <v>5</v>
      </c>
      <c r="O1790" s="4">
        <f>Table2[[#This Row],[Discount]]/100</f>
        <v>0.05</v>
      </c>
      <c r="P1790" s="4" t="str">
        <f>IF(Table2[[#This Row],[Discount%]]=0,"No Discount",
IF(Table2[[#This Row],[Discount%]]&lt;=0.1,"Medium Discount",
IF(Table2[[#This Row],[Discount%]]&lt;=0.2,"High Discount")))</f>
        <v>Medium Discount</v>
      </c>
      <c r="Q1790" s="9">
        <f>(Table2[Unit_Price]*Table2[Quantity])*(Table2[Discount]/100)</f>
        <v>2520.9</v>
      </c>
      <c r="R1790" s="10">
        <v>47897.1</v>
      </c>
      <c r="S1790" s="10">
        <v>6336.05</v>
      </c>
      <c r="T1790" s="4">
        <f>Table2[Profit]/Table2[Sales]</f>
        <v>0.13228462683544517</v>
      </c>
      <c r="U1790" t="s">
        <v>72</v>
      </c>
    </row>
    <row r="1791" spans="1:21" x14ac:dyDescent="0.35">
      <c r="A1791">
        <v>11904</v>
      </c>
      <c r="B1791" s="1">
        <v>45492</v>
      </c>
      <c r="C1791" s="2">
        <f>YEAR(Table2[Order Date])</f>
        <v>2024</v>
      </c>
      <c r="D1791" s="2" t="str">
        <f>TEXT(Table2[Order Date],"mmm")</f>
        <v>Jul</v>
      </c>
      <c r="E1791" t="s">
        <v>3710</v>
      </c>
      <c r="F1791" t="s">
        <v>28</v>
      </c>
      <c r="G1791" t="s">
        <v>29</v>
      </c>
      <c r="H1791" t="str">
        <f>VLOOKUP(Table2[[#This Row],[City]], Table46[], 2, FALSE)</f>
        <v>Bihar</v>
      </c>
      <c r="I1791" t="s">
        <v>96</v>
      </c>
      <c r="J1791" t="s">
        <v>97</v>
      </c>
      <c r="K1791" t="s">
        <v>1575</v>
      </c>
      <c r="L1791" s="2">
        <v>1</v>
      </c>
      <c r="M1791" s="11">
        <v>31183</v>
      </c>
      <c r="N1791" s="6">
        <v>15</v>
      </c>
      <c r="O1791" s="4">
        <f>Table2[[#This Row],[Discount]]/100</f>
        <v>0.15</v>
      </c>
      <c r="P1791" s="4" t="str">
        <f>IF(Table2[[#This Row],[Discount%]]=0,"No Discount",
IF(Table2[[#This Row],[Discount%]]&lt;=0.1,"Medium Discount",
IF(Table2[[#This Row],[Discount%]]&lt;=0.2,"High Discount")))</f>
        <v>High Discount</v>
      </c>
      <c r="Q1791" s="9">
        <f>(Table2[Unit_Price]*Table2[Quantity])*(Table2[Discount]/100)</f>
        <v>4677.45</v>
      </c>
      <c r="R1791" s="10">
        <v>26505.55</v>
      </c>
      <c r="S1791" s="10">
        <v>3839.14</v>
      </c>
      <c r="T1791" s="4">
        <f>Table2[Profit]/Table2[Sales]</f>
        <v>0.14484287253047004</v>
      </c>
      <c r="U1791" t="s">
        <v>20</v>
      </c>
    </row>
    <row r="1792" spans="1:21" x14ac:dyDescent="0.35">
      <c r="A1792">
        <v>11907</v>
      </c>
      <c r="B1792" s="1">
        <v>45530</v>
      </c>
      <c r="C1792" s="2">
        <f>YEAR(Table2[Order Date])</f>
        <v>2024</v>
      </c>
      <c r="D1792" s="2" t="str">
        <f>TEXT(Table2[Order Date],"mmm")</f>
        <v>Aug</v>
      </c>
      <c r="E1792" t="s">
        <v>3715</v>
      </c>
      <c r="F1792" t="s">
        <v>28</v>
      </c>
      <c r="G1792" t="s">
        <v>144</v>
      </c>
      <c r="H1792" t="str">
        <f>VLOOKUP(Table2[[#This Row],[City]], Table46[], 2, FALSE)</f>
        <v>Assam</v>
      </c>
      <c r="I1792" t="s">
        <v>86</v>
      </c>
      <c r="J1792" t="s">
        <v>171</v>
      </c>
      <c r="K1792" t="s">
        <v>3716</v>
      </c>
      <c r="L1792" s="2">
        <v>4</v>
      </c>
      <c r="M1792" s="11">
        <v>54532</v>
      </c>
      <c r="N1792" s="6">
        <v>5</v>
      </c>
      <c r="O1792" s="4">
        <f>Table2[[#This Row],[Discount]]/100</f>
        <v>0.05</v>
      </c>
      <c r="P1792" s="4" t="str">
        <f>IF(Table2[[#This Row],[Discount%]]=0,"No Discount",
IF(Table2[[#This Row],[Discount%]]&lt;=0.1,"Medium Discount",
IF(Table2[[#This Row],[Discount%]]&lt;=0.2,"High Discount")))</f>
        <v>Medium Discount</v>
      </c>
      <c r="Q1792" s="9">
        <f>(Table2[Unit_Price]*Table2[Quantity])*(Table2[Discount]/100)</f>
        <v>10906.400000000001</v>
      </c>
      <c r="R1792" s="10">
        <v>207221.6</v>
      </c>
      <c r="S1792" s="10">
        <v>45485.46</v>
      </c>
      <c r="T1792" s="4">
        <f>Table2[Profit]/Table2[Sales]</f>
        <v>0.21950153844965967</v>
      </c>
      <c r="U1792" t="s">
        <v>38</v>
      </c>
    </row>
    <row r="1793" spans="1:21" x14ac:dyDescent="0.35">
      <c r="A1793">
        <v>11908</v>
      </c>
      <c r="B1793" s="1">
        <v>45362</v>
      </c>
      <c r="C1793" s="2">
        <f>YEAR(Table2[Order Date])</f>
        <v>2024</v>
      </c>
      <c r="D1793" s="2" t="str">
        <f>TEXT(Table2[Order Date],"mmm")</f>
        <v>Mar</v>
      </c>
      <c r="E1793" t="s">
        <v>3717</v>
      </c>
      <c r="F1793" t="s">
        <v>22</v>
      </c>
      <c r="G1793" t="s">
        <v>54</v>
      </c>
      <c r="H1793" t="str">
        <f>VLOOKUP(Table2[[#This Row],[City]], Table46[], 2, FALSE)</f>
        <v>Uttar Pradesh</v>
      </c>
      <c r="I1793" t="s">
        <v>17</v>
      </c>
      <c r="J1793" t="s">
        <v>18</v>
      </c>
      <c r="K1793" t="s">
        <v>2741</v>
      </c>
      <c r="L1793" s="2">
        <v>3</v>
      </c>
      <c r="M1793" s="11">
        <v>73480</v>
      </c>
      <c r="N1793" s="6">
        <v>20</v>
      </c>
      <c r="O1793" s="4">
        <f>Table2[[#This Row],[Discount]]/100</f>
        <v>0.2</v>
      </c>
      <c r="P1793" s="4" t="str">
        <f>IF(Table2[[#This Row],[Discount%]]=0,"No Discount",
IF(Table2[[#This Row],[Discount%]]&lt;=0.1,"Medium Discount",
IF(Table2[[#This Row],[Discount%]]&lt;=0.2,"High Discount")))</f>
        <v>High Discount</v>
      </c>
      <c r="Q1793" s="9">
        <f>(Table2[Unit_Price]*Table2[Quantity])*(Table2[Discount]/100)</f>
        <v>44088</v>
      </c>
      <c r="R1793" s="10">
        <v>176352</v>
      </c>
      <c r="S1793" s="10">
        <v>35659.14</v>
      </c>
      <c r="T1793" s="4">
        <f>Table2[Profit]/Table2[Sales]</f>
        <v>0.20220434131736525</v>
      </c>
      <c r="U1793" t="s">
        <v>20</v>
      </c>
    </row>
    <row r="1794" spans="1:21" x14ac:dyDescent="0.35">
      <c r="A1794">
        <v>11909</v>
      </c>
      <c r="B1794" s="1">
        <v>45295</v>
      </c>
      <c r="C1794" s="2">
        <f>YEAR(Table2[Order Date])</f>
        <v>2024</v>
      </c>
      <c r="D1794" s="2" t="str">
        <f>TEXT(Table2[Order Date],"mmm")</f>
        <v>Jan</v>
      </c>
      <c r="E1794" t="s">
        <v>3718</v>
      </c>
      <c r="F1794" t="s">
        <v>22</v>
      </c>
      <c r="G1794" t="s">
        <v>58</v>
      </c>
      <c r="H1794" t="str">
        <f>VLOOKUP(Table2[[#This Row],[City]], Table46[], 2, FALSE)</f>
        <v>Rajashtan</v>
      </c>
      <c r="I1794" t="s">
        <v>129</v>
      </c>
      <c r="J1794" t="s">
        <v>168</v>
      </c>
      <c r="K1794" t="s">
        <v>3413</v>
      </c>
      <c r="L1794" s="2">
        <v>3</v>
      </c>
      <c r="M1794" s="11">
        <v>44101</v>
      </c>
      <c r="N1794" s="6">
        <v>5</v>
      </c>
      <c r="O1794" s="4">
        <f>Table2[[#This Row],[Discount]]/100</f>
        <v>0.05</v>
      </c>
      <c r="P1794" s="4" t="str">
        <f>IF(Table2[[#This Row],[Discount%]]=0,"No Discount",
IF(Table2[[#This Row],[Discount%]]&lt;=0.1,"Medium Discount",
IF(Table2[[#This Row],[Discount%]]&lt;=0.2,"High Discount")))</f>
        <v>Medium Discount</v>
      </c>
      <c r="Q1794" s="9">
        <f>(Table2[Unit_Price]*Table2[Quantity])*(Table2[Discount]/100)</f>
        <v>6615.1500000000005</v>
      </c>
      <c r="R1794" s="10">
        <v>125687.85</v>
      </c>
      <c r="S1794" s="10">
        <v>22363.32</v>
      </c>
      <c r="T1794" s="4">
        <f>Table2[Profit]/Table2[Sales]</f>
        <v>0.177927460768881</v>
      </c>
      <c r="U1794" t="s">
        <v>72</v>
      </c>
    </row>
    <row r="1795" spans="1:21" x14ac:dyDescent="0.35">
      <c r="A1795">
        <v>11910</v>
      </c>
      <c r="B1795" s="1">
        <v>45338</v>
      </c>
      <c r="C1795" s="2">
        <f>YEAR(Table2[Order Date])</f>
        <v>2024</v>
      </c>
      <c r="D1795" s="2" t="str">
        <f>TEXT(Table2[Order Date],"mmm")</f>
        <v>Feb</v>
      </c>
      <c r="E1795" t="s">
        <v>3719</v>
      </c>
      <c r="F1795" t="s">
        <v>40</v>
      </c>
      <c r="G1795" t="s">
        <v>103</v>
      </c>
      <c r="H1795" t="str">
        <f>VLOOKUP(Table2[[#This Row],[City]], Table46[], 2, FALSE)</f>
        <v>Gujarat</v>
      </c>
      <c r="I1795" t="s">
        <v>17</v>
      </c>
      <c r="J1795" t="s">
        <v>291</v>
      </c>
      <c r="K1795" t="s">
        <v>3720</v>
      </c>
      <c r="L1795" s="2">
        <v>5</v>
      </c>
      <c r="M1795" s="11">
        <v>2099</v>
      </c>
      <c r="N1795" s="6">
        <v>5</v>
      </c>
      <c r="O1795" s="4">
        <f>Table2[[#This Row],[Discount]]/100</f>
        <v>0.05</v>
      </c>
      <c r="P1795" s="4" t="str">
        <f>IF(Table2[[#This Row],[Discount%]]=0,"No Discount",
IF(Table2[[#This Row],[Discount%]]&lt;=0.1,"Medium Discount",
IF(Table2[[#This Row],[Discount%]]&lt;=0.2,"High Discount")))</f>
        <v>Medium Discount</v>
      </c>
      <c r="Q1795" s="9">
        <f>(Table2[Unit_Price]*Table2[Quantity])*(Table2[Discount]/100)</f>
        <v>524.75</v>
      </c>
      <c r="R1795" s="10">
        <v>9970.25</v>
      </c>
      <c r="S1795" s="10">
        <v>790.76</v>
      </c>
      <c r="T1795" s="4">
        <f>Table2[Profit]/Table2[Sales]</f>
        <v>7.9311953060354559E-2</v>
      </c>
      <c r="U1795" t="s">
        <v>72</v>
      </c>
    </row>
    <row r="1796" spans="1:21" x14ac:dyDescent="0.35">
      <c r="A1796">
        <v>11912</v>
      </c>
      <c r="B1796" s="1">
        <v>45676</v>
      </c>
      <c r="C1796" s="2">
        <f>YEAR(Table2[Order Date])</f>
        <v>2025</v>
      </c>
      <c r="D1796" s="2" t="str">
        <f>TEXT(Table2[Order Date],"mmm")</f>
        <v>Jan</v>
      </c>
      <c r="E1796" t="s">
        <v>3722</v>
      </c>
      <c r="F1796" t="s">
        <v>15</v>
      </c>
      <c r="G1796" t="s">
        <v>174</v>
      </c>
      <c r="H1796" t="str">
        <f>VLOOKUP(Table2[[#This Row],[City]], Table46[], 2, FALSE)</f>
        <v>Tamil Nadu</v>
      </c>
      <c r="I1796" t="s">
        <v>46</v>
      </c>
      <c r="J1796" t="s">
        <v>141</v>
      </c>
      <c r="K1796" t="s">
        <v>3723</v>
      </c>
      <c r="L1796" s="2">
        <v>4</v>
      </c>
      <c r="M1796" s="11">
        <v>49615</v>
      </c>
      <c r="N1796" s="6">
        <v>10</v>
      </c>
      <c r="O1796" s="4">
        <f>Table2[[#This Row],[Discount]]/100</f>
        <v>0.1</v>
      </c>
      <c r="P1796" s="4" t="str">
        <f>IF(Table2[[#This Row],[Discount%]]=0,"No Discount",
IF(Table2[[#This Row],[Discount%]]&lt;=0.1,"Medium Discount",
IF(Table2[[#This Row],[Discount%]]&lt;=0.2,"High Discount")))</f>
        <v>Medium Discount</v>
      </c>
      <c r="Q1796" s="9">
        <f>(Table2[Unit_Price]*Table2[Quantity])*(Table2[Discount]/100)</f>
        <v>19846</v>
      </c>
      <c r="R1796" s="10">
        <v>178614</v>
      </c>
      <c r="S1796" s="10">
        <v>26419.34</v>
      </c>
      <c r="T1796" s="4">
        <f>Table2[Profit]/Table2[Sales]</f>
        <v>0.14791304153089904</v>
      </c>
      <c r="U1796" t="s">
        <v>83</v>
      </c>
    </row>
    <row r="1797" spans="1:21" x14ac:dyDescent="0.35">
      <c r="A1797">
        <v>11913</v>
      </c>
      <c r="B1797" s="1">
        <v>45519</v>
      </c>
      <c r="C1797" s="2">
        <f>YEAR(Table2[Order Date])</f>
        <v>2024</v>
      </c>
      <c r="D1797" s="2" t="str">
        <f>TEXT(Table2[Order Date],"mmm")</f>
        <v>Aug</v>
      </c>
      <c r="E1797" t="s">
        <v>3724</v>
      </c>
      <c r="F1797" t="s">
        <v>22</v>
      </c>
      <c r="G1797" t="s">
        <v>54</v>
      </c>
      <c r="H1797" t="str">
        <f>VLOOKUP(Table2[[#This Row],[City]], Table46[], 2, FALSE)</f>
        <v>Uttar Pradesh</v>
      </c>
      <c r="I1797" t="s">
        <v>69</v>
      </c>
      <c r="J1797" t="s">
        <v>517</v>
      </c>
      <c r="K1797" t="s">
        <v>3725</v>
      </c>
      <c r="L1797" s="2">
        <v>5</v>
      </c>
      <c r="M1797" s="11">
        <v>52822</v>
      </c>
      <c r="N1797" s="6">
        <v>15</v>
      </c>
      <c r="O1797" s="4">
        <f>Table2[[#This Row],[Discount]]/100</f>
        <v>0.15</v>
      </c>
      <c r="P1797" s="4" t="str">
        <f>IF(Table2[[#This Row],[Discount%]]=0,"No Discount",
IF(Table2[[#This Row],[Discount%]]&lt;=0.1,"Medium Discount",
IF(Table2[[#This Row],[Discount%]]&lt;=0.2,"High Discount")))</f>
        <v>High Discount</v>
      </c>
      <c r="Q1797" s="9">
        <f>(Table2[Unit_Price]*Table2[Quantity])*(Table2[Discount]/100)</f>
        <v>39616.5</v>
      </c>
      <c r="R1797" s="10">
        <v>224493.5</v>
      </c>
      <c r="S1797" s="10">
        <v>13875.54</v>
      </c>
      <c r="T1797" s="4">
        <f>Table2[Profit]/Table2[Sales]</f>
        <v>6.1808203801000924E-2</v>
      </c>
      <c r="U1797" t="s">
        <v>83</v>
      </c>
    </row>
    <row r="1798" spans="1:21" x14ac:dyDescent="0.35">
      <c r="A1798">
        <v>11914</v>
      </c>
      <c r="B1798" s="1">
        <v>45513</v>
      </c>
      <c r="C1798" s="2">
        <f>YEAR(Table2[Order Date])</f>
        <v>2024</v>
      </c>
      <c r="D1798" s="2" t="str">
        <f>TEXT(Table2[Order Date],"mmm")</f>
        <v>Aug</v>
      </c>
      <c r="E1798" t="s">
        <v>3726</v>
      </c>
      <c r="F1798" t="s">
        <v>40</v>
      </c>
      <c r="G1798" t="s">
        <v>41</v>
      </c>
      <c r="H1798" t="str">
        <f>VLOOKUP(Table2[[#This Row],[City]], Table46[], 2, FALSE)</f>
        <v>Maharashtra</v>
      </c>
      <c r="I1798" t="s">
        <v>96</v>
      </c>
      <c r="J1798" t="s">
        <v>214</v>
      </c>
      <c r="K1798" t="s">
        <v>1736</v>
      </c>
      <c r="L1798" s="2">
        <v>2</v>
      </c>
      <c r="M1798" s="11">
        <v>10340</v>
      </c>
      <c r="N1798" s="6">
        <v>0</v>
      </c>
      <c r="O1798" s="4">
        <f>Table2[[#This Row],[Discount]]/100</f>
        <v>0</v>
      </c>
      <c r="P1798" s="4" t="str">
        <f>IF(Table2[[#This Row],[Discount%]]=0,"No Discount",
IF(Table2[[#This Row],[Discount%]]&lt;=0.1,"Medium Discount",
IF(Table2[[#This Row],[Discount%]]&lt;=0.2,"High Discount")))</f>
        <v>No Discount</v>
      </c>
      <c r="Q1798" s="9">
        <f>(Table2[Unit_Price]*Table2[Quantity])*(Table2[Discount]/100)</f>
        <v>0</v>
      </c>
      <c r="R1798" s="10">
        <v>20680</v>
      </c>
      <c r="S1798" s="10">
        <v>3091.38</v>
      </c>
      <c r="T1798" s="4">
        <f>Table2[Profit]/Table2[Sales]</f>
        <v>0.14948646034816249</v>
      </c>
      <c r="U1798" t="s">
        <v>83</v>
      </c>
    </row>
    <row r="1799" spans="1:21" x14ac:dyDescent="0.35">
      <c r="A1799">
        <v>11915</v>
      </c>
      <c r="B1799" s="1">
        <v>45415</v>
      </c>
      <c r="C1799" s="2">
        <f>YEAR(Table2[Order Date])</f>
        <v>2024</v>
      </c>
      <c r="D1799" s="2" t="str">
        <f>TEXT(Table2[Order Date],"mmm")</f>
        <v>May</v>
      </c>
      <c r="E1799" t="s">
        <v>3727</v>
      </c>
      <c r="F1799" t="s">
        <v>22</v>
      </c>
      <c r="G1799" t="s">
        <v>58</v>
      </c>
      <c r="H1799" t="str">
        <f>VLOOKUP(Table2[[#This Row],[City]], Table46[], 2, FALSE)</f>
        <v>Rajashtan</v>
      </c>
      <c r="I1799" t="s">
        <v>24</v>
      </c>
      <c r="J1799" t="s">
        <v>59</v>
      </c>
      <c r="K1799" t="s">
        <v>3728</v>
      </c>
      <c r="L1799" s="2">
        <v>1</v>
      </c>
      <c r="M1799" s="11">
        <v>2782</v>
      </c>
      <c r="N1799" s="6">
        <v>20</v>
      </c>
      <c r="O1799" s="4">
        <f>Table2[[#This Row],[Discount]]/100</f>
        <v>0.2</v>
      </c>
      <c r="P1799" s="4" t="str">
        <f>IF(Table2[[#This Row],[Discount%]]=0,"No Discount",
IF(Table2[[#This Row],[Discount%]]&lt;=0.1,"Medium Discount",
IF(Table2[[#This Row],[Discount%]]&lt;=0.2,"High Discount")))</f>
        <v>High Discount</v>
      </c>
      <c r="Q1799" s="9">
        <f>(Table2[Unit_Price]*Table2[Quantity])*(Table2[Discount]/100)</f>
        <v>556.4</v>
      </c>
      <c r="R1799" s="10">
        <v>2225.6</v>
      </c>
      <c r="S1799" s="10">
        <v>263.35000000000002</v>
      </c>
      <c r="T1799" s="4">
        <f>Table2[Profit]/Table2[Sales]</f>
        <v>0.11832764198418405</v>
      </c>
      <c r="U1799" t="s">
        <v>33</v>
      </c>
    </row>
    <row r="1800" spans="1:21" x14ac:dyDescent="0.35">
      <c r="A1800">
        <v>11916</v>
      </c>
      <c r="B1800" s="1">
        <v>45809</v>
      </c>
      <c r="C1800" s="2">
        <f>YEAR(Table2[Order Date])</f>
        <v>2025</v>
      </c>
      <c r="D1800" s="2" t="str">
        <f>TEXT(Table2[Order Date],"mmm")</f>
        <v>Jun</v>
      </c>
      <c r="E1800" t="s">
        <v>3729</v>
      </c>
      <c r="F1800" t="s">
        <v>22</v>
      </c>
      <c r="G1800" t="s">
        <v>23</v>
      </c>
      <c r="H1800" t="str">
        <f>VLOOKUP(Table2[[#This Row],[City]], Table46[], 2, FALSE)</f>
        <v>Delhi</v>
      </c>
      <c r="I1800" t="s">
        <v>129</v>
      </c>
      <c r="J1800" t="s">
        <v>168</v>
      </c>
      <c r="K1800" t="s">
        <v>3730</v>
      </c>
      <c r="L1800" s="2">
        <v>4</v>
      </c>
      <c r="M1800" s="11">
        <v>78165</v>
      </c>
      <c r="N1800" s="6">
        <v>15</v>
      </c>
      <c r="O1800" s="4">
        <f>Table2[[#This Row],[Discount]]/100</f>
        <v>0.15</v>
      </c>
      <c r="P1800" s="4" t="str">
        <f>IF(Table2[[#This Row],[Discount%]]=0,"No Discount",
IF(Table2[[#This Row],[Discount%]]&lt;=0.1,"Medium Discount",
IF(Table2[[#This Row],[Discount%]]&lt;=0.2,"High Discount")))</f>
        <v>High Discount</v>
      </c>
      <c r="Q1800" s="9">
        <f>(Table2[Unit_Price]*Table2[Quantity])*(Table2[Discount]/100)</f>
        <v>46899</v>
      </c>
      <c r="R1800" s="10">
        <v>265761</v>
      </c>
      <c r="S1800" s="10">
        <v>39305.019999999997</v>
      </c>
      <c r="T1800" s="4">
        <f>Table2[Profit]/Table2[Sales]</f>
        <v>0.14789611718799972</v>
      </c>
      <c r="U1800" t="s">
        <v>72</v>
      </c>
    </row>
    <row r="1801" spans="1:21" x14ac:dyDescent="0.35">
      <c r="A1801">
        <v>11918</v>
      </c>
      <c r="B1801" s="1">
        <v>45821</v>
      </c>
      <c r="C1801" s="2">
        <f>YEAR(Table2[Order Date])</f>
        <v>2025</v>
      </c>
      <c r="D1801" s="2" t="str">
        <f>TEXT(Table2[Order Date],"mmm")</f>
        <v>Jun</v>
      </c>
      <c r="E1801" t="s">
        <v>3732</v>
      </c>
      <c r="F1801" t="s">
        <v>28</v>
      </c>
      <c r="G1801" t="s">
        <v>85</v>
      </c>
      <c r="H1801" t="str">
        <f>VLOOKUP(Table2[[#This Row],[City]], Table46[], 2, FALSE)</f>
        <v>Odisha</v>
      </c>
      <c r="I1801" t="s">
        <v>24</v>
      </c>
      <c r="J1801" t="s">
        <v>59</v>
      </c>
      <c r="K1801" t="s">
        <v>3733</v>
      </c>
      <c r="L1801" s="2">
        <v>2</v>
      </c>
      <c r="M1801" s="11">
        <v>4535</v>
      </c>
      <c r="N1801" s="6">
        <v>0</v>
      </c>
      <c r="O1801" s="4">
        <f>Table2[[#This Row],[Discount]]/100</f>
        <v>0</v>
      </c>
      <c r="P1801" s="4" t="str">
        <f>IF(Table2[[#This Row],[Discount%]]=0,"No Discount",
IF(Table2[[#This Row],[Discount%]]&lt;=0.1,"Medium Discount",
IF(Table2[[#This Row],[Discount%]]&lt;=0.2,"High Discount")))</f>
        <v>No Discount</v>
      </c>
      <c r="Q1801" s="9">
        <f>(Table2[Unit_Price]*Table2[Quantity])*(Table2[Discount]/100)</f>
        <v>0</v>
      </c>
      <c r="R1801" s="10">
        <v>9070</v>
      </c>
      <c r="S1801" s="10">
        <v>1768.79</v>
      </c>
      <c r="T1801" s="4">
        <f>Table2[Profit]/Table2[Sales]</f>
        <v>0.19501543550165379</v>
      </c>
      <c r="U1801" t="s">
        <v>33</v>
      </c>
    </row>
    <row r="1802" spans="1:21" x14ac:dyDescent="0.35">
      <c r="A1802">
        <v>11920</v>
      </c>
      <c r="B1802" s="1">
        <v>45922</v>
      </c>
      <c r="C1802" s="2">
        <f>YEAR(Table2[Order Date])</f>
        <v>2025</v>
      </c>
      <c r="D1802" s="2" t="str">
        <f>TEXT(Table2[Order Date],"mmm")</f>
        <v>Sep</v>
      </c>
      <c r="E1802" t="s">
        <v>3736</v>
      </c>
      <c r="F1802" t="s">
        <v>15</v>
      </c>
      <c r="G1802" t="s">
        <v>93</v>
      </c>
      <c r="H1802" t="str">
        <f>VLOOKUP(Table2[[#This Row],[City]], Table46[], 2, FALSE)</f>
        <v>Tamil Nadu</v>
      </c>
      <c r="I1802" t="s">
        <v>42</v>
      </c>
      <c r="J1802" t="s">
        <v>43</v>
      </c>
      <c r="K1802" t="s">
        <v>2795</v>
      </c>
      <c r="L1802" s="2">
        <v>1</v>
      </c>
      <c r="M1802" s="11">
        <v>10976</v>
      </c>
      <c r="N1802" s="6">
        <v>20</v>
      </c>
      <c r="O1802" s="4">
        <f>Table2[[#This Row],[Discount]]/100</f>
        <v>0.2</v>
      </c>
      <c r="P1802" s="4" t="str">
        <f>IF(Table2[[#This Row],[Discount%]]=0,"No Discount",
IF(Table2[[#This Row],[Discount%]]&lt;=0.1,"Medium Discount",
IF(Table2[[#This Row],[Discount%]]&lt;=0.2,"High Discount")))</f>
        <v>High Discount</v>
      </c>
      <c r="Q1802" s="9">
        <f>(Table2[Unit_Price]*Table2[Quantity])*(Table2[Discount]/100)</f>
        <v>2195.2000000000003</v>
      </c>
      <c r="R1802" s="10">
        <v>8780.7999999999993</v>
      </c>
      <c r="S1802" s="10">
        <v>2061.91</v>
      </c>
      <c r="T1802" s="4">
        <f>Table2[Profit]/Table2[Sales]</f>
        <v>0.23482028972303207</v>
      </c>
      <c r="U1802" t="s">
        <v>38</v>
      </c>
    </row>
    <row r="1803" spans="1:21" x14ac:dyDescent="0.35">
      <c r="A1803">
        <v>11921</v>
      </c>
      <c r="B1803" s="1">
        <v>45390</v>
      </c>
      <c r="C1803" s="2">
        <f>YEAR(Table2[Order Date])</f>
        <v>2024</v>
      </c>
      <c r="D1803" s="2" t="str">
        <f>TEXT(Table2[Order Date],"mmm")</f>
        <v>Apr</v>
      </c>
      <c r="E1803" t="s">
        <v>3737</v>
      </c>
      <c r="F1803" t="s">
        <v>22</v>
      </c>
      <c r="G1803" t="s">
        <v>167</v>
      </c>
      <c r="H1803" t="str">
        <f>VLOOKUP(Table2[[#This Row],[City]], Table46[], 2, FALSE)</f>
        <v>Punjab</v>
      </c>
      <c r="I1803" t="s">
        <v>46</v>
      </c>
      <c r="J1803" t="s">
        <v>201</v>
      </c>
      <c r="K1803" t="s">
        <v>3738</v>
      </c>
      <c r="L1803" s="2">
        <v>4</v>
      </c>
      <c r="M1803" s="11">
        <v>49298</v>
      </c>
      <c r="N1803" s="6">
        <v>20</v>
      </c>
      <c r="O1803" s="4">
        <f>Table2[[#This Row],[Discount]]/100</f>
        <v>0.2</v>
      </c>
      <c r="P1803" s="4" t="str">
        <f>IF(Table2[[#This Row],[Discount%]]=0,"No Discount",
IF(Table2[[#This Row],[Discount%]]&lt;=0.1,"Medium Discount",
IF(Table2[[#This Row],[Discount%]]&lt;=0.2,"High Discount")))</f>
        <v>High Discount</v>
      </c>
      <c r="Q1803" s="9">
        <f>(Table2[Unit_Price]*Table2[Quantity])*(Table2[Discount]/100)</f>
        <v>39438.400000000001</v>
      </c>
      <c r="R1803" s="10">
        <v>157753.60000000001</v>
      </c>
      <c r="S1803" s="10">
        <v>17599.53</v>
      </c>
      <c r="T1803" s="4">
        <f>Table2[Profit]/Table2[Sales]</f>
        <v>0.11156341281593572</v>
      </c>
      <c r="U1803" t="s">
        <v>83</v>
      </c>
    </row>
    <row r="1804" spans="1:21" x14ac:dyDescent="0.35">
      <c r="A1804">
        <v>11922</v>
      </c>
      <c r="B1804" s="1">
        <v>45713</v>
      </c>
      <c r="C1804" s="2">
        <f>YEAR(Table2[Order Date])</f>
        <v>2025</v>
      </c>
      <c r="D1804" s="2" t="str">
        <f>TEXT(Table2[Order Date],"mmm")</f>
        <v>Feb</v>
      </c>
      <c r="E1804" t="s">
        <v>3739</v>
      </c>
      <c r="F1804" t="s">
        <v>28</v>
      </c>
      <c r="G1804" t="s">
        <v>144</v>
      </c>
      <c r="H1804" t="str">
        <f>VLOOKUP(Table2[[#This Row],[City]], Table46[], 2, FALSE)</f>
        <v>Assam</v>
      </c>
      <c r="I1804" t="s">
        <v>69</v>
      </c>
      <c r="J1804" t="s">
        <v>123</v>
      </c>
      <c r="K1804" t="s">
        <v>3740</v>
      </c>
      <c r="L1804" s="2">
        <v>2</v>
      </c>
      <c r="M1804" s="11">
        <v>19780</v>
      </c>
      <c r="N1804" s="6">
        <v>15</v>
      </c>
      <c r="O1804" s="4">
        <f>Table2[[#This Row],[Discount]]/100</f>
        <v>0.15</v>
      </c>
      <c r="P1804" s="4" t="str">
        <f>IF(Table2[[#This Row],[Discount%]]=0,"No Discount",
IF(Table2[[#This Row],[Discount%]]&lt;=0.1,"Medium Discount",
IF(Table2[[#This Row],[Discount%]]&lt;=0.2,"High Discount")))</f>
        <v>High Discount</v>
      </c>
      <c r="Q1804" s="9">
        <f>(Table2[Unit_Price]*Table2[Quantity])*(Table2[Discount]/100)</f>
        <v>5934</v>
      </c>
      <c r="R1804" s="10">
        <v>33626</v>
      </c>
      <c r="S1804" s="10">
        <v>4094.23</v>
      </c>
      <c r="T1804" s="4">
        <f>Table2[Profit]/Table2[Sales]</f>
        <v>0.12175786593707251</v>
      </c>
      <c r="U1804" t="s">
        <v>38</v>
      </c>
    </row>
    <row r="1805" spans="1:21" x14ac:dyDescent="0.35">
      <c r="A1805">
        <v>11923</v>
      </c>
      <c r="B1805" s="1">
        <v>45713</v>
      </c>
      <c r="C1805" s="2">
        <f>YEAR(Table2[Order Date])</f>
        <v>2025</v>
      </c>
      <c r="D1805" s="2" t="str">
        <f>TEXT(Table2[Order Date],"mmm")</f>
        <v>Feb</v>
      </c>
      <c r="E1805" t="s">
        <v>3741</v>
      </c>
      <c r="F1805" t="s">
        <v>28</v>
      </c>
      <c r="G1805" t="s">
        <v>35</v>
      </c>
      <c r="H1805" t="str">
        <f>VLOOKUP(Table2[[#This Row],[City]], Table46[], 2, FALSE)</f>
        <v>West Bengal</v>
      </c>
      <c r="I1805" t="s">
        <v>46</v>
      </c>
      <c r="J1805" t="s">
        <v>126</v>
      </c>
      <c r="K1805" t="s">
        <v>3742</v>
      </c>
      <c r="L1805" s="2">
        <v>5</v>
      </c>
      <c r="M1805" s="11">
        <v>7327</v>
      </c>
      <c r="N1805" s="6">
        <v>5</v>
      </c>
      <c r="O1805" s="4">
        <f>Table2[[#This Row],[Discount]]/100</f>
        <v>0.05</v>
      </c>
      <c r="P1805" s="4" t="str">
        <f>IF(Table2[[#This Row],[Discount%]]=0,"No Discount",
IF(Table2[[#This Row],[Discount%]]&lt;=0.1,"Medium Discount",
IF(Table2[[#This Row],[Discount%]]&lt;=0.2,"High Discount")))</f>
        <v>Medium Discount</v>
      </c>
      <c r="Q1805" s="9">
        <f>(Table2[Unit_Price]*Table2[Quantity])*(Table2[Discount]/100)</f>
        <v>1831.75</v>
      </c>
      <c r="R1805" s="10">
        <v>34803.25</v>
      </c>
      <c r="S1805" s="10">
        <v>3478.24</v>
      </c>
      <c r="T1805" s="4">
        <f>Table2[Profit]/Table2[Sales]</f>
        <v>9.994009180177138E-2</v>
      </c>
      <c r="U1805" t="s">
        <v>72</v>
      </c>
    </row>
    <row r="1806" spans="1:21" x14ac:dyDescent="0.35">
      <c r="A1806">
        <v>11924</v>
      </c>
      <c r="B1806" s="1">
        <v>45886</v>
      </c>
      <c r="C1806" s="2">
        <f>YEAR(Table2[Order Date])</f>
        <v>2025</v>
      </c>
      <c r="D1806" s="2" t="str">
        <f>TEXT(Table2[Order Date],"mmm")</f>
        <v>Aug</v>
      </c>
      <c r="E1806" t="s">
        <v>3743</v>
      </c>
      <c r="F1806" t="s">
        <v>22</v>
      </c>
      <c r="G1806" t="s">
        <v>54</v>
      </c>
      <c r="H1806" t="str">
        <f>VLOOKUP(Table2[[#This Row],[City]], Table46[], 2, FALSE)</f>
        <v>Uttar Pradesh</v>
      </c>
      <c r="I1806" t="s">
        <v>17</v>
      </c>
      <c r="J1806" t="s">
        <v>100</v>
      </c>
      <c r="K1806" t="s">
        <v>3744</v>
      </c>
      <c r="L1806" s="2">
        <v>4</v>
      </c>
      <c r="M1806" s="11">
        <v>2684</v>
      </c>
      <c r="N1806" s="6">
        <v>0</v>
      </c>
      <c r="O1806" s="4">
        <f>Table2[[#This Row],[Discount]]/100</f>
        <v>0</v>
      </c>
      <c r="P1806" s="4" t="str">
        <f>IF(Table2[[#This Row],[Discount%]]=0,"No Discount",
IF(Table2[[#This Row],[Discount%]]&lt;=0.1,"Medium Discount",
IF(Table2[[#This Row],[Discount%]]&lt;=0.2,"High Discount")))</f>
        <v>No Discount</v>
      </c>
      <c r="Q1806" s="9">
        <f>(Table2[Unit_Price]*Table2[Quantity])*(Table2[Discount]/100)</f>
        <v>0</v>
      </c>
      <c r="R1806" s="10">
        <v>10736</v>
      </c>
      <c r="S1806" s="10">
        <v>1916.53</v>
      </c>
      <c r="T1806" s="4">
        <f>Table2[Profit]/Table2[Sales]</f>
        <v>0.17851434426229507</v>
      </c>
      <c r="U1806" t="s">
        <v>83</v>
      </c>
    </row>
    <row r="1807" spans="1:21" x14ac:dyDescent="0.35">
      <c r="A1807">
        <v>11925</v>
      </c>
      <c r="B1807" s="1">
        <v>45583</v>
      </c>
      <c r="C1807" s="2">
        <f>YEAR(Table2[Order Date])</f>
        <v>2024</v>
      </c>
      <c r="D1807" s="2" t="str">
        <f>TEXT(Table2[Order Date],"mmm")</f>
        <v>Oct</v>
      </c>
      <c r="E1807" t="s">
        <v>3745</v>
      </c>
      <c r="F1807" t="s">
        <v>40</v>
      </c>
      <c r="G1807" t="s">
        <v>62</v>
      </c>
      <c r="H1807" t="str">
        <f>VLOOKUP(Table2[[#This Row],[City]], Table46[], 2, FALSE)</f>
        <v>Goa</v>
      </c>
      <c r="I1807" t="s">
        <v>30</v>
      </c>
      <c r="J1807" t="s">
        <v>31</v>
      </c>
      <c r="K1807" t="s">
        <v>3746</v>
      </c>
      <c r="L1807" s="2">
        <v>4</v>
      </c>
      <c r="M1807" s="11">
        <v>18853</v>
      </c>
      <c r="N1807" s="6">
        <v>20</v>
      </c>
      <c r="O1807" s="4">
        <f>Table2[[#This Row],[Discount]]/100</f>
        <v>0.2</v>
      </c>
      <c r="P1807" s="4" t="str">
        <f>IF(Table2[[#This Row],[Discount%]]=0,"No Discount",
IF(Table2[[#This Row],[Discount%]]&lt;=0.1,"Medium Discount",
IF(Table2[[#This Row],[Discount%]]&lt;=0.2,"High Discount")))</f>
        <v>High Discount</v>
      </c>
      <c r="Q1807" s="9">
        <f>(Table2[Unit_Price]*Table2[Quantity])*(Table2[Discount]/100)</f>
        <v>15082.400000000001</v>
      </c>
      <c r="R1807" s="10">
        <v>60329.599999999999</v>
      </c>
      <c r="S1807" s="10">
        <v>14569.79</v>
      </c>
      <c r="T1807" s="4">
        <f>Table2[Profit]/Table2[Sales]</f>
        <v>0.24150317588712675</v>
      </c>
      <c r="U1807" t="s">
        <v>72</v>
      </c>
    </row>
    <row r="1808" spans="1:21" x14ac:dyDescent="0.35">
      <c r="A1808">
        <v>11927</v>
      </c>
      <c r="B1808" s="1">
        <v>45512</v>
      </c>
      <c r="C1808" s="2">
        <f>YEAR(Table2[Order Date])</f>
        <v>2024</v>
      </c>
      <c r="D1808" s="2" t="str">
        <f>TEXT(Table2[Order Date],"mmm")</f>
        <v>Aug</v>
      </c>
      <c r="E1808" t="s">
        <v>3748</v>
      </c>
      <c r="F1808" t="s">
        <v>15</v>
      </c>
      <c r="G1808" t="s">
        <v>93</v>
      </c>
      <c r="H1808" t="str">
        <f>VLOOKUP(Table2[[#This Row],[City]], Table46[], 2, FALSE)</f>
        <v>Tamil Nadu</v>
      </c>
      <c r="I1808" t="s">
        <v>129</v>
      </c>
      <c r="J1808" t="s">
        <v>164</v>
      </c>
      <c r="K1808" t="s">
        <v>3749</v>
      </c>
      <c r="L1808" s="2">
        <v>2</v>
      </c>
      <c r="M1808" s="11">
        <v>49354</v>
      </c>
      <c r="N1808" s="6">
        <v>0</v>
      </c>
      <c r="O1808" s="4">
        <f>Table2[[#This Row],[Discount]]/100</f>
        <v>0</v>
      </c>
      <c r="P1808" s="4" t="str">
        <f>IF(Table2[[#This Row],[Discount%]]=0,"No Discount",
IF(Table2[[#This Row],[Discount%]]&lt;=0.1,"Medium Discount",
IF(Table2[[#This Row],[Discount%]]&lt;=0.2,"High Discount")))</f>
        <v>No Discount</v>
      </c>
      <c r="Q1808" s="9">
        <f>(Table2[Unit_Price]*Table2[Quantity])*(Table2[Discount]/100)</f>
        <v>0</v>
      </c>
      <c r="R1808" s="10">
        <v>98708</v>
      </c>
      <c r="S1808" s="10">
        <v>19972.09</v>
      </c>
      <c r="T1808" s="4">
        <f>Table2[Profit]/Table2[Sales]</f>
        <v>0.2023350690926774</v>
      </c>
      <c r="U1808" t="s">
        <v>38</v>
      </c>
    </row>
    <row r="1809" spans="1:21" x14ac:dyDescent="0.35">
      <c r="A1809">
        <v>11928</v>
      </c>
      <c r="B1809" s="1">
        <v>45398</v>
      </c>
      <c r="C1809" s="2">
        <f>YEAR(Table2[Order Date])</f>
        <v>2024</v>
      </c>
      <c r="D1809" s="2" t="str">
        <f>TEXT(Table2[Order Date],"mmm")</f>
        <v>Apr</v>
      </c>
      <c r="E1809" t="s">
        <v>3750</v>
      </c>
      <c r="F1809" t="s">
        <v>15</v>
      </c>
      <c r="G1809" t="s">
        <v>16</v>
      </c>
      <c r="H1809" t="str">
        <f>VLOOKUP(Table2[[#This Row],[City]], Table46[], 2, FALSE)</f>
        <v>Karnataka</v>
      </c>
      <c r="I1809" t="s">
        <v>30</v>
      </c>
      <c r="J1809" t="s">
        <v>104</v>
      </c>
      <c r="K1809" t="s">
        <v>3751</v>
      </c>
      <c r="L1809" s="2">
        <v>3</v>
      </c>
      <c r="M1809" s="11">
        <v>78566</v>
      </c>
      <c r="N1809" s="6">
        <v>15</v>
      </c>
      <c r="O1809" s="4">
        <f>Table2[[#This Row],[Discount]]/100</f>
        <v>0.15</v>
      </c>
      <c r="P1809" s="4" t="str">
        <f>IF(Table2[[#This Row],[Discount%]]=0,"No Discount",
IF(Table2[[#This Row],[Discount%]]&lt;=0.1,"Medium Discount",
IF(Table2[[#This Row],[Discount%]]&lt;=0.2,"High Discount")))</f>
        <v>High Discount</v>
      </c>
      <c r="Q1809" s="9">
        <f>(Table2[Unit_Price]*Table2[Quantity])*(Table2[Discount]/100)</f>
        <v>35354.699999999997</v>
      </c>
      <c r="R1809" s="10">
        <v>200343.3</v>
      </c>
      <c r="S1809" s="10">
        <v>15779.09</v>
      </c>
      <c r="T1809" s="4">
        <f>Table2[Profit]/Table2[Sales]</f>
        <v>7.876025801711363E-2</v>
      </c>
      <c r="U1809" t="s">
        <v>72</v>
      </c>
    </row>
    <row r="1810" spans="1:21" x14ac:dyDescent="0.35">
      <c r="A1810">
        <v>11929</v>
      </c>
      <c r="B1810" s="1">
        <v>45630</v>
      </c>
      <c r="C1810" s="2">
        <f>YEAR(Table2[Order Date])</f>
        <v>2024</v>
      </c>
      <c r="D1810" s="2" t="str">
        <f>TEXT(Table2[Order Date],"mmm")</f>
        <v>Dec</v>
      </c>
      <c r="E1810" t="s">
        <v>3752</v>
      </c>
      <c r="F1810" t="s">
        <v>22</v>
      </c>
      <c r="G1810" t="s">
        <v>54</v>
      </c>
      <c r="H1810" t="str">
        <f>VLOOKUP(Table2[[#This Row],[City]], Table46[], 2, FALSE)</f>
        <v>Uttar Pradesh</v>
      </c>
      <c r="I1810" t="s">
        <v>17</v>
      </c>
      <c r="J1810" t="s">
        <v>100</v>
      </c>
      <c r="K1810" t="s">
        <v>1250</v>
      </c>
      <c r="L1810" s="2">
        <v>1</v>
      </c>
      <c r="M1810" s="11">
        <v>74231</v>
      </c>
      <c r="N1810" s="6">
        <v>20</v>
      </c>
      <c r="O1810" s="4">
        <f>Table2[[#This Row],[Discount]]/100</f>
        <v>0.2</v>
      </c>
      <c r="P1810" s="4" t="str">
        <f>IF(Table2[[#This Row],[Discount%]]=0,"No Discount",
IF(Table2[[#This Row],[Discount%]]&lt;=0.1,"Medium Discount",
IF(Table2[[#This Row],[Discount%]]&lt;=0.2,"High Discount")))</f>
        <v>High Discount</v>
      </c>
      <c r="Q1810" s="9">
        <f>(Table2[Unit_Price]*Table2[Quantity])*(Table2[Discount]/100)</f>
        <v>14846.2</v>
      </c>
      <c r="R1810" s="10">
        <v>59384.800000000003</v>
      </c>
      <c r="S1810" s="10">
        <v>4116.67</v>
      </c>
      <c r="T1810" s="4">
        <f>Table2[Profit]/Table2[Sales]</f>
        <v>6.9321947703789522E-2</v>
      </c>
      <c r="U1810" t="s">
        <v>33</v>
      </c>
    </row>
    <row r="1811" spans="1:21" x14ac:dyDescent="0.35">
      <c r="A1811">
        <v>11930</v>
      </c>
      <c r="B1811" s="1">
        <v>45822</v>
      </c>
      <c r="C1811" s="2">
        <f>YEAR(Table2[Order Date])</f>
        <v>2025</v>
      </c>
      <c r="D1811" s="2" t="str">
        <f>TEXT(Table2[Order Date],"mmm")</f>
        <v>Jun</v>
      </c>
      <c r="E1811" t="s">
        <v>3753</v>
      </c>
      <c r="F1811" t="s">
        <v>15</v>
      </c>
      <c r="G1811" t="s">
        <v>174</v>
      </c>
      <c r="H1811" t="str">
        <f>VLOOKUP(Table2[[#This Row],[City]], Table46[], 2, FALSE)</f>
        <v>Tamil Nadu</v>
      </c>
      <c r="I1811" t="s">
        <v>46</v>
      </c>
      <c r="J1811" t="s">
        <v>201</v>
      </c>
      <c r="K1811" t="s">
        <v>3754</v>
      </c>
      <c r="L1811" s="2">
        <v>2</v>
      </c>
      <c r="M1811" s="11">
        <v>11243</v>
      </c>
      <c r="N1811" s="6">
        <v>0</v>
      </c>
      <c r="O1811" s="4">
        <f>Table2[[#This Row],[Discount]]/100</f>
        <v>0</v>
      </c>
      <c r="P1811" s="4" t="str">
        <f>IF(Table2[[#This Row],[Discount%]]=0,"No Discount",
IF(Table2[[#This Row],[Discount%]]&lt;=0.1,"Medium Discount",
IF(Table2[[#This Row],[Discount%]]&lt;=0.2,"High Discount")))</f>
        <v>No Discount</v>
      </c>
      <c r="Q1811" s="9">
        <f>(Table2[Unit_Price]*Table2[Quantity])*(Table2[Discount]/100)</f>
        <v>0</v>
      </c>
      <c r="R1811" s="10">
        <v>22486</v>
      </c>
      <c r="S1811" s="10">
        <v>2266</v>
      </c>
      <c r="T1811" s="4">
        <f>Table2[Profit]/Table2[Sales]</f>
        <v>0.10077381481810904</v>
      </c>
      <c r="U1811" t="s">
        <v>72</v>
      </c>
    </row>
    <row r="1812" spans="1:21" x14ac:dyDescent="0.35">
      <c r="A1812">
        <v>11931</v>
      </c>
      <c r="B1812" s="1">
        <v>45538</v>
      </c>
      <c r="C1812" s="2">
        <f>YEAR(Table2[Order Date])</f>
        <v>2024</v>
      </c>
      <c r="D1812" s="2" t="str">
        <f>TEXT(Table2[Order Date],"mmm")</f>
        <v>Sep</v>
      </c>
      <c r="E1812" t="s">
        <v>3755</v>
      </c>
      <c r="F1812" t="s">
        <v>22</v>
      </c>
      <c r="G1812" t="s">
        <v>167</v>
      </c>
      <c r="H1812" t="str">
        <f>VLOOKUP(Table2[[#This Row],[City]], Table46[], 2, FALSE)</f>
        <v>Punjab</v>
      </c>
      <c r="I1812" t="s">
        <v>24</v>
      </c>
      <c r="J1812" t="s">
        <v>59</v>
      </c>
      <c r="K1812" t="s">
        <v>595</v>
      </c>
      <c r="L1812" s="2">
        <v>3</v>
      </c>
      <c r="M1812" s="11">
        <v>26265</v>
      </c>
      <c r="N1812" s="6">
        <v>0</v>
      </c>
      <c r="O1812" s="4">
        <f>Table2[[#This Row],[Discount]]/100</f>
        <v>0</v>
      </c>
      <c r="P1812" s="4" t="str">
        <f>IF(Table2[[#This Row],[Discount%]]=0,"No Discount",
IF(Table2[[#This Row],[Discount%]]&lt;=0.1,"Medium Discount",
IF(Table2[[#This Row],[Discount%]]&lt;=0.2,"High Discount")))</f>
        <v>No Discount</v>
      </c>
      <c r="Q1812" s="9">
        <f>(Table2[Unit_Price]*Table2[Quantity])*(Table2[Discount]/100)</f>
        <v>0</v>
      </c>
      <c r="R1812" s="10">
        <v>78795</v>
      </c>
      <c r="S1812" s="10">
        <v>13932.19</v>
      </c>
      <c r="T1812" s="4">
        <f>Table2[Profit]/Table2[Sales]</f>
        <v>0.17681566089218859</v>
      </c>
      <c r="U1812" t="s">
        <v>33</v>
      </c>
    </row>
    <row r="1813" spans="1:21" x14ac:dyDescent="0.35">
      <c r="A1813">
        <v>11932</v>
      </c>
      <c r="B1813" s="1">
        <v>45729</v>
      </c>
      <c r="C1813" s="2">
        <f>YEAR(Table2[Order Date])</f>
        <v>2025</v>
      </c>
      <c r="D1813" s="2" t="str">
        <f>TEXT(Table2[Order Date],"mmm")</f>
        <v>Mar</v>
      </c>
      <c r="E1813" t="s">
        <v>3756</v>
      </c>
      <c r="F1813" t="s">
        <v>15</v>
      </c>
      <c r="G1813" t="s">
        <v>93</v>
      </c>
      <c r="H1813" t="str">
        <f>VLOOKUP(Table2[[#This Row],[City]], Table46[], 2, FALSE)</f>
        <v>Tamil Nadu</v>
      </c>
      <c r="I1813" t="s">
        <v>24</v>
      </c>
      <c r="J1813" t="s">
        <v>133</v>
      </c>
      <c r="K1813" t="s">
        <v>3757</v>
      </c>
      <c r="L1813" s="2">
        <v>1</v>
      </c>
      <c r="M1813" s="11">
        <v>19192</v>
      </c>
      <c r="N1813" s="6">
        <v>0</v>
      </c>
      <c r="O1813" s="4">
        <f>Table2[[#This Row],[Discount]]/100</f>
        <v>0</v>
      </c>
      <c r="P1813" s="4" t="str">
        <f>IF(Table2[[#This Row],[Discount%]]=0,"No Discount",
IF(Table2[[#This Row],[Discount%]]&lt;=0.1,"Medium Discount",
IF(Table2[[#This Row],[Discount%]]&lt;=0.2,"High Discount")))</f>
        <v>No Discount</v>
      </c>
      <c r="Q1813" s="9">
        <f>(Table2[Unit_Price]*Table2[Quantity])*(Table2[Discount]/100)</f>
        <v>0</v>
      </c>
      <c r="R1813" s="10">
        <v>19192</v>
      </c>
      <c r="S1813" s="10">
        <v>3002.24</v>
      </c>
      <c r="T1813" s="4">
        <f>Table2[Profit]/Table2[Sales]</f>
        <v>0.15643184660275114</v>
      </c>
      <c r="U1813" t="s">
        <v>20</v>
      </c>
    </row>
    <row r="1814" spans="1:21" x14ac:dyDescent="0.35">
      <c r="A1814">
        <v>11933</v>
      </c>
      <c r="B1814" s="1">
        <v>45675</v>
      </c>
      <c r="C1814" s="2">
        <f>YEAR(Table2[Order Date])</f>
        <v>2025</v>
      </c>
      <c r="D1814" s="2" t="str">
        <f>TEXT(Table2[Order Date],"mmm")</f>
        <v>Jan</v>
      </c>
      <c r="E1814" t="s">
        <v>3758</v>
      </c>
      <c r="F1814" t="s">
        <v>22</v>
      </c>
      <c r="G1814" t="s">
        <v>23</v>
      </c>
      <c r="H1814" t="str">
        <f>VLOOKUP(Table2[[#This Row],[City]], Table46[], 2, FALSE)</f>
        <v>Delhi</v>
      </c>
      <c r="I1814" t="s">
        <v>42</v>
      </c>
      <c r="J1814" t="s">
        <v>43</v>
      </c>
      <c r="K1814" t="s">
        <v>3759</v>
      </c>
      <c r="L1814" s="2">
        <v>5</v>
      </c>
      <c r="M1814" s="11">
        <v>13658</v>
      </c>
      <c r="N1814" s="6">
        <v>10</v>
      </c>
      <c r="O1814" s="4">
        <f>Table2[[#This Row],[Discount]]/100</f>
        <v>0.1</v>
      </c>
      <c r="P1814" s="4" t="str">
        <f>IF(Table2[[#This Row],[Discount%]]=0,"No Discount",
IF(Table2[[#This Row],[Discount%]]&lt;=0.1,"Medium Discount",
IF(Table2[[#This Row],[Discount%]]&lt;=0.2,"High Discount")))</f>
        <v>Medium Discount</v>
      </c>
      <c r="Q1814" s="9">
        <f>(Table2[Unit_Price]*Table2[Quantity])*(Table2[Discount]/100)</f>
        <v>6829</v>
      </c>
      <c r="R1814" s="10">
        <v>61461</v>
      </c>
      <c r="S1814" s="10">
        <v>13012.43</v>
      </c>
      <c r="T1814" s="4">
        <f>Table2[Profit]/Table2[Sales]</f>
        <v>0.21171848814695499</v>
      </c>
      <c r="U1814" t="s">
        <v>38</v>
      </c>
    </row>
    <row r="1815" spans="1:21" x14ac:dyDescent="0.35">
      <c r="A1815">
        <v>11934</v>
      </c>
      <c r="B1815" s="1">
        <v>45775</v>
      </c>
      <c r="C1815" s="2">
        <f>YEAR(Table2[Order Date])</f>
        <v>2025</v>
      </c>
      <c r="D1815" s="2" t="str">
        <f>TEXT(Table2[Order Date],"mmm")</f>
        <v>Apr</v>
      </c>
      <c r="E1815" t="s">
        <v>3760</v>
      </c>
      <c r="F1815" t="s">
        <v>28</v>
      </c>
      <c r="G1815" t="s">
        <v>144</v>
      </c>
      <c r="H1815" t="str">
        <f>VLOOKUP(Table2[[#This Row],[City]], Table46[], 2, FALSE)</f>
        <v>Assam</v>
      </c>
      <c r="I1815" t="s">
        <v>129</v>
      </c>
      <c r="J1815" t="s">
        <v>159</v>
      </c>
      <c r="K1815" t="s">
        <v>3761</v>
      </c>
      <c r="L1815" s="2">
        <v>2</v>
      </c>
      <c r="M1815" s="11">
        <v>40023</v>
      </c>
      <c r="N1815" s="6">
        <v>10</v>
      </c>
      <c r="O1815" s="4">
        <f>Table2[[#This Row],[Discount]]/100</f>
        <v>0.1</v>
      </c>
      <c r="P1815" s="4" t="str">
        <f>IF(Table2[[#This Row],[Discount%]]=0,"No Discount",
IF(Table2[[#This Row],[Discount%]]&lt;=0.1,"Medium Discount",
IF(Table2[[#This Row],[Discount%]]&lt;=0.2,"High Discount")))</f>
        <v>Medium Discount</v>
      </c>
      <c r="Q1815" s="9">
        <f>(Table2[Unit_Price]*Table2[Quantity])*(Table2[Discount]/100)</f>
        <v>8004.6</v>
      </c>
      <c r="R1815" s="10">
        <v>72041.399999999994</v>
      </c>
      <c r="S1815" s="10">
        <v>14845.37</v>
      </c>
      <c r="T1815" s="4">
        <f>Table2[Profit]/Table2[Sales]</f>
        <v>0.20606720580110882</v>
      </c>
      <c r="U1815" t="s">
        <v>83</v>
      </c>
    </row>
    <row r="1816" spans="1:21" x14ac:dyDescent="0.35">
      <c r="A1816">
        <v>11935</v>
      </c>
      <c r="B1816" s="1">
        <v>45872</v>
      </c>
      <c r="C1816" s="2">
        <f>YEAR(Table2[Order Date])</f>
        <v>2025</v>
      </c>
      <c r="D1816" s="2" t="str">
        <f>TEXT(Table2[Order Date],"mmm")</f>
        <v>Aug</v>
      </c>
      <c r="E1816" t="s">
        <v>3762</v>
      </c>
      <c r="F1816" t="s">
        <v>15</v>
      </c>
      <c r="G1816" t="s">
        <v>16</v>
      </c>
      <c r="H1816" t="str">
        <f>VLOOKUP(Table2[[#This Row],[City]], Table46[], 2, FALSE)</f>
        <v>Karnataka</v>
      </c>
      <c r="I1816" t="s">
        <v>17</v>
      </c>
      <c r="J1816" t="s">
        <v>55</v>
      </c>
      <c r="K1816" t="s">
        <v>3763</v>
      </c>
      <c r="L1816" s="2">
        <v>5</v>
      </c>
      <c r="M1816" s="11">
        <v>37719</v>
      </c>
      <c r="N1816" s="6">
        <v>10</v>
      </c>
      <c r="O1816" s="4">
        <f>Table2[[#This Row],[Discount]]/100</f>
        <v>0.1</v>
      </c>
      <c r="P1816" s="4" t="str">
        <f>IF(Table2[[#This Row],[Discount%]]=0,"No Discount",
IF(Table2[[#This Row],[Discount%]]&lt;=0.1,"Medium Discount",
IF(Table2[[#This Row],[Discount%]]&lt;=0.2,"High Discount")))</f>
        <v>Medium Discount</v>
      </c>
      <c r="Q1816" s="9">
        <f>(Table2[Unit_Price]*Table2[Quantity])*(Table2[Discount]/100)</f>
        <v>18859.5</v>
      </c>
      <c r="R1816" s="10">
        <v>169735.5</v>
      </c>
      <c r="S1816" s="10">
        <v>33451.01</v>
      </c>
      <c r="T1816" s="4">
        <f>Table2[Profit]/Table2[Sales]</f>
        <v>0.19707727611489642</v>
      </c>
      <c r="U1816" t="s">
        <v>38</v>
      </c>
    </row>
    <row r="1817" spans="1:21" x14ac:dyDescent="0.35">
      <c r="A1817">
        <v>11936</v>
      </c>
      <c r="B1817" s="1">
        <v>45749</v>
      </c>
      <c r="C1817" s="2">
        <f>YEAR(Table2[Order Date])</f>
        <v>2025</v>
      </c>
      <c r="D1817" s="2" t="str">
        <f>TEXT(Table2[Order Date],"mmm")</f>
        <v>Apr</v>
      </c>
      <c r="E1817" t="s">
        <v>3764</v>
      </c>
      <c r="F1817" t="s">
        <v>22</v>
      </c>
      <c r="G1817" t="s">
        <v>54</v>
      </c>
      <c r="H1817" t="str">
        <f>VLOOKUP(Table2[[#This Row],[City]], Table46[], 2, FALSE)</f>
        <v>Uttar Pradesh</v>
      </c>
      <c r="I1817" t="s">
        <v>17</v>
      </c>
      <c r="J1817" t="s">
        <v>55</v>
      </c>
      <c r="K1817" t="s">
        <v>3765</v>
      </c>
      <c r="L1817" s="2">
        <v>3</v>
      </c>
      <c r="M1817" s="11">
        <v>72335</v>
      </c>
      <c r="N1817" s="6">
        <v>10</v>
      </c>
      <c r="O1817" s="4">
        <f>Table2[[#This Row],[Discount]]/100</f>
        <v>0.1</v>
      </c>
      <c r="P1817" s="4" t="str">
        <f>IF(Table2[[#This Row],[Discount%]]=0,"No Discount",
IF(Table2[[#This Row],[Discount%]]&lt;=0.1,"Medium Discount",
IF(Table2[[#This Row],[Discount%]]&lt;=0.2,"High Discount")))</f>
        <v>Medium Discount</v>
      </c>
      <c r="Q1817" s="9">
        <f>(Table2[Unit_Price]*Table2[Quantity])*(Table2[Discount]/100)</f>
        <v>21700.5</v>
      </c>
      <c r="R1817" s="10">
        <v>195304.5</v>
      </c>
      <c r="S1817" s="10">
        <v>32368.66</v>
      </c>
      <c r="T1817" s="4">
        <f>Table2[Profit]/Table2[Sales]</f>
        <v>0.1657343276780617</v>
      </c>
      <c r="U1817" t="s">
        <v>33</v>
      </c>
    </row>
    <row r="1818" spans="1:21" x14ac:dyDescent="0.35">
      <c r="A1818">
        <v>11937</v>
      </c>
      <c r="B1818" s="1">
        <v>45729</v>
      </c>
      <c r="C1818" s="2">
        <f>YEAR(Table2[Order Date])</f>
        <v>2025</v>
      </c>
      <c r="D1818" s="2" t="str">
        <f>TEXT(Table2[Order Date],"mmm")</f>
        <v>Mar</v>
      </c>
      <c r="E1818" t="s">
        <v>3766</v>
      </c>
      <c r="F1818" t="s">
        <v>28</v>
      </c>
      <c r="G1818" t="s">
        <v>85</v>
      </c>
      <c r="H1818" t="str">
        <f>VLOOKUP(Table2[[#This Row],[City]], Table46[], 2, FALSE)</f>
        <v>Odisha</v>
      </c>
      <c r="I1818" t="s">
        <v>86</v>
      </c>
      <c r="J1818" t="s">
        <v>90</v>
      </c>
      <c r="K1818" t="s">
        <v>3767</v>
      </c>
      <c r="L1818" s="2">
        <v>4</v>
      </c>
      <c r="M1818" s="11">
        <v>9586</v>
      </c>
      <c r="N1818" s="6">
        <v>10</v>
      </c>
      <c r="O1818" s="4">
        <f>Table2[[#This Row],[Discount]]/100</f>
        <v>0.1</v>
      </c>
      <c r="P1818" s="4" t="str">
        <f>IF(Table2[[#This Row],[Discount%]]=0,"No Discount",
IF(Table2[[#This Row],[Discount%]]&lt;=0.1,"Medium Discount",
IF(Table2[[#This Row],[Discount%]]&lt;=0.2,"High Discount")))</f>
        <v>Medium Discount</v>
      </c>
      <c r="Q1818" s="9">
        <f>(Table2[Unit_Price]*Table2[Quantity])*(Table2[Discount]/100)</f>
        <v>3834.4</v>
      </c>
      <c r="R1818" s="10">
        <v>34509.599999999999</v>
      </c>
      <c r="S1818" s="10">
        <v>6229.45</v>
      </c>
      <c r="T1818" s="4">
        <f>Table2[Profit]/Table2[Sales]</f>
        <v>0.18051353826181701</v>
      </c>
      <c r="U1818" t="s">
        <v>33</v>
      </c>
    </row>
    <row r="1819" spans="1:21" x14ac:dyDescent="0.35">
      <c r="A1819">
        <v>11939</v>
      </c>
      <c r="B1819" s="1">
        <v>45645</v>
      </c>
      <c r="C1819" s="2">
        <f>YEAR(Table2[Order Date])</f>
        <v>2024</v>
      </c>
      <c r="D1819" s="2" t="str">
        <f>TEXT(Table2[Order Date],"mmm")</f>
        <v>Dec</v>
      </c>
      <c r="E1819" t="s">
        <v>3769</v>
      </c>
      <c r="F1819" t="s">
        <v>40</v>
      </c>
      <c r="G1819" t="s">
        <v>50</v>
      </c>
      <c r="H1819" t="str">
        <f>VLOOKUP(Table2[[#This Row],[City]], Table46[], 2, FALSE)</f>
        <v>Maharashtra</v>
      </c>
      <c r="I1819" t="s">
        <v>96</v>
      </c>
      <c r="J1819" t="s">
        <v>97</v>
      </c>
      <c r="K1819" t="s">
        <v>3770</v>
      </c>
      <c r="L1819" s="2">
        <v>4</v>
      </c>
      <c r="M1819" s="11">
        <v>26276</v>
      </c>
      <c r="N1819" s="6">
        <v>15</v>
      </c>
      <c r="O1819" s="4">
        <f>Table2[[#This Row],[Discount]]/100</f>
        <v>0.15</v>
      </c>
      <c r="P1819" s="4" t="str">
        <f>IF(Table2[[#This Row],[Discount%]]=0,"No Discount",
IF(Table2[[#This Row],[Discount%]]&lt;=0.1,"Medium Discount",
IF(Table2[[#This Row],[Discount%]]&lt;=0.2,"High Discount")))</f>
        <v>High Discount</v>
      </c>
      <c r="Q1819" s="9">
        <f>(Table2[Unit_Price]*Table2[Quantity])*(Table2[Discount]/100)</f>
        <v>15765.599999999999</v>
      </c>
      <c r="R1819" s="10">
        <v>89338.4</v>
      </c>
      <c r="S1819" s="10">
        <v>4923.1099999999997</v>
      </c>
      <c r="T1819" s="4">
        <f>Table2[Profit]/Table2[Sales]</f>
        <v>5.5106314865724031E-2</v>
      </c>
      <c r="U1819" t="s">
        <v>33</v>
      </c>
    </row>
    <row r="1820" spans="1:21" x14ac:dyDescent="0.35">
      <c r="A1820">
        <v>11940</v>
      </c>
      <c r="B1820" s="1">
        <v>45816</v>
      </c>
      <c r="C1820" s="2">
        <f>YEAR(Table2[Order Date])</f>
        <v>2025</v>
      </c>
      <c r="D1820" s="2" t="str">
        <f>TEXT(Table2[Order Date],"mmm")</f>
        <v>Jun</v>
      </c>
      <c r="E1820" t="s">
        <v>3771</v>
      </c>
      <c r="F1820" t="s">
        <v>22</v>
      </c>
      <c r="G1820" t="s">
        <v>167</v>
      </c>
      <c r="H1820" t="str">
        <f>VLOOKUP(Table2[[#This Row],[City]], Table46[], 2, FALSE)</f>
        <v>Punjab</v>
      </c>
      <c r="I1820" t="s">
        <v>75</v>
      </c>
      <c r="J1820" t="s">
        <v>307</v>
      </c>
      <c r="K1820" t="s">
        <v>3772</v>
      </c>
      <c r="L1820" s="2">
        <v>5</v>
      </c>
      <c r="M1820" s="11">
        <v>36039</v>
      </c>
      <c r="N1820" s="6">
        <v>10</v>
      </c>
      <c r="O1820" s="4">
        <f>Table2[[#This Row],[Discount]]/100</f>
        <v>0.1</v>
      </c>
      <c r="P1820" s="4" t="str">
        <f>IF(Table2[[#This Row],[Discount%]]=0,"No Discount",
IF(Table2[[#This Row],[Discount%]]&lt;=0.1,"Medium Discount",
IF(Table2[[#This Row],[Discount%]]&lt;=0.2,"High Discount")))</f>
        <v>Medium Discount</v>
      </c>
      <c r="Q1820" s="9">
        <f>(Table2[Unit_Price]*Table2[Quantity])*(Table2[Discount]/100)</f>
        <v>18019.5</v>
      </c>
      <c r="R1820" s="10">
        <v>162175.5</v>
      </c>
      <c r="S1820" s="10">
        <v>30400.7</v>
      </c>
      <c r="T1820" s="4">
        <f>Table2[Profit]/Table2[Sales]</f>
        <v>0.1874555651131028</v>
      </c>
      <c r="U1820" t="s">
        <v>72</v>
      </c>
    </row>
    <row r="1821" spans="1:21" x14ac:dyDescent="0.35">
      <c r="A1821">
        <v>11941</v>
      </c>
      <c r="B1821" s="1">
        <v>45316</v>
      </c>
      <c r="C1821" s="2">
        <f>YEAR(Table2[Order Date])</f>
        <v>2024</v>
      </c>
      <c r="D1821" s="2" t="str">
        <f>TEXT(Table2[Order Date],"mmm")</f>
        <v>Jan</v>
      </c>
      <c r="E1821" t="s">
        <v>3773</v>
      </c>
      <c r="F1821" t="s">
        <v>15</v>
      </c>
      <c r="G1821" t="s">
        <v>16</v>
      </c>
      <c r="H1821" t="str">
        <f>VLOOKUP(Table2[[#This Row],[City]], Table46[], 2, FALSE)</f>
        <v>Karnataka</v>
      </c>
      <c r="I1821" t="s">
        <v>86</v>
      </c>
      <c r="J1821" t="s">
        <v>118</v>
      </c>
      <c r="K1821" t="s">
        <v>3774</v>
      </c>
      <c r="L1821" s="2">
        <v>4</v>
      </c>
      <c r="M1821" s="11">
        <v>33905</v>
      </c>
      <c r="N1821" s="6">
        <v>20</v>
      </c>
      <c r="O1821" s="4">
        <f>Table2[[#This Row],[Discount]]/100</f>
        <v>0.2</v>
      </c>
      <c r="P1821" s="4" t="str">
        <f>IF(Table2[[#This Row],[Discount%]]=0,"No Discount",
IF(Table2[[#This Row],[Discount%]]&lt;=0.1,"Medium Discount",
IF(Table2[[#This Row],[Discount%]]&lt;=0.2,"High Discount")))</f>
        <v>High Discount</v>
      </c>
      <c r="Q1821" s="9">
        <f>(Table2[Unit_Price]*Table2[Quantity])*(Table2[Discount]/100)</f>
        <v>27124</v>
      </c>
      <c r="R1821" s="10">
        <v>108496</v>
      </c>
      <c r="S1821" s="10">
        <v>23987.82</v>
      </c>
      <c r="T1821" s="4">
        <f>Table2[Profit]/Table2[Sales]</f>
        <v>0.22109404955021383</v>
      </c>
      <c r="U1821" t="s">
        <v>20</v>
      </c>
    </row>
    <row r="1822" spans="1:21" x14ac:dyDescent="0.35">
      <c r="A1822">
        <v>11942</v>
      </c>
      <c r="B1822" s="1">
        <v>45704</v>
      </c>
      <c r="C1822" s="2">
        <f>YEAR(Table2[Order Date])</f>
        <v>2025</v>
      </c>
      <c r="D1822" s="2" t="str">
        <f>TEXT(Table2[Order Date],"mmm")</f>
        <v>Feb</v>
      </c>
      <c r="E1822" t="s">
        <v>3775</v>
      </c>
      <c r="F1822" t="s">
        <v>40</v>
      </c>
      <c r="G1822" t="s">
        <v>110</v>
      </c>
      <c r="H1822" t="str">
        <f>VLOOKUP(Table2[[#This Row],[City]], Table46[], 2, FALSE)</f>
        <v>Gujarat</v>
      </c>
      <c r="I1822" t="s">
        <v>129</v>
      </c>
      <c r="J1822" t="s">
        <v>130</v>
      </c>
      <c r="K1822" t="s">
        <v>3776</v>
      </c>
      <c r="L1822" s="2">
        <v>4</v>
      </c>
      <c r="M1822" s="11">
        <v>4623</v>
      </c>
      <c r="N1822" s="6">
        <v>10</v>
      </c>
      <c r="O1822" s="4">
        <f>Table2[[#This Row],[Discount]]/100</f>
        <v>0.1</v>
      </c>
      <c r="P1822" s="4" t="str">
        <f>IF(Table2[[#This Row],[Discount%]]=0,"No Discount",
IF(Table2[[#This Row],[Discount%]]&lt;=0.1,"Medium Discount",
IF(Table2[[#This Row],[Discount%]]&lt;=0.2,"High Discount")))</f>
        <v>Medium Discount</v>
      </c>
      <c r="Q1822" s="9">
        <f>(Table2[Unit_Price]*Table2[Quantity])*(Table2[Discount]/100)</f>
        <v>1849.2</v>
      </c>
      <c r="R1822" s="10">
        <v>16642.8</v>
      </c>
      <c r="S1822" s="10">
        <v>878.41</v>
      </c>
      <c r="T1822" s="4">
        <f>Table2[Profit]/Table2[Sales]</f>
        <v>5.2780181219506332E-2</v>
      </c>
      <c r="U1822" t="s">
        <v>72</v>
      </c>
    </row>
    <row r="1823" spans="1:21" x14ac:dyDescent="0.35">
      <c r="A1823">
        <v>11943</v>
      </c>
      <c r="B1823" s="1">
        <v>45629</v>
      </c>
      <c r="C1823" s="2">
        <f>YEAR(Table2[Order Date])</f>
        <v>2024</v>
      </c>
      <c r="D1823" s="2" t="str">
        <f>TEXT(Table2[Order Date],"mmm")</f>
        <v>Dec</v>
      </c>
      <c r="E1823" t="s">
        <v>3777</v>
      </c>
      <c r="F1823" t="s">
        <v>40</v>
      </c>
      <c r="G1823" t="s">
        <v>50</v>
      </c>
      <c r="H1823" t="str">
        <f>VLOOKUP(Table2[[#This Row],[City]], Table46[], 2, FALSE)</f>
        <v>Maharashtra</v>
      </c>
      <c r="I1823" t="s">
        <v>69</v>
      </c>
      <c r="J1823" t="s">
        <v>151</v>
      </c>
      <c r="K1823" t="s">
        <v>3778</v>
      </c>
      <c r="L1823" s="2">
        <v>3</v>
      </c>
      <c r="M1823" s="11">
        <v>29871</v>
      </c>
      <c r="N1823" s="6">
        <v>10</v>
      </c>
      <c r="O1823" s="4">
        <f>Table2[[#This Row],[Discount]]/100</f>
        <v>0.1</v>
      </c>
      <c r="P1823" s="4" t="str">
        <f>IF(Table2[[#This Row],[Discount%]]=0,"No Discount",
IF(Table2[[#This Row],[Discount%]]&lt;=0.1,"Medium Discount",
IF(Table2[[#This Row],[Discount%]]&lt;=0.2,"High Discount")))</f>
        <v>Medium Discount</v>
      </c>
      <c r="Q1823" s="9">
        <f>(Table2[Unit_Price]*Table2[Quantity])*(Table2[Discount]/100)</f>
        <v>8961.3000000000011</v>
      </c>
      <c r="R1823" s="10">
        <v>80651.7</v>
      </c>
      <c r="S1823" s="10">
        <v>5187.34</v>
      </c>
      <c r="T1823" s="4">
        <f>Table2[Profit]/Table2[Sales]</f>
        <v>6.4317801112685785E-2</v>
      </c>
      <c r="U1823" t="s">
        <v>83</v>
      </c>
    </row>
    <row r="1824" spans="1:21" x14ac:dyDescent="0.35">
      <c r="A1824">
        <v>11944</v>
      </c>
      <c r="B1824" s="1">
        <v>45393</v>
      </c>
      <c r="C1824" s="2">
        <f>YEAR(Table2[Order Date])</f>
        <v>2024</v>
      </c>
      <c r="D1824" s="2" t="str">
        <f>TEXT(Table2[Order Date],"mmm")</f>
        <v>Apr</v>
      </c>
      <c r="E1824" t="s">
        <v>3779</v>
      </c>
      <c r="F1824" t="s">
        <v>22</v>
      </c>
      <c r="G1824" t="s">
        <v>167</v>
      </c>
      <c r="H1824" t="str">
        <f>VLOOKUP(Table2[[#This Row],[City]], Table46[], 2, FALSE)</f>
        <v>Punjab</v>
      </c>
      <c r="I1824" t="s">
        <v>17</v>
      </c>
      <c r="J1824" t="s">
        <v>18</v>
      </c>
      <c r="K1824" t="s">
        <v>1116</v>
      </c>
      <c r="L1824" s="2">
        <v>4</v>
      </c>
      <c r="M1824" s="11">
        <v>14894</v>
      </c>
      <c r="N1824" s="6">
        <v>10</v>
      </c>
      <c r="O1824" s="4">
        <f>Table2[[#This Row],[Discount]]/100</f>
        <v>0.1</v>
      </c>
      <c r="P1824" s="4" t="str">
        <f>IF(Table2[[#This Row],[Discount%]]=0,"No Discount",
IF(Table2[[#This Row],[Discount%]]&lt;=0.1,"Medium Discount",
IF(Table2[[#This Row],[Discount%]]&lt;=0.2,"High Discount")))</f>
        <v>Medium Discount</v>
      </c>
      <c r="Q1824" s="9">
        <f>(Table2[Unit_Price]*Table2[Quantity])*(Table2[Discount]/100)</f>
        <v>5957.6</v>
      </c>
      <c r="R1824" s="10">
        <v>53618.400000000001</v>
      </c>
      <c r="S1824" s="10">
        <v>5273.99</v>
      </c>
      <c r="T1824" s="4">
        <f>Table2[Profit]/Table2[Sales]</f>
        <v>9.8361569908837251E-2</v>
      </c>
      <c r="U1824" t="s">
        <v>33</v>
      </c>
    </row>
    <row r="1825" spans="1:21" x14ac:dyDescent="0.35">
      <c r="A1825">
        <v>11945</v>
      </c>
      <c r="B1825" s="1">
        <v>45652</v>
      </c>
      <c r="C1825" s="2">
        <f>YEAR(Table2[Order Date])</f>
        <v>2024</v>
      </c>
      <c r="D1825" s="2" t="str">
        <f>TEXT(Table2[Order Date],"mmm")</f>
        <v>Dec</v>
      </c>
      <c r="E1825" t="s">
        <v>3780</v>
      </c>
      <c r="F1825" t="s">
        <v>15</v>
      </c>
      <c r="G1825" t="s">
        <v>174</v>
      </c>
      <c r="H1825" t="str">
        <f>VLOOKUP(Table2[[#This Row],[City]], Table46[], 2, FALSE)</f>
        <v>Tamil Nadu</v>
      </c>
      <c r="I1825" t="s">
        <v>46</v>
      </c>
      <c r="J1825" t="s">
        <v>47</v>
      </c>
      <c r="K1825" t="s">
        <v>3781</v>
      </c>
      <c r="L1825" s="2">
        <v>1</v>
      </c>
      <c r="M1825" s="11">
        <v>71238</v>
      </c>
      <c r="N1825" s="6">
        <v>20</v>
      </c>
      <c r="O1825" s="4">
        <f>Table2[[#This Row],[Discount]]/100</f>
        <v>0.2</v>
      </c>
      <c r="P1825" s="4" t="str">
        <f>IF(Table2[[#This Row],[Discount%]]=0,"No Discount",
IF(Table2[[#This Row],[Discount%]]&lt;=0.1,"Medium Discount",
IF(Table2[[#This Row],[Discount%]]&lt;=0.2,"High Discount")))</f>
        <v>High Discount</v>
      </c>
      <c r="Q1825" s="9">
        <f>(Table2[Unit_Price]*Table2[Quantity])*(Table2[Discount]/100)</f>
        <v>14247.6</v>
      </c>
      <c r="R1825" s="10">
        <v>56990.400000000001</v>
      </c>
      <c r="S1825" s="10">
        <v>8632.1200000000008</v>
      </c>
      <c r="T1825" s="4">
        <f>Table2[Profit]/Table2[Sales]</f>
        <v>0.15146621185322443</v>
      </c>
      <c r="U1825" t="s">
        <v>83</v>
      </c>
    </row>
    <row r="1826" spans="1:21" x14ac:dyDescent="0.35">
      <c r="A1826">
        <v>11946</v>
      </c>
      <c r="B1826" s="1">
        <v>45776</v>
      </c>
      <c r="C1826" s="2">
        <f>YEAR(Table2[Order Date])</f>
        <v>2025</v>
      </c>
      <c r="D1826" s="2" t="str">
        <f>TEXT(Table2[Order Date],"mmm")</f>
        <v>Apr</v>
      </c>
      <c r="E1826" t="s">
        <v>3782</v>
      </c>
      <c r="F1826" t="s">
        <v>22</v>
      </c>
      <c r="G1826" t="s">
        <v>58</v>
      </c>
      <c r="H1826" t="str">
        <f>VLOOKUP(Table2[[#This Row],[City]], Table46[], 2, FALSE)</f>
        <v>Rajashtan</v>
      </c>
      <c r="I1826" t="s">
        <v>24</v>
      </c>
      <c r="J1826" t="s">
        <v>59</v>
      </c>
      <c r="K1826" t="s">
        <v>3783</v>
      </c>
      <c r="L1826" s="2">
        <v>4</v>
      </c>
      <c r="M1826" s="11">
        <v>22317</v>
      </c>
      <c r="N1826" s="6">
        <v>15</v>
      </c>
      <c r="O1826" s="4">
        <f>Table2[[#This Row],[Discount]]/100</f>
        <v>0.15</v>
      </c>
      <c r="P1826" s="4" t="str">
        <f>IF(Table2[[#This Row],[Discount%]]=0,"No Discount",
IF(Table2[[#This Row],[Discount%]]&lt;=0.1,"Medium Discount",
IF(Table2[[#This Row],[Discount%]]&lt;=0.2,"High Discount")))</f>
        <v>High Discount</v>
      </c>
      <c r="Q1826" s="9">
        <f>(Table2[Unit_Price]*Table2[Quantity])*(Table2[Discount]/100)</f>
        <v>13390.199999999999</v>
      </c>
      <c r="R1826" s="10">
        <v>75877.8</v>
      </c>
      <c r="S1826" s="10">
        <v>15649.63</v>
      </c>
      <c r="T1826" s="4">
        <f>Table2[Profit]/Table2[Sales]</f>
        <v>0.20624780897706574</v>
      </c>
      <c r="U1826" t="s">
        <v>33</v>
      </c>
    </row>
    <row r="1827" spans="1:21" x14ac:dyDescent="0.35">
      <c r="A1827">
        <v>11948</v>
      </c>
      <c r="B1827" s="1">
        <v>45818</v>
      </c>
      <c r="C1827" s="2">
        <f>YEAR(Table2[Order Date])</f>
        <v>2025</v>
      </c>
      <c r="D1827" s="2" t="str">
        <f>TEXT(Table2[Order Date],"mmm")</f>
        <v>Jun</v>
      </c>
      <c r="E1827" t="s">
        <v>3785</v>
      </c>
      <c r="F1827" t="s">
        <v>22</v>
      </c>
      <c r="G1827" t="s">
        <v>167</v>
      </c>
      <c r="H1827" t="str">
        <f>VLOOKUP(Table2[[#This Row],[City]], Table46[], 2, FALSE)</f>
        <v>Punjab</v>
      </c>
      <c r="I1827" t="s">
        <v>17</v>
      </c>
      <c r="J1827" t="s">
        <v>55</v>
      </c>
      <c r="K1827" t="s">
        <v>3786</v>
      </c>
      <c r="L1827" s="2">
        <v>5</v>
      </c>
      <c r="M1827" s="11">
        <v>71043</v>
      </c>
      <c r="N1827" s="6">
        <v>5</v>
      </c>
      <c r="O1827" s="4">
        <f>Table2[[#This Row],[Discount]]/100</f>
        <v>0.05</v>
      </c>
      <c r="P1827" s="4" t="str">
        <f>IF(Table2[[#This Row],[Discount%]]=0,"No Discount",
IF(Table2[[#This Row],[Discount%]]&lt;=0.1,"Medium Discount",
IF(Table2[[#This Row],[Discount%]]&lt;=0.2,"High Discount")))</f>
        <v>Medium Discount</v>
      </c>
      <c r="Q1827" s="9">
        <f>(Table2[Unit_Price]*Table2[Quantity])*(Table2[Discount]/100)</f>
        <v>17760.75</v>
      </c>
      <c r="R1827" s="10">
        <v>337454.25</v>
      </c>
      <c r="S1827" s="10">
        <v>69191.11</v>
      </c>
      <c r="T1827" s="4">
        <f>Table2[Profit]/Table2[Sales]</f>
        <v>0.20503849040277311</v>
      </c>
      <c r="U1827" t="s">
        <v>20</v>
      </c>
    </row>
    <row r="1828" spans="1:21" x14ac:dyDescent="0.35">
      <c r="A1828">
        <v>11949</v>
      </c>
      <c r="B1828" s="1">
        <v>45268</v>
      </c>
      <c r="C1828" s="2">
        <f>YEAR(Table2[Order Date])</f>
        <v>2023</v>
      </c>
      <c r="D1828" s="2" t="str">
        <f>TEXT(Table2[Order Date],"mmm")</f>
        <v>Dec</v>
      </c>
      <c r="E1828" t="s">
        <v>3787</v>
      </c>
      <c r="F1828" t="s">
        <v>22</v>
      </c>
      <c r="G1828" t="s">
        <v>74</v>
      </c>
      <c r="H1828" t="str">
        <f>VLOOKUP(Table2[[#This Row],[City]], Table46[], 2, FALSE)</f>
        <v>Chandigarh</v>
      </c>
      <c r="I1828" t="s">
        <v>30</v>
      </c>
      <c r="J1828" t="s">
        <v>65</v>
      </c>
      <c r="K1828" t="s">
        <v>3260</v>
      </c>
      <c r="L1828" s="2">
        <v>3</v>
      </c>
      <c r="M1828" s="11">
        <v>39343</v>
      </c>
      <c r="N1828" s="6">
        <v>0</v>
      </c>
      <c r="O1828" s="4">
        <f>Table2[[#This Row],[Discount]]/100</f>
        <v>0</v>
      </c>
      <c r="P1828" s="4" t="str">
        <f>IF(Table2[[#This Row],[Discount%]]=0,"No Discount",
IF(Table2[[#This Row],[Discount%]]&lt;=0.1,"Medium Discount",
IF(Table2[[#This Row],[Discount%]]&lt;=0.2,"High Discount")))</f>
        <v>No Discount</v>
      </c>
      <c r="Q1828" s="9">
        <f>(Table2[Unit_Price]*Table2[Quantity])*(Table2[Discount]/100)</f>
        <v>0</v>
      </c>
      <c r="R1828" s="10">
        <v>118029</v>
      </c>
      <c r="S1828" s="10">
        <v>19795.150000000001</v>
      </c>
      <c r="T1828" s="4">
        <f>Table2[Profit]/Table2[Sales]</f>
        <v>0.16771429055571091</v>
      </c>
      <c r="U1828" t="s">
        <v>83</v>
      </c>
    </row>
    <row r="1829" spans="1:21" x14ac:dyDescent="0.35">
      <c r="A1829">
        <v>11950</v>
      </c>
      <c r="B1829" s="1">
        <v>45367</v>
      </c>
      <c r="C1829" s="2">
        <f>YEAR(Table2[Order Date])</f>
        <v>2024</v>
      </c>
      <c r="D1829" s="2" t="str">
        <f>TEXT(Table2[Order Date],"mmm")</f>
        <v>Mar</v>
      </c>
      <c r="E1829" t="s">
        <v>3788</v>
      </c>
      <c r="F1829" t="s">
        <v>22</v>
      </c>
      <c r="G1829" t="s">
        <v>58</v>
      </c>
      <c r="H1829" t="str">
        <f>VLOOKUP(Table2[[#This Row],[City]], Table46[], 2, FALSE)</f>
        <v>Rajashtan</v>
      </c>
      <c r="I1829" t="s">
        <v>69</v>
      </c>
      <c r="J1829" t="s">
        <v>151</v>
      </c>
      <c r="K1829" t="s">
        <v>3789</v>
      </c>
      <c r="L1829" s="2">
        <v>4</v>
      </c>
      <c r="M1829" s="11">
        <v>44419</v>
      </c>
      <c r="N1829" s="6">
        <v>10</v>
      </c>
      <c r="O1829" s="4">
        <f>Table2[[#This Row],[Discount]]/100</f>
        <v>0.1</v>
      </c>
      <c r="P1829" s="4" t="str">
        <f>IF(Table2[[#This Row],[Discount%]]=0,"No Discount",
IF(Table2[[#This Row],[Discount%]]&lt;=0.1,"Medium Discount",
IF(Table2[[#This Row],[Discount%]]&lt;=0.2,"High Discount")))</f>
        <v>Medium Discount</v>
      </c>
      <c r="Q1829" s="9">
        <f>(Table2[Unit_Price]*Table2[Quantity])*(Table2[Discount]/100)</f>
        <v>17767.600000000002</v>
      </c>
      <c r="R1829" s="10">
        <v>159908.4</v>
      </c>
      <c r="S1829" s="10">
        <v>11869.58</v>
      </c>
      <c r="T1829" s="4">
        <f>Table2[Profit]/Table2[Sales]</f>
        <v>7.4227370169421991E-2</v>
      </c>
      <c r="U1829" t="s">
        <v>72</v>
      </c>
    </row>
    <row r="1830" spans="1:21" x14ac:dyDescent="0.35">
      <c r="A1830">
        <v>11951</v>
      </c>
      <c r="B1830" s="1">
        <v>45532</v>
      </c>
      <c r="C1830" s="2">
        <f>YEAR(Table2[Order Date])</f>
        <v>2024</v>
      </c>
      <c r="D1830" s="2" t="str">
        <f>TEXT(Table2[Order Date],"mmm")</f>
        <v>Aug</v>
      </c>
      <c r="E1830" t="s">
        <v>3790</v>
      </c>
      <c r="F1830" t="s">
        <v>22</v>
      </c>
      <c r="G1830" t="s">
        <v>58</v>
      </c>
      <c r="H1830" t="str">
        <f>VLOOKUP(Table2[[#This Row],[City]], Table46[], 2, FALSE)</f>
        <v>Rajashtan</v>
      </c>
      <c r="I1830" t="s">
        <v>75</v>
      </c>
      <c r="J1830" t="s">
        <v>409</v>
      </c>
      <c r="K1830" t="s">
        <v>1802</v>
      </c>
      <c r="L1830" s="2">
        <v>4</v>
      </c>
      <c r="M1830" s="11">
        <v>23082</v>
      </c>
      <c r="N1830" s="6">
        <v>10</v>
      </c>
      <c r="O1830" s="4">
        <f>Table2[[#This Row],[Discount]]/100</f>
        <v>0.1</v>
      </c>
      <c r="P1830" s="4" t="str">
        <f>IF(Table2[[#This Row],[Discount%]]=0,"No Discount",
IF(Table2[[#This Row],[Discount%]]&lt;=0.1,"Medium Discount",
IF(Table2[[#This Row],[Discount%]]&lt;=0.2,"High Discount")))</f>
        <v>Medium Discount</v>
      </c>
      <c r="Q1830" s="9">
        <f>(Table2[Unit_Price]*Table2[Quantity])*(Table2[Discount]/100)</f>
        <v>9232.8000000000011</v>
      </c>
      <c r="R1830" s="10">
        <v>83095.199999999997</v>
      </c>
      <c r="S1830" s="10">
        <v>11242.62</v>
      </c>
      <c r="T1830" s="4">
        <f>Table2[Profit]/Table2[Sales]</f>
        <v>0.13529806775842648</v>
      </c>
      <c r="U1830" t="s">
        <v>38</v>
      </c>
    </row>
    <row r="1831" spans="1:21" x14ac:dyDescent="0.35">
      <c r="A1831">
        <v>11952</v>
      </c>
      <c r="B1831" s="1">
        <v>45848</v>
      </c>
      <c r="C1831" s="2">
        <f>YEAR(Table2[Order Date])</f>
        <v>2025</v>
      </c>
      <c r="D1831" s="2" t="str">
        <f>TEXT(Table2[Order Date],"mmm")</f>
        <v>Jul</v>
      </c>
      <c r="E1831" t="s">
        <v>3791</v>
      </c>
      <c r="F1831" t="s">
        <v>28</v>
      </c>
      <c r="G1831" t="s">
        <v>85</v>
      </c>
      <c r="H1831" t="str">
        <f>VLOOKUP(Table2[[#This Row],[City]], Table46[], 2, FALSE)</f>
        <v>Odisha</v>
      </c>
      <c r="I1831" t="s">
        <v>129</v>
      </c>
      <c r="J1831" t="s">
        <v>148</v>
      </c>
      <c r="K1831" t="s">
        <v>3792</v>
      </c>
      <c r="L1831" s="2">
        <v>1</v>
      </c>
      <c r="M1831" s="11">
        <v>27037</v>
      </c>
      <c r="N1831" s="6">
        <v>20</v>
      </c>
      <c r="O1831" s="4">
        <f>Table2[[#This Row],[Discount]]/100</f>
        <v>0.2</v>
      </c>
      <c r="P1831" s="4" t="str">
        <f>IF(Table2[[#This Row],[Discount%]]=0,"No Discount",
IF(Table2[[#This Row],[Discount%]]&lt;=0.1,"Medium Discount",
IF(Table2[[#This Row],[Discount%]]&lt;=0.2,"High Discount")))</f>
        <v>High Discount</v>
      </c>
      <c r="Q1831" s="9">
        <f>(Table2[Unit_Price]*Table2[Quantity])*(Table2[Discount]/100)</f>
        <v>5407.4000000000005</v>
      </c>
      <c r="R1831" s="10">
        <v>21629.599999999999</v>
      </c>
      <c r="S1831" s="10">
        <v>5064.13</v>
      </c>
      <c r="T1831" s="4">
        <f>Table2[Profit]/Table2[Sales]</f>
        <v>0.23412961867071053</v>
      </c>
      <c r="U1831" t="s">
        <v>33</v>
      </c>
    </row>
    <row r="1832" spans="1:21" x14ac:dyDescent="0.35">
      <c r="A1832">
        <v>11953</v>
      </c>
      <c r="B1832" s="1">
        <v>45614</v>
      </c>
      <c r="C1832" s="2">
        <f>YEAR(Table2[Order Date])</f>
        <v>2024</v>
      </c>
      <c r="D1832" s="2" t="str">
        <f>TEXT(Table2[Order Date],"mmm")</f>
        <v>Nov</v>
      </c>
      <c r="E1832" t="s">
        <v>3793</v>
      </c>
      <c r="F1832" t="s">
        <v>22</v>
      </c>
      <c r="G1832" t="s">
        <v>74</v>
      </c>
      <c r="H1832" t="str">
        <f>VLOOKUP(Table2[[#This Row],[City]], Table46[], 2, FALSE)</f>
        <v>Chandigarh</v>
      </c>
      <c r="I1832" t="s">
        <v>17</v>
      </c>
      <c r="J1832" t="s">
        <v>100</v>
      </c>
      <c r="K1832" t="s">
        <v>3794</v>
      </c>
      <c r="L1832" s="2">
        <v>5</v>
      </c>
      <c r="M1832" s="11">
        <v>70647</v>
      </c>
      <c r="N1832" s="6">
        <v>5</v>
      </c>
      <c r="O1832" s="4">
        <f>Table2[[#This Row],[Discount]]/100</f>
        <v>0.05</v>
      </c>
      <c r="P1832" s="4" t="str">
        <f>IF(Table2[[#This Row],[Discount%]]=0,"No Discount",
IF(Table2[[#This Row],[Discount%]]&lt;=0.1,"Medium Discount",
IF(Table2[[#This Row],[Discount%]]&lt;=0.2,"High Discount")))</f>
        <v>Medium Discount</v>
      </c>
      <c r="Q1832" s="9">
        <f>(Table2[Unit_Price]*Table2[Quantity])*(Table2[Discount]/100)</f>
        <v>17661.75</v>
      </c>
      <c r="R1832" s="10">
        <v>335573.25</v>
      </c>
      <c r="S1832" s="10">
        <v>18606.62</v>
      </c>
      <c r="T1832" s="4">
        <f>Table2[Profit]/Table2[Sales]</f>
        <v>5.5447268219382798E-2</v>
      </c>
      <c r="U1832" t="s">
        <v>83</v>
      </c>
    </row>
    <row r="1833" spans="1:21" x14ac:dyDescent="0.35">
      <c r="A1833">
        <v>11954</v>
      </c>
      <c r="B1833" s="1">
        <v>45809</v>
      </c>
      <c r="C1833" s="2">
        <f>YEAR(Table2[Order Date])</f>
        <v>2025</v>
      </c>
      <c r="D1833" s="2" t="str">
        <f>TEXT(Table2[Order Date],"mmm")</f>
        <v>Jun</v>
      </c>
      <c r="E1833" t="s">
        <v>3795</v>
      </c>
      <c r="F1833" t="s">
        <v>22</v>
      </c>
      <c r="G1833" t="s">
        <v>58</v>
      </c>
      <c r="H1833" t="str">
        <f>VLOOKUP(Table2[[#This Row],[City]], Table46[], 2, FALSE)</f>
        <v>Rajashtan</v>
      </c>
      <c r="I1833" t="s">
        <v>69</v>
      </c>
      <c r="J1833" t="s">
        <v>70</v>
      </c>
      <c r="K1833" t="s">
        <v>3796</v>
      </c>
      <c r="L1833" s="2">
        <v>1</v>
      </c>
      <c r="M1833" s="11">
        <v>60017</v>
      </c>
      <c r="N1833" s="6">
        <v>10</v>
      </c>
      <c r="O1833" s="4">
        <f>Table2[[#This Row],[Discount]]/100</f>
        <v>0.1</v>
      </c>
      <c r="P1833" s="4" t="str">
        <f>IF(Table2[[#This Row],[Discount%]]=0,"No Discount",
IF(Table2[[#This Row],[Discount%]]&lt;=0.1,"Medium Discount",
IF(Table2[[#This Row],[Discount%]]&lt;=0.2,"High Discount")))</f>
        <v>Medium Discount</v>
      </c>
      <c r="Q1833" s="9">
        <f>(Table2[Unit_Price]*Table2[Quantity])*(Table2[Discount]/100)</f>
        <v>6001.7000000000007</v>
      </c>
      <c r="R1833" s="10">
        <v>54015.3</v>
      </c>
      <c r="S1833" s="10">
        <v>8448.2199999999993</v>
      </c>
      <c r="T1833" s="4">
        <f>Table2[Profit]/Table2[Sales]</f>
        <v>0.15640420399405353</v>
      </c>
      <c r="U1833" t="s">
        <v>38</v>
      </c>
    </row>
    <row r="1834" spans="1:21" x14ac:dyDescent="0.35">
      <c r="A1834">
        <v>11955</v>
      </c>
      <c r="B1834" s="1">
        <v>45384</v>
      </c>
      <c r="C1834" s="2">
        <f>YEAR(Table2[Order Date])</f>
        <v>2024</v>
      </c>
      <c r="D1834" s="2" t="str">
        <f>TEXT(Table2[Order Date],"mmm")</f>
        <v>Apr</v>
      </c>
      <c r="E1834" t="s">
        <v>3797</v>
      </c>
      <c r="F1834" t="s">
        <v>28</v>
      </c>
      <c r="G1834" t="s">
        <v>29</v>
      </c>
      <c r="H1834" t="str">
        <f>VLOOKUP(Table2[[#This Row],[City]], Table46[], 2, FALSE)</f>
        <v>Bihar</v>
      </c>
      <c r="I1834" t="s">
        <v>46</v>
      </c>
      <c r="J1834" t="s">
        <v>201</v>
      </c>
      <c r="K1834" t="s">
        <v>3798</v>
      </c>
      <c r="L1834" s="2">
        <v>2</v>
      </c>
      <c r="M1834" s="11">
        <v>33562</v>
      </c>
      <c r="N1834" s="6">
        <v>5</v>
      </c>
      <c r="O1834" s="4">
        <f>Table2[[#This Row],[Discount]]/100</f>
        <v>0.05</v>
      </c>
      <c r="P1834" s="4" t="str">
        <f>IF(Table2[[#This Row],[Discount%]]=0,"No Discount",
IF(Table2[[#This Row],[Discount%]]&lt;=0.1,"Medium Discount",
IF(Table2[[#This Row],[Discount%]]&lt;=0.2,"High Discount")))</f>
        <v>Medium Discount</v>
      </c>
      <c r="Q1834" s="9">
        <f>(Table2[Unit_Price]*Table2[Quantity])*(Table2[Discount]/100)</f>
        <v>3356.2000000000003</v>
      </c>
      <c r="R1834" s="10">
        <v>63767.8</v>
      </c>
      <c r="S1834" s="10">
        <v>11910.29</v>
      </c>
      <c r="T1834" s="4">
        <f>Table2[Profit]/Table2[Sales]</f>
        <v>0.18677592766255069</v>
      </c>
      <c r="U1834" t="s">
        <v>20</v>
      </c>
    </row>
    <row r="1835" spans="1:21" x14ac:dyDescent="0.35">
      <c r="A1835">
        <v>11956</v>
      </c>
      <c r="B1835" s="1">
        <v>45535</v>
      </c>
      <c r="C1835" s="2">
        <f>YEAR(Table2[Order Date])</f>
        <v>2024</v>
      </c>
      <c r="D1835" s="2" t="str">
        <f>TEXT(Table2[Order Date],"mmm")</f>
        <v>Aug</v>
      </c>
      <c r="E1835" t="s">
        <v>3799</v>
      </c>
      <c r="F1835" t="s">
        <v>40</v>
      </c>
      <c r="G1835" t="s">
        <v>62</v>
      </c>
      <c r="H1835" t="str">
        <f>VLOOKUP(Table2[[#This Row],[City]], Table46[], 2, FALSE)</f>
        <v>Goa</v>
      </c>
      <c r="I1835" t="s">
        <v>42</v>
      </c>
      <c r="J1835" t="s">
        <v>188</v>
      </c>
      <c r="K1835" t="s">
        <v>3800</v>
      </c>
      <c r="L1835" s="2">
        <v>4</v>
      </c>
      <c r="M1835" s="11">
        <v>71751</v>
      </c>
      <c r="N1835" s="6">
        <v>0</v>
      </c>
      <c r="O1835" s="4">
        <f>Table2[[#This Row],[Discount]]/100</f>
        <v>0</v>
      </c>
      <c r="P1835" s="4" t="str">
        <f>IF(Table2[[#This Row],[Discount%]]=0,"No Discount",
IF(Table2[[#This Row],[Discount%]]&lt;=0.1,"Medium Discount",
IF(Table2[[#This Row],[Discount%]]&lt;=0.2,"High Discount")))</f>
        <v>No Discount</v>
      </c>
      <c r="Q1835" s="9">
        <f>(Table2[Unit_Price]*Table2[Quantity])*(Table2[Discount]/100)</f>
        <v>0</v>
      </c>
      <c r="R1835" s="10">
        <v>287004</v>
      </c>
      <c r="S1835" s="10">
        <v>23632.48</v>
      </c>
      <c r="T1835" s="4">
        <f>Table2[Profit]/Table2[Sales]</f>
        <v>8.234198826497191E-2</v>
      </c>
      <c r="U1835" t="s">
        <v>83</v>
      </c>
    </row>
    <row r="1836" spans="1:21" x14ac:dyDescent="0.35">
      <c r="A1836">
        <v>11958</v>
      </c>
      <c r="B1836" s="1">
        <v>45232</v>
      </c>
      <c r="C1836" s="2">
        <f>YEAR(Table2[Order Date])</f>
        <v>2023</v>
      </c>
      <c r="D1836" s="2" t="str">
        <f>TEXT(Table2[Order Date],"mmm")</f>
        <v>Nov</v>
      </c>
      <c r="E1836" t="s">
        <v>3801</v>
      </c>
      <c r="F1836" t="s">
        <v>28</v>
      </c>
      <c r="G1836" t="s">
        <v>144</v>
      </c>
      <c r="H1836" t="str">
        <f>VLOOKUP(Table2[[#This Row],[City]], Table46[], 2, FALSE)</f>
        <v>Assam</v>
      </c>
      <c r="I1836" t="s">
        <v>96</v>
      </c>
      <c r="J1836" t="s">
        <v>156</v>
      </c>
      <c r="K1836" t="s">
        <v>3802</v>
      </c>
      <c r="L1836" s="2">
        <v>4</v>
      </c>
      <c r="M1836" s="11">
        <v>13045</v>
      </c>
      <c r="N1836" s="6">
        <v>5</v>
      </c>
      <c r="O1836" s="4">
        <f>Table2[[#This Row],[Discount]]/100</f>
        <v>0.05</v>
      </c>
      <c r="P1836" s="4" t="str">
        <f>IF(Table2[[#This Row],[Discount%]]=0,"No Discount",
IF(Table2[[#This Row],[Discount%]]&lt;=0.1,"Medium Discount",
IF(Table2[[#This Row],[Discount%]]&lt;=0.2,"High Discount")))</f>
        <v>Medium Discount</v>
      </c>
      <c r="Q1836" s="9">
        <f>(Table2[Unit_Price]*Table2[Quantity])*(Table2[Discount]/100)</f>
        <v>2609</v>
      </c>
      <c r="R1836" s="10">
        <v>49571</v>
      </c>
      <c r="S1836" s="10">
        <v>8194.98</v>
      </c>
      <c r="T1836" s="4">
        <f>Table2[Profit]/Table2[Sales]</f>
        <v>0.16531802868612697</v>
      </c>
      <c r="U1836" t="s">
        <v>83</v>
      </c>
    </row>
    <row r="1837" spans="1:21" x14ac:dyDescent="0.35">
      <c r="A1837">
        <v>11959</v>
      </c>
      <c r="B1837" s="1">
        <v>45289</v>
      </c>
      <c r="C1837" s="2">
        <f>YEAR(Table2[Order Date])</f>
        <v>2023</v>
      </c>
      <c r="D1837" s="2" t="str">
        <f>TEXT(Table2[Order Date],"mmm")</f>
        <v>Dec</v>
      </c>
      <c r="E1837" t="s">
        <v>3803</v>
      </c>
      <c r="F1837" t="s">
        <v>22</v>
      </c>
      <c r="G1837" t="s">
        <v>54</v>
      </c>
      <c r="H1837" t="str">
        <f>VLOOKUP(Table2[[#This Row],[City]], Table46[], 2, FALSE)</f>
        <v>Uttar Pradesh</v>
      </c>
      <c r="I1837" t="s">
        <v>30</v>
      </c>
      <c r="J1837" t="s">
        <v>322</v>
      </c>
      <c r="K1837" t="s">
        <v>3804</v>
      </c>
      <c r="L1837" s="2">
        <v>2</v>
      </c>
      <c r="M1837" s="11">
        <v>12469</v>
      </c>
      <c r="N1837" s="6">
        <v>10</v>
      </c>
      <c r="O1837" s="4">
        <f>Table2[[#This Row],[Discount]]/100</f>
        <v>0.1</v>
      </c>
      <c r="P1837" s="4" t="str">
        <f>IF(Table2[[#This Row],[Discount%]]=0,"No Discount",
IF(Table2[[#This Row],[Discount%]]&lt;=0.1,"Medium Discount",
IF(Table2[[#This Row],[Discount%]]&lt;=0.2,"High Discount")))</f>
        <v>Medium Discount</v>
      </c>
      <c r="Q1837" s="9">
        <f>(Table2[Unit_Price]*Table2[Quantity])*(Table2[Discount]/100)</f>
        <v>2493.8000000000002</v>
      </c>
      <c r="R1837" s="10">
        <v>22444.2</v>
      </c>
      <c r="S1837" s="10">
        <v>1748.38</v>
      </c>
      <c r="T1837" s="4">
        <f>Table2[Profit]/Table2[Sales]</f>
        <v>7.7898967216474643E-2</v>
      </c>
      <c r="U1837" t="s">
        <v>33</v>
      </c>
    </row>
    <row r="1838" spans="1:21" x14ac:dyDescent="0.35">
      <c r="A1838">
        <v>11960</v>
      </c>
      <c r="B1838" s="1">
        <v>45350</v>
      </c>
      <c r="C1838" s="2">
        <f>YEAR(Table2[Order Date])</f>
        <v>2024</v>
      </c>
      <c r="D1838" s="2" t="str">
        <f>TEXT(Table2[Order Date],"mmm")</f>
        <v>Feb</v>
      </c>
      <c r="E1838" t="s">
        <v>3805</v>
      </c>
      <c r="F1838" t="s">
        <v>22</v>
      </c>
      <c r="G1838" t="s">
        <v>167</v>
      </c>
      <c r="H1838" t="str">
        <f>VLOOKUP(Table2[[#This Row],[City]], Table46[], 2, FALSE)</f>
        <v>Punjab</v>
      </c>
      <c r="I1838" t="s">
        <v>30</v>
      </c>
      <c r="J1838" t="s">
        <v>65</v>
      </c>
      <c r="K1838" t="s">
        <v>816</v>
      </c>
      <c r="L1838" s="2">
        <v>1</v>
      </c>
      <c r="M1838" s="11">
        <v>11182</v>
      </c>
      <c r="N1838" s="6">
        <v>15</v>
      </c>
      <c r="O1838" s="4">
        <f>Table2[[#This Row],[Discount]]/100</f>
        <v>0.15</v>
      </c>
      <c r="P1838" s="4" t="str">
        <f>IF(Table2[[#This Row],[Discount%]]=0,"No Discount",
IF(Table2[[#This Row],[Discount%]]&lt;=0.1,"Medium Discount",
IF(Table2[[#This Row],[Discount%]]&lt;=0.2,"High Discount")))</f>
        <v>High Discount</v>
      </c>
      <c r="Q1838" s="9">
        <f>(Table2[Unit_Price]*Table2[Quantity])*(Table2[Discount]/100)</f>
        <v>1677.3</v>
      </c>
      <c r="R1838" s="10">
        <v>9504.7000000000007</v>
      </c>
      <c r="S1838" s="10">
        <v>1019.75</v>
      </c>
      <c r="T1838" s="4">
        <f>Table2[Profit]/Table2[Sales]</f>
        <v>0.10728902542952433</v>
      </c>
      <c r="U1838" t="s">
        <v>83</v>
      </c>
    </row>
    <row r="1839" spans="1:21" x14ac:dyDescent="0.35">
      <c r="A1839">
        <v>11961</v>
      </c>
      <c r="B1839" s="1">
        <v>45733</v>
      </c>
      <c r="C1839" s="2">
        <f>YEAR(Table2[Order Date])</f>
        <v>2025</v>
      </c>
      <c r="D1839" s="2" t="str">
        <f>TEXT(Table2[Order Date],"mmm")</f>
        <v>Mar</v>
      </c>
      <c r="E1839" t="s">
        <v>3806</v>
      </c>
      <c r="F1839" t="s">
        <v>22</v>
      </c>
      <c r="G1839" t="s">
        <v>23</v>
      </c>
      <c r="H1839" t="str">
        <f>VLOOKUP(Table2[[#This Row],[City]], Table46[], 2, FALSE)</f>
        <v>Delhi</v>
      </c>
      <c r="I1839" t="s">
        <v>17</v>
      </c>
      <c r="J1839" t="s">
        <v>100</v>
      </c>
      <c r="K1839" t="s">
        <v>3807</v>
      </c>
      <c r="L1839" s="2">
        <v>1</v>
      </c>
      <c r="M1839" s="11">
        <v>15722</v>
      </c>
      <c r="N1839" s="6">
        <v>0</v>
      </c>
      <c r="O1839" s="4">
        <f>Table2[[#This Row],[Discount]]/100</f>
        <v>0</v>
      </c>
      <c r="P1839" s="4" t="str">
        <f>IF(Table2[[#This Row],[Discount%]]=0,"No Discount",
IF(Table2[[#This Row],[Discount%]]&lt;=0.1,"Medium Discount",
IF(Table2[[#This Row],[Discount%]]&lt;=0.2,"High Discount")))</f>
        <v>No Discount</v>
      </c>
      <c r="Q1839" s="9">
        <f>(Table2[Unit_Price]*Table2[Quantity])*(Table2[Discount]/100)</f>
        <v>0</v>
      </c>
      <c r="R1839" s="10">
        <v>15722</v>
      </c>
      <c r="S1839" s="10">
        <v>3739.94</v>
      </c>
      <c r="T1839" s="4">
        <f>Table2[Profit]/Table2[Sales]</f>
        <v>0.23787940465589619</v>
      </c>
      <c r="U1839" t="s">
        <v>33</v>
      </c>
    </row>
    <row r="1840" spans="1:21" x14ac:dyDescent="0.35">
      <c r="A1840">
        <v>11962</v>
      </c>
      <c r="B1840" s="1">
        <v>45836</v>
      </c>
      <c r="C1840" s="2">
        <f>YEAR(Table2[Order Date])</f>
        <v>2025</v>
      </c>
      <c r="D1840" s="2" t="str">
        <f>TEXT(Table2[Order Date],"mmm")</f>
        <v>Jun</v>
      </c>
      <c r="E1840" t="s">
        <v>3808</v>
      </c>
      <c r="F1840" t="s">
        <v>40</v>
      </c>
      <c r="G1840" t="s">
        <v>110</v>
      </c>
      <c r="H1840" t="str">
        <f>VLOOKUP(Table2[[#This Row],[City]], Table46[], 2, FALSE)</f>
        <v>Gujarat</v>
      </c>
      <c r="I1840" t="s">
        <v>42</v>
      </c>
      <c r="J1840" t="s">
        <v>446</v>
      </c>
      <c r="K1840" t="s">
        <v>3809</v>
      </c>
      <c r="L1840" s="2">
        <v>1</v>
      </c>
      <c r="M1840" s="11">
        <v>71414</v>
      </c>
      <c r="N1840" s="6">
        <v>10</v>
      </c>
      <c r="O1840" s="4">
        <f>Table2[[#This Row],[Discount]]/100</f>
        <v>0.1</v>
      </c>
      <c r="P1840" s="4" t="str">
        <f>IF(Table2[[#This Row],[Discount%]]=0,"No Discount",
IF(Table2[[#This Row],[Discount%]]&lt;=0.1,"Medium Discount",
IF(Table2[[#This Row],[Discount%]]&lt;=0.2,"High Discount")))</f>
        <v>Medium Discount</v>
      </c>
      <c r="Q1840" s="9">
        <f>(Table2[Unit_Price]*Table2[Quantity])*(Table2[Discount]/100)</f>
        <v>7141.4000000000005</v>
      </c>
      <c r="R1840" s="10">
        <v>64272.6</v>
      </c>
      <c r="S1840" s="10">
        <v>15073.36</v>
      </c>
      <c r="T1840" s="4">
        <f>Table2[Profit]/Table2[Sales]</f>
        <v>0.23452233144450357</v>
      </c>
      <c r="U1840" t="s">
        <v>33</v>
      </c>
    </row>
    <row r="1841" spans="1:21" x14ac:dyDescent="0.35">
      <c r="A1841">
        <v>11963</v>
      </c>
      <c r="B1841" s="1">
        <v>45332</v>
      </c>
      <c r="C1841" s="2">
        <f>YEAR(Table2[Order Date])</f>
        <v>2024</v>
      </c>
      <c r="D1841" s="2" t="str">
        <f>TEXT(Table2[Order Date],"mmm")</f>
        <v>Feb</v>
      </c>
      <c r="E1841" t="s">
        <v>3810</v>
      </c>
      <c r="F1841" t="s">
        <v>28</v>
      </c>
      <c r="G1841" t="s">
        <v>114</v>
      </c>
      <c r="H1841" t="str">
        <f>VLOOKUP(Table2[[#This Row],[City]], Table46[], 2, FALSE)</f>
        <v>Jharkhand</v>
      </c>
      <c r="I1841" t="s">
        <v>96</v>
      </c>
      <c r="J1841" t="s">
        <v>183</v>
      </c>
      <c r="K1841" t="s">
        <v>3811</v>
      </c>
      <c r="L1841" s="2">
        <v>3</v>
      </c>
      <c r="M1841" s="11">
        <v>63450</v>
      </c>
      <c r="N1841" s="6">
        <v>0</v>
      </c>
      <c r="O1841" s="4">
        <f>Table2[[#This Row],[Discount]]/100</f>
        <v>0</v>
      </c>
      <c r="P1841" s="4" t="str">
        <f>IF(Table2[[#This Row],[Discount%]]=0,"No Discount",
IF(Table2[[#This Row],[Discount%]]&lt;=0.1,"Medium Discount",
IF(Table2[[#This Row],[Discount%]]&lt;=0.2,"High Discount")))</f>
        <v>No Discount</v>
      </c>
      <c r="Q1841" s="9">
        <f>(Table2[Unit_Price]*Table2[Quantity])*(Table2[Discount]/100)</f>
        <v>0</v>
      </c>
      <c r="R1841" s="10">
        <v>190350</v>
      </c>
      <c r="S1841" s="10">
        <v>40628.76</v>
      </c>
      <c r="T1841" s="4">
        <f>Table2[Profit]/Table2[Sales]</f>
        <v>0.21344239558707645</v>
      </c>
      <c r="U1841" t="s">
        <v>33</v>
      </c>
    </row>
    <row r="1842" spans="1:21" x14ac:dyDescent="0.35">
      <c r="A1842">
        <v>11964</v>
      </c>
      <c r="B1842" s="1">
        <v>45792</v>
      </c>
      <c r="C1842" s="2">
        <f>YEAR(Table2[Order Date])</f>
        <v>2025</v>
      </c>
      <c r="D1842" s="2" t="str">
        <f>TEXT(Table2[Order Date],"mmm")</f>
        <v>May</v>
      </c>
      <c r="E1842" t="s">
        <v>3812</v>
      </c>
      <c r="F1842" t="s">
        <v>40</v>
      </c>
      <c r="G1842" t="s">
        <v>103</v>
      </c>
      <c r="H1842" t="str">
        <f>VLOOKUP(Table2[[#This Row],[City]], Table46[], 2, FALSE)</f>
        <v>Gujarat</v>
      </c>
      <c r="I1842" t="s">
        <v>42</v>
      </c>
      <c r="J1842" t="s">
        <v>446</v>
      </c>
      <c r="K1842" t="s">
        <v>3813</v>
      </c>
      <c r="L1842" s="2">
        <v>4</v>
      </c>
      <c r="M1842" s="11">
        <v>70267</v>
      </c>
      <c r="N1842" s="6">
        <v>5</v>
      </c>
      <c r="O1842" s="4">
        <f>Table2[[#This Row],[Discount]]/100</f>
        <v>0.05</v>
      </c>
      <c r="P1842" s="4" t="str">
        <f>IF(Table2[[#This Row],[Discount%]]=0,"No Discount",
IF(Table2[[#This Row],[Discount%]]&lt;=0.1,"Medium Discount",
IF(Table2[[#This Row],[Discount%]]&lt;=0.2,"High Discount")))</f>
        <v>Medium Discount</v>
      </c>
      <c r="Q1842" s="9">
        <f>(Table2[Unit_Price]*Table2[Quantity])*(Table2[Discount]/100)</f>
        <v>14053.400000000001</v>
      </c>
      <c r="R1842" s="10">
        <v>267014.59999999998</v>
      </c>
      <c r="S1842" s="10">
        <v>32751.599999999999</v>
      </c>
      <c r="T1842" s="4">
        <f>Table2[Profit]/Table2[Sales]</f>
        <v>0.1226584613725242</v>
      </c>
      <c r="U1842" t="s">
        <v>72</v>
      </c>
    </row>
    <row r="1843" spans="1:21" x14ac:dyDescent="0.35">
      <c r="A1843">
        <v>11965</v>
      </c>
      <c r="B1843" s="1">
        <v>45906</v>
      </c>
      <c r="C1843" s="2">
        <f>YEAR(Table2[Order Date])</f>
        <v>2025</v>
      </c>
      <c r="D1843" s="2" t="str">
        <f>TEXT(Table2[Order Date],"mmm")</f>
        <v>Sep</v>
      </c>
      <c r="E1843" t="s">
        <v>3814</v>
      </c>
      <c r="F1843" t="s">
        <v>40</v>
      </c>
      <c r="G1843" t="s">
        <v>103</v>
      </c>
      <c r="H1843" t="str">
        <f>VLOOKUP(Table2[[#This Row],[City]], Table46[], 2, FALSE)</f>
        <v>Gujarat</v>
      </c>
      <c r="I1843" t="s">
        <v>30</v>
      </c>
      <c r="J1843" t="s">
        <v>227</v>
      </c>
      <c r="K1843" t="s">
        <v>3815</v>
      </c>
      <c r="L1843" s="2">
        <v>1</v>
      </c>
      <c r="M1843" s="11">
        <v>55661</v>
      </c>
      <c r="N1843" s="6">
        <v>20</v>
      </c>
      <c r="O1843" s="4">
        <f>Table2[[#This Row],[Discount]]/100</f>
        <v>0.2</v>
      </c>
      <c r="P1843" s="4" t="str">
        <f>IF(Table2[[#This Row],[Discount%]]=0,"No Discount",
IF(Table2[[#This Row],[Discount%]]&lt;=0.1,"Medium Discount",
IF(Table2[[#This Row],[Discount%]]&lt;=0.2,"High Discount")))</f>
        <v>High Discount</v>
      </c>
      <c r="Q1843" s="9">
        <f>(Table2[Unit_Price]*Table2[Quantity])*(Table2[Discount]/100)</f>
        <v>11132.2</v>
      </c>
      <c r="R1843" s="10">
        <v>44528.800000000003</v>
      </c>
      <c r="S1843" s="10">
        <v>7784.21</v>
      </c>
      <c r="T1843" s="4">
        <f>Table2[Profit]/Table2[Sales]</f>
        <v>0.17481293005874848</v>
      </c>
      <c r="U1843" t="s">
        <v>72</v>
      </c>
    </row>
    <row r="1844" spans="1:21" x14ac:dyDescent="0.35">
      <c r="A1844">
        <v>11966</v>
      </c>
      <c r="B1844" s="1">
        <v>45267</v>
      </c>
      <c r="C1844" s="2">
        <f>YEAR(Table2[Order Date])</f>
        <v>2023</v>
      </c>
      <c r="D1844" s="2" t="str">
        <f>TEXT(Table2[Order Date],"mmm")</f>
        <v>Dec</v>
      </c>
      <c r="E1844" t="s">
        <v>3816</v>
      </c>
      <c r="F1844" t="s">
        <v>40</v>
      </c>
      <c r="G1844" t="s">
        <v>50</v>
      </c>
      <c r="H1844" t="str">
        <f>VLOOKUP(Table2[[#This Row],[City]], Table46[], 2, FALSE)</f>
        <v>Maharashtra</v>
      </c>
      <c r="I1844" t="s">
        <v>46</v>
      </c>
      <c r="J1844" t="s">
        <v>141</v>
      </c>
      <c r="K1844" t="s">
        <v>3817</v>
      </c>
      <c r="L1844" s="2">
        <v>4</v>
      </c>
      <c r="M1844" s="11">
        <v>32435</v>
      </c>
      <c r="N1844" s="6">
        <v>10</v>
      </c>
      <c r="O1844" s="4">
        <f>Table2[[#This Row],[Discount]]/100</f>
        <v>0.1</v>
      </c>
      <c r="P1844" s="4" t="str">
        <f>IF(Table2[[#This Row],[Discount%]]=0,"No Discount",
IF(Table2[[#This Row],[Discount%]]&lt;=0.1,"Medium Discount",
IF(Table2[[#This Row],[Discount%]]&lt;=0.2,"High Discount")))</f>
        <v>Medium Discount</v>
      </c>
      <c r="Q1844" s="9">
        <f>(Table2[Unit_Price]*Table2[Quantity])*(Table2[Discount]/100)</f>
        <v>12974</v>
      </c>
      <c r="R1844" s="10">
        <v>116766</v>
      </c>
      <c r="S1844" s="10">
        <v>14779.09</v>
      </c>
      <c r="T1844" s="4">
        <f>Table2[Profit]/Table2[Sales]</f>
        <v>0.12657014884469794</v>
      </c>
      <c r="U1844" t="s">
        <v>72</v>
      </c>
    </row>
    <row r="1845" spans="1:21" x14ac:dyDescent="0.35">
      <c r="A1845">
        <v>11969</v>
      </c>
      <c r="B1845" s="1">
        <v>45840</v>
      </c>
      <c r="C1845" s="2">
        <f>YEAR(Table2[Order Date])</f>
        <v>2025</v>
      </c>
      <c r="D1845" s="2" t="str">
        <f>TEXT(Table2[Order Date],"mmm")</f>
        <v>Jul</v>
      </c>
      <c r="E1845" t="s">
        <v>3821</v>
      </c>
      <c r="F1845" t="s">
        <v>40</v>
      </c>
      <c r="G1845" t="s">
        <v>62</v>
      </c>
      <c r="H1845" t="str">
        <f>VLOOKUP(Table2[[#This Row],[City]], Table46[], 2, FALSE)</f>
        <v>Goa</v>
      </c>
      <c r="I1845" t="s">
        <v>129</v>
      </c>
      <c r="J1845" t="s">
        <v>148</v>
      </c>
      <c r="K1845" t="s">
        <v>3822</v>
      </c>
      <c r="L1845" s="2">
        <v>3</v>
      </c>
      <c r="M1845" s="11">
        <v>7681</v>
      </c>
      <c r="N1845" s="6">
        <v>15</v>
      </c>
      <c r="O1845" s="4">
        <f>Table2[[#This Row],[Discount]]/100</f>
        <v>0.15</v>
      </c>
      <c r="P1845" s="4" t="str">
        <f>IF(Table2[[#This Row],[Discount%]]=0,"No Discount",
IF(Table2[[#This Row],[Discount%]]&lt;=0.1,"Medium Discount",
IF(Table2[[#This Row],[Discount%]]&lt;=0.2,"High Discount")))</f>
        <v>High Discount</v>
      </c>
      <c r="Q1845" s="9">
        <f>(Table2[Unit_Price]*Table2[Quantity])*(Table2[Discount]/100)</f>
        <v>3456.45</v>
      </c>
      <c r="R1845" s="10">
        <v>19586.55</v>
      </c>
      <c r="S1845" s="10">
        <v>4318.6000000000004</v>
      </c>
      <c r="T1845" s="4">
        <f>Table2[Profit]/Table2[Sales]</f>
        <v>0.2204880389859368</v>
      </c>
      <c r="U1845" t="s">
        <v>38</v>
      </c>
    </row>
    <row r="1846" spans="1:21" x14ac:dyDescent="0.35">
      <c r="A1846">
        <v>11970</v>
      </c>
      <c r="B1846" s="1">
        <v>45918</v>
      </c>
      <c r="C1846" s="2">
        <f>YEAR(Table2[Order Date])</f>
        <v>2025</v>
      </c>
      <c r="D1846" s="2" t="str">
        <f>TEXT(Table2[Order Date],"mmm")</f>
        <v>Sep</v>
      </c>
      <c r="E1846" t="s">
        <v>3823</v>
      </c>
      <c r="F1846" t="s">
        <v>28</v>
      </c>
      <c r="G1846" t="s">
        <v>114</v>
      </c>
      <c r="H1846" t="str">
        <f>VLOOKUP(Table2[[#This Row],[City]], Table46[], 2, FALSE)</f>
        <v>Jharkhand</v>
      </c>
      <c r="I1846" t="s">
        <v>24</v>
      </c>
      <c r="J1846" t="s">
        <v>25</v>
      </c>
      <c r="K1846" t="s">
        <v>3178</v>
      </c>
      <c r="L1846" s="2">
        <v>2</v>
      </c>
      <c r="M1846" s="11">
        <v>1301</v>
      </c>
      <c r="N1846" s="6">
        <v>20</v>
      </c>
      <c r="O1846" s="4">
        <f>Table2[[#This Row],[Discount]]/100</f>
        <v>0.2</v>
      </c>
      <c r="P1846" s="4" t="str">
        <f>IF(Table2[[#This Row],[Discount%]]=0,"No Discount",
IF(Table2[[#This Row],[Discount%]]&lt;=0.1,"Medium Discount",
IF(Table2[[#This Row],[Discount%]]&lt;=0.2,"High Discount")))</f>
        <v>High Discount</v>
      </c>
      <c r="Q1846" s="9">
        <f>(Table2[Unit_Price]*Table2[Quantity])*(Table2[Discount]/100)</f>
        <v>520.4</v>
      </c>
      <c r="R1846" s="10">
        <v>2081.6</v>
      </c>
      <c r="S1846" s="10">
        <v>134.44</v>
      </c>
      <c r="T1846" s="4">
        <f>Table2[Profit]/Table2[Sales]</f>
        <v>6.4584934665641816E-2</v>
      </c>
      <c r="U1846" t="s">
        <v>20</v>
      </c>
    </row>
    <row r="1847" spans="1:21" x14ac:dyDescent="0.35">
      <c r="A1847">
        <v>11971</v>
      </c>
      <c r="B1847" s="1">
        <v>45267</v>
      </c>
      <c r="C1847" s="2">
        <f>YEAR(Table2[Order Date])</f>
        <v>2023</v>
      </c>
      <c r="D1847" s="2" t="str">
        <f>TEXT(Table2[Order Date],"mmm")</f>
        <v>Dec</v>
      </c>
      <c r="E1847" t="s">
        <v>3824</v>
      </c>
      <c r="F1847" t="s">
        <v>15</v>
      </c>
      <c r="G1847" t="s">
        <v>16</v>
      </c>
      <c r="H1847" t="str">
        <f>VLOOKUP(Table2[[#This Row],[City]], Table46[], 2, FALSE)</f>
        <v>Karnataka</v>
      </c>
      <c r="I1847" t="s">
        <v>42</v>
      </c>
      <c r="J1847" t="s">
        <v>79</v>
      </c>
      <c r="K1847" t="s">
        <v>3825</v>
      </c>
      <c r="L1847" s="2">
        <v>1</v>
      </c>
      <c r="M1847" s="11">
        <v>17080</v>
      </c>
      <c r="N1847" s="6">
        <v>20</v>
      </c>
      <c r="O1847" s="4">
        <f>Table2[[#This Row],[Discount]]/100</f>
        <v>0.2</v>
      </c>
      <c r="P1847" s="4" t="str">
        <f>IF(Table2[[#This Row],[Discount%]]=0,"No Discount",
IF(Table2[[#This Row],[Discount%]]&lt;=0.1,"Medium Discount",
IF(Table2[[#This Row],[Discount%]]&lt;=0.2,"High Discount")))</f>
        <v>High Discount</v>
      </c>
      <c r="Q1847" s="9">
        <f>(Table2[Unit_Price]*Table2[Quantity])*(Table2[Discount]/100)</f>
        <v>3416</v>
      </c>
      <c r="R1847" s="10">
        <v>13664</v>
      </c>
      <c r="S1847" s="10">
        <v>2634.79</v>
      </c>
      <c r="T1847" s="4">
        <f>Table2[Profit]/Table2[Sales]</f>
        <v>0.19282713700234191</v>
      </c>
      <c r="U1847" t="s">
        <v>38</v>
      </c>
    </row>
    <row r="1848" spans="1:21" x14ac:dyDescent="0.35">
      <c r="A1848">
        <v>11972</v>
      </c>
      <c r="B1848" s="1">
        <v>45349</v>
      </c>
      <c r="C1848" s="2">
        <f>YEAR(Table2[Order Date])</f>
        <v>2024</v>
      </c>
      <c r="D1848" s="2" t="str">
        <f>TEXT(Table2[Order Date],"mmm")</f>
        <v>Feb</v>
      </c>
      <c r="E1848" t="s">
        <v>3826</v>
      </c>
      <c r="F1848" t="s">
        <v>28</v>
      </c>
      <c r="G1848" t="s">
        <v>35</v>
      </c>
      <c r="H1848" t="str">
        <f>VLOOKUP(Table2[[#This Row],[City]], Table46[], 2, FALSE)</f>
        <v>West Bengal</v>
      </c>
      <c r="I1848" t="s">
        <v>75</v>
      </c>
      <c r="J1848" t="s">
        <v>240</v>
      </c>
      <c r="K1848" t="s">
        <v>3827</v>
      </c>
      <c r="L1848" s="2">
        <v>3</v>
      </c>
      <c r="M1848" s="11">
        <v>19834</v>
      </c>
      <c r="N1848" s="6">
        <v>0</v>
      </c>
      <c r="O1848" s="4">
        <f>Table2[[#This Row],[Discount]]/100</f>
        <v>0</v>
      </c>
      <c r="P1848" s="4" t="str">
        <f>IF(Table2[[#This Row],[Discount%]]=0,"No Discount",
IF(Table2[[#This Row],[Discount%]]&lt;=0.1,"Medium Discount",
IF(Table2[[#This Row],[Discount%]]&lt;=0.2,"High Discount")))</f>
        <v>No Discount</v>
      </c>
      <c r="Q1848" s="9">
        <f>(Table2[Unit_Price]*Table2[Quantity])*(Table2[Discount]/100)</f>
        <v>0</v>
      </c>
      <c r="R1848" s="10">
        <v>59502</v>
      </c>
      <c r="S1848" s="10">
        <v>11271.56</v>
      </c>
      <c r="T1848" s="4">
        <f>Table2[Profit]/Table2[Sales]</f>
        <v>0.1894316157440086</v>
      </c>
      <c r="U1848" t="s">
        <v>83</v>
      </c>
    </row>
    <row r="1849" spans="1:21" x14ac:dyDescent="0.35">
      <c r="A1849">
        <v>11973</v>
      </c>
      <c r="B1849" s="1">
        <v>45483</v>
      </c>
      <c r="C1849" s="2">
        <f>YEAR(Table2[Order Date])</f>
        <v>2024</v>
      </c>
      <c r="D1849" s="2" t="str">
        <f>TEXT(Table2[Order Date],"mmm")</f>
        <v>Jul</v>
      </c>
      <c r="E1849" t="s">
        <v>3828</v>
      </c>
      <c r="F1849" t="s">
        <v>22</v>
      </c>
      <c r="G1849" t="s">
        <v>54</v>
      </c>
      <c r="H1849" t="str">
        <f>VLOOKUP(Table2[[#This Row],[City]], Table46[], 2, FALSE)</f>
        <v>Uttar Pradesh</v>
      </c>
      <c r="I1849" t="s">
        <v>17</v>
      </c>
      <c r="J1849" t="s">
        <v>111</v>
      </c>
      <c r="K1849" t="s">
        <v>3829</v>
      </c>
      <c r="L1849" s="2">
        <v>4</v>
      </c>
      <c r="M1849" s="11">
        <v>59456</v>
      </c>
      <c r="N1849" s="6">
        <v>15</v>
      </c>
      <c r="O1849" s="4">
        <f>Table2[[#This Row],[Discount]]/100</f>
        <v>0.15</v>
      </c>
      <c r="P1849" s="4" t="str">
        <f>IF(Table2[[#This Row],[Discount%]]=0,"No Discount",
IF(Table2[[#This Row],[Discount%]]&lt;=0.1,"Medium Discount",
IF(Table2[[#This Row],[Discount%]]&lt;=0.2,"High Discount")))</f>
        <v>High Discount</v>
      </c>
      <c r="Q1849" s="9">
        <f>(Table2[Unit_Price]*Table2[Quantity])*(Table2[Discount]/100)</f>
        <v>35673.599999999999</v>
      </c>
      <c r="R1849" s="10">
        <v>202150.39999999999</v>
      </c>
      <c r="S1849" s="10">
        <v>13460.43</v>
      </c>
      <c r="T1849" s="4">
        <f>Table2[Profit]/Table2[Sales]</f>
        <v>6.6586215016146394E-2</v>
      </c>
      <c r="U1849" t="s">
        <v>33</v>
      </c>
    </row>
    <row r="1850" spans="1:21" x14ac:dyDescent="0.35">
      <c r="A1850">
        <v>11974</v>
      </c>
      <c r="B1850" s="1">
        <v>45556</v>
      </c>
      <c r="C1850" s="2">
        <f>YEAR(Table2[Order Date])</f>
        <v>2024</v>
      </c>
      <c r="D1850" s="2" t="str">
        <f>TEXT(Table2[Order Date],"mmm")</f>
        <v>Sep</v>
      </c>
      <c r="E1850" t="s">
        <v>3830</v>
      </c>
      <c r="F1850" t="s">
        <v>28</v>
      </c>
      <c r="G1850" t="s">
        <v>144</v>
      </c>
      <c r="H1850" t="str">
        <f>VLOOKUP(Table2[[#This Row],[City]], Table46[], 2, FALSE)</f>
        <v>Assam</v>
      </c>
      <c r="I1850" t="s">
        <v>17</v>
      </c>
      <c r="J1850" t="s">
        <v>55</v>
      </c>
      <c r="K1850" t="s">
        <v>1587</v>
      </c>
      <c r="L1850" s="2">
        <v>2</v>
      </c>
      <c r="M1850" s="11">
        <v>32510</v>
      </c>
      <c r="N1850" s="6">
        <v>15</v>
      </c>
      <c r="O1850" s="4">
        <f>Table2[[#This Row],[Discount]]/100</f>
        <v>0.15</v>
      </c>
      <c r="P1850" s="4" t="str">
        <f>IF(Table2[[#This Row],[Discount%]]=0,"No Discount",
IF(Table2[[#This Row],[Discount%]]&lt;=0.1,"Medium Discount",
IF(Table2[[#This Row],[Discount%]]&lt;=0.2,"High Discount")))</f>
        <v>High Discount</v>
      </c>
      <c r="Q1850" s="9">
        <f>(Table2[Unit_Price]*Table2[Quantity])*(Table2[Discount]/100)</f>
        <v>9753</v>
      </c>
      <c r="R1850" s="10">
        <v>55267</v>
      </c>
      <c r="S1850" s="10">
        <v>11807.32</v>
      </c>
      <c r="T1850" s="4">
        <f>Table2[Profit]/Table2[Sales]</f>
        <v>0.21364141350172797</v>
      </c>
      <c r="U1850" t="s">
        <v>20</v>
      </c>
    </row>
    <row r="1851" spans="1:21" x14ac:dyDescent="0.35">
      <c r="A1851">
        <v>11975</v>
      </c>
      <c r="B1851" s="1">
        <v>45644</v>
      </c>
      <c r="C1851" s="2">
        <f>YEAR(Table2[Order Date])</f>
        <v>2024</v>
      </c>
      <c r="D1851" s="2" t="str">
        <f>TEXT(Table2[Order Date],"mmm")</f>
        <v>Dec</v>
      </c>
      <c r="E1851" t="s">
        <v>3831</v>
      </c>
      <c r="F1851" t="s">
        <v>15</v>
      </c>
      <c r="G1851" t="s">
        <v>68</v>
      </c>
      <c r="H1851" t="str">
        <f>VLOOKUP(Table2[[#This Row],[City]], Table46[], 2, FALSE)</f>
        <v>Telangana</v>
      </c>
      <c r="I1851" t="s">
        <v>17</v>
      </c>
      <c r="J1851" t="s">
        <v>55</v>
      </c>
      <c r="K1851" t="s">
        <v>3832</v>
      </c>
      <c r="L1851" s="2">
        <v>2</v>
      </c>
      <c r="M1851" s="11">
        <v>64090</v>
      </c>
      <c r="N1851" s="6">
        <v>10</v>
      </c>
      <c r="O1851" s="4">
        <f>Table2[[#This Row],[Discount]]/100</f>
        <v>0.1</v>
      </c>
      <c r="P1851" s="4" t="str">
        <f>IF(Table2[[#This Row],[Discount%]]=0,"No Discount",
IF(Table2[[#This Row],[Discount%]]&lt;=0.1,"Medium Discount",
IF(Table2[[#This Row],[Discount%]]&lt;=0.2,"High Discount")))</f>
        <v>Medium Discount</v>
      </c>
      <c r="Q1851" s="9">
        <f>(Table2[Unit_Price]*Table2[Quantity])*(Table2[Discount]/100)</f>
        <v>12818</v>
      </c>
      <c r="R1851" s="10">
        <v>115362</v>
      </c>
      <c r="S1851" s="10">
        <v>6163.52</v>
      </c>
      <c r="T1851" s="4">
        <f>Table2[Profit]/Table2[Sales]</f>
        <v>5.3427645151783089E-2</v>
      </c>
      <c r="U1851" t="s">
        <v>38</v>
      </c>
    </row>
    <row r="1852" spans="1:21" x14ac:dyDescent="0.35">
      <c r="A1852">
        <v>11976</v>
      </c>
      <c r="B1852" s="1">
        <v>45484</v>
      </c>
      <c r="C1852" s="2">
        <f>YEAR(Table2[Order Date])</f>
        <v>2024</v>
      </c>
      <c r="D1852" s="2" t="str">
        <f>TEXT(Table2[Order Date],"mmm")</f>
        <v>Jul</v>
      </c>
      <c r="E1852" t="s">
        <v>3833</v>
      </c>
      <c r="F1852" t="s">
        <v>28</v>
      </c>
      <c r="G1852" t="s">
        <v>35</v>
      </c>
      <c r="H1852" t="str">
        <f>VLOOKUP(Table2[[#This Row],[City]], Table46[], 2, FALSE)</f>
        <v>West Bengal</v>
      </c>
      <c r="I1852" t="s">
        <v>69</v>
      </c>
      <c r="J1852" t="s">
        <v>517</v>
      </c>
      <c r="K1852" t="s">
        <v>3834</v>
      </c>
      <c r="L1852" s="2">
        <v>2</v>
      </c>
      <c r="M1852" s="11">
        <v>40984</v>
      </c>
      <c r="N1852" s="6">
        <v>5</v>
      </c>
      <c r="O1852" s="4">
        <f>Table2[[#This Row],[Discount]]/100</f>
        <v>0.05</v>
      </c>
      <c r="P1852" s="4" t="str">
        <f>IF(Table2[[#This Row],[Discount%]]=0,"No Discount",
IF(Table2[[#This Row],[Discount%]]&lt;=0.1,"Medium Discount",
IF(Table2[[#This Row],[Discount%]]&lt;=0.2,"High Discount")))</f>
        <v>Medium Discount</v>
      </c>
      <c r="Q1852" s="9">
        <f>(Table2[Unit_Price]*Table2[Quantity])*(Table2[Discount]/100)</f>
        <v>4098.4000000000005</v>
      </c>
      <c r="R1852" s="10">
        <v>77869.600000000006</v>
      </c>
      <c r="S1852" s="10">
        <v>13675.04</v>
      </c>
      <c r="T1852" s="4">
        <f>Table2[Profit]/Table2[Sales]</f>
        <v>0.17561461725756905</v>
      </c>
      <c r="U1852" t="s">
        <v>72</v>
      </c>
    </row>
    <row r="1853" spans="1:21" x14ac:dyDescent="0.35">
      <c r="A1853">
        <v>11977</v>
      </c>
      <c r="B1853" s="1">
        <v>45493</v>
      </c>
      <c r="C1853" s="2">
        <f>YEAR(Table2[Order Date])</f>
        <v>2024</v>
      </c>
      <c r="D1853" s="2" t="str">
        <f>TEXT(Table2[Order Date],"mmm")</f>
        <v>Jul</v>
      </c>
      <c r="E1853" t="s">
        <v>3835</v>
      </c>
      <c r="F1853" t="s">
        <v>28</v>
      </c>
      <c r="G1853" t="s">
        <v>35</v>
      </c>
      <c r="H1853" t="str">
        <f>VLOOKUP(Table2[[#This Row],[City]], Table46[], 2, FALSE)</f>
        <v>West Bengal</v>
      </c>
      <c r="I1853" t="s">
        <v>17</v>
      </c>
      <c r="J1853" t="s">
        <v>291</v>
      </c>
      <c r="K1853" t="s">
        <v>1416</v>
      </c>
      <c r="L1853" s="2">
        <v>4</v>
      </c>
      <c r="M1853" s="11">
        <v>8348</v>
      </c>
      <c r="N1853" s="6">
        <v>5</v>
      </c>
      <c r="O1853" s="4">
        <f>Table2[[#This Row],[Discount]]/100</f>
        <v>0.05</v>
      </c>
      <c r="P1853" s="4" t="str">
        <f>IF(Table2[[#This Row],[Discount%]]=0,"No Discount",
IF(Table2[[#This Row],[Discount%]]&lt;=0.1,"Medium Discount",
IF(Table2[[#This Row],[Discount%]]&lt;=0.2,"High Discount")))</f>
        <v>Medium Discount</v>
      </c>
      <c r="Q1853" s="9">
        <f>(Table2[Unit_Price]*Table2[Quantity])*(Table2[Discount]/100)</f>
        <v>1669.6000000000001</v>
      </c>
      <c r="R1853" s="10">
        <v>31722.400000000001</v>
      </c>
      <c r="S1853" s="10">
        <v>1879.47</v>
      </c>
      <c r="T1853" s="4">
        <f>Table2[Profit]/Table2[Sales]</f>
        <v>5.9247408771089194E-2</v>
      </c>
      <c r="U1853" t="s">
        <v>83</v>
      </c>
    </row>
    <row r="1854" spans="1:21" x14ac:dyDescent="0.35">
      <c r="A1854">
        <v>11978</v>
      </c>
      <c r="B1854" s="1">
        <v>45291</v>
      </c>
      <c r="C1854" s="2">
        <f>YEAR(Table2[Order Date])</f>
        <v>2023</v>
      </c>
      <c r="D1854" s="2" t="str">
        <f>TEXT(Table2[Order Date],"mmm")</f>
        <v>Dec</v>
      </c>
      <c r="E1854" t="s">
        <v>3836</v>
      </c>
      <c r="F1854" t="s">
        <v>22</v>
      </c>
      <c r="G1854" t="s">
        <v>74</v>
      </c>
      <c r="H1854" t="str">
        <f>VLOOKUP(Table2[[#This Row],[City]], Table46[], 2, FALSE)</f>
        <v>Chandigarh</v>
      </c>
      <c r="I1854" t="s">
        <v>86</v>
      </c>
      <c r="J1854" t="s">
        <v>118</v>
      </c>
      <c r="K1854" t="s">
        <v>3837</v>
      </c>
      <c r="L1854" s="2">
        <v>5</v>
      </c>
      <c r="M1854" s="11">
        <v>17971</v>
      </c>
      <c r="N1854" s="6">
        <v>0</v>
      </c>
      <c r="O1854" s="4">
        <f>Table2[[#This Row],[Discount]]/100</f>
        <v>0</v>
      </c>
      <c r="P1854" s="4" t="str">
        <f>IF(Table2[[#This Row],[Discount%]]=0,"No Discount",
IF(Table2[[#This Row],[Discount%]]&lt;=0.1,"Medium Discount",
IF(Table2[[#This Row],[Discount%]]&lt;=0.2,"High Discount")))</f>
        <v>No Discount</v>
      </c>
      <c r="Q1854" s="9">
        <f>(Table2[Unit_Price]*Table2[Quantity])*(Table2[Discount]/100)</f>
        <v>0</v>
      </c>
      <c r="R1854" s="10">
        <v>89855</v>
      </c>
      <c r="S1854" s="10">
        <v>19466.13</v>
      </c>
      <c r="T1854" s="4">
        <f>Table2[Profit]/Table2[Sales]</f>
        <v>0.21663936341884149</v>
      </c>
      <c r="U1854" t="s">
        <v>72</v>
      </c>
    </row>
    <row r="1855" spans="1:21" x14ac:dyDescent="0.35">
      <c r="A1855">
        <v>11979</v>
      </c>
      <c r="B1855" s="1">
        <v>45353</v>
      </c>
      <c r="C1855" s="2">
        <f>YEAR(Table2[Order Date])</f>
        <v>2024</v>
      </c>
      <c r="D1855" s="2" t="str">
        <f>TEXT(Table2[Order Date],"mmm")</f>
        <v>Mar</v>
      </c>
      <c r="E1855" t="s">
        <v>3838</v>
      </c>
      <c r="F1855" t="s">
        <v>40</v>
      </c>
      <c r="G1855" t="s">
        <v>62</v>
      </c>
      <c r="H1855" t="str">
        <f>VLOOKUP(Table2[[#This Row],[City]], Table46[], 2, FALSE)</f>
        <v>Goa</v>
      </c>
      <c r="I1855" t="s">
        <v>30</v>
      </c>
      <c r="J1855" t="s">
        <v>104</v>
      </c>
      <c r="K1855" t="s">
        <v>1503</v>
      </c>
      <c r="L1855" s="2">
        <v>4</v>
      </c>
      <c r="M1855" s="11">
        <v>24557</v>
      </c>
      <c r="N1855" s="6">
        <v>5</v>
      </c>
      <c r="O1855" s="4">
        <f>Table2[[#This Row],[Discount]]/100</f>
        <v>0.05</v>
      </c>
      <c r="P1855" s="4" t="str">
        <f>IF(Table2[[#This Row],[Discount%]]=0,"No Discount",
IF(Table2[[#This Row],[Discount%]]&lt;=0.1,"Medium Discount",
IF(Table2[[#This Row],[Discount%]]&lt;=0.2,"High Discount")))</f>
        <v>Medium Discount</v>
      </c>
      <c r="Q1855" s="9">
        <f>(Table2[Unit_Price]*Table2[Quantity])*(Table2[Discount]/100)</f>
        <v>4911.4000000000005</v>
      </c>
      <c r="R1855" s="10">
        <v>93316.6</v>
      </c>
      <c r="S1855" s="10">
        <v>20909.57</v>
      </c>
      <c r="T1855" s="4">
        <f>Table2[Profit]/Table2[Sales]</f>
        <v>0.22407127992232892</v>
      </c>
      <c r="U1855" t="s">
        <v>20</v>
      </c>
    </row>
    <row r="1856" spans="1:21" x14ac:dyDescent="0.35">
      <c r="A1856">
        <v>11980</v>
      </c>
      <c r="B1856" s="1">
        <v>45931</v>
      </c>
      <c r="C1856" s="2">
        <f>YEAR(Table2[Order Date])</f>
        <v>2025</v>
      </c>
      <c r="D1856" s="2" t="str">
        <f>TEXT(Table2[Order Date],"mmm")</f>
        <v>Oct</v>
      </c>
      <c r="E1856" t="s">
        <v>3839</v>
      </c>
      <c r="F1856" t="s">
        <v>40</v>
      </c>
      <c r="G1856" t="s">
        <v>41</v>
      </c>
      <c r="H1856" t="str">
        <f>VLOOKUP(Table2[[#This Row],[City]], Table46[], 2, FALSE)</f>
        <v>Maharashtra</v>
      </c>
      <c r="I1856" t="s">
        <v>42</v>
      </c>
      <c r="J1856" t="s">
        <v>43</v>
      </c>
      <c r="K1856" t="s">
        <v>3840</v>
      </c>
      <c r="L1856" s="2">
        <v>2</v>
      </c>
      <c r="M1856" s="11">
        <v>3464</v>
      </c>
      <c r="N1856" s="6">
        <v>10</v>
      </c>
      <c r="O1856" s="4">
        <f>Table2[[#This Row],[Discount]]/100</f>
        <v>0.1</v>
      </c>
      <c r="P1856" s="4" t="str">
        <f>IF(Table2[[#This Row],[Discount%]]=0,"No Discount",
IF(Table2[[#This Row],[Discount%]]&lt;=0.1,"Medium Discount",
IF(Table2[[#This Row],[Discount%]]&lt;=0.2,"High Discount")))</f>
        <v>Medium Discount</v>
      </c>
      <c r="Q1856" s="9">
        <f>(Table2[Unit_Price]*Table2[Quantity])*(Table2[Discount]/100)</f>
        <v>692.80000000000007</v>
      </c>
      <c r="R1856" s="10">
        <v>6235.2</v>
      </c>
      <c r="S1856" s="10">
        <v>1298.19</v>
      </c>
      <c r="T1856" s="4">
        <f>Table2[Profit]/Table2[Sales]</f>
        <v>0.20820342571208625</v>
      </c>
      <c r="U1856" t="s">
        <v>20</v>
      </c>
    </row>
    <row r="1857" spans="1:21" x14ac:dyDescent="0.35">
      <c r="A1857">
        <v>11981</v>
      </c>
      <c r="B1857" s="1">
        <v>45313</v>
      </c>
      <c r="C1857" s="2">
        <f>YEAR(Table2[Order Date])</f>
        <v>2024</v>
      </c>
      <c r="D1857" s="2" t="str">
        <f>TEXT(Table2[Order Date],"mmm")</f>
        <v>Jan</v>
      </c>
      <c r="E1857" t="s">
        <v>3841</v>
      </c>
      <c r="F1857" t="s">
        <v>22</v>
      </c>
      <c r="G1857" t="s">
        <v>23</v>
      </c>
      <c r="H1857" t="str">
        <f>VLOOKUP(Table2[[#This Row],[City]], Table46[], 2, FALSE)</f>
        <v>Delhi</v>
      </c>
      <c r="I1857" t="s">
        <v>17</v>
      </c>
      <c r="J1857" t="s">
        <v>55</v>
      </c>
      <c r="K1857" t="s">
        <v>3842</v>
      </c>
      <c r="L1857" s="2">
        <v>5</v>
      </c>
      <c r="M1857" s="11">
        <v>33302</v>
      </c>
      <c r="N1857" s="6">
        <v>5</v>
      </c>
      <c r="O1857" s="4">
        <f>Table2[[#This Row],[Discount]]/100</f>
        <v>0.05</v>
      </c>
      <c r="P1857" s="4" t="str">
        <f>IF(Table2[[#This Row],[Discount%]]=0,"No Discount",
IF(Table2[[#This Row],[Discount%]]&lt;=0.1,"Medium Discount",
IF(Table2[[#This Row],[Discount%]]&lt;=0.2,"High Discount")))</f>
        <v>Medium Discount</v>
      </c>
      <c r="Q1857" s="9">
        <f>(Table2[Unit_Price]*Table2[Quantity])*(Table2[Discount]/100)</f>
        <v>8325.5</v>
      </c>
      <c r="R1857" s="10">
        <v>158184.5</v>
      </c>
      <c r="S1857" s="10">
        <v>25830.560000000001</v>
      </c>
      <c r="T1857" s="4">
        <f>Table2[Profit]/Table2[Sales]</f>
        <v>0.16329387519004707</v>
      </c>
      <c r="U1857" t="s">
        <v>83</v>
      </c>
    </row>
    <row r="1858" spans="1:21" x14ac:dyDescent="0.35">
      <c r="A1858">
        <v>11982</v>
      </c>
      <c r="B1858" s="1">
        <v>45283</v>
      </c>
      <c r="C1858" s="2">
        <f>YEAR(Table2[Order Date])</f>
        <v>2023</v>
      </c>
      <c r="D1858" s="2" t="str">
        <f>TEXT(Table2[Order Date],"mmm")</f>
        <v>Dec</v>
      </c>
      <c r="E1858" t="s">
        <v>3843</v>
      </c>
      <c r="F1858" t="s">
        <v>22</v>
      </c>
      <c r="G1858" t="s">
        <v>74</v>
      </c>
      <c r="H1858" t="str">
        <f>VLOOKUP(Table2[[#This Row],[City]], Table46[], 2, FALSE)</f>
        <v>Chandigarh</v>
      </c>
      <c r="I1858" t="s">
        <v>75</v>
      </c>
      <c r="J1858" t="s">
        <v>76</v>
      </c>
      <c r="K1858" t="s">
        <v>3844</v>
      </c>
      <c r="L1858" s="2">
        <v>4</v>
      </c>
      <c r="M1858" s="11">
        <v>49278</v>
      </c>
      <c r="N1858" s="6">
        <v>20</v>
      </c>
      <c r="O1858" s="4">
        <f>Table2[[#This Row],[Discount]]/100</f>
        <v>0.2</v>
      </c>
      <c r="P1858" s="4" t="str">
        <f>IF(Table2[[#This Row],[Discount%]]=0,"No Discount",
IF(Table2[[#This Row],[Discount%]]&lt;=0.1,"Medium Discount",
IF(Table2[[#This Row],[Discount%]]&lt;=0.2,"High Discount")))</f>
        <v>High Discount</v>
      </c>
      <c r="Q1858" s="9">
        <f>(Table2[Unit_Price]*Table2[Quantity])*(Table2[Discount]/100)</f>
        <v>39422.400000000001</v>
      </c>
      <c r="R1858" s="10">
        <v>157689.60000000001</v>
      </c>
      <c r="S1858" s="10">
        <v>24924.61</v>
      </c>
      <c r="T1858" s="4">
        <f>Table2[Profit]/Table2[Sales]</f>
        <v>0.15806121646576565</v>
      </c>
      <c r="U1858" t="s">
        <v>20</v>
      </c>
    </row>
    <row r="1859" spans="1:21" x14ac:dyDescent="0.35">
      <c r="A1859">
        <v>11983</v>
      </c>
      <c r="B1859" s="1">
        <v>45491</v>
      </c>
      <c r="C1859" s="2">
        <f>YEAR(Table2[Order Date])</f>
        <v>2024</v>
      </c>
      <c r="D1859" s="2" t="str">
        <f>TEXT(Table2[Order Date],"mmm")</f>
        <v>Jul</v>
      </c>
      <c r="E1859" t="s">
        <v>3845</v>
      </c>
      <c r="F1859" t="s">
        <v>15</v>
      </c>
      <c r="G1859" t="s">
        <v>68</v>
      </c>
      <c r="H1859" t="str">
        <f>VLOOKUP(Table2[[#This Row],[City]], Table46[], 2, FALSE)</f>
        <v>Telangana</v>
      </c>
      <c r="I1859" t="s">
        <v>86</v>
      </c>
      <c r="J1859" t="s">
        <v>296</v>
      </c>
      <c r="K1859" t="s">
        <v>3846</v>
      </c>
      <c r="L1859" s="2">
        <v>2</v>
      </c>
      <c r="M1859" s="11">
        <v>46501</v>
      </c>
      <c r="N1859" s="6">
        <v>20</v>
      </c>
      <c r="O1859" s="4">
        <f>Table2[[#This Row],[Discount]]/100</f>
        <v>0.2</v>
      </c>
      <c r="P1859" s="4" t="str">
        <f>IF(Table2[[#This Row],[Discount%]]=0,"No Discount",
IF(Table2[[#This Row],[Discount%]]&lt;=0.1,"Medium Discount",
IF(Table2[[#This Row],[Discount%]]&lt;=0.2,"High Discount")))</f>
        <v>High Discount</v>
      </c>
      <c r="Q1859" s="9">
        <f>(Table2[Unit_Price]*Table2[Quantity])*(Table2[Discount]/100)</f>
        <v>18600.400000000001</v>
      </c>
      <c r="R1859" s="10">
        <v>74401.600000000006</v>
      </c>
      <c r="S1859" s="10">
        <v>6365.68</v>
      </c>
      <c r="T1859" s="4">
        <f>Table2[Profit]/Table2[Sales]</f>
        <v>8.5558375088707769E-2</v>
      </c>
      <c r="U1859" t="s">
        <v>20</v>
      </c>
    </row>
    <row r="1860" spans="1:21" x14ac:dyDescent="0.35">
      <c r="A1860">
        <v>11984</v>
      </c>
      <c r="B1860" s="1">
        <v>45590</v>
      </c>
      <c r="C1860" s="2">
        <f>YEAR(Table2[Order Date])</f>
        <v>2024</v>
      </c>
      <c r="D1860" s="2" t="str">
        <f>TEXT(Table2[Order Date],"mmm")</f>
        <v>Oct</v>
      </c>
      <c r="E1860" t="s">
        <v>3847</v>
      </c>
      <c r="F1860" t="s">
        <v>22</v>
      </c>
      <c r="G1860" t="s">
        <v>167</v>
      </c>
      <c r="H1860" t="str">
        <f>VLOOKUP(Table2[[#This Row],[City]], Table46[], 2, FALSE)</f>
        <v>Punjab</v>
      </c>
      <c r="I1860" t="s">
        <v>96</v>
      </c>
      <c r="J1860" t="s">
        <v>183</v>
      </c>
      <c r="K1860" t="s">
        <v>3848</v>
      </c>
      <c r="L1860" s="2">
        <v>4</v>
      </c>
      <c r="M1860" s="11">
        <v>1290</v>
      </c>
      <c r="N1860" s="6">
        <v>15</v>
      </c>
      <c r="O1860" s="4">
        <f>Table2[[#This Row],[Discount]]/100</f>
        <v>0.15</v>
      </c>
      <c r="P1860" s="4" t="str">
        <f>IF(Table2[[#This Row],[Discount%]]=0,"No Discount",
IF(Table2[[#This Row],[Discount%]]&lt;=0.1,"Medium Discount",
IF(Table2[[#This Row],[Discount%]]&lt;=0.2,"High Discount")))</f>
        <v>High Discount</v>
      </c>
      <c r="Q1860" s="9">
        <f>(Table2[Unit_Price]*Table2[Quantity])*(Table2[Discount]/100)</f>
        <v>774</v>
      </c>
      <c r="R1860" s="10">
        <v>4386</v>
      </c>
      <c r="S1860" s="10">
        <v>357.47</v>
      </c>
      <c r="T1860" s="4">
        <f>Table2[Profit]/Table2[Sales]</f>
        <v>8.1502507979936162E-2</v>
      </c>
      <c r="U1860" t="s">
        <v>38</v>
      </c>
    </row>
    <row r="1861" spans="1:21" x14ac:dyDescent="0.35">
      <c r="A1861">
        <v>11985</v>
      </c>
      <c r="B1861" s="1">
        <v>45909</v>
      </c>
      <c r="C1861" s="2">
        <f>YEAR(Table2[Order Date])</f>
        <v>2025</v>
      </c>
      <c r="D1861" s="2" t="str">
        <f>TEXT(Table2[Order Date],"mmm")</f>
        <v>Sep</v>
      </c>
      <c r="E1861" t="s">
        <v>3849</v>
      </c>
      <c r="F1861" t="s">
        <v>22</v>
      </c>
      <c r="G1861" t="s">
        <v>74</v>
      </c>
      <c r="H1861" t="str">
        <f>VLOOKUP(Table2[[#This Row],[City]], Table46[], 2, FALSE)</f>
        <v>Chandigarh</v>
      </c>
      <c r="I1861" t="s">
        <v>96</v>
      </c>
      <c r="J1861" t="s">
        <v>97</v>
      </c>
      <c r="K1861" t="s">
        <v>3850</v>
      </c>
      <c r="L1861" s="2">
        <v>1</v>
      </c>
      <c r="M1861" s="11">
        <v>5808</v>
      </c>
      <c r="N1861" s="6">
        <v>0</v>
      </c>
      <c r="O1861" s="4">
        <f>Table2[[#This Row],[Discount]]/100</f>
        <v>0</v>
      </c>
      <c r="P1861" s="4" t="str">
        <f>IF(Table2[[#This Row],[Discount%]]=0,"No Discount",
IF(Table2[[#This Row],[Discount%]]&lt;=0.1,"Medium Discount",
IF(Table2[[#This Row],[Discount%]]&lt;=0.2,"High Discount")))</f>
        <v>No Discount</v>
      </c>
      <c r="Q1861" s="9">
        <f>(Table2[Unit_Price]*Table2[Quantity])*(Table2[Discount]/100)</f>
        <v>0</v>
      </c>
      <c r="R1861" s="10">
        <v>5808</v>
      </c>
      <c r="S1861" s="10">
        <v>396.13</v>
      </c>
      <c r="T1861" s="4">
        <f>Table2[Profit]/Table2[Sales]</f>
        <v>6.8204201101928374E-2</v>
      </c>
      <c r="U1861" t="s">
        <v>20</v>
      </c>
    </row>
    <row r="1862" spans="1:21" x14ac:dyDescent="0.35">
      <c r="A1862">
        <v>11986</v>
      </c>
      <c r="B1862" s="1">
        <v>45656</v>
      </c>
      <c r="C1862" s="2">
        <f>YEAR(Table2[Order Date])</f>
        <v>2024</v>
      </c>
      <c r="D1862" s="2" t="str">
        <f>TEXT(Table2[Order Date],"mmm")</f>
        <v>Dec</v>
      </c>
      <c r="E1862" t="s">
        <v>3851</v>
      </c>
      <c r="F1862" t="s">
        <v>15</v>
      </c>
      <c r="G1862" t="s">
        <v>174</v>
      </c>
      <c r="H1862" t="str">
        <f>VLOOKUP(Table2[[#This Row],[City]], Table46[], 2, FALSE)</f>
        <v>Tamil Nadu</v>
      </c>
      <c r="I1862" t="s">
        <v>24</v>
      </c>
      <c r="J1862" t="s">
        <v>133</v>
      </c>
      <c r="K1862" t="s">
        <v>3852</v>
      </c>
      <c r="L1862" s="2">
        <v>3</v>
      </c>
      <c r="M1862" s="11">
        <v>11177</v>
      </c>
      <c r="N1862" s="6">
        <v>20</v>
      </c>
      <c r="O1862" s="4">
        <f>Table2[[#This Row],[Discount]]/100</f>
        <v>0.2</v>
      </c>
      <c r="P1862" s="4" t="str">
        <f>IF(Table2[[#This Row],[Discount%]]=0,"No Discount",
IF(Table2[[#This Row],[Discount%]]&lt;=0.1,"Medium Discount",
IF(Table2[[#This Row],[Discount%]]&lt;=0.2,"High Discount")))</f>
        <v>High Discount</v>
      </c>
      <c r="Q1862" s="9">
        <f>(Table2[Unit_Price]*Table2[Quantity])*(Table2[Discount]/100)</f>
        <v>6706.2000000000007</v>
      </c>
      <c r="R1862" s="10">
        <v>26824.799999999999</v>
      </c>
      <c r="S1862" s="10">
        <v>6147.14</v>
      </c>
      <c r="T1862" s="4">
        <f>Table2[Profit]/Table2[Sales]</f>
        <v>0.22915883809012558</v>
      </c>
      <c r="U1862" t="s">
        <v>20</v>
      </c>
    </row>
    <row r="1863" spans="1:21" x14ac:dyDescent="0.35">
      <c r="A1863">
        <v>11987</v>
      </c>
      <c r="B1863" s="1">
        <v>45669</v>
      </c>
      <c r="C1863" s="2">
        <f>YEAR(Table2[Order Date])</f>
        <v>2025</v>
      </c>
      <c r="D1863" s="2" t="str">
        <f>TEXT(Table2[Order Date],"mmm")</f>
        <v>Jan</v>
      </c>
      <c r="E1863" t="s">
        <v>3853</v>
      </c>
      <c r="F1863" t="s">
        <v>28</v>
      </c>
      <c r="G1863" t="s">
        <v>35</v>
      </c>
      <c r="H1863" t="str">
        <f>VLOOKUP(Table2[[#This Row],[City]], Table46[], 2, FALSE)</f>
        <v>West Bengal</v>
      </c>
      <c r="I1863" t="s">
        <v>129</v>
      </c>
      <c r="J1863" t="s">
        <v>130</v>
      </c>
      <c r="K1863" t="s">
        <v>3854</v>
      </c>
      <c r="L1863" s="2">
        <v>5</v>
      </c>
      <c r="M1863" s="11">
        <v>5730</v>
      </c>
      <c r="N1863" s="6">
        <v>10</v>
      </c>
      <c r="O1863" s="4">
        <f>Table2[[#This Row],[Discount]]/100</f>
        <v>0.1</v>
      </c>
      <c r="P1863" s="4" t="str">
        <f>IF(Table2[[#This Row],[Discount%]]=0,"No Discount",
IF(Table2[[#This Row],[Discount%]]&lt;=0.1,"Medium Discount",
IF(Table2[[#This Row],[Discount%]]&lt;=0.2,"High Discount")))</f>
        <v>Medium Discount</v>
      </c>
      <c r="Q1863" s="9">
        <f>(Table2[Unit_Price]*Table2[Quantity])*(Table2[Discount]/100)</f>
        <v>2865</v>
      </c>
      <c r="R1863" s="10">
        <v>25785</v>
      </c>
      <c r="S1863" s="10">
        <v>3229.48</v>
      </c>
      <c r="T1863" s="4">
        <f>Table2[Profit]/Table2[Sales]</f>
        <v>0.12524646112080667</v>
      </c>
      <c r="U1863" t="s">
        <v>72</v>
      </c>
    </row>
    <row r="1864" spans="1:21" x14ac:dyDescent="0.35">
      <c r="A1864">
        <v>11988</v>
      </c>
      <c r="B1864" s="1">
        <v>45664</v>
      </c>
      <c r="C1864" s="2">
        <f>YEAR(Table2[Order Date])</f>
        <v>2025</v>
      </c>
      <c r="D1864" s="2" t="str">
        <f>TEXT(Table2[Order Date],"mmm")</f>
        <v>Jan</v>
      </c>
      <c r="E1864" t="s">
        <v>3855</v>
      </c>
      <c r="F1864" t="s">
        <v>22</v>
      </c>
      <c r="G1864" t="s">
        <v>167</v>
      </c>
      <c r="H1864" t="str">
        <f>VLOOKUP(Table2[[#This Row],[City]], Table46[], 2, FALSE)</f>
        <v>Punjab</v>
      </c>
      <c r="I1864" t="s">
        <v>86</v>
      </c>
      <c r="J1864" t="s">
        <v>171</v>
      </c>
      <c r="K1864" t="s">
        <v>3399</v>
      </c>
      <c r="L1864" s="2">
        <v>2</v>
      </c>
      <c r="M1864" s="11">
        <v>59430</v>
      </c>
      <c r="N1864" s="6">
        <v>15</v>
      </c>
      <c r="O1864" s="4">
        <f>Table2[[#This Row],[Discount]]/100</f>
        <v>0.15</v>
      </c>
      <c r="P1864" s="4" t="str">
        <f>IF(Table2[[#This Row],[Discount%]]=0,"No Discount",
IF(Table2[[#This Row],[Discount%]]&lt;=0.1,"Medium Discount",
IF(Table2[[#This Row],[Discount%]]&lt;=0.2,"High Discount")))</f>
        <v>High Discount</v>
      </c>
      <c r="Q1864" s="9">
        <f>(Table2[Unit_Price]*Table2[Quantity])*(Table2[Discount]/100)</f>
        <v>17829</v>
      </c>
      <c r="R1864" s="10">
        <v>101031</v>
      </c>
      <c r="S1864" s="10">
        <v>15448.92</v>
      </c>
      <c r="T1864" s="4">
        <f>Table2[Profit]/Table2[Sales]</f>
        <v>0.15291267036850076</v>
      </c>
      <c r="U1864" t="s">
        <v>72</v>
      </c>
    </row>
    <row r="1865" spans="1:21" x14ac:dyDescent="0.35">
      <c r="A1865">
        <v>11989</v>
      </c>
      <c r="B1865" s="1">
        <v>45274</v>
      </c>
      <c r="C1865" s="2">
        <f>YEAR(Table2[Order Date])</f>
        <v>2023</v>
      </c>
      <c r="D1865" s="2" t="str">
        <f>TEXT(Table2[Order Date],"mmm")</f>
        <v>Dec</v>
      </c>
      <c r="E1865" t="s">
        <v>3856</v>
      </c>
      <c r="F1865" t="s">
        <v>40</v>
      </c>
      <c r="G1865" t="s">
        <v>110</v>
      </c>
      <c r="H1865" t="str">
        <f>VLOOKUP(Table2[[#This Row],[City]], Table46[], 2, FALSE)</f>
        <v>Gujarat</v>
      </c>
      <c r="I1865" t="s">
        <v>129</v>
      </c>
      <c r="J1865" t="s">
        <v>159</v>
      </c>
      <c r="K1865" t="s">
        <v>365</v>
      </c>
      <c r="L1865" s="2">
        <v>4</v>
      </c>
      <c r="M1865" s="11">
        <v>72871</v>
      </c>
      <c r="N1865" s="6">
        <v>15</v>
      </c>
      <c r="O1865" s="4">
        <f>Table2[[#This Row],[Discount]]/100</f>
        <v>0.15</v>
      </c>
      <c r="P1865" s="4" t="str">
        <f>IF(Table2[[#This Row],[Discount%]]=0,"No Discount",
IF(Table2[[#This Row],[Discount%]]&lt;=0.1,"Medium Discount",
IF(Table2[[#This Row],[Discount%]]&lt;=0.2,"High Discount")))</f>
        <v>High Discount</v>
      </c>
      <c r="Q1865" s="9">
        <f>(Table2[Unit_Price]*Table2[Quantity])*(Table2[Discount]/100)</f>
        <v>43722.6</v>
      </c>
      <c r="R1865" s="10">
        <v>247761.4</v>
      </c>
      <c r="S1865" s="10">
        <v>50948.61</v>
      </c>
      <c r="T1865" s="4">
        <f>Table2[Profit]/Table2[Sales]</f>
        <v>0.20563578507386543</v>
      </c>
      <c r="U1865" t="s">
        <v>72</v>
      </c>
    </row>
    <row r="1866" spans="1:21" x14ac:dyDescent="0.35">
      <c r="A1866">
        <v>11991</v>
      </c>
      <c r="B1866" s="1">
        <v>45335</v>
      </c>
      <c r="C1866" s="2">
        <f>YEAR(Table2[Order Date])</f>
        <v>2024</v>
      </c>
      <c r="D1866" s="2" t="str">
        <f>TEXT(Table2[Order Date],"mmm")</f>
        <v>Feb</v>
      </c>
      <c r="E1866" t="s">
        <v>3858</v>
      </c>
      <c r="F1866" t="s">
        <v>15</v>
      </c>
      <c r="G1866" t="s">
        <v>174</v>
      </c>
      <c r="H1866" t="str">
        <f>VLOOKUP(Table2[[#This Row],[City]], Table46[], 2, FALSE)</f>
        <v>Tamil Nadu</v>
      </c>
      <c r="I1866" t="s">
        <v>96</v>
      </c>
      <c r="J1866" t="s">
        <v>97</v>
      </c>
      <c r="K1866" t="s">
        <v>3859</v>
      </c>
      <c r="L1866" s="2">
        <v>5</v>
      </c>
      <c r="M1866" s="11">
        <v>66271</v>
      </c>
      <c r="N1866" s="6">
        <v>10</v>
      </c>
      <c r="O1866" s="4">
        <f>Table2[[#This Row],[Discount]]/100</f>
        <v>0.1</v>
      </c>
      <c r="P1866" s="4" t="str">
        <f>IF(Table2[[#This Row],[Discount%]]=0,"No Discount",
IF(Table2[[#This Row],[Discount%]]&lt;=0.1,"Medium Discount",
IF(Table2[[#This Row],[Discount%]]&lt;=0.2,"High Discount")))</f>
        <v>Medium Discount</v>
      </c>
      <c r="Q1866" s="9">
        <f>(Table2[Unit_Price]*Table2[Quantity])*(Table2[Discount]/100)</f>
        <v>33135.5</v>
      </c>
      <c r="R1866" s="10">
        <v>298219.5</v>
      </c>
      <c r="S1866" s="10">
        <v>52820.32</v>
      </c>
      <c r="T1866" s="4">
        <f>Table2[Profit]/Table2[Sales]</f>
        <v>0.17711893420785696</v>
      </c>
      <c r="U1866" t="s">
        <v>20</v>
      </c>
    </row>
    <row r="1867" spans="1:21" x14ac:dyDescent="0.35">
      <c r="A1867">
        <v>11992</v>
      </c>
      <c r="B1867" s="1">
        <v>45308</v>
      </c>
      <c r="C1867" s="2">
        <f>YEAR(Table2[Order Date])</f>
        <v>2024</v>
      </c>
      <c r="D1867" s="2" t="str">
        <f>TEXT(Table2[Order Date],"mmm")</f>
        <v>Jan</v>
      </c>
      <c r="E1867" t="s">
        <v>3860</v>
      </c>
      <c r="F1867" t="s">
        <v>28</v>
      </c>
      <c r="G1867" t="s">
        <v>29</v>
      </c>
      <c r="H1867" t="str">
        <f>VLOOKUP(Table2[[#This Row],[City]], Table46[], 2, FALSE)</f>
        <v>Bihar</v>
      </c>
      <c r="I1867" t="s">
        <v>42</v>
      </c>
      <c r="J1867" t="s">
        <v>43</v>
      </c>
      <c r="K1867" t="s">
        <v>3861</v>
      </c>
      <c r="L1867" s="2">
        <v>4</v>
      </c>
      <c r="M1867" s="11">
        <v>8537</v>
      </c>
      <c r="N1867" s="6">
        <v>20</v>
      </c>
      <c r="O1867" s="4">
        <f>Table2[[#This Row],[Discount]]/100</f>
        <v>0.2</v>
      </c>
      <c r="P1867" s="4" t="str">
        <f>IF(Table2[[#This Row],[Discount%]]=0,"No Discount",
IF(Table2[[#This Row],[Discount%]]&lt;=0.1,"Medium Discount",
IF(Table2[[#This Row],[Discount%]]&lt;=0.2,"High Discount")))</f>
        <v>High Discount</v>
      </c>
      <c r="Q1867" s="9">
        <f>(Table2[Unit_Price]*Table2[Quantity])*(Table2[Discount]/100)</f>
        <v>6829.6</v>
      </c>
      <c r="R1867" s="10">
        <v>27318.400000000001</v>
      </c>
      <c r="S1867" s="10">
        <v>4598.59</v>
      </c>
      <c r="T1867" s="4">
        <f>Table2[Profit]/Table2[Sales]</f>
        <v>0.16833306489399086</v>
      </c>
      <c r="U1867" t="s">
        <v>38</v>
      </c>
    </row>
    <row r="1868" spans="1:21" x14ac:dyDescent="0.35">
      <c r="A1868">
        <v>11993</v>
      </c>
      <c r="B1868" s="1">
        <v>45370</v>
      </c>
      <c r="C1868" s="2">
        <f>YEAR(Table2[Order Date])</f>
        <v>2024</v>
      </c>
      <c r="D1868" s="2" t="str">
        <f>TEXT(Table2[Order Date],"mmm")</f>
        <v>Mar</v>
      </c>
      <c r="E1868" t="s">
        <v>3862</v>
      </c>
      <c r="F1868" t="s">
        <v>40</v>
      </c>
      <c r="G1868" t="s">
        <v>50</v>
      </c>
      <c r="H1868" t="str">
        <f>VLOOKUP(Table2[[#This Row],[City]], Table46[], 2, FALSE)</f>
        <v>Maharashtra</v>
      </c>
      <c r="I1868" t="s">
        <v>24</v>
      </c>
      <c r="J1868" t="s">
        <v>59</v>
      </c>
      <c r="K1868" t="s">
        <v>3863</v>
      </c>
      <c r="L1868" s="2">
        <v>3</v>
      </c>
      <c r="M1868" s="11">
        <v>58993</v>
      </c>
      <c r="N1868" s="6">
        <v>0</v>
      </c>
      <c r="O1868" s="4">
        <f>Table2[[#This Row],[Discount]]/100</f>
        <v>0</v>
      </c>
      <c r="P1868" s="4" t="str">
        <f>IF(Table2[[#This Row],[Discount%]]=0,"No Discount",
IF(Table2[[#This Row],[Discount%]]&lt;=0.1,"Medium Discount",
IF(Table2[[#This Row],[Discount%]]&lt;=0.2,"High Discount")))</f>
        <v>No Discount</v>
      </c>
      <c r="Q1868" s="9">
        <f>(Table2[Unit_Price]*Table2[Quantity])*(Table2[Discount]/100)</f>
        <v>0</v>
      </c>
      <c r="R1868" s="10">
        <v>176979</v>
      </c>
      <c r="S1868" s="10">
        <v>25699.24</v>
      </c>
      <c r="T1868" s="4">
        <f>Table2[Profit]/Table2[Sales]</f>
        <v>0.14521067471281904</v>
      </c>
      <c r="U1868" t="s">
        <v>72</v>
      </c>
    </row>
    <row r="1869" spans="1:21" x14ac:dyDescent="0.35">
      <c r="A1869">
        <v>11994</v>
      </c>
      <c r="B1869" s="1">
        <v>45378</v>
      </c>
      <c r="C1869" s="2">
        <f>YEAR(Table2[Order Date])</f>
        <v>2024</v>
      </c>
      <c r="D1869" s="2" t="str">
        <f>TEXT(Table2[Order Date],"mmm")</f>
        <v>Mar</v>
      </c>
      <c r="E1869" t="s">
        <v>3864</v>
      </c>
      <c r="F1869" t="s">
        <v>28</v>
      </c>
      <c r="G1869" t="s">
        <v>85</v>
      </c>
      <c r="H1869" t="str">
        <f>VLOOKUP(Table2[[#This Row],[City]], Table46[], 2, FALSE)</f>
        <v>Odisha</v>
      </c>
      <c r="I1869" t="s">
        <v>30</v>
      </c>
      <c r="J1869" t="s">
        <v>227</v>
      </c>
      <c r="K1869" t="s">
        <v>3865</v>
      </c>
      <c r="L1869" s="2">
        <v>1</v>
      </c>
      <c r="M1869" s="11">
        <v>15496</v>
      </c>
      <c r="N1869" s="6">
        <v>20</v>
      </c>
      <c r="O1869" s="4">
        <f>Table2[[#This Row],[Discount]]/100</f>
        <v>0.2</v>
      </c>
      <c r="P1869" s="4" t="str">
        <f>IF(Table2[[#This Row],[Discount%]]=0,"No Discount",
IF(Table2[[#This Row],[Discount%]]&lt;=0.1,"Medium Discount",
IF(Table2[[#This Row],[Discount%]]&lt;=0.2,"High Discount")))</f>
        <v>High Discount</v>
      </c>
      <c r="Q1869" s="9">
        <f>(Table2[Unit_Price]*Table2[Quantity])*(Table2[Discount]/100)</f>
        <v>3099.2000000000003</v>
      </c>
      <c r="R1869" s="10">
        <v>12396.8</v>
      </c>
      <c r="S1869" s="10">
        <v>915.96</v>
      </c>
      <c r="T1869" s="4">
        <f>Table2[Profit]/Table2[Sales]</f>
        <v>7.3886809499225617E-2</v>
      </c>
      <c r="U1869" t="s">
        <v>33</v>
      </c>
    </row>
    <row r="1870" spans="1:21" x14ac:dyDescent="0.35">
      <c r="A1870">
        <v>11995</v>
      </c>
      <c r="B1870" s="1">
        <v>45546</v>
      </c>
      <c r="C1870" s="2">
        <f>YEAR(Table2[Order Date])</f>
        <v>2024</v>
      </c>
      <c r="D1870" s="2" t="str">
        <f>TEXT(Table2[Order Date],"mmm")</f>
        <v>Sep</v>
      </c>
      <c r="E1870" t="s">
        <v>3866</v>
      </c>
      <c r="F1870" t="s">
        <v>40</v>
      </c>
      <c r="G1870" t="s">
        <v>50</v>
      </c>
      <c r="H1870" t="str">
        <f>VLOOKUP(Table2[[#This Row],[City]], Table46[], 2, FALSE)</f>
        <v>Maharashtra</v>
      </c>
      <c r="I1870" t="s">
        <v>75</v>
      </c>
      <c r="J1870" t="s">
        <v>307</v>
      </c>
      <c r="K1870" t="s">
        <v>467</v>
      </c>
      <c r="L1870" s="2">
        <v>4</v>
      </c>
      <c r="M1870" s="11">
        <v>67203</v>
      </c>
      <c r="N1870" s="6">
        <v>5</v>
      </c>
      <c r="O1870" s="4">
        <f>Table2[[#This Row],[Discount]]/100</f>
        <v>0.05</v>
      </c>
      <c r="P1870" s="4" t="str">
        <f>IF(Table2[[#This Row],[Discount%]]=0,"No Discount",
IF(Table2[[#This Row],[Discount%]]&lt;=0.1,"Medium Discount",
IF(Table2[[#This Row],[Discount%]]&lt;=0.2,"High Discount")))</f>
        <v>Medium Discount</v>
      </c>
      <c r="Q1870" s="9">
        <f>(Table2[Unit_Price]*Table2[Quantity])*(Table2[Discount]/100)</f>
        <v>13440.6</v>
      </c>
      <c r="R1870" s="10">
        <v>255371.4</v>
      </c>
      <c r="S1870" s="10">
        <v>24419.38</v>
      </c>
      <c r="T1870" s="4">
        <f>Table2[Profit]/Table2[Sales]</f>
        <v>9.5623002419221573E-2</v>
      </c>
      <c r="U1870" t="s">
        <v>38</v>
      </c>
    </row>
    <row r="1871" spans="1:21" x14ac:dyDescent="0.35">
      <c r="A1871">
        <v>11996</v>
      </c>
      <c r="B1871" s="1">
        <v>45749</v>
      </c>
      <c r="C1871" s="2">
        <f>YEAR(Table2[Order Date])</f>
        <v>2025</v>
      </c>
      <c r="D1871" s="2" t="str">
        <f>TEXT(Table2[Order Date],"mmm")</f>
        <v>Apr</v>
      </c>
      <c r="E1871" t="s">
        <v>3867</v>
      </c>
      <c r="F1871" t="s">
        <v>15</v>
      </c>
      <c r="G1871" t="s">
        <v>174</v>
      </c>
      <c r="H1871" t="str">
        <f>VLOOKUP(Table2[[#This Row],[City]], Table46[], 2, FALSE)</f>
        <v>Tamil Nadu</v>
      </c>
      <c r="I1871" t="s">
        <v>42</v>
      </c>
      <c r="J1871" t="s">
        <v>43</v>
      </c>
      <c r="K1871" t="s">
        <v>3868</v>
      </c>
      <c r="L1871" s="2">
        <v>1</v>
      </c>
      <c r="M1871" s="11">
        <v>26544</v>
      </c>
      <c r="N1871" s="6">
        <v>15</v>
      </c>
      <c r="O1871" s="4">
        <f>Table2[[#This Row],[Discount]]/100</f>
        <v>0.15</v>
      </c>
      <c r="P1871" s="4" t="str">
        <f>IF(Table2[[#This Row],[Discount%]]=0,"No Discount",
IF(Table2[[#This Row],[Discount%]]&lt;=0.1,"Medium Discount",
IF(Table2[[#This Row],[Discount%]]&lt;=0.2,"High Discount")))</f>
        <v>High Discount</v>
      </c>
      <c r="Q1871" s="9">
        <f>(Table2[Unit_Price]*Table2[Quantity])*(Table2[Discount]/100)</f>
        <v>3981.6</v>
      </c>
      <c r="R1871" s="10">
        <v>22562.400000000001</v>
      </c>
      <c r="S1871" s="10">
        <v>4482.2</v>
      </c>
      <c r="T1871" s="4">
        <f>Table2[Profit]/Table2[Sales]</f>
        <v>0.19865794419033433</v>
      </c>
      <c r="U1871" t="s">
        <v>33</v>
      </c>
    </row>
    <row r="1872" spans="1:21" x14ac:dyDescent="0.35">
      <c r="A1872">
        <v>11997</v>
      </c>
      <c r="B1872" s="1">
        <v>45859</v>
      </c>
      <c r="C1872" s="2">
        <f>YEAR(Table2[Order Date])</f>
        <v>2025</v>
      </c>
      <c r="D1872" s="2" t="str">
        <f>TEXT(Table2[Order Date],"mmm")</f>
        <v>Jul</v>
      </c>
      <c r="E1872" t="s">
        <v>3869</v>
      </c>
      <c r="F1872" t="s">
        <v>15</v>
      </c>
      <c r="G1872" t="s">
        <v>174</v>
      </c>
      <c r="H1872" t="str">
        <f>VLOOKUP(Table2[[#This Row],[City]], Table46[], 2, FALSE)</f>
        <v>Tamil Nadu</v>
      </c>
      <c r="I1872" t="s">
        <v>17</v>
      </c>
      <c r="J1872" t="s">
        <v>18</v>
      </c>
      <c r="K1872" t="s">
        <v>3870</v>
      </c>
      <c r="L1872" s="2">
        <v>2</v>
      </c>
      <c r="M1872" s="11">
        <v>59533</v>
      </c>
      <c r="N1872" s="6">
        <v>10</v>
      </c>
      <c r="O1872" s="4">
        <f>Table2[[#This Row],[Discount]]/100</f>
        <v>0.1</v>
      </c>
      <c r="P1872" s="4" t="str">
        <f>IF(Table2[[#This Row],[Discount%]]=0,"No Discount",
IF(Table2[[#This Row],[Discount%]]&lt;=0.1,"Medium Discount",
IF(Table2[[#This Row],[Discount%]]&lt;=0.2,"High Discount")))</f>
        <v>Medium Discount</v>
      </c>
      <c r="Q1872" s="9">
        <f>(Table2[Unit_Price]*Table2[Quantity])*(Table2[Discount]/100)</f>
        <v>11906.6</v>
      </c>
      <c r="R1872" s="10">
        <v>107159.4</v>
      </c>
      <c r="S1872" s="10">
        <v>22779.759999999998</v>
      </c>
      <c r="T1872" s="4">
        <f>Table2[Profit]/Table2[Sales]</f>
        <v>0.2125782712482526</v>
      </c>
      <c r="U1872" t="s">
        <v>38</v>
      </c>
    </row>
    <row r="1873" spans="1:21" x14ac:dyDescent="0.35">
      <c r="A1873">
        <v>11998</v>
      </c>
      <c r="B1873" s="1">
        <v>45406</v>
      </c>
      <c r="C1873" s="2">
        <f>YEAR(Table2[Order Date])</f>
        <v>2024</v>
      </c>
      <c r="D1873" s="2" t="str">
        <f>TEXT(Table2[Order Date],"mmm")</f>
        <v>Apr</v>
      </c>
      <c r="E1873" t="s">
        <v>3871</v>
      </c>
      <c r="F1873" t="s">
        <v>22</v>
      </c>
      <c r="G1873" t="s">
        <v>23</v>
      </c>
      <c r="H1873" t="str">
        <f>VLOOKUP(Table2[[#This Row],[City]], Table46[], 2, FALSE)</f>
        <v>Delhi</v>
      </c>
      <c r="I1873" t="s">
        <v>129</v>
      </c>
      <c r="J1873" t="s">
        <v>168</v>
      </c>
      <c r="K1873" t="s">
        <v>3872</v>
      </c>
      <c r="L1873" s="2">
        <v>1</v>
      </c>
      <c r="M1873" s="11">
        <v>70606</v>
      </c>
      <c r="N1873" s="6">
        <v>10</v>
      </c>
      <c r="O1873" s="4">
        <f>Table2[[#This Row],[Discount]]/100</f>
        <v>0.1</v>
      </c>
      <c r="P1873" s="4" t="str">
        <f>IF(Table2[[#This Row],[Discount%]]=0,"No Discount",
IF(Table2[[#This Row],[Discount%]]&lt;=0.1,"Medium Discount",
IF(Table2[[#This Row],[Discount%]]&lt;=0.2,"High Discount")))</f>
        <v>Medium Discount</v>
      </c>
      <c r="Q1873" s="9">
        <f>(Table2[Unit_Price]*Table2[Quantity])*(Table2[Discount]/100)</f>
        <v>7060.6</v>
      </c>
      <c r="R1873" s="10">
        <v>63545.4</v>
      </c>
      <c r="S1873" s="10">
        <v>9290.7900000000009</v>
      </c>
      <c r="T1873" s="4">
        <f>Table2[Profit]/Table2[Sales]</f>
        <v>0.14620712120782936</v>
      </c>
      <c r="U1873" t="s">
        <v>38</v>
      </c>
    </row>
    <row r="1874" spans="1:21" x14ac:dyDescent="0.35">
      <c r="A1874">
        <v>11999</v>
      </c>
      <c r="B1874" s="1">
        <v>45454</v>
      </c>
      <c r="C1874" s="2">
        <f>YEAR(Table2[Order Date])</f>
        <v>2024</v>
      </c>
      <c r="D1874" s="2" t="str">
        <f>TEXT(Table2[Order Date],"mmm")</f>
        <v>Jun</v>
      </c>
      <c r="E1874" t="s">
        <v>3873</v>
      </c>
      <c r="F1874" t="s">
        <v>40</v>
      </c>
      <c r="G1874" t="s">
        <v>103</v>
      </c>
      <c r="H1874" t="str">
        <f>VLOOKUP(Table2[[#This Row],[City]], Table46[], 2, FALSE)</f>
        <v>Gujarat</v>
      </c>
      <c r="I1874" t="s">
        <v>75</v>
      </c>
      <c r="J1874" t="s">
        <v>307</v>
      </c>
      <c r="K1874" t="s">
        <v>3874</v>
      </c>
      <c r="L1874" s="2">
        <v>3</v>
      </c>
      <c r="M1874" s="11">
        <v>71976</v>
      </c>
      <c r="N1874" s="6">
        <v>10</v>
      </c>
      <c r="O1874" s="4">
        <f>Table2[[#This Row],[Discount]]/100</f>
        <v>0.1</v>
      </c>
      <c r="P1874" s="4" t="str">
        <f>IF(Table2[[#This Row],[Discount%]]=0,"No Discount",
IF(Table2[[#This Row],[Discount%]]&lt;=0.1,"Medium Discount",
IF(Table2[[#This Row],[Discount%]]&lt;=0.2,"High Discount")))</f>
        <v>Medium Discount</v>
      </c>
      <c r="Q1874" s="9">
        <f>(Table2[Unit_Price]*Table2[Quantity])*(Table2[Discount]/100)</f>
        <v>21592.800000000003</v>
      </c>
      <c r="R1874" s="10">
        <v>194335.2</v>
      </c>
      <c r="S1874" s="10">
        <v>40185.1</v>
      </c>
      <c r="T1874" s="4">
        <f>Table2[Profit]/Table2[Sales]</f>
        <v>0.20678240483453331</v>
      </c>
      <c r="U1874" t="s">
        <v>83</v>
      </c>
    </row>
    <row r="1875" spans="1:21" x14ac:dyDescent="0.35">
      <c r="A1875">
        <v>12000</v>
      </c>
      <c r="B1875" s="1">
        <v>45266</v>
      </c>
      <c r="C1875" s="2">
        <f>YEAR(Table2[Order Date])</f>
        <v>2023</v>
      </c>
      <c r="D1875" s="2" t="str">
        <f>TEXT(Table2[Order Date],"mmm")</f>
        <v>Dec</v>
      </c>
      <c r="E1875" t="s">
        <v>3875</v>
      </c>
      <c r="F1875" t="s">
        <v>40</v>
      </c>
      <c r="G1875" t="s">
        <v>50</v>
      </c>
      <c r="H1875" t="str">
        <f>VLOOKUP(Table2[[#This Row],[City]], Table46[], 2, FALSE)</f>
        <v>Maharashtra</v>
      </c>
      <c r="I1875" t="s">
        <v>42</v>
      </c>
      <c r="J1875" t="s">
        <v>43</v>
      </c>
      <c r="K1875" t="s">
        <v>2114</v>
      </c>
      <c r="L1875" s="2">
        <v>4</v>
      </c>
      <c r="M1875" s="11">
        <v>49170</v>
      </c>
      <c r="N1875" s="6">
        <v>10</v>
      </c>
      <c r="O1875" s="4">
        <f>Table2[[#This Row],[Discount]]/100</f>
        <v>0.1</v>
      </c>
      <c r="P1875" s="4" t="str">
        <f>IF(Table2[[#This Row],[Discount%]]=0,"No Discount",
IF(Table2[[#This Row],[Discount%]]&lt;=0.1,"Medium Discount",
IF(Table2[[#This Row],[Discount%]]&lt;=0.2,"High Discount")))</f>
        <v>Medium Discount</v>
      </c>
      <c r="Q1875" s="9">
        <f>(Table2[Unit_Price]*Table2[Quantity])*(Table2[Discount]/100)</f>
        <v>19668</v>
      </c>
      <c r="R1875" s="10">
        <v>177012</v>
      </c>
      <c r="S1875" s="10">
        <v>25876.51</v>
      </c>
      <c r="T1875" s="4">
        <f>Table2[Profit]/Table2[Sales]</f>
        <v>0.146185060899826</v>
      </c>
      <c r="U1875" t="s">
        <v>38</v>
      </c>
    </row>
    <row r="1876" spans="1:21" x14ac:dyDescent="0.35">
      <c r="A1876">
        <v>12001</v>
      </c>
      <c r="B1876" s="1">
        <v>45494</v>
      </c>
      <c r="C1876" s="2">
        <f>YEAR(Table2[Order Date])</f>
        <v>2024</v>
      </c>
      <c r="D1876" s="2" t="str">
        <f>TEXT(Table2[Order Date],"mmm")</f>
        <v>Jul</v>
      </c>
      <c r="E1876" t="s">
        <v>3876</v>
      </c>
      <c r="F1876" t="s">
        <v>15</v>
      </c>
      <c r="G1876" t="s">
        <v>93</v>
      </c>
      <c r="H1876" t="str">
        <f>VLOOKUP(Table2[[#This Row],[City]], Table46[], 2, FALSE)</f>
        <v>Tamil Nadu</v>
      </c>
      <c r="I1876" t="s">
        <v>69</v>
      </c>
      <c r="J1876" t="s">
        <v>70</v>
      </c>
      <c r="K1876" t="s">
        <v>3877</v>
      </c>
      <c r="L1876" s="2">
        <v>5</v>
      </c>
      <c r="M1876" s="11">
        <v>17746</v>
      </c>
      <c r="N1876" s="6">
        <v>0</v>
      </c>
      <c r="O1876" s="4">
        <f>Table2[[#This Row],[Discount]]/100</f>
        <v>0</v>
      </c>
      <c r="P1876" s="4" t="str">
        <f>IF(Table2[[#This Row],[Discount%]]=0,"No Discount",
IF(Table2[[#This Row],[Discount%]]&lt;=0.1,"Medium Discount",
IF(Table2[[#This Row],[Discount%]]&lt;=0.2,"High Discount")))</f>
        <v>No Discount</v>
      </c>
      <c r="Q1876" s="9">
        <f>(Table2[Unit_Price]*Table2[Quantity])*(Table2[Discount]/100)</f>
        <v>0</v>
      </c>
      <c r="R1876" s="10">
        <v>88730</v>
      </c>
      <c r="S1876" s="10">
        <v>13745.92</v>
      </c>
      <c r="T1876" s="4">
        <f>Table2[Profit]/Table2[Sales]</f>
        <v>0.15491851684886734</v>
      </c>
      <c r="U1876" t="s">
        <v>72</v>
      </c>
    </row>
    <row r="1877" spans="1:21" x14ac:dyDescent="0.35">
      <c r="A1877">
        <v>12002</v>
      </c>
      <c r="B1877" s="1">
        <v>45484</v>
      </c>
      <c r="C1877" s="2">
        <f>YEAR(Table2[Order Date])</f>
        <v>2024</v>
      </c>
      <c r="D1877" s="2" t="str">
        <f>TEXT(Table2[Order Date],"mmm")</f>
        <v>Jul</v>
      </c>
      <c r="E1877" t="s">
        <v>3878</v>
      </c>
      <c r="F1877" t="s">
        <v>22</v>
      </c>
      <c r="G1877" t="s">
        <v>58</v>
      </c>
      <c r="H1877" t="str">
        <f>VLOOKUP(Table2[[#This Row],[City]], Table46[], 2, FALSE)</f>
        <v>Rajashtan</v>
      </c>
      <c r="I1877" t="s">
        <v>69</v>
      </c>
      <c r="J1877" t="s">
        <v>151</v>
      </c>
      <c r="K1877" t="s">
        <v>3879</v>
      </c>
      <c r="L1877" s="2">
        <v>1</v>
      </c>
      <c r="M1877" s="11">
        <v>60158</v>
      </c>
      <c r="N1877" s="6">
        <v>20</v>
      </c>
      <c r="O1877" s="4">
        <f>Table2[[#This Row],[Discount]]/100</f>
        <v>0.2</v>
      </c>
      <c r="P1877" s="4" t="str">
        <f>IF(Table2[[#This Row],[Discount%]]=0,"No Discount",
IF(Table2[[#This Row],[Discount%]]&lt;=0.1,"Medium Discount",
IF(Table2[[#This Row],[Discount%]]&lt;=0.2,"High Discount")))</f>
        <v>High Discount</v>
      </c>
      <c r="Q1877" s="9">
        <f>(Table2[Unit_Price]*Table2[Quantity])*(Table2[Discount]/100)</f>
        <v>12031.6</v>
      </c>
      <c r="R1877" s="10">
        <v>48126.400000000001</v>
      </c>
      <c r="S1877" s="10">
        <v>5160.91</v>
      </c>
      <c r="T1877" s="4">
        <f>Table2[Profit]/Table2[Sales]</f>
        <v>0.10723656870241696</v>
      </c>
      <c r="U1877" t="s">
        <v>72</v>
      </c>
    </row>
    <row r="1878" spans="1:21" x14ac:dyDescent="0.35">
      <c r="A1878">
        <v>12003</v>
      </c>
      <c r="B1878" s="1">
        <v>45558</v>
      </c>
      <c r="C1878" s="2">
        <f>YEAR(Table2[Order Date])</f>
        <v>2024</v>
      </c>
      <c r="D1878" s="2" t="str">
        <f>TEXT(Table2[Order Date],"mmm")</f>
        <v>Sep</v>
      </c>
      <c r="E1878" t="s">
        <v>3880</v>
      </c>
      <c r="F1878" t="s">
        <v>28</v>
      </c>
      <c r="G1878" t="s">
        <v>85</v>
      </c>
      <c r="H1878" t="str">
        <f>VLOOKUP(Table2[[#This Row],[City]], Table46[], 2, FALSE)</f>
        <v>Odisha</v>
      </c>
      <c r="I1878" t="s">
        <v>24</v>
      </c>
      <c r="J1878" t="s">
        <v>107</v>
      </c>
      <c r="K1878" t="s">
        <v>736</v>
      </c>
      <c r="L1878" s="2">
        <v>3</v>
      </c>
      <c r="M1878" s="11">
        <v>23063</v>
      </c>
      <c r="N1878" s="6">
        <v>0</v>
      </c>
      <c r="O1878" s="4">
        <f>Table2[[#This Row],[Discount]]/100</f>
        <v>0</v>
      </c>
      <c r="P1878" s="4" t="str">
        <f>IF(Table2[[#This Row],[Discount%]]=0,"No Discount",
IF(Table2[[#This Row],[Discount%]]&lt;=0.1,"Medium Discount",
IF(Table2[[#This Row],[Discount%]]&lt;=0.2,"High Discount")))</f>
        <v>No Discount</v>
      </c>
      <c r="Q1878" s="9">
        <f>(Table2[Unit_Price]*Table2[Quantity])*(Table2[Discount]/100)</f>
        <v>0</v>
      </c>
      <c r="R1878" s="10">
        <v>69189</v>
      </c>
      <c r="S1878" s="10">
        <v>13824.22</v>
      </c>
      <c r="T1878" s="4">
        <f>Table2[Profit]/Table2[Sales]</f>
        <v>0.19980372602581334</v>
      </c>
      <c r="U1878" t="s">
        <v>33</v>
      </c>
    </row>
    <row r="1879" spans="1:21" x14ac:dyDescent="0.35">
      <c r="A1879">
        <v>12004</v>
      </c>
      <c r="B1879" s="1">
        <v>45710</v>
      </c>
      <c r="C1879" s="2">
        <f>YEAR(Table2[Order Date])</f>
        <v>2025</v>
      </c>
      <c r="D1879" s="2" t="str">
        <f>TEXT(Table2[Order Date],"mmm")</f>
        <v>Feb</v>
      </c>
      <c r="E1879" t="s">
        <v>3881</v>
      </c>
      <c r="F1879" t="s">
        <v>28</v>
      </c>
      <c r="G1879" t="s">
        <v>35</v>
      </c>
      <c r="H1879" t="str">
        <f>VLOOKUP(Table2[[#This Row],[City]], Table46[], 2, FALSE)</f>
        <v>West Bengal</v>
      </c>
      <c r="I1879" t="s">
        <v>24</v>
      </c>
      <c r="J1879" t="s">
        <v>36</v>
      </c>
      <c r="K1879" t="s">
        <v>3882</v>
      </c>
      <c r="L1879" s="2">
        <v>3</v>
      </c>
      <c r="M1879" s="11">
        <v>53346</v>
      </c>
      <c r="N1879" s="6">
        <v>5</v>
      </c>
      <c r="O1879" s="4">
        <f>Table2[[#This Row],[Discount]]/100</f>
        <v>0.05</v>
      </c>
      <c r="P1879" s="4" t="str">
        <f>IF(Table2[[#This Row],[Discount%]]=0,"No Discount",
IF(Table2[[#This Row],[Discount%]]&lt;=0.1,"Medium Discount",
IF(Table2[[#This Row],[Discount%]]&lt;=0.2,"High Discount")))</f>
        <v>Medium Discount</v>
      </c>
      <c r="Q1879" s="9">
        <f>(Table2[Unit_Price]*Table2[Quantity])*(Table2[Discount]/100)</f>
        <v>8001.9000000000005</v>
      </c>
      <c r="R1879" s="10">
        <v>152036.1</v>
      </c>
      <c r="S1879" s="10">
        <v>34819.379999999997</v>
      </c>
      <c r="T1879" s="4">
        <f>Table2[Profit]/Table2[Sales]</f>
        <v>0.22902047605798884</v>
      </c>
      <c r="U1879" t="s">
        <v>38</v>
      </c>
    </row>
    <row r="1880" spans="1:21" x14ac:dyDescent="0.35">
      <c r="A1880">
        <v>12005</v>
      </c>
      <c r="B1880" s="1">
        <v>45921</v>
      </c>
      <c r="C1880" s="2">
        <f>YEAR(Table2[Order Date])</f>
        <v>2025</v>
      </c>
      <c r="D1880" s="2" t="str">
        <f>TEXT(Table2[Order Date],"mmm")</f>
        <v>Sep</v>
      </c>
      <c r="E1880" t="s">
        <v>3883</v>
      </c>
      <c r="F1880" t="s">
        <v>22</v>
      </c>
      <c r="G1880" t="s">
        <v>58</v>
      </c>
      <c r="H1880" t="str">
        <f>VLOOKUP(Table2[[#This Row],[City]], Table46[], 2, FALSE)</f>
        <v>Rajashtan</v>
      </c>
      <c r="I1880" t="s">
        <v>86</v>
      </c>
      <c r="J1880" t="s">
        <v>118</v>
      </c>
      <c r="K1880" t="s">
        <v>3166</v>
      </c>
      <c r="L1880" s="2">
        <v>5</v>
      </c>
      <c r="M1880" s="11">
        <v>72758</v>
      </c>
      <c r="N1880" s="6">
        <v>10</v>
      </c>
      <c r="O1880" s="4">
        <f>Table2[[#This Row],[Discount]]/100</f>
        <v>0.1</v>
      </c>
      <c r="P1880" s="4" t="str">
        <f>IF(Table2[[#This Row],[Discount%]]=0,"No Discount",
IF(Table2[[#This Row],[Discount%]]&lt;=0.1,"Medium Discount",
IF(Table2[[#This Row],[Discount%]]&lt;=0.2,"High Discount")))</f>
        <v>Medium Discount</v>
      </c>
      <c r="Q1880" s="9">
        <f>(Table2[Unit_Price]*Table2[Quantity])*(Table2[Discount]/100)</f>
        <v>36379</v>
      </c>
      <c r="R1880" s="10">
        <v>327411</v>
      </c>
      <c r="S1880" s="10">
        <v>50382.9</v>
      </c>
      <c r="T1880" s="4">
        <f>Table2[Profit]/Table2[Sales]</f>
        <v>0.1538827345446549</v>
      </c>
      <c r="U1880" t="s">
        <v>72</v>
      </c>
    </row>
    <row r="1881" spans="1:21" x14ac:dyDescent="0.35">
      <c r="A1881">
        <v>12006</v>
      </c>
      <c r="B1881" s="1">
        <v>45598</v>
      </c>
      <c r="C1881" s="2">
        <f>YEAR(Table2[Order Date])</f>
        <v>2024</v>
      </c>
      <c r="D1881" s="2" t="str">
        <f>TEXT(Table2[Order Date],"mmm")</f>
        <v>Nov</v>
      </c>
      <c r="E1881" t="s">
        <v>3884</v>
      </c>
      <c r="F1881" t="s">
        <v>15</v>
      </c>
      <c r="G1881" t="s">
        <v>68</v>
      </c>
      <c r="H1881" t="str">
        <f>VLOOKUP(Table2[[#This Row],[City]], Table46[], 2, FALSE)</f>
        <v>Telangana</v>
      </c>
      <c r="I1881" t="s">
        <v>129</v>
      </c>
      <c r="J1881" t="s">
        <v>164</v>
      </c>
      <c r="K1881" t="s">
        <v>3885</v>
      </c>
      <c r="L1881" s="2">
        <v>1</v>
      </c>
      <c r="M1881" s="11">
        <v>68469</v>
      </c>
      <c r="N1881" s="6">
        <v>20</v>
      </c>
      <c r="O1881" s="4">
        <f>Table2[[#This Row],[Discount]]/100</f>
        <v>0.2</v>
      </c>
      <c r="P1881" s="4" t="str">
        <f>IF(Table2[[#This Row],[Discount%]]=0,"No Discount",
IF(Table2[[#This Row],[Discount%]]&lt;=0.1,"Medium Discount",
IF(Table2[[#This Row],[Discount%]]&lt;=0.2,"High Discount")))</f>
        <v>High Discount</v>
      </c>
      <c r="Q1881" s="9">
        <f>(Table2[Unit_Price]*Table2[Quantity])*(Table2[Discount]/100)</f>
        <v>13693.800000000001</v>
      </c>
      <c r="R1881" s="10">
        <v>54775.199999999997</v>
      </c>
      <c r="S1881" s="10">
        <v>7708.35</v>
      </c>
      <c r="T1881" s="4">
        <f>Table2[Profit]/Table2[Sales]</f>
        <v>0.14072700784296543</v>
      </c>
      <c r="U1881" t="s">
        <v>83</v>
      </c>
    </row>
    <row r="1882" spans="1:21" x14ac:dyDescent="0.35">
      <c r="A1882">
        <v>12007</v>
      </c>
      <c r="B1882" s="1">
        <v>45704</v>
      </c>
      <c r="C1882" s="2">
        <f>YEAR(Table2[Order Date])</f>
        <v>2025</v>
      </c>
      <c r="D1882" s="2" t="str">
        <f>TEXT(Table2[Order Date],"mmm")</f>
        <v>Feb</v>
      </c>
      <c r="E1882" t="s">
        <v>3886</v>
      </c>
      <c r="F1882" t="s">
        <v>22</v>
      </c>
      <c r="G1882" t="s">
        <v>74</v>
      </c>
      <c r="H1882" t="str">
        <f>VLOOKUP(Table2[[#This Row],[City]], Table46[], 2, FALSE)</f>
        <v>Chandigarh</v>
      </c>
      <c r="I1882" t="s">
        <v>75</v>
      </c>
      <c r="J1882" t="s">
        <v>204</v>
      </c>
      <c r="K1882" t="s">
        <v>3887</v>
      </c>
      <c r="L1882" s="2">
        <v>2</v>
      </c>
      <c r="M1882" s="11">
        <v>30269</v>
      </c>
      <c r="N1882" s="6">
        <v>20</v>
      </c>
      <c r="O1882" s="4">
        <f>Table2[[#This Row],[Discount]]/100</f>
        <v>0.2</v>
      </c>
      <c r="P1882" s="4" t="str">
        <f>IF(Table2[[#This Row],[Discount%]]=0,"No Discount",
IF(Table2[[#This Row],[Discount%]]&lt;=0.1,"Medium Discount",
IF(Table2[[#This Row],[Discount%]]&lt;=0.2,"High Discount")))</f>
        <v>High Discount</v>
      </c>
      <c r="Q1882" s="9">
        <f>(Table2[Unit_Price]*Table2[Quantity])*(Table2[Discount]/100)</f>
        <v>12107.6</v>
      </c>
      <c r="R1882" s="10">
        <v>48430.400000000001</v>
      </c>
      <c r="S1882" s="10">
        <v>11645.9</v>
      </c>
      <c r="T1882" s="4">
        <f>Table2[Profit]/Table2[Sales]</f>
        <v>0.24046673163963128</v>
      </c>
      <c r="U1882" t="s">
        <v>20</v>
      </c>
    </row>
    <row r="1883" spans="1:21" x14ac:dyDescent="0.35">
      <c r="A1883">
        <v>12008</v>
      </c>
      <c r="B1883" s="1">
        <v>45233</v>
      </c>
      <c r="C1883" s="2">
        <f>YEAR(Table2[Order Date])</f>
        <v>2023</v>
      </c>
      <c r="D1883" s="2" t="str">
        <f>TEXT(Table2[Order Date],"mmm")</f>
        <v>Nov</v>
      </c>
      <c r="E1883" t="s">
        <v>3888</v>
      </c>
      <c r="F1883" t="s">
        <v>22</v>
      </c>
      <c r="G1883" t="s">
        <v>23</v>
      </c>
      <c r="H1883" t="str">
        <f>VLOOKUP(Table2[[#This Row],[City]], Table46[], 2, FALSE)</f>
        <v>Delhi</v>
      </c>
      <c r="I1883" t="s">
        <v>69</v>
      </c>
      <c r="J1883" t="s">
        <v>70</v>
      </c>
      <c r="K1883" t="s">
        <v>3796</v>
      </c>
      <c r="L1883" s="2">
        <v>4</v>
      </c>
      <c r="M1883" s="11">
        <v>62112</v>
      </c>
      <c r="N1883" s="6">
        <v>5</v>
      </c>
      <c r="O1883" s="4">
        <f>Table2[[#This Row],[Discount]]/100</f>
        <v>0.05</v>
      </c>
      <c r="P1883" s="4" t="str">
        <f>IF(Table2[[#This Row],[Discount%]]=0,"No Discount",
IF(Table2[[#This Row],[Discount%]]&lt;=0.1,"Medium Discount",
IF(Table2[[#This Row],[Discount%]]&lt;=0.2,"High Discount")))</f>
        <v>Medium Discount</v>
      </c>
      <c r="Q1883" s="9">
        <f>(Table2[Unit_Price]*Table2[Quantity])*(Table2[Discount]/100)</f>
        <v>12422.400000000001</v>
      </c>
      <c r="R1883" s="10">
        <v>236025.60000000001</v>
      </c>
      <c r="S1883" s="10">
        <v>17098.93</v>
      </c>
      <c r="T1883" s="4">
        <f>Table2[Profit]/Table2[Sales]</f>
        <v>7.2445234754196161E-2</v>
      </c>
      <c r="U1883" t="s">
        <v>38</v>
      </c>
    </row>
    <row r="1884" spans="1:21" x14ac:dyDescent="0.35">
      <c r="A1884">
        <v>12009</v>
      </c>
      <c r="B1884" s="1">
        <v>45778</v>
      </c>
      <c r="C1884" s="2">
        <f>YEAR(Table2[Order Date])</f>
        <v>2025</v>
      </c>
      <c r="D1884" s="2" t="str">
        <f>TEXT(Table2[Order Date],"mmm")</f>
        <v>May</v>
      </c>
      <c r="E1884" t="s">
        <v>3889</v>
      </c>
      <c r="F1884" t="s">
        <v>15</v>
      </c>
      <c r="G1884" t="s">
        <v>147</v>
      </c>
      <c r="H1884" t="str">
        <f>VLOOKUP(Table2[[#This Row],[City]], Table46[], 2, FALSE)</f>
        <v>Kerala</v>
      </c>
      <c r="I1884" t="s">
        <v>96</v>
      </c>
      <c r="J1884" t="s">
        <v>138</v>
      </c>
      <c r="K1884" t="s">
        <v>3890</v>
      </c>
      <c r="L1884" s="2">
        <v>5</v>
      </c>
      <c r="M1884" s="11">
        <v>24115</v>
      </c>
      <c r="N1884" s="6">
        <v>5</v>
      </c>
      <c r="O1884" s="4">
        <f>Table2[[#This Row],[Discount]]/100</f>
        <v>0.05</v>
      </c>
      <c r="P1884" s="4" t="str">
        <f>IF(Table2[[#This Row],[Discount%]]=0,"No Discount",
IF(Table2[[#This Row],[Discount%]]&lt;=0.1,"Medium Discount",
IF(Table2[[#This Row],[Discount%]]&lt;=0.2,"High Discount")))</f>
        <v>Medium Discount</v>
      </c>
      <c r="Q1884" s="9">
        <f>(Table2[Unit_Price]*Table2[Quantity])*(Table2[Discount]/100)</f>
        <v>6028.75</v>
      </c>
      <c r="R1884" s="10">
        <v>114546.25</v>
      </c>
      <c r="S1884" s="10">
        <v>17747.46</v>
      </c>
      <c r="T1884" s="4">
        <f>Table2[Profit]/Table2[Sales]</f>
        <v>0.15493706690528933</v>
      </c>
      <c r="U1884" t="s">
        <v>83</v>
      </c>
    </row>
    <row r="1885" spans="1:21" x14ac:dyDescent="0.35">
      <c r="A1885">
        <v>12010</v>
      </c>
      <c r="B1885" s="1">
        <v>45331</v>
      </c>
      <c r="C1885" s="2">
        <f>YEAR(Table2[Order Date])</f>
        <v>2024</v>
      </c>
      <c r="D1885" s="2" t="str">
        <f>TEXT(Table2[Order Date],"mmm")</f>
        <v>Feb</v>
      </c>
      <c r="E1885" t="s">
        <v>3891</v>
      </c>
      <c r="F1885" t="s">
        <v>15</v>
      </c>
      <c r="G1885" t="s">
        <v>93</v>
      </c>
      <c r="H1885" t="str">
        <f>VLOOKUP(Table2[[#This Row],[City]], Table46[], 2, FALSE)</f>
        <v>Tamil Nadu</v>
      </c>
      <c r="I1885" t="s">
        <v>75</v>
      </c>
      <c r="J1885" t="s">
        <v>76</v>
      </c>
      <c r="K1885" t="s">
        <v>2823</v>
      </c>
      <c r="L1885" s="2">
        <v>4</v>
      </c>
      <c r="M1885" s="11">
        <v>45944</v>
      </c>
      <c r="N1885" s="6">
        <v>5</v>
      </c>
      <c r="O1885" s="4">
        <f>Table2[[#This Row],[Discount]]/100</f>
        <v>0.05</v>
      </c>
      <c r="P1885" s="4" t="str">
        <f>IF(Table2[[#This Row],[Discount%]]=0,"No Discount",
IF(Table2[[#This Row],[Discount%]]&lt;=0.1,"Medium Discount",
IF(Table2[[#This Row],[Discount%]]&lt;=0.2,"High Discount")))</f>
        <v>Medium Discount</v>
      </c>
      <c r="Q1885" s="9">
        <f>(Table2[Unit_Price]*Table2[Quantity])*(Table2[Discount]/100)</f>
        <v>9188.8000000000011</v>
      </c>
      <c r="R1885" s="10">
        <v>174587.2</v>
      </c>
      <c r="S1885" s="10">
        <v>23684.63</v>
      </c>
      <c r="T1885" s="4">
        <f>Table2[Profit]/Table2[Sales]</f>
        <v>0.13566074717963286</v>
      </c>
      <c r="U1885" t="s">
        <v>38</v>
      </c>
    </row>
    <row r="1886" spans="1:21" x14ac:dyDescent="0.35">
      <c r="A1886">
        <v>12011</v>
      </c>
      <c r="B1886" s="1">
        <v>45603</v>
      </c>
      <c r="C1886" s="2">
        <f>YEAR(Table2[Order Date])</f>
        <v>2024</v>
      </c>
      <c r="D1886" s="2" t="str">
        <f>TEXT(Table2[Order Date],"mmm")</f>
        <v>Nov</v>
      </c>
      <c r="E1886" t="s">
        <v>3892</v>
      </c>
      <c r="F1886" t="s">
        <v>40</v>
      </c>
      <c r="G1886" t="s">
        <v>103</v>
      </c>
      <c r="H1886" t="str">
        <f>VLOOKUP(Table2[[#This Row],[City]], Table46[], 2, FALSE)</f>
        <v>Gujarat</v>
      </c>
      <c r="I1886" t="s">
        <v>46</v>
      </c>
      <c r="J1886" t="s">
        <v>126</v>
      </c>
      <c r="K1886" t="s">
        <v>3893</v>
      </c>
      <c r="L1886" s="2">
        <v>4</v>
      </c>
      <c r="M1886" s="11">
        <v>58858</v>
      </c>
      <c r="N1886" s="6">
        <v>0</v>
      </c>
      <c r="O1886" s="4">
        <f>Table2[[#This Row],[Discount]]/100</f>
        <v>0</v>
      </c>
      <c r="P1886" s="4" t="str">
        <f>IF(Table2[[#This Row],[Discount%]]=0,"No Discount",
IF(Table2[[#This Row],[Discount%]]&lt;=0.1,"Medium Discount",
IF(Table2[[#This Row],[Discount%]]&lt;=0.2,"High Discount")))</f>
        <v>No Discount</v>
      </c>
      <c r="Q1886" s="9">
        <f>(Table2[Unit_Price]*Table2[Quantity])*(Table2[Discount]/100)</f>
        <v>0</v>
      </c>
      <c r="R1886" s="10">
        <v>235432</v>
      </c>
      <c r="S1886" s="10">
        <v>42510.720000000001</v>
      </c>
      <c r="T1886" s="4">
        <f>Table2[Profit]/Table2[Sales]</f>
        <v>0.18056474905705258</v>
      </c>
      <c r="U1886" t="s">
        <v>20</v>
      </c>
    </row>
    <row r="1887" spans="1:21" x14ac:dyDescent="0.35">
      <c r="A1887">
        <v>12012</v>
      </c>
      <c r="B1887" s="1">
        <v>45429</v>
      </c>
      <c r="C1887" s="2">
        <f>YEAR(Table2[Order Date])</f>
        <v>2024</v>
      </c>
      <c r="D1887" s="2" t="str">
        <f>TEXT(Table2[Order Date],"mmm")</f>
        <v>May</v>
      </c>
      <c r="E1887" t="s">
        <v>3894</v>
      </c>
      <c r="F1887" t="s">
        <v>15</v>
      </c>
      <c r="G1887" t="s">
        <v>147</v>
      </c>
      <c r="H1887" t="str">
        <f>VLOOKUP(Table2[[#This Row],[City]], Table46[], 2, FALSE)</f>
        <v>Kerala</v>
      </c>
      <c r="I1887" t="s">
        <v>75</v>
      </c>
      <c r="J1887" t="s">
        <v>307</v>
      </c>
      <c r="K1887" t="s">
        <v>3895</v>
      </c>
      <c r="L1887" s="2">
        <v>4</v>
      </c>
      <c r="M1887" s="11">
        <v>36627</v>
      </c>
      <c r="N1887" s="6">
        <v>10</v>
      </c>
      <c r="O1887" s="4">
        <f>Table2[[#This Row],[Discount]]/100</f>
        <v>0.1</v>
      </c>
      <c r="P1887" s="4" t="str">
        <f>IF(Table2[[#This Row],[Discount%]]=0,"No Discount",
IF(Table2[[#This Row],[Discount%]]&lt;=0.1,"Medium Discount",
IF(Table2[[#This Row],[Discount%]]&lt;=0.2,"High Discount")))</f>
        <v>Medium Discount</v>
      </c>
      <c r="Q1887" s="9">
        <f>(Table2[Unit_Price]*Table2[Quantity])*(Table2[Discount]/100)</f>
        <v>14650.800000000001</v>
      </c>
      <c r="R1887" s="10">
        <v>131857.20000000001</v>
      </c>
      <c r="S1887" s="10">
        <v>29930.86</v>
      </c>
      <c r="T1887" s="4">
        <f>Table2[Profit]/Table2[Sales]</f>
        <v>0.22699450617789546</v>
      </c>
      <c r="U1887" t="s">
        <v>38</v>
      </c>
    </row>
    <row r="1888" spans="1:21" x14ac:dyDescent="0.35">
      <c r="A1888">
        <v>12013</v>
      </c>
      <c r="B1888" s="1">
        <v>45918</v>
      </c>
      <c r="C1888" s="2">
        <f>YEAR(Table2[Order Date])</f>
        <v>2025</v>
      </c>
      <c r="D1888" s="2" t="str">
        <f>TEXT(Table2[Order Date],"mmm")</f>
        <v>Sep</v>
      </c>
      <c r="E1888" t="s">
        <v>3896</v>
      </c>
      <c r="F1888" t="s">
        <v>40</v>
      </c>
      <c r="G1888" t="s">
        <v>41</v>
      </c>
      <c r="H1888" t="str">
        <f>VLOOKUP(Table2[[#This Row],[City]], Table46[], 2, FALSE)</f>
        <v>Maharashtra</v>
      </c>
      <c r="I1888" t="s">
        <v>30</v>
      </c>
      <c r="J1888" t="s">
        <v>31</v>
      </c>
      <c r="K1888" t="s">
        <v>3897</v>
      </c>
      <c r="L1888" s="2">
        <v>1</v>
      </c>
      <c r="M1888" s="11">
        <v>34368</v>
      </c>
      <c r="N1888" s="6">
        <v>5</v>
      </c>
      <c r="O1888" s="4">
        <f>Table2[[#This Row],[Discount]]/100</f>
        <v>0.05</v>
      </c>
      <c r="P1888" s="4" t="str">
        <f>IF(Table2[[#This Row],[Discount%]]=0,"No Discount",
IF(Table2[[#This Row],[Discount%]]&lt;=0.1,"Medium Discount",
IF(Table2[[#This Row],[Discount%]]&lt;=0.2,"High Discount")))</f>
        <v>Medium Discount</v>
      </c>
      <c r="Q1888" s="9">
        <f>(Table2[Unit_Price]*Table2[Quantity])*(Table2[Discount]/100)</f>
        <v>1718.4</v>
      </c>
      <c r="R1888" s="10">
        <v>32649.599999999999</v>
      </c>
      <c r="S1888" s="10">
        <v>3499.05</v>
      </c>
      <c r="T1888" s="4">
        <f>Table2[Profit]/Table2[Sales]</f>
        <v>0.10716976624522201</v>
      </c>
      <c r="U1888" t="s">
        <v>38</v>
      </c>
    </row>
    <row r="1889" spans="1:21" x14ac:dyDescent="0.35">
      <c r="A1889">
        <v>12014</v>
      </c>
      <c r="B1889" s="1">
        <v>45390</v>
      </c>
      <c r="C1889" s="2">
        <f>YEAR(Table2[Order Date])</f>
        <v>2024</v>
      </c>
      <c r="D1889" s="2" t="str">
        <f>TEXT(Table2[Order Date],"mmm")</f>
        <v>Apr</v>
      </c>
      <c r="E1889" t="s">
        <v>3898</v>
      </c>
      <c r="F1889" t="s">
        <v>40</v>
      </c>
      <c r="G1889" t="s">
        <v>110</v>
      </c>
      <c r="H1889" t="str">
        <f>VLOOKUP(Table2[[#This Row],[City]], Table46[], 2, FALSE)</f>
        <v>Gujarat</v>
      </c>
      <c r="I1889" t="s">
        <v>69</v>
      </c>
      <c r="J1889" t="s">
        <v>517</v>
      </c>
      <c r="K1889" t="s">
        <v>3899</v>
      </c>
      <c r="L1889" s="2">
        <v>2</v>
      </c>
      <c r="M1889" s="11">
        <v>32220</v>
      </c>
      <c r="N1889" s="6">
        <v>20</v>
      </c>
      <c r="O1889" s="4">
        <f>Table2[[#This Row],[Discount]]/100</f>
        <v>0.2</v>
      </c>
      <c r="P1889" s="4" t="str">
        <f>IF(Table2[[#This Row],[Discount%]]=0,"No Discount",
IF(Table2[[#This Row],[Discount%]]&lt;=0.1,"Medium Discount",
IF(Table2[[#This Row],[Discount%]]&lt;=0.2,"High Discount")))</f>
        <v>High Discount</v>
      </c>
      <c r="Q1889" s="9">
        <f>(Table2[Unit_Price]*Table2[Quantity])*(Table2[Discount]/100)</f>
        <v>12888</v>
      </c>
      <c r="R1889" s="10">
        <v>51552</v>
      </c>
      <c r="S1889" s="10">
        <v>12761.9</v>
      </c>
      <c r="T1889" s="4">
        <f>Table2[Profit]/Table2[Sales]</f>
        <v>0.24755392613283675</v>
      </c>
      <c r="U1889" t="s">
        <v>83</v>
      </c>
    </row>
    <row r="1890" spans="1:21" x14ac:dyDescent="0.35">
      <c r="A1890">
        <v>12015</v>
      </c>
      <c r="B1890" s="1">
        <v>45399</v>
      </c>
      <c r="C1890" s="2">
        <f>YEAR(Table2[Order Date])</f>
        <v>2024</v>
      </c>
      <c r="D1890" s="2" t="str">
        <f>TEXT(Table2[Order Date],"mmm")</f>
        <v>Apr</v>
      </c>
      <c r="E1890" t="s">
        <v>3900</v>
      </c>
      <c r="F1890" t="s">
        <v>28</v>
      </c>
      <c r="G1890" t="s">
        <v>114</v>
      </c>
      <c r="H1890" t="str">
        <f>VLOOKUP(Table2[[#This Row],[City]], Table46[], 2, FALSE)</f>
        <v>Jharkhand</v>
      </c>
      <c r="I1890" t="s">
        <v>42</v>
      </c>
      <c r="J1890" t="s">
        <v>43</v>
      </c>
      <c r="K1890" t="s">
        <v>3901</v>
      </c>
      <c r="L1890" s="2">
        <v>2</v>
      </c>
      <c r="M1890" s="11">
        <v>18505</v>
      </c>
      <c r="N1890" s="6">
        <v>5</v>
      </c>
      <c r="O1890" s="4">
        <f>Table2[[#This Row],[Discount]]/100</f>
        <v>0.05</v>
      </c>
      <c r="P1890" s="4" t="str">
        <f>IF(Table2[[#This Row],[Discount%]]=0,"No Discount",
IF(Table2[[#This Row],[Discount%]]&lt;=0.1,"Medium Discount",
IF(Table2[[#This Row],[Discount%]]&lt;=0.2,"High Discount")))</f>
        <v>Medium Discount</v>
      </c>
      <c r="Q1890" s="9">
        <f>(Table2[Unit_Price]*Table2[Quantity])*(Table2[Discount]/100)</f>
        <v>1850.5</v>
      </c>
      <c r="R1890" s="10">
        <v>35159.5</v>
      </c>
      <c r="S1890" s="10">
        <v>7772.96</v>
      </c>
      <c r="T1890" s="4">
        <f>Table2[Profit]/Table2[Sales]</f>
        <v>0.22107709153998209</v>
      </c>
      <c r="U1890" t="s">
        <v>33</v>
      </c>
    </row>
    <row r="1891" spans="1:21" x14ac:dyDescent="0.35">
      <c r="A1891">
        <v>12016</v>
      </c>
      <c r="B1891" s="1">
        <v>45795</v>
      </c>
      <c r="C1891" s="2">
        <f>YEAR(Table2[Order Date])</f>
        <v>2025</v>
      </c>
      <c r="D1891" s="2" t="str">
        <f>TEXT(Table2[Order Date],"mmm")</f>
        <v>May</v>
      </c>
      <c r="E1891" t="s">
        <v>3902</v>
      </c>
      <c r="F1891" t="s">
        <v>15</v>
      </c>
      <c r="G1891" t="s">
        <v>174</v>
      </c>
      <c r="H1891" t="str">
        <f>VLOOKUP(Table2[[#This Row],[City]], Table46[], 2, FALSE)</f>
        <v>Tamil Nadu</v>
      </c>
      <c r="I1891" t="s">
        <v>30</v>
      </c>
      <c r="J1891" t="s">
        <v>31</v>
      </c>
      <c r="K1891" t="s">
        <v>3903</v>
      </c>
      <c r="L1891" s="2">
        <v>2</v>
      </c>
      <c r="M1891" s="11">
        <v>41747</v>
      </c>
      <c r="N1891" s="6">
        <v>20</v>
      </c>
      <c r="O1891" s="4">
        <f>Table2[[#This Row],[Discount]]/100</f>
        <v>0.2</v>
      </c>
      <c r="P1891" s="4" t="str">
        <f>IF(Table2[[#This Row],[Discount%]]=0,"No Discount",
IF(Table2[[#This Row],[Discount%]]&lt;=0.1,"Medium Discount",
IF(Table2[[#This Row],[Discount%]]&lt;=0.2,"High Discount")))</f>
        <v>High Discount</v>
      </c>
      <c r="Q1891" s="9">
        <f>(Table2[Unit_Price]*Table2[Quantity])*(Table2[Discount]/100)</f>
        <v>16698.8</v>
      </c>
      <c r="R1891" s="10">
        <v>66795.199999999997</v>
      </c>
      <c r="S1891" s="10">
        <v>14777.33</v>
      </c>
      <c r="T1891" s="4">
        <f>Table2[Profit]/Table2[Sales]</f>
        <v>0.2212334119816993</v>
      </c>
      <c r="U1891" t="s">
        <v>72</v>
      </c>
    </row>
    <row r="1892" spans="1:21" x14ac:dyDescent="0.35">
      <c r="A1892">
        <v>12017</v>
      </c>
      <c r="B1892" s="1">
        <v>45535</v>
      </c>
      <c r="C1892" s="2">
        <f>YEAR(Table2[Order Date])</f>
        <v>2024</v>
      </c>
      <c r="D1892" s="2" t="str">
        <f>TEXT(Table2[Order Date],"mmm")</f>
        <v>Aug</v>
      </c>
      <c r="E1892" t="s">
        <v>3904</v>
      </c>
      <c r="F1892" t="s">
        <v>22</v>
      </c>
      <c r="G1892" t="s">
        <v>58</v>
      </c>
      <c r="H1892" t="str">
        <f>VLOOKUP(Table2[[#This Row],[City]], Table46[], 2, FALSE)</f>
        <v>Rajashtan</v>
      </c>
      <c r="I1892" t="s">
        <v>42</v>
      </c>
      <c r="J1892" t="s">
        <v>51</v>
      </c>
      <c r="K1892" t="s">
        <v>52</v>
      </c>
      <c r="L1892" s="2">
        <v>5</v>
      </c>
      <c r="M1892" s="11">
        <v>70650</v>
      </c>
      <c r="N1892" s="6">
        <v>15</v>
      </c>
      <c r="O1892" s="4">
        <f>Table2[[#This Row],[Discount]]/100</f>
        <v>0.15</v>
      </c>
      <c r="P1892" s="4" t="str">
        <f>IF(Table2[[#This Row],[Discount%]]=0,"No Discount",
IF(Table2[[#This Row],[Discount%]]&lt;=0.1,"Medium Discount",
IF(Table2[[#This Row],[Discount%]]&lt;=0.2,"High Discount")))</f>
        <v>High Discount</v>
      </c>
      <c r="Q1892" s="9">
        <f>(Table2[Unit_Price]*Table2[Quantity])*(Table2[Discount]/100)</f>
        <v>52987.5</v>
      </c>
      <c r="R1892" s="10">
        <v>300262.5</v>
      </c>
      <c r="S1892" s="10">
        <v>15684.81</v>
      </c>
      <c r="T1892" s="4">
        <f>Table2[Profit]/Table2[Sales]</f>
        <v>5.2236992631447481E-2</v>
      </c>
      <c r="U1892" t="s">
        <v>33</v>
      </c>
    </row>
    <row r="1893" spans="1:21" x14ac:dyDescent="0.35">
      <c r="A1893">
        <v>12018</v>
      </c>
      <c r="B1893" s="1">
        <v>45318</v>
      </c>
      <c r="C1893" s="2">
        <f>YEAR(Table2[Order Date])</f>
        <v>2024</v>
      </c>
      <c r="D1893" s="2" t="str">
        <f>TEXT(Table2[Order Date],"mmm")</f>
        <v>Jan</v>
      </c>
      <c r="E1893" t="s">
        <v>3905</v>
      </c>
      <c r="F1893" t="s">
        <v>15</v>
      </c>
      <c r="G1893" t="s">
        <v>174</v>
      </c>
      <c r="H1893" t="str">
        <f>VLOOKUP(Table2[[#This Row],[City]], Table46[], 2, FALSE)</f>
        <v>Tamil Nadu</v>
      </c>
      <c r="I1893" t="s">
        <v>75</v>
      </c>
      <c r="J1893" t="s">
        <v>76</v>
      </c>
      <c r="K1893" t="s">
        <v>3906</v>
      </c>
      <c r="L1893" s="2">
        <v>1</v>
      </c>
      <c r="M1893" s="11">
        <v>53261</v>
      </c>
      <c r="N1893" s="6">
        <v>15</v>
      </c>
      <c r="O1893" s="4">
        <f>Table2[[#This Row],[Discount]]/100</f>
        <v>0.15</v>
      </c>
      <c r="P1893" s="4" t="str">
        <f>IF(Table2[[#This Row],[Discount%]]=0,"No Discount",
IF(Table2[[#This Row],[Discount%]]&lt;=0.1,"Medium Discount",
IF(Table2[[#This Row],[Discount%]]&lt;=0.2,"High Discount")))</f>
        <v>High Discount</v>
      </c>
      <c r="Q1893" s="9">
        <f>(Table2[Unit_Price]*Table2[Quantity])*(Table2[Discount]/100)</f>
        <v>7989.15</v>
      </c>
      <c r="R1893" s="10">
        <v>45271.85</v>
      </c>
      <c r="S1893" s="10">
        <v>3147.15</v>
      </c>
      <c r="T1893" s="4">
        <f>Table2[Profit]/Table2[Sales]</f>
        <v>6.9516708506500186E-2</v>
      </c>
      <c r="U1893" t="s">
        <v>83</v>
      </c>
    </row>
    <row r="1894" spans="1:21" x14ac:dyDescent="0.35">
      <c r="A1894">
        <v>12019</v>
      </c>
      <c r="B1894" s="1">
        <v>45460</v>
      </c>
      <c r="C1894" s="2">
        <f>YEAR(Table2[Order Date])</f>
        <v>2024</v>
      </c>
      <c r="D1894" s="2" t="str">
        <f>TEXT(Table2[Order Date],"mmm")</f>
        <v>Jun</v>
      </c>
      <c r="E1894" t="s">
        <v>3907</v>
      </c>
      <c r="F1894" t="s">
        <v>22</v>
      </c>
      <c r="G1894" t="s">
        <v>58</v>
      </c>
      <c r="H1894" t="str">
        <f>VLOOKUP(Table2[[#This Row],[City]], Table46[], 2, FALSE)</f>
        <v>Rajashtan</v>
      </c>
      <c r="I1894" t="s">
        <v>129</v>
      </c>
      <c r="J1894" t="s">
        <v>130</v>
      </c>
      <c r="K1894" t="s">
        <v>3908</v>
      </c>
      <c r="L1894" s="2">
        <v>3</v>
      </c>
      <c r="M1894" s="11">
        <v>4334</v>
      </c>
      <c r="N1894" s="6">
        <v>20</v>
      </c>
      <c r="O1894" s="4">
        <f>Table2[[#This Row],[Discount]]/100</f>
        <v>0.2</v>
      </c>
      <c r="P1894" s="4" t="str">
        <f>IF(Table2[[#This Row],[Discount%]]=0,"No Discount",
IF(Table2[[#This Row],[Discount%]]&lt;=0.1,"Medium Discount",
IF(Table2[[#This Row],[Discount%]]&lt;=0.2,"High Discount")))</f>
        <v>High Discount</v>
      </c>
      <c r="Q1894" s="9">
        <f>(Table2[Unit_Price]*Table2[Quantity])*(Table2[Discount]/100)</f>
        <v>2600.4</v>
      </c>
      <c r="R1894" s="10">
        <v>10401.6</v>
      </c>
      <c r="S1894" s="10">
        <v>2317.08</v>
      </c>
      <c r="T1894" s="4">
        <f>Table2[Profit]/Table2[Sales]</f>
        <v>0.22276188278726347</v>
      </c>
      <c r="U1894" t="s">
        <v>20</v>
      </c>
    </row>
    <row r="1895" spans="1:21" x14ac:dyDescent="0.35">
      <c r="A1895">
        <v>12020</v>
      </c>
      <c r="B1895" s="1">
        <v>45737</v>
      </c>
      <c r="C1895" s="2">
        <f>YEAR(Table2[Order Date])</f>
        <v>2025</v>
      </c>
      <c r="D1895" s="2" t="str">
        <f>TEXT(Table2[Order Date],"mmm")</f>
        <v>Mar</v>
      </c>
      <c r="E1895" t="s">
        <v>3909</v>
      </c>
      <c r="F1895" t="s">
        <v>22</v>
      </c>
      <c r="G1895" t="s">
        <v>167</v>
      </c>
      <c r="H1895" t="str">
        <f>VLOOKUP(Table2[[#This Row],[City]], Table46[], 2, FALSE)</f>
        <v>Punjab</v>
      </c>
      <c r="I1895" t="s">
        <v>96</v>
      </c>
      <c r="J1895" t="s">
        <v>97</v>
      </c>
      <c r="K1895" t="s">
        <v>3910</v>
      </c>
      <c r="L1895" s="2">
        <v>5</v>
      </c>
      <c r="M1895" s="11">
        <v>42957</v>
      </c>
      <c r="N1895" s="6">
        <v>15</v>
      </c>
      <c r="O1895" s="4">
        <f>Table2[[#This Row],[Discount]]/100</f>
        <v>0.15</v>
      </c>
      <c r="P1895" s="4" t="str">
        <f>IF(Table2[[#This Row],[Discount%]]=0,"No Discount",
IF(Table2[[#This Row],[Discount%]]&lt;=0.1,"Medium Discount",
IF(Table2[[#This Row],[Discount%]]&lt;=0.2,"High Discount")))</f>
        <v>High Discount</v>
      </c>
      <c r="Q1895" s="9">
        <f>(Table2[Unit_Price]*Table2[Quantity])*(Table2[Discount]/100)</f>
        <v>32217.75</v>
      </c>
      <c r="R1895" s="10">
        <v>182567.25</v>
      </c>
      <c r="S1895" s="10">
        <v>15611.59</v>
      </c>
      <c r="T1895" s="4">
        <f>Table2[Profit]/Table2[Sales]</f>
        <v>8.551144852102445E-2</v>
      </c>
      <c r="U1895" t="s">
        <v>20</v>
      </c>
    </row>
    <row r="1896" spans="1:21" x14ac:dyDescent="0.35">
      <c r="A1896">
        <v>12021</v>
      </c>
      <c r="B1896" s="1">
        <v>45779</v>
      </c>
      <c r="C1896" s="2">
        <f>YEAR(Table2[Order Date])</f>
        <v>2025</v>
      </c>
      <c r="D1896" s="2" t="str">
        <f>TEXT(Table2[Order Date],"mmm")</f>
        <v>May</v>
      </c>
      <c r="E1896" t="s">
        <v>3911</v>
      </c>
      <c r="F1896" t="s">
        <v>40</v>
      </c>
      <c r="G1896" t="s">
        <v>110</v>
      </c>
      <c r="H1896" t="str">
        <f>VLOOKUP(Table2[[#This Row],[City]], Table46[], 2, FALSE)</f>
        <v>Gujarat</v>
      </c>
      <c r="I1896" t="s">
        <v>30</v>
      </c>
      <c r="J1896" t="s">
        <v>227</v>
      </c>
      <c r="K1896" t="s">
        <v>3912</v>
      </c>
      <c r="L1896" s="2">
        <v>5</v>
      </c>
      <c r="M1896" s="11">
        <v>3244</v>
      </c>
      <c r="N1896" s="6">
        <v>10</v>
      </c>
      <c r="O1896" s="4">
        <f>Table2[[#This Row],[Discount]]/100</f>
        <v>0.1</v>
      </c>
      <c r="P1896" s="4" t="str">
        <f>IF(Table2[[#This Row],[Discount%]]=0,"No Discount",
IF(Table2[[#This Row],[Discount%]]&lt;=0.1,"Medium Discount",
IF(Table2[[#This Row],[Discount%]]&lt;=0.2,"High Discount")))</f>
        <v>Medium Discount</v>
      </c>
      <c r="Q1896" s="9">
        <f>(Table2[Unit_Price]*Table2[Quantity])*(Table2[Discount]/100)</f>
        <v>1622</v>
      </c>
      <c r="R1896" s="10">
        <v>14598</v>
      </c>
      <c r="S1896" s="10">
        <v>3173.08</v>
      </c>
      <c r="T1896" s="4">
        <f>Table2[Profit]/Table2[Sales]</f>
        <v>0.21736402246883135</v>
      </c>
      <c r="U1896" t="s">
        <v>33</v>
      </c>
    </row>
    <row r="1897" spans="1:21" x14ac:dyDescent="0.35">
      <c r="A1897">
        <v>12022</v>
      </c>
      <c r="B1897" s="1">
        <v>45931</v>
      </c>
      <c r="C1897" s="2">
        <f>YEAR(Table2[Order Date])</f>
        <v>2025</v>
      </c>
      <c r="D1897" s="2" t="str">
        <f>TEXT(Table2[Order Date],"mmm")</f>
        <v>Oct</v>
      </c>
      <c r="E1897" t="s">
        <v>3913</v>
      </c>
      <c r="F1897" t="s">
        <v>40</v>
      </c>
      <c r="G1897" t="s">
        <v>50</v>
      </c>
      <c r="H1897" t="str">
        <f>VLOOKUP(Table2[[#This Row],[City]], Table46[], 2, FALSE)</f>
        <v>Maharashtra</v>
      </c>
      <c r="I1897" t="s">
        <v>46</v>
      </c>
      <c r="J1897" t="s">
        <v>126</v>
      </c>
      <c r="K1897" t="s">
        <v>3914</v>
      </c>
      <c r="L1897" s="2">
        <v>2</v>
      </c>
      <c r="M1897" s="11">
        <v>8401</v>
      </c>
      <c r="N1897" s="6">
        <v>15</v>
      </c>
      <c r="O1897" s="4">
        <f>Table2[[#This Row],[Discount]]/100</f>
        <v>0.15</v>
      </c>
      <c r="P1897" s="4" t="str">
        <f>IF(Table2[[#This Row],[Discount%]]=0,"No Discount",
IF(Table2[[#This Row],[Discount%]]&lt;=0.1,"Medium Discount",
IF(Table2[[#This Row],[Discount%]]&lt;=0.2,"High Discount")))</f>
        <v>High Discount</v>
      </c>
      <c r="Q1897" s="9">
        <f>(Table2[Unit_Price]*Table2[Quantity])*(Table2[Discount]/100)</f>
        <v>2520.2999999999997</v>
      </c>
      <c r="R1897" s="10">
        <v>14281.7</v>
      </c>
      <c r="S1897" s="10">
        <v>2480.67</v>
      </c>
      <c r="T1897" s="4">
        <f>Table2[Profit]/Table2[Sales]</f>
        <v>0.17369570849408683</v>
      </c>
      <c r="U1897" t="s">
        <v>83</v>
      </c>
    </row>
    <row r="1898" spans="1:21" x14ac:dyDescent="0.35">
      <c r="A1898">
        <v>12023</v>
      </c>
      <c r="B1898" s="1">
        <v>45780</v>
      </c>
      <c r="C1898" s="2">
        <f>YEAR(Table2[Order Date])</f>
        <v>2025</v>
      </c>
      <c r="D1898" s="2" t="str">
        <f>TEXT(Table2[Order Date],"mmm")</f>
        <v>May</v>
      </c>
      <c r="E1898" t="s">
        <v>3915</v>
      </c>
      <c r="F1898" t="s">
        <v>22</v>
      </c>
      <c r="G1898" t="s">
        <v>167</v>
      </c>
      <c r="H1898" t="str">
        <f>VLOOKUP(Table2[[#This Row],[City]], Table46[], 2, FALSE)</f>
        <v>Punjab</v>
      </c>
      <c r="I1898" t="s">
        <v>129</v>
      </c>
      <c r="J1898" t="s">
        <v>148</v>
      </c>
      <c r="K1898" t="s">
        <v>3916</v>
      </c>
      <c r="L1898" s="2">
        <v>2</v>
      </c>
      <c r="M1898" s="11">
        <v>55717</v>
      </c>
      <c r="N1898" s="6">
        <v>20</v>
      </c>
      <c r="O1898" s="4">
        <f>Table2[[#This Row],[Discount]]/100</f>
        <v>0.2</v>
      </c>
      <c r="P1898" s="4" t="str">
        <f>IF(Table2[[#This Row],[Discount%]]=0,"No Discount",
IF(Table2[[#This Row],[Discount%]]&lt;=0.1,"Medium Discount",
IF(Table2[[#This Row],[Discount%]]&lt;=0.2,"High Discount")))</f>
        <v>High Discount</v>
      </c>
      <c r="Q1898" s="9">
        <f>(Table2[Unit_Price]*Table2[Quantity])*(Table2[Discount]/100)</f>
        <v>22286.800000000003</v>
      </c>
      <c r="R1898" s="10">
        <v>89147.199999999997</v>
      </c>
      <c r="S1898" s="10">
        <v>8304.75</v>
      </c>
      <c r="T1898" s="4">
        <f>Table2[Profit]/Table2[Sales]</f>
        <v>9.3157721162302351E-2</v>
      </c>
      <c r="U1898" t="s">
        <v>83</v>
      </c>
    </row>
    <row r="1899" spans="1:21" x14ac:dyDescent="0.35">
      <c r="A1899">
        <v>12024</v>
      </c>
      <c r="B1899" s="1">
        <v>45285</v>
      </c>
      <c r="C1899" s="2">
        <f>YEAR(Table2[Order Date])</f>
        <v>2023</v>
      </c>
      <c r="D1899" s="2" t="str">
        <f>TEXT(Table2[Order Date],"mmm")</f>
        <v>Dec</v>
      </c>
      <c r="E1899" t="s">
        <v>3917</v>
      </c>
      <c r="F1899" t="s">
        <v>40</v>
      </c>
      <c r="G1899" t="s">
        <v>103</v>
      </c>
      <c r="H1899" t="str">
        <f>VLOOKUP(Table2[[#This Row],[City]], Table46[], 2, FALSE)</f>
        <v>Gujarat</v>
      </c>
      <c r="I1899" t="s">
        <v>96</v>
      </c>
      <c r="J1899" t="s">
        <v>97</v>
      </c>
      <c r="K1899" t="s">
        <v>436</v>
      </c>
      <c r="L1899" s="2">
        <v>1</v>
      </c>
      <c r="M1899" s="11">
        <v>12463</v>
      </c>
      <c r="N1899" s="6">
        <v>0</v>
      </c>
      <c r="O1899" s="4">
        <f>Table2[[#This Row],[Discount]]/100</f>
        <v>0</v>
      </c>
      <c r="P1899" s="4" t="str">
        <f>IF(Table2[[#This Row],[Discount%]]=0,"No Discount",
IF(Table2[[#This Row],[Discount%]]&lt;=0.1,"Medium Discount",
IF(Table2[[#This Row],[Discount%]]&lt;=0.2,"High Discount")))</f>
        <v>No Discount</v>
      </c>
      <c r="Q1899" s="9">
        <f>(Table2[Unit_Price]*Table2[Quantity])*(Table2[Discount]/100)</f>
        <v>0</v>
      </c>
      <c r="R1899" s="10">
        <v>12463</v>
      </c>
      <c r="S1899" s="10">
        <v>2373.5700000000002</v>
      </c>
      <c r="T1899" s="4">
        <f>Table2[Profit]/Table2[Sales]</f>
        <v>0.19044933001684988</v>
      </c>
      <c r="U1899" t="s">
        <v>38</v>
      </c>
    </row>
    <row r="1900" spans="1:21" x14ac:dyDescent="0.35">
      <c r="A1900">
        <v>12025</v>
      </c>
      <c r="B1900" s="1">
        <v>45209</v>
      </c>
      <c r="C1900" s="2">
        <f>YEAR(Table2[Order Date])</f>
        <v>2023</v>
      </c>
      <c r="D1900" s="2" t="str">
        <f>TEXT(Table2[Order Date],"mmm")</f>
        <v>Oct</v>
      </c>
      <c r="E1900" t="s">
        <v>3918</v>
      </c>
      <c r="F1900" t="s">
        <v>28</v>
      </c>
      <c r="G1900" t="s">
        <v>29</v>
      </c>
      <c r="H1900" t="str">
        <f>VLOOKUP(Table2[[#This Row],[City]], Table46[], 2, FALSE)</f>
        <v>Bihar</v>
      </c>
      <c r="I1900" t="s">
        <v>42</v>
      </c>
      <c r="J1900" t="s">
        <v>79</v>
      </c>
      <c r="K1900" t="s">
        <v>3919</v>
      </c>
      <c r="L1900" s="2">
        <v>3</v>
      </c>
      <c r="M1900" s="11">
        <v>48250</v>
      </c>
      <c r="N1900" s="6">
        <v>0</v>
      </c>
      <c r="O1900" s="4">
        <f>Table2[[#This Row],[Discount]]/100</f>
        <v>0</v>
      </c>
      <c r="P1900" s="4" t="str">
        <f>IF(Table2[[#This Row],[Discount%]]=0,"No Discount",
IF(Table2[[#This Row],[Discount%]]&lt;=0.1,"Medium Discount",
IF(Table2[[#This Row],[Discount%]]&lt;=0.2,"High Discount")))</f>
        <v>No Discount</v>
      </c>
      <c r="Q1900" s="9">
        <f>(Table2[Unit_Price]*Table2[Quantity])*(Table2[Discount]/100)</f>
        <v>0</v>
      </c>
      <c r="R1900" s="10">
        <v>144750</v>
      </c>
      <c r="S1900" s="10">
        <v>33955.47</v>
      </c>
      <c r="T1900" s="4">
        <f>Table2[Profit]/Table2[Sales]</f>
        <v>0.23458010362694301</v>
      </c>
      <c r="U1900" t="s">
        <v>83</v>
      </c>
    </row>
    <row r="1901" spans="1:21" x14ac:dyDescent="0.35">
      <c r="A1901">
        <v>12026</v>
      </c>
      <c r="B1901" s="1">
        <v>45612</v>
      </c>
      <c r="C1901" s="2">
        <f>YEAR(Table2[Order Date])</f>
        <v>2024</v>
      </c>
      <c r="D1901" s="2" t="str">
        <f>TEXT(Table2[Order Date],"mmm")</f>
        <v>Nov</v>
      </c>
      <c r="E1901" t="s">
        <v>3920</v>
      </c>
      <c r="F1901" t="s">
        <v>15</v>
      </c>
      <c r="G1901" t="s">
        <v>16</v>
      </c>
      <c r="H1901" t="str">
        <f>VLOOKUP(Table2[[#This Row],[City]], Table46[], 2, FALSE)</f>
        <v>Karnataka</v>
      </c>
      <c r="I1901" t="s">
        <v>96</v>
      </c>
      <c r="J1901" t="s">
        <v>97</v>
      </c>
      <c r="K1901" t="s">
        <v>98</v>
      </c>
      <c r="L1901" s="2">
        <v>1</v>
      </c>
      <c r="M1901" s="11">
        <v>18572</v>
      </c>
      <c r="N1901" s="6">
        <v>15</v>
      </c>
      <c r="O1901" s="4">
        <f>Table2[[#This Row],[Discount]]/100</f>
        <v>0.15</v>
      </c>
      <c r="P1901" s="4" t="str">
        <f>IF(Table2[[#This Row],[Discount%]]=0,"No Discount",
IF(Table2[[#This Row],[Discount%]]&lt;=0.1,"Medium Discount",
IF(Table2[[#This Row],[Discount%]]&lt;=0.2,"High Discount")))</f>
        <v>High Discount</v>
      </c>
      <c r="Q1901" s="9">
        <f>(Table2[Unit_Price]*Table2[Quantity])*(Table2[Discount]/100)</f>
        <v>2785.7999999999997</v>
      </c>
      <c r="R1901" s="10">
        <v>15786.2</v>
      </c>
      <c r="S1901" s="10">
        <v>3123.61</v>
      </c>
      <c r="T1901" s="4">
        <f>Table2[Profit]/Table2[Sales]</f>
        <v>0.19786965830915609</v>
      </c>
      <c r="U1901" t="s">
        <v>38</v>
      </c>
    </row>
    <row r="1902" spans="1:21" x14ac:dyDescent="0.35">
      <c r="A1902">
        <v>12027</v>
      </c>
      <c r="B1902" s="1">
        <v>45594</v>
      </c>
      <c r="C1902" s="2">
        <f>YEAR(Table2[Order Date])</f>
        <v>2024</v>
      </c>
      <c r="D1902" s="2" t="str">
        <f>TEXT(Table2[Order Date],"mmm")</f>
        <v>Oct</v>
      </c>
      <c r="E1902" t="s">
        <v>3921</v>
      </c>
      <c r="F1902" t="s">
        <v>22</v>
      </c>
      <c r="G1902" t="s">
        <v>23</v>
      </c>
      <c r="H1902" t="str">
        <f>VLOOKUP(Table2[[#This Row],[City]], Table46[], 2, FALSE)</f>
        <v>Delhi</v>
      </c>
      <c r="I1902" t="s">
        <v>86</v>
      </c>
      <c r="J1902" t="s">
        <v>118</v>
      </c>
      <c r="K1902" t="s">
        <v>3059</v>
      </c>
      <c r="L1902" s="2">
        <v>4</v>
      </c>
      <c r="M1902" s="11">
        <v>64001</v>
      </c>
      <c r="N1902" s="6">
        <v>10</v>
      </c>
      <c r="O1902" s="4">
        <f>Table2[[#This Row],[Discount]]/100</f>
        <v>0.1</v>
      </c>
      <c r="P1902" s="4" t="str">
        <f>IF(Table2[[#This Row],[Discount%]]=0,"No Discount",
IF(Table2[[#This Row],[Discount%]]&lt;=0.1,"Medium Discount",
IF(Table2[[#This Row],[Discount%]]&lt;=0.2,"High Discount")))</f>
        <v>Medium Discount</v>
      </c>
      <c r="Q1902" s="9">
        <f>(Table2[Unit_Price]*Table2[Quantity])*(Table2[Discount]/100)</f>
        <v>25600.400000000001</v>
      </c>
      <c r="R1902" s="10">
        <v>230403.6</v>
      </c>
      <c r="S1902" s="10">
        <v>36781.620000000003</v>
      </c>
      <c r="T1902" s="4">
        <f>Table2[Profit]/Table2[Sales]</f>
        <v>0.15963995354239258</v>
      </c>
      <c r="U1902" t="s">
        <v>33</v>
      </c>
    </row>
    <row r="1903" spans="1:21" x14ac:dyDescent="0.35">
      <c r="A1903">
        <v>12028</v>
      </c>
      <c r="B1903" s="1">
        <v>45276</v>
      </c>
      <c r="C1903" s="2">
        <f>YEAR(Table2[Order Date])</f>
        <v>2023</v>
      </c>
      <c r="D1903" s="2" t="str">
        <f>TEXT(Table2[Order Date],"mmm")</f>
        <v>Dec</v>
      </c>
      <c r="E1903" t="s">
        <v>3922</v>
      </c>
      <c r="F1903" t="s">
        <v>40</v>
      </c>
      <c r="G1903" t="s">
        <v>110</v>
      </c>
      <c r="H1903" t="str">
        <f>VLOOKUP(Table2[[#This Row],[City]], Table46[], 2, FALSE)</f>
        <v>Gujarat</v>
      </c>
      <c r="I1903" t="s">
        <v>46</v>
      </c>
      <c r="J1903" t="s">
        <v>201</v>
      </c>
      <c r="K1903" t="s">
        <v>3923</v>
      </c>
      <c r="L1903" s="2">
        <v>1</v>
      </c>
      <c r="M1903" s="11">
        <v>70622</v>
      </c>
      <c r="N1903" s="6">
        <v>0</v>
      </c>
      <c r="O1903" s="4">
        <f>Table2[[#This Row],[Discount]]/100</f>
        <v>0</v>
      </c>
      <c r="P1903" s="4" t="str">
        <f>IF(Table2[[#This Row],[Discount%]]=0,"No Discount",
IF(Table2[[#This Row],[Discount%]]&lt;=0.1,"Medium Discount",
IF(Table2[[#This Row],[Discount%]]&lt;=0.2,"High Discount")))</f>
        <v>No Discount</v>
      </c>
      <c r="Q1903" s="9">
        <f>(Table2[Unit_Price]*Table2[Quantity])*(Table2[Discount]/100)</f>
        <v>0</v>
      </c>
      <c r="R1903" s="10">
        <v>70622</v>
      </c>
      <c r="S1903" s="10">
        <v>7828.6</v>
      </c>
      <c r="T1903" s="4">
        <f>Table2[Profit]/Table2[Sales]</f>
        <v>0.11085214239188922</v>
      </c>
      <c r="U1903" t="s">
        <v>33</v>
      </c>
    </row>
    <row r="1904" spans="1:21" x14ac:dyDescent="0.35">
      <c r="A1904">
        <v>12029</v>
      </c>
      <c r="B1904" s="1">
        <v>45296</v>
      </c>
      <c r="C1904" s="2">
        <f>YEAR(Table2[Order Date])</f>
        <v>2024</v>
      </c>
      <c r="D1904" s="2" t="str">
        <f>TEXT(Table2[Order Date],"mmm")</f>
        <v>Jan</v>
      </c>
      <c r="E1904" t="s">
        <v>3924</v>
      </c>
      <c r="F1904" t="s">
        <v>15</v>
      </c>
      <c r="G1904" t="s">
        <v>147</v>
      </c>
      <c r="H1904" t="str">
        <f>VLOOKUP(Table2[[#This Row],[City]], Table46[], 2, FALSE)</f>
        <v>Kerala</v>
      </c>
      <c r="I1904" t="s">
        <v>69</v>
      </c>
      <c r="J1904" t="s">
        <v>115</v>
      </c>
      <c r="K1904" t="s">
        <v>3925</v>
      </c>
      <c r="L1904" s="2">
        <v>1</v>
      </c>
      <c r="M1904" s="11">
        <v>1544</v>
      </c>
      <c r="N1904" s="6">
        <v>5</v>
      </c>
      <c r="O1904" s="4">
        <f>Table2[[#This Row],[Discount]]/100</f>
        <v>0.05</v>
      </c>
      <c r="P1904" s="4" t="str">
        <f>IF(Table2[[#This Row],[Discount%]]=0,"No Discount",
IF(Table2[[#This Row],[Discount%]]&lt;=0.1,"Medium Discount",
IF(Table2[[#This Row],[Discount%]]&lt;=0.2,"High Discount")))</f>
        <v>Medium Discount</v>
      </c>
      <c r="Q1904" s="9">
        <f>(Table2[Unit_Price]*Table2[Quantity])*(Table2[Discount]/100)</f>
        <v>77.2</v>
      </c>
      <c r="R1904" s="10">
        <v>1466.8</v>
      </c>
      <c r="S1904" s="10">
        <v>96.94</v>
      </c>
      <c r="T1904" s="4">
        <f>Table2[Profit]/Table2[Sales]</f>
        <v>6.6089446413962374E-2</v>
      </c>
      <c r="U1904" t="s">
        <v>33</v>
      </c>
    </row>
    <row r="1905" spans="1:21" x14ac:dyDescent="0.35">
      <c r="A1905">
        <v>12030</v>
      </c>
      <c r="B1905" s="1">
        <v>45681</v>
      </c>
      <c r="C1905" s="2">
        <f>YEAR(Table2[Order Date])</f>
        <v>2025</v>
      </c>
      <c r="D1905" s="2" t="str">
        <f>TEXT(Table2[Order Date],"mmm")</f>
        <v>Jan</v>
      </c>
      <c r="E1905" t="s">
        <v>3926</v>
      </c>
      <c r="F1905" t="s">
        <v>22</v>
      </c>
      <c r="G1905" t="s">
        <v>74</v>
      </c>
      <c r="H1905" t="str">
        <f>VLOOKUP(Table2[[#This Row],[City]], Table46[], 2, FALSE)</f>
        <v>Chandigarh</v>
      </c>
      <c r="I1905" t="s">
        <v>42</v>
      </c>
      <c r="J1905" t="s">
        <v>188</v>
      </c>
      <c r="K1905" t="s">
        <v>3927</v>
      </c>
      <c r="L1905" s="2">
        <v>1</v>
      </c>
      <c r="M1905" s="11">
        <v>58479</v>
      </c>
      <c r="N1905" s="6">
        <v>10</v>
      </c>
      <c r="O1905" s="4">
        <f>Table2[[#This Row],[Discount]]/100</f>
        <v>0.1</v>
      </c>
      <c r="P1905" s="4" t="str">
        <f>IF(Table2[[#This Row],[Discount%]]=0,"No Discount",
IF(Table2[[#This Row],[Discount%]]&lt;=0.1,"Medium Discount",
IF(Table2[[#This Row],[Discount%]]&lt;=0.2,"High Discount")))</f>
        <v>Medium Discount</v>
      </c>
      <c r="Q1905" s="9">
        <f>(Table2[Unit_Price]*Table2[Quantity])*(Table2[Discount]/100)</f>
        <v>5847.9000000000005</v>
      </c>
      <c r="R1905" s="10">
        <v>52631.1</v>
      </c>
      <c r="S1905" s="10">
        <v>3786.2</v>
      </c>
      <c r="T1905" s="4">
        <f>Table2[Profit]/Table2[Sales]</f>
        <v>7.1938454639937227E-2</v>
      </c>
      <c r="U1905" t="s">
        <v>38</v>
      </c>
    </row>
    <row r="1906" spans="1:21" x14ac:dyDescent="0.35">
      <c r="A1906">
        <v>12031</v>
      </c>
      <c r="B1906" s="1">
        <v>45555</v>
      </c>
      <c r="C1906" s="2">
        <f>YEAR(Table2[Order Date])</f>
        <v>2024</v>
      </c>
      <c r="D1906" s="2" t="str">
        <f>TEXT(Table2[Order Date],"mmm")</f>
        <v>Sep</v>
      </c>
      <c r="E1906" t="s">
        <v>3928</v>
      </c>
      <c r="F1906" t="s">
        <v>40</v>
      </c>
      <c r="G1906" t="s">
        <v>110</v>
      </c>
      <c r="H1906" t="str">
        <f>VLOOKUP(Table2[[#This Row],[City]], Table46[], 2, FALSE)</f>
        <v>Gujarat</v>
      </c>
      <c r="I1906" t="s">
        <v>24</v>
      </c>
      <c r="J1906" t="s">
        <v>25</v>
      </c>
      <c r="K1906" t="s">
        <v>3929</v>
      </c>
      <c r="L1906" s="2">
        <v>5</v>
      </c>
      <c r="M1906" s="11">
        <v>75993</v>
      </c>
      <c r="N1906" s="6">
        <v>0</v>
      </c>
      <c r="O1906" s="4">
        <f>Table2[[#This Row],[Discount]]/100</f>
        <v>0</v>
      </c>
      <c r="P1906" s="4" t="str">
        <f>IF(Table2[[#This Row],[Discount%]]=0,"No Discount",
IF(Table2[[#This Row],[Discount%]]&lt;=0.1,"Medium Discount",
IF(Table2[[#This Row],[Discount%]]&lt;=0.2,"High Discount")))</f>
        <v>No Discount</v>
      </c>
      <c r="Q1906" s="9">
        <f>(Table2[Unit_Price]*Table2[Quantity])*(Table2[Discount]/100)</f>
        <v>0</v>
      </c>
      <c r="R1906" s="10">
        <v>379965</v>
      </c>
      <c r="S1906" s="10">
        <v>64504.3</v>
      </c>
      <c r="T1906" s="4">
        <f>Table2[Profit]/Table2[Sales]</f>
        <v>0.16976379403366101</v>
      </c>
      <c r="U1906" t="s">
        <v>83</v>
      </c>
    </row>
    <row r="1907" spans="1:21" x14ac:dyDescent="0.35">
      <c r="A1907">
        <v>12032</v>
      </c>
      <c r="B1907" s="1">
        <v>45241</v>
      </c>
      <c r="C1907" s="2">
        <f>YEAR(Table2[Order Date])</f>
        <v>2023</v>
      </c>
      <c r="D1907" s="2" t="str">
        <f>TEXT(Table2[Order Date],"mmm")</f>
        <v>Nov</v>
      </c>
      <c r="E1907" t="s">
        <v>3930</v>
      </c>
      <c r="F1907" t="s">
        <v>22</v>
      </c>
      <c r="G1907" t="s">
        <v>54</v>
      </c>
      <c r="H1907" t="str">
        <f>VLOOKUP(Table2[[#This Row],[City]], Table46[], 2, FALSE)</f>
        <v>Uttar Pradesh</v>
      </c>
      <c r="I1907" t="s">
        <v>17</v>
      </c>
      <c r="J1907" t="s">
        <v>100</v>
      </c>
      <c r="K1907" t="s">
        <v>3794</v>
      </c>
      <c r="L1907" s="2">
        <v>3</v>
      </c>
      <c r="M1907" s="11">
        <v>31894</v>
      </c>
      <c r="N1907" s="6">
        <v>15</v>
      </c>
      <c r="O1907" s="4">
        <f>Table2[[#This Row],[Discount]]/100</f>
        <v>0.15</v>
      </c>
      <c r="P1907" s="4" t="str">
        <f>IF(Table2[[#This Row],[Discount%]]=0,"No Discount",
IF(Table2[[#This Row],[Discount%]]&lt;=0.1,"Medium Discount",
IF(Table2[[#This Row],[Discount%]]&lt;=0.2,"High Discount")))</f>
        <v>High Discount</v>
      </c>
      <c r="Q1907" s="9">
        <f>(Table2[Unit_Price]*Table2[Quantity])*(Table2[Discount]/100)</f>
        <v>14352.3</v>
      </c>
      <c r="R1907" s="10">
        <v>81329.7</v>
      </c>
      <c r="S1907" s="10">
        <v>18780.740000000002</v>
      </c>
      <c r="T1907" s="4">
        <f>Table2[Profit]/Table2[Sales]</f>
        <v>0.23092105344050209</v>
      </c>
      <c r="U1907" t="s">
        <v>72</v>
      </c>
    </row>
    <row r="1908" spans="1:21" x14ac:dyDescent="0.35">
      <c r="A1908">
        <v>12033</v>
      </c>
      <c r="B1908" s="1">
        <v>45592</v>
      </c>
      <c r="C1908" s="2">
        <f>YEAR(Table2[Order Date])</f>
        <v>2024</v>
      </c>
      <c r="D1908" s="2" t="str">
        <f>TEXT(Table2[Order Date],"mmm")</f>
        <v>Oct</v>
      </c>
      <c r="E1908" t="s">
        <v>3931</v>
      </c>
      <c r="F1908" t="s">
        <v>40</v>
      </c>
      <c r="G1908" t="s">
        <v>62</v>
      </c>
      <c r="H1908" t="str">
        <f>VLOOKUP(Table2[[#This Row],[City]], Table46[], 2, FALSE)</f>
        <v>Goa</v>
      </c>
      <c r="I1908" t="s">
        <v>30</v>
      </c>
      <c r="J1908" t="s">
        <v>104</v>
      </c>
      <c r="K1908" t="s">
        <v>2546</v>
      </c>
      <c r="L1908" s="2">
        <v>3</v>
      </c>
      <c r="M1908" s="11">
        <v>71258</v>
      </c>
      <c r="N1908" s="6">
        <v>20</v>
      </c>
      <c r="O1908" s="4">
        <f>Table2[[#This Row],[Discount]]/100</f>
        <v>0.2</v>
      </c>
      <c r="P1908" s="4" t="str">
        <f>IF(Table2[[#This Row],[Discount%]]=0,"No Discount",
IF(Table2[[#This Row],[Discount%]]&lt;=0.1,"Medium Discount",
IF(Table2[[#This Row],[Discount%]]&lt;=0.2,"High Discount")))</f>
        <v>High Discount</v>
      </c>
      <c r="Q1908" s="9">
        <f>(Table2[Unit_Price]*Table2[Quantity])*(Table2[Discount]/100)</f>
        <v>42754.8</v>
      </c>
      <c r="R1908" s="10">
        <v>171019.2</v>
      </c>
      <c r="S1908" s="10">
        <v>28222.22</v>
      </c>
      <c r="T1908" s="4">
        <f>Table2[Profit]/Table2[Sales]</f>
        <v>0.16502369324613844</v>
      </c>
      <c r="U1908" t="s">
        <v>83</v>
      </c>
    </row>
    <row r="1909" spans="1:21" x14ac:dyDescent="0.35">
      <c r="A1909">
        <v>12034</v>
      </c>
      <c r="B1909" s="1">
        <v>45873</v>
      </c>
      <c r="C1909" s="2">
        <f>YEAR(Table2[Order Date])</f>
        <v>2025</v>
      </c>
      <c r="D1909" s="2" t="str">
        <f>TEXT(Table2[Order Date],"mmm")</f>
        <v>Aug</v>
      </c>
      <c r="E1909" t="s">
        <v>3932</v>
      </c>
      <c r="F1909" t="s">
        <v>22</v>
      </c>
      <c r="G1909" t="s">
        <v>167</v>
      </c>
      <c r="H1909" t="str">
        <f>VLOOKUP(Table2[[#This Row],[City]], Table46[], 2, FALSE)</f>
        <v>Punjab</v>
      </c>
      <c r="I1909" t="s">
        <v>96</v>
      </c>
      <c r="J1909" t="s">
        <v>214</v>
      </c>
      <c r="K1909" t="s">
        <v>3933</v>
      </c>
      <c r="L1909" s="2">
        <v>4</v>
      </c>
      <c r="M1909" s="11">
        <v>21950</v>
      </c>
      <c r="N1909" s="6">
        <v>5</v>
      </c>
      <c r="O1909" s="4">
        <f>Table2[[#This Row],[Discount]]/100</f>
        <v>0.05</v>
      </c>
      <c r="P1909" s="4" t="str">
        <f>IF(Table2[[#This Row],[Discount%]]=0,"No Discount",
IF(Table2[[#This Row],[Discount%]]&lt;=0.1,"Medium Discount",
IF(Table2[[#This Row],[Discount%]]&lt;=0.2,"High Discount")))</f>
        <v>Medium Discount</v>
      </c>
      <c r="Q1909" s="9">
        <f>(Table2[Unit_Price]*Table2[Quantity])*(Table2[Discount]/100)</f>
        <v>4390</v>
      </c>
      <c r="R1909" s="10">
        <v>83410</v>
      </c>
      <c r="S1909" s="10">
        <v>14277.24</v>
      </c>
      <c r="T1909" s="4">
        <f>Table2[Profit]/Table2[Sales]</f>
        <v>0.17116940414818366</v>
      </c>
      <c r="U1909" t="s">
        <v>83</v>
      </c>
    </row>
    <row r="1910" spans="1:21" x14ac:dyDescent="0.35">
      <c r="A1910">
        <v>12035</v>
      </c>
      <c r="B1910" s="1">
        <v>45533</v>
      </c>
      <c r="C1910" s="2">
        <f>YEAR(Table2[Order Date])</f>
        <v>2024</v>
      </c>
      <c r="D1910" s="2" t="str">
        <f>TEXT(Table2[Order Date],"mmm")</f>
        <v>Aug</v>
      </c>
      <c r="E1910" t="s">
        <v>3934</v>
      </c>
      <c r="F1910" t="s">
        <v>22</v>
      </c>
      <c r="G1910" t="s">
        <v>74</v>
      </c>
      <c r="H1910" t="str">
        <f>VLOOKUP(Table2[[#This Row],[City]], Table46[], 2, FALSE)</f>
        <v>Chandigarh</v>
      </c>
      <c r="I1910" t="s">
        <v>42</v>
      </c>
      <c r="J1910" t="s">
        <v>446</v>
      </c>
      <c r="K1910" t="s">
        <v>3935</v>
      </c>
      <c r="L1910" s="2">
        <v>5</v>
      </c>
      <c r="M1910" s="11">
        <v>54657</v>
      </c>
      <c r="N1910" s="6">
        <v>10</v>
      </c>
      <c r="O1910" s="4">
        <f>Table2[[#This Row],[Discount]]/100</f>
        <v>0.1</v>
      </c>
      <c r="P1910" s="4" t="str">
        <f>IF(Table2[[#This Row],[Discount%]]=0,"No Discount",
IF(Table2[[#This Row],[Discount%]]&lt;=0.1,"Medium Discount",
IF(Table2[[#This Row],[Discount%]]&lt;=0.2,"High Discount")))</f>
        <v>Medium Discount</v>
      </c>
      <c r="Q1910" s="9">
        <f>(Table2[Unit_Price]*Table2[Quantity])*(Table2[Discount]/100)</f>
        <v>27328.5</v>
      </c>
      <c r="R1910" s="10">
        <v>245956.5</v>
      </c>
      <c r="S1910" s="10">
        <v>60078.61</v>
      </c>
      <c r="T1910" s="4">
        <f>Table2[Profit]/Table2[Sales]</f>
        <v>0.24426518510386999</v>
      </c>
      <c r="U1910" t="s">
        <v>38</v>
      </c>
    </row>
    <row r="1911" spans="1:21" x14ac:dyDescent="0.35">
      <c r="A1911">
        <v>12036</v>
      </c>
      <c r="B1911" s="1">
        <v>45312</v>
      </c>
      <c r="C1911" s="2">
        <f>YEAR(Table2[Order Date])</f>
        <v>2024</v>
      </c>
      <c r="D1911" s="2" t="str">
        <f>TEXT(Table2[Order Date],"mmm")</f>
        <v>Jan</v>
      </c>
      <c r="E1911" t="s">
        <v>3936</v>
      </c>
      <c r="F1911" t="s">
        <v>15</v>
      </c>
      <c r="G1911" t="s">
        <v>147</v>
      </c>
      <c r="H1911" t="str">
        <f>VLOOKUP(Table2[[#This Row],[City]], Table46[], 2, FALSE)</f>
        <v>Kerala</v>
      </c>
      <c r="I1911" t="s">
        <v>17</v>
      </c>
      <c r="J1911" t="s">
        <v>55</v>
      </c>
      <c r="K1911" t="s">
        <v>3937</v>
      </c>
      <c r="L1911" s="2">
        <v>5</v>
      </c>
      <c r="M1911" s="11">
        <v>28722</v>
      </c>
      <c r="N1911" s="6">
        <v>5</v>
      </c>
      <c r="O1911" s="4">
        <f>Table2[[#This Row],[Discount]]/100</f>
        <v>0.05</v>
      </c>
      <c r="P1911" s="4" t="str">
        <f>IF(Table2[[#This Row],[Discount%]]=0,"No Discount",
IF(Table2[[#This Row],[Discount%]]&lt;=0.1,"Medium Discount",
IF(Table2[[#This Row],[Discount%]]&lt;=0.2,"High Discount")))</f>
        <v>Medium Discount</v>
      </c>
      <c r="Q1911" s="9">
        <f>(Table2[Unit_Price]*Table2[Quantity])*(Table2[Discount]/100)</f>
        <v>7180.5</v>
      </c>
      <c r="R1911" s="10">
        <v>136429.5</v>
      </c>
      <c r="S1911" s="10">
        <v>20182.22</v>
      </c>
      <c r="T1911" s="4">
        <f>Table2[Profit]/Table2[Sales]</f>
        <v>0.14793149575421738</v>
      </c>
      <c r="U1911" t="s">
        <v>38</v>
      </c>
    </row>
    <row r="1912" spans="1:21" x14ac:dyDescent="0.35">
      <c r="A1912">
        <v>12037</v>
      </c>
      <c r="B1912" s="1">
        <v>45815</v>
      </c>
      <c r="C1912" s="2">
        <f>YEAR(Table2[Order Date])</f>
        <v>2025</v>
      </c>
      <c r="D1912" s="2" t="str">
        <f>TEXT(Table2[Order Date],"mmm")</f>
        <v>Jun</v>
      </c>
      <c r="E1912" t="s">
        <v>3938</v>
      </c>
      <c r="F1912" t="s">
        <v>40</v>
      </c>
      <c r="G1912" t="s">
        <v>62</v>
      </c>
      <c r="H1912" t="str">
        <f>VLOOKUP(Table2[[#This Row],[City]], Table46[], 2, FALSE)</f>
        <v>Goa</v>
      </c>
      <c r="I1912" t="s">
        <v>42</v>
      </c>
      <c r="J1912" t="s">
        <v>446</v>
      </c>
      <c r="K1912" t="s">
        <v>3939</v>
      </c>
      <c r="L1912" s="2">
        <v>2</v>
      </c>
      <c r="M1912" s="11">
        <v>48585</v>
      </c>
      <c r="N1912" s="6">
        <v>5</v>
      </c>
      <c r="O1912" s="4">
        <f>Table2[[#This Row],[Discount]]/100</f>
        <v>0.05</v>
      </c>
      <c r="P1912" s="4" t="str">
        <f>IF(Table2[[#This Row],[Discount%]]=0,"No Discount",
IF(Table2[[#This Row],[Discount%]]&lt;=0.1,"Medium Discount",
IF(Table2[[#This Row],[Discount%]]&lt;=0.2,"High Discount")))</f>
        <v>Medium Discount</v>
      </c>
      <c r="Q1912" s="9">
        <f>(Table2[Unit_Price]*Table2[Quantity])*(Table2[Discount]/100)</f>
        <v>4858.5</v>
      </c>
      <c r="R1912" s="10">
        <v>92311.5</v>
      </c>
      <c r="S1912" s="10">
        <v>9970.1200000000008</v>
      </c>
      <c r="T1912" s="4">
        <f>Table2[Profit]/Table2[Sales]</f>
        <v>0.10800517811973591</v>
      </c>
      <c r="U1912" t="s">
        <v>72</v>
      </c>
    </row>
    <row r="1913" spans="1:21" x14ac:dyDescent="0.35">
      <c r="A1913">
        <v>12038</v>
      </c>
      <c r="B1913" s="1">
        <v>45314</v>
      </c>
      <c r="C1913" s="2">
        <f>YEAR(Table2[Order Date])</f>
        <v>2024</v>
      </c>
      <c r="D1913" s="2" t="str">
        <f>TEXT(Table2[Order Date],"mmm")</f>
        <v>Jan</v>
      </c>
      <c r="E1913" t="s">
        <v>3940</v>
      </c>
      <c r="F1913" t="s">
        <v>22</v>
      </c>
      <c r="G1913" t="s">
        <v>54</v>
      </c>
      <c r="H1913" t="str">
        <f>VLOOKUP(Table2[[#This Row],[City]], Table46[], 2, FALSE)</f>
        <v>Uttar Pradesh</v>
      </c>
      <c r="I1913" t="s">
        <v>24</v>
      </c>
      <c r="J1913" t="s">
        <v>133</v>
      </c>
      <c r="K1913" t="s">
        <v>3941</v>
      </c>
      <c r="L1913" s="2">
        <v>3</v>
      </c>
      <c r="M1913" s="11">
        <v>76089</v>
      </c>
      <c r="N1913" s="6">
        <v>5</v>
      </c>
      <c r="O1913" s="4">
        <f>Table2[[#This Row],[Discount]]/100</f>
        <v>0.05</v>
      </c>
      <c r="P1913" s="4" t="str">
        <f>IF(Table2[[#This Row],[Discount%]]=0,"No Discount",
IF(Table2[[#This Row],[Discount%]]&lt;=0.1,"Medium Discount",
IF(Table2[[#This Row],[Discount%]]&lt;=0.2,"High Discount")))</f>
        <v>Medium Discount</v>
      </c>
      <c r="Q1913" s="9">
        <f>(Table2[Unit_Price]*Table2[Quantity])*(Table2[Discount]/100)</f>
        <v>11413.35</v>
      </c>
      <c r="R1913" s="10">
        <v>216853.65</v>
      </c>
      <c r="S1913" s="10">
        <v>53711.74</v>
      </c>
      <c r="T1913" s="4">
        <f>Table2[Profit]/Table2[Sales]</f>
        <v>0.24768658493873633</v>
      </c>
      <c r="U1913" t="s">
        <v>33</v>
      </c>
    </row>
    <row r="1914" spans="1:21" x14ac:dyDescent="0.35">
      <c r="A1914">
        <v>12039</v>
      </c>
      <c r="B1914" s="1">
        <v>45890</v>
      </c>
      <c r="C1914" s="2">
        <f>YEAR(Table2[Order Date])</f>
        <v>2025</v>
      </c>
      <c r="D1914" s="2" t="str">
        <f>TEXT(Table2[Order Date],"mmm")</f>
        <v>Aug</v>
      </c>
      <c r="E1914" t="s">
        <v>3942</v>
      </c>
      <c r="F1914" t="s">
        <v>28</v>
      </c>
      <c r="G1914" t="s">
        <v>85</v>
      </c>
      <c r="H1914" t="str">
        <f>VLOOKUP(Table2[[#This Row],[City]], Table46[], 2, FALSE)</f>
        <v>Odisha</v>
      </c>
      <c r="I1914" t="s">
        <v>46</v>
      </c>
      <c r="J1914" t="s">
        <v>209</v>
      </c>
      <c r="K1914" t="s">
        <v>3943</v>
      </c>
      <c r="L1914" s="2">
        <v>3</v>
      </c>
      <c r="M1914" s="11">
        <v>27455</v>
      </c>
      <c r="N1914" s="6">
        <v>15</v>
      </c>
      <c r="O1914" s="4">
        <f>Table2[[#This Row],[Discount]]/100</f>
        <v>0.15</v>
      </c>
      <c r="P1914" s="4" t="str">
        <f>IF(Table2[[#This Row],[Discount%]]=0,"No Discount",
IF(Table2[[#This Row],[Discount%]]&lt;=0.1,"Medium Discount",
IF(Table2[[#This Row],[Discount%]]&lt;=0.2,"High Discount")))</f>
        <v>High Discount</v>
      </c>
      <c r="Q1914" s="9">
        <f>(Table2[Unit_Price]*Table2[Quantity])*(Table2[Discount]/100)</f>
        <v>12354.75</v>
      </c>
      <c r="R1914" s="10">
        <v>70010.25</v>
      </c>
      <c r="S1914" s="10">
        <v>6127.26</v>
      </c>
      <c r="T1914" s="4">
        <f>Table2[Profit]/Table2[Sales]</f>
        <v>8.7519470363268237E-2</v>
      </c>
      <c r="U1914" t="s">
        <v>20</v>
      </c>
    </row>
    <row r="1915" spans="1:21" x14ac:dyDescent="0.35">
      <c r="A1915">
        <v>12040</v>
      </c>
      <c r="B1915" s="1">
        <v>45855</v>
      </c>
      <c r="C1915" s="2">
        <f>YEAR(Table2[Order Date])</f>
        <v>2025</v>
      </c>
      <c r="D1915" s="2" t="str">
        <f>TEXT(Table2[Order Date],"mmm")</f>
        <v>Jul</v>
      </c>
      <c r="E1915" t="s">
        <v>3944</v>
      </c>
      <c r="F1915" t="s">
        <v>15</v>
      </c>
      <c r="G1915" t="s">
        <v>174</v>
      </c>
      <c r="H1915" t="str">
        <f>VLOOKUP(Table2[[#This Row],[City]], Table46[], 2, FALSE)</f>
        <v>Tamil Nadu</v>
      </c>
      <c r="I1915" t="s">
        <v>69</v>
      </c>
      <c r="J1915" t="s">
        <v>151</v>
      </c>
      <c r="K1915" t="s">
        <v>3945</v>
      </c>
      <c r="L1915" s="2">
        <v>1</v>
      </c>
      <c r="M1915" s="11">
        <v>15713</v>
      </c>
      <c r="N1915" s="6">
        <v>0</v>
      </c>
      <c r="O1915" s="4">
        <f>Table2[[#This Row],[Discount]]/100</f>
        <v>0</v>
      </c>
      <c r="P1915" s="4" t="str">
        <f>IF(Table2[[#This Row],[Discount%]]=0,"No Discount",
IF(Table2[[#This Row],[Discount%]]&lt;=0.1,"Medium Discount",
IF(Table2[[#This Row],[Discount%]]&lt;=0.2,"High Discount")))</f>
        <v>No Discount</v>
      </c>
      <c r="Q1915" s="9">
        <f>(Table2[Unit_Price]*Table2[Quantity])*(Table2[Discount]/100)</f>
        <v>0</v>
      </c>
      <c r="R1915" s="10">
        <v>15713</v>
      </c>
      <c r="S1915" s="10">
        <v>3340.58</v>
      </c>
      <c r="T1915" s="4">
        <f>Table2[Profit]/Table2[Sales]</f>
        <v>0.21259975816203144</v>
      </c>
      <c r="U1915" t="s">
        <v>72</v>
      </c>
    </row>
    <row r="1916" spans="1:21" x14ac:dyDescent="0.35">
      <c r="A1916">
        <v>12041</v>
      </c>
      <c r="B1916" s="1">
        <v>45814</v>
      </c>
      <c r="C1916" s="2">
        <f>YEAR(Table2[Order Date])</f>
        <v>2025</v>
      </c>
      <c r="D1916" s="2" t="str">
        <f>TEXT(Table2[Order Date],"mmm")</f>
        <v>Jun</v>
      </c>
      <c r="E1916" t="s">
        <v>3946</v>
      </c>
      <c r="F1916" t="s">
        <v>15</v>
      </c>
      <c r="G1916" t="s">
        <v>147</v>
      </c>
      <c r="H1916" t="str">
        <f>VLOOKUP(Table2[[#This Row],[City]], Table46[], 2, FALSE)</f>
        <v>Kerala</v>
      </c>
      <c r="I1916" t="s">
        <v>42</v>
      </c>
      <c r="J1916" t="s">
        <v>446</v>
      </c>
      <c r="K1916" t="s">
        <v>3947</v>
      </c>
      <c r="L1916" s="2">
        <v>3</v>
      </c>
      <c r="M1916" s="11">
        <v>4084</v>
      </c>
      <c r="N1916" s="6">
        <v>5</v>
      </c>
      <c r="O1916" s="4">
        <f>Table2[[#This Row],[Discount]]/100</f>
        <v>0.05</v>
      </c>
      <c r="P1916" s="4" t="str">
        <f>IF(Table2[[#This Row],[Discount%]]=0,"No Discount",
IF(Table2[[#This Row],[Discount%]]&lt;=0.1,"Medium Discount",
IF(Table2[[#This Row],[Discount%]]&lt;=0.2,"High Discount")))</f>
        <v>Medium Discount</v>
      </c>
      <c r="Q1916" s="9">
        <f>(Table2[Unit_Price]*Table2[Quantity])*(Table2[Discount]/100)</f>
        <v>612.6</v>
      </c>
      <c r="R1916" s="10">
        <v>11639.4</v>
      </c>
      <c r="S1916" s="10">
        <v>1429.58</v>
      </c>
      <c r="T1916" s="4">
        <f>Table2[Profit]/Table2[Sales]</f>
        <v>0.12282248225853566</v>
      </c>
      <c r="U1916" t="s">
        <v>83</v>
      </c>
    </row>
    <row r="1917" spans="1:21" x14ac:dyDescent="0.35">
      <c r="A1917">
        <v>12042</v>
      </c>
      <c r="B1917" s="1">
        <v>45395</v>
      </c>
      <c r="C1917" s="2">
        <f>YEAR(Table2[Order Date])</f>
        <v>2024</v>
      </c>
      <c r="D1917" s="2" t="str">
        <f>TEXT(Table2[Order Date],"mmm")</f>
        <v>Apr</v>
      </c>
      <c r="E1917" t="s">
        <v>3948</v>
      </c>
      <c r="F1917" t="s">
        <v>15</v>
      </c>
      <c r="G1917" t="s">
        <v>68</v>
      </c>
      <c r="H1917" t="str">
        <f>VLOOKUP(Table2[[#This Row],[City]], Table46[], 2, FALSE)</f>
        <v>Telangana</v>
      </c>
      <c r="I1917" t="s">
        <v>46</v>
      </c>
      <c r="J1917" t="s">
        <v>201</v>
      </c>
      <c r="K1917" t="s">
        <v>3949</v>
      </c>
      <c r="L1917" s="2">
        <v>5</v>
      </c>
      <c r="M1917" s="11">
        <v>48454</v>
      </c>
      <c r="N1917" s="6">
        <v>15</v>
      </c>
      <c r="O1917" s="4">
        <f>Table2[[#This Row],[Discount]]/100</f>
        <v>0.15</v>
      </c>
      <c r="P1917" s="4" t="str">
        <f>IF(Table2[[#This Row],[Discount%]]=0,"No Discount",
IF(Table2[[#This Row],[Discount%]]&lt;=0.1,"Medium Discount",
IF(Table2[[#This Row],[Discount%]]&lt;=0.2,"High Discount")))</f>
        <v>High Discount</v>
      </c>
      <c r="Q1917" s="9">
        <f>(Table2[Unit_Price]*Table2[Quantity])*(Table2[Discount]/100)</f>
        <v>36340.5</v>
      </c>
      <c r="R1917" s="10">
        <v>205929.5</v>
      </c>
      <c r="S1917" s="10">
        <v>27567.8</v>
      </c>
      <c r="T1917" s="4">
        <f>Table2[Profit]/Table2[Sales]</f>
        <v>0.13387008660730979</v>
      </c>
      <c r="U1917" t="s">
        <v>83</v>
      </c>
    </row>
    <row r="1918" spans="1:21" x14ac:dyDescent="0.35">
      <c r="A1918">
        <v>12043</v>
      </c>
      <c r="B1918" s="1">
        <v>45475</v>
      </c>
      <c r="C1918" s="2">
        <f>YEAR(Table2[Order Date])</f>
        <v>2024</v>
      </c>
      <c r="D1918" s="2" t="str">
        <f>TEXT(Table2[Order Date],"mmm")</f>
        <v>Jul</v>
      </c>
      <c r="E1918" t="s">
        <v>3950</v>
      </c>
      <c r="F1918" t="s">
        <v>28</v>
      </c>
      <c r="G1918" t="s">
        <v>114</v>
      </c>
      <c r="H1918" t="str">
        <f>VLOOKUP(Table2[[#This Row],[City]], Table46[], 2, FALSE)</f>
        <v>Jharkhand</v>
      </c>
      <c r="I1918" t="s">
        <v>17</v>
      </c>
      <c r="J1918" t="s">
        <v>18</v>
      </c>
      <c r="K1918" t="s">
        <v>1878</v>
      </c>
      <c r="L1918" s="2">
        <v>5</v>
      </c>
      <c r="M1918" s="11">
        <v>10529</v>
      </c>
      <c r="N1918" s="6">
        <v>0</v>
      </c>
      <c r="O1918" s="4">
        <f>Table2[[#This Row],[Discount]]/100</f>
        <v>0</v>
      </c>
      <c r="P1918" s="4" t="str">
        <f>IF(Table2[[#This Row],[Discount%]]=0,"No Discount",
IF(Table2[[#This Row],[Discount%]]&lt;=0.1,"Medium Discount",
IF(Table2[[#This Row],[Discount%]]&lt;=0.2,"High Discount")))</f>
        <v>No Discount</v>
      </c>
      <c r="Q1918" s="9">
        <f>(Table2[Unit_Price]*Table2[Quantity])*(Table2[Discount]/100)</f>
        <v>0</v>
      </c>
      <c r="R1918" s="10">
        <v>52645</v>
      </c>
      <c r="S1918" s="10">
        <v>10727.91</v>
      </c>
      <c r="T1918" s="4">
        <f>Table2[Profit]/Table2[Sales]</f>
        <v>0.20377832652673569</v>
      </c>
      <c r="U1918" t="s">
        <v>72</v>
      </c>
    </row>
    <row r="1919" spans="1:21" x14ac:dyDescent="0.35">
      <c r="A1919">
        <v>12044</v>
      </c>
      <c r="B1919" s="1">
        <v>45263</v>
      </c>
      <c r="C1919" s="2">
        <f>YEAR(Table2[Order Date])</f>
        <v>2023</v>
      </c>
      <c r="D1919" s="2" t="str">
        <f>TEXT(Table2[Order Date],"mmm")</f>
        <v>Dec</v>
      </c>
      <c r="E1919" t="s">
        <v>3951</v>
      </c>
      <c r="F1919" t="s">
        <v>22</v>
      </c>
      <c r="G1919" t="s">
        <v>74</v>
      </c>
      <c r="H1919" t="str">
        <f>VLOOKUP(Table2[[#This Row],[City]], Table46[], 2, FALSE)</f>
        <v>Chandigarh</v>
      </c>
      <c r="I1919" t="s">
        <v>24</v>
      </c>
      <c r="J1919" t="s">
        <v>25</v>
      </c>
      <c r="K1919" t="s">
        <v>3952</v>
      </c>
      <c r="L1919" s="2">
        <v>5</v>
      </c>
      <c r="M1919" s="11">
        <v>19998</v>
      </c>
      <c r="N1919" s="6">
        <v>0</v>
      </c>
      <c r="O1919" s="4">
        <f>Table2[[#This Row],[Discount]]/100</f>
        <v>0</v>
      </c>
      <c r="P1919" s="4" t="str">
        <f>IF(Table2[[#This Row],[Discount%]]=0,"No Discount",
IF(Table2[[#This Row],[Discount%]]&lt;=0.1,"Medium Discount",
IF(Table2[[#This Row],[Discount%]]&lt;=0.2,"High Discount")))</f>
        <v>No Discount</v>
      </c>
      <c r="Q1919" s="9">
        <f>(Table2[Unit_Price]*Table2[Quantity])*(Table2[Discount]/100)</f>
        <v>0</v>
      </c>
      <c r="R1919" s="10">
        <v>99990</v>
      </c>
      <c r="S1919" s="10">
        <v>9341.5300000000007</v>
      </c>
      <c r="T1919" s="4">
        <f>Table2[Profit]/Table2[Sales]</f>
        <v>9.3424642464246435E-2</v>
      </c>
      <c r="U1919" t="s">
        <v>72</v>
      </c>
    </row>
    <row r="1920" spans="1:21" x14ac:dyDescent="0.35">
      <c r="A1920">
        <v>12045</v>
      </c>
      <c r="B1920" s="1">
        <v>45656</v>
      </c>
      <c r="C1920" s="2">
        <f>YEAR(Table2[Order Date])</f>
        <v>2024</v>
      </c>
      <c r="D1920" s="2" t="str">
        <f>TEXT(Table2[Order Date],"mmm")</f>
        <v>Dec</v>
      </c>
      <c r="E1920" t="s">
        <v>3953</v>
      </c>
      <c r="F1920" t="s">
        <v>28</v>
      </c>
      <c r="G1920" t="s">
        <v>85</v>
      </c>
      <c r="H1920" t="str">
        <f>VLOOKUP(Table2[[#This Row],[City]], Table46[], 2, FALSE)</f>
        <v>Odisha</v>
      </c>
      <c r="I1920" t="s">
        <v>42</v>
      </c>
      <c r="J1920" t="s">
        <v>188</v>
      </c>
      <c r="K1920" t="s">
        <v>3954</v>
      </c>
      <c r="L1920" s="2">
        <v>5</v>
      </c>
      <c r="M1920" s="11">
        <v>69794</v>
      </c>
      <c r="N1920" s="6">
        <v>0</v>
      </c>
      <c r="O1920" s="4">
        <f>Table2[[#This Row],[Discount]]/100</f>
        <v>0</v>
      </c>
      <c r="P1920" s="4" t="str">
        <f>IF(Table2[[#This Row],[Discount%]]=0,"No Discount",
IF(Table2[[#This Row],[Discount%]]&lt;=0.1,"Medium Discount",
IF(Table2[[#This Row],[Discount%]]&lt;=0.2,"High Discount")))</f>
        <v>No Discount</v>
      </c>
      <c r="Q1920" s="9">
        <f>(Table2[Unit_Price]*Table2[Quantity])*(Table2[Discount]/100)</f>
        <v>0</v>
      </c>
      <c r="R1920" s="10">
        <v>348970</v>
      </c>
      <c r="S1920" s="10">
        <v>61506.89</v>
      </c>
      <c r="T1920" s="4">
        <f>Table2[Profit]/Table2[Sales]</f>
        <v>0.17625265782158925</v>
      </c>
      <c r="U1920" t="s">
        <v>38</v>
      </c>
    </row>
    <row r="1921" spans="1:21" x14ac:dyDescent="0.35">
      <c r="A1921">
        <v>12046</v>
      </c>
      <c r="B1921" s="1">
        <v>45891</v>
      </c>
      <c r="C1921" s="2">
        <f>YEAR(Table2[Order Date])</f>
        <v>2025</v>
      </c>
      <c r="D1921" s="2" t="str">
        <f>TEXT(Table2[Order Date],"mmm")</f>
        <v>Aug</v>
      </c>
      <c r="E1921" t="s">
        <v>3955</v>
      </c>
      <c r="F1921" t="s">
        <v>15</v>
      </c>
      <c r="G1921" t="s">
        <v>16</v>
      </c>
      <c r="H1921" t="str">
        <f>VLOOKUP(Table2[[#This Row],[City]], Table46[], 2, FALSE)</f>
        <v>Karnataka</v>
      </c>
      <c r="I1921" t="s">
        <v>24</v>
      </c>
      <c r="J1921" t="s">
        <v>133</v>
      </c>
      <c r="K1921" t="s">
        <v>3956</v>
      </c>
      <c r="L1921" s="2">
        <v>1</v>
      </c>
      <c r="M1921" s="11">
        <v>51498</v>
      </c>
      <c r="N1921" s="6">
        <v>15</v>
      </c>
      <c r="O1921" s="4">
        <f>Table2[[#This Row],[Discount]]/100</f>
        <v>0.15</v>
      </c>
      <c r="P1921" s="4" t="str">
        <f>IF(Table2[[#This Row],[Discount%]]=0,"No Discount",
IF(Table2[[#This Row],[Discount%]]&lt;=0.1,"Medium Discount",
IF(Table2[[#This Row],[Discount%]]&lt;=0.2,"High Discount")))</f>
        <v>High Discount</v>
      </c>
      <c r="Q1921" s="9">
        <f>(Table2[Unit_Price]*Table2[Quantity])*(Table2[Discount]/100)</f>
        <v>7724.7</v>
      </c>
      <c r="R1921" s="10">
        <v>43773.3</v>
      </c>
      <c r="S1921" s="10">
        <v>6145.9</v>
      </c>
      <c r="T1921" s="4">
        <f>Table2[Profit]/Table2[Sales]</f>
        <v>0.1404029396915471</v>
      </c>
      <c r="U1921" t="s">
        <v>20</v>
      </c>
    </row>
    <row r="1922" spans="1:21" x14ac:dyDescent="0.35">
      <c r="A1922">
        <v>12048</v>
      </c>
      <c r="B1922" s="1">
        <v>45421</v>
      </c>
      <c r="C1922" s="2">
        <f>YEAR(Table2[Order Date])</f>
        <v>2024</v>
      </c>
      <c r="D1922" s="2" t="str">
        <f>TEXT(Table2[Order Date],"mmm")</f>
        <v>May</v>
      </c>
      <c r="E1922" t="s">
        <v>3959</v>
      </c>
      <c r="F1922" t="s">
        <v>22</v>
      </c>
      <c r="G1922" t="s">
        <v>167</v>
      </c>
      <c r="H1922" t="str">
        <f>VLOOKUP(Table2[[#This Row],[City]], Table46[], 2, FALSE)</f>
        <v>Punjab</v>
      </c>
      <c r="I1922" t="s">
        <v>24</v>
      </c>
      <c r="J1922" t="s">
        <v>107</v>
      </c>
      <c r="K1922" t="s">
        <v>3960</v>
      </c>
      <c r="L1922" s="2">
        <v>2</v>
      </c>
      <c r="M1922" s="11">
        <v>18605</v>
      </c>
      <c r="N1922" s="6">
        <v>0</v>
      </c>
      <c r="O1922" s="4">
        <f>Table2[[#This Row],[Discount]]/100</f>
        <v>0</v>
      </c>
      <c r="P1922" s="4" t="str">
        <f>IF(Table2[[#This Row],[Discount%]]=0,"No Discount",
IF(Table2[[#This Row],[Discount%]]&lt;=0.1,"Medium Discount",
IF(Table2[[#This Row],[Discount%]]&lt;=0.2,"High Discount")))</f>
        <v>No Discount</v>
      </c>
      <c r="Q1922" s="9">
        <f>(Table2[Unit_Price]*Table2[Quantity])*(Table2[Discount]/100)</f>
        <v>0</v>
      </c>
      <c r="R1922" s="10">
        <v>37210</v>
      </c>
      <c r="S1922" s="10">
        <v>3316.1</v>
      </c>
      <c r="T1922" s="4">
        <f>Table2[Profit]/Table2[Sales]</f>
        <v>8.9118516527815106E-2</v>
      </c>
      <c r="U1922" t="s">
        <v>20</v>
      </c>
    </row>
    <row r="1923" spans="1:21" x14ac:dyDescent="0.35">
      <c r="A1923">
        <v>12049</v>
      </c>
      <c r="B1923" s="1">
        <v>45789</v>
      </c>
      <c r="C1923" s="2">
        <f>YEAR(Table2[Order Date])</f>
        <v>2025</v>
      </c>
      <c r="D1923" s="2" t="str">
        <f>TEXT(Table2[Order Date],"mmm")</f>
        <v>May</v>
      </c>
      <c r="E1923" t="s">
        <v>3961</v>
      </c>
      <c r="F1923" t="s">
        <v>15</v>
      </c>
      <c r="G1923" t="s">
        <v>174</v>
      </c>
      <c r="H1923" t="str">
        <f>VLOOKUP(Table2[[#This Row],[City]], Table46[], 2, FALSE)</f>
        <v>Tamil Nadu</v>
      </c>
      <c r="I1923" t="s">
        <v>69</v>
      </c>
      <c r="J1923" t="s">
        <v>123</v>
      </c>
      <c r="K1923" t="s">
        <v>3962</v>
      </c>
      <c r="L1923" s="2">
        <v>1</v>
      </c>
      <c r="M1923" s="11">
        <v>38419</v>
      </c>
      <c r="N1923" s="6">
        <v>5</v>
      </c>
      <c r="O1923" s="4">
        <f>Table2[[#This Row],[Discount]]/100</f>
        <v>0.05</v>
      </c>
      <c r="P1923" s="4" t="str">
        <f>IF(Table2[[#This Row],[Discount%]]=0,"No Discount",
IF(Table2[[#This Row],[Discount%]]&lt;=0.1,"Medium Discount",
IF(Table2[[#This Row],[Discount%]]&lt;=0.2,"High Discount")))</f>
        <v>Medium Discount</v>
      </c>
      <c r="Q1923" s="9">
        <f>(Table2[Unit_Price]*Table2[Quantity])*(Table2[Discount]/100)</f>
        <v>1920.95</v>
      </c>
      <c r="R1923" s="10">
        <v>36498.050000000003</v>
      </c>
      <c r="S1923" s="10">
        <v>4523.75</v>
      </c>
      <c r="T1923" s="4">
        <f>Table2[Profit]/Table2[Sales]</f>
        <v>0.12394497788238001</v>
      </c>
      <c r="U1923" t="s">
        <v>38</v>
      </c>
    </row>
    <row r="1924" spans="1:21" x14ac:dyDescent="0.35">
      <c r="A1924">
        <v>12050</v>
      </c>
      <c r="B1924" s="1">
        <v>45264</v>
      </c>
      <c r="C1924" s="2">
        <f>YEAR(Table2[Order Date])</f>
        <v>2023</v>
      </c>
      <c r="D1924" s="2" t="str">
        <f>TEXT(Table2[Order Date],"mmm")</f>
        <v>Dec</v>
      </c>
      <c r="E1924" t="s">
        <v>3963</v>
      </c>
      <c r="F1924" t="s">
        <v>40</v>
      </c>
      <c r="G1924" t="s">
        <v>110</v>
      </c>
      <c r="H1924" t="str">
        <f>VLOOKUP(Table2[[#This Row],[City]], Table46[], 2, FALSE)</f>
        <v>Gujarat</v>
      </c>
      <c r="I1924" t="s">
        <v>69</v>
      </c>
      <c r="J1924" t="s">
        <v>115</v>
      </c>
      <c r="K1924" t="s">
        <v>3964</v>
      </c>
      <c r="L1924" s="2">
        <v>5</v>
      </c>
      <c r="M1924" s="11">
        <v>42020</v>
      </c>
      <c r="N1924" s="6">
        <v>10</v>
      </c>
      <c r="O1924" s="4">
        <f>Table2[[#This Row],[Discount]]/100</f>
        <v>0.1</v>
      </c>
      <c r="P1924" s="4" t="str">
        <f>IF(Table2[[#This Row],[Discount%]]=0,"No Discount",
IF(Table2[[#This Row],[Discount%]]&lt;=0.1,"Medium Discount",
IF(Table2[[#This Row],[Discount%]]&lt;=0.2,"High Discount")))</f>
        <v>Medium Discount</v>
      </c>
      <c r="Q1924" s="9">
        <f>(Table2[Unit_Price]*Table2[Quantity])*(Table2[Discount]/100)</f>
        <v>21010</v>
      </c>
      <c r="R1924" s="10">
        <v>189090</v>
      </c>
      <c r="S1924" s="10">
        <v>43030.1</v>
      </c>
      <c r="T1924" s="4">
        <f>Table2[Profit]/Table2[Sales]</f>
        <v>0.22756412290443703</v>
      </c>
      <c r="U1924" t="s">
        <v>33</v>
      </c>
    </row>
    <row r="1925" spans="1:21" x14ac:dyDescent="0.35">
      <c r="A1925">
        <v>12051</v>
      </c>
      <c r="B1925" s="1">
        <v>45496</v>
      </c>
      <c r="C1925" s="2">
        <f>YEAR(Table2[Order Date])</f>
        <v>2024</v>
      </c>
      <c r="D1925" s="2" t="str">
        <f>TEXT(Table2[Order Date],"mmm")</f>
        <v>Jul</v>
      </c>
      <c r="E1925" t="s">
        <v>3965</v>
      </c>
      <c r="F1925" t="s">
        <v>15</v>
      </c>
      <c r="G1925" t="s">
        <v>93</v>
      </c>
      <c r="H1925" t="str">
        <f>VLOOKUP(Table2[[#This Row],[City]], Table46[], 2, FALSE)</f>
        <v>Tamil Nadu</v>
      </c>
      <c r="I1925" t="s">
        <v>17</v>
      </c>
      <c r="J1925" t="s">
        <v>18</v>
      </c>
      <c r="K1925" t="s">
        <v>3966</v>
      </c>
      <c r="L1925" s="2">
        <v>1</v>
      </c>
      <c r="M1925" s="11">
        <v>2469</v>
      </c>
      <c r="N1925" s="6">
        <v>0</v>
      </c>
      <c r="O1925" s="4">
        <f>Table2[[#This Row],[Discount]]/100</f>
        <v>0</v>
      </c>
      <c r="P1925" s="4" t="str">
        <f>IF(Table2[[#This Row],[Discount%]]=0,"No Discount",
IF(Table2[[#This Row],[Discount%]]&lt;=0.1,"Medium Discount",
IF(Table2[[#This Row],[Discount%]]&lt;=0.2,"High Discount")))</f>
        <v>No Discount</v>
      </c>
      <c r="Q1925" s="9">
        <f>(Table2[Unit_Price]*Table2[Quantity])*(Table2[Discount]/100)</f>
        <v>0</v>
      </c>
      <c r="R1925" s="10">
        <v>2469</v>
      </c>
      <c r="S1925" s="10">
        <v>437.53</v>
      </c>
      <c r="T1925" s="4">
        <f>Table2[Profit]/Table2[Sales]</f>
        <v>0.17720939651680842</v>
      </c>
      <c r="U1925" t="s">
        <v>72</v>
      </c>
    </row>
    <row r="1926" spans="1:21" x14ac:dyDescent="0.35">
      <c r="A1926">
        <v>12052</v>
      </c>
      <c r="B1926" s="1">
        <v>45926</v>
      </c>
      <c r="C1926" s="2">
        <f>YEAR(Table2[Order Date])</f>
        <v>2025</v>
      </c>
      <c r="D1926" s="2" t="str">
        <f>TEXT(Table2[Order Date],"mmm")</f>
        <v>Sep</v>
      </c>
      <c r="E1926" t="s">
        <v>3967</v>
      </c>
      <c r="F1926" t="s">
        <v>28</v>
      </c>
      <c r="G1926" t="s">
        <v>35</v>
      </c>
      <c r="H1926" t="str">
        <f>VLOOKUP(Table2[[#This Row],[City]], Table46[], 2, FALSE)</f>
        <v>West Bengal</v>
      </c>
      <c r="I1926" t="s">
        <v>46</v>
      </c>
      <c r="J1926" t="s">
        <v>141</v>
      </c>
      <c r="K1926" t="s">
        <v>3968</v>
      </c>
      <c r="L1926" s="2">
        <v>5</v>
      </c>
      <c r="M1926" s="11">
        <v>45068</v>
      </c>
      <c r="N1926" s="6">
        <v>15</v>
      </c>
      <c r="O1926" s="4">
        <f>Table2[[#This Row],[Discount]]/100</f>
        <v>0.15</v>
      </c>
      <c r="P1926" s="4" t="str">
        <f>IF(Table2[[#This Row],[Discount%]]=0,"No Discount",
IF(Table2[[#This Row],[Discount%]]&lt;=0.1,"Medium Discount",
IF(Table2[[#This Row],[Discount%]]&lt;=0.2,"High Discount")))</f>
        <v>High Discount</v>
      </c>
      <c r="Q1926" s="9">
        <f>(Table2[Unit_Price]*Table2[Quantity])*(Table2[Discount]/100)</f>
        <v>33801</v>
      </c>
      <c r="R1926" s="10">
        <v>191539</v>
      </c>
      <c r="S1926" s="10">
        <v>13333.36</v>
      </c>
      <c r="T1926" s="4">
        <f>Table2[Profit]/Table2[Sales]</f>
        <v>6.9611723983105278E-2</v>
      </c>
      <c r="U1926" t="s">
        <v>20</v>
      </c>
    </row>
    <row r="1927" spans="1:21" x14ac:dyDescent="0.35">
      <c r="A1927">
        <v>12053</v>
      </c>
      <c r="B1927" s="1">
        <v>45229</v>
      </c>
      <c r="C1927" s="2">
        <f>YEAR(Table2[Order Date])</f>
        <v>2023</v>
      </c>
      <c r="D1927" s="2" t="str">
        <f>TEXT(Table2[Order Date],"mmm")</f>
        <v>Oct</v>
      </c>
      <c r="E1927" t="s">
        <v>3969</v>
      </c>
      <c r="F1927" t="s">
        <v>15</v>
      </c>
      <c r="G1927" t="s">
        <v>68</v>
      </c>
      <c r="H1927" t="str">
        <f>VLOOKUP(Table2[[#This Row],[City]], Table46[], 2, FALSE)</f>
        <v>Telangana</v>
      </c>
      <c r="I1927" t="s">
        <v>86</v>
      </c>
      <c r="J1927" t="s">
        <v>118</v>
      </c>
      <c r="K1927" t="s">
        <v>3970</v>
      </c>
      <c r="L1927" s="2">
        <v>3</v>
      </c>
      <c r="M1927" s="11">
        <v>28772</v>
      </c>
      <c r="N1927" s="6">
        <v>10</v>
      </c>
      <c r="O1927" s="4">
        <f>Table2[[#This Row],[Discount]]/100</f>
        <v>0.1</v>
      </c>
      <c r="P1927" s="4" t="str">
        <f>IF(Table2[[#This Row],[Discount%]]=0,"No Discount",
IF(Table2[[#This Row],[Discount%]]&lt;=0.1,"Medium Discount",
IF(Table2[[#This Row],[Discount%]]&lt;=0.2,"High Discount")))</f>
        <v>Medium Discount</v>
      </c>
      <c r="Q1927" s="9">
        <f>(Table2[Unit_Price]*Table2[Quantity])*(Table2[Discount]/100)</f>
        <v>8631.6</v>
      </c>
      <c r="R1927" s="10">
        <v>77684.399999999994</v>
      </c>
      <c r="S1927" s="10">
        <v>9106.58</v>
      </c>
      <c r="T1927" s="4">
        <f>Table2[Profit]/Table2[Sales]</f>
        <v>0.11722533739077602</v>
      </c>
      <c r="U1927" t="s">
        <v>20</v>
      </c>
    </row>
    <row r="1928" spans="1:21" x14ac:dyDescent="0.35">
      <c r="A1928">
        <v>12054</v>
      </c>
      <c r="B1928" s="1">
        <v>45448</v>
      </c>
      <c r="C1928" s="2">
        <f>YEAR(Table2[Order Date])</f>
        <v>2024</v>
      </c>
      <c r="D1928" s="2" t="str">
        <f>TEXT(Table2[Order Date],"mmm")</f>
        <v>Jun</v>
      </c>
      <c r="E1928" t="s">
        <v>3971</v>
      </c>
      <c r="F1928" t="s">
        <v>28</v>
      </c>
      <c r="G1928" t="s">
        <v>85</v>
      </c>
      <c r="H1928" t="str">
        <f>VLOOKUP(Table2[[#This Row],[City]], Table46[], 2, FALSE)</f>
        <v>Odisha</v>
      </c>
      <c r="I1928" t="s">
        <v>24</v>
      </c>
      <c r="J1928" t="s">
        <v>25</v>
      </c>
      <c r="K1928" t="s">
        <v>3972</v>
      </c>
      <c r="L1928" s="2">
        <v>4</v>
      </c>
      <c r="M1928" s="11">
        <v>14718</v>
      </c>
      <c r="N1928" s="6">
        <v>15</v>
      </c>
      <c r="O1928" s="4">
        <f>Table2[[#This Row],[Discount]]/100</f>
        <v>0.15</v>
      </c>
      <c r="P1928" s="4" t="str">
        <f>IF(Table2[[#This Row],[Discount%]]=0,"No Discount",
IF(Table2[[#This Row],[Discount%]]&lt;=0.1,"Medium Discount",
IF(Table2[[#This Row],[Discount%]]&lt;=0.2,"High Discount")))</f>
        <v>High Discount</v>
      </c>
      <c r="Q1928" s="9">
        <f>(Table2[Unit_Price]*Table2[Quantity])*(Table2[Discount]/100)</f>
        <v>8830.7999999999993</v>
      </c>
      <c r="R1928" s="10">
        <v>50041.2</v>
      </c>
      <c r="S1928" s="10">
        <v>8295.67</v>
      </c>
      <c r="T1928" s="4">
        <f>Table2[Profit]/Table2[Sales]</f>
        <v>0.1657767999168685</v>
      </c>
      <c r="U1928" t="s">
        <v>20</v>
      </c>
    </row>
    <row r="1929" spans="1:21" x14ac:dyDescent="0.35">
      <c r="A1929">
        <v>12055</v>
      </c>
      <c r="B1929" s="1">
        <v>45499</v>
      </c>
      <c r="C1929" s="2">
        <f>YEAR(Table2[Order Date])</f>
        <v>2024</v>
      </c>
      <c r="D1929" s="2" t="str">
        <f>TEXT(Table2[Order Date],"mmm")</f>
        <v>Jul</v>
      </c>
      <c r="E1929" t="s">
        <v>3973</v>
      </c>
      <c r="F1929" t="s">
        <v>15</v>
      </c>
      <c r="G1929" t="s">
        <v>68</v>
      </c>
      <c r="H1929" t="str">
        <f>VLOOKUP(Table2[[#This Row],[City]], Table46[], 2, FALSE)</f>
        <v>Telangana</v>
      </c>
      <c r="I1929" t="s">
        <v>96</v>
      </c>
      <c r="J1929" t="s">
        <v>183</v>
      </c>
      <c r="K1929" t="s">
        <v>3974</v>
      </c>
      <c r="L1929" s="2">
        <v>3</v>
      </c>
      <c r="M1929" s="11">
        <v>8259</v>
      </c>
      <c r="N1929" s="6">
        <v>20</v>
      </c>
      <c r="O1929" s="4">
        <f>Table2[[#This Row],[Discount]]/100</f>
        <v>0.2</v>
      </c>
      <c r="P1929" s="4" t="str">
        <f>IF(Table2[[#This Row],[Discount%]]=0,"No Discount",
IF(Table2[[#This Row],[Discount%]]&lt;=0.1,"Medium Discount",
IF(Table2[[#This Row],[Discount%]]&lt;=0.2,"High Discount")))</f>
        <v>High Discount</v>
      </c>
      <c r="Q1929" s="9">
        <f>(Table2[Unit_Price]*Table2[Quantity])*(Table2[Discount]/100)</f>
        <v>4955.4000000000005</v>
      </c>
      <c r="R1929" s="10">
        <v>19821.599999999999</v>
      </c>
      <c r="S1929" s="10">
        <v>4289.46</v>
      </c>
      <c r="T1929" s="4">
        <f>Table2[Profit]/Table2[Sales]</f>
        <v>0.21640331759292894</v>
      </c>
      <c r="U1929" t="s">
        <v>83</v>
      </c>
    </row>
    <row r="1930" spans="1:21" x14ac:dyDescent="0.35">
      <c r="A1930">
        <v>12056</v>
      </c>
      <c r="B1930" s="1">
        <v>45632</v>
      </c>
      <c r="C1930" s="2">
        <f>YEAR(Table2[Order Date])</f>
        <v>2024</v>
      </c>
      <c r="D1930" s="2" t="str">
        <f>TEXT(Table2[Order Date],"mmm")</f>
        <v>Dec</v>
      </c>
      <c r="E1930" t="s">
        <v>3975</v>
      </c>
      <c r="F1930" t="s">
        <v>28</v>
      </c>
      <c r="G1930" t="s">
        <v>144</v>
      </c>
      <c r="H1930" t="str">
        <f>VLOOKUP(Table2[[#This Row],[City]], Table46[], 2, FALSE)</f>
        <v>Assam</v>
      </c>
      <c r="I1930" t="s">
        <v>75</v>
      </c>
      <c r="J1930" t="s">
        <v>204</v>
      </c>
      <c r="K1930" t="s">
        <v>3976</v>
      </c>
      <c r="L1930" s="2">
        <v>4</v>
      </c>
      <c r="M1930" s="11">
        <v>67604</v>
      </c>
      <c r="N1930" s="6">
        <v>15</v>
      </c>
      <c r="O1930" s="4">
        <f>Table2[[#This Row],[Discount]]/100</f>
        <v>0.15</v>
      </c>
      <c r="P1930" s="4" t="str">
        <f>IF(Table2[[#This Row],[Discount%]]=0,"No Discount",
IF(Table2[[#This Row],[Discount%]]&lt;=0.1,"Medium Discount",
IF(Table2[[#This Row],[Discount%]]&lt;=0.2,"High Discount")))</f>
        <v>High Discount</v>
      </c>
      <c r="Q1930" s="9">
        <f>(Table2[Unit_Price]*Table2[Quantity])*(Table2[Discount]/100)</f>
        <v>40562.400000000001</v>
      </c>
      <c r="R1930" s="10">
        <v>229853.6</v>
      </c>
      <c r="S1930" s="10">
        <v>49713.34</v>
      </c>
      <c r="T1930" s="4">
        <f>Table2[Profit]/Table2[Sales]</f>
        <v>0.21628262511442065</v>
      </c>
      <c r="U1930" t="s">
        <v>20</v>
      </c>
    </row>
    <row r="1931" spans="1:21" x14ac:dyDescent="0.35">
      <c r="A1931">
        <v>12058</v>
      </c>
      <c r="B1931" s="1">
        <v>45240</v>
      </c>
      <c r="C1931" s="2">
        <f>YEAR(Table2[Order Date])</f>
        <v>2023</v>
      </c>
      <c r="D1931" s="2" t="str">
        <f>TEXT(Table2[Order Date],"mmm")</f>
        <v>Nov</v>
      </c>
      <c r="E1931" t="s">
        <v>3979</v>
      </c>
      <c r="F1931" t="s">
        <v>28</v>
      </c>
      <c r="G1931" t="s">
        <v>144</v>
      </c>
      <c r="H1931" t="str">
        <f>VLOOKUP(Table2[[#This Row],[City]], Table46[], 2, FALSE)</f>
        <v>Assam</v>
      </c>
      <c r="I1931" t="s">
        <v>69</v>
      </c>
      <c r="J1931" t="s">
        <v>70</v>
      </c>
      <c r="K1931" t="s">
        <v>3980</v>
      </c>
      <c r="L1931" s="2">
        <v>5</v>
      </c>
      <c r="M1931" s="11">
        <v>18989</v>
      </c>
      <c r="N1931" s="6">
        <v>5</v>
      </c>
      <c r="O1931" s="4">
        <f>Table2[[#This Row],[Discount]]/100</f>
        <v>0.05</v>
      </c>
      <c r="P1931" s="4" t="str">
        <f>IF(Table2[[#This Row],[Discount%]]=0,"No Discount",
IF(Table2[[#This Row],[Discount%]]&lt;=0.1,"Medium Discount",
IF(Table2[[#This Row],[Discount%]]&lt;=0.2,"High Discount")))</f>
        <v>Medium Discount</v>
      </c>
      <c r="Q1931" s="9">
        <f>(Table2[Unit_Price]*Table2[Quantity])*(Table2[Discount]/100)</f>
        <v>4747.25</v>
      </c>
      <c r="R1931" s="10">
        <v>90197.75</v>
      </c>
      <c r="S1931" s="10">
        <v>18901.2</v>
      </c>
      <c r="T1931" s="4">
        <f>Table2[Profit]/Table2[Sales]</f>
        <v>0.20955289904681659</v>
      </c>
      <c r="U1931" t="s">
        <v>72</v>
      </c>
    </row>
    <row r="1932" spans="1:21" x14ac:dyDescent="0.35">
      <c r="A1932">
        <v>12060</v>
      </c>
      <c r="B1932" s="1">
        <v>45305</v>
      </c>
      <c r="C1932" s="2">
        <f>YEAR(Table2[Order Date])</f>
        <v>2024</v>
      </c>
      <c r="D1932" s="2" t="str">
        <f>TEXT(Table2[Order Date],"mmm")</f>
        <v>Jan</v>
      </c>
      <c r="E1932" t="s">
        <v>3981</v>
      </c>
      <c r="F1932" t="s">
        <v>28</v>
      </c>
      <c r="G1932" t="s">
        <v>35</v>
      </c>
      <c r="H1932" t="str">
        <f>VLOOKUP(Table2[[#This Row],[City]], Table46[], 2, FALSE)</f>
        <v>West Bengal</v>
      </c>
      <c r="I1932" t="s">
        <v>86</v>
      </c>
      <c r="J1932" t="s">
        <v>118</v>
      </c>
      <c r="K1932" t="s">
        <v>3166</v>
      </c>
      <c r="L1932" s="2">
        <v>1</v>
      </c>
      <c r="M1932" s="11">
        <v>79977</v>
      </c>
      <c r="N1932" s="6">
        <v>10</v>
      </c>
      <c r="O1932" s="4">
        <f>Table2[[#This Row],[Discount]]/100</f>
        <v>0.1</v>
      </c>
      <c r="P1932" s="4" t="str">
        <f>IF(Table2[[#This Row],[Discount%]]=0,"No Discount",
IF(Table2[[#This Row],[Discount%]]&lt;=0.1,"Medium Discount",
IF(Table2[[#This Row],[Discount%]]&lt;=0.2,"High Discount")))</f>
        <v>Medium Discount</v>
      </c>
      <c r="Q1932" s="9">
        <f>(Table2[Unit_Price]*Table2[Quantity])*(Table2[Discount]/100)</f>
        <v>7997.7000000000007</v>
      </c>
      <c r="R1932" s="10">
        <v>71979.3</v>
      </c>
      <c r="S1932" s="10">
        <v>16673.46</v>
      </c>
      <c r="T1932" s="4">
        <f>Table2[Profit]/Table2[Sales]</f>
        <v>0.23164243053211128</v>
      </c>
      <c r="U1932" t="s">
        <v>72</v>
      </c>
    </row>
    <row r="1933" spans="1:21" x14ac:dyDescent="0.35">
      <c r="A1933">
        <v>12061</v>
      </c>
      <c r="B1933" s="1">
        <v>45867</v>
      </c>
      <c r="C1933" s="2">
        <f>YEAR(Table2[Order Date])</f>
        <v>2025</v>
      </c>
      <c r="D1933" s="2" t="str">
        <f>TEXT(Table2[Order Date],"mmm")</f>
        <v>Jul</v>
      </c>
      <c r="E1933" t="s">
        <v>3982</v>
      </c>
      <c r="F1933" t="s">
        <v>22</v>
      </c>
      <c r="G1933" t="s">
        <v>58</v>
      </c>
      <c r="H1933" t="str">
        <f>VLOOKUP(Table2[[#This Row],[City]], Table46[], 2, FALSE)</f>
        <v>Rajashtan</v>
      </c>
      <c r="I1933" t="s">
        <v>75</v>
      </c>
      <c r="J1933" t="s">
        <v>204</v>
      </c>
      <c r="K1933" t="s">
        <v>3983</v>
      </c>
      <c r="L1933" s="2">
        <v>2</v>
      </c>
      <c r="M1933" s="11">
        <v>75748</v>
      </c>
      <c r="N1933" s="6">
        <v>15</v>
      </c>
      <c r="O1933" s="4">
        <f>Table2[[#This Row],[Discount]]/100</f>
        <v>0.15</v>
      </c>
      <c r="P1933" s="4" t="str">
        <f>IF(Table2[[#This Row],[Discount%]]=0,"No Discount",
IF(Table2[[#This Row],[Discount%]]&lt;=0.1,"Medium Discount",
IF(Table2[[#This Row],[Discount%]]&lt;=0.2,"High Discount")))</f>
        <v>High Discount</v>
      </c>
      <c r="Q1933" s="9">
        <f>(Table2[Unit_Price]*Table2[Quantity])*(Table2[Discount]/100)</f>
        <v>22724.399999999998</v>
      </c>
      <c r="R1933" s="10">
        <v>128771.6</v>
      </c>
      <c r="S1933" s="10">
        <v>16647.259999999998</v>
      </c>
      <c r="T1933" s="4">
        <f>Table2[Profit]/Table2[Sales]</f>
        <v>0.12927741831273354</v>
      </c>
      <c r="U1933" t="s">
        <v>83</v>
      </c>
    </row>
    <row r="1934" spans="1:21" x14ac:dyDescent="0.35">
      <c r="A1934">
        <v>12062</v>
      </c>
      <c r="B1934" s="1">
        <v>45284</v>
      </c>
      <c r="C1934" s="2">
        <f>YEAR(Table2[Order Date])</f>
        <v>2023</v>
      </c>
      <c r="D1934" s="2" t="str">
        <f>TEXT(Table2[Order Date],"mmm")</f>
        <v>Dec</v>
      </c>
      <c r="E1934" t="s">
        <v>3984</v>
      </c>
      <c r="F1934" t="s">
        <v>28</v>
      </c>
      <c r="G1934" t="s">
        <v>114</v>
      </c>
      <c r="H1934" t="str">
        <f>VLOOKUP(Table2[[#This Row],[City]], Table46[], 2, FALSE)</f>
        <v>Jharkhand</v>
      </c>
      <c r="I1934" t="s">
        <v>24</v>
      </c>
      <c r="J1934" t="s">
        <v>133</v>
      </c>
      <c r="K1934" t="s">
        <v>3985</v>
      </c>
      <c r="L1934" s="2">
        <v>3</v>
      </c>
      <c r="M1934" s="11">
        <v>27010</v>
      </c>
      <c r="N1934" s="6">
        <v>20</v>
      </c>
      <c r="O1934" s="4">
        <f>Table2[[#This Row],[Discount]]/100</f>
        <v>0.2</v>
      </c>
      <c r="P1934" s="4" t="str">
        <f>IF(Table2[[#This Row],[Discount%]]=0,"No Discount",
IF(Table2[[#This Row],[Discount%]]&lt;=0.1,"Medium Discount",
IF(Table2[[#This Row],[Discount%]]&lt;=0.2,"High Discount")))</f>
        <v>High Discount</v>
      </c>
      <c r="Q1934" s="9">
        <f>(Table2[Unit_Price]*Table2[Quantity])*(Table2[Discount]/100)</f>
        <v>16206</v>
      </c>
      <c r="R1934" s="10">
        <v>64824</v>
      </c>
      <c r="S1934" s="10">
        <v>11767.91</v>
      </c>
      <c r="T1934" s="4">
        <f>Table2[Profit]/Table2[Sales]</f>
        <v>0.18153631371097123</v>
      </c>
      <c r="U1934" t="s">
        <v>38</v>
      </c>
    </row>
    <row r="1935" spans="1:21" x14ac:dyDescent="0.35">
      <c r="A1935">
        <v>12063</v>
      </c>
      <c r="B1935" s="1">
        <v>45797</v>
      </c>
      <c r="C1935" s="2">
        <f>YEAR(Table2[Order Date])</f>
        <v>2025</v>
      </c>
      <c r="D1935" s="2" t="str">
        <f>TEXT(Table2[Order Date],"mmm")</f>
        <v>May</v>
      </c>
      <c r="E1935" t="s">
        <v>3986</v>
      </c>
      <c r="F1935" t="s">
        <v>22</v>
      </c>
      <c r="G1935" t="s">
        <v>167</v>
      </c>
      <c r="H1935" t="str">
        <f>VLOOKUP(Table2[[#This Row],[City]], Table46[], 2, FALSE)</f>
        <v>Punjab</v>
      </c>
      <c r="I1935" t="s">
        <v>46</v>
      </c>
      <c r="J1935" t="s">
        <v>141</v>
      </c>
      <c r="K1935" t="s">
        <v>1876</v>
      </c>
      <c r="L1935" s="2">
        <v>4</v>
      </c>
      <c r="M1935" s="11">
        <v>71994</v>
      </c>
      <c r="N1935" s="6">
        <v>10</v>
      </c>
      <c r="O1935" s="4">
        <f>Table2[[#This Row],[Discount]]/100</f>
        <v>0.1</v>
      </c>
      <c r="P1935" s="4" t="str">
        <f>IF(Table2[[#This Row],[Discount%]]=0,"No Discount",
IF(Table2[[#This Row],[Discount%]]&lt;=0.1,"Medium Discount",
IF(Table2[[#This Row],[Discount%]]&lt;=0.2,"High Discount")))</f>
        <v>Medium Discount</v>
      </c>
      <c r="Q1935" s="9">
        <f>(Table2[Unit_Price]*Table2[Quantity])*(Table2[Discount]/100)</f>
        <v>28797.600000000002</v>
      </c>
      <c r="R1935" s="10">
        <v>259178.4</v>
      </c>
      <c r="S1935" s="10">
        <v>51430.67</v>
      </c>
      <c r="T1935" s="4">
        <f>Table2[Profit]/Table2[Sales]</f>
        <v>0.19843733119735285</v>
      </c>
      <c r="U1935" t="s">
        <v>83</v>
      </c>
    </row>
    <row r="1936" spans="1:21" x14ac:dyDescent="0.35">
      <c r="A1936">
        <v>12064</v>
      </c>
      <c r="B1936" s="1">
        <v>45321</v>
      </c>
      <c r="C1936" s="2">
        <f>YEAR(Table2[Order Date])</f>
        <v>2024</v>
      </c>
      <c r="D1936" s="2" t="str">
        <f>TEXT(Table2[Order Date],"mmm")</f>
        <v>Jan</v>
      </c>
      <c r="E1936" t="s">
        <v>3987</v>
      </c>
      <c r="F1936" t="s">
        <v>22</v>
      </c>
      <c r="G1936" t="s">
        <v>23</v>
      </c>
      <c r="H1936" t="str">
        <f>VLOOKUP(Table2[[#This Row],[City]], Table46[], 2, FALSE)</f>
        <v>Delhi</v>
      </c>
      <c r="I1936" t="s">
        <v>46</v>
      </c>
      <c r="J1936" t="s">
        <v>47</v>
      </c>
      <c r="K1936" t="s">
        <v>3988</v>
      </c>
      <c r="L1936" s="2">
        <v>2</v>
      </c>
      <c r="M1936" s="11">
        <v>47526</v>
      </c>
      <c r="N1936" s="6">
        <v>0</v>
      </c>
      <c r="O1936" s="4">
        <f>Table2[[#This Row],[Discount]]/100</f>
        <v>0</v>
      </c>
      <c r="P1936" s="4" t="str">
        <f>IF(Table2[[#This Row],[Discount%]]=0,"No Discount",
IF(Table2[[#This Row],[Discount%]]&lt;=0.1,"Medium Discount",
IF(Table2[[#This Row],[Discount%]]&lt;=0.2,"High Discount")))</f>
        <v>No Discount</v>
      </c>
      <c r="Q1936" s="9">
        <f>(Table2[Unit_Price]*Table2[Quantity])*(Table2[Discount]/100)</f>
        <v>0</v>
      </c>
      <c r="R1936" s="10">
        <v>95052</v>
      </c>
      <c r="S1936" s="10">
        <v>18928.62</v>
      </c>
      <c r="T1936" s="4">
        <f>Table2[Profit]/Table2[Sales]</f>
        <v>0.19913962883474307</v>
      </c>
      <c r="U1936" t="s">
        <v>72</v>
      </c>
    </row>
    <row r="1937" spans="1:21" x14ac:dyDescent="0.35">
      <c r="A1937">
        <v>12065</v>
      </c>
      <c r="B1937" s="1">
        <v>45377</v>
      </c>
      <c r="C1937" s="2">
        <f>YEAR(Table2[Order Date])</f>
        <v>2024</v>
      </c>
      <c r="D1937" s="2" t="str">
        <f>TEXT(Table2[Order Date],"mmm")</f>
        <v>Mar</v>
      </c>
      <c r="E1937" t="s">
        <v>3989</v>
      </c>
      <c r="F1937" t="s">
        <v>22</v>
      </c>
      <c r="G1937" t="s">
        <v>54</v>
      </c>
      <c r="H1937" t="str">
        <f>VLOOKUP(Table2[[#This Row],[City]], Table46[], 2, FALSE)</f>
        <v>Uttar Pradesh</v>
      </c>
      <c r="I1937" t="s">
        <v>75</v>
      </c>
      <c r="J1937" t="s">
        <v>240</v>
      </c>
      <c r="K1937" t="s">
        <v>3990</v>
      </c>
      <c r="L1937" s="2">
        <v>1</v>
      </c>
      <c r="M1937" s="11">
        <v>38318</v>
      </c>
      <c r="N1937" s="6">
        <v>5</v>
      </c>
      <c r="O1937" s="4">
        <f>Table2[[#This Row],[Discount]]/100</f>
        <v>0.05</v>
      </c>
      <c r="P1937" s="4" t="str">
        <f>IF(Table2[[#This Row],[Discount%]]=0,"No Discount",
IF(Table2[[#This Row],[Discount%]]&lt;=0.1,"Medium Discount",
IF(Table2[[#This Row],[Discount%]]&lt;=0.2,"High Discount")))</f>
        <v>Medium Discount</v>
      </c>
      <c r="Q1937" s="9">
        <f>(Table2[Unit_Price]*Table2[Quantity])*(Table2[Discount]/100)</f>
        <v>1915.9</v>
      </c>
      <c r="R1937" s="10">
        <v>36402.1</v>
      </c>
      <c r="S1937" s="10">
        <v>2870.15</v>
      </c>
      <c r="T1937" s="4">
        <f>Table2[Profit]/Table2[Sales]</f>
        <v>7.8845725933393965E-2</v>
      </c>
      <c r="U1937" t="s">
        <v>33</v>
      </c>
    </row>
    <row r="1938" spans="1:21" x14ac:dyDescent="0.35">
      <c r="A1938">
        <v>12066</v>
      </c>
      <c r="B1938" s="1">
        <v>45745</v>
      </c>
      <c r="C1938" s="2">
        <f>YEAR(Table2[Order Date])</f>
        <v>2025</v>
      </c>
      <c r="D1938" s="2" t="str">
        <f>TEXT(Table2[Order Date],"mmm")</f>
        <v>Mar</v>
      </c>
      <c r="E1938" t="s">
        <v>3991</v>
      </c>
      <c r="F1938" t="s">
        <v>22</v>
      </c>
      <c r="G1938" t="s">
        <v>74</v>
      </c>
      <c r="H1938" t="str">
        <f>VLOOKUP(Table2[[#This Row],[City]], Table46[], 2, FALSE)</f>
        <v>Chandigarh</v>
      </c>
      <c r="I1938" t="s">
        <v>30</v>
      </c>
      <c r="J1938" t="s">
        <v>65</v>
      </c>
      <c r="K1938" t="s">
        <v>3992</v>
      </c>
      <c r="L1938" s="2">
        <v>1</v>
      </c>
      <c r="M1938" s="11">
        <v>56883</v>
      </c>
      <c r="N1938" s="6">
        <v>5</v>
      </c>
      <c r="O1938" s="4">
        <f>Table2[[#This Row],[Discount]]/100</f>
        <v>0.05</v>
      </c>
      <c r="P1938" s="4" t="str">
        <f>IF(Table2[[#This Row],[Discount%]]=0,"No Discount",
IF(Table2[[#This Row],[Discount%]]&lt;=0.1,"Medium Discount",
IF(Table2[[#This Row],[Discount%]]&lt;=0.2,"High Discount")))</f>
        <v>Medium Discount</v>
      </c>
      <c r="Q1938" s="9">
        <f>(Table2[Unit_Price]*Table2[Quantity])*(Table2[Discount]/100)</f>
        <v>2844.15</v>
      </c>
      <c r="R1938" s="10">
        <v>54038.85</v>
      </c>
      <c r="S1938" s="10">
        <v>11664.07</v>
      </c>
      <c r="T1938" s="4">
        <f>Table2[Profit]/Table2[Sales]</f>
        <v>0.21584600708564303</v>
      </c>
      <c r="U1938" t="s">
        <v>72</v>
      </c>
    </row>
    <row r="1939" spans="1:21" x14ac:dyDescent="0.35">
      <c r="A1939">
        <v>12067</v>
      </c>
      <c r="B1939" s="1">
        <v>45583</v>
      </c>
      <c r="C1939" s="2">
        <f>YEAR(Table2[Order Date])</f>
        <v>2024</v>
      </c>
      <c r="D1939" s="2" t="str">
        <f>TEXT(Table2[Order Date],"mmm")</f>
        <v>Oct</v>
      </c>
      <c r="E1939" t="s">
        <v>3993</v>
      </c>
      <c r="F1939" t="s">
        <v>28</v>
      </c>
      <c r="G1939" t="s">
        <v>144</v>
      </c>
      <c r="H1939" t="str">
        <f>VLOOKUP(Table2[[#This Row],[City]], Table46[], 2, FALSE)</f>
        <v>Assam</v>
      </c>
      <c r="I1939" t="s">
        <v>42</v>
      </c>
      <c r="J1939" t="s">
        <v>79</v>
      </c>
      <c r="K1939" t="s">
        <v>3994</v>
      </c>
      <c r="L1939" s="2">
        <v>1</v>
      </c>
      <c r="M1939" s="11">
        <v>18708</v>
      </c>
      <c r="N1939" s="6">
        <v>20</v>
      </c>
      <c r="O1939" s="4">
        <f>Table2[[#This Row],[Discount]]/100</f>
        <v>0.2</v>
      </c>
      <c r="P1939" s="4" t="str">
        <f>IF(Table2[[#This Row],[Discount%]]=0,"No Discount",
IF(Table2[[#This Row],[Discount%]]&lt;=0.1,"Medium Discount",
IF(Table2[[#This Row],[Discount%]]&lt;=0.2,"High Discount")))</f>
        <v>High Discount</v>
      </c>
      <c r="Q1939" s="9">
        <f>(Table2[Unit_Price]*Table2[Quantity])*(Table2[Discount]/100)</f>
        <v>3741.6000000000004</v>
      </c>
      <c r="R1939" s="10">
        <v>14966.4</v>
      </c>
      <c r="S1939" s="10">
        <v>2805.04</v>
      </c>
      <c r="T1939" s="4">
        <f>Table2[Profit]/Table2[Sales]</f>
        <v>0.18742249305110115</v>
      </c>
      <c r="U1939" t="s">
        <v>33</v>
      </c>
    </row>
    <row r="1940" spans="1:21" x14ac:dyDescent="0.35">
      <c r="A1940">
        <v>12068</v>
      </c>
      <c r="B1940" s="1">
        <v>45860</v>
      </c>
      <c r="C1940" s="2">
        <f>YEAR(Table2[Order Date])</f>
        <v>2025</v>
      </c>
      <c r="D1940" s="2" t="str">
        <f>TEXT(Table2[Order Date],"mmm")</f>
        <v>Jul</v>
      </c>
      <c r="E1940" t="s">
        <v>3995</v>
      </c>
      <c r="F1940" t="s">
        <v>40</v>
      </c>
      <c r="G1940" t="s">
        <v>50</v>
      </c>
      <c r="H1940" t="str">
        <f>VLOOKUP(Table2[[#This Row],[City]], Table46[], 2, FALSE)</f>
        <v>Maharashtra</v>
      </c>
      <c r="I1940" t="s">
        <v>46</v>
      </c>
      <c r="J1940" t="s">
        <v>126</v>
      </c>
      <c r="K1940" t="s">
        <v>3996</v>
      </c>
      <c r="L1940" s="2">
        <v>4</v>
      </c>
      <c r="M1940" s="11">
        <v>60603</v>
      </c>
      <c r="N1940" s="6">
        <v>10</v>
      </c>
      <c r="O1940" s="4">
        <f>Table2[[#This Row],[Discount]]/100</f>
        <v>0.1</v>
      </c>
      <c r="P1940" s="4" t="str">
        <f>IF(Table2[[#This Row],[Discount%]]=0,"No Discount",
IF(Table2[[#This Row],[Discount%]]&lt;=0.1,"Medium Discount",
IF(Table2[[#This Row],[Discount%]]&lt;=0.2,"High Discount")))</f>
        <v>Medium Discount</v>
      </c>
      <c r="Q1940" s="9">
        <f>(Table2[Unit_Price]*Table2[Quantity])*(Table2[Discount]/100)</f>
        <v>24241.200000000001</v>
      </c>
      <c r="R1940" s="10">
        <v>218170.8</v>
      </c>
      <c r="S1940" s="10">
        <v>32196.639999999999</v>
      </c>
      <c r="T1940" s="4">
        <f>Table2[Profit]/Table2[Sales]</f>
        <v>0.14757538589032079</v>
      </c>
      <c r="U1940" t="s">
        <v>20</v>
      </c>
    </row>
    <row r="1941" spans="1:21" x14ac:dyDescent="0.35">
      <c r="A1941">
        <v>12069</v>
      </c>
      <c r="B1941" s="1">
        <v>45801</v>
      </c>
      <c r="C1941" s="2">
        <f>YEAR(Table2[Order Date])</f>
        <v>2025</v>
      </c>
      <c r="D1941" s="2" t="str">
        <f>TEXT(Table2[Order Date],"mmm")</f>
        <v>May</v>
      </c>
      <c r="E1941" t="s">
        <v>3997</v>
      </c>
      <c r="F1941" t="s">
        <v>22</v>
      </c>
      <c r="G1941" t="s">
        <v>23</v>
      </c>
      <c r="H1941" t="str">
        <f>VLOOKUP(Table2[[#This Row],[City]], Table46[], 2, FALSE)</f>
        <v>Delhi</v>
      </c>
      <c r="I1941" t="s">
        <v>24</v>
      </c>
      <c r="J1941" t="s">
        <v>133</v>
      </c>
      <c r="K1941" t="s">
        <v>3998</v>
      </c>
      <c r="L1941" s="2">
        <v>5</v>
      </c>
      <c r="M1941" s="11">
        <v>79431</v>
      </c>
      <c r="N1941" s="6">
        <v>5</v>
      </c>
      <c r="O1941" s="4">
        <f>Table2[[#This Row],[Discount]]/100</f>
        <v>0.05</v>
      </c>
      <c r="P1941" s="4" t="str">
        <f>IF(Table2[[#This Row],[Discount%]]=0,"No Discount",
IF(Table2[[#This Row],[Discount%]]&lt;=0.1,"Medium Discount",
IF(Table2[[#This Row],[Discount%]]&lt;=0.2,"High Discount")))</f>
        <v>Medium Discount</v>
      </c>
      <c r="Q1941" s="9">
        <f>(Table2[Unit_Price]*Table2[Quantity])*(Table2[Discount]/100)</f>
        <v>19857.75</v>
      </c>
      <c r="R1941" s="10">
        <v>377297.25</v>
      </c>
      <c r="S1941" s="10">
        <v>75188.149999999994</v>
      </c>
      <c r="T1941" s="4">
        <f>Table2[Profit]/Table2[Sales]</f>
        <v>0.19928093830527521</v>
      </c>
      <c r="U1941" t="s">
        <v>33</v>
      </c>
    </row>
    <row r="1942" spans="1:21" x14ac:dyDescent="0.35">
      <c r="A1942">
        <v>12070</v>
      </c>
      <c r="B1942" s="1">
        <v>45409</v>
      </c>
      <c r="C1942" s="2">
        <f>YEAR(Table2[Order Date])</f>
        <v>2024</v>
      </c>
      <c r="D1942" s="2" t="str">
        <f>TEXT(Table2[Order Date],"mmm")</f>
        <v>Apr</v>
      </c>
      <c r="E1942" t="s">
        <v>3999</v>
      </c>
      <c r="F1942" t="s">
        <v>22</v>
      </c>
      <c r="G1942" t="s">
        <v>58</v>
      </c>
      <c r="H1942" t="str">
        <f>VLOOKUP(Table2[[#This Row],[City]], Table46[], 2, FALSE)</f>
        <v>Rajashtan</v>
      </c>
      <c r="I1942" t="s">
        <v>129</v>
      </c>
      <c r="J1942" t="s">
        <v>159</v>
      </c>
      <c r="K1942" t="s">
        <v>4000</v>
      </c>
      <c r="L1942" s="2">
        <v>4</v>
      </c>
      <c r="M1942" s="11">
        <v>20901</v>
      </c>
      <c r="N1942" s="6">
        <v>15</v>
      </c>
      <c r="O1942" s="4">
        <f>Table2[[#This Row],[Discount]]/100</f>
        <v>0.15</v>
      </c>
      <c r="P1942" s="4" t="str">
        <f>IF(Table2[[#This Row],[Discount%]]=0,"No Discount",
IF(Table2[[#This Row],[Discount%]]&lt;=0.1,"Medium Discount",
IF(Table2[[#This Row],[Discount%]]&lt;=0.2,"High Discount")))</f>
        <v>High Discount</v>
      </c>
      <c r="Q1942" s="9">
        <f>(Table2[Unit_Price]*Table2[Quantity])*(Table2[Discount]/100)</f>
        <v>12540.6</v>
      </c>
      <c r="R1942" s="10">
        <v>71063.399999999994</v>
      </c>
      <c r="S1942" s="10">
        <v>4325.75</v>
      </c>
      <c r="T1942" s="4">
        <f>Table2[Profit]/Table2[Sales]</f>
        <v>6.0871700481541842E-2</v>
      </c>
      <c r="U1942" t="s">
        <v>72</v>
      </c>
    </row>
    <row r="1943" spans="1:21" x14ac:dyDescent="0.35">
      <c r="A1943">
        <v>12071</v>
      </c>
      <c r="B1943" s="1">
        <v>45320</v>
      </c>
      <c r="C1943" s="2">
        <f>YEAR(Table2[Order Date])</f>
        <v>2024</v>
      </c>
      <c r="D1943" s="2" t="str">
        <f>TEXT(Table2[Order Date],"mmm")</f>
        <v>Jan</v>
      </c>
      <c r="E1943" t="s">
        <v>4001</v>
      </c>
      <c r="F1943" t="s">
        <v>28</v>
      </c>
      <c r="G1943" t="s">
        <v>85</v>
      </c>
      <c r="H1943" t="str">
        <f>VLOOKUP(Table2[[#This Row],[City]], Table46[], 2, FALSE)</f>
        <v>Odisha</v>
      </c>
      <c r="I1943" t="s">
        <v>129</v>
      </c>
      <c r="J1943" t="s">
        <v>148</v>
      </c>
      <c r="K1943" t="s">
        <v>1248</v>
      </c>
      <c r="L1943" s="2">
        <v>2</v>
      </c>
      <c r="M1943" s="11">
        <v>23718</v>
      </c>
      <c r="N1943" s="6">
        <v>15</v>
      </c>
      <c r="O1943" s="4">
        <f>Table2[[#This Row],[Discount]]/100</f>
        <v>0.15</v>
      </c>
      <c r="P1943" s="4" t="str">
        <f>IF(Table2[[#This Row],[Discount%]]=0,"No Discount",
IF(Table2[[#This Row],[Discount%]]&lt;=0.1,"Medium Discount",
IF(Table2[[#This Row],[Discount%]]&lt;=0.2,"High Discount")))</f>
        <v>High Discount</v>
      </c>
      <c r="Q1943" s="9">
        <f>(Table2[Unit_Price]*Table2[Quantity])*(Table2[Discount]/100)</f>
        <v>7115.4</v>
      </c>
      <c r="R1943" s="10">
        <v>40320.6</v>
      </c>
      <c r="S1943" s="10">
        <v>7534.24</v>
      </c>
      <c r="T1943" s="4">
        <f>Table2[Profit]/Table2[Sales]</f>
        <v>0.18685833048119324</v>
      </c>
      <c r="U1943" t="s">
        <v>72</v>
      </c>
    </row>
    <row r="1944" spans="1:21" x14ac:dyDescent="0.35">
      <c r="A1944">
        <v>12072</v>
      </c>
      <c r="B1944" s="1">
        <v>45497</v>
      </c>
      <c r="C1944" s="2">
        <f>YEAR(Table2[Order Date])</f>
        <v>2024</v>
      </c>
      <c r="D1944" s="2" t="str">
        <f>TEXT(Table2[Order Date],"mmm")</f>
        <v>Jul</v>
      </c>
      <c r="E1944" t="s">
        <v>4002</v>
      </c>
      <c r="F1944" t="s">
        <v>40</v>
      </c>
      <c r="G1944" t="s">
        <v>103</v>
      </c>
      <c r="H1944" t="str">
        <f>VLOOKUP(Table2[[#This Row],[City]], Table46[], 2, FALSE)</f>
        <v>Gujarat</v>
      </c>
      <c r="I1944" t="s">
        <v>96</v>
      </c>
      <c r="J1944" t="s">
        <v>156</v>
      </c>
      <c r="K1944" t="s">
        <v>4003</v>
      </c>
      <c r="L1944" s="2">
        <v>5</v>
      </c>
      <c r="M1944" s="11">
        <v>3533</v>
      </c>
      <c r="N1944" s="6">
        <v>5</v>
      </c>
      <c r="O1944" s="4">
        <f>Table2[[#This Row],[Discount]]/100</f>
        <v>0.05</v>
      </c>
      <c r="P1944" s="4" t="str">
        <f>IF(Table2[[#This Row],[Discount%]]=0,"No Discount",
IF(Table2[[#This Row],[Discount%]]&lt;=0.1,"Medium Discount",
IF(Table2[[#This Row],[Discount%]]&lt;=0.2,"High Discount")))</f>
        <v>Medium Discount</v>
      </c>
      <c r="Q1944" s="9">
        <f>(Table2[Unit_Price]*Table2[Quantity])*(Table2[Discount]/100)</f>
        <v>883.25</v>
      </c>
      <c r="R1944" s="10">
        <v>16781.75</v>
      </c>
      <c r="S1944" s="10">
        <v>2231.33</v>
      </c>
      <c r="T1944" s="4">
        <f>Table2[Profit]/Table2[Sales]</f>
        <v>0.13296169946519285</v>
      </c>
      <c r="U1944" t="s">
        <v>20</v>
      </c>
    </row>
    <row r="1945" spans="1:21" x14ac:dyDescent="0.35">
      <c r="A1945">
        <v>12073</v>
      </c>
      <c r="B1945" s="1">
        <v>45427</v>
      </c>
      <c r="C1945" s="2">
        <f>YEAR(Table2[Order Date])</f>
        <v>2024</v>
      </c>
      <c r="D1945" s="2" t="str">
        <f>TEXT(Table2[Order Date],"mmm")</f>
        <v>May</v>
      </c>
      <c r="E1945" t="s">
        <v>4004</v>
      </c>
      <c r="F1945" t="s">
        <v>22</v>
      </c>
      <c r="G1945" t="s">
        <v>23</v>
      </c>
      <c r="H1945" t="str">
        <f>VLOOKUP(Table2[[#This Row],[City]], Table46[], 2, FALSE)</f>
        <v>Delhi</v>
      </c>
      <c r="I1945" t="s">
        <v>69</v>
      </c>
      <c r="J1945" t="s">
        <v>151</v>
      </c>
      <c r="K1945" t="s">
        <v>3014</v>
      </c>
      <c r="L1945" s="2">
        <v>5</v>
      </c>
      <c r="M1945" s="11">
        <v>7131</v>
      </c>
      <c r="N1945" s="6">
        <v>0</v>
      </c>
      <c r="O1945" s="4">
        <f>Table2[[#This Row],[Discount]]/100</f>
        <v>0</v>
      </c>
      <c r="P1945" s="4" t="str">
        <f>IF(Table2[[#This Row],[Discount%]]=0,"No Discount",
IF(Table2[[#This Row],[Discount%]]&lt;=0.1,"Medium Discount",
IF(Table2[[#This Row],[Discount%]]&lt;=0.2,"High Discount")))</f>
        <v>No Discount</v>
      </c>
      <c r="Q1945" s="9">
        <f>(Table2[Unit_Price]*Table2[Quantity])*(Table2[Discount]/100)</f>
        <v>0</v>
      </c>
      <c r="R1945" s="10">
        <v>35655</v>
      </c>
      <c r="S1945" s="10">
        <v>1891.89</v>
      </c>
      <c r="T1945" s="4">
        <f>Table2[Profit]/Table2[Sales]</f>
        <v>5.3061001262095078E-2</v>
      </c>
      <c r="U1945" t="s">
        <v>20</v>
      </c>
    </row>
    <row r="1946" spans="1:21" x14ac:dyDescent="0.35">
      <c r="A1946">
        <v>12074</v>
      </c>
      <c r="B1946" s="1">
        <v>45759</v>
      </c>
      <c r="C1946" s="2">
        <f>YEAR(Table2[Order Date])</f>
        <v>2025</v>
      </c>
      <c r="D1946" s="2" t="str">
        <f>TEXT(Table2[Order Date],"mmm")</f>
        <v>Apr</v>
      </c>
      <c r="E1946" t="s">
        <v>4005</v>
      </c>
      <c r="F1946" t="s">
        <v>40</v>
      </c>
      <c r="G1946" t="s">
        <v>50</v>
      </c>
      <c r="H1946" t="str">
        <f>VLOOKUP(Table2[[#This Row],[City]], Table46[], 2, FALSE)</f>
        <v>Maharashtra</v>
      </c>
      <c r="I1946" t="s">
        <v>24</v>
      </c>
      <c r="J1946" t="s">
        <v>36</v>
      </c>
      <c r="K1946" t="s">
        <v>4006</v>
      </c>
      <c r="L1946" s="2">
        <v>5</v>
      </c>
      <c r="M1946" s="11">
        <v>578</v>
      </c>
      <c r="N1946" s="6">
        <v>5</v>
      </c>
      <c r="O1946" s="4">
        <f>Table2[[#This Row],[Discount]]/100</f>
        <v>0.05</v>
      </c>
      <c r="P1946" s="4" t="str">
        <f>IF(Table2[[#This Row],[Discount%]]=0,"No Discount",
IF(Table2[[#This Row],[Discount%]]&lt;=0.1,"Medium Discount",
IF(Table2[[#This Row],[Discount%]]&lt;=0.2,"High Discount")))</f>
        <v>Medium Discount</v>
      </c>
      <c r="Q1946" s="9">
        <f>(Table2[Unit_Price]*Table2[Quantity])*(Table2[Discount]/100)</f>
        <v>144.5</v>
      </c>
      <c r="R1946" s="10">
        <v>2745.5</v>
      </c>
      <c r="S1946" s="10">
        <v>582.89</v>
      </c>
      <c r="T1946" s="4">
        <f>Table2[Profit]/Table2[Sales]</f>
        <v>0.21230741212893825</v>
      </c>
      <c r="U1946" t="s">
        <v>20</v>
      </c>
    </row>
    <row r="1947" spans="1:21" x14ac:dyDescent="0.35">
      <c r="A1947">
        <v>12076</v>
      </c>
      <c r="B1947" s="1">
        <v>45489</v>
      </c>
      <c r="C1947" s="2">
        <f>YEAR(Table2[Order Date])</f>
        <v>2024</v>
      </c>
      <c r="D1947" s="2" t="str">
        <f>TEXT(Table2[Order Date],"mmm")</f>
        <v>Jul</v>
      </c>
      <c r="E1947" t="s">
        <v>4009</v>
      </c>
      <c r="F1947" t="s">
        <v>28</v>
      </c>
      <c r="G1947" t="s">
        <v>35</v>
      </c>
      <c r="H1947" t="str">
        <f>VLOOKUP(Table2[[#This Row],[City]], Table46[], 2, FALSE)</f>
        <v>West Bengal</v>
      </c>
      <c r="I1947" t="s">
        <v>75</v>
      </c>
      <c r="J1947" t="s">
        <v>204</v>
      </c>
      <c r="K1947" t="s">
        <v>4010</v>
      </c>
      <c r="L1947" s="2">
        <v>4</v>
      </c>
      <c r="M1947" s="11">
        <v>75193</v>
      </c>
      <c r="N1947" s="6">
        <v>0</v>
      </c>
      <c r="O1947" s="4">
        <f>Table2[[#This Row],[Discount]]/100</f>
        <v>0</v>
      </c>
      <c r="P1947" s="4" t="str">
        <f>IF(Table2[[#This Row],[Discount%]]=0,"No Discount",
IF(Table2[[#This Row],[Discount%]]&lt;=0.1,"Medium Discount",
IF(Table2[[#This Row],[Discount%]]&lt;=0.2,"High Discount")))</f>
        <v>No Discount</v>
      </c>
      <c r="Q1947" s="9">
        <f>(Table2[Unit_Price]*Table2[Quantity])*(Table2[Discount]/100)</f>
        <v>0</v>
      </c>
      <c r="R1947" s="10">
        <v>300772</v>
      </c>
      <c r="S1947" s="10">
        <v>16853.48</v>
      </c>
      <c r="T1947" s="4">
        <f>Table2[Profit]/Table2[Sales]</f>
        <v>5.6034072320561755E-2</v>
      </c>
      <c r="U1947" t="s">
        <v>72</v>
      </c>
    </row>
    <row r="1948" spans="1:21" x14ac:dyDescent="0.35">
      <c r="A1948">
        <v>12077</v>
      </c>
      <c r="B1948" s="1">
        <v>45432</v>
      </c>
      <c r="C1948" s="2">
        <f>YEAR(Table2[Order Date])</f>
        <v>2024</v>
      </c>
      <c r="D1948" s="2" t="str">
        <f>TEXT(Table2[Order Date],"mmm")</f>
        <v>May</v>
      </c>
      <c r="E1948" t="s">
        <v>4011</v>
      </c>
      <c r="F1948" t="s">
        <v>28</v>
      </c>
      <c r="G1948" t="s">
        <v>144</v>
      </c>
      <c r="H1948" t="str">
        <f>VLOOKUP(Table2[[#This Row],[City]], Table46[], 2, FALSE)</f>
        <v>Assam</v>
      </c>
      <c r="I1948" t="s">
        <v>69</v>
      </c>
      <c r="J1948" t="s">
        <v>517</v>
      </c>
      <c r="K1948" t="s">
        <v>716</v>
      </c>
      <c r="L1948" s="2">
        <v>3</v>
      </c>
      <c r="M1948" s="11">
        <v>67112</v>
      </c>
      <c r="N1948" s="6">
        <v>15</v>
      </c>
      <c r="O1948" s="4">
        <f>Table2[[#This Row],[Discount]]/100</f>
        <v>0.15</v>
      </c>
      <c r="P1948" s="4" t="str">
        <f>IF(Table2[[#This Row],[Discount%]]=0,"No Discount",
IF(Table2[[#This Row],[Discount%]]&lt;=0.1,"Medium Discount",
IF(Table2[[#This Row],[Discount%]]&lt;=0.2,"High Discount")))</f>
        <v>High Discount</v>
      </c>
      <c r="Q1948" s="9">
        <f>(Table2[Unit_Price]*Table2[Quantity])*(Table2[Discount]/100)</f>
        <v>30200.399999999998</v>
      </c>
      <c r="R1948" s="10">
        <v>171135.6</v>
      </c>
      <c r="S1948" s="10">
        <v>39686.76</v>
      </c>
      <c r="T1948" s="4">
        <f>Table2[Profit]/Table2[Sales]</f>
        <v>0.23190242123789556</v>
      </c>
      <c r="U1948" t="s">
        <v>83</v>
      </c>
    </row>
    <row r="1949" spans="1:21" x14ac:dyDescent="0.35">
      <c r="A1949">
        <v>12078</v>
      </c>
      <c r="B1949" s="1">
        <v>45411</v>
      </c>
      <c r="C1949" s="2">
        <f>YEAR(Table2[Order Date])</f>
        <v>2024</v>
      </c>
      <c r="D1949" s="2" t="str">
        <f>TEXT(Table2[Order Date],"mmm")</f>
        <v>Apr</v>
      </c>
      <c r="E1949" t="s">
        <v>4012</v>
      </c>
      <c r="F1949" t="s">
        <v>22</v>
      </c>
      <c r="G1949" t="s">
        <v>167</v>
      </c>
      <c r="H1949" t="str">
        <f>VLOOKUP(Table2[[#This Row],[City]], Table46[], 2, FALSE)</f>
        <v>Punjab</v>
      </c>
      <c r="I1949" t="s">
        <v>129</v>
      </c>
      <c r="J1949" t="s">
        <v>148</v>
      </c>
      <c r="K1949" t="s">
        <v>4013</v>
      </c>
      <c r="L1949" s="2">
        <v>2</v>
      </c>
      <c r="M1949" s="11">
        <v>67207</v>
      </c>
      <c r="N1949" s="6">
        <v>15</v>
      </c>
      <c r="O1949" s="4">
        <f>Table2[[#This Row],[Discount]]/100</f>
        <v>0.15</v>
      </c>
      <c r="P1949" s="4" t="str">
        <f>IF(Table2[[#This Row],[Discount%]]=0,"No Discount",
IF(Table2[[#This Row],[Discount%]]&lt;=0.1,"Medium Discount",
IF(Table2[[#This Row],[Discount%]]&lt;=0.2,"High Discount")))</f>
        <v>High Discount</v>
      </c>
      <c r="Q1949" s="9">
        <f>(Table2[Unit_Price]*Table2[Quantity])*(Table2[Discount]/100)</f>
        <v>20162.099999999999</v>
      </c>
      <c r="R1949" s="10">
        <v>114251.9</v>
      </c>
      <c r="S1949" s="10">
        <v>27397.73</v>
      </c>
      <c r="T1949" s="4">
        <f>Table2[Profit]/Table2[Sales]</f>
        <v>0.23980108864710348</v>
      </c>
      <c r="U1949" t="s">
        <v>38</v>
      </c>
    </row>
    <row r="1950" spans="1:21" x14ac:dyDescent="0.35">
      <c r="A1950">
        <v>12079</v>
      </c>
      <c r="B1950" s="1">
        <v>45272</v>
      </c>
      <c r="C1950" s="2">
        <f>YEAR(Table2[Order Date])</f>
        <v>2023</v>
      </c>
      <c r="D1950" s="2" t="str">
        <f>TEXT(Table2[Order Date],"mmm")</f>
        <v>Dec</v>
      </c>
      <c r="E1950" t="s">
        <v>4014</v>
      </c>
      <c r="F1950" t="s">
        <v>22</v>
      </c>
      <c r="G1950" t="s">
        <v>74</v>
      </c>
      <c r="H1950" t="str">
        <f>VLOOKUP(Table2[[#This Row],[City]], Table46[], 2, FALSE)</f>
        <v>Chandigarh</v>
      </c>
      <c r="I1950" t="s">
        <v>96</v>
      </c>
      <c r="J1950" t="s">
        <v>156</v>
      </c>
      <c r="K1950" t="s">
        <v>4015</v>
      </c>
      <c r="L1950" s="2">
        <v>5</v>
      </c>
      <c r="M1950" s="11">
        <v>31268</v>
      </c>
      <c r="N1950" s="6">
        <v>10</v>
      </c>
      <c r="O1950" s="4">
        <f>Table2[[#This Row],[Discount]]/100</f>
        <v>0.1</v>
      </c>
      <c r="P1950" s="4" t="str">
        <f>IF(Table2[[#This Row],[Discount%]]=0,"No Discount",
IF(Table2[[#This Row],[Discount%]]&lt;=0.1,"Medium Discount",
IF(Table2[[#This Row],[Discount%]]&lt;=0.2,"High Discount")))</f>
        <v>Medium Discount</v>
      </c>
      <c r="Q1950" s="9">
        <f>(Table2[Unit_Price]*Table2[Quantity])*(Table2[Discount]/100)</f>
        <v>15634</v>
      </c>
      <c r="R1950" s="10">
        <v>140706</v>
      </c>
      <c r="S1950" s="10">
        <v>19746.09</v>
      </c>
      <c r="T1950" s="4">
        <f>Table2[Profit]/Table2[Sales]</f>
        <v>0.14033580657541256</v>
      </c>
      <c r="U1950" t="s">
        <v>72</v>
      </c>
    </row>
    <row r="1951" spans="1:21" x14ac:dyDescent="0.35">
      <c r="A1951">
        <v>12080</v>
      </c>
      <c r="B1951" s="1">
        <v>45639</v>
      </c>
      <c r="C1951" s="2">
        <f>YEAR(Table2[Order Date])</f>
        <v>2024</v>
      </c>
      <c r="D1951" s="2" t="str">
        <f>TEXT(Table2[Order Date],"mmm")</f>
        <v>Dec</v>
      </c>
      <c r="E1951" t="s">
        <v>4016</v>
      </c>
      <c r="F1951" t="s">
        <v>40</v>
      </c>
      <c r="G1951" t="s">
        <v>41</v>
      </c>
      <c r="H1951" t="str">
        <f>VLOOKUP(Table2[[#This Row],[City]], Table46[], 2, FALSE)</f>
        <v>Maharashtra</v>
      </c>
      <c r="I1951" t="s">
        <v>75</v>
      </c>
      <c r="J1951" t="s">
        <v>240</v>
      </c>
      <c r="K1951" t="s">
        <v>4017</v>
      </c>
      <c r="L1951" s="2">
        <v>5</v>
      </c>
      <c r="M1951" s="11">
        <v>76437</v>
      </c>
      <c r="N1951" s="6">
        <v>10</v>
      </c>
      <c r="O1951" s="4">
        <f>Table2[[#This Row],[Discount]]/100</f>
        <v>0.1</v>
      </c>
      <c r="P1951" s="4" t="str">
        <f>IF(Table2[[#This Row],[Discount%]]=0,"No Discount",
IF(Table2[[#This Row],[Discount%]]&lt;=0.1,"Medium Discount",
IF(Table2[[#This Row],[Discount%]]&lt;=0.2,"High Discount")))</f>
        <v>Medium Discount</v>
      </c>
      <c r="Q1951" s="9">
        <f>(Table2[Unit_Price]*Table2[Quantity])*(Table2[Discount]/100)</f>
        <v>38218.5</v>
      </c>
      <c r="R1951" s="10">
        <v>343966.5</v>
      </c>
      <c r="S1951" s="10">
        <v>71314.27</v>
      </c>
      <c r="T1951" s="4">
        <f>Table2[Profit]/Table2[Sales]</f>
        <v>0.20732911489927072</v>
      </c>
      <c r="U1951" t="s">
        <v>33</v>
      </c>
    </row>
    <row r="1952" spans="1:21" x14ac:dyDescent="0.35">
      <c r="A1952">
        <v>12081</v>
      </c>
      <c r="B1952" s="1">
        <v>45450</v>
      </c>
      <c r="C1952" s="2">
        <f>YEAR(Table2[Order Date])</f>
        <v>2024</v>
      </c>
      <c r="D1952" s="2" t="str">
        <f>TEXT(Table2[Order Date],"mmm")</f>
        <v>Jun</v>
      </c>
      <c r="E1952" t="s">
        <v>4018</v>
      </c>
      <c r="F1952" t="s">
        <v>28</v>
      </c>
      <c r="G1952" t="s">
        <v>144</v>
      </c>
      <c r="H1952" t="str">
        <f>VLOOKUP(Table2[[#This Row],[City]], Table46[], 2, FALSE)</f>
        <v>Assam</v>
      </c>
      <c r="I1952" t="s">
        <v>46</v>
      </c>
      <c r="J1952" t="s">
        <v>201</v>
      </c>
      <c r="K1952" t="s">
        <v>4019</v>
      </c>
      <c r="L1952" s="2">
        <v>5</v>
      </c>
      <c r="M1952" s="11">
        <v>33383</v>
      </c>
      <c r="N1952" s="6">
        <v>15</v>
      </c>
      <c r="O1952" s="4">
        <f>Table2[[#This Row],[Discount]]/100</f>
        <v>0.15</v>
      </c>
      <c r="P1952" s="4" t="str">
        <f>IF(Table2[[#This Row],[Discount%]]=0,"No Discount",
IF(Table2[[#This Row],[Discount%]]&lt;=0.1,"Medium Discount",
IF(Table2[[#This Row],[Discount%]]&lt;=0.2,"High Discount")))</f>
        <v>High Discount</v>
      </c>
      <c r="Q1952" s="9">
        <f>(Table2[Unit_Price]*Table2[Quantity])*(Table2[Discount]/100)</f>
        <v>25037.25</v>
      </c>
      <c r="R1952" s="10">
        <v>141877.75</v>
      </c>
      <c r="S1952" s="10">
        <v>34615.46</v>
      </c>
      <c r="T1952" s="4">
        <f>Table2[Profit]/Table2[Sales]</f>
        <v>0.24398089200033127</v>
      </c>
      <c r="U1952" t="s">
        <v>20</v>
      </c>
    </row>
    <row r="1953" spans="1:21" x14ac:dyDescent="0.35">
      <c r="A1953">
        <v>12083</v>
      </c>
      <c r="B1953" s="1">
        <v>45461</v>
      </c>
      <c r="C1953" s="2">
        <f>YEAR(Table2[Order Date])</f>
        <v>2024</v>
      </c>
      <c r="D1953" s="2" t="str">
        <f>TEXT(Table2[Order Date],"mmm")</f>
        <v>Jun</v>
      </c>
      <c r="E1953" t="s">
        <v>4021</v>
      </c>
      <c r="F1953" t="s">
        <v>15</v>
      </c>
      <c r="G1953" t="s">
        <v>68</v>
      </c>
      <c r="H1953" t="str">
        <f>VLOOKUP(Table2[[#This Row],[City]], Table46[], 2, FALSE)</f>
        <v>Telangana</v>
      </c>
      <c r="I1953" t="s">
        <v>129</v>
      </c>
      <c r="J1953" t="s">
        <v>164</v>
      </c>
      <c r="K1953" t="s">
        <v>4022</v>
      </c>
      <c r="L1953" s="2">
        <v>4</v>
      </c>
      <c r="M1953" s="11">
        <v>17629</v>
      </c>
      <c r="N1953" s="6">
        <v>5</v>
      </c>
      <c r="O1953" s="4">
        <f>Table2[[#This Row],[Discount]]/100</f>
        <v>0.05</v>
      </c>
      <c r="P1953" s="4" t="str">
        <f>IF(Table2[[#This Row],[Discount%]]=0,"No Discount",
IF(Table2[[#This Row],[Discount%]]&lt;=0.1,"Medium Discount",
IF(Table2[[#This Row],[Discount%]]&lt;=0.2,"High Discount")))</f>
        <v>Medium Discount</v>
      </c>
      <c r="Q1953" s="9">
        <f>(Table2[Unit_Price]*Table2[Quantity])*(Table2[Discount]/100)</f>
        <v>3525.8</v>
      </c>
      <c r="R1953" s="10">
        <v>66990.2</v>
      </c>
      <c r="S1953" s="10">
        <v>7860.7</v>
      </c>
      <c r="T1953" s="4">
        <f>Table2[Profit]/Table2[Sales]</f>
        <v>0.11734104391388592</v>
      </c>
      <c r="U1953" t="s">
        <v>38</v>
      </c>
    </row>
    <row r="1954" spans="1:21" x14ac:dyDescent="0.35">
      <c r="A1954">
        <v>12084</v>
      </c>
      <c r="B1954" s="1">
        <v>45757</v>
      </c>
      <c r="C1954" s="2">
        <f>YEAR(Table2[Order Date])</f>
        <v>2025</v>
      </c>
      <c r="D1954" s="2" t="str">
        <f>TEXT(Table2[Order Date],"mmm")</f>
        <v>Apr</v>
      </c>
      <c r="E1954" t="s">
        <v>4023</v>
      </c>
      <c r="F1954" t="s">
        <v>28</v>
      </c>
      <c r="G1954" t="s">
        <v>114</v>
      </c>
      <c r="H1954" t="str">
        <f>VLOOKUP(Table2[[#This Row],[City]], Table46[], 2, FALSE)</f>
        <v>Jharkhand</v>
      </c>
      <c r="I1954" t="s">
        <v>129</v>
      </c>
      <c r="J1954" t="s">
        <v>130</v>
      </c>
      <c r="K1954" t="s">
        <v>4024</v>
      </c>
      <c r="L1954" s="2">
        <v>3</v>
      </c>
      <c r="M1954" s="11">
        <v>40924</v>
      </c>
      <c r="N1954" s="6">
        <v>15</v>
      </c>
      <c r="O1954" s="4">
        <f>Table2[[#This Row],[Discount]]/100</f>
        <v>0.15</v>
      </c>
      <c r="P1954" s="4" t="str">
        <f>IF(Table2[[#This Row],[Discount%]]=0,"No Discount",
IF(Table2[[#This Row],[Discount%]]&lt;=0.1,"Medium Discount",
IF(Table2[[#This Row],[Discount%]]&lt;=0.2,"High Discount")))</f>
        <v>High Discount</v>
      </c>
      <c r="Q1954" s="9">
        <f>(Table2[Unit_Price]*Table2[Quantity])*(Table2[Discount]/100)</f>
        <v>18415.8</v>
      </c>
      <c r="R1954" s="10">
        <v>104356.2</v>
      </c>
      <c r="S1954" s="10">
        <v>22904.12</v>
      </c>
      <c r="T1954" s="4">
        <f>Table2[Profit]/Table2[Sales]</f>
        <v>0.21948020338034538</v>
      </c>
      <c r="U1954" t="s">
        <v>83</v>
      </c>
    </row>
    <row r="1955" spans="1:21" x14ac:dyDescent="0.35">
      <c r="A1955">
        <v>12085</v>
      </c>
      <c r="B1955" s="1">
        <v>45773</v>
      </c>
      <c r="C1955" s="2">
        <f>YEAR(Table2[Order Date])</f>
        <v>2025</v>
      </c>
      <c r="D1955" s="2" t="str">
        <f>TEXT(Table2[Order Date],"mmm")</f>
        <v>Apr</v>
      </c>
      <c r="E1955" t="s">
        <v>4025</v>
      </c>
      <c r="F1955" t="s">
        <v>40</v>
      </c>
      <c r="G1955" t="s">
        <v>41</v>
      </c>
      <c r="H1955" t="str">
        <f>VLOOKUP(Table2[[#This Row],[City]], Table46[], 2, FALSE)</f>
        <v>Maharashtra</v>
      </c>
      <c r="I1955" t="s">
        <v>96</v>
      </c>
      <c r="J1955" t="s">
        <v>214</v>
      </c>
      <c r="K1955" t="s">
        <v>4026</v>
      </c>
      <c r="L1955" s="2">
        <v>1</v>
      </c>
      <c r="M1955" s="11">
        <v>41878</v>
      </c>
      <c r="N1955" s="6">
        <v>10</v>
      </c>
      <c r="O1955" s="4">
        <f>Table2[[#This Row],[Discount]]/100</f>
        <v>0.1</v>
      </c>
      <c r="P1955" s="4" t="str">
        <f>IF(Table2[[#This Row],[Discount%]]=0,"No Discount",
IF(Table2[[#This Row],[Discount%]]&lt;=0.1,"Medium Discount",
IF(Table2[[#This Row],[Discount%]]&lt;=0.2,"High Discount")))</f>
        <v>Medium Discount</v>
      </c>
      <c r="Q1955" s="9">
        <f>(Table2[Unit_Price]*Table2[Quantity])*(Table2[Discount]/100)</f>
        <v>4187.8</v>
      </c>
      <c r="R1955" s="10">
        <v>37690.199999999997</v>
      </c>
      <c r="S1955" s="10">
        <v>2498.5</v>
      </c>
      <c r="T1955" s="4">
        <f>Table2[Profit]/Table2[Sales]</f>
        <v>6.6290441547139575E-2</v>
      </c>
      <c r="U1955" t="s">
        <v>83</v>
      </c>
    </row>
    <row r="1956" spans="1:21" x14ac:dyDescent="0.35">
      <c r="A1956">
        <v>12086</v>
      </c>
      <c r="B1956" s="1">
        <v>45870</v>
      </c>
      <c r="C1956" s="2">
        <f>YEAR(Table2[Order Date])</f>
        <v>2025</v>
      </c>
      <c r="D1956" s="2" t="str">
        <f>TEXT(Table2[Order Date],"mmm")</f>
        <v>Aug</v>
      </c>
      <c r="E1956" t="s">
        <v>4027</v>
      </c>
      <c r="F1956" t="s">
        <v>22</v>
      </c>
      <c r="G1956" t="s">
        <v>23</v>
      </c>
      <c r="H1956" t="str">
        <f>VLOOKUP(Table2[[#This Row],[City]], Table46[], 2, FALSE)</f>
        <v>Delhi</v>
      </c>
      <c r="I1956" t="s">
        <v>30</v>
      </c>
      <c r="J1956" t="s">
        <v>65</v>
      </c>
      <c r="K1956" t="s">
        <v>4028</v>
      </c>
      <c r="L1956" s="2">
        <v>4</v>
      </c>
      <c r="M1956" s="11">
        <v>47351</v>
      </c>
      <c r="N1956" s="6">
        <v>5</v>
      </c>
      <c r="O1956" s="4">
        <f>Table2[[#This Row],[Discount]]/100</f>
        <v>0.05</v>
      </c>
      <c r="P1956" s="4" t="str">
        <f>IF(Table2[[#This Row],[Discount%]]=0,"No Discount",
IF(Table2[[#This Row],[Discount%]]&lt;=0.1,"Medium Discount",
IF(Table2[[#This Row],[Discount%]]&lt;=0.2,"High Discount")))</f>
        <v>Medium Discount</v>
      </c>
      <c r="Q1956" s="9">
        <f>(Table2[Unit_Price]*Table2[Quantity])*(Table2[Discount]/100)</f>
        <v>9470.2000000000007</v>
      </c>
      <c r="R1956" s="10">
        <v>179933.8</v>
      </c>
      <c r="S1956" s="10">
        <v>40754.03</v>
      </c>
      <c r="T1956" s="4">
        <f>Table2[Profit]/Table2[Sales]</f>
        <v>0.22649457745015111</v>
      </c>
      <c r="U1956" t="s">
        <v>38</v>
      </c>
    </row>
    <row r="1957" spans="1:21" x14ac:dyDescent="0.35">
      <c r="A1957">
        <v>12087</v>
      </c>
      <c r="B1957" s="1">
        <v>45252</v>
      </c>
      <c r="C1957" s="2">
        <f>YEAR(Table2[Order Date])</f>
        <v>2023</v>
      </c>
      <c r="D1957" s="2" t="str">
        <f>TEXT(Table2[Order Date],"mmm")</f>
        <v>Nov</v>
      </c>
      <c r="E1957" t="s">
        <v>4029</v>
      </c>
      <c r="F1957" t="s">
        <v>40</v>
      </c>
      <c r="G1957" t="s">
        <v>110</v>
      </c>
      <c r="H1957" t="str">
        <f>VLOOKUP(Table2[[#This Row],[City]], Table46[], 2, FALSE)</f>
        <v>Gujarat</v>
      </c>
      <c r="I1957" t="s">
        <v>42</v>
      </c>
      <c r="J1957" t="s">
        <v>51</v>
      </c>
      <c r="K1957" t="s">
        <v>4030</v>
      </c>
      <c r="L1957" s="2">
        <v>2</v>
      </c>
      <c r="M1957" s="11">
        <v>14660</v>
      </c>
      <c r="N1957" s="6">
        <v>15</v>
      </c>
      <c r="O1957" s="4">
        <f>Table2[[#This Row],[Discount]]/100</f>
        <v>0.15</v>
      </c>
      <c r="P1957" s="4" t="str">
        <f>IF(Table2[[#This Row],[Discount%]]=0,"No Discount",
IF(Table2[[#This Row],[Discount%]]&lt;=0.1,"Medium Discount",
IF(Table2[[#This Row],[Discount%]]&lt;=0.2,"High Discount")))</f>
        <v>High Discount</v>
      </c>
      <c r="Q1957" s="9">
        <f>(Table2[Unit_Price]*Table2[Quantity])*(Table2[Discount]/100)</f>
        <v>4398</v>
      </c>
      <c r="R1957" s="10">
        <v>24922</v>
      </c>
      <c r="S1957" s="10">
        <v>2430.1799999999998</v>
      </c>
      <c r="T1957" s="4">
        <f>Table2[Profit]/Table2[Sales]</f>
        <v>9.7511435679319469E-2</v>
      </c>
      <c r="U1957" t="s">
        <v>38</v>
      </c>
    </row>
    <row r="1958" spans="1:21" x14ac:dyDescent="0.35">
      <c r="A1958">
        <v>12088</v>
      </c>
      <c r="B1958" s="1">
        <v>45462</v>
      </c>
      <c r="C1958" s="2">
        <f>YEAR(Table2[Order Date])</f>
        <v>2024</v>
      </c>
      <c r="D1958" s="2" t="str">
        <f>TEXT(Table2[Order Date],"mmm")</f>
        <v>Jun</v>
      </c>
      <c r="E1958" t="s">
        <v>4031</v>
      </c>
      <c r="F1958" t="s">
        <v>40</v>
      </c>
      <c r="G1958" t="s">
        <v>50</v>
      </c>
      <c r="H1958" t="str">
        <f>VLOOKUP(Table2[[#This Row],[City]], Table46[], 2, FALSE)</f>
        <v>Maharashtra</v>
      </c>
      <c r="I1958" t="s">
        <v>24</v>
      </c>
      <c r="J1958" t="s">
        <v>36</v>
      </c>
      <c r="K1958" t="s">
        <v>4032</v>
      </c>
      <c r="L1958" s="2">
        <v>4</v>
      </c>
      <c r="M1958" s="11">
        <v>15163</v>
      </c>
      <c r="N1958" s="6">
        <v>0</v>
      </c>
      <c r="O1958" s="4">
        <f>Table2[[#This Row],[Discount]]/100</f>
        <v>0</v>
      </c>
      <c r="P1958" s="4" t="str">
        <f>IF(Table2[[#This Row],[Discount%]]=0,"No Discount",
IF(Table2[[#This Row],[Discount%]]&lt;=0.1,"Medium Discount",
IF(Table2[[#This Row],[Discount%]]&lt;=0.2,"High Discount")))</f>
        <v>No Discount</v>
      </c>
      <c r="Q1958" s="9">
        <f>(Table2[Unit_Price]*Table2[Quantity])*(Table2[Discount]/100)</f>
        <v>0</v>
      </c>
      <c r="R1958" s="10">
        <v>60652</v>
      </c>
      <c r="S1958" s="10">
        <v>8462.5</v>
      </c>
      <c r="T1958" s="4">
        <f>Table2[Profit]/Table2[Sales]</f>
        <v>0.13952548967882344</v>
      </c>
      <c r="U1958" t="s">
        <v>38</v>
      </c>
    </row>
    <row r="1959" spans="1:21" x14ac:dyDescent="0.35">
      <c r="A1959">
        <v>12089</v>
      </c>
      <c r="B1959" s="1">
        <v>45660</v>
      </c>
      <c r="C1959" s="2">
        <f>YEAR(Table2[Order Date])</f>
        <v>2025</v>
      </c>
      <c r="D1959" s="2" t="str">
        <f>TEXT(Table2[Order Date],"mmm")</f>
        <v>Jan</v>
      </c>
      <c r="E1959" t="s">
        <v>4033</v>
      </c>
      <c r="F1959" t="s">
        <v>15</v>
      </c>
      <c r="G1959" t="s">
        <v>16</v>
      </c>
      <c r="H1959" t="str">
        <f>VLOOKUP(Table2[[#This Row],[City]], Table46[], 2, FALSE)</f>
        <v>Karnataka</v>
      </c>
      <c r="I1959" t="s">
        <v>86</v>
      </c>
      <c r="J1959" t="s">
        <v>171</v>
      </c>
      <c r="K1959" t="s">
        <v>4034</v>
      </c>
      <c r="L1959" s="2">
        <v>1</v>
      </c>
      <c r="M1959" s="11">
        <v>57139</v>
      </c>
      <c r="N1959" s="6">
        <v>15</v>
      </c>
      <c r="O1959" s="4">
        <f>Table2[[#This Row],[Discount]]/100</f>
        <v>0.15</v>
      </c>
      <c r="P1959" s="4" t="str">
        <f>IF(Table2[[#This Row],[Discount%]]=0,"No Discount",
IF(Table2[[#This Row],[Discount%]]&lt;=0.1,"Medium Discount",
IF(Table2[[#This Row],[Discount%]]&lt;=0.2,"High Discount")))</f>
        <v>High Discount</v>
      </c>
      <c r="Q1959" s="9">
        <f>(Table2[Unit_Price]*Table2[Quantity])*(Table2[Discount]/100)</f>
        <v>8570.85</v>
      </c>
      <c r="R1959" s="10">
        <v>48568.15</v>
      </c>
      <c r="S1959" s="10">
        <v>8800.25</v>
      </c>
      <c r="T1959" s="4">
        <f>Table2[Profit]/Table2[Sales]</f>
        <v>0.18119384823181447</v>
      </c>
      <c r="U1959" t="s">
        <v>83</v>
      </c>
    </row>
    <row r="1960" spans="1:21" x14ac:dyDescent="0.35">
      <c r="A1960">
        <v>12090</v>
      </c>
      <c r="B1960" s="1">
        <v>45918</v>
      </c>
      <c r="C1960" s="2">
        <f>YEAR(Table2[Order Date])</f>
        <v>2025</v>
      </c>
      <c r="D1960" s="2" t="str">
        <f>TEXT(Table2[Order Date],"mmm")</f>
        <v>Sep</v>
      </c>
      <c r="E1960" t="s">
        <v>4035</v>
      </c>
      <c r="F1960" t="s">
        <v>40</v>
      </c>
      <c r="G1960" t="s">
        <v>62</v>
      </c>
      <c r="H1960" t="str">
        <f>VLOOKUP(Table2[[#This Row],[City]], Table46[], 2, FALSE)</f>
        <v>Goa</v>
      </c>
      <c r="I1960" t="s">
        <v>42</v>
      </c>
      <c r="J1960" t="s">
        <v>51</v>
      </c>
      <c r="K1960" t="s">
        <v>4036</v>
      </c>
      <c r="L1960" s="2">
        <v>4</v>
      </c>
      <c r="M1960" s="11">
        <v>66247</v>
      </c>
      <c r="N1960" s="6">
        <v>10</v>
      </c>
      <c r="O1960" s="4">
        <f>Table2[[#This Row],[Discount]]/100</f>
        <v>0.1</v>
      </c>
      <c r="P1960" s="4" t="str">
        <f>IF(Table2[[#This Row],[Discount%]]=0,"No Discount",
IF(Table2[[#This Row],[Discount%]]&lt;=0.1,"Medium Discount",
IF(Table2[[#This Row],[Discount%]]&lt;=0.2,"High Discount")))</f>
        <v>Medium Discount</v>
      </c>
      <c r="Q1960" s="9">
        <f>(Table2[Unit_Price]*Table2[Quantity])*(Table2[Discount]/100)</f>
        <v>26498.800000000003</v>
      </c>
      <c r="R1960" s="10">
        <v>238489.2</v>
      </c>
      <c r="S1960" s="10">
        <v>19509</v>
      </c>
      <c r="T1960" s="4">
        <f>Table2[Profit]/Table2[Sales]</f>
        <v>8.180244640008856E-2</v>
      </c>
      <c r="U1960" t="s">
        <v>83</v>
      </c>
    </row>
    <row r="1961" spans="1:21" x14ac:dyDescent="0.35">
      <c r="A1961">
        <v>12091</v>
      </c>
      <c r="B1961" s="1">
        <v>45443</v>
      </c>
      <c r="C1961" s="2">
        <f>YEAR(Table2[Order Date])</f>
        <v>2024</v>
      </c>
      <c r="D1961" s="2" t="str">
        <f>TEXT(Table2[Order Date],"mmm")</f>
        <v>May</v>
      </c>
      <c r="E1961" t="s">
        <v>4037</v>
      </c>
      <c r="F1961" t="s">
        <v>15</v>
      </c>
      <c r="G1961" t="s">
        <v>16</v>
      </c>
      <c r="H1961" t="str">
        <f>VLOOKUP(Table2[[#This Row],[City]], Table46[], 2, FALSE)</f>
        <v>Karnataka</v>
      </c>
      <c r="I1961" t="s">
        <v>96</v>
      </c>
      <c r="J1961" t="s">
        <v>183</v>
      </c>
      <c r="K1961" t="s">
        <v>4038</v>
      </c>
      <c r="L1961" s="2">
        <v>5</v>
      </c>
      <c r="M1961" s="11">
        <v>45080</v>
      </c>
      <c r="N1961" s="6">
        <v>5</v>
      </c>
      <c r="O1961" s="4">
        <f>Table2[[#This Row],[Discount]]/100</f>
        <v>0.05</v>
      </c>
      <c r="P1961" s="4" t="str">
        <f>IF(Table2[[#This Row],[Discount%]]=0,"No Discount",
IF(Table2[[#This Row],[Discount%]]&lt;=0.1,"Medium Discount",
IF(Table2[[#This Row],[Discount%]]&lt;=0.2,"High Discount")))</f>
        <v>Medium Discount</v>
      </c>
      <c r="Q1961" s="9">
        <f>(Table2[Unit_Price]*Table2[Quantity])*(Table2[Discount]/100)</f>
        <v>11270</v>
      </c>
      <c r="R1961" s="10">
        <v>214130</v>
      </c>
      <c r="S1961" s="10">
        <v>20871.599999999999</v>
      </c>
      <c r="T1961" s="4">
        <f>Table2[Profit]/Table2[Sales]</f>
        <v>9.7471629384019043E-2</v>
      </c>
      <c r="U1961" t="s">
        <v>33</v>
      </c>
    </row>
    <row r="1962" spans="1:21" x14ac:dyDescent="0.35">
      <c r="A1962">
        <v>12092</v>
      </c>
      <c r="B1962" s="1">
        <v>45749</v>
      </c>
      <c r="C1962" s="2">
        <f>YEAR(Table2[Order Date])</f>
        <v>2025</v>
      </c>
      <c r="D1962" s="2" t="str">
        <f>TEXT(Table2[Order Date],"mmm")</f>
        <v>Apr</v>
      </c>
      <c r="E1962" t="s">
        <v>4039</v>
      </c>
      <c r="F1962" t="s">
        <v>22</v>
      </c>
      <c r="G1962" t="s">
        <v>167</v>
      </c>
      <c r="H1962" t="str">
        <f>VLOOKUP(Table2[[#This Row],[City]], Table46[], 2, FALSE)</f>
        <v>Punjab</v>
      </c>
      <c r="I1962" t="s">
        <v>30</v>
      </c>
      <c r="J1962" t="s">
        <v>104</v>
      </c>
      <c r="K1962" t="s">
        <v>4040</v>
      </c>
      <c r="L1962" s="2">
        <v>3</v>
      </c>
      <c r="M1962" s="11">
        <v>36266</v>
      </c>
      <c r="N1962" s="6">
        <v>20</v>
      </c>
      <c r="O1962" s="4">
        <f>Table2[[#This Row],[Discount]]/100</f>
        <v>0.2</v>
      </c>
      <c r="P1962" s="4" t="str">
        <f>IF(Table2[[#This Row],[Discount%]]=0,"No Discount",
IF(Table2[[#This Row],[Discount%]]&lt;=0.1,"Medium Discount",
IF(Table2[[#This Row],[Discount%]]&lt;=0.2,"High Discount")))</f>
        <v>High Discount</v>
      </c>
      <c r="Q1962" s="9">
        <f>(Table2[Unit_Price]*Table2[Quantity])*(Table2[Discount]/100)</f>
        <v>21759.600000000002</v>
      </c>
      <c r="R1962" s="10">
        <v>87038.399999999994</v>
      </c>
      <c r="S1962" s="10">
        <v>21271.05</v>
      </c>
      <c r="T1962" s="4">
        <f>Table2[Profit]/Table2[Sales]</f>
        <v>0.24438696023823969</v>
      </c>
      <c r="U1962" t="s">
        <v>72</v>
      </c>
    </row>
    <row r="1963" spans="1:21" x14ac:dyDescent="0.35">
      <c r="A1963">
        <v>12093</v>
      </c>
      <c r="B1963" s="1">
        <v>45845</v>
      </c>
      <c r="C1963" s="2">
        <f>YEAR(Table2[Order Date])</f>
        <v>2025</v>
      </c>
      <c r="D1963" s="2" t="str">
        <f>TEXT(Table2[Order Date],"mmm")</f>
        <v>Jul</v>
      </c>
      <c r="E1963" t="s">
        <v>4041</v>
      </c>
      <c r="F1963" t="s">
        <v>28</v>
      </c>
      <c r="G1963" t="s">
        <v>35</v>
      </c>
      <c r="H1963" t="str">
        <f>VLOOKUP(Table2[[#This Row],[City]], Table46[], 2, FALSE)</f>
        <v>West Bengal</v>
      </c>
      <c r="I1963" t="s">
        <v>75</v>
      </c>
      <c r="J1963" t="s">
        <v>240</v>
      </c>
      <c r="K1963" t="s">
        <v>4017</v>
      </c>
      <c r="L1963" s="2">
        <v>3</v>
      </c>
      <c r="M1963" s="11">
        <v>60918</v>
      </c>
      <c r="N1963" s="6">
        <v>5</v>
      </c>
      <c r="O1963" s="4">
        <f>Table2[[#This Row],[Discount]]/100</f>
        <v>0.05</v>
      </c>
      <c r="P1963" s="4" t="str">
        <f>IF(Table2[[#This Row],[Discount%]]=0,"No Discount",
IF(Table2[[#This Row],[Discount%]]&lt;=0.1,"Medium Discount",
IF(Table2[[#This Row],[Discount%]]&lt;=0.2,"High Discount")))</f>
        <v>Medium Discount</v>
      </c>
      <c r="Q1963" s="9">
        <f>(Table2[Unit_Price]*Table2[Quantity])*(Table2[Discount]/100)</f>
        <v>9137.7000000000007</v>
      </c>
      <c r="R1963" s="10">
        <v>173616.3</v>
      </c>
      <c r="S1963" s="10">
        <v>40216.36</v>
      </c>
      <c r="T1963" s="4">
        <f>Table2[Profit]/Table2[Sales]</f>
        <v>0.23163931036429186</v>
      </c>
      <c r="U1963" t="s">
        <v>83</v>
      </c>
    </row>
    <row r="1964" spans="1:21" x14ac:dyDescent="0.35">
      <c r="A1964">
        <v>12094</v>
      </c>
      <c r="B1964" s="1">
        <v>45317</v>
      </c>
      <c r="C1964" s="2">
        <f>YEAR(Table2[Order Date])</f>
        <v>2024</v>
      </c>
      <c r="D1964" s="2" t="str">
        <f>TEXT(Table2[Order Date],"mmm")</f>
        <v>Jan</v>
      </c>
      <c r="E1964" t="s">
        <v>4042</v>
      </c>
      <c r="F1964" t="s">
        <v>28</v>
      </c>
      <c r="G1964" t="s">
        <v>29</v>
      </c>
      <c r="H1964" t="str">
        <f>VLOOKUP(Table2[[#This Row],[City]], Table46[], 2, FALSE)</f>
        <v>Bihar</v>
      </c>
      <c r="I1964" t="s">
        <v>86</v>
      </c>
      <c r="J1964" t="s">
        <v>296</v>
      </c>
      <c r="K1964" t="s">
        <v>4043</v>
      </c>
      <c r="L1964" s="2">
        <v>4</v>
      </c>
      <c r="M1964" s="11">
        <v>33066</v>
      </c>
      <c r="N1964" s="6">
        <v>0</v>
      </c>
      <c r="O1964" s="4">
        <f>Table2[[#This Row],[Discount]]/100</f>
        <v>0</v>
      </c>
      <c r="P1964" s="4" t="str">
        <f>IF(Table2[[#This Row],[Discount%]]=0,"No Discount",
IF(Table2[[#This Row],[Discount%]]&lt;=0.1,"Medium Discount",
IF(Table2[[#This Row],[Discount%]]&lt;=0.2,"High Discount")))</f>
        <v>No Discount</v>
      </c>
      <c r="Q1964" s="9">
        <f>(Table2[Unit_Price]*Table2[Quantity])*(Table2[Discount]/100)</f>
        <v>0</v>
      </c>
      <c r="R1964" s="10">
        <v>132264</v>
      </c>
      <c r="S1964" s="10">
        <v>27056.98</v>
      </c>
      <c r="T1964" s="4">
        <f>Table2[Profit]/Table2[Sales]</f>
        <v>0.20456798524163794</v>
      </c>
      <c r="U1964" t="s">
        <v>38</v>
      </c>
    </row>
    <row r="1965" spans="1:21" x14ac:dyDescent="0.35">
      <c r="A1965">
        <v>12095</v>
      </c>
      <c r="B1965" s="1">
        <v>45607</v>
      </c>
      <c r="C1965" s="2">
        <f>YEAR(Table2[Order Date])</f>
        <v>2024</v>
      </c>
      <c r="D1965" s="2" t="str">
        <f>TEXT(Table2[Order Date],"mmm")</f>
        <v>Nov</v>
      </c>
      <c r="E1965" t="s">
        <v>4044</v>
      </c>
      <c r="F1965" t="s">
        <v>22</v>
      </c>
      <c r="G1965" t="s">
        <v>23</v>
      </c>
      <c r="H1965" t="str">
        <f>VLOOKUP(Table2[[#This Row],[City]], Table46[], 2, FALSE)</f>
        <v>Delhi</v>
      </c>
      <c r="I1965" t="s">
        <v>42</v>
      </c>
      <c r="J1965" t="s">
        <v>446</v>
      </c>
      <c r="K1965" t="s">
        <v>4045</v>
      </c>
      <c r="L1965" s="2">
        <v>1</v>
      </c>
      <c r="M1965" s="11">
        <v>62548</v>
      </c>
      <c r="N1965" s="6">
        <v>0</v>
      </c>
      <c r="O1965" s="4">
        <f>Table2[[#This Row],[Discount]]/100</f>
        <v>0</v>
      </c>
      <c r="P1965" s="4" t="str">
        <f>IF(Table2[[#This Row],[Discount%]]=0,"No Discount",
IF(Table2[[#This Row],[Discount%]]&lt;=0.1,"Medium Discount",
IF(Table2[[#This Row],[Discount%]]&lt;=0.2,"High Discount")))</f>
        <v>No Discount</v>
      </c>
      <c r="Q1965" s="9">
        <f>(Table2[Unit_Price]*Table2[Quantity])*(Table2[Discount]/100)</f>
        <v>0</v>
      </c>
      <c r="R1965" s="10">
        <v>62548</v>
      </c>
      <c r="S1965" s="10">
        <v>10623.32</v>
      </c>
      <c r="T1965" s="4">
        <f>Table2[Profit]/Table2[Sales]</f>
        <v>0.16984268082112935</v>
      </c>
      <c r="U1965" t="s">
        <v>33</v>
      </c>
    </row>
    <row r="1966" spans="1:21" x14ac:dyDescent="0.35">
      <c r="A1966">
        <v>12096</v>
      </c>
      <c r="B1966" s="1">
        <v>45417</v>
      </c>
      <c r="C1966" s="2">
        <f>YEAR(Table2[Order Date])</f>
        <v>2024</v>
      </c>
      <c r="D1966" s="2" t="str">
        <f>TEXT(Table2[Order Date],"mmm")</f>
        <v>May</v>
      </c>
      <c r="E1966" t="s">
        <v>4046</v>
      </c>
      <c r="F1966" t="s">
        <v>28</v>
      </c>
      <c r="G1966" t="s">
        <v>29</v>
      </c>
      <c r="H1966" t="str">
        <f>VLOOKUP(Table2[[#This Row],[City]], Table46[], 2, FALSE)</f>
        <v>Bihar</v>
      </c>
      <c r="I1966" t="s">
        <v>24</v>
      </c>
      <c r="J1966" t="s">
        <v>25</v>
      </c>
      <c r="K1966" t="s">
        <v>4047</v>
      </c>
      <c r="L1966" s="2">
        <v>3</v>
      </c>
      <c r="M1966" s="11">
        <v>468</v>
      </c>
      <c r="N1966" s="6">
        <v>5</v>
      </c>
      <c r="O1966" s="4">
        <f>Table2[[#This Row],[Discount]]/100</f>
        <v>0.05</v>
      </c>
      <c r="P1966" s="4" t="str">
        <f>IF(Table2[[#This Row],[Discount%]]=0,"No Discount",
IF(Table2[[#This Row],[Discount%]]&lt;=0.1,"Medium Discount",
IF(Table2[[#This Row],[Discount%]]&lt;=0.2,"High Discount")))</f>
        <v>Medium Discount</v>
      </c>
      <c r="Q1966" s="9">
        <f>(Table2[Unit_Price]*Table2[Quantity])*(Table2[Discount]/100)</f>
        <v>70.2</v>
      </c>
      <c r="R1966" s="10">
        <v>1333.8</v>
      </c>
      <c r="S1966" s="10">
        <v>72.75</v>
      </c>
      <c r="T1966" s="4">
        <f>Table2[Profit]/Table2[Sales]</f>
        <v>5.4543409806567703E-2</v>
      </c>
      <c r="U1966" t="s">
        <v>33</v>
      </c>
    </row>
    <row r="1967" spans="1:21" x14ac:dyDescent="0.35">
      <c r="A1967">
        <v>12097</v>
      </c>
      <c r="B1967" s="1">
        <v>45253</v>
      </c>
      <c r="C1967" s="2">
        <f>YEAR(Table2[Order Date])</f>
        <v>2023</v>
      </c>
      <c r="D1967" s="2" t="str">
        <f>TEXT(Table2[Order Date],"mmm")</f>
        <v>Nov</v>
      </c>
      <c r="E1967" t="s">
        <v>4048</v>
      </c>
      <c r="F1967" t="s">
        <v>40</v>
      </c>
      <c r="G1967" t="s">
        <v>41</v>
      </c>
      <c r="H1967" t="str">
        <f>VLOOKUP(Table2[[#This Row],[City]], Table46[], 2, FALSE)</f>
        <v>Maharashtra</v>
      </c>
      <c r="I1967" t="s">
        <v>129</v>
      </c>
      <c r="J1967" t="s">
        <v>148</v>
      </c>
      <c r="K1967" t="s">
        <v>4049</v>
      </c>
      <c r="L1967" s="2">
        <v>3</v>
      </c>
      <c r="M1967" s="11">
        <v>49321</v>
      </c>
      <c r="N1967" s="6">
        <v>5</v>
      </c>
      <c r="O1967" s="4">
        <f>Table2[[#This Row],[Discount]]/100</f>
        <v>0.05</v>
      </c>
      <c r="P1967" s="4" t="str">
        <f>IF(Table2[[#This Row],[Discount%]]=0,"No Discount",
IF(Table2[[#This Row],[Discount%]]&lt;=0.1,"Medium Discount",
IF(Table2[[#This Row],[Discount%]]&lt;=0.2,"High Discount")))</f>
        <v>Medium Discount</v>
      </c>
      <c r="Q1967" s="9">
        <f>(Table2[Unit_Price]*Table2[Quantity])*(Table2[Discount]/100)</f>
        <v>7398.1500000000005</v>
      </c>
      <c r="R1967" s="10">
        <v>140564.85</v>
      </c>
      <c r="S1967" s="10">
        <v>23008.66</v>
      </c>
      <c r="T1967" s="4">
        <f>Table2[Profit]/Table2[Sales]</f>
        <v>0.16368715222902452</v>
      </c>
      <c r="U1967" t="s">
        <v>72</v>
      </c>
    </row>
    <row r="1968" spans="1:21" x14ac:dyDescent="0.35">
      <c r="A1968">
        <v>12098</v>
      </c>
      <c r="B1968" s="1">
        <v>45684</v>
      </c>
      <c r="C1968" s="2">
        <f>YEAR(Table2[Order Date])</f>
        <v>2025</v>
      </c>
      <c r="D1968" s="2" t="str">
        <f>TEXT(Table2[Order Date],"mmm")</f>
        <v>Jan</v>
      </c>
      <c r="E1968" t="s">
        <v>4050</v>
      </c>
      <c r="F1968" t="s">
        <v>28</v>
      </c>
      <c r="G1968" t="s">
        <v>144</v>
      </c>
      <c r="H1968" t="str">
        <f>VLOOKUP(Table2[[#This Row],[City]], Table46[], 2, FALSE)</f>
        <v>Assam</v>
      </c>
      <c r="I1968" t="s">
        <v>42</v>
      </c>
      <c r="J1968" t="s">
        <v>79</v>
      </c>
      <c r="K1968" t="s">
        <v>3557</v>
      </c>
      <c r="L1968" s="2">
        <v>1</v>
      </c>
      <c r="M1968" s="11">
        <v>16956</v>
      </c>
      <c r="N1968" s="6">
        <v>15</v>
      </c>
      <c r="O1968" s="4">
        <f>Table2[[#This Row],[Discount]]/100</f>
        <v>0.15</v>
      </c>
      <c r="P1968" s="4" t="str">
        <f>IF(Table2[[#This Row],[Discount%]]=0,"No Discount",
IF(Table2[[#This Row],[Discount%]]&lt;=0.1,"Medium Discount",
IF(Table2[[#This Row],[Discount%]]&lt;=0.2,"High Discount")))</f>
        <v>High Discount</v>
      </c>
      <c r="Q1968" s="9">
        <f>(Table2[Unit_Price]*Table2[Quantity])*(Table2[Discount]/100)</f>
        <v>2543.4</v>
      </c>
      <c r="R1968" s="10">
        <v>14412.6</v>
      </c>
      <c r="S1968" s="10">
        <v>1338.71</v>
      </c>
      <c r="T1968" s="4">
        <f>Table2[Profit]/Table2[Sales]</f>
        <v>9.2884698111374772E-2</v>
      </c>
      <c r="U1968" t="s">
        <v>38</v>
      </c>
    </row>
    <row r="1969" spans="1:21" x14ac:dyDescent="0.35">
      <c r="A1969">
        <v>12099</v>
      </c>
      <c r="B1969" s="1">
        <v>45249</v>
      </c>
      <c r="C1969" s="2">
        <f>YEAR(Table2[Order Date])</f>
        <v>2023</v>
      </c>
      <c r="D1969" s="2" t="str">
        <f>TEXT(Table2[Order Date],"mmm")</f>
        <v>Nov</v>
      </c>
      <c r="E1969" t="s">
        <v>4051</v>
      </c>
      <c r="F1969" t="s">
        <v>22</v>
      </c>
      <c r="G1969" t="s">
        <v>23</v>
      </c>
      <c r="H1969" t="str">
        <f>VLOOKUP(Table2[[#This Row],[City]], Table46[], 2, FALSE)</f>
        <v>Delhi</v>
      </c>
      <c r="I1969" t="s">
        <v>69</v>
      </c>
      <c r="J1969" t="s">
        <v>115</v>
      </c>
      <c r="K1969" t="s">
        <v>3964</v>
      </c>
      <c r="L1969" s="2">
        <v>5</v>
      </c>
      <c r="M1969" s="11">
        <v>5964</v>
      </c>
      <c r="N1969" s="6">
        <v>20</v>
      </c>
      <c r="O1969" s="4">
        <f>Table2[[#This Row],[Discount]]/100</f>
        <v>0.2</v>
      </c>
      <c r="P1969" s="4" t="str">
        <f>IF(Table2[[#This Row],[Discount%]]=0,"No Discount",
IF(Table2[[#This Row],[Discount%]]&lt;=0.1,"Medium Discount",
IF(Table2[[#This Row],[Discount%]]&lt;=0.2,"High Discount")))</f>
        <v>High Discount</v>
      </c>
      <c r="Q1969" s="9">
        <f>(Table2[Unit_Price]*Table2[Quantity])*(Table2[Discount]/100)</f>
        <v>5964</v>
      </c>
      <c r="R1969" s="10">
        <v>23856</v>
      </c>
      <c r="S1969" s="10">
        <v>2508.4899999999998</v>
      </c>
      <c r="T1969" s="4">
        <f>Table2[Profit]/Table2[Sales]</f>
        <v>0.10515132461435277</v>
      </c>
      <c r="U1969" t="s">
        <v>38</v>
      </c>
    </row>
    <row r="1970" spans="1:21" x14ac:dyDescent="0.35">
      <c r="A1970">
        <v>12100</v>
      </c>
      <c r="B1970" s="1">
        <v>45536</v>
      </c>
      <c r="C1970" s="2">
        <f>YEAR(Table2[Order Date])</f>
        <v>2024</v>
      </c>
      <c r="D1970" s="2" t="str">
        <f>TEXT(Table2[Order Date],"mmm")</f>
        <v>Sep</v>
      </c>
      <c r="E1970" t="s">
        <v>4052</v>
      </c>
      <c r="F1970" t="s">
        <v>15</v>
      </c>
      <c r="G1970" t="s">
        <v>16</v>
      </c>
      <c r="H1970" t="str">
        <f>VLOOKUP(Table2[[#This Row],[City]], Table46[], 2, FALSE)</f>
        <v>Karnataka</v>
      </c>
      <c r="I1970" t="s">
        <v>86</v>
      </c>
      <c r="J1970" t="s">
        <v>296</v>
      </c>
      <c r="K1970" t="s">
        <v>2860</v>
      </c>
      <c r="L1970" s="2">
        <v>2</v>
      </c>
      <c r="M1970" s="11">
        <v>74137</v>
      </c>
      <c r="N1970" s="6">
        <v>10</v>
      </c>
      <c r="O1970" s="4">
        <f>Table2[[#This Row],[Discount]]/100</f>
        <v>0.1</v>
      </c>
      <c r="P1970" s="4" t="str">
        <f>IF(Table2[[#This Row],[Discount%]]=0,"No Discount",
IF(Table2[[#This Row],[Discount%]]&lt;=0.1,"Medium Discount",
IF(Table2[[#This Row],[Discount%]]&lt;=0.2,"High Discount")))</f>
        <v>Medium Discount</v>
      </c>
      <c r="Q1970" s="9">
        <f>(Table2[Unit_Price]*Table2[Quantity])*(Table2[Discount]/100)</f>
        <v>14827.400000000001</v>
      </c>
      <c r="R1970" s="10">
        <v>133446.6</v>
      </c>
      <c r="S1970" s="10">
        <v>27310.85</v>
      </c>
      <c r="T1970" s="4">
        <f>Table2[Profit]/Table2[Sales]</f>
        <v>0.20465751843808683</v>
      </c>
      <c r="U1970" t="s">
        <v>20</v>
      </c>
    </row>
    <row r="1971" spans="1:21" x14ac:dyDescent="0.35">
      <c r="A1971">
        <v>12101</v>
      </c>
      <c r="B1971" s="1">
        <v>45595</v>
      </c>
      <c r="C1971" s="2">
        <f>YEAR(Table2[Order Date])</f>
        <v>2024</v>
      </c>
      <c r="D1971" s="2" t="str">
        <f>TEXT(Table2[Order Date],"mmm")</f>
        <v>Oct</v>
      </c>
      <c r="E1971" t="s">
        <v>4053</v>
      </c>
      <c r="F1971" t="s">
        <v>15</v>
      </c>
      <c r="G1971" t="s">
        <v>16</v>
      </c>
      <c r="H1971" t="str">
        <f>VLOOKUP(Table2[[#This Row],[City]], Table46[], 2, FALSE)</f>
        <v>Karnataka</v>
      </c>
      <c r="I1971" t="s">
        <v>42</v>
      </c>
      <c r="J1971" t="s">
        <v>188</v>
      </c>
      <c r="K1971" t="s">
        <v>4054</v>
      </c>
      <c r="L1971" s="2">
        <v>2</v>
      </c>
      <c r="M1971" s="11">
        <v>22106</v>
      </c>
      <c r="N1971" s="6">
        <v>0</v>
      </c>
      <c r="O1971" s="4">
        <f>Table2[[#This Row],[Discount]]/100</f>
        <v>0</v>
      </c>
      <c r="P1971" s="4" t="str">
        <f>IF(Table2[[#This Row],[Discount%]]=0,"No Discount",
IF(Table2[[#This Row],[Discount%]]&lt;=0.1,"Medium Discount",
IF(Table2[[#This Row],[Discount%]]&lt;=0.2,"High Discount")))</f>
        <v>No Discount</v>
      </c>
      <c r="Q1971" s="9">
        <f>(Table2[Unit_Price]*Table2[Quantity])*(Table2[Discount]/100)</f>
        <v>0</v>
      </c>
      <c r="R1971" s="10">
        <v>44212</v>
      </c>
      <c r="S1971" s="10">
        <v>2947.03</v>
      </c>
      <c r="T1971" s="4">
        <f>Table2[Profit]/Table2[Sales]</f>
        <v>6.6656790011761516E-2</v>
      </c>
      <c r="U1971" t="s">
        <v>20</v>
      </c>
    </row>
    <row r="1972" spans="1:21" x14ac:dyDescent="0.35">
      <c r="A1972">
        <v>12102</v>
      </c>
      <c r="B1972" s="1">
        <v>45352</v>
      </c>
      <c r="C1972" s="2">
        <f>YEAR(Table2[Order Date])</f>
        <v>2024</v>
      </c>
      <c r="D1972" s="2" t="str">
        <f>TEXT(Table2[Order Date],"mmm")</f>
        <v>Mar</v>
      </c>
      <c r="E1972" t="s">
        <v>4055</v>
      </c>
      <c r="F1972" t="s">
        <v>28</v>
      </c>
      <c r="G1972" t="s">
        <v>29</v>
      </c>
      <c r="H1972" t="str">
        <f>VLOOKUP(Table2[[#This Row],[City]], Table46[], 2, FALSE)</f>
        <v>Bihar</v>
      </c>
      <c r="I1972" t="s">
        <v>75</v>
      </c>
      <c r="J1972" t="s">
        <v>240</v>
      </c>
      <c r="K1972" t="s">
        <v>4056</v>
      </c>
      <c r="L1972" s="2">
        <v>4</v>
      </c>
      <c r="M1972" s="11">
        <v>25479</v>
      </c>
      <c r="N1972" s="6">
        <v>20</v>
      </c>
      <c r="O1972" s="4">
        <f>Table2[[#This Row],[Discount]]/100</f>
        <v>0.2</v>
      </c>
      <c r="P1972" s="4" t="str">
        <f>IF(Table2[[#This Row],[Discount%]]=0,"No Discount",
IF(Table2[[#This Row],[Discount%]]&lt;=0.1,"Medium Discount",
IF(Table2[[#This Row],[Discount%]]&lt;=0.2,"High Discount")))</f>
        <v>High Discount</v>
      </c>
      <c r="Q1972" s="9">
        <f>(Table2[Unit_Price]*Table2[Quantity])*(Table2[Discount]/100)</f>
        <v>20383.2</v>
      </c>
      <c r="R1972" s="10">
        <v>81532.800000000003</v>
      </c>
      <c r="S1972" s="10">
        <v>4698.93</v>
      </c>
      <c r="T1972" s="4">
        <f>Table2[Profit]/Table2[Sales]</f>
        <v>5.7632388437536798E-2</v>
      </c>
      <c r="U1972" t="s">
        <v>33</v>
      </c>
    </row>
    <row r="1973" spans="1:21" x14ac:dyDescent="0.35">
      <c r="A1973">
        <v>12103</v>
      </c>
      <c r="B1973" s="1">
        <v>45667</v>
      </c>
      <c r="C1973" s="2">
        <f>YEAR(Table2[Order Date])</f>
        <v>2025</v>
      </c>
      <c r="D1973" s="2" t="str">
        <f>TEXT(Table2[Order Date],"mmm")</f>
        <v>Jan</v>
      </c>
      <c r="E1973" t="s">
        <v>4057</v>
      </c>
      <c r="F1973" t="s">
        <v>15</v>
      </c>
      <c r="G1973" t="s">
        <v>174</v>
      </c>
      <c r="H1973" t="str">
        <f>VLOOKUP(Table2[[#This Row],[City]], Table46[], 2, FALSE)</f>
        <v>Tamil Nadu</v>
      </c>
      <c r="I1973" t="s">
        <v>46</v>
      </c>
      <c r="J1973" t="s">
        <v>141</v>
      </c>
      <c r="K1973" t="s">
        <v>4058</v>
      </c>
      <c r="L1973" s="2">
        <v>3</v>
      </c>
      <c r="M1973" s="11">
        <v>32223</v>
      </c>
      <c r="N1973" s="6">
        <v>5</v>
      </c>
      <c r="O1973" s="4">
        <f>Table2[[#This Row],[Discount]]/100</f>
        <v>0.05</v>
      </c>
      <c r="P1973" s="4" t="str">
        <f>IF(Table2[[#This Row],[Discount%]]=0,"No Discount",
IF(Table2[[#This Row],[Discount%]]&lt;=0.1,"Medium Discount",
IF(Table2[[#This Row],[Discount%]]&lt;=0.2,"High Discount")))</f>
        <v>Medium Discount</v>
      </c>
      <c r="Q1973" s="9">
        <f>(Table2[Unit_Price]*Table2[Quantity])*(Table2[Discount]/100)</f>
        <v>4833.45</v>
      </c>
      <c r="R1973" s="10">
        <v>91835.55</v>
      </c>
      <c r="S1973" s="10">
        <v>19859.419999999998</v>
      </c>
      <c r="T1973" s="4">
        <f>Table2[Profit]/Table2[Sales]</f>
        <v>0.2162498074002932</v>
      </c>
      <c r="U1973" t="s">
        <v>20</v>
      </c>
    </row>
    <row r="1974" spans="1:21" x14ac:dyDescent="0.35">
      <c r="A1974">
        <v>12105</v>
      </c>
      <c r="B1974" s="1">
        <v>45327</v>
      </c>
      <c r="C1974" s="2">
        <f>YEAR(Table2[Order Date])</f>
        <v>2024</v>
      </c>
      <c r="D1974" s="2" t="str">
        <f>TEXT(Table2[Order Date],"mmm")</f>
        <v>Feb</v>
      </c>
      <c r="E1974" t="s">
        <v>4061</v>
      </c>
      <c r="F1974" t="s">
        <v>15</v>
      </c>
      <c r="G1974" t="s">
        <v>68</v>
      </c>
      <c r="H1974" t="str">
        <f>VLOOKUP(Table2[[#This Row],[City]], Table46[], 2, FALSE)</f>
        <v>Telangana</v>
      </c>
      <c r="I1974" t="s">
        <v>96</v>
      </c>
      <c r="J1974" t="s">
        <v>214</v>
      </c>
      <c r="K1974" t="s">
        <v>4062</v>
      </c>
      <c r="L1974" s="2">
        <v>3</v>
      </c>
      <c r="M1974" s="11">
        <v>64252</v>
      </c>
      <c r="N1974" s="6">
        <v>10</v>
      </c>
      <c r="O1974" s="4">
        <f>Table2[[#This Row],[Discount]]/100</f>
        <v>0.1</v>
      </c>
      <c r="P1974" s="4" t="str">
        <f>IF(Table2[[#This Row],[Discount%]]=0,"No Discount",
IF(Table2[[#This Row],[Discount%]]&lt;=0.1,"Medium Discount",
IF(Table2[[#This Row],[Discount%]]&lt;=0.2,"High Discount")))</f>
        <v>Medium Discount</v>
      </c>
      <c r="Q1974" s="9">
        <f>(Table2[Unit_Price]*Table2[Quantity])*(Table2[Discount]/100)</f>
        <v>19275.600000000002</v>
      </c>
      <c r="R1974" s="10">
        <v>173480.4</v>
      </c>
      <c r="S1974" s="10">
        <v>13901.3</v>
      </c>
      <c r="T1974" s="4">
        <f>Table2[Profit]/Table2[Sales]</f>
        <v>8.0131818925942067E-2</v>
      </c>
      <c r="U1974" t="s">
        <v>20</v>
      </c>
    </row>
    <row r="1975" spans="1:21" x14ac:dyDescent="0.35">
      <c r="A1975">
        <v>12106</v>
      </c>
      <c r="B1975" s="1">
        <v>45921</v>
      </c>
      <c r="C1975" s="2">
        <f>YEAR(Table2[Order Date])</f>
        <v>2025</v>
      </c>
      <c r="D1975" s="2" t="str">
        <f>TEXT(Table2[Order Date],"mmm")</f>
        <v>Sep</v>
      </c>
      <c r="E1975" t="s">
        <v>4063</v>
      </c>
      <c r="F1975" t="s">
        <v>15</v>
      </c>
      <c r="G1975" t="s">
        <v>174</v>
      </c>
      <c r="H1975" t="str">
        <f>VLOOKUP(Table2[[#This Row],[City]], Table46[], 2, FALSE)</f>
        <v>Tamil Nadu</v>
      </c>
      <c r="I1975" t="s">
        <v>24</v>
      </c>
      <c r="J1975" t="s">
        <v>59</v>
      </c>
      <c r="K1975" t="s">
        <v>4064</v>
      </c>
      <c r="L1975" s="2">
        <v>3</v>
      </c>
      <c r="M1975" s="11">
        <v>23606</v>
      </c>
      <c r="N1975" s="6">
        <v>15</v>
      </c>
      <c r="O1975" s="4">
        <f>Table2[[#This Row],[Discount]]/100</f>
        <v>0.15</v>
      </c>
      <c r="P1975" s="4" t="str">
        <f>IF(Table2[[#This Row],[Discount%]]=0,"No Discount",
IF(Table2[[#This Row],[Discount%]]&lt;=0.1,"Medium Discount",
IF(Table2[[#This Row],[Discount%]]&lt;=0.2,"High Discount")))</f>
        <v>High Discount</v>
      </c>
      <c r="Q1975" s="9">
        <f>(Table2[Unit_Price]*Table2[Quantity])*(Table2[Discount]/100)</f>
        <v>10622.699999999999</v>
      </c>
      <c r="R1975" s="10">
        <v>60195.3</v>
      </c>
      <c r="S1975" s="10">
        <v>10532.87</v>
      </c>
      <c r="T1975" s="4">
        <f>Table2[Profit]/Table2[Sales]</f>
        <v>0.17497827903507418</v>
      </c>
      <c r="U1975" t="s">
        <v>38</v>
      </c>
    </row>
    <row r="1976" spans="1:21" x14ac:dyDescent="0.35">
      <c r="A1976">
        <v>12107</v>
      </c>
      <c r="B1976" s="1">
        <v>45234</v>
      </c>
      <c r="C1976" s="2">
        <f>YEAR(Table2[Order Date])</f>
        <v>2023</v>
      </c>
      <c r="D1976" s="2" t="str">
        <f>TEXT(Table2[Order Date],"mmm")</f>
        <v>Nov</v>
      </c>
      <c r="E1976" t="s">
        <v>4065</v>
      </c>
      <c r="F1976" t="s">
        <v>40</v>
      </c>
      <c r="G1976" t="s">
        <v>110</v>
      </c>
      <c r="H1976" t="str">
        <f>VLOOKUP(Table2[[#This Row],[City]], Table46[], 2, FALSE)</f>
        <v>Gujarat</v>
      </c>
      <c r="I1976" t="s">
        <v>30</v>
      </c>
      <c r="J1976" t="s">
        <v>31</v>
      </c>
      <c r="K1976" t="s">
        <v>2509</v>
      </c>
      <c r="L1976" s="2">
        <v>4</v>
      </c>
      <c r="M1976" s="11">
        <v>25373</v>
      </c>
      <c r="N1976" s="6">
        <v>20</v>
      </c>
      <c r="O1976" s="4">
        <f>Table2[[#This Row],[Discount]]/100</f>
        <v>0.2</v>
      </c>
      <c r="P1976" s="4" t="str">
        <f>IF(Table2[[#This Row],[Discount%]]=0,"No Discount",
IF(Table2[[#This Row],[Discount%]]&lt;=0.1,"Medium Discount",
IF(Table2[[#This Row],[Discount%]]&lt;=0.2,"High Discount")))</f>
        <v>High Discount</v>
      </c>
      <c r="Q1976" s="9">
        <f>(Table2[Unit_Price]*Table2[Quantity])*(Table2[Discount]/100)</f>
        <v>20298.400000000001</v>
      </c>
      <c r="R1976" s="10">
        <v>81193.600000000006</v>
      </c>
      <c r="S1976" s="10">
        <v>19540.16</v>
      </c>
      <c r="T1976" s="4">
        <f>Table2[Profit]/Table2[Sales]</f>
        <v>0.24066133291293892</v>
      </c>
      <c r="U1976" t="s">
        <v>72</v>
      </c>
    </row>
    <row r="1977" spans="1:21" x14ac:dyDescent="0.35">
      <c r="A1977">
        <v>12108</v>
      </c>
      <c r="B1977" s="1">
        <v>45502</v>
      </c>
      <c r="C1977" s="2">
        <f>YEAR(Table2[Order Date])</f>
        <v>2024</v>
      </c>
      <c r="D1977" s="2" t="str">
        <f>TEXT(Table2[Order Date],"mmm")</f>
        <v>Jul</v>
      </c>
      <c r="E1977" t="s">
        <v>4066</v>
      </c>
      <c r="F1977" t="s">
        <v>15</v>
      </c>
      <c r="G1977" t="s">
        <v>68</v>
      </c>
      <c r="H1977" t="str">
        <f>VLOOKUP(Table2[[#This Row],[City]], Table46[], 2, FALSE)</f>
        <v>Telangana</v>
      </c>
      <c r="I1977" t="s">
        <v>75</v>
      </c>
      <c r="J1977" t="s">
        <v>240</v>
      </c>
      <c r="K1977" t="s">
        <v>4067</v>
      </c>
      <c r="L1977" s="2">
        <v>3</v>
      </c>
      <c r="M1977" s="11">
        <v>77524</v>
      </c>
      <c r="N1977" s="6">
        <v>10</v>
      </c>
      <c r="O1977" s="4">
        <f>Table2[[#This Row],[Discount]]/100</f>
        <v>0.1</v>
      </c>
      <c r="P1977" s="4" t="str">
        <f>IF(Table2[[#This Row],[Discount%]]=0,"No Discount",
IF(Table2[[#This Row],[Discount%]]&lt;=0.1,"Medium Discount",
IF(Table2[[#This Row],[Discount%]]&lt;=0.2,"High Discount")))</f>
        <v>Medium Discount</v>
      </c>
      <c r="Q1977" s="9">
        <f>(Table2[Unit_Price]*Table2[Quantity])*(Table2[Discount]/100)</f>
        <v>23257.200000000001</v>
      </c>
      <c r="R1977" s="10">
        <v>209314.8</v>
      </c>
      <c r="S1977" s="10">
        <v>50439.75</v>
      </c>
      <c r="T1977" s="4">
        <f>Table2[Profit]/Table2[Sales]</f>
        <v>0.24097555452361707</v>
      </c>
      <c r="U1977" t="s">
        <v>38</v>
      </c>
    </row>
    <row r="1978" spans="1:21" x14ac:dyDescent="0.35">
      <c r="A1978">
        <v>12109</v>
      </c>
      <c r="B1978" s="1">
        <v>45270</v>
      </c>
      <c r="C1978" s="2">
        <f>YEAR(Table2[Order Date])</f>
        <v>2023</v>
      </c>
      <c r="D1978" s="2" t="str">
        <f>TEXT(Table2[Order Date],"mmm")</f>
        <v>Dec</v>
      </c>
      <c r="E1978" t="s">
        <v>4068</v>
      </c>
      <c r="F1978" t="s">
        <v>22</v>
      </c>
      <c r="G1978" t="s">
        <v>74</v>
      </c>
      <c r="H1978" t="str">
        <f>VLOOKUP(Table2[[#This Row],[City]], Table46[], 2, FALSE)</f>
        <v>Chandigarh</v>
      </c>
      <c r="I1978" t="s">
        <v>30</v>
      </c>
      <c r="J1978" t="s">
        <v>104</v>
      </c>
      <c r="K1978" t="s">
        <v>4069</v>
      </c>
      <c r="L1978" s="2">
        <v>5</v>
      </c>
      <c r="M1978" s="11">
        <v>42801</v>
      </c>
      <c r="N1978" s="6">
        <v>5</v>
      </c>
      <c r="O1978" s="4">
        <f>Table2[[#This Row],[Discount]]/100</f>
        <v>0.05</v>
      </c>
      <c r="P1978" s="4" t="str">
        <f>IF(Table2[[#This Row],[Discount%]]=0,"No Discount",
IF(Table2[[#This Row],[Discount%]]&lt;=0.1,"Medium Discount",
IF(Table2[[#This Row],[Discount%]]&lt;=0.2,"High Discount")))</f>
        <v>Medium Discount</v>
      </c>
      <c r="Q1978" s="9">
        <f>(Table2[Unit_Price]*Table2[Quantity])*(Table2[Discount]/100)</f>
        <v>10700.25</v>
      </c>
      <c r="R1978" s="10">
        <v>203304.75</v>
      </c>
      <c r="S1978" s="10">
        <v>32803.51</v>
      </c>
      <c r="T1978" s="4">
        <f>Table2[Profit]/Table2[Sales]</f>
        <v>0.16135141948232887</v>
      </c>
      <c r="U1978" t="s">
        <v>20</v>
      </c>
    </row>
    <row r="1979" spans="1:21" x14ac:dyDescent="0.35">
      <c r="A1979">
        <v>12110</v>
      </c>
      <c r="B1979" s="1">
        <v>45576</v>
      </c>
      <c r="C1979" s="2">
        <f>YEAR(Table2[Order Date])</f>
        <v>2024</v>
      </c>
      <c r="D1979" s="2" t="str">
        <f>TEXT(Table2[Order Date],"mmm")</f>
        <v>Oct</v>
      </c>
      <c r="E1979" t="s">
        <v>4070</v>
      </c>
      <c r="F1979" t="s">
        <v>22</v>
      </c>
      <c r="G1979" t="s">
        <v>58</v>
      </c>
      <c r="H1979" t="str">
        <f>VLOOKUP(Table2[[#This Row],[City]], Table46[], 2, FALSE)</f>
        <v>Rajashtan</v>
      </c>
      <c r="I1979" t="s">
        <v>42</v>
      </c>
      <c r="J1979" t="s">
        <v>43</v>
      </c>
      <c r="K1979" t="s">
        <v>4071</v>
      </c>
      <c r="L1979" s="2">
        <v>5</v>
      </c>
      <c r="M1979" s="11">
        <v>45661</v>
      </c>
      <c r="N1979" s="6">
        <v>0</v>
      </c>
      <c r="O1979" s="4">
        <f>Table2[[#This Row],[Discount]]/100</f>
        <v>0</v>
      </c>
      <c r="P1979" s="4" t="str">
        <f>IF(Table2[[#This Row],[Discount%]]=0,"No Discount",
IF(Table2[[#This Row],[Discount%]]&lt;=0.1,"Medium Discount",
IF(Table2[[#This Row],[Discount%]]&lt;=0.2,"High Discount")))</f>
        <v>No Discount</v>
      </c>
      <c r="Q1979" s="9">
        <f>(Table2[Unit_Price]*Table2[Quantity])*(Table2[Discount]/100)</f>
        <v>0</v>
      </c>
      <c r="R1979" s="10">
        <v>228305</v>
      </c>
      <c r="S1979" s="10">
        <v>54011.07</v>
      </c>
      <c r="T1979" s="4">
        <f>Table2[Profit]/Table2[Sales]</f>
        <v>0.2365741880379317</v>
      </c>
      <c r="U1979" t="s">
        <v>20</v>
      </c>
    </row>
    <row r="1980" spans="1:21" x14ac:dyDescent="0.35">
      <c r="A1980">
        <v>12111</v>
      </c>
      <c r="B1980" s="1">
        <v>45834</v>
      </c>
      <c r="C1980" s="2">
        <f>YEAR(Table2[Order Date])</f>
        <v>2025</v>
      </c>
      <c r="D1980" s="2" t="str">
        <f>TEXT(Table2[Order Date],"mmm")</f>
        <v>Jun</v>
      </c>
      <c r="E1980" t="s">
        <v>4072</v>
      </c>
      <c r="F1980" t="s">
        <v>15</v>
      </c>
      <c r="G1980" t="s">
        <v>68</v>
      </c>
      <c r="H1980" t="str">
        <f>VLOOKUP(Table2[[#This Row],[City]], Table46[], 2, FALSE)</f>
        <v>Telangana</v>
      </c>
      <c r="I1980" t="s">
        <v>42</v>
      </c>
      <c r="J1980" t="s">
        <v>188</v>
      </c>
      <c r="K1980" t="s">
        <v>4073</v>
      </c>
      <c r="L1980" s="2">
        <v>4</v>
      </c>
      <c r="M1980" s="11">
        <v>2984</v>
      </c>
      <c r="N1980" s="6">
        <v>0</v>
      </c>
      <c r="O1980" s="4">
        <f>Table2[[#This Row],[Discount]]/100</f>
        <v>0</v>
      </c>
      <c r="P1980" s="4" t="str">
        <f>IF(Table2[[#This Row],[Discount%]]=0,"No Discount",
IF(Table2[[#This Row],[Discount%]]&lt;=0.1,"Medium Discount",
IF(Table2[[#This Row],[Discount%]]&lt;=0.2,"High Discount")))</f>
        <v>No Discount</v>
      </c>
      <c r="Q1980" s="9">
        <f>(Table2[Unit_Price]*Table2[Quantity])*(Table2[Discount]/100)</f>
        <v>0</v>
      </c>
      <c r="R1980" s="10">
        <v>11936</v>
      </c>
      <c r="S1980" s="10">
        <v>2485.1999999999998</v>
      </c>
      <c r="T1980" s="4">
        <f>Table2[Profit]/Table2[Sales]</f>
        <v>0.20821045576407504</v>
      </c>
      <c r="U1980" t="s">
        <v>72</v>
      </c>
    </row>
    <row r="1981" spans="1:21" x14ac:dyDescent="0.35">
      <c r="A1981">
        <v>12112</v>
      </c>
      <c r="B1981" s="1">
        <v>45209</v>
      </c>
      <c r="C1981" s="2">
        <f>YEAR(Table2[Order Date])</f>
        <v>2023</v>
      </c>
      <c r="D1981" s="2" t="str">
        <f>TEXT(Table2[Order Date],"mmm")</f>
        <v>Oct</v>
      </c>
      <c r="E1981" t="s">
        <v>4074</v>
      </c>
      <c r="F1981" t="s">
        <v>15</v>
      </c>
      <c r="G1981" t="s">
        <v>68</v>
      </c>
      <c r="H1981" t="str">
        <f>VLOOKUP(Table2[[#This Row],[City]], Table46[], 2, FALSE)</f>
        <v>Telangana</v>
      </c>
      <c r="I1981" t="s">
        <v>46</v>
      </c>
      <c r="J1981" t="s">
        <v>209</v>
      </c>
      <c r="K1981" t="s">
        <v>4075</v>
      </c>
      <c r="L1981" s="2">
        <v>3</v>
      </c>
      <c r="M1981" s="11">
        <v>43812</v>
      </c>
      <c r="N1981" s="6">
        <v>15</v>
      </c>
      <c r="O1981" s="4">
        <f>Table2[[#This Row],[Discount]]/100</f>
        <v>0.15</v>
      </c>
      <c r="P1981" s="4" t="str">
        <f>IF(Table2[[#This Row],[Discount%]]=0,"No Discount",
IF(Table2[[#This Row],[Discount%]]&lt;=0.1,"Medium Discount",
IF(Table2[[#This Row],[Discount%]]&lt;=0.2,"High Discount")))</f>
        <v>High Discount</v>
      </c>
      <c r="Q1981" s="9">
        <f>(Table2[Unit_Price]*Table2[Quantity])*(Table2[Discount]/100)</f>
        <v>19715.399999999998</v>
      </c>
      <c r="R1981" s="10">
        <v>111720.6</v>
      </c>
      <c r="S1981" s="10">
        <v>5915.45</v>
      </c>
      <c r="T1981" s="4">
        <f>Table2[Profit]/Table2[Sales]</f>
        <v>5.2948605718193417E-2</v>
      </c>
      <c r="U1981" t="s">
        <v>38</v>
      </c>
    </row>
    <row r="1982" spans="1:21" x14ac:dyDescent="0.35">
      <c r="A1982">
        <v>12113</v>
      </c>
      <c r="B1982" s="1">
        <v>45767</v>
      </c>
      <c r="C1982" s="2">
        <f>YEAR(Table2[Order Date])</f>
        <v>2025</v>
      </c>
      <c r="D1982" s="2" t="str">
        <f>TEXT(Table2[Order Date],"mmm")</f>
        <v>Apr</v>
      </c>
      <c r="E1982" t="s">
        <v>4076</v>
      </c>
      <c r="F1982" t="s">
        <v>28</v>
      </c>
      <c r="G1982" t="s">
        <v>29</v>
      </c>
      <c r="H1982" t="str">
        <f>VLOOKUP(Table2[[#This Row],[City]], Table46[], 2, FALSE)</f>
        <v>Bihar</v>
      </c>
      <c r="I1982" t="s">
        <v>129</v>
      </c>
      <c r="J1982" t="s">
        <v>164</v>
      </c>
      <c r="K1982" t="s">
        <v>4077</v>
      </c>
      <c r="L1982" s="2">
        <v>2</v>
      </c>
      <c r="M1982" s="11">
        <v>12348</v>
      </c>
      <c r="N1982" s="6">
        <v>5</v>
      </c>
      <c r="O1982" s="4">
        <f>Table2[[#This Row],[Discount]]/100</f>
        <v>0.05</v>
      </c>
      <c r="P1982" s="4" t="str">
        <f>IF(Table2[[#This Row],[Discount%]]=0,"No Discount",
IF(Table2[[#This Row],[Discount%]]&lt;=0.1,"Medium Discount",
IF(Table2[[#This Row],[Discount%]]&lt;=0.2,"High Discount")))</f>
        <v>Medium Discount</v>
      </c>
      <c r="Q1982" s="9">
        <f>(Table2[Unit_Price]*Table2[Quantity])*(Table2[Discount]/100)</f>
        <v>1234.8000000000002</v>
      </c>
      <c r="R1982" s="10">
        <v>23461.200000000001</v>
      </c>
      <c r="S1982" s="10">
        <v>1481.05</v>
      </c>
      <c r="T1982" s="4">
        <f>Table2[Profit]/Table2[Sales]</f>
        <v>6.3127632005183024E-2</v>
      </c>
      <c r="U1982" t="s">
        <v>38</v>
      </c>
    </row>
    <row r="1983" spans="1:21" x14ac:dyDescent="0.35">
      <c r="A1983">
        <v>12114</v>
      </c>
      <c r="B1983" s="1">
        <v>45776</v>
      </c>
      <c r="C1983" s="2">
        <f>YEAR(Table2[Order Date])</f>
        <v>2025</v>
      </c>
      <c r="D1983" s="2" t="str">
        <f>TEXT(Table2[Order Date],"mmm")</f>
        <v>Apr</v>
      </c>
      <c r="E1983" t="s">
        <v>4078</v>
      </c>
      <c r="F1983" t="s">
        <v>40</v>
      </c>
      <c r="G1983" t="s">
        <v>62</v>
      </c>
      <c r="H1983" t="str">
        <f>VLOOKUP(Table2[[#This Row],[City]], Table46[], 2, FALSE)</f>
        <v>Goa</v>
      </c>
      <c r="I1983" t="s">
        <v>69</v>
      </c>
      <c r="J1983" t="s">
        <v>70</v>
      </c>
      <c r="K1983" t="s">
        <v>4079</v>
      </c>
      <c r="L1983" s="2">
        <v>1</v>
      </c>
      <c r="M1983" s="11">
        <v>60771</v>
      </c>
      <c r="N1983" s="6">
        <v>5</v>
      </c>
      <c r="O1983" s="4">
        <f>Table2[[#This Row],[Discount]]/100</f>
        <v>0.05</v>
      </c>
      <c r="P1983" s="4" t="str">
        <f>IF(Table2[[#This Row],[Discount%]]=0,"No Discount",
IF(Table2[[#This Row],[Discount%]]&lt;=0.1,"Medium Discount",
IF(Table2[[#This Row],[Discount%]]&lt;=0.2,"High Discount")))</f>
        <v>Medium Discount</v>
      </c>
      <c r="Q1983" s="9">
        <f>(Table2[Unit_Price]*Table2[Quantity])*(Table2[Discount]/100)</f>
        <v>3038.55</v>
      </c>
      <c r="R1983" s="10">
        <v>57732.45</v>
      </c>
      <c r="S1983" s="10">
        <v>5845.89</v>
      </c>
      <c r="T1983" s="4">
        <f>Table2[Profit]/Table2[Sales]</f>
        <v>0.10125830447174856</v>
      </c>
      <c r="U1983" t="s">
        <v>20</v>
      </c>
    </row>
    <row r="1984" spans="1:21" x14ac:dyDescent="0.35">
      <c r="A1984">
        <v>12115</v>
      </c>
      <c r="B1984" s="1">
        <v>45362</v>
      </c>
      <c r="C1984" s="2">
        <f>YEAR(Table2[Order Date])</f>
        <v>2024</v>
      </c>
      <c r="D1984" s="2" t="str">
        <f>TEXT(Table2[Order Date],"mmm")</f>
        <v>Mar</v>
      </c>
      <c r="E1984" t="s">
        <v>4080</v>
      </c>
      <c r="F1984" t="s">
        <v>40</v>
      </c>
      <c r="G1984" t="s">
        <v>110</v>
      </c>
      <c r="H1984" t="str">
        <f>VLOOKUP(Table2[[#This Row],[City]], Table46[], 2, FALSE)</f>
        <v>Gujarat</v>
      </c>
      <c r="I1984" t="s">
        <v>17</v>
      </c>
      <c r="J1984" t="s">
        <v>18</v>
      </c>
      <c r="K1984" t="s">
        <v>4081</v>
      </c>
      <c r="L1984" s="2">
        <v>2</v>
      </c>
      <c r="M1984" s="11">
        <v>16930</v>
      </c>
      <c r="N1984" s="6">
        <v>10</v>
      </c>
      <c r="O1984" s="4">
        <f>Table2[[#This Row],[Discount]]/100</f>
        <v>0.1</v>
      </c>
      <c r="P1984" s="4" t="str">
        <f>IF(Table2[[#This Row],[Discount%]]=0,"No Discount",
IF(Table2[[#This Row],[Discount%]]&lt;=0.1,"Medium Discount",
IF(Table2[[#This Row],[Discount%]]&lt;=0.2,"High Discount")))</f>
        <v>Medium Discount</v>
      </c>
      <c r="Q1984" s="9">
        <f>(Table2[Unit_Price]*Table2[Quantity])*(Table2[Discount]/100)</f>
        <v>3386</v>
      </c>
      <c r="R1984" s="10">
        <v>30474</v>
      </c>
      <c r="S1984" s="10">
        <v>4151.93</v>
      </c>
      <c r="T1984" s="4">
        <f>Table2[Profit]/Table2[Sales]</f>
        <v>0.1362449957340684</v>
      </c>
      <c r="U1984" t="s">
        <v>72</v>
      </c>
    </row>
    <row r="1985" spans="1:21" x14ac:dyDescent="0.35">
      <c r="A1985">
        <v>12116</v>
      </c>
      <c r="B1985" s="1">
        <v>45234</v>
      </c>
      <c r="C1985" s="2">
        <f>YEAR(Table2[Order Date])</f>
        <v>2023</v>
      </c>
      <c r="D1985" s="2" t="str">
        <f>TEXT(Table2[Order Date],"mmm")</f>
        <v>Nov</v>
      </c>
      <c r="E1985" t="s">
        <v>4082</v>
      </c>
      <c r="F1985" t="s">
        <v>22</v>
      </c>
      <c r="G1985" t="s">
        <v>74</v>
      </c>
      <c r="H1985" t="str">
        <f>VLOOKUP(Table2[[#This Row],[City]], Table46[], 2, FALSE)</f>
        <v>Chandigarh</v>
      </c>
      <c r="I1985" t="s">
        <v>75</v>
      </c>
      <c r="J1985" t="s">
        <v>307</v>
      </c>
      <c r="K1985" t="s">
        <v>4083</v>
      </c>
      <c r="L1985" s="2">
        <v>1</v>
      </c>
      <c r="M1985" s="11">
        <v>51604</v>
      </c>
      <c r="N1985" s="6">
        <v>10</v>
      </c>
      <c r="O1985" s="4">
        <f>Table2[[#This Row],[Discount]]/100</f>
        <v>0.1</v>
      </c>
      <c r="P1985" s="4" t="str">
        <f>IF(Table2[[#This Row],[Discount%]]=0,"No Discount",
IF(Table2[[#This Row],[Discount%]]&lt;=0.1,"Medium Discount",
IF(Table2[[#This Row],[Discount%]]&lt;=0.2,"High Discount")))</f>
        <v>Medium Discount</v>
      </c>
      <c r="Q1985" s="9">
        <f>(Table2[Unit_Price]*Table2[Quantity])*(Table2[Discount]/100)</f>
        <v>5160.4000000000005</v>
      </c>
      <c r="R1985" s="10">
        <v>46443.6</v>
      </c>
      <c r="S1985" s="10">
        <v>2449.7199999999998</v>
      </c>
      <c r="T1985" s="4">
        <f>Table2[Profit]/Table2[Sales]</f>
        <v>5.2746126484596367E-2</v>
      </c>
      <c r="U1985" t="s">
        <v>83</v>
      </c>
    </row>
    <row r="1986" spans="1:21" x14ac:dyDescent="0.35">
      <c r="A1986">
        <v>12117</v>
      </c>
      <c r="B1986" s="1">
        <v>45868</v>
      </c>
      <c r="C1986" s="2">
        <f>YEAR(Table2[Order Date])</f>
        <v>2025</v>
      </c>
      <c r="D1986" s="2" t="str">
        <f>TEXT(Table2[Order Date],"mmm")</f>
        <v>Jul</v>
      </c>
      <c r="E1986" t="s">
        <v>4084</v>
      </c>
      <c r="F1986" t="s">
        <v>40</v>
      </c>
      <c r="G1986" t="s">
        <v>41</v>
      </c>
      <c r="H1986" t="str">
        <f>VLOOKUP(Table2[[#This Row],[City]], Table46[], 2, FALSE)</f>
        <v>Maharashtra</v>
      </c>
      <c r="I1986" t="s">
        <v>30</v>
      </c>
      <c r="J1986" t="s">
        <v>31</v>
      </c>
      <c r="K1986" t="s">
        <v>4085</v>
      </c>
      <c r="L1986" s="2">
        <v>1</v>
      </c>
      <c r="M1986" s="11">
        <v>19755</v>
      </c>
      <c r="N1986" s="6">
        <v>15</v>
      </c>
      <c r="O1986" s="4">
        <f>Table2[[#This Row],[Discount]]/100</f>
        <v>0.15</v>
      </c>
      <c r="P1986" s="4" t="str">
        <f>IF(Table2[[#This Row],[Discount%]]=0,"No Discount",
IF(Table2[[#This Row],[Discount%]]&lt;=0.1,"Medium Discount",
IF(Table2[[#This Row],[Discount%]]&lt;=0.2,"High Discount")))</f>
        <v>High Discount</v>
      </c>
      <c r="Q1986" s="9">
        <f>(Table2[Unit_Price]*Table2[Quantity])*(Table2[Discount]/100)</f>
        <v>2963.25</v>
      </c>
      <c r="R1986" s="10">
        <v>16791.75</v>
      </c>
      <c r="S1986" s="10">
        <v>1036.5</v>
      </c>
      <c r="T1986" s="4">
        <f>Table2[Profit]/Table2[Sales]</f>
        <v>6.1726740810219304E-2</v>
      </c>
      <c r="U1986" t="s">
        <v>38</v>
      </c>
    </row>
    <row r="1987" spans="1:21" x14ac:dyDescent="0.35">
      <c r="A1987">
        <v>12118</v>
      </c>
      <c r="B1987" s="1">
        <v>45272</v>
      </c>
      <c r="C1987" s="2">
        <f>YEAR(Table2[Order Date])</f>
        <v>2023</v>
      </c>
      <c r="D1987" s="2" t="str">
        <f>TEXT(Table2[Order Date],"mmm")</f>
        <v>Dec</v>
      </c>
      <c r="E1987" t="s">
        <v>4086</v>
      </c>
      <c r="F1987" t="s">
        <v>40</v>
      </c>
      <c r="G1987" t="s">
        <v>41</v>
      </c>
      <c r="H1987" t="str">
        <f>VLOOKUP(Table2[[#This Row],[City]], Table46[], 2, FALSE)</f>
        <v>Maharashtra</v>
      </c>
      <c r="I1987" t="s">
        <v>129</v>
      </c>
      <c r="J1987" t="s">
        <v>148</v>
      </c>
      <c r="K1987" t="s">
        <v>4087</v>
      </c>
      <c r="L1987" s="2">
        <v>3</v>
      </c>
      <c r="M1987" s="11">
        <v>4379</v>
      </c>
      <c r="N1987" s="6">
        <v>10</v>
      </c>
      <c r="O1987" s="4">
        <f>Table2[[#This Row],[Discount]]/100</f>
        <v>0.1</v>
      </c>
      <c r="P1987" s="4" t="str">
        <f>IF(Table2[[#This Row],[Discount%]]=0,"No Discount",
IF(Table2[[#This Row],[Discount%]]&lt;=0.1,"Medium Discount",
IF(Table2[[#This Row],[Discount%]]&lt;=0.2,"High Discount")))</f>
        <v>Medium Discount</v>
      </c>
      <c r="Q1987" s="9">
        <f>(Table2[Unit_Price]*Table2[Quantity])*(Table2[Discount]/100)</f>
        <v>1313.7</v>
      </c>
      <c r="R1987" s="10">
        <v>11823.3</v>
      </c>
      <c r="S1987" s="10">
        <v>2567.66</v>
      </c>
      <c r="T1987" s="4">
        <f>Table2[Profit]/Table2[Sales]</f>
        <v>0.21716948736816286</v>
      </c>
      <c r="U1987" t="s">
        <v>83</v>
      </c>
    </row>
    <row r="1988" spans="1:21" x14ac:dyDescent="0.35">
      <c r="A1988">
        <v>12119</v>
      </c>
      <c r="B1988" s="1">
        <v>45672</v>
      </c>
      <c r="C1988" s="2">
        <f>YEAR(Table2[Order Date])</f>
        <v>2025</v>
      </c>
      <c r="D1988" s="2" t="str">
        <f>TEXT(Table2[Order Date],"mmm")</f>
        <v>Jan</v>
      </c>
      <c r="E1988" t="s">
        <v>4088</v>
      </c>
      <c r="F1988" t="s">
        <v>22</v>
      </c>
      <c r="G1988" t="s">
        <v>74</v>
      </c>
      <c r="H1988" t="str">
        <f>VLOOKUP(Table2[[#This Row],[City]], Table46[], 2, FALSE)</f>
        <v>Chandigarh</v>
      </c>
      <c r="I1988" t="s">
        <v>69</v>
      </c>
      <c r="J1988" t="s">
        <v>70</v>
      </c>
      <c r="K1988" t="s">
        <v>4089</v>
      </c>
      <c r="L1988" s="2">
        <v>5</v>
      </c>
      <c r="M1988" s="11">
        <v>8354</v>
      </c>
      <c r="N1988" s="6">
        <v>10</v>
      </c>
      <c r="O1988" s="4">
        <f>Table2[[#This Row],[Discount]]/100</f>
        <v>0.1</v>
      </c>
      <c r="P1988" s="4" t="str">
        <f>IF(Table2[[#This Row],[Discount%]]=0,"No Discount",
IF(Table2[[#This Row],[Discount%]]&lt;=0.1,"Medium Discount",
IF(Table2[[#This Row],[Discount%]]&lt;=0.2,"High Discount")))</f>
        <v>Medium Discount</v>
      </c>
      <c r="Q1988" s="9">
        <f>(Table2[Unit_Price]*Table2[Quantity])*(Table2[Discount]/100)</f>
        <v>4177</v>
      </c>
      <c r="R1988" s="10">
        <v>37593</v>
      </c>
      <c r="S1988" s="10">
        <v>8319.15</v>
      </c>
      <c r="T1988" s="4">
        <f>Table2[Profit]/Table2[Sales]</f>
        <v>0.22129518793392386</v>
      </c>
      <c r="U1988" t="s">
        <v>72</v>
      </c>
    </row>
    <row r="1989" spans="1:21" x14ac:dyDescent="0.35">
      <c r="A1989">
        <v>12120</v>
      </c>
      <c r="B1989" s="1">
        <v>45854</v>
      </c>
      <c r="C1989" s="2">
        <f>YEAR(Table2[Order Date])</f>
        <v>2025</v>
      </c>
      <c r="D1989" s="2" t="str">
        <f>TEXT(Table2[Order Date],"mmm")</f>
        <v>Jul</v>
      </c>
      <c r="E1989" t="s">
        <v>4090</v>
      </c>
      <c r="F1989" t="s">
        <v>22</v>
      </c>
      <c r="G1989" t="s">
        <v>54</v>
      </c>
      <c r="H1989" t="str">
        <f>VLOOKUP(Table2[[#This Row],[City]], Table46[], 2, FALSE)</f>
        <v>Uttar Pradesh</v>
      </c>
      <c r="I1989" t="s">
        <v>69</v>
      </c>
      <c r="J1989" t="s">
        <v>70</v>
      </c>
      <c r="K1989" t="s">
        <v>3003</v>
      </c>
      <c r="L1989" s="2">
        <v>5</v>
      </c>
      <c r="M1989" s="11">
        <v>12720</v>
      </c>
      <c r="N1989" s="6">
        <v>10</v>
      </c>
      <c r="O1989" s="4">
        <f>Table2[[#This Row],[Discount]]/100</f>
        <v>0.1</v>
      </c>
      <c r="P1989" s="4" t="str">
        <f>IF(Table2[[#This Row],[Discount%]]=0,"No Discount",
IF(Table2[[#This Row],[Discount%]]&lt;=0.1,"Medium Discount",
IF(Table2[[#This Row],[Discount%]]&lt;=0.2,"High Discount")))</f>
        <v>Medium Discount</v>
      </c>
      <c r="Q1989" s="9">
        <f>(Table2[Unit_Price]*Table2[Quantity])*(Table2[Discount]/100)</f>
        <v>6360</v>
      </c>
      <c r="R1989" s="10">
        <v>57240</v>
      </c>
      <c r="S1989" s="10">
        <v>4777.6000000000004</v>
      </c>
      <c r="T1989" s="4">
        <f>Table2[Profit]/Table2[Sales]</f>
        <v>8.3466107617051019E-2</v>
      </c>
      <c r="U1989" t="s">
        <v>38</v>
      </c>
    </row>
    <row r="1990" spans="1:21" x14ac:dyDescent="0.35">
      <c r="A1990">
        <v>12121</v>
      </c>
      <c r="B1990" s="1">
        <v>45577</v>
      </c>
      <c r="C1990" s="2">
        <f>YEAR(Table2[Order Date])</f>
        <v>2024</v>
      </c>
      <c r="D1990" s="2" t="str">
        <f>TEXT(Table2[Order Date],"mmm")</f>
        <v>Oct</v>
      </c>
      <c r="E1990" t="s">
        <v>4091</v>
      </c>
      <c r="F1990" t="s">
        <v>40</v>
      </c>
      <c r="G1990" t="s">
        <v>62</v>
      </c>
      <c r="H1990" t="str">
        <f>VLOOKUP(Table2[[#This Row],[City]], Table46[], 2, FALSE)</f>
        <v>Goa</v>
      </c>
      <c r="I1990" t="s">
        <v>96</v>
      </c>
      <c r="J1990" t="s">
        <v>214</v>
      </c>
      <c r="K1990" t="s">
        <v>4092</v>
      </c>
      <c r="L1990" s="2">
        <v>3</v>
      </c>
      <c r="M1990" s="11">
        <v>59034</v>
      </c>
      <c r="N1990" s="6">
        <v>15</v>
      </c>
      <c r="O1990" s="4">
        <f>Table2[[#This Row],[Discount]]/100</f>
        <v>0.15</v>
      </c>
      <c r="P1990" s="4" t="str">
        <f>IF(Table2[[#This Row],[Discount%]]=0,"No Discount",
IF(Table2[[#This Row],[Discount%]]&lt;=0.1,"Medium Discount",
IF(Table2[[#This Row],[Discount%]]&lt;=0.2,"High Discount")))</f>
        <v>High Discount</v>
      </c>
      <c r="Q1990" s="9">
        <f>(Table2[Unit_Price]*Table2[Quantity])*(Table2[Discount]/100)</f>
        <v>26565.3</v>
      </c>
      <c r="R1990" s="10">
        <v>150536.70000000001</v>
      </c>
      <c r="S1990" s="10">
        <v>30666.04</v>
      </c>
      <c r="T1990" s="4">
        <f>Table2[Profit]/Table2[Sales]</f>
        <v>0.20371138732282559</v>
      </c>
      <c r="U1990" t="s">
        <v>72</v>
      </c>
    </row>
    <row r="1991" spans="1:21" x14ac:dyDescent="0.35">
      <c r="A1991">
        <v>12122</v>
      </c>
      <c r="B1991" s="1">
        <v>45319</v>
      </c>
      <c r="C1991" s="2">
        <f>YEAR(Table2[Order Date])</f>
        <v>2024</v>
      </c>
      <c r="D1991" s="2" t="str">
        <f>TEXT(Table2[Order Date],"mmm")</f>
        <v>Jan</v>
      </c>
      <c r="E1991" t="s">
        <v>4093</v>
      </c>
      <c r="F1991" t="s">
        <v>15</v>
      </c>
      <c r="G1991" t="s">
        <v>68</v>
      </c>
      <c r="H1991" t="str">
        <f>VLOOKUP(Table2[[#This Row],[City]], Table46[], 2, FALSE)</f>
        <v>Telangana</v>
      </c>
      <c r="I1991" t="s">
        <v>96</v>
      </c>
      <c r="J1991" t="s">
        <v>138</v>
      </c>
      <c r="K1991" t="s">
        <v>4094</v>
      </c>
      <c r="L1991" s="2">
        <v>3</v>
      </c>
      <c r="M1991" s="11">
        <v>28393</v>
      </c>
      <c r="N1991" s="6">
        <v>5</v>
      </c>
      <c r="O1991" s="4">
        <f>Table2[[#This Row],[Discount]]/100</f>
        <v>0.05</v>
      </c>
      <c r="P1991" s="4" t="str">
        <f>IF(Table2[[#This Row],[Discount%]]=0,"No Discount",
IF(Table2[[#This Row],[Discount%]]&lt;=0.1,"Medium Discount",
IF(Table2[[#This Row],[Discount%]]&lt;=0.2,"High Discount")))</f>
        <v>Medium Discount</v>
      </c>
      <c r="Q1991" s="9">
        <f>(Table2[Unit_Price]*Table2[Quantity])*(Table2[Discount]/100)</f>
        <v>4258.95</v>
      </c>
      <c r="R1991" s="10">
        <v>80920.05</v>
      </c>
      <c r="S1991" s="10">
        <v>13853.3</v>
      </c>
      <c r="T1991" s="4">
        <f>Table2[Profit]/Table2[Sales]</f>
        <v>0.17119737320972983</v>
      </c>
      <c r="U1991" t="s">
        <v>33</v>
      </c>
    </row>
    <row r="1992" spans="1:21" x14ac:dyDescent="0.35">
      <c r="A1992">
        <v>12123</v>
      </c>
      <c r="B1992" s="1">
        <v>45796</v>
      </c>
      <c r="C1992" s="2">
        <f>YEAR(Table2[Order Date])</f>
        <v>2025</v>
      </c>
      <c r="D1992" s="2" t="str">
        <f>TEXT(Table2[Order Date],"mmm")</f>
        <v>May</v>
      </c>
      <c r="E1992" t="s">
        <v>4095</v>
      </c>
      <c r="F1992" t="s">
        <v>40</v>
      </c>
      <c r="G1992" t="s">
        <v>110</v>
      </c>
      <c r="H1992" t="str">
        <f>VLOOKUP(Table2[[#This Row],[City]], Table46[], 2, FALSE)</f>
        <v>Gujarat</v>
      </c>
      <c r="I1992" t="s">
        <v>17</v>
      </c>
      <c r="J1992" t="s">
        <v>111</v>
      </c>
      <c r="K1992" t="s">
        <v>4096</v>
      </c>
      <c r="L1992" s="2">
        <v>3</v>
      </c>
      <c r="M1992" s="11">
        <v>34251</v>
      </c>
      <c r="N1992" s="6">
        <v>15</v>
      </c>
      <c r="O1992" s="4">
        <f>Table2[[#This Row],[Discount]]/100</f>
        <v>0.15</v>
      </c>
      <c r="P1992" s="4" t="str">
        <f>IF(Table2[[#This Row],[Discount%]]=0,"No Discount",
IF(Table2[[#This Row],[Discount%]]&lt;=0.1,"Medium Discount",
IF(Table2[[#This Row],[Discount%]]&lt;=0.2,"High Discount")))</f>
        <v>High Discount</v>
      </c>
      <c r="Q1992" s="9">
        <f>(Table2[Unit_Price]*Table2[Quantity])*(Table2[Discount]/100)</f>
        <v>15412.949999999999</v>
      </c>
      <c r="R1992" s="10">
        <v>87340.05</v>
      </c>
      <c r="S1992" s="10">
        <v>19961.060000000001</v>
      </c>
      <c r="T1992" s="4">
        <f>Table2[Profit]/Table2[Sales]</f>
        <v>0.22854417875877103</v>
      </c>
      <c r="U1992" t="s">
        <v>83</v>
      </c>
    </row>
    <row r="1993" spans="1:21" x14ac:dyDescent="0.35">
      <c r="A1993">
        <v>12124</v>
      </c>
      <c r="B1993" s="1">
        <v>45800</v>
      </c>
      <c r="C1993" s="2">
        <f>YEAR(Table2[Order Date])</f>
        <v>2025</v>
      </c>
      <c r="D1993" s="2" t="str">
        <f>TEXT(Table2[Order Date],"mmm")</f>
        <v>May</v>
      </c>
      <c r="E1993" t="s">
        <v>4097</v>
      </c>
      <c r="F1993" t="s">
        <v>22</v>
      </c>
      <c r="G1993" t="s">
        <v>54</v>
      </c>
      <c r="H1993" t="str">
        <f>VLOOKUP(Table2[[#This Row],[City]], Table46[], 2, FALSE)</f>
        <v>Uttar Pradesh</v>
      </c>
      <c r="I1993" t="s">
        <v>75</v>
      </c>
      <c r="J1993" t="s">
        <v>76</v>
      </c>
      <c r="K1993" t="s">
        <v>676</v>
      </c>
      <c r="L1993" s="2">
        <v>2</v>
      </c>
      <c r="M1993" s="11">
        <v>22548</v>
      </c>
      <c r="N1993" s="6">
        <v>0</v>
      </c>
      <c r="O1993" s="4">
        <f>Table2[[#This Row],[Discount]]/100</f>
        <v>0</v>
      </c>
      <c r="P1993" s="4" t="str">
        <f>IF(Table2[[#This Row],[Discount%]]=0,"No Discount",
IF(Table2[[#This Row],[Discount%]]&lt;=0.1,"Medium Discount",
IF(Table2[[#This Row],[Discount%]]&lt;=0.2,"High Discount")))</f>
        <v>No Discount</v>
      </c>
      <c r="Q1993" s="9">
        <f>(Table2[Unit_Price]*Table2[Quantity])*(Table2[Discount]/100)</f>
        <v>0</v>
      </c>
      <c r="R1993" s="10">
        <v>45096</v>
      </c>
      <c r="S1993" s="10">
        <v>4335.1099999999997</v>
      </c>
      <c r="T1993" s="4">
        <f>Table2[Profit]/Table2[Sales]</f>
        <v>9.6130698953343974E-2</v>
      </c>
      <c r="U1993" t="s">
        <v>33</v>
      </c>
    </row>
    <row r="1994" spans="1:21" x14ac:dyDescent="0.35">
      <c r="A1994">
        <v>12125</v>
      </c>
      <c r="B1994" s="1">
        <v>45842</v>
      </c>
      <c r="C1994" s="2">
        <f>YEAR(Table2[Order Date])</f>
        <v>2025</v>
      </c>
      <c r="D1994" s="2" t="str">
        <f>TEXT(Table2[Order Date],"mmm")</f>
        <v>Jul</v>
      </c>
      <c r="E1994" t="s">
        <v>4098</v>
      </c>
      <c r="F1994" t="s">
        <v>28</v>
      </c>
      <c r="G1994" t="s">
        <v>144</v>
      </c>
      <c r="H1994" t="str">
        <f>VLOOKUP(Table2[[#This Row],[City]], Table46[], 2, FALSE)</f>
        <v>Assam</v>
      </c>
      <c r="I1994" t="s">
        <v>129</v>
      </c>
      <c r="J1994" t="s">
        <v>130</v>
      </c>
      <c r="K1994" t="s">
        <v>4099</v>
      </c>
      <c r="L1994" s="2">
        <v>1</v>
      </c>
      <c r="M1994" s="11">
        <v>17031</v>
      </c>
      <c r="N1994" s="6">
        <v>20</v>
      </c>
      <c r="O1994" s="4">
        <f>Table2[[#This Row],[Discount]]/100</f>
        <v>0.2</v>
      </c>
      <c r="P1994" s="4" t="str">
        <f>IF(Table2[[#This Row],[Discount%]]=0,"No Discount",
IF(Table2[[#This Row],[Discount%]]&lt;=0.1,"Medium Discount",
IF(Table2[[#This Row],[Discount%]]&lt;=0.2,"High Discount")))</f>
        <v>High Discount</v>
      </c>
      <c r="Q1994" s="9">
        <f>(Table2[Unit_Price]*Table2[Quantity])*(Table2[Discount]/100)</f>
        <v>3406.2000000000003</v>
      </c>
      <c r="R1994" s="10">
        <v>13624.8</v>
      </c>
      <c r="S1994" s="10">
        <v>2127.12</v>
      </c>
      <c r="T1994" s="4">
        <f>Table2[Profit]/Table2[Sales]</f>
        <v>0.15612119076977277</v>
      </c>
      <c r="U1994" t="s">
        <v>72</v>
      </c>
    </row>
    <row r="1995" spans="1:21" x14ac:dyDescent="0.35">
      <c r="A1995">
        <v>12126</v>
      </c>
      <c r="B1995" s="1">
        <v>45395</v>
      </c>
      <c r="C1995" s="2">
        <f>YEAR(Table2[Order Date])</f>
        <v>2024</v>
      </c>
      <c r="D1995" s="2" t="str">
        <f>TEXT(Table2[Order Date],"mmm")</f>
        <v>Apr</v>
      </c>
      <c r="E1995" t="s">
        <v>4100</v>
      </c>
      <c r="F1995" t="s">
        <v>22</v>
      </c>
      <c r="G1995" t="s">
        <v>54</v>
      </c>
      <c r="H1995" t="str">
        <f>VLOOKUP(Table2[[#This Row],[City]], Table46[], 2, FALSE)</f>
        <v>Uttar Pradesh</v>
      </c>
      <c r="I1995" t="s">
        <v>46</v>
      </c>
      <c r="J1995" t="s">
        <v>201</v>
      </c>
      <c r="K1995" t="s">
        <v>4101</v>
      </c>
      <c r="L1995" s="2">
        <v>4</v>
      </c>
      <c r="M1995" s="11">
        <v>43796</v>
      </c>
      <c r="N1995" s="6">
        <v>10</v>
      </c>
      <c r="O1995" s="4">
        <f>Table2[[#This Row],[Discount]]/100</f>
        <v>0.1</v>
      </c>
      <c r="P1995" s="4" t="str">
        <f>IF(Table2[[#This Row],[Discount%]]=0,"No Discount",
IF(Table2[[#This Row],[Discount%]]&lt;=0.1,"Medium Discount",
IF(Table2[[#This Row],[Discount%]]&lt;=0.2,"High Discount")))</f>
        <v>Medium Discount</v>
      </c>
      <c r="Q1995" s="9">
        <f>(Table2[Unit_Price]*Table2[Quantity])*(Table2[Discount]/100)</f>
        <v>17518.400000000001</v>
      </c>
      <c r="R1995" s="10">
        <v>157665.60000000001</v>
      </c>
      <c r="S1995" s="10">
        <v>30789.59</v>
      </c>
      <c r="T1995" s="4">
        <f>Table2[Profit]/Table2[Sales]</f>
        <v>0.19528413300047695</v>
      </c>
      <c r="U1995" t="s">
        <v>83</v>
      </c>
    </row>
    <row r="1996" spans="1:21" x14ac:dyDescent="0.35">
      <c r="A1996">
        <v>12128</v>
      </c>
      <c r="B1996" s="1">
        <v>45744</v>
      </c>
      <c r="C1996" s="2">
        <f>YEAR(Table2[Order Date])</f>
        <v>2025</v>
      </c>
      <c r="D1996" s="2" t="str">
        <f>TEXT(Table2[Order Date],"mmm")</f>
        <v>Mar</v>
      </c>
      <c r="E1996" t="s">
        <v>4103</v>
      </c>
      <c r="F1996" t="s">
        <v>22</v>
      </c>
      <c r="G1996" t="s">
        <v>74</v>
      </c>
      <c r="H1996" t="str">
        <f>VLOOKUP(Table2[[#This Row],[City]], Table46[], 2, FALSE)</f>
        <v>Chandigarh</v>
      </c>
      <c r="I1996" t="s">
        <v>96</v>
      </c>
      <c r="J1996" t="s">
        <v>138</v>
      </c>
      <c r="K1996" t="s">
        <v>4104</v>
      </c>
      <c r="L1996" s="2">
        <v>4</v>
      </c>
      <c r="M1996" s="11">
        <v>10644</v>
      </c>
      <c r="N1996" s="6">
        <v>0</v>
      </c>
      <c r="O1996" s="4">
        <f>Table2[[#This Row],[Discount]]/100</f>
        <v>0</v>
      </c>
      <c r="P1996" s="4" t="str">
        <f>IF(Table2[[#This Row],[Discount%]]=0,"No Discount",
IF(Table2[[#This Row],[Discount%]]&lt;=0.1,"Medium Discount",
IF(Table2[[#This Row],[Discount%]]&lt;=0.2,"High Discount")))</f>
        <v>No Discount</v>
      </c>
      <c r="Q1996" s="9">
        <f>(Table2[Unit_Price]*Table2[Quantity])*(Table2[Discount]/100)</f>
        <v>0</v>
      </c>
      <c r="R1996" s="10">
        <v>42576</v>
      </c>
      <c r="S1996" s="10">
        <v>9423.41</v>
      </c>
      <c r="T1996" s="4">
        <f>Table2[Profit]/Table2[Sales]</f>
        <v>0.221331501315295</v>
      </c>
      <c r="U1996" t="s">
        <v>83</v>
      </c>
    </row>
    <row r="1997" spans="1:21" x14ac:dyDescent="0.35">
      <c r="A1997">
        <v>12129</v>
      </c>
      <c r="B1997" s="1">
        <v>45753</v>
      </c>
      <c r="C1997" s="2">
        <f>YEAR(Table2[Order Date])</f>
        <v>2025</v>
      </c>
      <c r="D1997" s="2" t="str">
        <f>TEXT(Table2[Order Date],"mmm")</f>
        <v>Apr</v>
      </c>
      <c r="E1997" t="s">
        <v>4105</v>
      </c>
      <c r="F1997" t="s">
        <v>28</v>
      </c>
      <c r="G1997" t="s">
        <v>35</v>
      </c>
      <c r="H1997" t="str">
        <f>VLOOKUP(Table2[[#This Row],[City]], Table46[], 2, FALSE)</f>
        <v>West Bengal</v>
      </c>
      <c r="I1997" t="s">
        <v>42</v>
      </c>
      <c r="J1997" t="s">
        <v>446</v>
      </c>
      <c r="K1997" t="s">
        <v>4106</v>
      </c>
      <c r="L1997" s="2">
        <v>1</v>
      </c>
      <c r="M1997" s="11">
        <v>77527</v>
      </c>
      <c r="N1997" s="6">
        <v>0</v>
      </c>
      <c r="O1997" s="4">
        <f>Table2[[#This Row],[Discount]]/100</f>
        <v>0</v>
      </c>
      <c r="P1997" s="4" t="str">
        <f>IF(Table2[[#This Row],[Discount%]]=0,"No Discount",
IF(Table2[[#This Row],[Discount%]]&lt;=0.1,"Medium Discount",
IF(Table2[[#This Row],[Discount%]]&lt;=0.2,"High Discount")))</f>
        <v>No Discount</v>
      </c>
      <c r="Q1997" s="9">
        <f>(Table2[Unit_Price]*Table2[Quantity])*(Table2[Discount]/100)</f>
        <v>0</v>
      </c>
      <c r="R1997" s="10">
        <v>77527</v>
      </c>
      <c r="S1997" s="10">
        <v>7657</v>
      </c>
      <c r="T1997" s="4">
        <f>Table2[Profit]/Table2[Sales]</f>
        <v>9.8765591342371048E-2</v>
      </c>
      <c r="U1997" t="s">
        <v>33</v>
      </c>
    </row>
    <row r="1998" spans="1:21" x14ac:dyDescent="0.35">
      <c r="A1998">
        <v>12130</v>
      </c>
      <c r="B1998" s="1">
        <v>45516</v>
      </c>
      <c r="C1998" s="2">
        <f>YEAR(Table2[Order Date])</f>
        <v>2024</v>
      </c>
      <c r="D1998" s="2" t="str">
        <f>TEXT(Table2[Order Date],"mmm")</f>
        <v>Aug</v>
      </c>
      <c r="E1998" t="s">
        <v>4107</v>
      </c>
      <c r="F1998" t="s">
        <v>22</v>
      </c>
      <c r="G1998" t="s">
        <v>54</v>
      </c>
      <c r="H1998" t="str">
        <f>VLOOKUP(Table2[[#This Row],[City]], Table46[], 2, FALSE)</f>
        <v>Uttar Pradesh</v>
      </c>
      <c r="I1998" t="s">
        <v>69</v>
      </c>
      <c r="J1998" t="s">
        <v>517</v>
      </c>
      <c r="K1998" t="s">
        <v>4108</v>
      </c>
      <c r="L1998" s="2">
        <v>4</v>
      </c>
      <c r="M1998" s="11">
        <v>36963</v>
      </c>
      <c r="N1998" s="6">
        <v>5</v>
      </c>
      <c r="O1998" s="4">
        <f>Table2[[#This Row],[Discount]]/100</f>
        <v>0.05</v>
      </c>
      <c r="P1998" s="4" t="str">
        <f>IF(Table2[[#This Row],[Discount%]]=0,"No Discount",
IF(Table2[[#This Row],[Discount%]]&lt;=0.1,"Medium Discount",
IF(Table2[[#This Row],[Discount%]]&lt;=0.2,"High Discount")))</f>
        <v>Medium Discount</v>
      </c>
      <c r="Q1998" s="9">
        <f>(Table2[Unit_Price]*Table2[Quantity])*(Table2[Discount]/100)</f>
        <v>7392.6</v>
      </c>
      <c r="R1998" s="10">
        <v>140459.4</v>
      </c>
      <c r="S1998" s="10">
        <v>31023.13</v>
      </c>
      <c r="T1998" s="4">
        <f>Table2[Profit]/Table2[Sales]</f>
        <v>0.2208690198021635</v>
      </c>
      <c r="U1998" t="s">
        <v>83</v>
      </c>
    </row>
    <row r="1999" spans="1:21" x14ac:dyDescent="0.35">
      <c r="A1999">
        <v>12131</v>
      </c>
      <c r="B1999" s="1">
        <v>45780</v>
      </c>
      <c r="C1999" s="2">
        <f>YEAR(Table2[Order Date])</f>
        <v>2025</v>
      </c>
      <c r="D1999" s="2" t="str">
        <f>TEXT(Table2[Order Date],"mmm")</f>
        <v>May</v>
      </c>
      <c r="E1999" t="s">
        <v>4109</v>
      </c>
      <c r="F1999" t="s">
        <v>22</v>
      </c>
      <c r="G1999" t="s">
        <v>23</v>
      </c>
      <c r="H1999" t="str">
        <f>VLOOKUP(Table2[[#This Row],[City]], Table46[], 2, FALSE)</f>
        <v>Delhi</v>
      </c>
      <c r="I1999" t="s">
        <v>69</v>
      </c>
      <c r="J1999" t="s">
        <v>517</v>
      </c>
      <c r="K1999" t="s">
        <v>4110</v>
      </c>
      <c r="L1999" s="2">
        <v>1</v>
      </c>
      <c r="M1999" s="11">
        <v>51106</v>
      </c>
      <c r="N1999" s="6">
        <v>15</v>
      </c>
      <c r="O1999" s="4">
        <f>Table2[[#This Row],[Discount]]/100</f>
        <v>0.15</v>
      </c>
      <c r="P1999" s="4" t="str">
        <f>IF(Table2[[#This Row],[Discount%]]=0,"No Discount",
IF(Table2[[#This Row],[Discount%]]&lt;=0.1,"Medium Discount",
IF(Table2[[#This Row],[Discount%]]&lt;=0.2,"High Discount")))</f>
        <v>High Discount</v>
      </c>
      <c r="Q1999" s="9">
        <f>(Table2[Unit_Price]*Table2[Quantity])*(Table2[Discount]/100)</f>
        <v>7665.9</v>
      </c>
      <c r="R1999" s="10">
        <v>43440.1</v>
      </c>
      <c r="S1999" s="10">
        <v>8398.69</v>
      </c>
      <c r="T1999" s="4">
        <f>Table2[Profit]/Table2[Sales]</f>
        <v>0.1933395641354417</v>
      </c>
      <c r="U1999" t="s">
        <v>33</v>
      </c>
    </row>
    <row r="2000" spans="1:21" x14ac:dyDescent="0.35">
      <c r="A2000">
        <v>12133</v>
      </c>
      <c r="B2000" s="1">
        <v>45550</v>
      </c>
      <c r="C2000" s="2">
        <f>YEAR(Table2[Order Date])</f>
        <v>2024</v>
      </c>
      <c r="D2000" s="2" t="str">
        <f>TEXT(Table2[Order Date],"mmm")</f>
        <v>Sep</v>
      </c>
      <c r="E2000" t="s">
        <v>4112</v>
      </c>
      <c r="F2000" t="s">
        <v>15</v>
      </c>
      <c r="G2000" t="s">
        <v>93</v>
      </c>
      <c r="H2000" t="str">
        <f>VLOOKUP(Table2[[#This Row],[City]], Table46[], 2, FALSE)</f>
        <v>Tamil Nadu</v>
      </c>
      <c r="I2000" t="s">
        <v>30</v>
      </c>
      <c r="J2000" t="s">
        <v>65</v>
      </c>
      <c r="K2000" t="s">
        <v>4113</v>
      </c>
      <c r="L2000" s="2">
        <v>2</v>
      </c>
      <c r="M2000" s="11">
        <v>23153</v>
      </c>
      <c r="N2000" s="6">
        <v>20</v>
      </c>
      <c r="O2000" s="4">
        <f>Table2[[#This Row],[Discount]]/100</f>
        <v>0.2</v>
      </c>
      <c r="P2000" s="4" t="str">
        <f>IF(Table2[[#This Row],[Discount%]]=0,"No Discount",
IF(Table2[[#This Row],[Discount%]]&lt;=0.1,"Medium Discount",
IF(Table2[[#This Row],[Discount%]]&lt;=0.2,"High Discount")))</f>
        <v>High Discount</v>
      </c>
      <c r="Q2000" s="9">
        <f>(Table2[Unit_Price]*Table2[Quantity])*(Table2[Discount]/100)</f>
        <v>9261.2000000000007</v>
      </c>
      <c r="R2000" s="10">
        <v>37044.800000000003</v>
      </c>
      <c r="S2000" s="10">
        <v>4078.17</v>
      </c>
      <c r="T2000" s="4">
        <f>Table2[Profit]/Table2[Sales]</f>
        <v>0.11008751565671834</v>
      </c>
      <c r="U2000" t="s">
        <v>20</v>
      </c>
    </row>
    <row r="2001" spans="1:21" x14ac:dyDescent="0.35">
      <c r="A2001">
        <v>12134</v>
      </c>
      <c r="B2001" s="1">
        <v>45645</v>
      </c>
      <c r="C2001" s="2">
        <f>YEAR(Table2[Order Date])</f>
        <v>2024</v>
      </c>
      <c r="D2001" s="2" t="str">
        <f>TEXT(Table2[Order Date],"mmm")</f>
        <v>Dec</v>
      </c>
      <c r="E2001" t="s">
        <v>4114</v>
      </c>
      <c r="F2001" t="s">
        <v>22</v>
      </c>
      <c r="G2001" t="s">
        <v>167</v>
      </c>
      <c r="H2001" t="str">
        <f>VLOOKUP(Table2[[#This Row],[City]], Table46[], 2, FALSE)</f>
        <v>Punjab</v>
      </c>
      <c r="I2001" t="s">
        <v>129</v>
      </c>
      <c r="J2001" t="s">
        <v>130</v>
      </c>
      <c r="K2001" t="s">
        <v>4115</v>
      </c>
      <c r="L2001" s="2">
        <v>5</v>
      </c>
      <c r="M2001" s="11">
        <v>56737</v>
      </c>
      <c r="N2001" s="6">
        <v>10</v>
      </c>
      <c r="O2001" s="4">
        <f>Table2[[#This Row],[Discount]]/100</f>
        <v>0.1</v>
      </c>
      <c r="P2001" s="4" t="str">
        <f>IF(Table2[[#This Row],[Discount%]]=0,"No Discount",
IF(Table2[[#This Row],[Discount%]]&lt;=0.1,"Medium Discount",
IF(Table2[[#This Row],[Discount%]]&lt;=0.2,"High Discount")))</f>
        <v>Medium Discount</v>
      </c>
      <c r="Q2001" s="9">
        <f>(Table2[Unit_Price]*Table2[Quantity])*(Table2[Discount]/100)</f>
        <v>28368.5</v>
      </c>
      <c r="R2001" s="10">
        <v>255316.5</v>
      </c>
      <c r="S2001" s="10">
        <v>54733.9</v>
      </c>
      <c r="T2001" s="4">
        <f>Table2[Profit]/Table2[Sales]</f>
        <v>0.2143766658245746</v>
      </c>
      <c r="U2001" t="s">
        <v>20</v>
      </c>
    </row>
    <row r="2002" spans="1:21" x14ac:dyDescent="0.35">
      <c r="A2002">
        <v>12135</v>
      </c>
      <c r="B2002" s="1">
        <v>45227</v>
      </c>
      <c r="C2002" s="2">
        <f>YEAR(Table2[Order Date])</f>
        <v>2023</v>
      </c>
      <c r="D2002" s="2" t="str">
        <f>TEXT(Table2[Order Date],"mmm")</f>
        <v>Oct</v>
      </c>
      <c r="E2002" t="s">
        <v>4116</v>
      </c>
      <c r="F2002" t="s">
        <v>40</v>
      </c>
      <c r="G2002" t="s">
        <v>110</v>
      </c>
      <c r="H2002" t="str">
        <f>VLOOKUP(Table2[[#This Row],[City]], Table46[], 2, FALSE)</f>
        <v>Gujarat</v>
      </c>
      <c r="I2002" t="s">
        <v>42</v>
      </c>
      <c r="J2002" t="s">
        <v>79</v>
      </c>
      <c r="K2002" t="s">
        <v>4117</v>
      </c>
      <c r="L2002" s="2">
        <v>5</v>
      </c>
      <c r="M2002" s="11">
        <v>39339</v>
      </c>
      <c r="N2002" s="6">
        <v>10</v>
      </c>
      <c r="O2002" s="4">
        <f>Table2[[#This Row],[Discount]]/100</f>
        <v>0.1</v>
      </c>
      <c r="P2002" s="4" t="str">
        <f>IF(Table2[[#This Row],[Discount%]]=0,"No Discount",
IF(Table2[[#This Row],[Discount%]]&lt;=0.1,"Medium Discount",
IF(Table2[[#This Row],[Discount%]]&lt;=0.2,"High Discount")))</f>
        <v>Medium Discount</v>
      </c>
      <c r="Q2002" s="9">
        <f>(Table2[Unit_Price]*Table2[Quantity])*(Table2[Discount]/100)</f>
        <v>19669.5</v>
      </c>
      <c r="R2002" s="10">
        <v>177025.5</v>
      </c>
      <c r="S2002" s="10">
        <v>22467.49</v>
      </c>
      <c r="T2002" s="4">
        <f>Table2[Profit]/Table2[Sales]</f>
        <v>0.12691668714394255</v>
      </c>
      <c r="U2002" t="s">
        <v>20</v>
      </c>
    </row>
    <row r="2003" spans="1:21" x14ac:dyDescent="0.35">
      <c r="A2003">
        <v>12136</v>
      </c>
      <c r="B2003" s="1">
        <v>45366</v>
      </c>
      <c r="C2003" s="2">
        <f>YEAR(Table2[Order Date])</f>
        <v>2024</v>
      </c>
      <c r="D2003" s="2" t="str">
        <f>TEXT(Table2[Order Date],"mmm")</f>
        <v>Mar</v>
      </c>
      <c r="E2003" t="s">
        <v>4118</v>
      </c>
      <c r="F2003" t="s">
        <v>28</v>
      </c>
      <c r="G2003" t="s">
        <v>114</v>
      </c>
      <c r="H2003" t="str">
        <f>VLOOKUP(Table2[[#This Row],[City]], Table46[], 2, FALSE)</f>
        <v>Jharkhand</v>
      </c>
      <c r="I2003" t="s">
        <v>30</v>
      </c>
      <c r="J2003" t="s">
        <v>31</v>
      </c>
      <c r="K2003" t="s">
        <v>4119</v>
      </c>
      <c r="L2003" s="2">
        <v>3</v>
      </c>
      <c r="M2003" s="11">
        <v>39848</v>
      </c>
      <c r="N2003" s="6">
        <v>5</v>
      </c>
      <c r="O2003" s="4">
        <f>Table2[[#This Row],[Discount]]/100</f>
        <v>0.05</v>
      </c>
      <c r="P2003" s="4" t="str">
        <f>IF(Table2[[#This Row],[Discount%]]=0,"No Discount",
IF(Table2[[#This Row],[Discount%]]&lt;=0.1,"Medium Discount",
IF(Table2[[#This Row],[Discount%]]&lt;=0.2,"High Discount")))</f>
        <v>Medium Discount</v>
      </c>
      <c r="Q2003" s="9">
        <f>(Table2[Unit_Price]*Table2[Quantity])*(Table2[Discount]/100)</f>
        <v>5977.2000000000007</v>
      </c>
      <c r="R2003" s="10">
        <v>113566.8</v>
      </c>
      <c r="S2003" s="10">
        <v>14374.34</v>
      </c>
      <c r="T2003" s="4">
        <f>Table2[Profit]/Table2[Sales]</f>
        <v>0.12657167411602688</v>
      </c>
      <c r="U2003" t="s">
        <v>20</v>
      </c>
    </row>
    <row r="2004" spans="1:21" x14ac:dyDescent="0.35">
      <c r="A2004">
        <v>12137</v>
      </c>
      <c r="B2004" s="1">
        <v>45585</v>
      </c>
      <c r="C2004" s="2">
        <f>YEAR(Table2[Order Date])</f>
        <v>2024</v>
      </c>
      <c r="D2004" s="2" t="str">
        <f>TEXT(Table2[Order Date],"mmm")</f>
        <v>Oct</v>
      </c>
      <c r="E2004" t="s">
        <v>4120</v>
      </c>
      <c r="F2004" t="s">
        <v>15</v>
      </c>
      <c r="G2004" t="s">
        <v>93</v>
      </c>
      <c r="H2004" t="str">
        <f>VLOOKUP(Table2[[#This Row],[City]], Table46[], 2, FALSE)</f>
        <v>Tamil Nadu</v>
      </c>
      <c r="I2004" t="s">
        <v>17</v>
      </c>
      <c r="J2004" t="s">
        <v>111</v>
      </c>
      <c r="K2004" t="s">
        <v>4121</v>
      </c>
      <c r="L2004" s="2">
        <v>3</v>
      </c>
      <c r="M2004" s="11">
        <v>76533</v>
      </c>
      <c r="N2004" s="6">
        <v>20</v>
      </c>
      <c r="O2004" s="4">
        <f>Table2[[#This Row],[Discount]]/100</f>
        <v>0.2</v>
      </c>
      <c r="P2004" s="4" t="str">
        <f>IF(Table2[[#This Row],[Discount%]]=0,"No Discount",
IF(Table2[[#This Row],[Discount%]]&lt;=0.1,"Medium Discount",
IF(Table2[[#This Row],[Discount%]]&lt;=0.2,"High Discount")))</f>
        <v>High Discount</v>
      </c>
      <c r="Q2004" s="9">
        <f>(Table2[Unit_Price]*Table2[Quantity])*(Table2[Discount]/100)</f>
        <v>45919.8</v>
      </c>
      <c r="R2004" s="10">
        <v>183679.2</v>
      </c>
      <c r="S2004" s="10">
        <v>33188.03</v>
      </c>
      <c r="T2004" s="4">
        <f>Table2[Profit]/Table2[Sales]</f>
        <v>0.18068474819141198</v>
      </c>
      <c r="U2004" t="s">
        <v>33</v>
      </c>
    </row>
    <row r="2005" spans="1:21" x14ac:dyDescent="0.35">
      <c r="A2005">
        <v>12138</v>
      </c>
      <c r="B2005" s="1">
        <v>45321</v>
      </c>
      <c r="C2005" s="2">
        <f>YEAR(Table2[Order Date])</f>
        <v>2024</v>
      </c>
      <c r="D2005" s="2" t="str">
        <f>TEXT(Table2[Order Date],"mmm")</f>
        <v>Jan</v>
      </c>
      <c r="E2005" t="s">
        <v>4122</v>
      </c>
      <c r="F2005" t="s">
        <v>40</v>
      </c>
      <c r="G2005" t="s">
        <v>62</v>
      </c>
      <c r="H2005" t="str">
        <f>VLOOKUP(Table2[[#This Row],[City]], Table46[], 2, FALSE)</f>
        <v>Goa</v>
      </c>
      <c r="I2005" t="s">
        <v>75</v>
      </c>
      <c r="J2005" t="s">
        <v>409</v>
      </c>
      <c r="K2005" t="s">
        <v>3203</v>
      </c>
      <c r="L2005" s="2">
        <v>1</v>
      </c>
      <c r="M2005" s="11">
        <v>71876</v>
      </c>
      <c r="N2005" s="6">
        <v>10</v>
      </c>
      <c r="O2005" s="4">
        <f>Table2[[#This Row],[Discount]]/100</f>
        <v>0.1</v>
      </c>
      <c r="P2005" s="4" t="str">
        <f>IF(Table2[[#This Row],[Discount%]]=0,"No Discount",
IF(Table2[[#This Row],[Discount%]]&lt;=0.1,"Medium Discount",
IF(Table2[[#This Row],[Discount%]]&lt;=0.2,"High Discount")))</f>
        <v>Medium Discount</v>
      </c>
      <c r="Q2005" s="9">
        <f>(Table2[Unit_Price]*Table2[Quantity])*(Table2[Discount]/100)</f>
        <v>7187.6</v>
      </c>
      <c r="R2005" s="10">
        <v>64688.4</v>
      </c>
      <c r="S2005" s="10">
        <v>9686.98</v>
      </c>
      <c r="T2005" s="4">
        <f>Table2[Profit]/Table2[Sales]</f>
        <v>0.14974833200388321</v>
      </c>
      <c r="U2005" t="s">
        <v>38</v>
      </c>
    </row>
    <row r="2006" spans="1:21" x14ac:dyDescent="0.35">
      <c r="A2006">
        <v>12139</v>
      </c>
      <c r="B2006" s="1">
        <v>45232</v>
      </c>
      <c r="C2006" s="2">
        <f>YEAR(Table2[Order Date])</f>
        <v>2023</v>
      </c>
      <c r="D2006" s="2" t="str">
        <f>TEXT(Table2[Order Date],"mmm")</f>
        <v>Nov</v>
      </c>
      <c r="E2006" t="s">
        <v>4123</v>
      </c>
      <c r="F2006" t="s">
        <v>22</v>
      </c>
      <c r="G2006" t="s">
        <v>54</v>
      </c>
      <c r="H2006" t="str">
        <f>VLOOKUP(Table2[[#This Row],[City]], Table46[], 2, FALSE)</f>
        <v>Uttar Pradesh</v>
      </c>
      <c r="I2006" t="s">
        <v>129</v>
      </c>
      <c r="J2006" t="s">
        <v>130</v>
      </c>
      <c r="K2006" t="s">
        <v>4124</v>
      </c>
      <c r="L2006" s="2">
        <v>3</v>
      </c>
      <c r="M2006" s="11">
        <v>63739</v>
      </c>
      <c r="N2006" s="6">
        <v>0</v>
      </c>
      <c r="O2006" s="4">
        <f>Table2[[#This Row],[Discount]]/100</f>
        <v>0</v>
      </c>
      <c r="P2006" s="4" t="str">
        <f>IF(Table2[[#This Row],[Discount%]]=0,"No Discount",
IF(Table2[[#This Row],[Discount%]]&lt;=0.1,"Medium Discount",
IF(Table2[[#This Row],[Discount%]]&lt;=0.2,"High Discount")))</f>
        <v>No Discount</v>
      </c>
      <c r="Q2006" s="9">
        <f>(Table2[Unit_Price]*Table2[Quantity])*(Table2[Discount]/100)</f>
        <v>0</v>
      </c>
      <c r="R2006" s="10">
        <v>191217</v>
      </c>
      <c r="S2006" s="10">
        <v>36673.660000000003</v>
      </c>
      <c r="T2006" s="4">
        <f>Table2[Profit]/Table2[Sales]</f>
        <v>0.19179079265964849</v>
      </c>
      <c r="U2006" t="s">
        <v>83</v>
      </c>
    </row>
    <row r="2007" spans="1:21" x14ac:dyDescent="0.35">
      <c r="A2007">
        <v>12140</v>
      </c>
      <c r="B2007" s="1">
        <v>45705</v>
      </c>
      <c r="C2007" s="2">
        <f>YEAR(Table2[Order Date])</f>
        <v>2025</v>
      </c>
      <c r="D2007" s="2" t="str">
        <f>TEXT(Table2[Order Date],"mmm")</f>
        <v>Feb</v>
      </c>
      <c r="E2007" t="s">
        <v>4125</v>
      </c>
      <c r="F2007" t="s">
        <v>28</v>
      </c>
      <c r="G2007" t="s">
        <v>85</v>
      </c>
      <c r="H2007" t="str">
        <f>VLOOKUP(Table2[[#This Row],[City]], Table46[], 2, FALSE)</f>
        <v>Odisha</v>
      </c>
      <c r="I2007" t="s">
        <v>42</v>
      </c>
      <c r="J2007" t="s">
        <v>188</v>
      </c>
      <c r="K2007" t="s">
        <v>4126</v>
      </c>
      <c r="L2007" s="2">
        <v>3</v>
      </c>
      <c r="M2007" s="11">
        <v>48469</v>
      </c>
      <c r="N2007" s="6">
        <v>0</v>
      </c>
      <c r="O2007" s="4">
        <f>Table2[[#This Row],[Discount]]/100</f>
        <v>0</v>
      </c>
      <c r="P2007" s="4" t="str">
        <f>IF(Table2[[#This Row],[Discount%]]=0,"No Discount",
IF(Table2[[#This Row],[Discount%]]&lt;=0.1,"Medium Discount",
IF(Table2[[#This Row],[Discount%]]&lt;=0.2,"High Discount")))</f>
        <v>No Discount</v>
      </c>
      <c r="Q2007" s="9">
        <f>(Table2[Unit_Price]*Table2[Quantity])*(Table2[Discount]/100)</f>
        <v>0</v>
      </c>
      <c r="R2007" s="10">
        <v>145407</v>
      </c>
      <c r="S2007" s="10">
        <v>7390.33</v>
      </c>
      <c r="T2007" s="4">
        <f>Table2[Profit]/Table2[Sales]</f>
        <v>5.0825132215092807E-2</v>
      </c>
      <c r="U2007" t="s">
        <v>20</v>
      </c>
    </row>
    <row r="2008" spans="1:21" x14ac:dyDescent="0.35">
      <c r="A2008">
        <v>12141</v>
      </c>
      <c r="B2008" s="1">
        <v>45490</v>
      </c>
      <c r="C2008" s="2">
        <f>YEAR(Table2[Order Date])</f>
        <v>2024</v>
      </c>
      <c r="D2008" s="2" t="str">
        <f>TEXT(Table2[Order Date],"mmm")</f>
        <v>Jul</v>
      </c>
      <c r="E2008" t="s">
        <v>4127</v>
      </c>
      <c r="F2008" t="s">
        <v>40</v>
      </c>
      <c r="G2008" t="s">
        <v>50</v>
      </c>
      <c r="H2008" t="str">
        <f>VLOOKUP(Table2[[#This Row],[City]], Table46[], 2, FALSE)</f>
        <v>Maharashtra</v>
      </c>
      <c r="I2008" t="s">
        <v>75</v>
      </c>
      <c r="J2008" t="s">
        <v>204</v>
      </c>
      <c r="K2008" t="s">
        <v>4128</v>
      </c>
      <c r="L2008" s="2">
        <v>2</v>
      </c>
      <c r="M2008" s="11">
        <v>30411</v>
      </c>
      <c r="N2008" s="6">
        <v>5</v>
      </c>
      <c r="O2008" s="4">
        <f>Table2[[#This Row],[Discount]]/100</f>
        <v>0.05</v>
      </c>
      <c r="P2008" s="4" t="str">
        <f>IF(Table2[[#This Row],[Discount%]]=0,"No Discount",
IF(Table2[[#This Row],[Discount%]]&lt;=0.1,"Medium Discount",
IF(Table2[[#This Row],[Discount%]]&lt;=0.2,"High Discount")))</f>
        <v>Medium Discount</v>
      </c>
      <c r="Q2008" s="9">
        <f>(Table2[Unit_Price]*Table2[Quantity])*(Table2[Discount]/100)</f>
        <v>3041.1000000000004</v>
      </c>
      <c r="R2008" s="10">
        <v>57780.9</v>
      </c>
      <c r="S2008" s="10">
        <v>11144.98</v>
      </c>
      <c r="T2008" s="4">
        <f>Table2[Profit]/Table2[Sales]</f>
        <v>0.19288346148986948</v>
      </c>
      <c r="U2008" t="s">
        <v>20</v>
      </c>
    </row>
    <row r="2009" spans="1:21" x14ac:dyDescent="0.35">
      <c r="A2009">
        <v>12143</v>
      </c>
      <c r="B2009" s="1">
        <v>45858</v>
      </c>
      <c r="C2009" s="2">
        <f>YEAR(Table2[Order Date])</f>
        <v>2025</v>
      </c>
      <c r="D2009" s="2" t="str">
        <f>TEXT(Table2[Order Date],"mmm")</f>
        <v>Jul</v>
      </c>
      <c r="E2009" t="s">
        <v>4130</v>
      </c>
      <c r="F2009" t="s">
        <v>28</v>
      </c>
      <c r="G2009" t="s">
        <v>29</v>
      </c>
      <c r="H2009" t="str">
        <f>VLOOKUP(Table2[[#This Row],[City]], Table46[], 2, FALSE)</f>
        <v>Bihar</v>
      </c>
      <c r="I2009" t="s">
        <v>42</v>
      </c>
      <c r="J2009" t="s">
        <v>43</v>
      </c>
      <c r="K2009" t="s">
        <v>4131</v>
      </c>
      <c r="L2009" s="2">
        <v>5</v>
      </c>
      <c r="M2009" s="11">
        <v>51128</v>
      </c>
      <c r="N2009" s="6">
        <v>5</v>
      </c>
      <c r="O2009" s="4">
        <f>Table2[[#This Row],[Discount]]/100</f>
        <v>0.05</v>
      </c>
      <c r="P2009" s="4" t="str">
        <f>IF(Table2[[#This Row],[Discount%]]=0,"No Discount",
IF(Table2[[#This Row],[Discount%]]&lt;=0.1,"Medium Discount",
IF(Table2[[#This Row],[Discount%]]&lt;=0.2,"High Discount")))</f>
        <v>Medium Discount</v>
      </c>
      <c r="Q2009" s="9">
        <f>(Table2[Unit_Price]*Table2[Quantity])*(Table2[Discount]/100)</f>
        <v>12782</v>
      </c>
      <c r="R2009" s="10">
        <v>242858</v>
      </c>
      <c r="S2009" s="10">
        <v>40261.43</v>
      </c>
      <c r="T2009" s="4">
        <f>Table2[Profit]/Table2[Sales]</f>
        <v>0.16578177371138691</v>
      </c>
      <c r="U2009" t="s">
        <v>83</v>
      </c>
    </row>
    <row r="2010" spans="1:21" x14ac:dyDescent="0.35">
      <c r="A2010">
        <v>12144</v>
      </c>
      <c r="B2010" s="1">
        <v>45373</v>
      </c>
      <c r="C2010" s="2">
        <f>YEAR(Table2[Order Date])</f>
        <v>2024</v>
      </c>
      <c r="D2010" s="2" t="str">
        <f>TEXT(Table2[Order Date],"mmm")</f>
        <v>Mar</v>
      </c>
      <c r="E2010" t="s">
        <v>4132</v>
      </c>
      <c r="F2010" t="s">
        <v>22</v>
      </c>
      <c r="G2010" t="s">
        <v>74</v>
      </c>
      <c r="H2010" t="str">
        <f>VLOOKUP(Table2[[#This Row],[City]], Table46[], 2, FALSE)</f>
        <v>Chandigarh</v>
      </c>
      <c r="I2010" t="s">
        <v>129</v>
      </c>
      <c r="J2010" t="s">
        <v>148</v>
      </c>
      <c r="K2010" t="s">
        <v>4133</v>
      </c>
      <c r="L2010" s="2">
        <v>5</v>
      </c>
      <c r="M2010" s="11">
        <v>71439</v>
      </c>
      <c r="N2010" s="6">
        <v>15</v>
      </c>
      <c r="O2010" s="4">
        <f>Table2[[#This Row],[Discount]]/100</f>
        <v>0.15</v>
      </c>
      <c r="P2010" s="4" t="str">
        <f>IF(Table2[[#This Row],[Discount%]]=0,"No Discount",
IF(Table2[[#This Row],[Discount%]]&lt;=0.1,"Medium Discount",
IF(Table2[[#This Row],[Discount%]]&lt;=0.2,"High Discount")))</f>
        <v>High Discount</v>
      </c>
      <c r="Q2010" s="9">
        <f>(Table2[Unit_Price]*Table2[Quantity])*(Table2[Discount]/100)</f>
        <v>53579.25</v>
      </c>
      <c r="R2010" s="10">
        <v>303615.75</v>
      </c>
      <c r="S2010" s="10">
        <v>70173.14</v>
      </c>
      <c r="T2010" s="4">
        <f>Table2[Profit]/Table2[Sales]</f>
        <v>0.23112483459767816</v>
      </c>
      <c r="U2010" t="s">
        <v>83</v>
      </c>
    </row>
    <row r="2011" spans="1:21" x14ac:dyDescent="0.35">
      <c r="A2011">
        <v>12145</v>
      </c>
      <c r="B2011" s="1">
        <v>45215</v>
      </c>
      <c r="C2011" s="2">
        <f>YEAR(Table2[Order Date])</f>
        <v>2023</v>
      </c>
      <c r="D2011" s="2" t="str">
        <f>TEXT(Table2[Order Date],"mmm")</f>
        <v>Oct</v>
      </c>
      <c r="E2011" t="s">
        <v>4134</v>
      </c>
      <c r="F2011" t="s">
        <v>22</v>
      </c>
      <c r="G2011" t="s">
        <v>74</v>
      </c>
      <c r="H2011" t="str">
        <f>VLOOKUP(Table2[[#This Row],[City]], Table46[], 2, FALSE)</f>
        <v>Chandigarh</v>
      </c>
      <c r="I2011" t="s">
        <v>75</v>
      </c>
      <c r="J2011" t="s">
        <v>76</v>
      </c>
      <c r="K2011" t="s">
        <v>4135</v>
      </c>
      <c r="L2011" s="2">
        <v>2</v>
      </c>
      <c r="M2011" s="11">
        <v>29477</v>
      </c>
      <c r="N2011" s="6">
        <v>20</v>
      </c>
      <c r="O2011" s="4">
        <f>Table2[[#This Row],[Discount]]/100</f>
        <v>0.2</v>
      </c>
      <c r="P2011" s="4" t="str">
        <f>IF(Table2[[#This Row],[Discount%]]=0,"No Discount",
IF(Table2[[#This Row],[Discount%]]&lt;=0.1,"Medium Discount",
IF(Table2[[#This Row],[Discount%]]&lt;=0.2,"High Discount")))</f>
        <v>High Discount</v>
      </c>
      <c r="Q2011" s="9">
        <f>(Table2[Unit_Price]*Table2[Quantity])*(Table2[Discount]/100)</f>
        <v>11790.800000000001</v>
      </c>
      <c r="R2011" s="10">
        <v>47163.199999999997</v>
      </c>
      <c r="S2011" s="10">
        <v>8201.57</v>
      </c>
      <c r="T2011" s="4">
        <f>Table2[Profit]/Table2[Sales]</f>
        <v>0.1738976574956746</v>
      </c>
      <c r="U2011" t="s">
        <v>38</v>
      </c>
    </row>
    <row r="2012" spans="1:21" x14ac:dyDescent="0.35">
      <c r="A2012">
        <v>12147</v>
      </c>
      <c r="B2012" s="1">
        <v>45495</v>
      </c>
      <c r="C2012" s="2">
        <f>YEAR(Table2[Order Date])</f>
        <v>2024</v>
      </c>
      <c r="D2012" s="2" t="str">
        <f>TEXT(Table2[Order Date],"mmm")</f>
        <v>Jul</v>
      </c>
      <c r="E2012" t="s">
        <v>4137</v>
      </c>
      <c r="F2012" t="s">
        <v>28</v>
      </c>
      <c r="G2012" t="s">
        <v>35</v>
      </c>
      <c r="H2012" t="str">
        <f>VLOOKUP(Table2[[#This Row],[City]], Table46[], 2, FALSE)</f>
        <v>West Bengal</v>
      </c>
      <c r="I2012" t="s">
        <v>42</v>
      </c>
      <c r="J2012" t="s">
        <v>188</v>
      </c>
      <c r="K2012" t="s">
        <v>4138</v>
      </c>
      <c r="L2012" s="2">
        <v>5</v>
      </c>
      <c r="M2012" s="11">
        <v>46037</v>
      </c>
      <c r="N2012" s="6">
        <v>5</v>
      </c>
      <c r="O2012" s="4">
        <f>Table2[[#This Row],[Discount]]/100</f>
        <v>0.05</v>
      </c>
      <c r="P2012" s="4" t="str">
        <f>IF(Table2[[#This Row],[Discount%]]=0,"No Discount",
IF(Table2[[#This Row],[Discount%]]&lt;=0.1,"Medium Discount",
IF(Table2[[#This Row],[Discount%]]&lt;=0.2,"High Discount")))</f>
        <v>Medium Discount</v>
      </c>
      <c r="Q2012" s="9">
        <f>(Table2[Unit_Price]*Table2[Quantity])*(Table2[Discount]/100)</f>
        <v>11509.25</v>
      </c>
      <c r="R2012" s="10">
        <v>218675.75</v>
      </c>
      <c r="S2012" s="10">
        <v>49812.84</v>
      </c>
      <c r="T2012" s="4">
        <f>Table2[Profit]/Table2[Sales]</f>
        <v>0.22779315950671256</v>
      </c>
      <c r="U2012" t="s">
        <v>83</v>
      </c>
    </row>
    <row r="2013" spans="1:21" x14ac:dyDescent="0.35">
      <c r="A2013">
        <v>12148</v>
      </c>
      <c r="B2013" s="1">
        <v>45365</v>
      </c>
      <c r="C2013" s="2">
        <f>YEAR(Table2[Order Date])</f>
        <v>2024</v>
      </c>
      <c r="D2013" s="2" t="str">
        <f>TEXT(Table2[Order Date],"mmm")</f>
        <v>Mar</v>
      </c>
      <c r="E2013" t="s">
        <v>4139</v>
      </c>
      <c r="F2013" t="s">
        <v>22</v>
      </c>
      <c r="G2013" t="s">
        <v>167</v>
      </c>
      <c r="H2013" t="str">
        <f>VLOOKUP(Table2[[#This Row],[City]], Table46[], 2, FALSE)</f>
        <v>Punjab</v>
      </c>
      <c r="I2013" t="s">
        <v>42</v>
      </c>
      <c r="J2013" t="s">
        <v>51</v>
      </c>
      <c r="K2013" t="s">
        <v>4140</v>
      </c>
      <c r="L2013" s="2">
        <v>4</v>
      </c>
      <c r="M2013" s="11">
        <v>72637</v>
      </c>
      <c r="N2013" s="6">
        <v>0</v>
      </c>
      <c r="O2013" s="4">
        <f>Table2[[#This Row],[Discount]]/100</f>
        <v>0</v>
      </c>
      <c r="P2013" s="4" t="str">
        <f>IF(Table2[[#This Row],[Discount%]]=0,"No Discount",
IF(Table2[[#This Row],[Discount%]]&lt;=0.1,"Medium Discount",
IF(Table2[[#This Row],[Discount%]]&lt;=0.2,"High Discount")))</f>
        <v>No Discount</v>
      </c>
      <c r="Q2013" s="9">
        <f>(Table2[Unit_Price]*Table2[Quantity])*(Table2[Discount]/100)</f>
        <v>0</v>
      </c>
      <c r="R2013" s="10">
        <v>290548</v>
      </c>
      <c r="S2013" s="10">
        <v>37770.26</v>
      </c>
      <c r="T2013" s="4">
        <f>Table2[Profit]/Table2[Sales]</f>
        <v>0.12999662706334239</v>
      </c>
      <c r="U2013" t="s">
        <v>38</v>
      </c>
    </row>
    <row r="2014" spans="1:21" x14ac:dyDescent="0.35">
      <c r="A2014">
        <v>12149</v>
      </c>
      <c r="B2014" s="1">
        <v>45629</v>
      </c>
      <c r="C2014" s="2">
        <f>YEAR(Table2[Order Date])</f>
        <v>2024</v>
      </c>
      <c r="D2014" s="2" t="str">
        <f>TEXT(Table2[Order Date],"mmm")</f>
        <v>Dec</v>
      </c>
      <c r="E2014" t="s">
        <v>4141</v>
      </c>
      <c r="F2014" t="s">
        <v>40</v>
      </c>
      <c r="G2014" t="s">
        <v>41</v>
      </c>
      <c r="H2014" t="str">
        <f>VLOOKUP(Table2[[#This Row],[City]], Table46[], 2, FALSE)</f>
        <v>Maharashtra</v>
      </c>
      <c r="I2014" t="s">
        <v>96</v>
      </c>
      <c r="J2014" t="s">
        <v>138</v>
      </c>
      <c r="K2014" t="s">
        <v>1943</v>
      </c>
      <c r="L2014" s="2">
        <v>3</v>
      </c>
      <c r="M2014" s="11">
        <v>31598</v>
      </c>
      <c r="N2014" s="6">
        <v>15</v>
      </c>
      <c r="O2014" s="4">
        <f>Table2[[#This Row],[Discount]]/100</f>
        <v>0.15</v>
      </c>
      <c r="P2014" s="4" t="str">
        <f>IF(Table2[[#This Row],[Discount%]]=0,"No Discount",
IF(Table2[[#This Row],[Discount%]]&lt;=0.1,"Medium Discount",
IF(Table2[[#This Row],[Discount%]]&lt;=0.2,"High Discount")))</f>
        <v>High Discount</v>
      </c>
      <c r="Q2014" s="9">
        <f>(Table2[Unit_Price]*Table2[Quantity])*(Table2[Discount]/100)</f>
        <v>14219.1</v>
      </c>
      <c r="R2014" s="10">
        <v>80574.899999999994</v>
      </c>
      <c r="S2014" s="10">
        <v>14638.79</v>
      </c>
      <c r="T2014" s="4">
        <f>Table2[Profit]/Table2[Sales]</f>
        <v>0.18167928225787439</v>
      </c>
      <c r="U2014" t="s">
        <v>72</v>
      </c>
    </row>
    <row r="2015" spans="1:21" x14ac:dyDescent="0.35">
      <c r="A2015">
        <v>12150</v>
      </c>
      <c r="B2015" s="1">
        <v>45821</v>
      </c>
      <c r="C2015" s="2">
        <f>YEAR(Table2[Order Date])</f>
        <v>2025</v>
      </c>
      <c r="D2015" s="2" t="str">
        <f>TEXT(Table2[Order Date],"mmm")</f>
        <v>Jun</v>
      </c>
      <c r="E2015" t="s">
        <v>4142</v>
      </c>
      <c r="F2015" t="s">
        <v>28</v>
      </c>
      <c r="G2015" t="s">
        <v>35</v>
      </c>
      <c r="H2015" t="str">
        <f>VLOOKUP(Table2[[#This Row],[City]], Table46[], 2, FALSE)</f>
        <v>West Bengal</v>
      </c>
      <c r="I2015" t="s">
        <v>17</v>
      </c>
      <c r="J2015" t="s">
        <v>291</v>
      </c>
      <c r="K2015" t="s">
        <v>1971</v>
      </c>
      <c r="L2015" s="2">
        <v>2</v>
      </c>
      <c r="M2015" s="11">
        <v>70431</v>
      </c>
      <c r="N2015" s="6">
        <v>10</v>
      </c>
      <c r="O2015" s="4">
        <f>Table2[[#This Row],[Discount]]/100</f>
        <v>0.1</v>
      </c>
      <c r="P2015" s="4" t="str">
        <f>IF(Table2[[#This Row],[Discount%]]=0,"No Discount",
IF(Table2[[#This Row],[Discount%]]&lt;=0.1,"Medium Discount",
IF(Table2[[#This Row],[Discount%]]&lt;=0.2,"High Discount")))</f>
        <v>Medium Discount</v>
      </c>
      <c r="Q2015" s="9">
        <f>(Table2[Unit_Price]*Table2[Quantity])*(Table2[Discount]/100)</f>
        <v>14086.2</v>
      </c>
      <c r="R2015" s="10">
        <v>126775.8</v>
      </c>
      <c r="S2015" s="10">
        <v>24909.23</v>
      </c>
      <c r="T2015" s="4">
        <f>Table2[Profit]/Table2[Sales]</f>
        <v>0.19648253057760234</v>
      </c>
      <c r="U2015" t="s">
        <v>20</v>
      </c>
    </row>
    <row r="2016" spans="1:21" x14ac:dyDescent="0.35">
      <c r="A2016">
        <v>12151</v>
      </c>
      <c r="B2016" s="1">
        <v>45413</v>
      </c>
      <c r="C2016" s="2">
        <f>YEAR(Table2[Order Date])</f>
        <v>2024</v>
      </c>
      <c r="D2016" s="2" t="str">
        <f>TEXT(Table2[Order Date],"mmm")</f>
        <v>May</v>
      </c>
      <c r="E2016" t="s">
        <v>4143</v>
      </c>
      <c r="F2016" t="s">
        <v>22</v>
      </c>
      <c r="G2016" t="s">
        <v>74</v>
      </c>
      <c r="H2016" t="str">
        <f>VLOOKUP(Table2[[#This Row],[City]], Table46[], 2, FALSE)</f>
        <v>Chandigarh</v>
      </c>
      <c r="I2016" t="s">
        <v>75</v>
      </c>
      <c r="J2016" t="s">
        <v>240</v>
      </c>
      <c r="K2016" t="s">
        <v>2985</v>
      </c>
      <c r="L2016" s="2">
        <v>3</v>
      </c>
      <c r="M2016" s="11">
        <v>69875</v>
      </c>
      <c r="N2016" s="6">
        <v>20</v>
      </c>
      <c r="O2016" s="4">
        <f>Table2[[#This Row],[Discount]]/100</f>
        <v>0.2</v>
      </c>
      <c r="P2016" s="4" t="str">
        <f>IF(Table2[[#This Row],[Discount%]]=0,"No Discount",
IF(Table2[[#This Row],[Discount%]]&lt;=0.1,"Medium Discount",
IF(Table2[[#This Row],[Discount%]]&lt;=0.2,"High Discount")))</f>
        <v>High Discount</v>
      </c>
      <c r="Q2016" s="9">
        <f>(Table2[Unit_Price]*Table2[Quantity])*(Table2[Discount]/100)</f>
        <v>41925</v>
      </c>
      <c r="R2016" s="10">
        <v>167700</v>
      </c>
      <c r="S2016" s="10">
        <v>12130.7</v>
      </c>
      <c r="T2016" s="4">
        <f>Table2[Profit]/Table2[Sales]</f>
        <v>7.2335718545020869E-2</v>
      </c>
      <c r="U2016" t="s">
        <v>20</v>
      </c>
    </row>
    <row r="2017" spans="1:21" x14ac:dyDescent="0.35">
      <c r="A2017">
        <v>12152</v>
      </c>
      <c r="B2017" s="1">
        <v>45729</v>
      </c>
      <c r="C2017" s="2">
        <f>YEAR(Table2[Order Date])</f>
        <v>2025</v>
      </c>
      <c r="D2017" s="2" t="str">
        <f>TEXT(Table2[Order Date],"mmm")</f>
        <v>Mar</v>
      </c>
      <c r="E2017" t="s">
        <v>4144</v>
      </c>
      <c r="F2017" t="s">
        <v>28</v>
      </c>
      <c r="G2017" t="s">
        <v>114</v>
      </c>
      <c r="H2017" t="str">
        <f>VLOOKUP(Table2[[#This Row],[City]], Table46[], 2, FALSE)</f>
        <v>Jharkhand</v>
      </c>
      <c r="I2017" t="s">
        <v>96</v>
      </c>
      <c r="J2017" t="s">
        <v>138</v>
      </c>
      <c r="K2017" t="s">
        <v>4145</v>
      </c>
      <c r="L2017" s="2">
        <v>5</v>
      </c>
      <c r="M2017" s="11">
        <v>20239</v>
      </c>
      <c r="N2017" s="6">
        <v>20</v>
      </c>
      <c r="O2017" s="4">
        <f>Table2[[#This Row],[Discount]]/100</f>
        <v>0.2</v>
      </c>
      <c r="P2017" s="4" t="str">
        <f>IF(Table2[[#This Row],[Discount%]]=0,"No Discount",
IF(Table2[[#This Row],[Discount%]]&lt;=0.1,"Medium Discount",
IF(Table2[[#This Row],[Discount%]]&lt;=0.2,"High Discount")))</f>
        <v>High Discount</v>
      </c>
      <c r="Q2017" s="9">
        <f>(Table2[Unit_Price]*Table2[Quantity])*(Table2[Discount]/100)</f>
        <v>20239</v>
      </c>
      <c r="R2017" s="10">
        <v>80956</v>
      </c>
      <c r="S2017" s="10">
        <v>10317.19</v>
      </c>
      <c r="T2017" s="4">
        <f>Table2[Profit]/Table2[Sales]</f>
        <v>0.1274419437719255</v>
      </c>
      <c r="U2017" t="s">
        <v>20</v>
      </c>
    </row>
    <row r="2018" spans="1:21" x14ac:dyDescent="0.35">
      <c r="A2018">
        <v>12153</v>
      </c>
      <c r="B2018" s="1">
        <v>45759</v>
      </c>
      <c r="C2018" s="2">
        <f>YEAR(Table2[Order Date])</f>
        <v>2025</v>
      </c>
      <c r="D2018" s="2" t="str">
        <f>TEXT(Table2[Order Date],"mmm")</f>
        <v>Apr</v>
      </c>
      <c r="E2018" t="s">
        <v>4146</v>
      </c>
      <c r="F2018" t="s">
        <v>22</v>
      </c>
      <c r="G2018" t="s">
        <v>74</v>
      </c>
      <c r="H2018" t="str">
        <f>VLOOKUP(Table2[[#This Row],[City]], Table46[], 2, FALSE)</f>
        <v>Chandigarh</v>
      </c>
      <c r="I2018" t="s">
        <v>86</v>
      </c>
      <c r="J2018" t="s">
        <v>296</v>
      </c>
      <c r="K2018" t="s">
        <v>4147</v>
      </c>
      <c r="L2018" s="2">
        <v>1</v>
      </c>
      <c r="M2018" s="11">
        <v>17421</v>
      </c>
      <c r="N2018" s="6">
        <v>5</v>
      </c>
      <c r="O2018" s="4">
        <f>Table2[[#This Row],[Discount]]/100</f>
        <v>0.05</v>
      </c>
      <c r="P2018" s="4" t="str">
        <f>IF(Table2[[#This Row],[Discount%]]=0,"No Discount",
IF(Table2[[#This Row],[Discount%]]&lt;=0.1,"Medium Discount",
IF(Table2[[#This Row],[Discount%]]&lt;=0.2,"High Discount")))</f>
        <v>Medium Discount</v>
      </c>
      <c r="Q2018" s="9">
        <f>(Table2[Unit_Price]*Table2[Quantity])*(Table2[Discount]/100)</f>
        <v>871.05000000000007</v>
      </c>
      <c r="R2018" s="10">
        <v>16549.95</v>
      </c>
      <c r="S2018" s="10">
        <v>856.38</v>
      </c>
      <c r="T2018" s="4">
        <f>Table2[Profit]/Table2[Sales]</f>
        <v>5.1745171435563245E-2</v>
      </c>
      <c r="U2018" t="s">
        <v>38</v>
      </c>
    </row>
    <row r="2019" spans="1:21" x14ac:dyDescent="0.35">
      <c r="A2019">
        <v>12154</v>
      </c>
      <c r="B2019" s="1">
        <v>45315</v>
      </c>
      <c r="C2019" s="2">
        <f>YEAR(Table2[Order Date])</f>
        <v>2024</v>
      </c>
      <c r="D2019" s="2" t="str">
        <f>TEXT(Table2[Order Date],"mmm")</f>
        <v>Jan</v>
      </c>
      <c r="E2019" t="s">
        <v>4148</v>
      </c>
      <c r="F2019" t="s">
        <v>15</v>
      </c>
      <c r="G2019" t="s">
        <v>174</v>
      </c>
      <c r="H2019" t="str">
        <f>VLOOKUP(Table2[[#This Row],[City]], Table46[], 2, FALSE)</f>
        <v>Tamil Nadu</v>
      </c>
      <c r="I2019" t="s">
        <v>42</v>
      </c>
      <c r="J2019" t="s">
        <v>79</v>
      </c>
      <c r="K2019" t="s">
        <v>197</v>
      </c>
      <c r="L2019" s="2">
        <v>3</v>
      </c>
      <c r="M2019" s="11">
        <v>9700</v>
      </c>
      <c r="N2019" s="6">
        <v>15</v>
      </c>
      <c r="O2019" s="4">
        <f>Table2[[#This Row],[Discount]]/100</f>
        <v>0.15</v>
      </c>
      <c r="P2019" s="4" t="str">
        <f>IF(Table2[[#This Row],[Discount%]]=0,"No Discount",
IF(Table2[[#This Row],[Discount%]]&lt;=0.1,"Medium Discount",
IF(Table2[[#This Row],[Discount%]]&lt;=0.2,"High Discount")))</f>
        <v>High Discount</v>
      </c>
      <c r="Q2019" s="9">
        <f>(Table2[Unit_Price]*Table2[Quantity])*(Table2[Discount]/100)</f>
        <v>4365</v>
      </c>
      <c r="R2019" s="10">
        <v>24735</v>
      </c>
      <c r="S2019" s="10">
        <v>5477.11</v>
      </c>
      <c r="T2019" s="4">
        <f>Table2[Profit]/Table2[Sales]</f>
        <v>0.22143157469173236</v>
      </c>
      <c r="U2019" t="s">
        <v>83</v>
      </c>
    </row>
    <row r="2020" spans="1:21" x14ac:dyDescent="0.35">
      <c r="A2020">
        <v>12155</v>
      </c>
      <c r="B2020" s="1">
        <v>45359</v>
      </c>
      <c r="C2020" s="2">
        <f>YEAR(Table2[Order Date])</f>
        <v>2024</v>
      </c>
      <c r="D2020" s="2" t="str">
        <f>TEXT(Table2[Order Date],"mmm")</f>
        <v>Mar</v>
      </c>
      <c r="E2020" t="s">
        <v>4149</v>
      </c>
      <c r="F2020" t="s">
        <v>28</v>
      </c>
      <c r="G2020" t="s">
        <v>85</v>
      </c>
      <c r="H2020" t="str">
        <f>VLOOKUP(Table2[[#This Row],[City]], Table46[], 2, FALSE)</f>
        <v>Odisha</v>
      </c>
      <c r="I2020" t="s">
        <v>46</v>
      </c>
      <c r="J2020" t="s">
        <v>47</v>
      </c>
      <c r="K2020" t="s">
        <v>4150</v>
      </c>
      <c r="L2020" s="2">
        <v>5</v>
      </c>
      <c r="M2020" s="11">
        <v>69207</v>
      </c>
      <c r="N2020" s="6">
        <v>15</v>
      </c>
      <c r="O2020" s="4">
        <f>Table2[[#This Row],[Discount]]/100</f>
        <v>0.15</v>
      </c>
      <c r="P2020" s="4" t="str">
        <f>IF(Table2[[#This Row],[Discount%]]=0,"No Discount",
IF(Table2[[#This Row],[Discount%]]&lt;=0.1,"Medium Discount",
IF(Table2[[#This Row],[Discount%]]&lt;=0.2,"High Discount")))</f>
        <v>High Discount</v>
      </c>
      <c r="Q2020" s="9">
        <f>(Table2[Unit_Price]*Table2[Quantity])*(Table2[Discount]/100)</f>
        <v>51905.25</v>
      </c>
      <c r="R2020" s="10">
        <v>294129.75</v>
      </c>
      <c r="S2020" s="10">
        <v>44408.76</v>
      </c>
      <c r="T2020" s="4">
        <f>Table2[Profit]/Table2[Sales]</f>
        <v>0.15098357102605228</v>
      </c>
      <c r="U2020" t="s">
        <v>83</v>
      </c>
    </row>
    <row r="2021" spans="1:21" x14ac:dyDescent="0.35">
      <c r="A2021">
        <v>12156</v>
      </c>
      <c r="B2021" s="1">
        <v>45413</v>
      </c>
      <c r="C2021" s="2">
        <f>YEAR(Table2[Order Date])</f>
        <v>2024</v>
      </c>
      <c r="D2021" s="2" t="str">
        <f>TEXT(Table2[Order Date],"mmm")</f>
        <v>May</v>
      </c>
      <c r="E2021" t="s">
        <v>4151</v>
      </c>
      <c r="F2021" t="s">
        <v>40</v>
      </c>
      <c r="G2021" t="s">
        <v>41</v>
      </c>
      <c r="H2021" t="str">
        <f>VLOOKUP(Table2[[#This Row],[City]], Table46[], 2, FALSE)</f>
        <v>Maharashtra</v>
      </c>
      <c r="I2021" t="s">
        <v>46</v>
      </c>
      <c r="J2021" t="s">
        <v>126</v>
      </c>
      <c r="K2021" t="s">
        <v>4152</v>
      </c>
      <c r="L2021" s="2">
        <v>5</v>
      </c>
      <c r="M2021" s="11">
        <v>30470</v>
      </c>
      <c r="N2021" s="6">
        <v>15</v>
      </c>
      <c r="O2021" s="4">
        <f>Table2[[#This Row],[Discount]]/100</f>
        <v>0.15</v>
      </c>
      <c r="P2021" s="4" t="str">
        <f>IF(Table2[[#This Row],[Discount%]]=0,"No Discount",
IF(Table2[[#This Row],[Discount%]]&lt;=0.1,"Medium Discount",
IF(Table2[[#This Row],[Discount%]]&lt;=0.2,"High Discount")))</f>
        <v>High Discount</v>
      </c>
      <c r="Q2021" s="9">
        <f>(Table2[Unit_Price]*Table2[Quantity])*(Table2[Discount]/100)</f>
        <v>22852.5</v>
      </c>
      <c r="R2021" s="10">
        <v>129497.5</v>
      </c>
      <c r="S2021" s="10">
        <v>23264.63</v>
      </c>
      <c r="T2021" s="4">
        <f>Table2[Profit]/Table2[Sales]</f>
        <v>0.17965312071661615</v>
      </c>
      <c r="U2021" t="s">
        <v>33</v>
      </c>
    </row>
    <row r="2022" spans="1:21" x14ac:dyDescent="0.35">
      <c r="A2022">
        <v>12157</v>
      </c>
      <c r="B2022" s="1">
        <v>45548</v>
      </c>
      <c r="C2022" s="2">
        <f>YEAR(Table2[Order Date])</f>
        <v>2024</v>
      </c>
      <c r="D2022" s="2" t="str">
        <f>TEXT(Table2[Order Date],"mmm")</f>
        <v>Sep</v>
      </c>
      <c r="E2022" t="s">
        <v>4153</v>
      </c>
      <c r="F2022" t="s">
        <v>15</v>
      </c>
      <c r="G2022" t="s">
        <v>93</v>
      </c>
      <c r="H2022" t="str">
        <f>VLOOKUP(Table2[[#This Row],[City]], Table46[], 2, FALSE)</f>
        <v>Tamil Nadu</v>
      </c>
      <c r="I2022" t="s">
        <v>42</v>
      </c>
      <c r="J2022" t="s">
        <v>79</v>
      </c>
      <c r="K2022" t="s">
        <v>4154</v>
      </c>
      <c r="L2022" s="2">
        <v>2</v>
      </c>
      <c r="M2022" s="11">
        <v>66296</v>
      </c>
      <c r="N2022" s="6">
        <v>5</v>
      </c>
      <c r="O2022" s="4">
        <f>Table2[[#This Row],[Discount]]/100</f>
        <v>0.05</v>
      </c>
      <c r="P2022" s="4" t="str">
        <f>IF(Table2[[#This Row],[Discount%]]=0,"No Discount",
IF(Table2[[#This Row],[Discount%]]&lt;=0.1,"Medium Discount",
IF(Table2[[#This Row],[Discount%]]&lt;=0.2,"High Discount")))</f>
        <v>Medium Discount</v>
      </c>
      <c r="Q2022" s="9">
        <f>(Table2[Unit_Price]*Table2[Quantity])*(Table2[Discount]/100)</f>
        <v>6629.6</v>
      </c>
      <c r="R2022" s="10">
        <v>125962.4</v>
      </c>
      <c r="S2022" s="10">
        <v>30173.26</v>
      </c>
      <c r="T2022" s="4">
        <f>Table2[Profit]/Table2[Sales]</f>
        <v>0.23954179977517101</v>
      </c>
      <c r="U2022" t="s">
        <v>72</v>
      </c>
    </row>
    <row r="2023" spans="1:21" x14ac:dyDescent="0.35">
      <c r="A2023">
        <v>12158</v>
      </c>
      <c r="B2023" s="1">
        <v>45573</v>
      </c>
      <c r="C2023" s="2">
        <f>YEAR(Table2[Order Date])</f>
        <v>2024</v>
      </c>
      <c r="D2023" s="2" t="str">
        <f>TEXT(Table2[Order Date],"mmm")</f>
        <v>Oct</v>
      </c>
      <c r="E2023" t="s">
        <v>4155</v>
      </c>
      <c r="F2023" t="s">
        <v>15</v>
      </c>
      <c r="G2023" t="s">
        <v>147</v>
      </c>
      <c r="H2023" t="str">
        <f>VLOOKUP(Table2[[#This Row],[City]], Table46[], 2, FALSE)</f>
        <v>Kerala</v>
      </c>
      <c r="I2023" t="s">
        <v>42</v>
      </c>
      <c r="J2023" t="s">
        <v>446</v>
      </c>
      <c r="K2023" t="s">
        <v>3516</v>
      </c>
      <c r="L2023" s="2">
        <v>1</v>
      </c>
      <c r="M2023" s="11">
        <v>74433</v>
      </c>
      <c r="N2023" s="6">
        <v>10</v>
      </c>
      <c r="O2023" s="4">
        <f>Table2[[#This Row],[Discount]]/100</f>
        <v>0.1</v>
      </c>
      <c r="P2023" s="4" t="str">
        <f>IF(Table2[[#This Row],[Discount%]]=0,"No Discount",
IF(Table2[[#This Row],[Discount%]]&lt;=0.1,"Medium Discount",
IF(Table2[[#This Row],[Discount%]]&lt;=0.2,"High Discount")))</f>
        <v>Medium Discount</v>
      </c>
      <c r="Q2023" s="9">
        <f>(Table2[Unit_Price]*Table2[Quantity])*(Table2[Discount]/100)</f>
        <v>7443.3</v>
      </c>
      <c r="R2023" s="10">
        <v>66989.7</v>
      </c>
      <c r="S2023" s="10">
        <v>16450.64</v>
      </c>
      <c r="T2023" s="4">
        <f>Table2[Profit]/Table2[Sales]</f>
        <v>0.24556969205713713</v>
      </c>
      <c r="U2023" t="s">
        <v>72</v>
      </c>
    </row>
    <row r="2024" spans="1:21" x14ac:dyDescent="0.35">
      <c r="A2024">
        <v>12159</v>
      </c>
      <c r="B2024" s="1">
        <v>45886</v>
      </c>
      <c r="C2024" s="2">
        <f>YEAR(Table2[Order Date])</f>
        <v>2025</v>
      </c>
      <c r="D2024" s="2" t="str">
        <f>TEXT(Table2[Order Date],"mmm")</f>
        <v>Aug</v>
      </c>
      <c r="E2024" t="s">
        <v>4156</v>
      </c>
      <c r="F2024" t="s">
        <v>15</v>
      </c>
      <c r="G2024" t="s">
        <v>174</v>
      </c>
      <c r="H2024" t="str">
        <f>VLOOKUP(Table2[[#This Row],[City]], Table46[], 2, FALSE)</f>
        <v>Tamil Nadu</v>
      </c>
      <c r="I2024" t="s">
        <v>42</v>
      </c>
      <c r="J2024" t="s">
        <v>51</v>
      </c>
      <c r="K2024" t="s">
        <v>4157</v>
      </c>
      <c r="L2024" s="2">
        <v>4</v>
      </c>
      <c r="M2024" s="11">
        <v>68975</v>
      </c>
      <c r="N2024" s="6">
        <v>20</v>
      </c>
      <c r="O2024" s="4">
        <f>Table2[[#This Row],[Discount]]/100</f>
        <v>0.2</v>
      </c>
      <c r="P2024" s="4" t="str">
        <f>IF(Table2[[#This Row],[Discount%]]=0,"No Discount",
IF(Table2[[#This Row],[Discount%]]&lt;=0.1,"Medium Discount",
IF(Table2[[#This Row],[Discount%]]&lt;=0.2,"High Discount")))</f>
        <v>High Discount</v>
      </c>
      <c r="Q2024" s="9">
        <f>(Table2[Unit_Price]*Table2[Quantity])*(Table2[Discount]/100)</f>
        <v>55180</v>
      </c>
      <c r="R2024" s="10">
        <v>220720</v>
      </c>
      <c r="S2024" s="10">
        <v>39863.199999999997</v>
      </c>
      <c r="T2024" s="4">
        <f>Table2[Profit]/Table2[Sales]</f>
        <v>0.18060529177238127</v>
      </c>
      <c r="U2024" t="s">
        <v>20</v>
      </c>
    </row>
    <row r="2025" spans="1:21" x14ac:dyDescent="0.35">
      <c r="A2025">
        <v>12160</v>
      </c>
      <c r="B2025" s="1">
        <v>45589</v>
      </c>
      <c r="C2025" s="2">
        <f>YEAR(Table2[Order Date])</f>
        <v>2024</v>
      </c>
      <c r="D2025" s="2" t="str">
        <f>TEXT(Table2[Order Date],"mmm")</f>
        <v>Oct</v>
      </c>
      <c r="E2025" t="s">
        <v>4158</v>
      </c>
      <c r="F2025" t="s">
        <v>40</v>
      </c>
      <c r="G2025" t="s">
        <v>62</v>
      </c>
      <c r="H2025" t="str">
        <f>VLOOKUP(Table2[[#This Row],[City]], Table46[], 2, FALSE)</f>
        <v>Goa</v>
      </c>
      <c r="I2025" t="s">
        <v>96</v>
      </c>
      <c r="J2025" t="s">
        <v>138</v>
      </c>
      <c r="K2025" t="s">
        <v>4159</v>
      </c>
      <c r="L2025" s="2">
        <v>1</v>
      </c>
      <c r="M2025" s="11">
        <v>25464</v>
      </c>
      <c r="N2025" s="6">
        <v>0</v>
      </c>
      <c r="O2025" s="4">
        <f>Table2[[#This Row],[Discount]]/100</f>
        <v>0</v>
      </c>
      <c r="P2025" s="4" t="str">
        <f>IF(Table2[[#This Row],[Discount%]]=0,"No Discount",
IF(Table2[[#This Row],[Discount%]]&lt;=0.1,"Medium Discount",
IF(Table2[[#This Row],[Discount%]]&lt;=0.2,"High Discount")))</f>
        <v>No Discount</v>
      </c>
      <c r="Q2025" s="9">
        <f>(Table2[Unit_Price]*Table2[Quantity])*(Table2[Discount]/100)</f>
        <v>0</v>
      </c>
      <c r="R2025" s="10">
        <v>25464</v>
      </c>
      <c r="S2025" s="10">
        <v>1997</v>
      </c>
      <c r="T2025" s="4">
        <f>Table2[Profit]/Table2[Sales]</f>
        <v>7.8424442349984289E-2</v>
      </c>
      <c r="U2025" t="s">
        <v>72</v>
      </c>
    </row>
    <row r="2026" spans="1:21" x14ac:dyDescent="0.35">
      <c r="A2026">
        <v>12161</v>
      </c>
      <c r="B2026" s="1">
        <v>45583</v>
      </c>
      <c r="C2026" s="2">
        <f>YEAR(Table2[Order Date])</f>
        <v>2024</v>
      </c>
      <c r="D2026" s="2" t="str">
        <f>TEXT(Table2[Order Date],"mmm")</f>
        <v>Oct</v>
      </c>
      <c r="E2026" t="s">
        <v>4160</v>
      </c>
      <c r="F2026" t="s">
        <v>15</v>
      </c>
      <c r="G2026" t="s">
        <v>93</v>
      </c>
      <c r="H2026" t="str">
        <f>VLOOKUP(Table2[[#This Row],[City]], Table46[], 2, FALSE)</f>
        <v>Tamil Nadu</v>
      </c>
      <c r="I2026" t="s">
        <v>17</v>
      </c>
      <c r="J2026" t="s">
        <v>55</v>
      </c>
      <c r="K2026" t="s">
        <v>3442</v>
      </c>
      <c r="L2026" s="2">
        <v>3</v>
      </c>
      <c r="M2026" s="11">
        <v>14789</v>
      </c>
      <c r="N2026" s="6">
        <v>0</v>
      </c>
      <c r="O2026" s="4">
        <f>Table2[[#This Row],[Discount]]/100</f>
        <v>0</v>
      </c>
      <c r="P2026" s="4" t="str">
        <f>IF(Table2[[#This Row],[Discount%]]=0,"No Discount",
IF(Table2[[#This Row],[Discount%]]&lt;=0.1,"Medium Discount",
IF(Table2[[#This Row],[Discount%]]&lt;=0.2,"High Discount")))</f>
        <v>No Discount</v>
      </c>
      <c r="Q2026" s="9">
        <f>(Table2[Unit_Price]*Table2[Quantity])*(Table2[Discount]/100)</f>
        <v>0</v>
      </c>
      <c r="R2026" s="10">
        <v>44367</v>
      </c>
      <c r="S2026" s="10">
        <v>6707.02</v>
      </c>
      <c r="T2026" s="4">
        <f>Table2[Profit]/Table2[Sales]</f>
        <v>0.15117136610543874</v>
      </c>
      <c r="U2026" t="s">
        <v>20</v>
      </c>
    </row>
    <row r="2027" spans="1:21" x14ac:dyDescent="0.35">
      <c r="A2027">
        <v>12162</v>
      </c>
      <c r="B2027" s="1">
        <v>45672</v>
      </c>
      <c r="C2027" s="2">
        <f>YEAR(Table2[Order Date])</f>
        <v>2025</v>
      </c>
      <c r="D2027" s="2" t="str">
        <f>TEXT(Table2[Order Date],"mmm")</f>
        <v>Jan</v>
      </c>
      <c r="E2027" t="s">
        <v>4161</v>
      </c>
      <c r="F2027" t="s">
        <v>22</v>
      </c>
      <c r="G2027" t="s">
        <v>23</v>
      </c>
      <c r="H2027" t="str">
        <f>VLOOKUP(Table2[[#This Row],[City]], Table46[], 2, FALSE)</f>
        <v>Delhi</v>
      </c>
      <c r="I2027" t="s">
        <v>46</v>
      </c>
      <c r="J2027" t="s">
        <v>201</v>
      </c>
      <c r="K2027" t="s">
        <v>1908</v>
      </c>
      <c r="L2027" s="2">
        <v>5</v>
      </c>
      <c r="M2027" s="11">
        <v>35352</v>
      </c>
      <c r="N2027" s="6">
        <v>0</v>
      </c>
      <c r="O2027" s="4">
        <f>Table2[[#This Row],[Discount]]/100</f>
        <v>0</v>
      </c>
      <c r="P2027" s="4" t="str">
        <f>IF(Table2[[#This Row],[Discount%]]=0,"No Discount",
IF(Table2[[#This Row],[Discount%]]&lt;=0.1,"Medium Discount",
IF(Table2[[#This Row],[Discount%]]&lt;=0.2,"High Discount")))</f>
        <v>No Discount</v>
      </c>
      <c r="Q2027" s="9">
        <f>(Table2[Unit_Price]*Table2[Quantity])*(Table2[Discount]/100)</f>
        <v>0</v>
      </c>
      <c r="R2027" s="10">
        <v>176760</v>
      </c>
      <c r="S2027" s="10">
        <v>25858.04</v>
      </c>
      <c r="T2027" s="4">
        <f>Table2[Profit]/Table2[Sales]</f>
        <v>0.1462889794071057</v>
      </c>
      <c r="U2027" t="s">
        <v>33</v>
      </c>
    </row>
    <row r="2028" spans="1:21" x14ac:dyDescent="0.35">
      <c r="A2028">
        <v>12163</v>
      </c>
      <c r="B2028" s="1">
        <v>45475</v>
      </c>
      <c r="C2028" s="2">
        <f>YEAR(Table2[Order Date])</f>
        <v>2024</v>
      </c>
      <c r="D2028" s="2" t="str">
        <f>TEXT(Table2[Order Date],"mmm")</f>
        <v>Jul</v>
      </c>
      <c r="E2028" t="s">
        <v>4162</v>
      </c>
      <c r="F2028" t="s">
        <v>22</v>
      </c>
      <c r="G2028" t="s">
        <v>58</v>
      </c>
      <c r="H2028" t="str">
        <f>VLOOKUP(Table2[[#This Row],[City]], Table46[], 2, FALSE)</f>
        <v>Rajashtan</v>
      </c>
      <c r="I2028" t="s">
        <v>24</v>
      </c>
      <c r="J2028" t="s">
        <v>133</v>
      </c>
      <c r="K2028" t="s">
        <v>4163</v>
      </c>
      <c r="L2028" s="2">
        <v>2</v>
      </c>
      <c r="M2028" s="11">
        <v>61395</v>
      </c>
      <c r="N2028" s="6">
        <v>5</v>
      </c>
      <c r="O2028" s="4">
        <f>Table2[[#This Row],[Discount]]/100</f>
        <v>0.05</v>
      </c>
      <c r="P2028" s="4" t="str">
        <f>IF(Table2[[#This Row],[Discount%]]=0,"No Discount",
IF(Table2[[#This Row],[Discount%]]&lt;=0.1,"Medium Discount",
IF(Table2[[#This Row],[Discount%]]&lt;=0.2,"High Discount")))</f>
        <v>Medium Discount</v>
      </c>
      <c r="Q2028" s="9">
        <f>(Table2[Unit_Price]*Table2[Quantity])*(Table2[Discount]/100)</f>
        <v>6139.5</v>
      </c>
      <c r="R2028" s="10">
        <v>116650.5</v>
      </c>
      <c r="S2028" s="10">
        <v>8827.18</v>
      </c>
      <c r="T2028" s="4">
        <f>Table2[Profit]/Table2[Sales]</f>
        <v>7.5672028838281877E-2</v>
      </c>
      <c r="U2028" t="s">
        <v>33</v>
      </c>
    </row>
    <row r="2029" spans="1:21" x14ac:dyDescent="0.35">
      <c r="A2029">
        <v>12164</v>
      </c>
      <c r="B2029" s="1">
        <v>45776</v>
      </c>
      <c r="C2029" s="2">
        <f>YEAR(Table2[Order Date])</f>
        <v>2025</v>
      </c>
      <c r="D2029" s="2" t="str">
        <f>TEXT(Table2[Order Date],"mmm")</f>
        <v>Apr</v>
      </c>
      <c r="E2029" t="s">
        <v>4164</v>
      </c>
      <c r="F2029" t="s">
        <v>15</v>
      </c>
      <c r="G2029" t="s">
        <v>174</v>
      </c>
      <c r="H2029" t="str">
        <f>VLOOKUP(Table2[[#This Row],[City]], Table46[], 2, FALSE)</f>
        <v>Tamil Nadu</v>
      </c>
      <c r="I2029" t="s">
        <v>96</v>
      </c>
      <c r="J2029" t="s">
        <v>138</v>
      </c>
      <c r="K2029" t="s">
        <v>4165</v>
      </c>
      <c r="L2029" s="2">
        <v>4</v>
      </c>
      <c r="M2029" s="11">
        <v>54075</v>
      </c>
      <c r="N2029" s="6">
        <v>15</v>
      </c>
      <c r="O2029" s="4">
        <f>Table2[[#This Row],[Discount]]/100</f>
        <v>0.15</v>
      </c>
      <c r="P2029" s="4" t="str">
        <f>IF(Table2[[#This Row],[Discount%]]=0,"No Discount",
IF(Table2[[#This Row],[Discount%]]&lt;=0.1,"Medium Discount",
IF(Table2[[#This Row],[Discount%]]&lt;=0.2,"High Discount")))</f>
        <v>High Discount</v>
      </c>
      <c r="Q2029" s="9">
        <f>(Table2[Unit_Price]*Table2[Quantity])*(Table2[Discount]/100)</f>
        <v>32445</v>
      </c>
      <c r="R2029" s="10">
        <v>183855</v>
      </c>
      <c r="S2029" s="10">
        <v>38102.47</v>
      </c>
      <c r="T2029" s="4">
        <f>Table2[Profit]/Table2[Sales]</f>
        <v>0.20724195697696554</v>
      </c>
      <c r="U2029" t="s">
        <v>83</v>
      </c>
    </row>
    <row r="2030" spans="1:21" x14ac:dyDescent="0.35">
      <c r="A2030">
        <v>12165</v>
      </c>
      <c r="B2030" s="1">
        <v>45386</v>
      </c>
      <c r="C2030" s="2">
        <f>YEAR(Table2[Order Date])</f>
        <v>2024</v>
      </c>
      <c r="D2030" s="2" t="str">
        <f>TEXT(Table2[Order Date],"mmm")</f>
        <v>Apr</v>
      </c>
      <c r="E2030" t="s">
        <v>4166</v>
      </c>
      <c r="F2030" t="s">
        <v>28</v>
      </c>
      <c r="G2030" t="s">
        <v>35</v>
      </c>
      <c r="H2030" t="str">
        <f>VLOOKUP(Table2[[#This Row],[City]], Table46[], 2, FALSE)</f>
        <v>West Bengal</v>
      </c>
      <c r="I2030" t="s">
        <v>46</v>
      </c>
      <c r="J2030" t="s">
        <v>126</v>
      </c>
      <c r="K2030" t="s">
        <v>4167</v>
      </c>
      <c r="L2030" s="2">
        <v>4</v>
      </c>
      <c r="M2030" s="11">
        <v>70677</v>
      </c>
      <c r="N2030" s="6">
        <v>15</v>
      </c>
      <c r="O2030" s="4">
        <f>Table2[[#This Row],[Discount]]/100</f>
        <v>0.15</v>
      </c>
      <c r="P2030" s="4" t="str">
        <f>IF(Table2[[#This Row],[Discount%]]=0,"No Discount",
IF(Table2[[#This Row],[Discount%]]&lt;=0.1,"Medium Discount",
IF(Table2[[#This Row],[Discount%]]&lt;=0.2,"High Discount")))</f>
        <v>High Discount</v>
      </c>
      <c r="Q2030" s="9">
        <f>(Table2[Unit_Price]*Table2[Quantity])*(Table2[Discount]/100)</f>
        <v>42406.2</v>
      </c>
      <c r="R2030" s="10">
        <v>240301.8</v>
      </c>
      <c r="S2030" s="10">
        <v>39888.68</v>
      </c>
      <c r="T2030" s="4">
        <f>Table2[Profit]/Table2[Sales]</f>
        <v>0.16599409575791776</v>
      </c>
      <c r="U2030" t="s">
        <v>38</v>
      </c>
    </row>
    <row r="2031" spans="1:21" x14ac:dyDescent="0.35">
      <c r="A2031">
        <v>12166</v>
      </c>
      <c r="B2031" s="1">
        <v>45532</v>
      </c>
      <c r="C2031" s="2">
        <f>YEAR(Table2[Order Date])</f>
        <v>2024</v>
      </c>
      <c r="D2031" s="2" t="str">
        <f>TEXT(Table2[Order Date],"mmm")</f>
        <v>Aug</v>
      </c>
      <c r="E2031" t="s">
        <v>4168</v>
      </c>
      <c r="F2031" t="s">
        <v>40</v>
      </c>
      <c r="G2031" t="s">
        <v>41</v>
      </c>
      <c r="H2031" t="str">
        <f>VLOOKUP(Table2[[#This Row],[City]], Table46[], 2, FALSE)</f>
        <v>Maharashtra</v>
      </c>
      <c r="I2031" t="s">
        <v>129</v>
      </c>
      <c r="J2031" t="s">
        <v>168</v>
      </c>
      <c r="K2031" t="s">
        <v>4169</v>
      </c>
      <c r="L2031" s="2">
        <v>2</v>
      </c>
      <c r="M2031" s="11">
        <v>37627</v>
      </c>
      <c r="N2031" s="6">
        <v>5</v>
      </c>
      <c r="O2031" s="4">
        <f>Table2[[#This Row],[Discount]]/100</f>
        <v>0.05</v>
      </c>
      <c r="P2031" s="4" t="str">
        <f>IF(Table2[[#This Row],[Discount%]]=0,"No Discount",
IF(Table2[[#This Row],[Discount%]]&lt;=0.1,"Medium Discount",
IF(Table2[[#This Row],[Discount%]]&lt;=0.2,"High Discount")))</f>
        <v>Medium Discount</v>
      </c>
      <c r="Q2031" s="9">
        <f>(Table2[Unit_Price]*Table2[Quantity])*(Table2[Discount]/100)</f>
        <v>3762.7000000000003</v>
      </c>
      <c r="R2031" s="10">
        <v>71491.3</v>
      </c>
      <c r="S2031" s="10">
        <v>9282.83</v>
      </c>
      <c r="T2031" s="4">
        <f>Table2[Profit]/Table2[Sales]</f>
        <v>0.12984558960321047</v>
      </c>
      <c r="U2031" t="s">
        <v>72</v>
      </c>
    </row>
    <row r="2032" spans="1:21" x14ac:dyDescent="0.35">
      <c r="A2032">
        <v>12167</v>
      </c>
      <c r="B2032" s="1">
        <v>45744</v>
      </c>
      <c r="C2032" s="2">
        <f>YEAR(Table2[Order Date])</f>
        <v>2025</v>
      </c>
      <c r="D2032" s="2" t="str">
        <f>TEXT(Table2[Order Date],"mmm")</f>
        <v>Mar</v>
      </c>
      <c r="E2032" t="s">
        <v>4170</v>
      </c>
      <c r="F2032" t="s">
        <v>22</v>
      </c>
      <c r="G2032" t="s">
        <v>54</v>
      </c>
      <c r="H2032" t="str">
        <f>VLOOKUP(Table2[[#This Row],[City]], Table46[], 2, FALSE)</f>
        <v>Uttar Pradesh</v>
      </c>
      <c r="I2032" t="s">
        <v>75</v>
      </c>
      <c r="J2032" t="s">
        <v>76</v>
      </c>
      <c r="K2032" t="s">
        <v>4171</v>
      </c>
      <c r="L2032" s="2">
        <v>2</v>
      </c>
      <c r="M2032" s="11">
        <v>79358</v>
      </c>
      <c r="N2032" s="6">
        <v>0</v>
      </c>
      <c r="O2032" s="4">
        <f>Table2[[#This Row],[Discount]]/100</f>
        <v>0</v>
      </c>
      <c r="P2032" s="4" t="str">
        <f>IF(Table2[[#This Row],[Discount%]]=0,"No Discount",
IF(Table2[[#This Row],[Discount%]]&lt;=0.1,"Medium Discount",
IF(Table2[[#This Row],[Discount%]]&lt;=0.2,"High Discount")))</f>
        <v>No Discount</v>
      </c>
      <c r="Q2032" s="9">
        <f>(Table2[Unit_Price]*Table2[Quantity])*(Table2[Discount]/100)</f>
        <v>0</v>
      </c>
      <c r="R2032" s="10">
        <v>158716</v>
      </c>
      <c r="S2032" s="10">
        <v>38917.65</v>
      </c>
      <c r="T2032" s="4">
        <f>Table2[Profit]/Table2[Sales]</f>
        <v>0.24520306711358655</v>
      </c>
      <c r="U2032" t="s">
        <v>83</v>
      </c>
    </row>
    <row r="2033" spans="1:21" x14ac:dyDescent="0.35">
      <c r="A2033">
        <v>12168</v>
      </c>
      <c r="B2033" s="1">
        <v>45382</v>
      </c>
      <c r="C2033" s="2">
        <f>YEAR(Table2[Order Date])</f>
        <v>2024</v>
      </c>
      <c r="D2033" s="2" t="str">
        <f>TEXT(Table2[Order Date],"mmm")</f>
        <v>Mar</v>
      </c>
      <c r="E2033" t="s">
        <v>4172</v>
      </c>
      <c r="F2033" t="s">
        <v>22</v>
      </c>
      <c r="G2033" t="s">
        <v>23</v>
      </c>
      <c r="H2033" t="str">
        <f>VLOOKUP(Table2[[#This Row],[City]], Table46[], 2, FALSE)</f>
        <v>Delhi</v>
      </c>
      <c r="I2033" t="s">
        <v>42</v>
      </c>
      <c r="J2033" t="s">
        <v>51</v>
      </c>
      <c r="K2033" t="s">
        <v>4173</v>
      </c>
      <c r="L2033" s="2">
        <v>5</v>
      </c>
      <c r="M2033" s="11">
        <v>43448</v>
      </c>
      <c r="N2033" s="6">
        <v>15</v>
      </c>
      <c r="O2033" s="4">
        <f>Table2[[#This Row],[Discount]]/100</f>
        <v>0.15</v>
      </c>
      <c r="P2033" s="4" t="str">
        <f>IF(Table2[[#This Row],[Discount%]]=0,"No Discount",
IF(Table2[[#This Row],[Discount%]]&lt;=0.1,"Medium Discount",
IF(Table2[[#This Row],[Discount%]]&lt;=0.2,"High Discount")))</f>
        <v>High Discount</v>
      </c>
      <c r="Q2033" s="9">
        <f>(Table2[Unit_Price]*Table2[Quantity])*(Table2[Discount]/100)</f>
        <v>32586</v>
      </c>
      <c r="R2033" s="10">
        <v>184654</v>
      </c>
      <c r="S2033" s="10">
        <v>25041.58</v>
      </c>
      <c r="T2033" s="4">
        <f>Table2[Profit]/Table2[Sales]</f>
        <v>0.13561352583751232</v>
      </c>
      <c r="U2033" t="s">
        <v>20</v>
      </c>
    </row>
    <row r="2034" spans="1:21" x14ac:dyDescent="0.35">
      <c r="A2034">
        <v>12169</v>
      </c>
      <c r="B2034" s="1">
        <v>45680</v>
      </c>
      <c r="C2034" s="2">
        <f>YEAR(Table2[Order Date])</f>
        <v>2025</v>
      </c>
      <c r="D2034" s="2" t="str">
        <f>TEXT(Table2[Order Date],"mmm")</f>
        <v>Jan</v>
      </c>
      <c r="E2034" t="s">
        <v>4174</v>
      </c>
      <c r="F2034" t="s">
        <v>40</v>
      </c>
      <c r="G2034" t="s">
        <v>50</v>
      </c>
      <c r="H2034" t="str">
        <f>VLOOKUP(Table2[[#This Row],[City]], Table46[], 2, FALSE)</f>
        <v>Maharashtra</v>
      </c>
      <c r="I2034" t="s">
        <v>75</v>
      </c>
      <c r="J2034" t="s">
        <v>204</v>
      </c>
      <c r="K2034" t="s">
        <v>4175</v>
      </c>
      <c r="L2034" s="2">
        <v>2</v>
      </c>
      <c r="M2034" s="11">
        <v>72776</v>
      </c>
      <c r="N2034" s="6">
        <v>15</v>
      </c>
      <c r="O2034" s="4">
        <f>Table2[[#This Row],[Discount]]/100</f>
        <v>0.15</v>
      </c>
      <c r="P2034" s="4" t="str">
        <f>IF(Table2[[#This Row],[Discount%]]=0,"No Discount",
IF(Table2[[#This Row],[Discount%]]&lt;=0.1,"Medium Discount",
IF(Table2[[#This Row],[Discount%]]&lt;=0.2,"High Discount")))</f>
        <v>High Discount</v>
      </c>
      <c r="Q2034" s="9">
        <f>(Table2[Unit_Price]*Table2[Quantity])*(Table2[Discount]/100)</f>
        <v>21832.799999999999</v>
      </c>
      <c r="R2034" s="10">
        <v>123719.2</v>
      </c>
      <c r="S2034" s="10">
        <v>27010.65</v>
      </c>
      <c r="T2034" s="4">
        <f>Table2[Profit]/Table2[Sales]</f>
        <v>0.21832221676182842</v>
      </c>
      <c r="U2034" t="s">
        <v>38</v>
      </c>
    </row>
    <row r="2035" spans="1:21" x14ac:dyDescent="0.35">
      <c r="A2035">
        <v>12170</v>
      </c>
      <c r="B2035" s="1">
        <v>45740</v>
      </c>
      <c r="C2035" s="2">
        <f>YEAR(Table2[Order Date])</f>
        <v>2025</v>
      </c>
      <c r="D2035" s="2" t="str">
        <f>TEXT(Table2[Order Date],"mmm")</f>
        <v>Mar</v>
      </c>
      <c r="E2035" t="s">
        <v>4176</v>
      </c>
      <c r="F2035" t="s">
        <v>28</v>
      </c>
      <c r="G2035" t="s">
        <v>144</v>
      </c>
      <c r="H2035" t="str">
        <f>VLOOKUP(Table2[[#This Row],[City]], Table46[], 2, FALSE)</f>
        <v>Assam</v>
      </c>
      <c r="I2035" t="s">
        <v>46</v>
      </c>
      <c r="J2035" t="s">
        <v>201</v>
      </c>
      <c r="K2035" t="s">
        <v>4177</v>
      </c>
      <c r="L2035" s="2">
        <v>4</v>
      </c>
      <c r="M2035" s="11">
        <v>11796</v>
      </c>
      <c r="N2035" s="6">
        <v>5</v>
      </c>
      <c r="O2035" s="4">
        <f>Table2[[#This Row],[Discount]]/100</f>
        <v>0.05</v>
      </c>
      <c r="P2035" s="4" t="str">
        <f>IF(Table2[[#This Row],[Discount%]]=0,"No Discount",
IF(Table2[[#This Row],[Discount%]]&lt;=0.1,"Medium Discount",
IF(Table2[[#This Row],[Discount%]]&lt;=0.2,"High Discount")))</f>
        <v>Medium Discount</v>
      </c>
      <c r="Q2035" s="9">
        <f>(Table2[Unit_Price]*Table2[Quantity])*(Table2[Discount]/100)</f>
        <v>2359.2000000000003</v>
      </c>
      <c r="R2035" s="10">
        <v>44824.800000000003</v>
      </c>
      <c r="S2035" s="10">
        <v>3161.52</v>
      </c>
      <c r="T2035" s="4">
        <f>Table2[Profit]/Table2[Sales]</f>
        <v>7.0530599132623009E-2</v>
      </c>
      <c r="U2035" t="s">
        <v>33</v>
      </c>
    </row>
    <row r="2036" spans="1:21" x14ac:dyDescent="0.35">
      <c r="A2036">
        <v>12171</v>
      </c>
      <c r="B2036" s="1">
        <v>45312</v>
      </c>
      <c r="C2036" s="2">
        <f>YEAR(Table2[Order Date])</f>
        <v>2024</v>
      </c>
      <c r="D2036" s="2" t="str">
        <f>TEXT(Table2[Order Date],"mmm")</f>
        <v>Jan</v>
      </c>
      <c r="E2036" t="s">
        <v>4178</v>
      </c>
      <c r="F2036" t="s">
        <v>28</v>
      </c>
      <c r="G2036" t="s">
        <v>35</v>
      </c>
      <c r="H2036" t="str">
        <f>VLOOKUP(Table2[[#This Row],[City]], Table46[], 2, FALSE)</f>
        <v>West Bengal</v>
      </c>
      <c r="I2036" t="s">
        <v>17</v>
      </c>
      <c r="J2036" t="s">
        <v>291</v>
      </c>
      <c r="K2036" t="s">
        <v>4179</v>
      </c>
      <c r="L2036" s="2">
        <v>3</v>
      </c>
      <c r="M2036" s="11">
        <v>63827</v>
      </c>
      <c r="N2036" s="6">
        <v>5</v>
      </c>
      <c r="O2036" s="4">
        <f>Table2[[#This Row],[Discount]]/100</f>
        <v>0.05</v>
      </c>
      <c r="P2036" s="4" t="str">
        <f>IF(Table2[[#This Row],[Discount%]]=0,"No Discount",
IF(Table2[[#This Row],[Discount%]]&lt;=0.1,"Medium Discount",
IF(Table2[[#This Row],[Discount%]]&lt;=0.2,"High Discount")))</f>
        <v>Medium Discount</v>
      </c>
      <c r="Q2036" s="9">
        <f>(Table2[Unit_Price]*Table2[Quantity])*(Table2[Discount]/100)</f>
        <v>9574.0500000000011</v>
      </c>
      <c r="R2036" s="10">
        <v>181906.95</v>
      </c>
      <c r="S2036" s="10">
        <v>9476.81</v>
      </c>
      <c r="T2036" s="4">
        <f>Table2[Profit]/Table2[Sales]</f>
        <v>5.2097019932443478E-2</v>
      </c>
      <c r="U2036" t="s">
        <v>20</v>
      </c>
    </row>
    <row r="2037" spans="1:21" x14ac:dyDescent="0.35">
      <c r="A2037">
        <v>12172</v>
      </c>
      <c r="B2037" s="1">
        <v>45733</v>
      </c>
      <c r="C2037" s="2">
        <f>YEAR(Table2[Order Date])</f>
        <v>2025</v>
      </c>
      <c r="D2037" s="2" t="str">
        <f>TEXT(Table2[Order Date],"mmm")</f>
        <v>Mar</v>
      </c>
      <c r="E2037" t="s">
        <v>4180</v>
      </c>
      <c r="F2037" t="s">
        <v>22</v>
      </c>
      <c r="G2037" t="s">
        <v>58</v>
      </c>
      <c r="H2037" t="str">
        <f>VLOOKUP(Table2[[#This Row],[City]], Table46[], 2, FALSE)</f>
        <v>Rajashtan</v>
      </c>
      <c r="I2037" t="s">
        <v>17</v>
      </c>
      <c r="J2037" t="s">
        <v>55</v>
      </c>
      <c r="K2037" t="s">
        <v>195</v>
      </c>
      <c r="L2037" s="2">
        <v>2</v>
      </c>
      <c r="M2037" s="11">
        <v>51134</v>
      </c>
      <c r="N2037" s="6">
        <v>15</v>
      </c>
      <c r="O2037" s="4">
        <f>Table2[[#This Row],[Discount]]/100</f>
        <v>0.15</v>
      </c>
      <c r="P2037" s="4" t="str">
        <f>IF(Table2[[#This Row],[Discount%]]=0,"No Discount",
IF(Table2[[#This Row],[Discount%]]&lt;=0.1,"Medium Discount",
IF(Table2[[#This Row],[Discount%]]&lt;=0.2,"High Discount")))</f>
        <v>High Discount</v>
      </c>
      <c r="Q2037" s="9">
        <f>(Table2[Unit_Price]*Table2[Quantity])*(Table2[Discount]/100)</f>
        <v>15340.199999999999</v>
      </c>
      <c r="R2037" s="10">
        <v>86927.8</v>
      </c>
      <c r="S2037" s="10">
        <v>14222.35</v>
      </c>
      <c r="T2037" s="4">
        <f>Table2[Profit]/Table2[Sales]</f>
        <v>0.16361106573501227</v>
      </c>
      <c r="U2037" t="s">
        <v>72</v>
      </c>
    </row>
    <row r="2038" spans="1:21" x14ac:dyDescent="0.35">
      <c r="A2038">
        <v>12173</v>
      </c>
      <c r="B2038" s="1">
        <v>45436</v>
      </c>
      <c r="C2038" s="2">
        <f>YEAR(Table2[Order Date])</f>
        <v>2024</v>
      </c>
      <c r="D2038" s="2" t="str">
        <f>TEXT(Table2[Order Date],"mmm")</f>
        <v>May</v>
      </c>
      <c r="E2038" t="s">
        <v>4181</v>
      </c>
      <c r="F2038" t="s">
        <v>22</v>
      </c>
      <c r="G2038" t="s">
        <v>74</v>
      </c>
      <c r="H2038" t="str">
        <f>VLOOKUP(Table2[[#This Row],[City]], Table46[], 2, FALSE)</f>
        <v>Chandigarh</v>
      </c>
      <c r="I2038" t="s">
        <v>75</v>
      </c>
      <c r="J2038" t="s">
        <v>409</v>
      </c>
      <c r="K2038" t="s">
        <v>567</v>
      </c>
      <c r="L2038" s="2">
        <v>2</v>
      </c>
      <c r="M2038" s="11">
        <v>30124</v>
      </c>
      <c r="N2038" s="6">
        <v>5</v>
      </c>
      <c r="O2038" s="4">
        <f>Table2[[#This Row],[Discount]]/100</f>
        <v>0.05</v>
      </c>
      <c r="P2038" s="4" t="str">
        <f>IF(Table2[[#This Row],[Discount%]]=0,"No Discount",
IF(Table2[[#This Row],[Discount%]]&lt;=0.1,"Medium Discount",
IF(Table2[[#This Row],[Discount%]]&lt;=0.2,"High Discount")))</f>
        <v>Medium Discount</v>
      </c>
      <c r="Q2038" s="9">
        <f>(Table2[Unit_Price]*Table2[Quantity])*(Table2[Discount]/100)</f>
        <v>3012.4</v>
      </c>
      <c r="R2038" s="10">
        <v>57235.6</v>
      </c>
      <c r="S2038" s="10">
        <v>10384.91</v>
      </c>
      <c r="T2038" s="4">
        <f>Table2[Profit]/Table2[Sales]</f>
        <v>0.18144144553389849</v>
      </c>
      <c r="U2038" t="s">
        <v>20</v>
      </c>
    </row>
    <row r="2039" spans="1:21" x14ac:dyDescent="0.35">
      <c r="A2039">
        <v>12174</v>
      </c>
      <c r="B2039" s="1">
        <v>45380</v>
      </c>
      <c r="C2039" s="2">
        <f>YEAR(Table2[Order Date])</f>
        <v>2024</v>
      </c>
      <c r="D2039" s="2" t="str">
        <f>TEXT(Table2[Order Date],"mmm")</f>
        <v>Mar</v>
      </c>
      <c r="E2039" t="s">
        <v>4182</v>
      </c>
      <c r="F2039" t="s">
        <v>22</v>
      </c>
      <c r="G2039" t="s">
        <v>74</v>
      </c>
      <c r="H2039" t="str">
        <f>VLOOKUP(Table2[[#This Row],[City]], Table46[], 2, FALSE)</f>
        <v>Chandigarh</v>
      </c>
      <c r="I2039" t="s">
        <v>86</v>
      </c>
      <c r="J2039" t="s">
        <v>171</v>
      </c>
      <c r="K2039" t="s">
        <v>4183</v>
      </c>
      <c r="L2039" s="2">
        <v>4</v>
      </c>
      <c r="M2039" s="11">
        <v>29711</v>
      </c>
      <c r="N2039" s="6">
        <v>5</v>
      </c>
      <c r="O2039" s="4">
        <f>Table2[[#This Row],[Discount]]/100</f>
        <v>0.05</v>
      </c>
      <c r="P2039" s="4" t="str">
        <f>IF(Table2[[#This Row],[Discount%]]=0,"No Discount",
IF(Table2[[#This Row],[Discount%]]&lt;=0.1,"Medium Discount",
IF(Table2[[#This Row],[Discount%]]&lt;=0.2,"High Discount")))</f>
        <v>Medium Discount</v>
      </c>
      <c r="Q2039" s="9">
        <f>(Table2[Unit_Price]*Table2[Quantity])*(Table2[Discount]/100)</f>
        <v>5942.2000000000007</v>
      </c>
      <c r="R2039" s="10">
        <v>112901.8</v>
      </c>
      <c r="S2039" s="10">
        <v>24805.27</v>
      </c>
      <c r="T2039" s="4">
        <f>Table2[Profit]/Table2[Sales]</f>
        <v>0.21970659458042299</v>
      </c>
      <c r="U2039" t="s">
        <v>72</v>
      </c>
    </row>
    <row r="2040" spans="1:21" x14ac:dyDescent="0.35">
      <c r="A2040">
        <v>12175</v>
      </c>
      <c r="B2040" s="1">
        <v>45813</v>
      </c>
      <c r="C2040" s="2">
        <f>YEAR(Table2[Order Date])</f>
        <v>2025</v>
      </c>
      <c r="D2040" s="2" t="str">
        <f>TEXT(Table2[Order Date],"mmm")</f>
        <v>Jun</v>
      </c>
      <c r="E2040" t="s">
        <v>4184</v>
      </c>
      <c r="F2040" t="s">
        <v>40</v>
      </c>
      <c r="G2040" t="s">
        <v>62</v>
      </c>
      <c r="H2040" t="str">
        <f>VLOOKUP(Table2[[#This Row],[City]], Table46[], 2, FALSE)</f>
        <v>Goa</v>
      </c>
      <c r="I2040" t="s">
        <v>46</v>
      </c>
      <c r="J2040" t="s">
        <v>209</v>
      </c>
      <c r="K2040" t="s">
        <v>4185</v>
      </c>
      <c r="L2040" s="2">
        <v>5</v>
      </c>
      <c r="M2040" s="11">
        <v>58495</v>
      </c>
      <c r="N2040" s="6">
        <v>20</v>
      </c>
      <c r="O2040" s="4">
        <f>Table2[[#This Row],[Discount]]/100</f>
        <v>0.2</v>
      </c>
      <c r="P2040" s="4" t="str">
        <f>IF(Table2[[#This Row],[Discount%]]=0,"No Discount",
IF(Table2[[#This Row],[Discount%]]&lt;=0.1,"Medium Discount",
IF(Table2[[#This Row],[Discount%]]&lt;=0.2,"High Discount")))</f>
        <v>High Discount</v>
      </c>
      <c r="Q2040" s="9">
        <f>(Table2[Unit_Price]*Table2[Quantity])*(Table2[Discount]/100)</f>
        <v>58495</v>
      </c>
      <c r="R2040" s="10">
        <v>233980</v>
      </c>
      <c r="S2040" s="10">
        <v>56094.79</v>
      </c>
      <c r="T2040" s="4">
        <f>Table2[Profit]/Table2[Sales]</f>
        <v>0.23974181553978974</v>
      </c>
      <c r="U2040" t="s">
        <v>38</v>
      </c>
    </row>
    <row r="2041" spans="1:21" x14ac:dyDescent="0.35">
      <c r="A2041">
        <v>12176</v>
      </c>
      <c r="B2041" s="1">
        <v>45514</v>
      </c>
      <c r="C2041" s="2">
        <f>YEAR(Table2[Order Date])</f>
        <v>2024</v>
      </c>
      <c r="D2041" s="2" t="str">
        <f>TEXT(Table2[Order Date],"mmm")</f>
        <v>Aug</v>
      </c>
      <c r="E2041" t="s">
        <v>4186</v>
      </c>
      <c r="F2041" t="s">
        <v>22</v>
      </c>
      <c r="G2041" t="s">
        <v>167</v>
      </c>
      <c r="H2041" t="str">
        <f>VLOOKUP(Table2[[#This Row],[City]], Table46[], 2, FALSE)</f>
        <v>Punjab</v>
      </c>
      <c r="I2041" t="s">
        <v>17</v>
      </c>
      <c r="J2041" t="s">
        <v>100</v>
      </c>
      <c r="K2041" t="s">
        <v>2190</v>
      </c>
      <c r="L2041" s="2">
        <v>1</v>
      </c>
      <c r="M2041" s="11">
        <v>30997</v>
      </c>
      <c r="N2041" s="6">
        <v>20</v>
      </c>
      <c r="O2041" s="4">
        <f>Table2[[#This Row],[Discount]]/100</f>
        <v>0.2</v>
      </c>
      <c r="P2041" s="4" t="str">
        <f>IF(Table2[[#This Row],[Discount%]]=0,"No Discount",
IF(Table2[[#This Row],[Discount%]]&lt;=0.1,"Medium Discount",
IF(Table2[[#This Row],[Discount%]]&lt;=0.2,"High Discount")))</f>
        <v>High Discount</v>
      </c>
      <c r="Q2041" s="9">
        <f>(Table2[Unit_Price]*Table2[Quantity])*(Table2[Discount]/100)</f>
        <v>6199.4000000000005</v>
      </c>
      <c r="R2041" s="10">
        <v>24797.599999999999</v>
      </c>
      <c r="S2041" s="10">
        <v>2698.76</v>
      </c>
      <c r="T2041" s="4">
        <f>Table2[Profit]/Table2[Sales]</f>
        <v>0.10883149982256349</v>
      </c>
      <c r="U2041" t="s">
        <v>20</v>
      </c>
    </row>
    <row r="2042" spans="1:21" x14ac:dyDescent="0.35">
      <c r="A2042">
        <v>12177</v>
      </c>
      <c r="B2042" s="1">
        <v>45635</v>
      </c>
      <c r="C2042" s="2">
        <f>YEAR(Table2[Order Date])</f>
        <v>2024</v>
      </c>
      <c r="D2042" s="2" t="str">
        <f>TEXT(Table2[Order Date],"mmm")</f>
        <v>Dec</v>
      </c>
      <c r="E2042" t="s">
        <v>4187</v>
      </c>
      <c r="F2042" t="s">
        <v>28</v>
      </c>
      <c r="G2042" t="s">
        <v>85</v>
      </c>
      <c r="H2042" t="str">
        <f>VLOOKUP(Table2[[#This Row],[City]], Table46[], 2, FALSE)</f>
        <v>Odisha</v>
      </c>
      <c r="I2042" t="s">
        <v>75</v>
      </c>
      <c r="J2042" t="s">
        <v>204</v>
      </c>
      <c r="K2042" t="s">
        <v>4188</v>
      </c>
      <c r="L2042" s="2">
        <v>5</v>
      </c>
      <c r="M2042" s="11">
        <v>72809</v>
      </c>
      <c r="N2042" s="6">
        <v>10</v>
      </c>
      <c r="O2042" s="4">
        <f>Table2[[#This Row],[Discount]]/100</f>
        <v>0.1</v>
      </c>
      <c r="P2042" s="4" t="str">
        <f>IF(Table2[[#This Row],[Discount%]]=0,"No Discount",
IF(Table2[[#This Row],[Discount%]]&lt;=0.1,"Medium Discount",
IF(Table2[[#This Row],[Discount%]]&lt;=0.2,"High Discount")))</f>
        <v>Medium Discount</v>
      </c>
      <c r="Q2042" s="9">
        <f>(Table2[Unit_Price]*Table2[Quantity])*(Table2[Discount]/100)</f>
        <v>36404.5</v>
      </c>
      <c r="R2042" s="10">
        <v>327640.5</v>
      </c>
      <c r="S2042" s="10">
        <v>54717.2</v>
      </c>
      <c r="T2042" s="4">
        <f>Table2[Profit]/Table2[Sales]</f>
        <v>0.16700377395346422</v>
      </c>
      <c r="U2042" t="s">
        <v>72</v>
      </c>
    </row>
    <row r="2043" spans="1:21" x14ac:dyDescent="0.35">
      <c r="A2043">
        <v>12178</v>
      </c>
      <c r="B2043" s="1">
        <v>45345</v>
      </c>
      <c r="C2043" s="2">
        <f>YEAR(Table2[Order Date])</f>
        <v>2024</v>
      </c>
      <c r="D2043" s="2" t="str">
        <f>TEXT(Table2[Order Date],"mmm")</f>
        <v>Feb</v>
      </c>
      <c r="E2043" t="s">
        <v>4189</v>
      </c>
      <c r="F2043" t="s">
        <v>28</v>
      </c>
      <c r="G2043" t="s">
        <v>29</v>
      </c>
      <c r="H2043" t="str">
        <f>VLOOKUP(Table2[[#This Row],[City]], Table46[], 2, FALSE)</f>
        <v>Bihar</v>
      </c>
      <c r="I2043" t="s">
        <v>75</v>
      </c>
      <c r="J2043" t="s">
        <v>76</v>
      </c>
      <c r="K2043" t="s">
        <v>1860</v>
      </c>
      <c r="L2043" s="2">
        <v>5</v>
      </c>
      <c r="M2043" s="11">
        <v>15450</v>
      </c>
      <c r="N2043" s="6">
        <v>20</v>
      </c>
      <c r="O2043" s="4">
        <f>Table2[[#This Row],[Discount]]/100</f>
        <v>0.2</v>
      </c>
      <c r="P2043" s="4" t="str">
        <f>IF(Table2[[#This Row],[Discount%]]=0,"No Discount",
IF(Table2[[#This Row],[Discount%]]&lt;=0.1,"Medium Discount",
IF(Table2[[#This Row],[Discount%]]&lt;=0.2,"High Discount")))</f>
        <v>High Discount</v>
      </c>
      <c r="Q2043" s="9">
        <f>(Table2[Unit_Price]*Table2[Quantity])*(Table2[Discount]/100)</f>
        <v>15450</v>
      </c>
      <c r="R2043" s="10">
        <v>61800</v>
      </c>
      <c r="S2043" s="10">
        <v>6873.22</v>
      </c>
      <c r="T2043" s="4">
        <f>Table2[Profit]/Table2[Sales]</f>
        <v>0.11121715210355987</v>
      </c>
      <c r="U2043" t="s">
        <v>83</v>
      </c>
    </row>
    <row r="2044" spans="1:21" x14ac:dyDescent="0.35">
      <c r="A2044">
        <v>12179</v>
      </c>
      <c r="B2044" s="1">
        <v>45769</v>
      </c>
      <c r="C2044" s="2">
        <f>YEAR(Table2[Order Date])</f>
        <v>2025</v>
      </c>
      <c r="D2044" s="2" t="str">
        <f>TEXT(Table2[Order Date],"mmm")</f>
        <v>Apr</v>
      </c>
      <c r="E2044" t="s">
        <v>4190</v>
      </c>
      <c r="F2044" t="s">
        <v>28</v>
      </c>
      <c r="G2044" t="s">
        <v>114</v>
      </c>
      <c r="H2044" t="str">
        <f>VLOOKUP(Table2[[#This Row],[City]], Table46[], 2, FALSE)</f>
        <v>Jharkhand</v>
      </c>
      <c r="I2044" t="s">
        <v>69</v>
      </c>
      <c r="J2044" t="s">
        <v>70</v>
      </c>
      <c r="K2044" t="s">
        <v>4191</v>
      </c>
      <c r="L2044" s="2">
        <v>5</v>
      </c>
      <c r="M2044" s="11">
        <v>29745</v>
      </c>
      <c r="N2044" s="6">
        <v>10</v>
      </c>
      <c r="O2044" s="4">
        <f>Table2[[#This Row],[Discount]]/100</f>
        <v>0.1</v>
      </c>
      <c r="P2044" s="4" t="str">
        <f>IF(Table2[[#This Row],[Discount%]]=0,"No Discount",
IF(Table2[[#This Row],[Discount%]]&lt;=0.1,"Medium Discount",
IF(Table2[[#This Row],[Discount%]]&lt;=0.2,"High Discount")))</f>
        <v>Medium Discount</v>
      </c>
      <c r="Q2044" s="9">
        <f>(Table2[Unit_Price]*Table2[Quantity])*(Table2[Discount]/100)</f>
        <v>14872.5</v>
      </c>
      <c r="R2044" s="10">
        <v>133852.5</v>
      </c>
      <c r="S2044" s="10">
        <v>22784.400000000001</v>
      </c>
      <c r="T2044" s="4">
        <f>Table2[Profit]/Table2[Sales]</f>
        <v>0.17022020507648344</v>
      </c>
      <c r="U2044" t="s">
        <v>20</v>
      </c>
    </row>
    <row r="2045" spans="1:21" x14ac:dyDescent="0.35">
      <c r="A2045">
        <v>12180</v>
      </c>
      <c r="B2045" s="1">
        <v>45913</v>
      </c>
      <c r="C2045" s="2">
        <f>YEAR(Table2[Order Date])</f>
        <v>2025</v>
      </c>
      <c r="D2045" s="2" t="str">
        <f>TEXT(Table2[Order Date],"mmm")</f>
        <v>Sep</v>
      </c>
      <c r="E2045" t="s">
        <v>4192</v>
      </c>
      <c r="F2045" t="s">
        <v>28</v>
      </c>
      <c r="G2045" t="s">
        <v>29</v>
      </c>
      <c r="H2045" t="str">
        <f>VLOOKUP(Table2[[#This Row],[City]], Table46[], 2, FALSE)</f>
        <v>Bihar</v>
      </c>
      <c r="I2045" t="s">
        <v>42</v>
      </c>
      <c r="J2045" t="s">
        <v>43</v>
      </c>
      <c r="K2045" t="s">
        <v>4193</v>
      </c>
      <c r="L2045" s="2">
        <v>5</v>
      </c>
      <c r="M2045" s="11">
        <v>79880</v>
      </c>
      <c r="N2045" s="6">
        <v>10</v>
      </c>
      <c r="O2045" s="4">
        <f>Table2[[#This Row],[Discount]]/100</f>
        <v>0.1</v>
      </c>
      <c r="P2045" s="4" t="str">
        <f>IF(Table2[[#This Row],[Discount%]]=0,"No Discount",
IF(Table2[[#This Row],[Discount%]]&lt;=0.1,"Medium Discount",
IF(Table2[[#This Row],[Discount%]]&lt;=0.2,"High Discount")))</f>
        <v>Medium Discount</v>
      </c>
      <c r="Q2045" s="9">
        <f>(Table2[Unit_Price]*Table2[Quantity])*(Table2[Discount]/100)</f>
        <v>39940</v>
      </c>
      <c r="R2045" s="10">
        <v>359460</v>
      </c>
      <c r="S2045" s="10">
        <v>64220.07</v>
      </c>
      <c r="T2045" s="4">
        <f>Table2[Profit]/Table2[Sales]</f>
        <v>0.17865706893673844</v>
      </c>
      <c r="U2045" t="s">
        <v>83</v>
      </c>
    </row>
    <row r="2046" spans="1:21" x14ac:dyDescent="0.35">
      <c r="A2046">
        <v>12182</v>
      </c>
      <c r="B2046" s="1">
        <v>45325</v>
      </c>
      <c r="C2046" s="2">
        <f>YEAR(Table2[Order Date])</f>
        <v>2024</v>
      </c>
      <c r="D2046" s="2" t="str">
        <f>TEXT(Table2[Order Date],"mmm")</f>
        <v>Feb</v>
      </c>
      <c r="E2046" t="s">
        <v>4195</v>
      </c>
      <c r="F2046" t="s">
        <v>28</v>
      </c>
      <c r="G2046" t="s">
        <v>144</v>
      </c>
      <c r="H2046" t="str">
        <f>VLOOKUP(Table2[[#This Row],[City]], Table46[], 2, FALSE)</f>
        <v>Assam</v>
      </c>
      <c r="I2046" t="s">
        <v>86</v>
      </c>
      <c r="J2046" t="s">
        <v>90</v>
      </c>
      <c r="K2046" t="s">
        <v>393</v>
      </c>
      <c r="L2046" s="2">
        <v>3</v>
      </c>
      <c r="M2046" s="11">
        <v>36421</v>
      </c>
      <c r="N2046" s="6">
        <v>0</v>
      </c>
      <c r="O2046" s="4">
        <f>Table2[[#This Row],[Discount]]/100</f>
        <v>0</v>
      </c>
      <c r="P2046" s="4" t="str">
        <f>IF(Table2[[#This Row],[Discount%]]=0,"No Discount",
IF(Table2[[#This Row],[Discount%]]&lt;=0.1,"Medium Discount",
IF(Table2[[#This Row],[Discount%]]&lt;=0.2,"High Discount")))</f>
        <v>No Discount</v>
      </c>
      <c r="Q2046" s="9">
        <f>(Table2[Unit_Price]*Table2[Quantity])*(Table2[Discount]/100)</f>
        <v>0</v>
      </c>
      <c r="R2046" s="10">
        <v>109263</v>
      </c>
      <c r="S2046" s="10">
        <v>17686.3</v>
      </c>
      <c r="T2046" s="4">
        <f>Table2[Profit]/Table2[Sales]</f>
        <v>0.16186906821156291</v>
      </c>
      <c r="U2046" t="s">
        <v>72</v>
      </c>
    </row>
    <row r="2047" spans="1:21" x14ac:dyDescent="0.35">
      <c r="A2047">
        <v>12183</v>
      </c>
      <c r="B2047" s="1">
        <v>45722</v>
      </c>
      <c r="C2047" s="2">
        <f>YEAR(Table2[Order Date])</f>
        <v>2025</v>
      </c>
      <c r="D2047" s="2" t="str">
        <f>TEXT(Table2[Order Date],"mmm")</f>
        <v>Mar</v>
      </c>
      <c r="E2047" t="s">
        <v>4196</v>
      </c>
      <c r="F2047" t="s">
        <v>28</v>
      </c>
      <c r="G2047" t="s">
        <v>114</v>
      </c>
      <c r="H2047" t="str">
        <f>VLOOKUP(Table2[[#This Row],[City]], Table46[], 2, FALSE)</f>
        <v>Jharkhand</v>
      </c>
      <c r="I2047" t="s">
        <v>129</v>
      </c>
      <c r="J2047" t="s">
        <v>168</v>
      </c>
      <c r="K2047" t="s">
        <v>3547</v>
      </c>
      <c r="L2047" s="2">
        <v>2</v>
      </c>
      <c r="M2047" s="11">
        <v>59223</v>
      </c>
      <c r="N2047" s="6">
        <v>20</v>
      </c>
      <c r="O2047" s="4">
        <f>Table2[[#This Row],[Discount]]/100</f>
        <v>0.2</v>
      </c>
      <c r="P2047" s="4" t="str">
        <f>IF(Table2[[#This Row],[Discount%]]=0,"No Discount",
IF(Table2[[#This Row],[Discount%]]&lt;=0.1,"Medium Discount",
IF(Table2[[#This Row],[Discount%]]&lt;=0.2,"High Discount")))</f>
        <v>High Discount</v>
      </c>
      <c r="Q2047" s="9">
        <f>(Table2[Unit_Price]*Table2[Quantity])*(Table2[Discount]/100)</f>
        <v>23689.200000000001</v>
      </c>
      <c r="R2047" s="10">
        <v>94756.800000000003</v>
      </c>
      <c r="S2047" s="10">
        <v>9991.66</v>
      </c>
      <c r="T2047" s="4">
        <f>Table2[Profit]/Table2[Sales]</f>
        <v>0.10544530841058372</v>
      </c>
      <c r="U2047" t="s">
        <v>20</v>
      </c>
    </row>
    <row r="2048" spans="1:21" x14ac:dyDescent="0.35">
      <c r="A2048">
        <v>12184</v>
      </c>
      <c r="B2048" s="1">
        <v>45818</v>
      </c>
      <c r="C2048" s="2">
        <f>YEAR(Table2[Order Date])</f>
        <v>2025</v>
      </c>
      <c r="D2048" s="2" t="str">
        <f>TEXT(Table2[Order Date],"mmm")</f>
        <v>Jun</v>
      </c>
      <c r="E2048" t="s">
        <v>4197</v>
      </c>
      <c r="F2048" t="s">
        <v>28</v>
      </c>
      <c r="G2048" t="s">
        <v>144</v>
      </c>
      <c r="H2048" t="str">
        <f>VLOOKUP(Table2[[#This Row],[City]], Table46[], 2, FALSE)</f>
        <v>Assam</v>
      </c>
      <c r="I2048" t="s">
        <v>46</v>
      </c>
      <c r="J2048" t="s">
        <v>209</v>
      </c>
      <c r="K2048" t="s">
        <v>4198</v>
      </c>
      <c r="L2048" s="2">
        <v>4</v>
      </c>
      <c r="M2048" s="11">
        <v>41211</v>
      </c>
      <c r="N2048" s="6">
        <v>0</v>
      </c>
      <c r="O2048" s="4">
        <f>Table2[[#This Row],[Discount]]/100</f>
        <v>0</v>
      </c>
      <c r="P2048" s="4" t="str">
        <f>IF(Table2[[#This Row],[Discount%]]=0,"No Discount",
IF(Table2[[#This Row],[Discount%]]&lt;=0.1,"Medium Discount",
IF(Table2[[#This Row],[Discount%]]&lt;=0.2,"High Discount")))</f>
        <v>No Discount</v>
      </c>
      <c r="Q2048" s="9">
        <f>(Table2[Unit_Price]*Table2[Quantity])*(Table2[Discount]/100)</f>
        <v>0</v>
      </c>
      <c r="R2048" s="10">
        <v>164844</v>
      </c>
      <c r="S2048" s="10">
        <v>12852.37</v>
      </c>
      <c r="T2048" s="4">
        <f>Table2[Profit]/Table2[Sales]</f>
        <v>7.7966865642668221E-2</v>
      </c>
      <c r="U2048" t="s">
        <v>38</v>
      </c>
    </row>
    <row r="2049" spans="1:21" x14ac:dyDescent="0.35">
      <c r="A2049">
        <v>12185</v>
      </c>
      <c r="B2049" s="1">
        <v>45381</v>
      </c>
      <c r="C2049" s="2">
        <f>YEAR(Table2[Order Date])</f>
        <v>2024</v>
      </c>
      <c r="D2049" s="2" t="str">
        <f>TEXT(Table2[Order Date],"mmm")</f>
        <v>Mar</v>
      </c>
      <c r="E2049" t="s">
        <v>4199</v>
      </c>
      <c r="F2049" t="s">
        <v>40</v>
      </c>
      <c r="G2049" t="s">
        <v>103</v>
      </c>
      <c r="H2049" t="str">
        <f>VLOOKUP(Table2[[#This Row],[City]], Table46[], 2, FALSE)</f>
        <v>Gujarat</v>
      </c>
      <c r="I2049" t="s">
        <v>96</v>
      </c>
      <c r="J2049" t="s">
        <v>156</v>
      </c>
      <c r="K2049" t="s">
        <v>4200</v>
      </c>
      <c r="L2049" s="2">
        <v>5</v>
      </c>
      <c r="M2049" s="11">
        <v>20918</v>
      </c>
      <c r="N2049" s="6">
        <v>5</v>
      </c>
      <c r="O2049" s="4">
        <f>Table2[[#This Row],[Discount]]/100</f>
        <v>0.05</v>
      </c>
      <c r="P2049" s="4" t="str">
        <f>IF(Table2[[#This Row],[Discount%]]=0,"No Discount",
IF(Table2[[#This Row],[Discount%]]&lt;=0.1,"Medium Discount",
IF(Table2[[#This Row],[Discount%]]&lt;=0.2,"High Discount")))</f>
        <v>Medium Discount</v>
      </c>
      <c r="Q2049" s="9">
        <f>(Table2[Unit_Price]*Table2[Quantity])*(Table2[Discount]/100)</f>
        <v>5229.5</v>
      </c>
      <c r="R2049" s="10">
        <v>99360.5</v>
      </c>
      <c r="S2049" s="10">
        <v>10638.88</v>
      </c>
      <c r="T2049" s="4">
        <f>Table2[Profit]/Table2[Sales]</f>
        <v>0.10707353525797474</v>
      </c>
      <c r="U2049" t="s">
        <v>38</v>
      </c>
    </row>
    <row r="2050" spans="1:21" x14ac:dyDescent="0.35">
      <c r="A2050">
        <v>12186</v>
      </c>
      <c r="B2050" s="1">
        <v>45354</v>
      </c>
      <c r="C2050" s="2">
        <f>YEAR(Table2[Order Date])</f>
        <v>2024</v>
      </c>
      <c r="D2050" s="2" t="str">
        <f>TEXT(Table2[Order Date],"mmm")</f>
        <v>Mar</v>
      </c>
      <c r="E2050" t="s">
        <v>4201</v>
      </c>
      <c r="F2050" t="s">
        <v>15</v>
      </c>
      <c r="G2050" t="s">
        <v>16</v>
      </c>
      <c r="H2050" t="str">
        <f>VLOOKUP(Table2[[#This Row],[City]], Table46[], 2, FALSE)</f>
        <v>Karnataka</v>
      </c>
      <c r="I2050" t="s">
        <v>86</v>
      </c>
      <c r="J2050" t="s">
        <v>118</v>
      </c>
      <c r="K2050" t="s">
        <v>4202</v>
      </c>
      <c r="L2050" s="2">
        <v>5</v>
      </c>
      <c r="M2050" s="11">
        <v>44435</v>
      </c>
      <c r="N2050" s="6">
        <v>5</v>
      </c>
      <c r="O2050" s="4">
        <f>Table2[[#This Row],[Discount]]/100</f>
        <v>0.05</v>
      </c>
      <c r="P2050" s="4" t="str">
        <f>IF(Table2[[#This Row],[Discount%]]=0,"No Discount",
IF(Table2[[#This Row],[Discount%]]&lt;=0.1,"Medium Discount",
IF(Table2[[#This Row],[Discount%]]&lt;=0.2,"High Discount")))</f>
        <v>Medium Discount</v>
      </c>
      <c r="Q2050" s="9">
        <f>(Table2[Unit_Price]*Table2[Quantity])*(Table2[Discount]/100)</f>
        <v>11108.75</v>
      </c>
      <c r="R2050" s="10">
        <v>211066.25</v>
      </c>
      <c r="S2050" s="10">
        <v>28844.77</v>
      </c>
      <c r="T2050" s="4">
        <f>Table2[Profit]/Table2[Sales]</f>
        <v>0.13666216176200602</v>
      </c>
      <c r="U2050" t="s">
        <v>38</v>
      </c>
    </row>
    <row r="2051" spans="1:21" x14ac:dyDescent="0.35">
      <c r="A2051">
        <v>12187</v>
      </c>
      <c r="B2051" s="1">
        <v>45648</v>
      </c>
      <c r="C2051" s="2">
        <f>YEAR(Table2[Order Date])</f>
        <v>2024</v>
      </c>
      <c r="D2051" s="2" t="str">
        <f>TEXT(Table2[Order Date],"mmm")</f>
        <v>Dec</v>
      </c>
      <c r="E2051" t="s">
        <v>4203</v>
      </c>
      <c r="F2051" t="s">
        <v>28</v>
      </c>
      <c r="G2051" t="s">
        <v>114</v>
      </c>
      <c r="H2051" t="str">
        <f>VLOOKUP(Table2[[#This Row],[City]], Table46[], 2, FALSE)</f>
        <v>Jharkhand</v>
      </c>
      <c r="I2051" t="s">
        <v>69</v>
      </c>
      <c r="J2051" t="s">
        <v>70</v>
      </c>
      <c r="K2051" t="s">
        <v>4204</v>
      </c>
      <c r="L2051" s="2">
        <v>4</v>
      </c>
      <c r="M2051" s="11">
        <v>47036</v>
      </c>
      <c r="N2051" s="6">
        <v>0</v>
      </c>
      <c r="O2051" s="4">
        <f>Table2[[#This Row],[Discount]]/100</f>
        <v>0</v>
      </c>
      <c r="P2051" s="4" t="str">
        <f>IF(Table2[[#This Row],[Discount%]]=0,"No Discount",
IF(Table2[[#This Row],[Discount%]]&lt;=0.1,"Medium Discount",
IF(Table2[[#This Row],[Discount%]]&lt;=0.2,"High Discount")))</f>
        <v>No Discount</v>
      </c>
      <c r="Q2051" s="9">
        <f>(Table2[Unit_Price]*Table2[Quantity])*(Table2[Discount]/100)</f>
        <v>0</v>
      </c>
      <c r="R2051" s="10">
        <v>188144</v>
      </c>
      <c r="S2051" s="10">
        <v>10687.06</v>
      </c>
      <c r="T2051" s="4">
        <f>Table2[Profit]/Table2[Sales]</f>
        <v>5.6802555489412362E-2</v>
      </c>
      <c r="U2051" t="s">
        <v>38</v>
      </c>
    </row>
    <row r="2052" spans="1:21" x14ac:dyDescent="0.35">
      <c r="A2052">
        <v>12188</v>
      </c>
      <c r="B2052" s="1">
        <v>45319</v>
      </c>
      <c r="C2052" s="2">
        <f>YEAR(Table2[Order Date])</f>
        <v>2024</v>
      </c>
      <c r="D2052" s="2" t="str">
        <f>TEXT(Table2[Order Date],"mmm")</f>
        <v>Jan</v>
      </c>
      <c r="E2052" t="s">
        <v>4205</v>
      </c>
      <c r="F2052" t="s">
        <v>28</v>
      </c>
      <c r="G2052" t="s">
        <v>35</v>
      </c>
      <c r="H2052" t="str">
        <f>VLOOKUP(Table2[[#This Row],[City]], Table46[], 2, FALSE)</f>
        <v>West Bengal</v>
      </c>
      <c r="I2052" t="s">
        <v>30</v>
      </c>
      <c r="J2052" t="s">
        <v>31</v>
      </c>
      <c r="K2052" t="s">
        <v>4206</v>
      </c>
      <c r="L2052" s="2">
        <v>5</v>
      </c>
      <c r="M2052" s="11">
        <v>26338</v>
      </c>
      <c r="N2052" s="6">
        <v>0</v>
      </c>
      <c r="O2052" s="4">
        <f>Table2[[#This Row],[Discount]]/100</f>
        <v>0</v>
      </c>
      <c r="P2052" s="4" t="str">
        <f>IF(Table2[[#This Row],[Discount%]]=0,"No Discount",
IF(Table2[[#This Row],[Discount%]]&lt;=0.1,"Medium Discount",
IF(Table2[[#This Row],[Discount%]]&lt;=0.2,"High Discount")))</f>
        <v>No Discount</v>
      </c>
      <c r="Q2052" s="9">
        <f>(Table2[Unit_Price]*Table2[Quantity])*(Table2[Discount]/100)</f>
        <v>0</v>
      </c>
      <c r="R2052" s="10">
        <v>131690</v>
      </c>
      <c r="S2052" s="10">
        <v>10871.81</v>
      </c>
      <c r="T2052" s="4">
        <f>Table2[Profit]/Table2[Sales]</f>
        <v>8.255607866960285E-2</v>
      </c>
      <c r="U2052" t="s">
        <v>83</v>
      </c>
    </row>
    <row r="2053" spans="1:21" x14ac:dyDescent="0.35">
      <c r="A2053">
        <v>12189</v>
      </c>
      <c r="B2053" s="1">
        <v>45518</v>
      </c>
      <c r="C2053" s="2">
        <f>YEAR(Table2[Order Date])</f>
        <v>2024</v>
      </c>
      <c r="D2053" s="2" t="str">
        <f>TEXT(Table2[Order Date],"mmm")</f>
        <v>Aug</v>
      </c>
      <c r="E2053" t="s">
        <v>4207</v>
      </c>
      <c r="F2053" t="s">
        <v>15</v>
      </c>
      <c r="G2053" t="s">
        <v>16</v>
      </c>
      <c r="H2053" t="str">
        <f>VLOOKUP(Table2[[#This Row],[City]], Table46[], 2, FALSE)</f>
        <v>Karnataka</v>
      </c>
      <c r="I2053" t="s">
        <v>69</v>
      </c>
      <c r="J2053" t="s">
        <v>517</v>
      </c>
      <c r="K2053" t="s">
        <v>4208</v>
      </c>
      <c r="L2053" s="2">
        <v>5</v>
      </c>
      <c r="M2053" s="11">
        <v>10496</v>
      </c>
      <c r="N2053" s="6">
        <v>15</v>
      </c>
      <c r="O2053" s="4">
        <f>Table2[[#This Row],[Discount]]/100</f>
        <v>0.15</v>
      </c>
      <c r="P2053" s="4" t="str">
        <f>IF(Table2[[#This Row],[Discount%]]=0,"No Discount",
IF(Table2[[#This Row],[Discount%]]&lt;=0.1,"Medium Discount",
IF(Table2[[#This Row],[Discount%]]&lt;=0.2,"High Discount")))</f>
        <v>High Discount</v>
      </c>
      <c r="Q2053" s="9">
        <f>(Table2[Unit_Price]*Table2[Quantity])*(Table2[Discount]/100)</f>
        <v>7872</v>
      </c>
      <c r="R2053" s="10">
        <v>44608</v>
      </c>
      <c r="S2053" s="10">
        <v>7827.98</v>
      </c>
      <c r="T2053" s="4">
        <f>Table2[Profit]/Table2[Sales]</f>
        <v>0.17548376972740315</v>
      </c>
      <c r="U2053" t="s">
        <v>20</v>
      </c>
    </row>
    <row r="2054" spans="1:21" x14ac:dyDescent="0.35">
      <c r="A2054">
        <v>12190</v>
      </c>
      <c r="B2054" s="1">
        <v>45693</v>
      </c>
      <c r="C2054" s="2">
        <f>YEAR(Table2[Order Date])</f>
        <v>2025</v>
      </c>
      <c r="D2054" s="2" t="str">
        <f>TEXT(Table2[Order Date],"mmm")</f>
        <v>Feb</v>
      </c>
      <c r="E2054" t="s">
        <v>4209</v>
      </c>
      <c r="F2054" t="s">
        <v>40</v>
      </c>
      <c r="G2054" t="s">
        <v>41</v>
      </c>
      <c r="H2054" t="str">
        <f>VLOOKUP(Table2[[#This Row],[City]], Table46[], 2, FALSE)</f>
        <v>Maharashtra</v>
      </c>
      <c r="I2054" t="s">
        <v>96</v>
      </c>
      <c r="J2054" t="s">
        <v>183</v>
      </c>
      <c r="K2054" t="s">
        <v>4210</v>
      </c>
      <c r="L2054" s="2">
        <v>4</v>
      </c>
      <c r="M2054" s="11">
        <v>52397</v>
      </c>
      <c r="N2054" s="6">
        <v>5</v>
      </c>
      <c r="O2054" s="4">
        <f>Table2[[#This Row],[Discount]]/100</f>
        <v>0.05</v>
      </c>
      <c r="P2054" s="4" t="str">
        <f>IF(Table2[[#This Row],[Discount%]]=0,"No Discount",
IF(Table2[[#This Row],[Discount%]]&lt;=0.1,"Medium Discount",
IF(Table2[[#This Row],[Discount%]]&lt;=0.2,"High Discount")))</f>
        <v>Medium Discount</v>
      </c>
      <c r="Q2054" s="9">
        <f>(Table2[Unit_Price]*Table2[Quantity])*(Table2[Discount]/100)</f>
        <v>10479.400000000001</v>
      </c>
      <c r="R2054" s="10">
        <v>199108.6</v>
      </c>
      <c r="S2054" s="10">
        <v>20194.78</v>
      </c>
      <c r="T2054" s="4">
        <f>Table2[Profit]/Table2[Sales]</f>
        <v>0.10142595548359035</v>
      </c>
      <c r="U2054" t="s">
        <v>20</v>
      </c>
    </row>
    <row r="2055" spans="1:21" x14ac:dyDescent="0.35">
      <c r="A2055">
        <v>12191</v>
      </c>
      <c r="B2055" s="1">
        <v>45683</v>
      </c>
      <c r="C2055" s="2">
        <f>YEAR(Table2[Order Date])</f>
        <v>2025</v>
      </c>
      <c r="D2055" s="2" t="str">
        <f>TEXT(Table2[Order Date],"mmm")</f>
        <v>Jan</v>
      </c>
      <c r="E2055" t="s">
        <v>4211</v>
      </c>
      <c r="F2055" t="s">
        <v>15</v>
      </c>
      <c r="G2055" t="s">
        <v>147</v>
      </c>
      <c r="H2055" t="str">
        <f>VLOOKUP(Table2[[#This Row],[City]], Table46[], 2, FALSE)</f>
        <v>Kerala</v>
      </c>
      <c r="I2055" t="s">
        <v>86</v>
      </c>
      <c r="J2055" t="s">
        <v>118</v>
      </c>
      <c r="K2055" t="s">
        <v>4212</v>
      </c>
      <c r="L2055" s="2">
        <v>1</v>
      </c>
      <c r="M2055" s="11">
        <v>34995</v>
      </c>
      <c r="N2055" s="6">
        <v>15</v>
      </c>
      <c r="O2055" s="4">
        <f>Table2[[#This Row],[Discount]]/100</f>
        <v>0.15</v>
      </c>
      <c r="P2055" s="4" t="str">
        <f>IF(Table2[[#This Row],[Discount%]]=0,"No Discount",
IF(Table2[[#This Row],[Discount%]]&lt;=0.1,"Medium Discount",
IF(Table2[[#This Row],[Discount%]]&lt;=0.2,"High Discount")))</f>
        <v>High Discount</v>
      </c>
      <c r="Q2055" s="9">
        <f>(Table2[Unit_Price]*Table2[Quantity])*(Table2[Discount]/100)</f>
        <v>5249.25</v>
      </c>
      <c r="R2055" s="10">
        <v>29745.75</v>
      </c>
      <c r="S2055" s="10">
        <v>2158.66</v>
      </c>
      <c r="T2055" s="4">
        <f>Table2[Profit]/Table2[Sales]</f>
        <v>7.2570367195313609E-2</v>
      </c>
      <c r="U2055" t="s">
        <v>38</v>
      </c>
    </row>
    <row r="2056" spans="1:21" x14ac:dyDescent="0.35">
      <c r="A2056">
        <v>12192</v>
      </c>
      <c r="B2056" s="1">
        <v>45247</v>
      </c>
      <c r="C2056" s="2">
        <f>YEAR(Table2[Order Date])</f>
        <v>2023</v>
      </c>
      <c r="D2056" s="2" t="str">
        <f>TEXT(Table2[Order Date],"mmm")</f>
        <v>Nov</v>
      </c>
      <c r="E2056" t="s">
        <v>4213</v>
      </c>
      <c r="F2056" t="s">
        <v>15</v>
      </c>
      <c r="G2056" t="s">
        <v>147</v>
      </c>
      <c r="H2056" t="str">
        <f>VLOOKUP(Table2[[#This Row],[City]], Table46[], 2, FALSE)</f>
        <v>Kerala</v>
      </c>
      <c r="I2056" t="s">
        <v>42</v>
      </c>
      <c r="J2056" t="s">
        <v>446</v>
      </c>
      <c r="K2056" t="s">
        <v>4214</v>
      </c>
      <c r="L2056" s="2">
        <v>5</v>
      </c>
      <c r="M2056" s="11">
        <v>58541</v>
      </c>
      <c r="N2056" s="6">
        <v>10</v>
      </c>
      <c r="O2056" s="4">
        <f>Table2[[#This Row],[Discount]]/100</f>
        <v>0.1</v>
      </c>
      <c r="P2056" s="4" t="str">
        <f>IF(Table2[[#This Row],[Discount%]]=0,"No Discount",
IF(Table2[[#This Row],[Discount%]]&lt;=0.1,"Medium Discount",
IF(Table2[[#This Row],[Discount%]]&lt;=0.2,"High Discount")))</f>
        <v>Medium Discount</v>
      </c>
      <c r="Q2056" s="9">
        <f>(Table2[Unit_Price]*Table2[Quantity])*(Table2[Discount]/100)</f>
        <v>29270.5</v>
      </c>
      <c r="R2056" s="10">
        <v>263434.5</v>
      </c>
      <c r="S2056" s="10">
        <v>53823.6</v>
      </c>
      <c r="T2056" s="4">
        <f>Table2[Profit]/Table2[Sales]</f>
        <v>0.20431492458277103</v>
      </c>
      <c r="U2056" t="s">
        <v>83</v>
      </c>
    </row>
    <row r="2057" spans="1:21" x14ac:dyDescent="0.35">
      <c r="A2057">
        <v>12193</v>
      </c>
      <c r="B2057" s="1">
        <v>45328</v>
      </c>
      <c r="C2057" s="2">
        <f>YEAR(Table2[Order Date])</f>
        <v>2024</v>
      </c>
      <c r="D2057" s="2" t="str">
        <f>TEXT(Table2[Order Date],"mmm")</f>
        <v>Feb</v>
      </c>
      <c r="E2057" t="s">
        <v>4215</v>
      </c>
      <c r="F2057" t="s">
        <v>28</v>
      </c>
      <c r="G2057" t="s">
        <v>85</v>
      </c>
      <c r="H2057" t="str">
        <f>VLOOKUP(Table2[[#This Row],[City]], Table46[], 2, FALSE)</f>
        <v>Odisha</v>
      </c>
      <c r="I2057" t="s">
        <v>96</v>
      </c>
      <c r="J2057" t="s">
        <v>183</v>
      </c>
      <c r="K2057" t="s">
        <v>4216</v>
      </c>
      <c r="L2057" s="2">
        <v>2</v>
      </c>
      <c r="M2057" s="11">
        <v>25689</v>
      </c>
      <c r="N2057" s="6">
        <v>5</v>
      </c>
      <c r="O2057" s="4">
        <f>Table2[[#This Row],[Discount]]/100</f>
        <v>0.05</v>
      </c>
      <c r="P2057" s="4" t="str">
        <f>IF(Table2[[#This Row],[Discount%]]=0,"No Discount",
IF(Table2[[#This Row],[Discount%]]&lt;=0.1,"Medium Discount",
IF(Table2[[#This Row],[Discount%]]&lt;=0.2,"High Discount")))</f>
        <v>Medium Discount</v>
      </c>
      <c r="Q2057" s="9">
        <f>(Table2[Unit_Price]*Table2[Quantity])*(Table2[Discount]/100)</f>
        <v>2568.9</v>
      </c>
      <c r="R2057" s="10">
        <v>48809.1</v>
      </c>
      <c r="S2057" s="10">
        <v>11535.18</v>
      </c>
      <c r="T2057" s="4">
        <f>Table2[Profit]/Table2[Sales]</f>
        <v>0.23633256913157588</v>
      </c>
      <c r="U2057" t="s">
        <v>83</v>
      </c>
    </row>
    <row r="2058" spans="1:21" x14ac:dyDescent="0.35">
      <c r="A2058">
        <v>12195</v>
      </c>
      <c r="B2058" s="1">
        <v>45561</v>
      </c>
      <c r="C2058" s="2">
        <f>YEAR(Table2[Order Date])</f>
        <v>2024</v>
      </c>
      <c r="D2058" s="2" t="str">
        <f>TEXT(Table2[Order Date],"mmm")</f>
        <v>Sep</v>
      </c>
      <c r="E2058" t="s">
        <v>4218</v>
      </c>
      <c r="F2058" t="s">
        <v>28</v>
      </c>
      <c r="G2058" t="s">
        <v>114</v>
      </c>
      <c r="H2058" t="str">
        <f>VLOOKUP(Table2[[#This Row],[City]], Table46[], 2, FALSE)</f>
        <v>Jharkhand</v>
      </c>
      <c r="I2058" t="s">
        <v>17</v>
      </c>
      <c r="J2058" t="s">
        <v>18</v>
      </c>
      <c r="K2058" t="s">
        <v>4219</v>
      </c>
      <c r="L2058" s="2">
        <v>4</v>
      </c>
      <c r="M2058" s="11">
        <v>78511</v>
      </c>
      <c r="N2058" s="6">
        <v>15</v>
      </c>
      <c r="O2058" s="4">
        <f>Table2[[#This Row],[Discount]]/100</f>
        <v>0.15</v>
      </c>
      <c r="P2058" s="4" t="str">
        <f>IF(Table2[[#This Row],[Discount%]]=0,"No Discount",
IF(Table2[[#This Row],[Discount%]]&lt;=0.1,"Medium Discount",
IF(Table2[[#This Row],[Discount%]]&lt;=0.2,"High Discount")))</f>
        <v>High Discount</v>
      </c>
      <c r="Q2058" s="9">
        <f>(Table2[Unit_Price]*Table2[Quantity])*(Table2[Discount]/100)</f>
        <v>47106.6</v>
      </c>
      <c r="R2058" s="10">
        <v>266937.40000000002</v>
      </c>
      <c r="S2058" s="10">
        <v>50474.22</v>
      </c>
      <c r="T2058" s="4">
        <f>Table2[Profit]/Table2[Sales]</f>
        <v>0.18908635507800703</v>
      </c>
      <c r="U2058" t="s">
        <v>38</v>
      </c>
    </row>
    <row r="2059" spans="1:21" x14ac:dyDescent="0.35">
      <c r="A2059">
        <v>12196</v>
      </c>
      <c r="B2059" s="1">
        <v>45619</v>
      </c>
      <c r="C2059" s="2">
        <f>YEAR(Table2[Order Date])</f>
        <v>2024</v>
      </c>
      <c r="D2059" s="2" t="str">
        <f>TEXT(Table2[Order Date],"mmm")</f>
        <v>Nov</v>
      </c>
      <c r="E2059" t="s">
        <v>4220</v>
      </c>
      <c r="F2059" t="s">
        <v>15</v>
      </c>
      <c r="G2059" t="s">
        <v>147</v>
      </c>
      <c r="H2059" t="str">
        <f>VLOOKUP(Table2[[#This Row],[City]], Table46[], 2, FALSE)</f>
        <v>Kerala</v>
      </c>
      <c r="I2059" t="s">
        <v>96</v>
      </c>
      <c r="J2059" t="s">
        <v>183</v>
      </c>
      <c r="K2059" t="s">
        <v>2848</v>
      </c>
      <c r="L2059" s="2">
        <v>1</v>
      </c>
      <c r="M2059" s="11">
        <v>34123</v>
      </c>
      <c r="N2059" s="6">
        <v>20</v>
      </c>
      <c r="O2059" s="4">
        <f>Table2[[#This Row],[Discount]]/100</f>
        <v>0.2</v>
      </c>
      <c r="P2059" s="4" t="str">
        <f>IF(Table2[[#This Row],[Discount%]]=0,"No Discount",
IF(Table2[[#This Row],[Discount%]]&lt;=0.1,"Medium Discount",
IF(Table2[[#This Row],[Discount%]]&lt;=0.2,"High Discount")))</f>
        <v>High Discount</v>
      </c>
      <c r="Q2059" s="9">
        <f>(Table2[Unit_Price]*Table2[Quantity])*(Table2[Discount]/100)</f>
        <v>6824.6</v>
      </c>
      <c r="R2059" s="10">
        <v>27298.400000000001</v>
      </c>
      <c r="S2059" s="10">
        <v>3135.1</v>
      </c>
      <c r="T2059" s="4">
        <f>Table2[Profit]/Table2[Sales]</f>
        <v>0.11484555871406382</v>
      </c>
      <c r="U2059" t="s">
        <v>72</v>
      </c>
    </row>
    <row r="2060" spans="1:21" x14ac:dyDescent="0.35">
      <c r="A2060">
        <v>12197</v>
      </c>
      <c r="B2060" s="1">
        <v>45211</v>
      </c>
      <c r="C2060" s="2">
        <f>YEAR(Table2[Order Date])</f>
        <v>2023</v>
      </c>
      <c r="D2060" s="2" t="str">
        <f>TEXT(Table2[Order Date],"mmm")</f>
        <v>Oct</v>
      </c>
      <c r="E2060" t="s">
        <v>4221</v>
      </c>
      <c r="F2060" t="s">
        <v>40</v>
      </c>
      <c r="G2060" t="s">
        <v>62</v>
      </c>
      <c r="H2060" t="str">
        <f>VLOOKUP(Table2[[#This Row],[City]], Table46[], 2, FALSE)</f>
        <v>Goa</v>
      </c>
      <c r="I2060" t="s">
        <v>46</v>
      </c>
      <c r="J2060" t="s">
        <v>141</v>
      </c>
      <c r="K2060" t="s">
        <v>4222</v>
      </c>
      <c r="L2060" s="2">
        <v>1</v>
      </c>
      <c r="M2060" s="11">
        <v>6843</v>
      </c>
      <c r="N2060" s="6">
        <v>10</v>
      </c>
      <c r="O2060" s="4">
        <f>Table2[[#This Row],[Discount]]/100</f>
        <v>0.1</v>
      </c>
      <c r="P2060" s="4" t="str">
        <f>IF(Table2[[#This Row],[Discount%]]=0,"No Discount",
IF(Table2[[#This Row],[Discount%]]&lt;=0.1,"Medium Discount",
IF(Table2[[#This Row],[Discount%]]&lt;=0.2,"High Discount")))</f>
        <v>Medium Discount</v>
      </c>
      <c r="Q2060" s="9">
        <f>(Table2[Unit_Price]*Table2[Quantity])*(Table2[Discount]/100)</f>
        <v>684.30000000000007</v>
      </c>
      <c r="R2060" s="10">
        <v>6158.7</v>
      </c>
      <c r="S2060" s="10">
        <v>1493.5</v>
      </c>
      <c r="T2060" s="4">
        <f>Table2[Profit]/Table2[Sales]</f>
        <v>0.24250247617191942</v>
      </c>
      <c r="U2060" t="s">
        <v>20</v>
      </c>
    </row>
    <row r="2061" spans="1:21" x14ac:dyDescent="0.35">
      <c r="A2061">
        <v>12198</v>
      </c>
      <c r="B2061" s="1">
        <v>45641</v>
      </c>
      <c r="C2061" s="2">
        <f>YEAR(Table2[Order Date])</f>
        <v>2024</v>
      </c>
      <c r="D2061" s="2" t="str">
        <f>TEXT(Table2[Order Date],"mmm")</f>
        <v>Dec</v>
      </c>
      <c r="E2061" t="s">
        <v>4223</v>
      </c>
      <c r="F2061" t="s">
        <v>40</v>
      </c>
      <c r="G2061" t="s">
        <v>110</v>
      </c>
      <c r="H2061" t="str">
        <f>VLOOKUP(Table2[[#This Row],[City]], Table46[], 2, FALSE)</f>
        <v>Gujarat</v>
      </c>
      <c r="I2061" t="s">
        <v>75</v>
      </c>
      <c r="J2061" t="s">
        <v>409</v>
      </c>
      <c r="K2061" t="s">
        <v>1252</v>
      </c>
      <c r="L2061" s="2">
        <v>1</v>
      </c>
      <c r="M2061" s="11">
        <v>10908</v>
      </c>
      <c r="N2061" s="6">
        <v>0</v>
      </c>
      <c r="O2061" s="4">
        <f>Table2[[#This Row],[Discount]]/100</f>
        <v>0</v>
      </c>
      <c r="P2061" s="4" t="str">
        <f>IF(Table2[[#This Row],[Discount%]]=0,"No Discount",
IF(Table2[[#This Row],[Discount%]]&lt;=0.1,"Medium Discount",
IF(Table2[[#This Row],[Discount%]]&lt;=0.2,"High Discount")))</f>
        <v>No Discount</v>
      </c>
      <c r="Q2061" s="9">
        <f>(Table2[Unit_Price]*Table2[Quantity])*(Table2[Discount]/100)</f>
        <v>0</v>
      </c>
      <c r="R2061" s="10">
        <v>10908</v>
      </c>
      <c r="S2061" s="10">
        <v>652.25</v>
      </c>
      <c r="T2061" s="4">
        <f>Table2[Profit]/Table2[Sales]</f>
        <v>5.9795562889622296E-2</v>
      </c>
      <c r="U2061" t="s">
        <v>33</v>
      </c>
    </row>
    <row r="2062" spans="1:21" x14ac:dyDescent="0.35">
      <c r="A2062">
        <v>12200</v>
      </c>
      <c r="B2062" s="1">
        <v>45843</v>
      </c>
      <c r="C2062" s="2">
        <f>YEAR(Table2[Order Date])</f>
        <v>2025</v>
      </c>
      <c r="D2062" s="2" t="str">
        <f>TEXT(Table2[Order Date],"mmm")</f>
        <v>Jul</v>
      </c>
      <c r="E2062" t="s">
        <v>4224</v>
      </c>
      <c r="F2062" t="s">
        <v>40</v>
      </c>
      <c r="G2062" t="s">
        <v>50</v>
      </c>
      <c r="H2062" t="str">
        <f>VLOOKUP(Table2[[#This Row],[City]], Table46[], 2, FALSE)</f>
        <v>Maharashtra</v>
      </c>
      <c r="I2062" t="s">
        <v>46</v>
      </c>
      <c r="J2062" t="s">
        <v>47</v>
      </c>
      <c r="K2062" t="s">
        <v>4225</v>
      </c>
      <c r="L2062" s="2">
        <v>4</v>
      </c>
      <c r="M2062" s="11">
        <v>62541</v>
      </c>
      <c r="N2062" s="6">
        <v>10</v>
      </c>
      <c r="O2062" s="4">
        <f>Table2[[#This Row],[Discount]]/100</f>
        <v>0.1</v>
      </c>
      <c r="P2062" s="4" t="str">
        <f>IF(Table2[[#This Row],[Discount%]]=0,"No Discount",
IF(Table2[[#This Row],[Discount%]]&lt;=0.1,"Medium Discount",
IF(Table2[[#This Row],[Discount%]]&lt;=0.2,"High Discount")))</f>
        <v>Medium Discount</v>
      </c>
      <c r="Q2062" s="9">
        <f>(Table2[Unit_Price]*Table2[Quantity])*(Table2[Discount]/100)</f>
        <v>25016.400000000001</v>
      </c>
      <c r="R2062" s="10">
        <v>225147.6</v>
      </c>
      <c r="S2062" s="10">
        <v>32909.64</v>
      </c>
      <c r="T2062" s="4">
        <f>Table2[Profit]/Table2[Sales]</f>
        <v>0.14616917968479343</v>
      </c>
      <c r="U2062" t="s">
        <v>83</v>
      </c>
    </row>
    <row r="2063" spans="1:21" x14ac:dyDescent="0.35">
      <c r="A2063">
        <v>12201</v>
      </c>
      <c r="B2063" s="1">
        <v>45405</v>
      </c>
      <c r="C2063" s="2">
        <f>YEAR(Table2[Order Date])</f>
        <v>2024</v>
      </c>
      <c r="D2063" s="2" t="str">
        <f>TEXT(Table2[Order Date],"mmm")</f>
        <v>Apr</v>
      </c>
      <c r="E2063" t="s">
        <v>4226</v>
      </c>
      <c r="F2063" t="s">
        <v>22</v>
      </c>
      <c r="G2063" t="s">
        <v>167</v>
      </c>
      <c r="H2063" t="str">
        <f>VLOOKUP(Table2[[#This Row],[City]], Table46[], 2, FALSE)</f>
        <v>Punjab</v>
      </c>
      <c r="I2063" t="s">
        <v>46</v>
      </c>
      <c r="J2063" t="s">
        <v>201</v>
      </c>
      <c r="K2063" t="s">
        <v>4227</v>
      </c>
      <c r="L2063" s="2">
        <v>5</v>
      </c>
      <c r="M2063" s="11">
        <v>1232</v>
      </c>
      <c r="N2063" s="6">
        <v>5</v>
      </c>
      <c r="O2063" s="4">
        <f>Table2[[#This Row],[Discount]]/100</f>
        <v>0.05</v>
      </c>
      <c r="P2063" s="4" t="str">
        <f>IF(Table2[[#This Row],[Discount%]]=0,"No Discount",
IF(Table2[[#This Row],[Discount%]]&lt;=0.1,"Medium Discount",
IF(Table2[[#This Row],[Discount%]]&lt;=0.2,"High Discount")))</f>
        <v>Medium Discount</v>
      </c>
      <c r="Q2063" s="9">
        <f>(Table2[Unit_Price]*Table2[Quantity])*(Table2[Discount]/100)</f>
        <v>308</v>
      </c>
      <c r="R2063" s="10">
        <v>5852</v>
      </c>
      <c r="S2063" s="10">
        <v>646.64</v>
      </c>
      <c r="T2063" s="4">
        <f>Table2[Profit]/Table2[Sales]</f>
        <v>0.11049897470950103</v>
      </c>
      <c r="U2063" t="s">
        <v>20</v>
      </c>
    </row>
    <row r="2064" spans="1:21" x14ac:dyDescent="0.35">
      <c r="A2064">
        <v>12203</v>
      </c>
      <c r="B2064" s="1">
        <v>45636</v>
      </c>
      <c r="C2064" s="2">
        <f>YEAR(Table2[Order Date])</f>
        <v>2024</v>
      </c>
      <c r="D2064" s="2" t="str">
        <f>TEXT(Table2[Order Date],"mmm")</f>
        <v>Dec</v>
      </c>
      <c r="E2064" t="s">
        <v>4230</v>
      </c>
      <c r="F2064" t="s">
        <v>22</v>
      </c>
      <c r="G2064" t="s">
        <v>58</v>
      </c>
      <c r="H2064" t="str">
        <f>VLOOKUP(Table2[[#This Row],[City]], Table46[], 2, FALSE)</f>
        <v>Rajashtan</v>
      </c>
      <c r="I2064" t="s">
        <v>30</v>
      </c>
      <c r="J2064" t="s">
        <v>65</v>
      </c>
      <c r="K2064" t="s">
        <v>2687</v>
      </c>
      <c r="L2064" s="2">
        <v>1</v>
      </c>
      <c r="M2064" s="11">
        <v>17341</v>
      </c>
      <c r="N2064" s="6">
        <v>0</v>
      </c>
      <c r="O2064" s="4">
        <f>Table2[[#This Row],[Discount]]/100</f>
        <v>0</v>
      </c>
      <c r="P2064" s="4" t="str">
        <f>IF(Table2[[#This Row],[Discount%]]=0,"No Discount",
IF(Table2[[#This Row],[Discount%]]&lt;=0.1,"Medium Discount",
IF(Table2[[#This Row],[Discount%]]&lt;=0.2,"High Discount")))</f>
        <v>No Discount</v>
      </c>
      <c r="Q2064" s="9">
        <f>(Table2[Unit_Price]*Table2[Quantity])*(Table2[Discount]/100)</f>
        <v>0</v>
      </c>
      <c r="R2064" s="10">
        <v>17341</v>
      </c>
      <c r="S2064" s="10">
        <v>2656.37</v>
      </c>
      <c r="T2064" s="4">
        <f>Table2[Profit]/Table2[Sales]</f>
        <v>0.15318436076350844</v>
      </c>
      <c r="U2064" t="s">
        <v>33</v>
      </c>
    </row>
    <row r="2065" spans="1:21" x14ac:dyDescent="0.35">
      <c r="A2065">
        <v>12204</v>
      </c>
      <c r="B2065" s="1">
        <v>45758</v>
      </c>
      <c r="C2065" s="2">
        <f>YEAR(Table2[Order Date])</f>
        <v>2025</v>
      </c>
      <c r="D2065" s="2" t="str">
        <f>TEXT(Table2[Order Date],"mmm")</f>
        <v>Apr</v>
      </c>
      <c r="E2065" t="s">
        <v>4231</v>
      </c>
      <c r="F2065" t="s">
        <v>22</v>
      </c>
      <c r="G2065" t="s">
        <v>167</v>
      </c>
      <c r="H2065" t="str">
        <f>VLOOKUP(Table2[[#This Row],[City]], Table46[], 2, FALSE)</f>
        <v>Punjab</v>
      </c>
      <c r="I2065" t="s">
        <v>42</v>
      </c>
      <c r="J2065" t="s">
        <v>188</v>
      </c>
      <c r="K2065" t="s">
        <v>4232</v>
      </c>
      <c r="L2065" s="2">
        <v>1</v>
      </c>
      <c r="M2065" s="11">
        <v>43547</v>
      </c>
      <c r="N2065" s="6">
        <v>0</v>
      </c>
      <c r="O2065" s="4">
        <f>Table2[[#This Row],[Discount]]/100</f>
        <v>0</v>
      </c>
      <c r="P2065" s="4" t="str">
        <f>IF(Table2[[#This Row],[Discount%]]=0,"No Discount",
IF(Table2[[#This Row],[Discount%]]&lt;=0.1,"Medium Discount",
IF(Table2[[#This Row],[Discount%]]&lt;=0.2,"High Discount")))</f>
        <v>No Discount</v>
      </c>
      <c r="Q2065" s="9">
        <f>(Table2[Unit_Price]*Table2[Quantity])*(Table2[Discount]/100)</f>
        <v>0</v>
      </c>
      <c r="R2065" s="10">
        <v>43547</v>
      </c>
      <c r="S2065" s="10">
        <v>2179.9</v>
      </c>
      <c r="T2065" s="4">
        <f>Table2[Profit]/Table2[Sales]</f>
        <v>5.0058557420717846E-2</v>
      </c>
      <c r="U2065" t="s">
        <v>38</v>
      </c>
    </row>
    <row r="2066" spans="1:21" x14ac:dyDescent="0.35">
      <c r="A2066">
        <v>12205</v>
      </c>
      <c r="B2066" s="1">
        <v>45349</v>
      </c>
      <c r="C2066" s="2">
        <f>YEAR(Table2[Order Date])</f>
        <v>2024</v>
      </c>
      <c r="D2066" s="2" t="str">
        <f>TEXT(Table2[Order Date],"mmm")</f>
        <v>Feb</v>
      </c>
      <c r="E2066" t="s">
        <v>4233</v>
      </c>
      <c r="F2066" t="s">
        <v>15</v>
      </c>
      <c r="G2066" t="s">
        <v>16</v>
      </c>
      <c r="H2066" t="str">
        <f>VLOOKUP(Table2[[#This Row],[City]], Table46[], 2, FALSE)</f>
        <v>Karnataka</v>
      </c>
      <c r="I2066" t="s">
        <v>96</v>
      </c>
      <c r="J2066" t="s">
        <v>138</v>
      </c>
      <c r="K2066" t="s">
        <v>4234</v>
      </c>
      <c r="L2066" s="2">
        <v>1</v>
      </c>
      <c r="M2066" s="11">
        <v>22284</v>
      </c>
      <c r="N2066" s="6">
        <v>15</v>
      </c>
      <c r="O2066" s="4">
        <f>Table2[[#This Row],[Discount]]/100</f>
        <v>0.15</v>
      </c>
      <c r="P2066" s="4" t="str">
        <f>IF(Table2[[#This Row],[Discount%]]=0,"No Discount",
IF(Table2[[#This Row],[Discount%]]&lt;=0.1,"Medium Discount",
IF(Table2[[#This Row],[Discount%]]&lt;=0.2,"High Discount")))</f>
        <v>High Discount</v>
      </c>
      <c r="Q2066" s="9">
        <f>(Table2[Unit_Price]*Table2[Quantity])*(Table2[Discount]/100)</f>
        <v>3342.6</v>
      </c>
      <c r="R2066" s="10">
        <v>18941.400000000001</v>
      </c>
      <c r="S2066" s="10">
        <v>4681.16</v>
      </c>
      <c r="T2066" s="4">
        <f>Table2[Profit]/Table2[Sales]</f>
        <v>0.24713907102959651</v>
      </c>
      <c r="U2066" t="s">
        <v>38</v>
      </c>
    </row>
    <row r="2067" spans="1:21" x14ac:dyDescent="0.35">
      <c r="A2067">
        <v>12206</v>
      </c>
      <c r="B2067" s="1">
        <v>45226</v>
      </c>
      <c r="C2067" s="2">
        <f>YEAR(Table2[Order Date])</f>
        <v>2023</v>
      </c>
      <c r="D2067" s="2" t="str">
        <f>TEXT(Table2[Order Date],"mmm")</f>
        <v>Oct</v>
      </c>
      <c r="E2067" t="s">
        <v>4235</v>
      </c>
      <c r="F2067" t="s">
        <v>40</v>
      </c>
      <c r="G2067" t="s">
        <v>62</v>
      </c>
      <c r="H2067" t="str">
        <f>VLOOKUP(Table2[[#This Row],[City]], Table46[], 2, FALSE)</f>
        <v>Goa</v>
      </c>
      <c r="I2067" t="s">
        <v>42</v>
      </c>
      <c r="J2067" t="s">
        <v>43</v>
      </c>
      <c r="K2067" t="s">
        <v>4236</v>
      </c>
      <c r="L2067" s="2">
        <v>2</v>
      </c>
      <c r="M2067" s="11">
        <v>51030</v>
      </c>
      <c r="N2067" s="6">
        <v>15</v>
      </c>
      <c r="O2067" s="4">
        <f>Table2[[#This Row],[Discount]]/100</f>
        <v>0.15</v>
      </c>
      <c r="P2067" s="4" t="str">
        <f>IF(Table2[[#This Row],[Discount%]]=0,"No Discount",
IF(Table2[[#This Row],[Discount%]]&lt;=0.1,"Medium Discount",
IF(Table2[[#This Row],[Discount%]]&lt;=0.2,"High Discount")))</f>
        <v>High Discount</v>
      </c>
      <c r="Q2067" s="9">
        <f>(Table2[Unit_Price]*Table2[Quantity])*(Table2[Discount]/100)</f>
        <v>15309</v>
      </c>
      <c r="R2067" s="10">
        <v>86751</v>
      </c>
      <c r="S2067" s="10">
        <v>8604.25</v>
      </c>
      <c r="T2067" s="4">
        <f>Table2[Profit]/Table2[Sales]</f>
        <v>9.9183294717063775E-2</v>
      </c>
      <c r="U2067" t="s">
        <v>83</v>
      </c>
    </row>
    <row r="2068" spans="1:21" x14ac:dyDescent="0.35">
      <c r="A2068">
        <v>12207</v>
      </c>
      <c r="B2068" s="1">
        <v>45743</v>
      </c>
      <c r="C2068" s="2">
        <f>YEAR(Table2[Order Date])</f>
        <v>2025</v>
      </c>
      <c r="D2068" s="2" t="str">
        <f>TEXT(Table2[Order Date],"mmm")</f>
        <v>Mar</v>
      </c>
      <c r="E2068" t="s">
        <v>4237</v>
      </c>
      <c r="F2068" t="s">
        <v>40</v>
      </c>
      <c r="G2068" t="s">
        <v>62</v>
      </c>
      <c r="H2068" t="str">
        <f>VLOOKUP(Table2[[#This Row],[City]], Table46[], 2, FALSE)</f>
        <v>Goa</v>
      </c>
      <c r="I2068" t="s">
        <v>129</v>
      </c>
      <c r="J2068" t="s">
        <v>168</v>
      </c>
      <c r="K2068" t="s">
        <v>4238</v>
      </c>
      <c r="L2068" s="2">
        <v>3</v>
      </c>
      <c r="M2068" s="11">
        <v>51990</v>
      </c>
      <c r="N2068" s="6">
        <v>15</v>
      </c>
      <c r="O2068" s="4">
        <f>Table2[[#This Row],[Discount]]/100</f>
        <v>0.15</v>
      </c>
      <c r="P2068" s="4" t="str">
        <f>IF(Table2[[#This Row],[Discount%]]=0,"No Discount",
IF(Table2[[#This Row],[Discount%]]&lt;=0.1,"Medium Discount",
IF(Table2[[#This Row],[Discount%]]&lt;=0.2,"High Discount")))</f>
        <v>High Discount</v>
      </c>
      <c r="Q2068" s="9">
        <f>(Table2[Unit_Price]*Table2[Quantity])*(Table2[Discount]/100)</f>
        <v>23395.5</v>
      </c>
      <c r="R2068" s="10">
        <v>132574.5</v>
      </c>
      <c r="S2068" s="10">
        <v>16700.98</v>
      </c>
      <c r="T2068" s="4">
        <f>Table2[Profit]/Table2[Sales]</f>
        <v>0.1259743012419432</v>
      </c>
      <c r="U2068" t="s">
        <v>33</v>
      </c>
    </row>
    <row r="2069" spans="1:21" x14ac:dyDescent="0.35">
      <c r="A2069">
        <v>12208</v>
      </c>
      <c r="B2069" s="1">
        <v>45601</v>
      </c>
      <c r="C2069" s="2">
        <f>YEAR(Table2[Order Date])</f>
        <v>2024</v>
      </c>
      <c r="D2069" s="2" t="str">
        <f>TEXT(Table2[Order Date],"mmm")</f>
        <v>Nov</v>
      </c>
      <c r="E2069" t="s">
        <v>4239</v>
      </c>
      <c r="F2069" t="s">
        <v>22</v>
      </c>
      <c r="G2069" t="s">
        <v>23</v>
      </c>
      <c r="H2069" t="str">
        <f>VLOOKUP(Table2[[#This Row],[City]], Table46[], 2, FALSE)</f>
        <v>Delhi</v>
      </c>
      <c r="I2069" t="s">
        <v>42</v>
      </c>
      <c r="J2069" t="s">
        <v>51</v>
      </c>
      <c r="K2069" t="s">
        <v>4036</v>
      </c>
      <c r="L2069" s="2">
        <v>5</v>
      </c>
      <c r="M2069" s="11">
        <v>51926</v>
      </c>
      <c r="N2069" s="6">
        <v>10</v>
      </c>
      <c r="O2069" s="4">
        <f>Table2[[#This Row],[Discount]]/100</f>
        <v>0.1</v>
      </c>
      <c r="P2069" s="4" t="str">
        <f>IF(Table2[[#This Row],[Discount%]]=0,"No Discount",
IF(Table2[[#This Row],[Discount%]]&lt;=0.1,"Medium Discount",
IF(Table2[[#This Row],[Discount%]]&lt;=0.2,"High Discount")))</f>
        <v>Medium Discount</v>
      </c>
      <c r="Q2069" s="9">
        <f>(Table2[Unit_Price]*Table2[Quantity])*(Table2[Discount]/100)</f>
        <v>25963</v>
      </c>
      <c r="R2069" s="10">
        <v>233667</v>
      </c>
      <c r="S2069" s="10">
        <v>36076.39</v>
      </c>
      <c r="T2069" s="4">
        <f>Table2[Profit]/Table2[Sales]</f>
        <v>0.15439231898385308</v>
      </c>
      <c r="U2069" t="s">
        <v>38</v>
      </c>
    </row>
    <row r="2070" spans="1:21" x14ac:dyDescent="0.35">
      <c r="A2070">
        <v>12209</v>
      </c>
      <c r="B2070" s="1">
        <v>45373</v>
      </c>
      <c r="C2070" s="2">
        <f>YEAR(Table2[Order Date])</f>
        <v>2024</v>
      </c>
      <c r="D2070" s="2" t="str">
        <f>TEXT(Table2[Order Date],"mmm")</f>
        <v>Mar</v>
      </c>
      <c r="E2070" t="s">
        <v>4240</v>
      </c>
      <c r="F2070" t="s">
        <v>15</v>
      </c>
      <c r="G2070" t="s">
        <v>16</v>
      </c>
      <c r="H2070" t="str">
        <f>VLOOKUP(Table2[[#This Row],[City]], Table46[], 2, FALSE)</f>
        <v>Karnataka</v>
      </c>
      <c r="I2070" t="s">
        <v>69</v>
      </c>
      <c r="J2070" t="s">
        <v>115</v>
      </c>
      <c r="K2070" t="s">
        <v>4241</v>
      </c>
      <c r="L2070" s="2">
        <v>1</v>
      </c>
      <c r="M2070" s="11">
        <v>51009</v>
      </c>
      <c r="N2070" s="6">
        <v>15</v>
      </c>
      <c r="O2070" s="4">
        <f>Table2[[#This Row],[Discount]]/100</f>
        <v>0.15</v>
      </c>
      <c r="P2070" s="4" t="str">
        <f>IF(Table2[[#This Row],[Discount%]]=0,"No Discount",
IF(Table2[[#This Row],[Discount%]]&lt;=0.1,"Medium Discount",
IF(Table2[[#This Row],[Discount%]]&lt;=0.2,"High Discount")))</f>
        <v>High Discount</v>
      </c>
      <c r="Q2070" s="9">
        <f>(Table2[Unit_Price]*Table2[Quantity])*(Table2[Discount]/100)</f>
        <v>7651.3499999999995</v>
      </c>
      <c r="R2070" s="10">
        <v>43357.65</v>
      </c>
      <c r="S2070" s="10">
        <v>8234.3799999999992</v>
      </c>
      <c r="T2070" s="4">
        <f>Table2[Profit]/Table2[Sales]</f>
        <v>0.18991758086519908</v>
      </c>
      <c r="U2070" t="s">
        <v>83</v>
      </c>
    </row>
    <row r="2071" spans="1:21" x14ac:dyDescent="0.35">
      <c r="A2071">
        <v>12210</v>
      </c>
      <c r="B2071" s="1">
        <v>45745</v>
      </c>
      <c r="C2071" s="2">
        <f>YEAR(Table2[Order Date])</f>
        <v>2025</v>
      </c>
      <c r="D2071" s="2" t="str">
        <f>TEXT(Table2[Order Date],"mmm")</f>
        <v>Mar</v>
      </c>
      <c r="E2071" t="s">
        <v>4242</v>
      </c>
      <c r="F2071" t="s">
        <v>40</v>
      </c>
      <c r="G2071" t="s">
        <v>62</v>
      </c>
      <c r="H2071" t="str">
        <f>VLOOKUP(Table2[[#This Row],[City]], Table46[], 2, FALSE)</f>
        <v>Goa</v>
      </c>
      <c r="I2071" t="s">
        <v>69</v>
      </c>
      <c r="J2071" t="s">
        <v>517</v>
      </c>
      <c r="K2071" t="s">
        <v>4243</v>
      </c>
      <c r="L2071" s="2">
        <v>2</v>
      </c>
      <c r="M2071" s="11">
        <v>30788</v>
      </c>
      <c r="N2071" s="6">
        <v>5</v>
      </c>
      <c r="O2071" s="4">
        <f>Table2[[#This Row],[Discount]]/100</f>
        <v>0.05</v>
      </c>
      <c r="P2071" s="4" t="str">
        <f>IF(Table2[[#This Row],[Discount%]]=0,"No Discount",
IF(Table2[[#This Row],[Discount%]]&lt;=0.1,"Medium Discount",
IF(Table2[[#This Row],[Discount%]]&lt;=0.2,"High Discount")))</f>
        <v>Medium Discount</v>
      </c>
      <c r="Q2071" s="9">
        <f>(Table2[Unit_Price]*Table2[Quantity])*(Table2[Discount]/100)</f>
        <v>3078.8</v>
      </c>
      <c r="R2071" s="10">
        <v>58497.2</v>
      </c>
      <c r="S2071" s="10">
        <v>8992.5400000000009</v>
      </c>
      <c r="T2071" s="4">
        <f>Table2[Profit]/Table2[Sales]</f>
        <v>0.15372599030380943</v>
      </c>
      <c r="U2071" t="s">
        <v>33</v>
      </c>
    </row>
    <row r="2072" spans="1:21" x14ac:dyDescent="0.35">
      <c r="A2072">
        <v>12211</v>
      </c>
      <c r="B2072" s="1">
        <v>45314</v>
      </c>
      <c r="C2072" s="2">
        <f>YEAR(Table2[Order Date])</f>
        <v>2024</v>
      </c>
      <c r="D2072" s="2" t="str">
        <f>TEXT(Table2[Order Date],"mmm")</f>
        <v>Jan</v>
      </c>
      <c r="E2072" t="s">
        <v>4244</v>
      </c>
      <c r="F2072" t="s">
        <v>28</v>
      </c>
      <c r="G2072" t="s">
        <v>35</v>
      </c>
      <c r="H2072" t="str">
        <f>VLOOKUP(Table2[[#This Row],[City]], Table46[], 2, FALSE)</f>
        <v>West Bengal</v>
      </c>
      <c r="I2072" t="s">
        <v>96</v>
      </c>
      <c r="J2072" t="s">
        <v>97</v>
      </c>
      <c r="K2072" t="s">
        <v>154</v>
      </c>
      <c r="L2072" s="2">
        <v>1</v>
      </c>
      <c r="M2072" s="11">
        <v>41976</v>
      </c>
      <c r="N2072" s="6">
        <v>20</v>
      </c>
      <c r="O2072" s="4">
        <f>Table2[[#This Row],[Discount]]/100</f>
        <v>0.2</v>
      </c>
      <c r="P2072" s="4" t="str">
        <f>IF(Table2[[#This Row],[Discount%]]=0,"No Discount",
IF(Table2[[#This Row],[Discount%]]&lt;=0.1,"Medium Discount",
IF(Table2[[#This Row],[Discount%]]&lt;=0.2,"High Discount")))</f>
        <v>High Discount</v>
      </c>
      <c r="Q2072" s="9">
        <f>(Table2[Unit_Price]*Table2[Quantity])*(Table2[Discount]/100)</f>
        <v>8395.2000000000007</v>
      </c>
      <c r="R2072" s="10">
        <v>33580.800000000003</v>
      </c>
      <c r="S2072" s="10">
        <v>5185.12</v>
      </c>
      <c r="T2072" s="4">
        <f>Table2[Profit]/Table2[Sales]</f>
        <v>0.15440728035067655</v>
      </c>
      <c r="U2072" t="s">
        <v>83</v>
      </c>
    </row>
    <row r="2073" spans="1:21" x14ac:dyDescent="0.35">
      <c r="A2073">
        <v>12212</v>
      </c>
      <c r="B2073" s="1">
        <v>45842</v>
      </c>
      <c r="C2073" s="2">
        <f>YEAR(Table2[Order Date])</f>
        <v>2025</v>
      </c>
      <c r="D2073" s="2" t="str">
        <f>TEXT(Table2[Order Date],"mmm")</f>
        <v>Jul</v>
      </c>
      <c r="E2073" t="s">
        <v>4245</v>
      </c>
      <c r="F2073" t="s">
        <v>15</v>
      </c>
      <c r="G2073" t="s">
        <v>93</v>
      </c>
      <c r="H2073" t="str">
        <f>VLOOKUP(Table2[[#This Row],[City]], Table46[], 2, FALSE)</f>
        <v>Tamil Nadu</v>
      </c>
      <c r="I2073" t="s">
        <v>75</v>
      </c>
      <c r="J2073" t="s">
        <v>307</v>
      </c>
      <c r="K2073" t="s">
        <v>4246</v>
      </c>
      <c r="L2073" s="2">
        <v>1</v>
      </c>
      <c r="M2073" s="11">
        <v>12879</v>
      </c>
      <c r="N2073" s="6">
        <v>15</v>
      </c>
      <c r="O2073" s="4">
        <f>Table2[[#This Row],[Discount]]/100</f>
        <v>0.15</v>
      </c>
      <c r="P2073" s="4" t="str">
        <f>IF(Table2[[#This Row],[Discount%]]=0,"No Discount",
IF(Table2[[#This Row],[Discount%]]&lt;=0.1,"Medium Discount",
IF(Table2[[#This Row],[Discount%]]&lt;=0.2,"High Discount")))</f>
        <v>High Discount</v>
      </c>
      <c r="Q2073" s="9">
        <f>(Table2[Unit_Price]*Table2[Quantity])*(Table2[Discount]/100)</f>
        <v>1931.85</v>
      </c>
      <c r="R2073" s="10">
        <v>10947.15</v>
      </c>
      <c r="S2073" s="10">
        <v>1290.3399999999999</v>
      </c>
      <c r="T2073" s="4">
        <f>Table2[Profit]/Table2[Sales]</f>
        <v>0.11786994788597946</v>
      </c>
      <c r="U2073" t="s">
        <v>38</v>
      </c>
    </row>
    <row r="2074" spans="1:21" x14ac:dyDescent="0.35">
      <c r="A2074">
        <v>12213</v>
      </c>
      <c r="B2074" s="1">
        <v>45802</v>
      </c>
      <c r="C2074" s="2">
        <f>YEAR(Table2[Order Date])</f>
        <v>2025</v>
      </c>
      <c r="D2074" s="2" t="str">
        <f>TEXT(Table2[Order Date],"mmm")</f>
        <v>May</v>
      </c>
      <c r="E2074" t="s">
        <v>4247</v>
      </c>
      <c r="F2074" t="s">
        <v>28</v>
      </c>
      <c r="G2074" t="s">
        <v>114</v>
      </c>
      <c r="H2074" t="str">
        <f>VLOOKUP(Table2[[#This Row],[City]], Table46[], 2, FALSE)</f>
        <v>Jharkhand</v>
      </c>
      <c r="I2074" t="s">
        <v>17</v>
      </c>
      <c r="J2074" t="s">
        <v>111</v>
      </c>
      <c r="K2074" t="s">
        <v>4248</v>
      </c>
      <c r="L2074" s="2">
        <v>3</v>
      </c>
      <c r="M2074" s="11">
        <v>15591</v>
      </c>
      <c r="N2074" s="6">
        <v>20</v>
      </c>
      <c r="O2074" s="4">
        <f>Table2[[#This Row],[Discount]]/100</f>
        <v>0.2</v>
      </c>
      <c r="P2074" s="4" t="str">
        <f>IF(Table2[[#This Row],[Discount%]]=0,"No Discount",
IF(Table2[[#This Row],[Discount%]]&lt;=0.1,"Medium Discount",
IF(Table2[[#This Row],[Discount%]]&lt;=0.2,"High Discount")))</f>
        <v>High Discount</v>
      </c>
      <c r="Q2074" s="9">
        <f>(Table2[Unit_Price]*Table2[Quantity])*(Table2[Discount]/100)</f>
        <v>9354.6</v>
      </c>
      <c r="R2074" s="10">
        <v>37418.400000000001</v>
      </c>
      <c r="S2074" s="10">
        <v>2570.79</v>
      </c>
      <c r="T2074" s="4">
        <f>Table2[Profit]/Table2[Sales]</f>
        <v>6.8703899685716108E-2</v>
      </c>
      <c r="U2074" t="s">
        <v>33</v>
      </c>
    </row>
    <row r="2075" spans="1:21" x14ac:dyDescent="0.35">
      <c r="A2075">
        <v>12214</v>
      </c>
      <c r="B2075" s="1">
        <v>45314</v>
      </c>
      <c r="C2075" s="2">
        <f>YEAR(Table2[Order Date])</f>
        <v>2024</v>
      </c>
      <c r="D2075" s="2" t="str">
        <f>TEXT(Table2[Order Date],"mmm")</f>
        <v>Jan</v>
      </c>
      <c r="E2075" t="s">
        <v>4249</v>
      </c>
      <c r="F2075" t="s">
        <v>28</v>
      </c>
      <c r="G2075" t="s">
        <v>144</v>
      </c>
      <c r="H2075" t="str">
        <f>VLOOKUP(Table2[[#This Row],[City]], Table46[], 2, FALSE)</f>
        <v>Assam</v>
      </c>
      <c r="I2075" t="s">
        <v>24</v>
      </c>
      <c r="J2075" t="s">
        <v>59</v>
      </c>
      <c r="K2075" t="s">
        <v>4250</v>
      </c>
      <c r="L2075" s="2">
        <v>4</v>
      </c>
      <c r="M2075" s="11">
        <v>34766</v>
      </c>
      <c r="N2075" s="6">
        <v>5</v>
      </c>
      <c r="O2075" s="4">
        <f>Table2[[#This Row],[Discount]]/100</f>
        <v>0.05</v>
      </c>
      <c r="P2075" s="4" t="str">
        <f>IF(Table2[[#This Row],[Discount%]]=0,"No Discount",
IF(Table2[[#This Row],[Discount%]]&lt;=0.1,"Medium Discount",
IF(Table2[[#This Row],[Discount%]]&lt;=0.2,"High Discount")))</f>
        <v>Medium Discount</v>
      </c>
      <c r="Q2075" s="9">
        <f>(Table2[Unit_Price]*Table2[Quantity])*(Table2[Discount]/100)</f>
        <v>6953.2000000000007</v>
      </c>
      <c r="R2075" s="10">
        <v>132110.79999999999</v>
      </c>
      <c r="S2075" s="10">
        <v>18786.46</v>
      </c>
      <c r="T2075" s="4">
        <f>Table2[Profit]/Table2[Sales]</f>
        <v>0.14220230291543159</v>
      </c>
      <c r="U2075" t="s">
        <v>38</v>
      </c>
    </row>
    <row r="2076" spans="1:21" x14ac:dyDescent="0.35">
      <c r="A2076">
        <v>12215</v>
      </c>
      <c r="B2076" s="1">
        <v>45723</v>
      </c>
      <c r="C2076" s="2">
        <f>YEAR(Table2[Order Date])</f>
        <v>2025</v>
      </c>
      <c r="D2076" s="2" t="str">
        <f>TEXT(Table2[Order Date],"mmm")</f>
        <v>Mar</v>
      </c>
      <c r="E2076" t="s">
        <v>4251</v>
      </c>
      <c r="F2076" t="s">
        <v>15</v>
      </c>
      <c r="G2076" t="s">
        <v>16</v>
      </c>
      <c r="H2076" t="str">
        <f>VLOOKUP(Table2[[#This Row],[City]], Table46[], 2, FALSE)</f>
        <v>Karnataka</v>
      </c>
      <c r="I2076" t="s">
        <v>75</v>
      </c>
      <c r="J2076" t="s">
        <v>240</v>
      </c>
      <c r="K2076" t="s">
        <v>4252</v>
      </c>
      <c r="L2076" s="2">
        <v>5</v>
      </c>
      <c r="M2076" s="11">
        <v>76737</v>
      </c>
      <c r="N2076" s="6">
        <v>20</v>
      </c>
      <c r="O2076" s="4">
        <f>Table2[[#This Row],[Discount]]/100</f>
        <v>0.2</v>
      </c>
      <c r="P2076" s="4" t="str">
        <f>IF(Table2[[#This Row],[Discount%]]=0,"No Discount",
IF(Table2[[#This Row],[Discount%]]&lt;=0.1,"Medium Discount",
IF(Table2[[#This Row],[Discount%]]&lt;=0.2,"High Discount")))</f>
        <v>High Discount</v>
      </c>
      <c r="Q2076" s="9">
        <f>(Table2[Unit_Price]*Table2[Quantity])*(Table2[Discount]/100)</f>
        <v>76737</v>
      </c>
      <c r="R2076" s="10">
        <v>306948</v>
      </c>
      <c r="S2076" s="10">
        <v>64842.86</v>
      </c>
      <c r="T2076" s="4">
        <f>Table2[Profit]/Table2[Sales]</f>
        <v>0.21125030949867729</v>
      </c>
      <c r="U2076" t="s">
        <v>72</v>
      </c>
    </row>
    <row r="2077" spans="1:21" x14ac:dyDescent="0.35">
      <c r="A2077">
        <v>12216</v>
      </c>
      <c r="B2077" s="1">
        <v>45538</v>
      </c>
      <c r="C2077" s="2">
        <f>YEAR(Table2[Order Date])</f>
        <v>2024</v>
      </c>
      <c r="D2077" s="2" t="str">
        <f>TEXT(Table2[Order Date],"mmm")</f>
        <v>Sep</v>
      </c>
      <c r="E2077" t="s">
        <v>4253</v>
      </c>
      <c r="F2077" t="s">
        <v>22</v>
      </c>
      <c r="G2077" t="s">
        <v>167</v>
      </c>
      <c r="H2077" t="str">
        <f>VLOOKUP(Table2[[#This Row],[City]], Table46[], 2, FALSE)</f>
        <v>Punjab</v>
      </c>
      <c r="I2077" t="s">
        <v>86</v>
      </c>
      <c r="J2077" t="s">
        <v>171</v>
      </c>
      <c r="K2077" t="s">
        <v>4254</v>
      </c>
      <c r="L2077" s="2">
        <v>4</v>
      </c>
      <c r="M2077" s="11">
        <v>41374</v>
      </c>
      <c r="N2077" s="6">
        <v>5</v>
      </c>
      <c r="O2077" s="4">
        <f>Table2[[#This Row],[Discount]]/100</f>
        <v>0.05</v>
      </c>
      <c r="P2077" s="4" t="str">
        <f>IF(Table2[[#This Row],[Discount%]]=0,"No Discount",
IF(Table2[[#This Row],[Discount%]]&lt;=0.1,"Medium Discount",
IF(Table2[[#This Row],[Discount%]]&lt;=0.2,"High Discount")))</f>
        <v>Medium Discount</v>
      </c>
      <c r="Q2077" s="9">
        <f>(Table2[Unit_Price]*Table2[Quantity])*(Table2[Discount]/100)</f>
        <v>8274.8000000000011</v>
      </c>
      <c r="R2077" s="10">
        <v>157221.20000000001</v>
      </c>
      <c r="S2077" s="10">
        <v>11773.36</v>
      </c>
      <c r="T2077" s="4">
        <f>Table2[Profit]/Table2[Sales]</f>
        <v>7.4884048716076457E-2</v>
      </c>
      <c r="U2077" t="s">
        <v>33</v>
      </c>
    </row>
    <row r="2078" spans="1:21" x14ac:dyDescent="0.35">
      <c r="A2078">
        <v>12217</v>
      </c>
      <c r="B2078" s="1">
        <v>45706</v>
      </c>
      <c r="C2078" s="2">
        <f>YEAR(Table2[Order Date])</f>
        <v>2025</v>
      </c>
      <c r="D2078" s="2" t="str">
        <f>TEXT(Table2[Order Date],"mmm")</f>
        <v>Feb</v>
      </c>
      <c r="E2078" t="s">
        <v>4255</v>
      </c>
      <c r="F2078" t="s">
        <v>15</v>
      </c>
      <c r="G2078" t="s">
        <v>174</v>
      </c>
      <c r="H2078" t="str">
        <f>VLOOKUP(Table2[[#This Row],[City]], Table46[], 2, FALSE)</f>
        <v>Tamil Nadu</v>
      </c>
      <c r="I2078" t="s">
        <v>96</v>
      </c>
      <c r="J2078" t="s">
        <v>156</v>
      </c>
      <c r="K2078" t="s">
        <v>4256</v>
      </c>
      <c r="L2078" s="2">
        <v>5</v>
      </c>
      <c r="M2078" s="11">
        <v>20898</v>
      </c>
      <c r="N2078" s="6">
        <v>0</v>
      </c>
      <c r="O2078" s="4">
        <f>Table2[[#This Row],[Discount]]/100</f>
        <v>0</v>
      </c>
      <c r="P2078" s="4" t="str">
        <f>IF(Table2[[#This Row],[Discount%]]=0,"No Discount",
IF(Table2[[#This Row],[Discount%]]&lt;=0.1,"Medium Discount",
IF(Table2[[#This Row],[Discount%]]&lt;=0.2,"High Discount")))</f>
        <v>No Discount</v>
      </c>
      <c r="Q2078" s="9">
        <f>(Table2[Unit_Price]*Table2[Quantity])*(Table2[Discount]/100)</f>
        <v>0</v>
      </c>
      <c r="R2078" s="10">
        <v>104490</v>
      </c>
      <c r="S2078" s="10">
        <v>20917.21</v>
      </c>
      <c r="T2078" s="4">
        <f>Table2[Profit]/Table2[Sales]</f>
        <v>0.20018384534405206</v>
      </c>
      <c r="U2078" t="s">
        <v>83</v>
      </c>
    </row>
    <row r="2079" spans="1:21" x14ac:dyDescent="0.35">
      <c r="A2079">
        <v>12218</v>
      </c>
      <c r="B2079" s="1">
        <v>45878</v>
      </c>
      <c r="C2079" s="2">
        <f>YEAR(Table2[Order Date])</f>
        <v>2025</v>
      </c>
      <c r="D2079" s="2" t="str">
        <f>TEXT(Table2[Order Date],"mmm")</f>
        <v>Aug</v>
      </c>
      <c r="E2079" t="s">
        <v>4257</v>
      </c>
      <c r="F2079" t="s">
        <v>40</v>
      </c>
      <c r="G2079" t="s">
        <v>62</v>
      </c>
      <c r="H2079" t="str">
        <f>VLOOKUP(Table2[[#This Row],[City]], Table46[], 2, FALSE)</f>
        <v>Goa</v>
      </c>
      <c r="I2079" t="s">
        <v>46</v>
      </c>
      <c r="J2079" t="s">
        <v>209</v>
      </c>
      <c r="K2079" t="s">
        <v>4258</v>
      </c>
      <c r="L2079" s="2">
        <v>5</v>
      </c>
      <c r="M2079" s="11">
        <v>24456</v>
      </c>
      <c r="N2079" s="6">
        <v>15</v>
      </c>
      <c r="O2079" s="4">
        <f>Table2[[#This Row],[Discount]]/100</f>
        <v>0.15</v>
      </c>
      <c r="P2079" s="4" t="str">
        <f>IF(Table2[[#This Row],[Discount%]]=0,"No Discount",
IF(Table2[[#This Row],[Discount%]]&lt;=0.1,"Medium Discount",
IF(Table2[[#This Row],[Discount%]]&lt;=0.2,"High Discount")))</f>
        <v>High Discount</v>
      </c>
      <c r="Q2079" s="9">
        <f>(Table2[Unit_Price]*Table2[Quantity])*(Table2[Discount]/100)</f>
        <v>18342</v>
      </c>
      <c r="R2079" s="10">
        <v>103938</v>
      </c>
      <c r="S2079" s="10">
        <v>20418.54</v>
      </c>
      <c r="T2079" s="4">
        <f>Table2[Profit]/Table2[Sales]</f>
        <v>0.19644922934826531</v>
      </c>
      <c r="U2079" t="s">
        <v>20</v>
      </c>
    </row>
    <row r="2080" spans="1:21" x14ac:dyDescent="0.35">
      <c r="A2080">
        <v>12219</v>
      </c>
      <c r="B2080" s="1">
        <v>45510</v>
      </c>
      <c r="C2080" s="2">
        <f>YEAR(Table2[Order Date])</f>
        <v>2024</v>
      </c>
      <c r="D2080" s="2" t="str">
        <f>TEXT(Table2[Order Date],"mmm")</f>
        <v>Aug</v>
      </c>
      <c r="E2080" t="s">
        <v>4259</v>
      </c>
      <c r="F2080" t="s">
        <v>22</v>
      </c>
      <c r="G2080" t="s">
        <v>74</v>
      </c>
      <c r="H2080" t="str">
        <f>VLOOKUP(Table2[[#This Row],[City]], Table46[], 2, FALSE)</f>
        <v>Chandigarh</v>
      </c>
      <c r="I2080" t="s">
        <v>75</v>
      </c>
      <c r="J2080" t="s">
        <v>409</v>
      </c>
      <c r="K2080" t="s">
        <v>4260</v>
      </c>
      <c r="L2080" s="2">
        <v>1</v>
      </c>
      <c r="M2080" s="11">
        <v>27272</v>
      </c>
      <c r="N2080" s="6">
        <v>5</v>
      </c>
      <c r="O2080" s="4">
        <f>Table2[[#This Row],[Discount]]/100</f>
        <v>0.05</v>
      </c>
      <c r="P2080" s="4" t="str">
        <f>IF(Table2[[#This Row],[Discount%]]=0,"No Discount",
IF(Table2[[#This Row],[Discount%]]&lt;=0.1,"Medium Discount",
IF(Table2[[#This Row],[Discount%]]&lt;=0.2,"High Discount")))</f>
        <v>Medium Discount</v>
      </c>
      <c r="Q2080" s="9">
        <f>(Table2[Unit_Price]*Table2[Quantity])*(Table2[Discount]/100)</f>
        <v>1363.6000000000001</v>
      </c>
      <c r="R2080" s="10">
        <v>25908.400000000001</v>
      </c>
      <c r="S2080" s="10">
        <v>3410.62</v>
      </c>
      <c r="T2080" s="4">
        <f>Table2[Profit]/Table2[Sales]</f>
        <v>0.1316414753516234</v>
      </c>
      <c r="U2080" t="s">
        <v>20</v>
      </c>
    </row>
    <row r="2081" spans="1:21" x14ac:dyDescent="0.35">
      <c r="A2081">
        <v>12220</v>
      </c>
      <c r="B2081" s="1">
        <v>45262</v>
      </c>
      <c r="C2081" s="2">
        <f>YEAR(Table2[Order Date])</f>
        <v>2023</v>
      </c>
      <c r="D2081" s="2" t="str">
        <f>TEXT(Table2[Order Date],"mmm")</f>
        <v>Dec</v>
      </c>
      <c r="E2081" t="s">
        <v>4261</v>
      </c>
      <c r="F2081" t="s">
        <v>22</v>
      </c>
      <c r="G2081" t="s">
        <v>58</v>
      </c>
      <c r="H2081" t="str">
        <f>VLOOKUP(Table2[[#This Row],[City]], Table46[], 2, FALSE)</f>
        <v>Rajashtan</v>
      </c>
      <c r="I2081" t="s">
        <v>30</v>
      </c>
      <c r="J2081" t="s">
        <v>104</v>
      </c>
      <c r="K2081" t="s">
        <v>4262</v>
      </c>
      <c r="L2081" s="2">
        <v>4</v>
      </c>
      <c r="M2081" s="11">
        <v>10292</v>
      </c>
      <c r="N2081" s="6">
        <v>0</v>
      </c>
      <c r="O2081" s="4">
        <f>Table2[[#This Row],[Discount]]/100</f>
        <v>0</v>
      </c>
      <c r="P2081" s="4" t="str">
        <f>IF(Table2[[#This Row],[Discount%]]=0,"No Discount",
IF(Table2[[#This Row],[Discount%]]&lt;=0.1,"Medium Discount",
IF(Table2[[#This Row],[Discount%]]&lt;=0.2,"High Discount")))</f>
        <v>No Discount</v>
      </c>
      <c r="Q2081" s="9">
        <f>(Table2[Unit_Price]*Table2[Quantity])*(Table2[Discount]/100)</f>
        <v>0</v>
      </c>
      <c r="R2081" s="10">
        <v>41168</v>
      </c>
      <c r="S2081" s="10">
        <v>9097.57</v>
      </c>
      <c r="T2081" s="4">
        <f>Table2[Profit]/Table2[Sales]</f>
        <v>0.22098644578313253</v>
      </c>
      <c r="U2081" t="s">
        <v>38</v>
      </c>
    </row>
    <row r="2082" spans="1:21" x14ac:dyDescent="0.35">
      <c r="A2082">
        <v>12221</v>
      </c>
      <c r="B2082" s="1">
        <v>45457</v>
      </c>
      <c r="C2082" s="2">
        <f>YEAR(Table2[Order Date])</f>
        <v>2024</v>
      </c>
      <c r="D2082" s="2" t="str">
        <f>TEXT(Table2[Order Date],"mmm")</f>
        <v>Jun</v>
      </c>
      <c r="E2082" t="s">
        <v>4263</v>
      </c>
      <c r="F2082" t="s">
        <v>15</v>
      </c>
      <c r="G2082" t="s">
        <v>68</v>
      </c>
      <c r="H2082" t="str">
        <f>VLOOKUP(Table2[[#This Row],[City]], Table46[], 2, FALSE)</f>
        <v>Telangana</v>
      </c>
      <c r="I2082" t="s">
        <v>129</v>
      </c>
      <c r="J2082" t="s">
        <v>130</v>
      </c>
      <c r="K2082" t="s">
        <v>4264</v>
      </c>
      <c r="L2082" s="2">
        <v>1</v>
      </c>
      <c r="M2082" s="11">
        <v>27923</v>
      </c>
      <c r="N2082" s="6">
        <v>20</v>
      </c>
      <c r="O2082" s="4">
        <f>Table2[[#This Row],[Discount]]/100</f>
        <v>0.2</v>
      </c>
      <c r="P2082" s="4" t="str">
        <f>IF(Table2[[#This Row],[Discount%]]=0,"No Discount",
IF(Table2[[#This Row],[Discount%]]&lt;=0.1,"Medium Discount",
IF(Table2[[#This Row],[Discount%]]&lt;=0.2,"High Discount")))</f>
        <v>High Discount</v>
      </c>
      <c r="Q2082" s="9">
        <f>(Table2[Unit_Price]*Table2[Quantity])*(Table2[Discount]/100)</f>
        <v>5584.6</v>
      </c>
      <c r="R2082" s="10">
        <v>22338.400000000001</v>
      </c>
      <c r="S2082" s="10">
        <v>1361.3</v>
      </c>
      <c r="T2082" s="4">
        <f>Table2[Profit]/Table2[Sales]</f>
        <v>6.093990617054041E-2</v>
      </c>
      <c r="U2082" t="s">
        <v>72</v>
      </c>
    </row>
    <row r="2083" spans="1:21" x14ac:dyDescent="0.35">
      <c r="A2083">
        <v>12222</v>
      </c>
      <c r="B2083" s="1">
        <v>45637</v>
      </c>
      <c r="C2083" s="2">
        <f>YEAR(Table2[Order Date])</f>
        <v>2024</v>
      </c>
      <c r="D2083" s="2" t="str">
        <f>TEXT(Table2[Order Date],"mmm")</f>
        <v>Dec</v>
      </c>
      <c r="E2083" t="s">
        <v>4265</v>
      </c>
      <c r="F2083" t="s">
        <v>15</v>
      </c>
      <c r="G2083" t="s">
        <v>147</v>
      </c>
      <c r="H2083" t="str">
        <f>VLOOKUP(Table2[[#This Row],[City]], Table46[], 2, FALSE)</f>
        <v>Kerala</v>
      </c>
      <c r="I2083" t="s">
        <v>46</v>
      </c>
      <c r="J2083" t="s">
        <v>209</v>
      </c>
      <c r="K2083" t="s">
        <v>4266</v>
      </c>
      <c r="L2083" s="2">
        <v>4</v>
      </c>
      <c r="M2083" s="11">
        <v>42692</v>
      </c>
      <c r="N2083" s="6">
        <v>20</v>
      </c>
      <c r="O2083" s="4">
        <f>Table2[[#This Row],[Discount]]/100</f>
        <v>0.2</v>
      </c>
      <c r="P2083" s="4" t="str">
        <f>IF(Table2[[#This Row],[Discount%]]=0,"No Discount",
IF(Table2[[#This Row],[Discount%]]&lt;=0.1,"Medium Discount",
IF(Table2[[#This Row],[Discount%]]&lt;=0.2,"High Discount")))</f>
        <v>High Discount</v>
      </c>
      <c r="Q2083" s="9">
        <f>(Table2[Unit_Price]*Table2[Quantity])*(Table2[Discount]/100)</f>
        <v>34153.599999999999</v>
      </c>
      <c r="R2083" s="10">
        <v>136614.39999999999</v>
      </c>
      <c r="S2083" s="10">
        <v>9702.94</v>
      </c>
      <c r="T2083" s="4">
        <f>Table2[Profit]/Table2[Sales]</f>
        <v>7.102428440925701E-2</v>
      </c>
      <c r="U2083" t="s">
        <v>33</v>
      </c>
    </row>
    <row r="2084" spans="1:21" x14ac:dyDescent="0.35">
      <c r="A2084">
        <v>12223</v>
      </c>
      <c r="B2084" s="1">
        <v>45666</v>
      </c>
      <c r="C2084" s="2">
        <f>YEAR(Table2[Order Date])</f>
        <v>2025</v>
      </c>
      <c r="D2084" s="2" t="str">
        <f>TEXT(Table2[Order Date],"mmm")</f>
        <v>Jan</v>
      </c>
      <c r="E2084" t="s">
        <v>4267</v>
      </c>
      <c r="F2084" t="s">
        <v>40</v>
      </c>
      <c r="G2084" t="s">
        <v>50</v>
      </c>
      <c r="H2084" t="str">
        <f>VLOOKUP(Table2[[#This Row],[City]], Table46[], 2, FALSE)</f>
        <v>Maharashtra</v>
      </c>
      <c r="I2084" t="s">
        <v>96</v>
      </c>
      <c r="J2084" t="s">
        <v>138</v>
      </c>
      <c r="K2084" t="s">
        <v>4268</v>
      </c>
      <c r="L2084" s="2">
        <v>1</v>
      </c>
      <c r="M2084" s="11">
        <v>23775</v>
      </c>
      <c r="N2084" s="6">
        <v>10</v>
      </c>
      <c r="O2084" s="4">
        <f>Table2[[#This Row],[Discount]]/100</f>
        <v>0.1</v>
      </c>
      <c r="P2084" s="4" t="str">
        <f>IF(Table2[[#This Row],[Discount%]]=0,"No Discount",
IF(Table2[[#This Row],[Discount%]]&lt;=0.1,"Medium Discount",
IF(Table2[[#This Row],[Discount%]]&lt;=0.2,"High Discount")))</f>
        <v>Medium Discount</v>
      </c>
      <c r="Q2084" s="9">
        <f>(Table2[Unit_Price]*Table2[Quantity])*(Table2[Discount]/100)</f>
        <v>2377.5</v>
      </c>
      <c r="R2084" s="10">
        <v>21397.5</v>
      </c>
      <c r="S2084" s="10">
        <v>1453.83</v>
      </c>
      <c r="T2084" s="4">
        <f>Table2[Profit]/Table2[Sales]</f>
        <v>6.794391868208903E-2</v>
      </c>
      <c r="U2084" t="s">
        <v>72</v>
      </c>
    </row>
    <row r="2085" spans="1:21" x14ac:dyDescent="0.35">
      <c r="A2085">
        <v>12224</v>
      </c>
      <c r="B2085" s="1">
        <v>45915</v>
      </c>
      <c r="C2085" s="2">
        <f>YEAR(Table2[Order Date])</f>
        <v>2025</v>
      </c>
      <c r="D2085" s="2" t="str">
        <f>TEXT(Table2[Order Date],"mmm")</f>
        <v>Sep</v>
      </c>
      <c r="E2085" t="s">
        <v>4269</v>
      </c>
      <c r="F2085" t="s">
        <v>28</v>
      </c>
      <c r="G2085" t="s">
        <v>114</v>
      </c>
      <c r="H2085" t="str">
        <f>VLOOKUP(Table2[[#This Row],[City]], Table46[], 2, FALSE)</f>
        <v>Jharkhand</v>
      </c>
      <c r="I2085" t="s">
        <v>86</v>
      </c>
      <c r="J2085" t="s">
        <v>296</v>
      </c>
      <c r="K2085" t="s">
        <v>4270</v>
      </c>
      <c r="L2085" s="2">
        <v>4</v>
      </c>
      <c r="M2085" s="11">
        <v>44235</v>
      </c>
      <c r="N2085" s="6">
        <v>5</v>
      </c>
      <c r="O2085" s="4">
        <f>Table2[[#This Row],[Discount]]/100</f>
        <v>0.05</v>
      </c>
      <c r="P2085" s="4" t="str">
        <f>IF(Table2[[#This Row],[Discount%]]=0,"No Discount",
IF(Table2[[#This Row],[Discount%]]&lt;=0.1,"Medium Discount",
IF(Table2[[#This Row],[Discount%]]&lt;=0.2,"High Discount")))</f>
        <v>Medium Discount</v>
      </c>
      <c r="Q2085" s="9">
        <f>(Table2[Unit_Price]*Table2[Quantity])*(Table2[Discount]/100)</f>
        <v>8847</v>
      </c>
      <c r="R2085" s="10">
        <v>168093</v>
      </c>
      <c r="S2085" s="10">
        <v>9289.73</v>
      </c>
      <c r="T2085" s="4">
        <f>Table2[Profit]/Table2[Sales]</f>
        <v>5.5265418548065652E-2</v>
      </c>
      <c r="U2085" t="s">
        <v>38</v>
      </c>
    </row>
    <row r="2086" spans="1:21" x14ac:dyDescent="0.35">
      <c r="A2086">
        <v>12225</v>
      </c>
      <c r="B2086" s="1">
        <v>45674</v>
      </c>
      <c r="C2086" s="2">
        <f>YEAR(Table2[Order Date])</f>
        <v>2025</v>
      </c>
      <c r="D2086" s="2" t="str">
        <f>TEXT(Table2[Order Date],"mmm")</f>
        <v>Jan</v>
      </c>
      <c r="E2086" t="s">
        <v>4271</v>
      </c>
      <c r="F2086" t="s">
        <v>15</v>
      </c>
      <c r="G2086" t="s">
        <v>68</v>
      </c>
      <c r="H2086" t="str">
        <f>VLOOKUP(Table2[[#This Row],[City]], Table46[], 2, FALSE)</f>
        <v>Telangana</v>
      </c>
      <c r="I2086" t="s">
        <v>86</v>
      </c>
      <c r="J2086" t="s">
        <v>118</v>
      </c>
      <c r="K2086" t="s">
        <v>4272</v>
      </c>
      <c r="L2086" s="2">
        <v>3</v>
      </c>
      <c r="M2086" s="11">
        <v>20810</v>
      </c>
      <c r="N2086" s="6">
        <v>20</v>
      </c>
      <c r="O2086" s="4">
        <f>Table2[[#This Row],[Discount]]/100</f>
        <v>0.2</v>
      </c>
      <c r="P2086" s="4" t="str">
        <f>IF(Table2[[#This Row],[Discount%]]=0,"No Discount",
IF(Table2[[#This Row],[Discount%]]&lt;=0.1,"Medium Discount",
IF(Table2[[#This Row],[Discount%]]&lt;=0.2,"High Discount")))</f>
        <v>High Discount</v>
      </c>
      <c r="Q2086" s="9">
        <f>(Table2[Unit_Price]*Table2[Quantity])*(Table2[Discount]/100)</f>
        <v>12486</v>
      </c>
      <c r="R2086" s="10">
        <v>49944</v>
      </c>
      <c r="S2086" s="10">
        <v>8637.44</v>
      </c>
      <c r="T2086" s="4">
        <f>Table2[Profit]/Table2[Sales]</f>
        <v>0.1729424955950665</v>
      </c>
      <c r="U2086" t="s">
        <v>72</v>
      </c>
    </row>
    <row r="2087" spans="1:21" x14ac:dyDescent="0.35">
      <c r="A2087">
        <v>12226</v>
      </c>
      <c r="B2087" s="1">
        <v>45504</v>
      </c>
      <c r="C2087" s="2">
        <f>YEAR(Table2[Order Date])</f>
        <v>2024</v>
      </c>
      <c r="D2087" s="2" t="str">
        <f>TEXT(Table2[Order Date],"mmm")</f>
        <v>Jul</v>
      </c>
      <c r="E2087" t="s">
        <v>4273</v>
      </c>
      <c r="F2087" t="s">
        <v>28</v>
      </c>
      <c r="G2087" t="s">
        <v>114</v>
      </c>
      <c r="H2087" t="str">
        <f>VLOOKUP(Table2[[#This Row],[City]], Table46[], 2, FALSE)</f>
        <v>Jharkhand</v>
      </c>
      <c r="I2087" t="s">
        <v>96</v>
      </c>
      <c r="J2087" t="s">
        <v>214</v>
      </c>
      <c r="K2087" t="s">
        <v>4274</v>
      </c>
      <c r="L2087" s="2">
        <v>5</v>
      </c>
      <c r="M2087" s="11">
        <v>77672</v>
      </c>
      <c r="N2087" s="6">
        <v>5</v>
      </c>
      <c r="O2087" s="4">
        <f>Table2[[#This Row],[Discount]]/100</f>
        <v>0.05</v>
      </c>
      <c r="P2087" s="4" t="str">
        <f>IF(Table2[[#This Row],[Discount%]]=0,"No Discount",
IF(Table2[[#This Row],[Discount%]]&lt;=0.1,"Medium Discount",
IF(Table2[[#This Row],[Discount%]]&lt;=0.2,"High Discount")))</f>
        <v>Medium Discount</v>
      </c>
      <c r="Q2087" s="9">
        <f>(Table2[Unit_Price]*Table2[Quantity])*(Table2[Discount]/100)</f>
        <v>19418</v>
      </c>
      <c r="R2087" s="10">
        <v>368942</v>
      </c>
      <c r="S2087" s="10">
        <v>39518.29</v>
      </c>
      <c r="T2087" s="4">
        <f>Table2[Profit]/Table2[Sales]</f>
        <v>0.10711247296323</v>
      </c>
      <c r="U2087" t="s">
        <v>33</v>
      </c>
    </row>
    <row r="2088" spans="1:21" x14ac:dyDescent="0.35">
      <c r="A2088">
        <v>12227</v>
      </c>
      <c r="B2088" s="1">
        <v>45736</v>
      </c>
      <c r="C2088" s="2">
        <f>YEAR(Table2[Order Date])</f>
        <v>2025</v>
      </c>
      <c r="D2088" s="2" t="str">
        <f>TEXT(Table2[Order Date],"mmm")</f>
        <v>Mar</v>
      </c>
      <c r="E2088" t="s">
        <v>4275</v>
      </c>
      <c r="F2088" t="s">
        <v>40</v>
      </c>
      <c r="G2088" t="s">
        <v>50</v>
      </c>
      <c r="H2088" t="str">
        <f>VLOOKUP(Table2[[#This Row],[City]], Table46[], 2, FALSE)</f>
        <v>Maharashtra</v>
      </c>
      <c r="I2088" t="s">
        <v>69</v>
      </c>
      <c r="J2088" t="s">
        <v>123</v>
      </c>
      <c r="K2088" t="s">
        <v>4276</v>
      </c>
      <c r="L2088" s="2">
        <v>2</v>
      </c>
      <c r="M2088" s="11">
        <v>31668</v>
      </c>
      <c r="N2088" s="6">
        <v>5</v>
      </c>
      <c r="O2088" s="4">
        <f>Table2[[#This Row],[Discount]]/100</f>
        <v>0.05</v>
      </c>
      <c r="P2088" s="4" t="str">
        <f>IF(Table2[[#This Row],[Discount%]]=0,"No Discount",
IF(Table2[[#This Row],[Discount%]]&lt;=0.1,"Medium Discount",
IF(Table2[[#This Row],[Discount%]]&lt;=0.2,"High Discount")))</f>
        <v>Medium Discount</v>
      </c>
      <c r="Q2088" s="9">
        <f>(Table2[Unit_Price]*Table2[Quantity])*(Table2[Discount]/100)</f>
        <v>3166.8</v>
      </c>
      <c r="R2088" s="10">
        <v>60169.2</v>
      </c>
      <c r="S2088" s="10">
        <v>10760.64</v>
      </c>
      <c r="T2088" s="4">
        <f>Table2[Profit]/Table2[Sales]</f>
        <v>0.17883967212460861</v>
      </c>
      <c r="U2088" t="s">
        <v>83</v>
      </c>
    </row>
    <row r="2089" spans="1:21" x14ac:dyDescent="0.35">
      <c r="A2089">
        <v>12228</v>
      </c>
      <c r="B2089" s="1">
        <v>45247</v>
      </c>
      <c r="C2089" s="2">
        <f>YEAR(Table2[Order Date])</f>
        <v>2023</v>
      </c>
      <c r="D2089" s="2" t="str">
        <f>TEXT(Table2[Order Date],"mmm")</f>
        <v>Nov</v>
      </c>
      <c r="E2089" t="s">
        <v>4277</v>
      </c>
      <c r="F2089" t="s">
        <v>15</v>
      </c>
      <c r="G2089" t="s">
        <v>147</v>
      </c>
      <c r="H2089" t="str">
        <f>VLOOKUP(Table2[[#This Row],[City]], Table46[], 2, FALSE)</f>
        <v>Kerala</v>
      </c>
      <c r="I2089" t="s">
        <v>86</v>
      </c>
      <c r="J2089" t="s">
        <v>90</v>
      </c>
      <c r="K2089" t="s">
        <v>2972</v>
      </c>
      <c r="L2089" s="2">
        <v>5</v>
      </c>
      <c r="M2089" s="11">
        <v>27424</v>
      </c>
      <c r="N2089" s="6">
        <v>10</v>
      </c>
      <c r="O2089" s="4">
        <f>Table2[[#This Row],[Discount]]/100</f>
        <v>0.1</v>
      </c>
      <c r="P2089" s="4" t="str">
        <f>IF(Table2[[#This Row],[Discount%]]=0,"No Discount",
IF(Table2[[#This Row],[Discount%]]&lt;=0.1,"Medium Discount",
IF(Table2[[#This Row],[Discount%]]&lt;=0.2,"High Discount")))</f>
        <v>Medium Discount</v>
      </c>
      <c r="Q2089" s="9">
        <f>(Table2[Unit_Price]*Table2[Quantity])*(Table2[Discount]/100)</f>
        <v>13712</v>
      </c>
      <c r="R2089" s="10">
        <v>123408</v>
      </c>
      <c r="S2089" s="10">
        <v>18240.32</v>
      </c>
      <c r="T2089" s="4">
        <f>Table2[Profit]/Table2[Sales]</f>
        <v>0.14780500453779333</v>
      </c>
      <c r="U2089" t="s">
        <v>72</v>
      </c>
    </row>
    <row r="2090" spans="1:21" x14ac:dyDescent="0.35">
      <c r="A2090">
        <v>12229</v>
      </c>
      <c r="B2090" s="1">
        <v>45495</v>
      </c>
      <c r="C2090" s="2">
        <f>YEAR(Table2[Order Date])</f>
        <v>2024</v>
      </c>
      <c r="D2090" s="2" t="str">
        <f>TEXT(Table2[Order Date],"mmm")</f>
        <v>Jul</v>
      </c>
      <c r="E2090" t="s">
        <v>4278</v>
      </c>
      <c r="F2090" t="s">
        <v>40</v>
      </c>
      <c r="G2090" t="s">
        <v>110</v>
      </c>
      <c r="H2090" t="str">
        <f>VLOOKUP(Table2[[#This Row],[City]], Table46[], 2, FALSE)</f>
        <v>Gujarat</v>
      </c>
      <c r="I2090" t="s">
        <v>30</v>
      </c>
      <c r="J2090" t="s">
        <v>322</v>
      </c>
      <c r="K2090" t="s">
        <v>4279</v>
      </c>
      <c r="L2090" s="2">
        <v>4</v>
      </c>
      <c r="M2090" s="11">
        <v>2038</v>
      </c>
      <c r="N2090" s="6">
        <v>15</v>
      </c>
      <c r="O2090" s="4">
        <f>Table2[[#This Row],[Discount]]/100</f>
        <v>0.15</v>
      </c>
      <c r="P2090" s="4" t="str">
        <f>IF(Table2[[#This Row],[Discount%]]=0,"No Discount",
IF(Table2[[#This Row],[Discount%]]&lt;=0.1,"Medium Discount",
IF(Table2[[#This Row],[Discount%]]&lt;=0.2,"High Discount")))</f>
        <v>High Discount</v>
      </c>
      <c r="Q2090" s="9">
        <f>(Table2[Unit_Price]*Table2[Quantity])*(Table2[Discount]/100)</f>
        <v>1222.8</v>
      </c>
      <c r="R2090" s="10">
        <v>6929.2</v>
      </c>
      <c r="S2090" s="10">
        <v>895.02</v>
      </c>
      <c r="T2090" s="4">
        <f>Table2[Profit]/Table2[Sales]</f>
        <v>0.12916642613865958</v>
      </c>
      <c r="U2090" t="s">
        <v>33</v>
      </c>
    </row>
    <row r="2091" spans="1:21" x14ac:dyDescent="0.35">
      <c r="A2091">
        <v>12230</v>
      </c>
      <c r="B2091" s="1">
        <v>45890</v>
      </c>
      <c r="C2091" s="2">
        <f>YEAR(Table2[Order Date])</f>
        <v>2025</v>
      </c>
      <c r="D2091" s="2" t="str">
        <f>TEXT(Table2[Order Date],"mmm")</f>
        <v>Aug</v>
      </c>
      <c r="E2091" t="s">
        <v>4280</v>
      </c>
      <c r="F2091" t="s">
        <v>40</v>
      </c>
      <c r="G2091" t="s">
        <v>110</v>
      </c>
      <c r="H2091" t="str">
        <f>VLOOKUP(Table2[[#This Row],[City]], Table46[], 2, FALSE)</f>
        <v>Gujarat</v>
      </c>
      <c r="I2091" t="s">
        <v>96</v>
      </c>
      <c r="J2091" t="s">
        <v>138</v>
      </c>
      <c r="K2091" t="s">
        <v>4281</v>
      </c>
      <c r="L2091" s="2">
        <v>4</v>
      </c>
      <c r="M2091" s="11">
        <v>33014</v>
      </c>
      <c r="N2091" s="6">
        <v>10</v>
      </c>
      <c r="O2091" s="4">
        <f>Table2[[#This Row],[Discount]]/100</f>
        <v>0.1</v>
      </c>
      <c r="P2091" s="4" t="str">
        <f>IF(Table2[[#This Row],[Discount%]]=0,"No Discount",
IF(Table2[[#This Row],[Discount%]]&lt;=0.1,"Medium Discount",
IF(Table2[[#This Row],[Discount%]]&lt;=0.2,"High Discount")))</f>
        <v>Medium Discount</v>
      </c>
      <c r="Q2091" s="9">
        <f>(Table2[Unit_Price]*Table2[Quantity])*(Table2[Discount]/100)</f>
        <v>13205.6</v>
      </c>
      <c r="R2091" s="10">
        <v>118850.4</v>
      </c>
      <c r="S2091" s="10">
        <v>29592.799999999999</v>
      </c>
      <c r="T2091" s="4">
        <f>Table2[Profit]/Table2[Sales]</f>
        <v>0.24899201012365124</v>
      </c>
      <c r="U2091" t="s">
        <v>20</v>
      </c>
    </row>
    <row r="2092" spans="1:21" x14ac:dyDescent="0.35">
      <c r="A2092">
        <v>12231</v>
      </c>
      <c r="B2092" s="1">
        <v>45290</v>
      </c>
      <c r="C2092" s="2">
        <f>YEAR(Table2[Order Date])</f>
        <v>2023</v>
      </c>
      <c r="D2092" s="2" t="str">
        <f>TEXT(Table2[Order Date],"mmm")</f>
        <v>Dec</v>
      </c>
      <c r="E2092" t="s">
        <v>4282</v>
      </c>
      <c r="F2092" t="s">
        <v>40</v>
      </c>
      <c r="G2092" t="s">
        <v>110</v>
      </c>
      <c r="H2092" t="str">
        <f>VLOOKUP(Table2[[#This Row],[City]], Table46[], 2, FALSE)</f>
        <v>Gujarat</v>
      </c>
      <c r="I2092" t="s">
        <v>69</v>
      </c>
      <c r="J2092" t="s">
        <v>151</v>
      </c>
      <c r="K2092" t="s">
        <v>4283</v>
      </c>
      <c r="L2092" s="2">
        <v>3</v>
      </c>
      <c r="M2092" s="11">
        <v>11474</v>
      </c>
      <c r="N2092" s="6">
        <v>20</v>
      </c>
      <c r="O2092" s="4">
        <f>Table2[[#This Row],[Discount]]/100</f>
        <v>0.2</v>
      </c>
      <c r="P2092" s="4" t="str">
        <f>IF(Table2[[#This Row],[Discount%]]=0,"No Discount",
IF(Table2[[#This Row],[Discount%]]&lt;=0.1,"Medium Discount",
IF(Table2[[#This Row],[Discount%]]&lt;=0.2,"High Discount")))</f>
        <v>High Discount</v>
      </c>
      <c r="Q2092" s="9">
        <f>(Table2[Unit_Price]*Table2[Quantity])*(Table2[Discount]/100)</f>
        <v>6884.4000000000005</v>
      </c>
      <c r="R2092" s="10">
        <v>27537.599999999999</v>
      </c>
      <c r="S2092" s="10">
        <v>3393.77</v>
      </c>
      <c r="T2092" s="4">
        <f>Table2[Profit]/Table2[Sales]</f>
        <v>0.12324131369473013</v>
      </c>
      <c r="U2092" t="s">
        <v>33</v>
      </c>
    </row>
    <row r="2093" spans="1:21" x14ac:dyDescent="0.35">
      <c r="A2093">
        <v>12232</v>
      </c>
      <c r="B2093" s="1">
        <v>45789</v>
      </c>
      <c r="C2093" s="2">
        <f>YEAR(Table2[Order Date])</f>
        <v>2025</v>
      </c>
      <c r="D2093" s="2" t="str">
        <f>TEXT(Table2[Order Date],"mmm")</f>
        <v>May</v>
      </c>
      <c r="E2093" t="s">
        <v>4284</v>
      </c>
      <c r="F2093" t="s">
        <v>40</v>
      </c>
      <c r="G2093" t="s">
        <v>110</v>
      </c>
      <c r="H2093" t="str">
        <f>VLOOKUP(Table2[[#This Row],[City]], Table46[], 2, FALSE)</f>
        <v>Gujarat</v>
      </c>
      <c r="I2093" t="s">
        <v>24</v>
      </c>
      <c r="J2093" t="s">
        <v>133</v>
      </c>
      <c r="K2093" t="s">
        <v>4285</v>
      </c>
      <c r="L2093" s="2">
        <v>4</v>
      </c>
      <c r="M2093" s="11">
        <v>33093</v>
      </c>
      <c r="N2093" s="6">
        <v>0</v>
      </c>
      <c r="O2093" s="4">
        <f>Table2[[#This Row],[Discount]]/100</f>
        <v>0</v>
      </c>
      <c r="P2093" s="4" t="str">
        <f>IF(Table2[[#This Row],[Discount%]]=0,"No Discount",
IF(Table2[[#This Row],[Discount%]]&lt;=0.1,"Medium Discount",
IF(Table2[[#This Row],[Discount%]]&lt;=0.2,"High Discount")))</f>
        <v>No Discount</v>
      </c>
      <c r="Q2093" s="9">
        <f>(Table2[Unit_Price]*Table2[Quantity])*(Table2[Discount]/100)</f>
        <v>0</v>
      </c>
      <c r="R2093" s="10">
        <v>132372</v>
      </c>
      <c r="S2093" s="10">
        <v>9159.0499999999993</v>
      </c>
      <c r="T2093" s="4">
        <f>Table2[Profit]/Table2[Sales]</f>
        <v>6.9191747499471185E-2</v>
      </c>
      <c r="U2093" t="s">
        <v>20</v>
      </c>
    </row>
    <row r="2094" spans="1:21" x14ac:dyDescent="0.35">
      <c r="A2094">
        <v>12233</v>
      </c>
      <c r="B2094" s="1">
        <v>45670</v>
      </c>
      <c r="C2094" s="2">
        <f>YEAR(Table2[Order Date])</f>
        <v>2025</v>
      </c>
      <c r="D2094" s="2" t="str">
        <f>TEXT(Table2[Order Date],"mmm")</f>
        <v>Jan</v>
      </c>
      <c r="E2094" t="s">
        <v>4286</v>
      </c>
      <c r="F2094" t="s">
        <v>28</v>
      </c>
      <c r="G2094" t="s">
        <v>85</v>
      </c>
      <c r="H2094" t="str">
        <f>VLOOKUP(Table2[[#This Row],[City]], Table46[], 2, FALSE)</f>
        <v>Odisha</v>
      </c>
      <c r="I2094" t="s">
        <v>42</v>
      </c>
      <c r="J2094" t="s">
        <v>188</v>
      </c>
      <c r="K2094" t="s">
        <v>4287</v>
      </c>
      <c r="L2094" s="2">
        <v>1</v>
      </c>
      <c r="M2094" s="11">
        <v>10386</v>
      </c>
      <c r="N2094" s="6">
        <v>20</v>
      </c>
      <c r="O2094" s="4">
        <f>Table2[[#This Row],[Discount]]/100</f>
        <v>0.2</v>
      </c>
      <c r="P2094" s="4" t="str">
        <f>IF(Table2[[#This Row],[Discount%]]=0,"No Discount",
IF(Table2[[#This Row],[Discount%]]&lt;=0.1,"Medium Discount",
IF(Table2[[#This Row],[Discount%]]&lt;=0.2,"High Discount")))</f>
        <v>High Discount</v>
      </c>
      <c r="Q2094" s="9">
        <f>(Table2[Unit_Price]*Table2[Quantity])*(Table2[Discount]/100)</f>
        <v>2077.2000000000003</v>
      </c>
      <c r="R2094" s="10">
        <v>8308.7999999999993</v>
      </c>
      <c r="S2094" s="10">
        <v>1405.77</v>
      </c>
      <c r="T2094" s="4">
        <f>Table2[Profit]/Table2[Sales]</f>
        <v>0.16919049682264589</v>
      </c>
      <c r="U2094" t="s">
        <v>33</v>
      </c>
    </row>
    <row r="2095" spans="1:21" x14ac:dyDescent="0.35">
      <c r="A2095">
        <v>12234</v>
      </c>
      <c r="B2095" s="1">
        <v>45366</v>
      </c>
      <c r="C2095" s="2">
        <f>YEAR(Table2[Order Date])</f>
        <v>2024</v>
      </c>
      <c r="D2095" s="2" t="str">
        <f>TEXT(Table2[Order Date],"mmm")</f>
        <v>Mar</v>
      </c>
      <c r="E2095" t="s">
        <v>4288</v>
      </c>
      <c r="F2095" t="s">
        <v>15</v>
      </c>
      <c r="G2095" t="s">
        <v>68</v>
      </c>
      <c r="H2095" t="str">
        <f>VLOOKUP(Table2[[#This Row],[City]], Table46[], 2, FALSE)</f>
        <v>Telangana</v>
      </c>
      <c r="I2095" t="s">
        <v>86</v>
      </c>
      <c r="J2095" t="s">
        <v>87</v>
      </c>
      <c r="K2095" t="s">
        <v>4289</v>
      </c>
      <c r="L2095" s="2">
        <v>3</v>
      </c>
      <c r="M2095" s="11">
        <v>62517</v>
      </c>
      <c r="N2095" s="6">
        <v>20</v>
      </c>
      <c r="O2095" s="4">
        <f>Table2[[#This Row],[Discount]]/100</f>
        <v>0.2</v>
      </c>
      <c r="P2095" s="4" t="str">
        <f>IF(Table2[[#This Row],[Discount%]]=0,"No Discount",
IF(Table2[[#This Row],[Discount%]]&lt;=0.1,"Medium Discount",
IF(Table2[[#This Row],[Discount%]]&lt;=0.2,"High Discount")))</f>
        <v>High Discount</v>
      </c>
      <c r="Q2095" s="9">
        <f>(Table2[Unit_Price]*Table2[Quantity])*(Table2[Discount]/100)</f>
        <v>37510.200000000004</v>
      </c>
      <c r="R2095" s="10">
        <v>150040.79999999999</v>
      </c>
      <c r="S2095" s="10">
        <v>11645.93</v>
      </c>
      <c r="T2095" s="4">
        <f>Table2[Profit]/Table2[Sales]</f>
        <v>7.7618421122787939E-2</v>
      </c>
      <c r="U2095" t="s">
        <v>20</v>
      </c>
    </row>
    <row r="2096" spans="1:21" x14ac:dyDescent="0.35">
      <c r="A2096">
        <v>12235</v>
      </c>
      <c r="B2096" s="1">
        <v>45620</v>
      </c>
      <c r="C2096" s="2">
        <f>YEAR(Table2[Order Date])</f>
        <v>2024</v>
      </c>
      <c r="D2096" s="2" t="str">
        <f>TEXT(Table2[Order Date],"mmm")</f>
        <v>Nov</v>
      </c>
      <c r="E2096" t="s">
        <v>4290</v>
      </c>
      <c r="F2096" t="s">
        <v>22</v>
      </c>
      <c r="G2096" t="s">
        <v>54</v>
      </c>
      <c r="H2096" t="str">
        <f>VLOOKUP(Table2[[#This Row],[City]], Table46[], 2, FALSE)</f>
        <v>Uttar Pradesh</v>
      </c>
      <c r="I2096" t="s">
        <v>75</v>
      </c>
      <c r="J2096" t="s">
        <v>240</v>
      </c>
      <c r="K2096" t="s">
        <v>2542</v>
      </c>
      <c r="L2096" s="2">
        <v>5</v>
      </c>
      <c r="M2096" s="11">
        <v>77983</v>
      </c>
      <c r="N2096" s="6">
        <v>20</v>
      </c>
      <c r="O2096" s="4">
        <f>Table2[[#This Row],[Discount]]/100</f>
        <v>0.2</v>
      </c>
      <c r="P2096" s="4" t="str">
        <f>IF(Table2[[#This Row],[Discount%]]=0,"No Discount",
IF(Table2[[#This Row],[Discount%]]&lt;=0.1,"Medium Discount",
IF(Table2[[#This Row],[Discount%]]&lt;=0.2,"High Discount")))</f>
        <v>High Discount</v>
      </c>
      <c r="Q2096" s="9">
        <f>(Table2[Unit_Price]*Table2[Quantity])*(Table2[Discount]/100)</f>
        <v>77983</v>
      </c>
      <c r="R2096" s="10">
        <v>311932</v>
      </c>
      <c r="S2096" s="10">
        <v>44766</v>
      </c>
      <c r="T2096" s="4">
        <f>Table2[Profit]/Table2[Sales]</f>
        <v>0.14351204749753152</v>
      </c>
      <c r="U2096" t="s">
        <v>83</v>
      </c>
    </row>
    <row r="2097" spans="1:21" x14ac:dyDescent="0.35">
      <c r="A2097">
        <v>12236</v>
      </c>
      <c r="B2097" s="1">
        <v>45258</v>
      </c>
      <c r="C2097" s="2">
        <f>YEAR(Table2[Order Date])</f>
        <v>2023</v>
      </c>
      <c r="D2097" s="2" t="str">
        <f>TEXT(Table2[Order Date],"mmm")</f>
        <v>Nov</v>
      </c>
      <c r="E2097" t="s">
        <v>4291</v>
      </c>
      <c r="F2097" t="s">
        <v>28</v>
      </c>
      <c r="G2097" t="s">
        <v>85</v>
      </c>
      <c r="H2097" t="str">
        <f>VLOOKUP(Table2[[#This Row],[City]], Table46[], 2, FALSE)</f>
        <v>Odisha</v>
      </c>
      <c r="I2097" t="s">
        <v>30</v>
      </c>
      <c r="J2097" t="s">
        <v>104</v>
      </c>
      <c r="K2097" t="s">
        <v>4292</v>
      </c>
      <c r="L2097" s="2">
        <v>2</v>
      </c>
      <c r="M2097" s="11">
        <v>1661</v>
      </c>
      <c r="N2097" s="6">
        <v>10</v>
      </c>
      <c r="O2097" s="4">
        <f>Table2[[#This Row],[Discount]]/100</f>
        <v>0.1</v>
      </c>
      <c r="P2097" s="4" t="str">
        <f>IF(Table2[[#This Row],[Discount%]]=0,"No Discount",
IF(Table2[[#This Row],[Discount%]]&lt;=0.1,"Medium Discount",
IF(Table2[[#This Row],[Discount%]]&lt;=0.2,"High Discount")))</f>
        <v>Medium Discount</v>
      </c>
      <c r="Q2097" s="9">
        <f>(Table2[Unit_Price]*Table2[Quantity])*(Table2[Discount]/100)</f>
        <v>332.20000000000005</v>
      </c>
      <c r="R2097" s="10">
        <v>2989.8</v>
      </c>
      <c r="S2097" s="10">
        <v>549.6</v>
      </c>
      <c r="T2097" s="4">
        <f>Table2[Profit]/Table2[Sales]</f>
        <v>0.18382500501705801</v>
      </c>
      <c r="U2097" t="s">
        <v>72</v>
      </c>
    </row>
    <row r="2098" spans="1:21" x14ac:dyDescent="0.35">
      <c r="A2098">
        <v>12238</v>
      </c>
      <c r="B2098" s="1">
        <v>45327</v>
      </c>
      <c r="C2098" s="2">
        <f>YEAR(Table2[Order Date])</f>
        <v>2024</v>
      </c>
      <c r="D2098" s="2" t="str">
        <f>TEXT(Table2[Order Date],"mmm")</f>
        <v>Feb</v>
      </c>
      <c r="E2098" t="s">
        <v>4295</v>
      </c>
      <c r="F2098" t="s">
        <v>28</v>
      </c>
      <c r="G2098" t="s">
        <v>85</v>
      </c>
      <c r="H2098" t="str">
        <f>VLOOKUP(Table2[[#This Row],[City]], Table46[], 2, FALSE)</f>
        <v>Odisha</v>
      </c>
      <c r="I2098" t="s">
        <v>86</v>
      </c>
      <c r="J2098" t="s">
        <v>296</v>
      </c>
      <c r="K2098" t="s">
        <v>4296</v>
      </c>
      <c r="L2098" s="2">
        <v>2</v>
      </c>
      <c r="M2098" s="11">
        <v>12851</v>
      </c>
      <c r="N2098" s="6">
        <v>0</v>
      </c>
      <c r="O2098" s="4">
        <f>Table2[[#This Row],[Discount]]/100</f>
        <v>0</v>
      </c>
      <c r="P2098" s="4" t="str">
        <f>IF(Table2[[#This Row],[Discount%]]=0,"No Discount",
IF(Table2[[#This Row],[Discount%]]&lt;=0.1,"Medium Discount",
IF(Table2[[#This Row],[Discount%]]&lt;=0.2,"High Discount")))</f>
        <v>No Discount</v>
      </c>
      <c r="Q2098" s="9">
        <f>(Table2[Unit_Price]*Table2[Quantity])*(Table2[Discount]/100)</f>
        <v>0</v>
      </c>
      <c r="R2098" s="10">
        <v>25702</v>
      </c>
      <c r="S2098" s="10">
        <v>4306.22</v>
      </c>
      <c r="T2098" s="4">
        <f>Table2[Profit]/Table2[Sales]</f>
        <v>0.16754415998754962</v>
      </c>
      <c r="U2098" t="s">
        <v>20</v>
      </c>
    </row>
    <row r="2099" spans="1:21" x14ac:dyDescent="0.35">
      <c r="A2099">
        <v>12239</v>
      </c>
      <c r="B2099" s="1">
        <v>45854</v>
      </c>
      <c r="C2099" s="2">
        <f>YEAR(Table2[Order Date])</f>
        <v>2025</v>
      </c>
      <c r="D2099" s="2" t="str">
        <f>TEXT(Table2[Order Date],"mmm")</f>
        <v>Jul</v>
      </c>
      <c r="E2099" t="s">
        <v>4297</v>
      </c>
      <c r="F2099" t="s">
        <v>28</v>
      </c>
      <c r="G2099" t="s">
        <v>29</v>
      </c>
      <c r="H2099" t="str">
        <f>VLOOKUP(Table2[[#This Row],[City]], Table46[], 2, FALSE)</f>
        <v>Bihar</v>
      </c>
      <c r="I2099" t="s">
        <v>75</v>
      </c>
      <c r="J2099" t="s">
        <v>409</v>
      </c>
      <c r="K2099" t="s">
        <v>4298</v>
      </c>
      <c r="L2099" s="2">
        <v>2</v>
      </c>
      <c r="M2099" s="11">
        <v>36430</v>
      </c>
      <c r="N2099" s="6">
        <v>20</v>
      </c>
      <c r="O2099" s="4">
        <f>Table2[[#This Row],[Discount]]/100</f>
        <v>0.2</v>
      </c>
      <c r="P2099" s="4" t="str">
        <f>IF(Table2[[#This Row],[Discount%]]=0,"No Discount",
IF(Table2[[#This Row],[Discount%]]&lt;=0.1,"Medium Discount",
IF(Table2[[#This Row],[Discount%]]&lt;=0.2,"High Discount")))</f>
        <v>High Discount</v>
      </c>
      <c r="Q2099" s="9">
        <f>(Table2[Unit_Price]*Table2[Quantity])*(Table2[Discount]/100)</f>
        <v>14572</v>
      </c>
      <c r="R2099" s="10">
        <v>58288</v>
      </c>
      <c r="S2099" s="10">
        <v>10179.74</v>
      </c>
      <c r="T2099" s="4">
        <f>Table2[Profit]/Table2[Sales]</f>
        <v>0.1746455531155641</v>
      </c>
      <c r="U2099" t="s">
        <v>83</v>
      </c>
    </row>
    <row r="2100" spans="1:21" x14ac:dyDescent="0.35">
      <c r="A2100">
        <v>12240</v>
      </c>
      <c r="B2100" s="1">
        <v>45561</v>
      </c>
      <c r="C2100" s="2">
        <f>YEAR(Table2[Order Date])</f>
        <v>2024</v>
      </c>
      <c r="D2100" s="2" t="str">
        <f>TEXT(Table2[Order Date],"mmm")</f>
        <v>Sep</v>
      </c>
      <c r="E2100" t="s">
        <v>4299</v>
      </c>
      <c r="F2100" t="s">
        <v>15</v>
      </c>
      <c r="G2100" t="s">
        <v>174</v>
      </c>
      <c r="H2100" t="str">
        <f>VLOOKUP(Table2[[#This Row],[City]], Table46[], 2, FALSE)</f>
        <v>Tamil Nadu</v>
      </c>
      <c r="I2100" t="s">
        <v>17</v>
      </c>
      <c r="J2100" t="s">
        <v>55</v>
      </c>
      <c r="K2100" t="s">
        <v>4300</v>
      </c>
      <c r="L2100" s="2">
        <v>2</v>
      </c>
      <c r="M2100" s="11">
        <v>64649</v>
      </c>
      <c r="N2100" s="6">
        <v>10</v>
      </c>
      <c r="O2100" s="4">
        <f>Table2[[#This Row],[Discount]]/100</f>
        <v>0.1</v>
      </c>
      <c r="P2100" s="4" t="str">
        <f>IF(Table2[[#This Row],[Discount%]]=0,"No Discount",
IF(Table2[[#This Row],[Discount%]]&lt;=0.1,"Medium Discount",
IF(Table2[[#This Row],[Discount%]]&lt;=0.2,"High Discount")))</f>
        <v>Medium Discount</v>
      </c>
      <c r="Q2100" s="9">
        <f>(Table2[Unit_Price]*Table2[Quantity])*(Table2[Discount]/100)</f>
        <v>12929.800000000001</v>
      </c>
      <c r="R2100" s="10">
        <v>116368.2</v>
      </c>
      <c r="S2100" s="10">
        <v>8713.02</v>
      </c>
      <c r="T2100" s="4">
        <f>Table2[Profit]/Table2[Sales]</f>
        <v>7.4874579137599456E-2</v>
      </c>
      <c r="U2100" t="s">
        <v>83</v>
      </c>
    </row>
    <row r="2101" spans="1:21" x14ac:dyDescent="0.35">
      <c r="A2101">
        <v>12241</v>
      </c>
      <c r="B2101" s="1">
        <v>45319</v>
      </c>
      <c r="C2101" s="2">
        <f>YEAR(Table2[Order Date])</f>
        <v>2024</v>
      </c>
      <c r="D2101" s="2" t="str">
        <f>TEXT(Table2[Order Date],"mmm")</f>
        <v>Jan</v>
      </c>
      <c r="E2101" t="s">
        <v>4301</v>
      </c>
      <c r="F2101" t="s">
        <v>40</v>
      </c>
      <c r="G2101" t="s">
        <v>110</v>
      </c>
      <c r="H2101" t="str">
        <f>VLOOKUP(Table2[[#This Row],[City]], Table46[], 2, FALSE)</f>
        <v>Gujarat</v>
      </c>
      <c r="I2101" t="s">
        <v>24</v>
      </c>
      <c r="J2101" t="s">
        <v>59</v>
      </c>
      <c r="K2101" t="s">
        <v>4302</v>
      </c>
      <c r="L2101" s="2">
        <v>5</v>
      </c>
      <c r="M2101" s="11">
        <v>30825</v>
      </c>
      <c r="N2101" s="6">
        <v>10</v>
      </c>
      <c r="O2101" s="4">
        <f>Table2[[#This Row],[Discount]]/100</f>
        <v>0.1</v>
      </c>
      <c r="P2101" s="4" t="str">
        <f>IF(Table2[[#This Row],[Discount%]]=0,"No Discount",
IF(Table2[[#This Row],[Discount%]]&lt;=0.1,"Medium Discount",
IF(Table2[[#This Row],[Discount%]]&lt;=0.2,"High Discount")))</f>
        <v>Medium Discount</v>
      </c>
      <c r="Q2101" s="9">
        <f>(Table2[Unit_Price]*Table2[Quantity])*(Table2[Discount]/100)</f>
        <v>15412.5</v>
      </c>
      <c r="R2101" s="10">
        <v>138712.5</v>
      </c>
      <c r="S2101" s="10">
        <v>22273.69</v>
      </c>
      <c r="T2101" s="4">
        <f>Table2[Profit]/Table2[Sales]</f>
        <v>0.16057449761196718</v>
      </c>
      <c r="U2101" t="s">
        <v>72</v>
      </c>
    </row>
    <row r="2102" spans="1:21" x14ac:dyDescent="0.35">
      <c r="A2102">
        <v>12242</v>
      </c>
      <c r="B2102" s="1">
        <v>45923</v>
      </c>
      <c r="C2102" s="2">
        <f>YEAR(Table2[Order Date])</f>
        <v>2025</v>
      </c>
      <c r="D2102" s="2" t="str">
        <f>TEXT(Table2[Order Date],"mmm")</f>
        <v>Sep</v>
      </c>
      <c r="E2102" t="s">
        <v>4303</v>
      </c>
      <c r="F2102" t="s">
        <v>28</v>
      </c>
      <c r="G2102" t="s">
        <v>144</v>
      </c>
      <c r="H2102" t="str">
        <f>VLOOKUP(Table2[[#This Row],[City]], Table46[], 2, FALSE)</f>
        <v>Assam</v>
      </c>
      <c r="I2102" t="s">
        <v>17</v>
      </c>
      <c r="J2102" t="s">
        <v>18</v>
      </c>
      <c r="K2102" t="s">
        <v>4304</v>
      </c>
      <c r="L2102" s="2">
        <v>3</v>
      </c>
      <c r="M2102" s="11">
        <v>21339</v>
      </c>
      <c r="N2102" s="6">
        <v>20</v>
      </c>
      <c r="O2102" s="4">
        <f>Table2[[#This Row],[Discount]]/100</f>
        <v>0.2</v>
      </c>
      <c r="P2102" s="4" t="str">
        <f>IF(Table2[[#This Row],[Discount%]]=0,"No Discount",
IF(Table2[[#This Row],[Discount%]]&lt;=0.1,"Medium Discount",
IF(Table2[[#This Row],[Discount%]]&lt;=0.2,"High Discount")))</f>
        <v>High Discount</v>
      </c>
      <c r="Q2102" s="9">
        <f>(Table2[Unit_Price]*Table2[Quantity])*(Table2[Discount]/100)</f>
        <v>12803.400000000001</v>
      </c>
      <c r="R2102" s="10">
        <v>51213.599999999999</v>
      </c>
      <c r="S2102" s="10">
        <v>6055.61</v>
      </c>
      <c r="T2102" s="4">
        <f>Table2[Profit]/Table2[Sales]</f>
        <v>0.11824222472155833</v>
      </c>
      <c r="U2102" t="s">
        <v>20</v>
      </c>
    </row>
    <row r="2103" spans="1:21" x14ac:dyDescent="0.35">
      <c r="A2103">
        <v>12243</v>
      </c>
      <c r="B2103" s="1">
        <v>45203</v>
      </c>
      <c r="C2103" s="2">
        <f>YEAR(Table2[Order Date])</f>
        <v>2023</v>
      </c>
      <c r="D2103" s="2" t="str">
        <f>TEXT(Table2[Order Date],"mmm")</f>
        <v>Oct</v>
      </c>
      <c r="E2103" t="s">
        <v>4305</v>
      </c>
      <c r="F2103" t="s">
        <v>15</v>
      </c>
      <c r="G2103" t="s">
        <v>93</v>
      </c>
      <c r="H2103" t="str">
        <f>VLOOKUP(Table2[[#This Row],[City]], Table46[], 2, FALSE)</f>
        <v>Tamil Nadu</v>
      </c>
      <c r="I2103" t="s">
        <v>96</v>
      </c>
      <c r="J2103" t="s">
        <v>156</v>
      </c>
      <c r="K2103" t="s">
        <v>4306</v>
      </c>
      <c r="L2103" s="2">
        <v>3</v>
      </c>
      <c r="M2103" s="11">
        <v>18949</v>
      </c>
      <c r="N2103" s="6">
        <v>0</v>
      </c>
      <c r="O2103" s="4">
        <f>Table2[[#This Row],[Discount]]/100</f>
        <v>0</v>
      </c>
      <c r="P2103" s="4" t="str">
        <f>IF(Table2[[#This Row],[Discount%]]=0,"No Discount",
IF(Table2[[#This Row],[Discount%]]&lt;=0.1,"Medium Discount",
IF(Table2[[#This Row],[Discount%]]&lt;=0.2,"High Discount")))</f>
        <v>No Discount</v>
      </c>
      <c r="Q2103" s="9">
        <f>(Table2[Unit_Price]*Table2[Quantity])*(Table2[Discount]/100)</f>
        <v>0</v>
      </c>
      <c r="R2103" s="10">
        <v>56847</v>
      </c>
      <c r="S2103" s="10">
        <v>4259.92</v>
      </c>
      <c r="T2103" s="4">
        <f>Table2[Profit]/Table2[Sales]</f>
        <v>7.4936584164511766E-2</v>
      </c>
      <c r="U2103" t="s">
        <v>33</v>
      </c>
    </row>
    <row r="2104" spans="1:21" x14ac:dyDescent="0.35">
      <c r="A2104">
        <v>12245</v>
      </c>
      <c r="B2104" s="1">
        <v>45673</v>
      </c>
      <c r="C2104" s="2">
        <f>YEAR(Table2[Order Date])</f>
        <v>2025</v>
      </c>
      <c r="D2104" s="2" t="str">
        <f>TEXT(Table2[Order Date],"mmm")</f>
        <v>Jan</v>
      </c>
      <c r="E2104" t="s">
        <v>4307</v>
      </c>
      <c r="F2104" t="s">
        <v>40</v>
      </c>
      <c r="G2104" t="s">
        <v>50</v>
      </c>
      <c r="H2104" t="str">
        <f>VLOOKUP(Table2[[#This Row],[City]], Table46[], 2, FALSE)</f>
        <v>Maharashtra</v>
      </c>
      <c r="I2104" t="s">
        <v>96</v>
      </c>
      <c r="J2104" t="s">
        <v>214</v>
      </c>
      <c r="K2104" t="s">
        <v>4308</v>
      </c>
      <c r="L2104" s="2">
        <v>2</v>
      </c>
      <c r="M2104" s="11">
        <v>48262</v>
      </c>
      <c r="N2104" s="6">
        <v>0</v>
      </c>
      <c r="O2104" s="4">
        <f>Table2[[#This Row],[Discount]]/100</f>
        <v>0</v>
      </c>
      <c r="P2104" s="4" t="str">
        <f>IF(Table2[[#This Row],[Discount%]]=0,"No Discount",
IF(Table2[[#This Row],[Discount%]]&lt;=0.1,"Medium Discount",
IF(Table2[[#This Row],[Discount%]]&lt;=0.2,"High Discount")))</f>
        <v>No Discount</v>
      </c>
      <c r="Q2104" s="9">
        <f>(Table2[Unit_Price]*Table2[Quantity])*(Table2[Discount]/100)</f>
        <v>0</v>
      </c>
      <c r="R2104" s="10">
        <v>96524</v>
      </c>
      <c r="S2104" s="10">
        <v>20917.189999999999</v>
      </c>
      <c r="T2104" s="4">
        <f>Table2[Profit]/Table2[Sales]</f>
        <v>0.21670455016368984</v>
      </c>
      <c r="U2104" t="s">
        <v>33</v>
      </c>
    </row>
    <row r="2105" spans="1:21" x14ac:dyDescent="0.35">
      <c r="A2105">
        <v>12246</v>
      </c>
      <c r="B2105" s="1">
        <v>45287</v>
      </c>
      <c r="C2105" s="2">
        <f>YEAR(Table2[Order Date])</f>
        <v>2023</v>
      </c>
      <c r="D2105" s="2" t="str">
        <f>TEXT(Table2[Order Date],"mmm")</f>
        <v>Dec</v>
      </c>
      <c r="E2105" t="s">
        <v>4309</v>
      </c>
      <c r="F2105" t="s">
        <v>28</v>
      </c>
      <c r="G2105" t="s">
        <v>85</v>
      </c>
      <c r="H2105" t="str">
        <f>VLOOKUP(Table2[[#This Row],[City]], Table46[], 2, FALSE)</f>
        <v>Odisha</v>
      </c>
      <c r="I2105" t="s">
        <v>86</v>
      </c>
      <c r="J2105" t="s">
        <v>90</v>
      </c>
      <c r="K2105" t="s">
        <v>2239</v>
      </c>
      <c r="L2105" s="2">
        <v>1</v>
      </c>
      <c r="M2105" s="11">
        <v>78504</v>
      </c>
      <c r="N2105" s="6">
        <v>10</v>
      </c>
      <c r="O2105" s="4">
        <f>Table2[[#This Row],[Discount]]/100</f>
        <v>0.1</v>
      </c>
      <c r="P2105" s="4" t="str">
        <f>IF(Table2[[#This Row],[Discount%]]=0,"No Discount",
IF(Table2[[#This Row],[Discount%]]&lt;=0.1,"Medium Discount",
IF(Table2[[#This Row],[Discount%]]&lt;=0.2,"High Discount")))</f>
        <v>Medium Discount</v>
      </c>
      <c r="Q2105" s="9">
        <f>(Table2[Unit_Price]*Table2[Quantity])*(Table2[Discount]/100)</f>
        <v>7850.4000000000005</v>
      </c>
      <c r="R2105" s="10">
        <v>70653.600000000006</v>
      </c>
      <c r="S2105" s="10">
        <v>16910.36</v>
      </c>
      <c r="T2105" s="4">
        <f>Table2[Profit]/Table2[Sales]</f>
        <v>0.23934180282391837</v>
      </c>
      <c r="U2105" t="s">
        <v>38</v>
      </c>
    </row>
    <row r="2106" spans="1:21" x14ac:dyDescent="0.35">
      <c r="A2106">
        <v>12247</v>
      </c>
      <c r="B2106" s="1">
        <v>45774</v>
      </c>
      <c r="C2106" s="2">
        <f>YEAR(Table2[Order Date])</f>
        <v>2025</v>
      </c>
      <c r="D2106" s="2" t="str">
        <f>TEXT(Table2[Order Date],"mmm")</f>
        <v>Apr</v>
      </c>
      <c r="E2106" t="s">
        <v>4310</v>
      </c>
      <c r="F2106" t="s">
        <v>22</v>
      </c>
      <c r="G2106" t="s">
        <v>54</v>
      </c>
      <c r="H2106" t="str">
        <f>VLOOKUP(Table2[[#This Row],[City]], Table46[], 2, FALSE)</f>
        <v>Uttar Pradesh</v>
      </c>
      <c r="I2106" t="s">
        <v>129</v>
      </c>
      <c r="J2106" t="s">
        <v>159</v>
      </c>
      <c r="K2106" t="s">
        <v>4311</v>
      </c>
      <c r="L2106" s="2">
        <v>1</v>
      </c>
      <c r="M2106" s="11">
        <v>48498</v>
      </c>
      <c r="N2106" s="6">
        <v>15</v>
      </c>
      <c r="O2106" s="4">
        <f>Table2[[#This Row],[Discount]]/100</f>
        <v>0.15</v>
      </c>
      <c r="P2106" s="4" t="str">
        <f>IF(Table2[[#This Row],[Discount%]]=0,"No Discount",
IF(Table2[[#This Row],[Discount%]]&lt;=0.1,"Medium Discount",
IF(Table2[[#This Row],[Discount%]]&lt;=0.2,"High Discount")))</f>
        <v>High Discount</v>
      </c>
      <c r="Q2106" s="9">
        <f>(Table2[Unit_Price]*Table2[Quantity])*(Table2[Discount]/100)</f>
        <v>7274.7</v>
      </c>
      <c r="R2106" s="10">
        <v>41223.300000000003</v>
      </c>
      <c r="S2106" s="10">
        <v>2711.47</v>
      </c>
      <c r="T2106" s="4">
        <f>Table2[Profit]/Table2[Sales]</f>
        <v>6.5775180541101749E-2</v>
      </c>
      <c r="U2106" t="s">
        <v>38</v>
      </c>
    </row>
    <row r="2107" spans="1:21" x14ac:dyDescent="0.35">
      <c r="A2107">
        <v>12248</v>
      </c>
      <c r="B2107" s="1">
        <v>45808</v>
      </c>
      <c r="C2107" s="2">
        <f>YEAR(Table2[Order Date])</f>
        <v>2025</v>
      </c>
      <c r="D2107" s="2" t="str">
        <f>TEXT(Table2[Order Date],"mmm")</f>
        <v>May</v>
      </c>
      <c r="E2107" t="s">
        <v>4312</v>
      </c>
      <c r="F2107" t="s">
        <v>40</v>
      </c>
      <c r="G2107" t="s">
        <v>103</v>
      </c>
      <c r="H2107" t="str">
        <f>VLOOKUP(Table2[[#This Row],[City]], Table46[], 2, FALSE)</f>
        <v>Gujarat</v>
      </c>
      <c r="I2107" t="s">
        <v>69</v>
      </c>
      <c r="J2107" t="s">
        <v>115</v>
      </c>
      <c r="K2107" t="s">
        <v>4313</v>
      </c>
      <c r="L2107" s="2">
        <v>3</v>
      </c>
      <c r="M2107" s="11">
        <v>32464</v>
      </c>
      <c r="N2107" s="6">
        <v>15</v>
      </c>
      <c r="O2107" s="4">
        <f>Table2[[#This Row],[Discount]]/100</f>
        <v>0.15</v>
      </c>
      <c r="P2107" s="4" t="str">
        <f>IF(Table2[[#This Row],[Discount%]]=0,"No Discount",
IF(Table2[[#This Row],[Discount%]]&lt;=0.1,"Medium Discount",
IF(Table2[[#This Row],[Discount%]]&lt;=0.2,"High Discount")))</f>
        <v>High Discount</v>
      </c>
      <c r="Q2107" s="9">
        <f>(Table2[Unit_Price]*Table2[Quantity])*(Table2[Discount]/100)</f>
        <v>14608.8</v>
      </c>
      <c r="R2107" s="10">
        <v>82783.199999999997</v>
      </c>
      <c r="S2107" s="10">
        <v>18137.52</v>
      </c>
      <c r="T2107" s="4">
        <f>Table2[Profit]/Table2[Sales]</f>
        <v>0.21909662830139451</v>
      </c>
      <c r="U2107" t="s">
        <v>20</v>
      </c>
    </row>
    <row r="2108" spans="1:21" x14ac:dyDescent="0.35">
      <c r="A2108">
        <v>12249</v>
      </c>
      <c r="B2108" s="1">
        <v>45246</v>
      </c>
      <c r="C2108" s="2">
        <f>YEAR(Table2[Order Date])</f>
        <v>2023</v>
      </c>
      <c r="D2108" s="2" t="str">
        <f>TEXT(Table2[Order Date],"mmm")</f>
        <v>Nov</v>
      </c>
      <c r="E2108" t="s">
        <v>4314</v>
      </c>
      <c r="F2108" t="s">
        <v>22</v>
      </c>
      <c r="G2108" t="s">
        <v>54</v>
      </c>
      <c r="H2108" t="str">
        <f>VLOOKUP(Table2[[#This Row],[City]], Table46[], 2, FALSE)</f>
        <v>Uttar Pradesh</v>
      </c>
      <c r="I2108" t="s">
        <v>24</v>
      </c>
      <c r="J2108" t="s">
        <v>107</v>
      </c>
      <c r="K2108" t="s">
        <v>4315</v>
      </c>
      <c r="L2108" s="2">
        <v>5</v>
      </c>
      <c r="M2108" s="11">
        <v>68366</v>
      </c>
      <c r="N2108" s="6">
        <v>0</v>
      </c>
      <c r="O2108" s="4">
        <f>Table2[[#This Row],[Discount]]/100</f>
        <v>0</v>
      </c>
      <c r="P2108" s="4" t="str">
        <f>IF(Table2[[#This Row],[Discount%]]=0,"No Discount",
IF(Table2[[#This Row],[Discount%]]&lt;=0.1,"Medium Discount",
IF(Table2[[#This Row],[Discount%]]&lt;=0.2,"High Discount")))</f>
        <v>No Discount</v>
      </c>
      <c r="Q2108" s="9">
        <f>(Table2[Unit_Price]*Table2[Quantity])*(Table2[Discount]/100)</f>
        <v>0</v>
      </c>
      <c r="R2108" s="10">
        <v>341830</v>
      </c>
      <c r="S2108" s="10">
        <v>20138.48</v>
      </c>
      <c r="T2108" s="4">
        <f>Table2[Profit]/Table2[Sales]</f>
        <v>5.8913729046602109E-2</v>
      </c>
      <c r="U2108" t="s">
        <v>20</v>
      </c>
    </row>
    <row r="2109" spans="1:21" x14ac:dyDescent="0.35">
      <c r="A2109">
        <v>12250</v>
      </c>
      <c r="B2109" s="1">
        <v>45511</v>
      </c>
      <c r="C2109" s="2">
        <f>YEAR(Table2[Order Date])</f>
        <v>2024</v>
      </c>
      <c r="D2109" s="2" t="str">
        <f>TEXT(Table2[Order Date],"mmm")</f>
        <v>Aug</v>
      </c>
      <c r="E2109" t="s">
        <v>4316</v>
      </c>
      <c r="F2109" t="s">
        <v>40</v>
      </c>
      <c r="G2109" t="s">
        <v>110</v>
      </c>
      <c r="H2109" t="str">
        <f>VLOOKUP(Table2[[#This Row],[City]], Table46[], 2, FALSE)</f>
        <v>Gujarat</v>
      </c>
      <c r="I2109" t="s">
        <v>69</v>
      </c>
      <c r="J2109" t="s">
        <v>123</v>
      </c>
      <c r="K2109" t="s">
        <v>2884</v>
      </c>
      <c r="L2109" s="2">
        <v>3</v>
      </c>
      <c r="M2109" s="11">
        <v>78061</v>
      </c>
      <c r="N2109" s="6">
        <v>10</v>
      </c>
      <c r="O2109" s="4">
        <f>Table2[[#This Row],[Discount]]/100</f>
        <v>0.1</v>
      </c>
      <c r="P2109" s="4" t="str">
        <f>IF(Table2[[#This Row],[Discount%]]=0,"No Discount",
IF(Table2[[#This Row],[Discount%]]&lt;=0.1,"Medium Discount",
IF(Table2[[#This Row],[Discount%]]&lt;=0.2,"High Discount")))</f>
        <v>Medium Discount</v>
      </c>
      <c r="Q2109" s="9">
        <f>(Table2[Unit_Price]*Table2[Quantity])*(Table2[Discount]/100)</f>
        <v>23418.300000000003</v>
      </c>
      <c r="R2109" s="10">
        <v>210764.7</v>
      </c>
      <c r="S2109" s="10">
        <v>15073.91</v>
      </c>
      <c r="T2109" s="4">
        <f>Table2[Profit]/Table2[Sales]</f>
        <v>7.1520088515771379E-2</v>
      </c>
      <c r="U2109" t="s">
        <v>38</v>
      </c>
    </row>
    <row r="2110" spans="1:21" x14ac:dyDescent="0.35">
      <c r="A2110">
        <v>12251</v>
      </c>
      <c r="B2110" s="1">
        <v>45251</v>
      </c>
      <c r="C2110" s="2">
        <f>YEAR(Table2[Order Date])</f>
        <v>2023</v>
      </c>
      <c r="D2110" s="2" t="str">
        <f>TEXT(Table2[Order Date],"mmm")</f>
        <v>Nov</v>
      </c>
      <c r="E2110" t="s">
        <v>4317</v>
      </c>
      <c r="F2110" t="s">
        <v>40</v>
      </c>
      <c r="G2110" t="s">
        <v>103</v>
      </c>
      <c r="H2110" t="str">
        <f>VLOOKUP(Table2[[#This Row],[City]], Table46[], 2, FALSE)</f>
        <v>Gujarat</v>
      </c>
      <c r="I2110" t="s">
        <v>129</v>
      </c>
      <c r="J2110" t="s">
        <v>168</v>
      </c>
      <c r="K2110" t="s">
        <v>3730</v>
      </c>
      <c r="L2110" s="2">
        <v>3</v>
      </c>
      <c r="M2110" s="11">
        <v>52131</v>
      </c>
      <c r="N2110" s="6">
        <v>15</v>
      </c>
      <c r="O2110" s="4">
        <f>Table2[[#This Row],[Discount]]/100</f>
        <v>0.15</v>
      </c>
      <c r="P2110" s="4" t="str">
        <f>IF(Table2[[#This Row],[Discount%]]=0,"No Discount",
IF(Table2[[#This Row],[Discount%]]&lt;=0.1,"Medium Discount",
IF(Table2[[#This Row],[Discount%]]&lt;=0.2,"High Discount")))</f>
        <v>High Discount</v>
      </c>
      <c r="Q2110" s="9">
        <f>(Table2[Unit_Price]*Table2[Quantity])*(Table2[Discount]/100)</f>
        <v>23458.95</v>
      </c>
      <c r="R2110" s="10">
        <v>132934.04999999999</v>
      </c>
      <c r="S2110" s="10">
        <v>17718.310000000001</v>
      </c>
      <c r="T2110" s="4">
        <f>Table2[Profit]/Table2[Sales]</f>
        <v>0.13328646798920218</v>
      </c>
      <c r="U2110" t="s">
        <v>83</v>
      </c>
    </row>
    <row r="2111" spans="1:21" x14ac:dyDescent="0.35">
      <c r="A2111">
        <v>12252</v>
      </c>
      <c r="B2111" s="1">
        <v>45390</v>
      </c>
      <c r="C2111" s="2">
        <f>YEAR(Table2[Order Date])</f>
        <v>2024</v>
      </c>
      <c r="D2111" s="2" t="str">
        <f>TEXT(Table2[Order Date],"mmm")</f>
        <v>Apr</v>
      </c>
      <c r="E2111" t="s">
        <v>4318</v>
      </c>
      <c r="F2111" t="s">
        <v>15</v>
      </c>
      <c r="G2111" t="s">
        <v>68</v>
      </c>
      <c r="H2111" t="str">
        <f>VLOOKUP(Table2[[#This Row],[City]], Table46[], 2, FALSE)</f>
        <v>Telangana</v>
      </c>
      <c r="I2111" t="s">
        <v>24</v>
      </c>
      <c r="J2111" t="s">
        <v>59</v>
      </c>
      <c r="K2111" t="s">
        <v>4319</v>
      </c>
      <c r="L2111" s="2">
        <v>2</v>
      </c>
      <c r="M2111" s="11">
        <v>25645</v>
      </c>
      <c r="N2111" s="6">
        <v>0</v>
      </c>
      <c r="O2111" s="4">
        <f>Table2[[#This Row],[Discount]]/100</f>
        <v>0</v>
      </c>
      <c r="P2111" s="4" t="str">
        <f>IF(Table2[[#This Row],[Discount%]]=0,"No Discount",
IF(Table2[[#This Row],[Discount%]]&lt;=0.1,"Medium Discount",
IF(Table2[[#This Row],[Discount%]]&lt;=0.2,"High Discount")))</f>
        <v>No Discount</v>
      </c>
      <c r="Q2111" s="9">
        <f>(Table2[Unit_Price]*Table2[Quantity])*(Table2[Discount]/100)</f>
        <v>0</v>
      </c>
      <c r="R2111" s="10">
        <v>51290</v>
      </c>
      <c r="S2111" s="10">
        <v>5414.99</v>
      </c>
      <c r="T2111" s="4">
        <f>Table2[Profit]/Table2[Sales]</f>
        <v>0.10557594072918697</v>
      </c>
      <c r="U2111" t="s">
        <v>83</v>
      </c>
    </row>
    <row r="2112" spans="1:21" x14ac:dyDescent="0.35">
      <c r="A2112">
        <v>12253</v>
      </c>
      <c r="B2112" s="1">
        <v>45717</v>
      </c>
      <c r="C2112" s="2">
        <f>YEAR(Table2[Order Date])</f>
        <v>2025</v>
      </c>
      <c r="D2112" s="2" t="str">
        <f>TEXT(Table2[Order Date],"mmm")</f>
        <v>Mar</v>
      </c>
      <c r="E2112" t="s">
        <v>4320</v>
      </c>
      <c r="F2112" t="s">
        <v>22</v>
      </c>
      <c r="G2112" t="s">
        <v>58</v>
      </c>
      <c r="H2112" t="str">
        <f>VLOOKUP(Table2[[#This Row],[City]], Table46[], 2, FALSE)</f>
        <v>Rajashtan</v>
      </c>
      <c r="I2112" t="s">
        <v>96</v>
      </c>
      <c r="J2112" t="s">
        <v>97</v>
      </c>
      <c r="K2112" t="s">
        <v>4321</v>
      </c>
      <c r="L2112" s="2">
        <v>1</v>
      </c>
      <c r="M2112" s="11">
        <v>13203</v>
      </c>
      <c r="N2112" s="6">
        <v>15</v>
      </c>
      <c r="O2112" s="4">
        <f>Table2[[#This Row],[Discount]]/100</f>
        <v>0.15</v>
      </c>
      <c r="P2112" s="4" t="str">
        <f>IF(Table2[[#This Row],[Discount%]]=0,"No Discount",
IF(Table2[[#This Row],[Discount%]]&lt;=0.1,"Medium Discount",
IF(Table2[[#This Row],[Discount%]]&lt;=0.2,"High Discount")))</f>
        <v>High Discount</v>
      </c>
      <c r="Q2112" s="9">
        <f>(Table2[Unit_Price]*Table2[Quantity])*(Table2[Discount]/100)</f>
        <v>1980.4499999999998</v>
      </c>
      <c r="R2112" s="10">
        <v>11222.55</v>
      </c>
      <c r="S2112" s="10">
        <v>1010.4</v>
      </c>
      <c r="T2112" s="4">
        <f>Table2[Profit]/Table2[Sales]</f>
        <v>9.0033013887218155E-2</v>
      </c>
      <c r="U2112" t="s">
        <v>20</v>
      </c>
    </row>
    <row r="2113" spans="1:21" x14ac:dyDescent="0.35">
      <c r="A2113">
        <v>12254</v>
      </c>
      <c r="B2113" s="1">
        <v>45276</v>
      </c>
      <c r="C2113" s="2">
        <f>YEAR(Table2[Order Date])</f>
        <v>2023</v>
      </c>
      <c r="D2113" s="2" t="str">
        <f>TEXT(Table2[Order Date],"mmm")</f>
        <v>Dec</v>
      </c>
      <c r="E2113" t="s">
        <v>4322</v>
      </c>
      <c r="F2113" t="s">
        <v>15</v>
      </c>
      <c r="G2113" t="s">
        <v>16</v>
      </c>
      <c r="H2113" t="str">
        <f>VLOOKUP(Table2[[#This Row],[City]], Table46[], 2, FALSE)</f>
        <v>Karnataka</v>
      </c>
      <c r="I2113" t="s">
        <v>86</v>
      </c>
      <c r="J2113" t="s">
        <v>87</v>
      </c>
      <c r="K2113" t="s">
        <v>4323</v>
      </c>
      <c r="L2113" s="2">
        <v>2</v>
      </c>
      <c r="M2113" s="11">
        <v>9533</v>
      </c>
      <c r="N2113" s="6">
        <v>0</v>
      </c>
      <c r="O2113" s="4">
        <f>Table2[[#This Row],[Discount]]/100</f>
        <v>0</v>
      </c>
      <c r="P2113" s="4" t="str">
        <f>IF(Table2[[#This Row],[Discount%]]=0,"No Discount",
IF(Table2[[#This Row],[Discount%]]&lt;=0.1,"Medium Discount",
IF(Table2[[#This Row],[Discount%]]&lt;=0.2,"High Discount")))</f>
        <v>No Discount</v>
      </c>
      <c r="Q2113" s="9">
        <f>(Table2[Unit_Price]*Table2[Quantity])*(Table2[Discount]/100)</f>
        <v>0</v>
      </c>
      <c r="R2113" s="10">
        <v>19066</v>
      </c>
      <c r="S2113" s="10">
        <v>4208.46</v>
      </c>
      <c r="T2113" s="4">
        <f>Table2[Profit]/Table2[Sales]</f>
        <v>0.22073114444560998</v>
      </c>
      <c r="U2113" t="s">
        <v>33</v>
      </c>
    </row>
    <row r="2114" spans="1:21" x14ac:dyDescent="0.35">
      <c r="A2114">
        <v>12255</v>
      </c>
      <c r="B2114" s="1">
        <v>45871</v>
      </c>
      <c r="C2114" s="2">
        <f>YEAR(Table2[Order Date])</f>
        <v>2025</v>
      </c>
      <c r="D2114" s="2" t="str">
        <f>TEXT(Table2[Order Date],"mmm")</f>
        <v>Aug</v>
      </c>
      <c r="E2114" t="s">
        <v>4324</v>
      </c>
      <c r="F2114" t="s">
        <v>40</v>
      </c>
      <c r="G2114" t="s">
        <v>103</v>
      </c>
      <c r="H2114" t="str">
        <f>VLOOKUP(Table2[[#This Row],[City]], Table46[], 2, FALSE)</f>
        <v>Gujarat</v>
      </c>
      <c r="I2114" t="s">
        <v>24</v>
      </c>
      <c r="J2114" t="s">
        <v>133</v>
      </c>
      <c r="K2114" t="s">
        <v>4325</v>
      </c>
      <c r="L2114" s="2">
        <v>2</v>
      </c>
      <c r="M2114" s="11">
        <v>34813</v>
      </c>
      <c r="N2114" s="6">
        <v>10</v>
      </c>
      <c r="O2114" s="4">
        <f>Table2[[#This Row],[Discount]]/100</f>
        <v>0.1</v>
      </c>
      <c r="P2114" s="4" t="str">
        <f>IF(Table2[[#This Row],[Discount%]]=0,"No Discount",
IF(Table2[[#This Row],[Discount%]]&lt;=0.1,"Medium Discount",
IF(Table2[[#This Row],[Discount%]]&lt;=0.2,"High Discount")))</f>
        <v>Medium Discount</v>
      </c>
      <c r="Q2114" s="9">
        <f>(Table2[Unit_Price]*Table2[Quantity])*(Table2[Discount]/100)</f>
        <v>6962.6</v>
      </c>
      <c r="R2114" s="10">
        <v>62663.4</v>
      </c>
      <c r="S2114" s="10">
        <v>4321.3</v>
      </c>
      <c r="T2114" s="4">
        <f>Table2[Profit]/Table2[Sales]</f>
        <v>6.8960509643587811E-2</v>
      </c>
      <c r="U2114" t="s">
        <v>38</v>
      </c>
    </row>
    <row r="2115" spans="1:21" x14ac:dyDescent="0.35">
      <c r="A2115">
        <v>12256</v>
      </c>
      <c r="B2115" s="1">
        <v>45298</v>
      </c>
      <c r="C2115" s="2">
        <f>YEAR(Table2[Order Date])</f>
        <v>2024</v>
      </c>
      <c r="D2115" s="2" t="str">
        <f>TEXT(Table2[Order Date],"mmm")</f>
        <v>Jan</v>
      </c>
      <c r="E2115" t="s">
        <v>4326</v>
      </c>
      <c r="F2115" t="s">
        <v>22</v>
      </c>
      <c r="G2115" t="s">
        <v>58</v>
      </c>
      <c r="H2115" t="str">
        <f>VLOOKUP(Table2[[#This Row],[City]], Table46[], 2, FALSE)</f>
        <v>Rajashtan</v>
      </c>
      <c r="I2115" t="s">
        <v>69</v>
      </c>
      <c r="J2115" t="s">
        <v>517</v>
      </c>
      <c r="K2115" t="s">
        <v>4327</v>
      </c>
      <c r="L2115" s="2">
        <v>4</v>
      </c>
      <c r="M2115" s="11">
        <v>60017</v>
      </c>
      <c r="N2115" s="6">
        <v>10</v>
      </c>
      <c r="O2115" s="4">
        <f>Table2[[#This Row],[Discount]]/100</f>
        <v>0.1</v>
      </c>
      <c r="P2115" s="4" t="str">
        <f>IF(Table2[[#This Row],[Discount%]]=0,"No Discount",
IF(Table2[[#This Row],[Discount%]]&lt;=0.1,"Medium Discount",
IF(Table2[[#This Row],[Discount%]]&lt;=0.2,"High Discount")))</f>
        <v>Medium Discount</v>
      </c>
      <c r="Q2115" s="9">
        <f>(Table2[Unit_Price]*Table2[Quantity])*(Table2[Discount]/100)</f>
        <v>24006.800000000003</v>
      </c>
      <c r="R2115" s="10">
        <v>216061.2</v>
      </c>
      <c r="S2115" s="10">
        <v>28677.599999999999</v>
      </c>
      <c r="T2115" s="4">
        <f>Table2[Profit]/Table2[Sales]</f>
        <v>0.13272906009963842</v>
      </c>
      <c r="U2115" t="s">
        <v>20</v>
      </c>
    </row>
    <row r="2116" spans="1:21" x14ac:dyDescent="0.35">
      <c r="A2116">
        <v>12257</v>
      </c>
      <c r="B2116" s="1">
        <v>45886</v>
      </c>
      <c r="C2116" s="2">
        <f>YEAR(Table2[Order Date])</f>
        <v>2025</v>
      </c>
      <c r="D2116" s="2" t="str">
        <f>TEXT(Table2[Order Date],"mmm")</f>
        <v>Aug</v>
      </c>
      <c r="E2116" t="s">
        <v>4328</v>
      </c>
      <c r="F2116" t="s">
        <v>22</v>
      </c>
      <c r="G2116" t="s">
        <v>74</v>
      </c>
      <c r="H2116" t="str">
        <f>VLOOKUP(Table2[[#This Row],[City]], Table46[], 2, FALSE)</f>
        <v>Chandigarh</v>
      </c>
      <c r="I2116" t="s">
        <v>17</v>
      </c>
      <c r="J2116" t="s">
        <v>55</v>
      </c>
      <c r="K2116" t="s">
        <v>928</v>
      </c>
      <c r="L2116" s="2">
        <v>5</v>
      </c>
      <c r="M2116" s="11">
        <v>14035</v>
      </c>
      <c r="N2116" s="6">
        <v>0</v>
      </c>
      <c r="O2116" s="4">
        <f>Table2[[#This Row],[Discount]]/100</f>
        <v>0</v>
      </c>
      <c r="P2116" s="4" t="str">
        <f>IF(Table2[[#This Row],[Discount%]]=0,"No Discount",
IF(Table2[[#This Row],[Discount%]]&lt;=0.1,"Medium Discount",
IF(Table2[[#This Row],[Discount%]]&lt;=0.2,"High Discount")))</f>
        <v>No Discount</v>
      </c>
      <c r="Q2116" s="9">
        <f>(Table2[Unit_Price]*Table2[Quantity])*(Table2[Discount]/100)</f>
        <v>0</v>
      </c>
      <c r="R2116" s="10">
        <v>70175</v>
      </c>
      <c r="S2116" s="10">
        <v>16803.05</v>
      </c>
      <c r="T2116" s="4">
        <f>Table2[Profit]/Table2[Sales]</f>
        <v>0.23944495903099394</v>
      </c>
      <c r="U2116" t="s">
        <v>72</v>
      </c>
    </row>
    <row r="2117" spans="1:21" x14ac:dyDescent="0.35">
      <c r="A2117">
        <v>12258</v>
      </c>
      <c r="B2117" s="1">
        <v>45422</v>
      </c>
      <c r="C2117" s="2">
        <f>YEAR(Table2[Order Date])</f>
        <v>2024</v>
      </c>
      <c r="D2117" s="2" t="str">
        <f>TEXT(Table2[Order Date],"mmm")</f>
        <v>May</v>
      </c>
      <c r="E2117" t="s">
        <v>4329</v>
      </c>
      <c r="F2117" t="s">
        <v>15</v>
      </c>
      <c r="G2117" t="s">
        <v>68</v>
      </c>
      <c r="H2117" t="str">
        <f>VLOOKUP(Table2[[#This Row],[City]], Table46[], 2, FALSE)</f>
        <v>Telangana</v>
      </c>
      <c r="I2117" t="s">
        <v>17</v>
      </c>
      <c r="J2117" t="s">
        <v>55</v>
      </c>
      <c r="K2117" t="s">
        <v>4330</v>
      </c>
      <c r="L2117" s="2">
        <v>2</v>
      </c>
      <c r="M2117" s="11">
        <v>76063</v>
      </c>
      <c r="N2117" s="6">
        <v>20</v>
      </c>
      <c r="O2117" s="4">
        <f>Table2[[#This Row],[Discount]]/100</f>
        <v>0.2</v>
      </c>
      <c r="P2117" s="4" t="str">
        <f>IF(Table2[[#This Row],[Discount%]]=0,"No Discount",
IF(Table2[[#This Row],[Discount%]]&lt;=0.1,"Medium Discount",
IF(Table2[[#This Row],[Discount%]]&lt;=0.2,"High Discount")))</f>
        <v>High Discount</v>
      </c>
      <c r="Q2117" s="9">
        <f>(Table2[Unit_Price]*Table2[Quantity])*(Table2[Discount]/100)</f>
        <v>30425.200000000001</v>
      </c>
      <c r="R2117" s="10">
        <v>121700.8</v>
      </c>
      <c r="S2117" s="10">
        <v>11308.05</v>
      </c>
      <c r="T2117" s="4">
        <f>Table2[Profit]/Table2[Sales]</f>
        <v>9.2916809092462818E-2</v>
      </c>
      <c r="U2117" t="s">
        <v>33</v>
      </c>
    </row>
    <row r="2118" spans="1:21" x14ac:dyDescent="0.35">
      <c r="A2118">
        <v>12259</v>
      </c>
      <c r="B2118" s="1">
        <v>45617</v>
      </c>
      <c r="C2118" s="2">
        <f>YEAR(Table2[Order Date])</f>
        <v>2024</v>
      </c>
      <c r="D2118" s="2" t="str">
        <f>TEXT(Table2[Order Date],"mmm")</f>
        <v>Nov</v>
      </c>
      <c r="E2118" t="s">
        <v>4331</v>
      </c>
      <c r="F2118" t="s">
        <v>22</v>
      </c>
      <c r="G2118" t="s">
        <v>74</v>
      </c>
      <c r="H2118" t="str">
        <f>VLOOKUP(Table2[[#This Row],[City]], Table46[], 2, FALSE)</f>
        <v>Chandigarh</v>
      </c>
      <c r="I2118" t="s">
        <v>24</v>
      </c>
      <c r="J2118" t="s">
        <v>25</v>
      </c>
      <c r="K2118" t="s">
        <v>4332</v>
      </c>
      <c r="L2118" s="2">
        <v>3</v>
      </c>
      <c r="M2118" s="11">
        <v>30739</v>
      </c>
      <c r="N2118" s="6">
        <v>10</v>
      </c>
      <c r="O2118" s="4">
        <f>Table2[[#This Row],[Discount]]/100</f>
        <v>0.1</v>
      </c>
      <c r="P2118" s="4" t="str">
        <f>IF(Table2[[#This Row],[Discount%]]=0,"No Discount",
IF(Table2[[#This Row],[Discount%]]&lt;=0.1,"Medium Discount",
IF(Table2[[#This Row],[Discount%]]&lt;=0.2,"High Discount")))</f>
        <v>Medium Discount</v>
      </c>
      <c r="Q2118" s="9">
        <f>(Table2[Unit_Price]*Table2[Quantity])*(Table2[Discount]/100)</f>
        <v>9221.7000000000007</v>
      </c>
      <c r="R2118" s="10">
        <v>82995.3</v>
      </c>
      <c r="S2118" s="10">
        <v>14335.38</v>
      </c>
      <c r="T2118" s="4">
        <f>Table2[Profit]/Table2[Sales]</f>
        <v>0.1727252025114675</v>
      </c>
      <c r="U2118" t="s">
        <v>83</v>
      </c>
    </row>
    <row r="2119" spans="1:21" x14ac:dyDescent="0.35">
      <c r="A2119">
        <v>12260</v>
      </c>
      <c r="B2119" s="1">
        <v>45524</v>
      </c>
      <c r="C2119" s="2">
        <f>YEAR(Table2[Order Date])</f>
        <v>2024</v>
      </c>
      <c r="D2119" s="2" t="str">
        <f>TEXT(Table2[Order Date],"mmm")</f>
        <v>Aug</v>
      </c>
      <c r="E2119" t="s">
        <v>4333</v>
      </c>
      <c r="F2119" t="s">
        <v>15</v>
      </c>
      <c r="G2119" t="s">
        <v>16</v>
      </c>
      <c r="H2119" t="str">
        <f>VLOOKUP(Table2[[#This Row],[City]], Table46[], 2, FALSE)</f>
        <v>Karnataka</v>
      </c>
      <c r="I2119" t="s">
        <v>24</v>
      </c>
      <c r="J2119" t="s">
        <v>25</v>
      </c>
      <c r="K2119" t="s">
        <v>4334</v>
      </c>
      <c r="L2119" s="2">
        <v>4</v>
      </c>
      <c r="M2119" s="11">
        <v>36080</v>
      </c>
      <c r="N2119" s="6">
        <v>0</v>
      </c>
      <c r="O2119" s="4">
        <f>Table2[[#This Row],[Discount]]/100</f>
        <v>0</v>
      </c>
      <c r="P2119" s="4" t="str">
        <f>IF(Table2[[#This Row],[Discount%]]=0,"No Discount",
IF(Table2[[#This Row],[Discount%]]&lt;=0.1,"Medium Discount",
IF(Table2[[#This Row],[Discount%]]&lt;=0.2,"High Discount")))</f>
        <v>No Discount</v>
      </c>
      <c r="Q2119" s="9">
        <f>(Table2[Unit_Price]*Table2[Quantity])*(Table2[Discount]/100)</f>
        <v>0</v>
      </c>
      <c r="R2119" s="10">
        <v>144320</v>
      </c>
      <c r="S2119" s="10">
        <v>9359.7900000000009</v>
      </c>
      <c r="T2119" s="4">
        <f>Table2[Profit]/Table2[Sales]</f>
        <v>6.485442073170733E-2</v>
      </c>
      <c r="U2119" t="s">
        <v>83</v>
      </c>
    </row>
    <row r="2120" spans="1:21" x14ac:dyDescent="0.35">
      <c r="A2120">
        <v>12261</v>
      </c>
      <c r="B2120" s="1">
        <v>45734</v>
      </c>
      <c r="C2120" s="2">
        <f>YEAR(Table2[Order Date])</f>
        <v>2025</v>
      </c>
      <c r="D2120" s="2" t="str">
        <f>TEXT(Table2[Order Date],"mmm")</f>
        <v>Mar</v>
      </c>
      <c r="E2120" t="s">
        <v>4335</v>
      </c>
      <c r="F2120" t="s">
        <v>28</v>
      </c>
      <c r="G2120" t="s">
        <v>114</v>
      </c>
      <c r="H2120" t="str">
        <f>VLOOKUP(Table2[[#This Row],[City]], Table46[], 2, FALSE)</f>
        <v>Jharkhand</v>
      </c>
      <c r="I2120" t="s">
        <v>42</v>
      </c>
      <c r="J2120" t="s">
        <v>79</v>
      </c>
      <c r="K2120" t="s">
        <v>4336</v>
      </c>
      <c r="L2120" s="2">
        <v>4</v>
      </c>
      <c r="M2120" s="11">
        <v>72114</v>
      </c>
      <c r="N2120" s="6">
        <v>15</v>
      </c>
      <c r="O2120" s="4">
        <f>Table2[[#This Row],[Discount]]/100</f>
        <v>0.15</v>
      </c>
      <c r="P2120" s="4" t="str">
        <f>IF(Table2[[#This Row],[Discount%]]=0,"No Discount",
IF(Table2[[#This Row],[Discount%]]&lt;=0.1,"Medium Discount",
IF(Table2[[#This Row],[Discount%]]&lt;=0.2,"High Discount")))</f>
        <v>High Discount</v>
      </c>
      <c r="Q2120" s="9">
        <f>(Table2[Unit_Price]*Table2[Quantity])*(Table2[Discount]/100)</f>
        <v>43268.4</v>
      </c>
      <c r="R2120" s="10">
        <v>245187.6</v>
      </c>
      <c r="S2120" s="10">
        <v>52690.559999999998</v>
      </c>
      <c r="T2120" s="4">
        <f>Table2[Profit]/Table2[Sales]</f>
        <v>0.21489895900118927</v>
      </c>
      <c r="U2120" t="s">
        <v>72</v>
      </c>
    </row>
    <row r="2121" spans="1:21" x14ac:dyDescent="0.35">
      <c r="A2121">
        <v>12262</v>
      </c>
      <c r="B2121" s="1">
        <v>45631</v>
      </c>
      <c r="C2121" s="2">
        <f>YEAR(Table2[Order Date])</f>
        <v>2024</v>
      </c>
      <c r="D2121" s="2" t="str">
        <f>TEXT(Table2[Order Date],"mmm")</f>
        <v>Dec</v>
      </c>
      <c r="E2121" t="s">
        <v>4337</v>
      </c>
      <c r="F2121" t="s">
        <v>40</v>
      </c>
      <c r="G2121" t="s">
        <v>50</v>
      </c>
      <c r="H2121" t="str">
        <f>VLOOKUP(Table2[[#This Row],[City]], Table46[], 2, FALSE)</f>
        <v>Maharashtra</v>
      </c>
      <c r="I2121" t="s">
        <v>96</v>
      </c>
      <c r="J2121" t="s">
        <v>214</v>
      </c>
      <c r="K2121" t="s">
        <v>4338</v>
      </c>
      <c r="L2121" s="2">
        <v>2</v>
      </c>
      <c r="M2121" s="11">
        <v>61185</v>
      </c>
      <c r="N2121" s="6">
        <v>10</v>
      </c>
      <c r="O2121" s="4">
        <f>Table2[[#This Row],[Discount]]/100</f>
        <v>0.1</v>
      </c>
      <c r="P2121" s="4" t="str">
        <f>IF(Table2[[#This Row],[Discount%]]=0,"No Discount",
IF(Table2[[#This Row],[Discount%]]&lt;=0.1,"Medium Discount",
IF(Table2[[#This Row],[Discount%]]&lt;=0.2,"High Discount")))</f>
        <v>Medium Discount</v>
      </c>
      <c r="Q2121" s="9">
        <f>(Table2[Unit_Price]*Table2[Quantity])*(Table2[Discount]/100)</f>
        <v>12237</v>
      </c>
      <c r="R2121" s="10">
        <v>110133</v>
      </c>
      <c r="S2121" s="10">
        <v>22334.07</v>
      </c>
      <c r="T2121" s="4">
        <f>Table2[Profit]/Table2[Sales]</f>
        <v>0.20279180627060009</v>
      </c>
      <c r="U2121" t="s">
        <v>20</v>
      </c>
    </row>
    <row r="2122" spans="1:21" x14ac:dyDescent="0.35">
      <c r="A2122">
        <v>12263</v>
      </c>
      <c r="B2122" s="1">
        <v>45413</v>
      </c>
      <c r="C2122" s="2">
        <f>YEAR(Table2[Order Date])</f>
        <v>2024</v>
      </c>
      <c r="D2122" s="2" t="str">
        <f>TEXT(Table2[Order Date],"mmm")</f>
        <v>May</v>
      </c>
      <c r="E2122" t="s">
        <v>4339</v>
      </c>
      <c r="F2122" t="s">
        <v>28</v>
      </c>
      <c r="G2122" t="s">
        <v>29</v>
      </c>
      <c r="H2122" t="str">
        <f>VLOOKUP(Table2[[#This Row],[City]], Table46[], 2, FALSE)</f>
        <v>Bihar</v>
      </c>
      <c r="I2122" t="s">
        <v>86</v>
      </c>
      <c r="J2122" t="s">
        <v>296</v>
      </c>
      <c r="K2122" t="s">
        <v>4340</v>
      </c>
      <c r="L2122" s="2">
        <v>1</v>
      </c>
      <c r="M2122" s="11">
        <v>17001</v>
      </c>
      <c r="N2122" s="6">
        <v>5</v>
      </c>
      <c r="O2122" s="4">
        <f>Table2[[#This Row],[Discount]]/100</f>
        <v>0.05</v>
      </c>
      <c r="P2122" s="4" t="str">
        <f>IF(Table2[[#This Row],[Discount%]]=0,"No Discount",
IF(Table2[[#This Row],[Discount%]]&lt;=0.1,"Medium Discount",
IF(Table2[[#This Row],[Discount%]]&lt;=0.2,"High Discount")))</f>
        <v>Medium Discount</v>
      </c>
      <c r="Q2122" s="9">
        <f>(Table2[Unit_Price]*Table2[Quantity])*(Table2[Discount]/100)</f>
        <v>850.05000000000007</v>
      </c>
      <c r="R2122" s="10">
        <v>16150.95</v>
      </c>
      <c r="S2122" s="10">
        <v>3687.17</v>
      </c>
      <c r="T2122" s="4">
        <f>Table2[Profit]/Table2[Sales]</f>
        <v>0.22829431086097102</v>
      </c>
      <c r="U2122" t="s">
        <v>83</v>
      </c>
    </row>
    <row r="2123" spans="1:21" x14ac:dyDescent="0.35">
      <c r="A2123">
        <v>12264</v>
      </c>
      <c r="B2123" s="1">
        <v>45732</v>
      </c>
      <c r="C2123" s="2">
        <f>YEAR(Table2[Order Date])</f>
        <v>2025</v>
      </c>
      <c r="D2123" s="2" t="str">
        <f>TEXT(Table2[Order Date],"mmm")</f>
        <v>Mar</v>
      </c>
      <c r="E2123" t="s">
        <v>4341</v>
      </c>
      <c r="F2123" t="s">
        <v>40</v>
      </c>
      <c r="G2123" t="s">
        <v>41</v>
      </c>
      <c r="H2123" t="str">
        <f>VLOOKUP(Table2[[#This Row],[City]], Table46[], 2, FALSE)</f>
        <v>Maharashtra</v>
      </c>
      <c r="I2123" t="s">
        <v>17</v>
      </c>
      <c r="J2123" t="s">
        <v>291</v>
      </c>
      <c r="K2123" t="s">
        <v>4342</v>
      </c>
      <c r="L2123" s="2">
        <v>4</v>
      </c>
      <c r="M2123" s="11">
        <v>18277</v>
      </c>
      <c r="N2123" s="6">
        <v>20</v>
      </c>
      <c r="O2123" s="4">
        <f>Table2[[#This Row],[Discount]]/100</f>
        <v>0.2</v>
      </c>
      <c r="P2123" s="4" t="str">
        <f>IF(Table2[[#This Row],[Discount%]]=0,"No Discount",
IF(Table2[[#This Row],[Discount%]]&lt;=0.1,"Medium Discount",
IF(Table2[[#This Row],[Discount%]]&lt;=0.2,"High Discount")))</f>
        <v>High Discount</v>
      </c>
      <c r="Q2123" s="9">
        <f>(Table2[Unit_Price]*Table2[Quantity])*(Table2[Discount]/100)</f>
        <v>14621.6</v>
      </c>
      <c r="R2123" s="10">
        <v>58486.400000000001</v>
      </c>
      <c r="S2123" s="10">
        <v>12976.87</v>
      </c>
      <c r="T2123" s="4">
        <f>Table2[Profit]/Table2[Sales]</f>
        <v>0.22187841959840238</v>
      </c>
      <c r="U2123" t="s">
        <v>72</v>
      </c>
    </row>
    <row r="2124" spans="1:21" x14ac:dyDescent="0.35">
      <c r="A2124">
        <v>12265</v>
      </c>
      <c r="B2124" s="1">
        <v>45256</v>
      </c>
      <c r="C2124" s="2">
        <f>YEAR(Table2[Order Date])</f>
        <v>2023</v>
      </c>
      <c r="D2124" s="2" t="str">
        <f>TEXT(Table2[Order Date],"mmm")</f>
        <v>Nov</v>
      </c>
      <c r="E2124" t="s">
        <v>4343</v>
      </c>
      <c r="F2124" t="s">
        <v>15</v>
      </c>
      <c r="G2124" t="s">
        <v>147</v>
      </c>
      <c r="H2124" t="str">
        <f>VLOOKUP(Table2[[#This Row],[City]], Table46[], 2, FALSE)</f>
        <v>Kerala</v>
      </c>
      <c r="I2124" t="s">
        <v>129</v>
      </c>
      <c r="J2124" t="s">
        <v>148</v>
      </c>
      <c r="K2124" t="s">
        <v>4344</v>
      </c>
      <c r="L2124" s="2">
        <v>1</v>
      </c>
      <c r="M2124" s="11">
        <v>7828</v>
      </c>
      <c r="N2124" s="6">
        <v>20</v>
      </c>
      <c r="O2124" s="4">
        <f>Table2[[#This Row],[Discount]]/100</f>
        <v>0.2</v>
      </c>
      <c r="P2124" s="4" t="str">
        <f>IF(Table2[[#This Row],[Discount%]]=0,"No Discount",
IF(Table2[[#This Row],[Discount%]]&lt;=0.1,"Medium Discount",
IF(Table2[[#This Row],[Discount%]]&lt;=0.2,"High Discount")))</f>
        <v>High Discount</v>
      </c>
      <c r="Q2124" s="9">
        <f>(Table2[Unit_Price]*Table2[Quantity])*(Table2[Discount]/100)</f>
        <v>1565.6000000000001</v>
      </c>
      <c r="R2124" s="10">
        <v>6262.4</v>
      </c>
      <c r="S2124" s="10">
        <v>1313.16</v>
      </c>
      <c r="T2124" s="4">
        <f>Table2[Profit]/Table2[Sales]</f>
        <v>0.20968957588145123</v>
      </c>
      <c r="U2124" t="s">
        <v>83</v>
      </c>
    </row>
    <row r="2125" spans="1:21" x14ac:dyDescent="0.35">
      <c r="A2125">
        <v>12266</v>
      </c>
      <c r="B2125" s="1">
        <v>45799</v>
      </c>
      <c r="C2125" s="2">
        <f>YEAR(Table2[Order Date])</f>
        <v>2025</v>
      </c>
      <c r="D2125" s="2" t="str">
        <f>TEXT(Table2[Order Date],"mmm")</f>
        <v>May</v>
      </c>
      <c r="E2125" t="s">
        <v>4345</v>
      </c>
      <c r="F2125" t="s">
        <v>15</v>
      </c>
      <c r="G2125" t="s">
        <v>93</v>
      </c>
      <c r="H2125" t="str">
        <f>VLOOKUP(Table2[[#This Row],[City]], Table46[], 2, FALSE)</f>
        <v>Tamil Nadu</v>
      </c>
      <c r="I2125" t="s">
        <v>24</v>
      </c>
      <c r="J2125" t="s">
        <v>36</v>
      </c>
      <c r="K2125" t="s">
        <v>4346</v>
      </c>
      <c r="L2125" s="2">
        <v>3</v>
      </c>
      <c r="M2125" s="11">
        <v>64127</v>
      </c>
      <c r="N2125" s="6">
        <v>5</v>
      </c>
      <c r="O2125" s="4">
        <f>Table2[[#This Row],[Discount]]/100</f>
        <v>0.05</v>
      </c>
      <c r="P2125" s="4" t="str">
        <f>IF(Table2[[#This Row],[Discount%]]=0,"No Discount",
IF(Table2[[#This Row],[Discount%]]&lt;=0.1,"Medium Discount",
IF(Table2[[#This Row],[Discount%]]&lt;=0.2,"High Discount")))</f>
        <v>Medium Discount</v>
      </c>
      <c r="Q2125" s="9">
        <f>(Table2[Unit_Price]*Table2[Quantity])*(Table2[Discount]/100)</f>
        <v>9619.0500000000011</v>
      </c>
      <c r="R2125" s="10">
        <v>182761.95</v>
      </c>
      <c r="S2125" s="10">
        <v>11128.97</v>
      </c>
      <c r="T2125" s="4">
        <f>Table2[Profit]/Table2[Sales]</f>
        <v>6.0893254859668539E-2</v>
      </c>
      <c r="U2125" t="s">
        <v>83</v>
      </c>
    </row>
    <row r="2126" spans="1:21" x14ac:dyDescent="0.35">
      <c r="A2126">
        <v>12267</v>
      </c>
      <c r="B2126" s="1">
        <v>45257</v>
      </c>
      <c r="C2126" s="2">
        <f>YEAR(Table2[Order Date])</f>
        <v>2023</v>
      </c>
      <c r="D2126" s="2" t="str">
        <f>TEXT(Table2[Order Date],"mmm")</f>
        <v>Nov</v>
      </c>
      <c r="E2126" t="s">
        <v>4347</v>
      </c>
      <c r="F2126" t="s">
        <v>40</v>
      </c>
      <c r="G2126" t="s">
        <v>62</v>
      </c>
      <c r="H2126" t="str">
        <f>VLOOKUP(Table2[[#This Row],[City]], Table46[], 2, FALSE)</f>
        <v>Goa</v>
      </c>
      <c r="I2126" t="s">
        <v>75</v>
      </c>
      <c r="J2126" t="s">
        <v>76</v>
      </c>
      <c r="K2126" t="s">
        <v>1219</v>
      </c>
      <c r="L2126" s="2">
        <v>3</v>
      </c>
      <c r="M2126" s="11">
        <v>42458</v>
      </c>
      <c r="N2126" s="6">
        <v>10</v>
      </c>
      <c r="O2126" s="4">
        <f>Table2[[#This Row],[Discount]]/100</f>
        <v>0.1</v>
      </c>
      <c r="P2126" s="4" t="str">
        <f>IF(Table2[[#This Row],[Discount%]]=0,"No Discount",
IF(Table2[[#This Row],[Discount%]]&lt;=0.1,"Medium Discount",
IF(Table2[[#This Row],[Discount%]]&lt;=0.2,"High Discount")))</f>
        <v>Medium Discount</v>
      </c>
      <c r="Q2126" s="9">
        <f>(Table2[Unit_Price]*Table2[Quantity])*(Table2[Discount]/100)</f>
        <v>12737.400000000001</v>
      </c>
      <c r="R2126" s="10">
        <v>114636.6</v>
      </c>
      <c r="S2126" s="10">
        <v>10987.41</v>
      </c>
      <c r="T2126" s="4">
        <f>Table2[Profit]/Table2[Sales]</f>
        <v>9.5845567645935062E-2</v>
      </c>
      <c r="U2126" t="s">
        <v>20</v>
      </c>
    </row>
    <row r="2127" spans="1:21" x14ac:dyDescent="0.35">
      <c r="A2127">
        <v>12268</v>
      </c>
      <c r="B2127" s="1">
        <v>45816</v>
      </c>
      <c r="C2127" s="2">
        <f>YEAR(Table2[Order Date])</f>
        <v>2025</v>
      </c>
      <c r="D2127" s="2" t="str">
        <f>TEXT(Table2[Order Date],"mmm")</f>
        <v>Jun</v>
      </c>
      <c r="E2127" t="s">
        <v>4348</v>
      </c>
      <c r="F2127" t="s">
        <v>28</v>
      </c>
      <c r="G2127" t="s">
        <v>114</v>
      </c>
      <c r="H2127" t="str">
        <f>VLOOKUP(Table2[[#This Row],[City]], Table46[], 2, FALSE)</f>
        <v>Jharkhand</v>
      </c>
      <c r="I2127" t="s">
        <v>129</v>
      </c>
      <c r="J2127" t="s">
        <v>130</v>
      </c>
      <c r="K2127" t="s">
        <v>4349</v>
      </c>
      <c r="L2127" s="2">
        <v>5</v>
      </c>
      <c r="M2127" s="11">
        <v>67032</v>
      </c>
      <c r="N2127" s="6">
        <v>20</v>
      </c>
      <c r="O2127" s="4">
        <f>Table2[[#This Row],[Discount]]/100</f>
        <v>0.2</v>
      </c>
      <c r="P2127" s="4" t="str">
        <f>IF(Table2[[#This Row],[Discount%]]=0,"No Discount",
IF(Table2[[#This Row],[Discount%]]&lt;=0.1,"Medium Discount",
IF(Table2[[#This Row],[Discount%]]&lt;=0.2,"High Discount")))</f>
        <v>High Discount</v>
      </c>
      <c r="Q2127" s="9">
        <f>(Table2[Unit_Price]*Table2[Quantity])*(Table2[Discount]/100)</f>
        <v>67032</v>
      </c>
      <c r="R2127" s="10">
        <v>268128</v>
      </c>
      <c r="S2127" s="10">
        <v>23650.99</v>
      </c>
      <c r="T2127" s="4">
        <f>Table2[Profit]/Table2[Sales]</f>
        <v>8.8207833572025302E-2</v>
      </c>
      <c r="U2127" t="s">
        <v>33</v>
      </c>
    </row>
    <row r="2128" spans="1:21" x14ac:dyDescent="0.35">
      <c r="A2128">
        <v>12269</v>
      </c>
      <c r="B2128" s="1">
        <v>45375</v>
      </c>
      <c r="C2128" s="2">
        <f>YEAR(Table2[Order Date])</f>
        <v>2024</v>
      </c>
      <c r="D2128" s="2" t="str">
        <f>TEXT(Table2[Order Date],"mmm")</f>
        <v>Mar</v>
      </c>
      <c r="E2128" t="s">
        <v>4350</v>
      </c>
      <c r="F2128" t="s">
        <v>40</v>
      </c>
      <c r="G2128" t="s">
        <v>62</v>
      </c>
      <c r="H2128" t="str">
        <f>VLOOKUP(Table2[[#This Row],[City]], Table46[], 2, FALSE)</f>
        <v>Goa</v>
      </c>
      <c r="I2128" t="s">
        <v>96</v>
      </c>
      <c r="J2128" t="s">
        <v>183</v>
      </c>
      <c r="K2128" t="s">
        <v>4351</v>
      </c>
      <c r="L2128" s="2">
        <v>5</v>
      </c>
      <c r="M2128" s="11">
        <v>31994</v>
      </c>
      <c r="N2128" s="6">
        <v>0</v>
      </c>
      <c r="O2128" s="4">
        <f>Table2[[#This Row],[Discount]]/100</f>
        <v>0</v>
      </c>
      <c r="P2128" s="4" t="str">
        <f>IF(Table2[[#This Row],[Discount%]]=0,"No Discount",
IF(Table2[[#This Row],[Discount%]]&lt;=0.1,"Medium Discount",
IF(Table2[[#This Row],[Discount%]]&lt;=0.2,"High Discount")))</f>
        <v>No Discount</v>
      </c>
      <c r="Q2128" s="9">
        <f>(Table2[Unit_Price]*Table2[Quantity])*(Table2[Discount]/100)</f>
        <v>0</v>
      </c>
      <c r="R2128" s="10">
        <v>159970</v>
      </c>
      <c r="S2128" s="10">
        <v>25271.25</v>
      </c>
      <c r="T2128" s="4">
        <f>Table2[Profit]/Table2[Sales]</f>
        <v>0.15797493279989999</v>
      </c>
      <c r="U2128" t="s">
        <v>83</v>
      </c>
    </row>
    <row r="2129" spans="1:21" x14ac:dyDescent="0.35">
      <c r="A2129">
        <v>12270</v>
      </c>
      <c r="B2129" s="1">
        <v>45361</v>
      </c>
      <c r="C2129" s="2">
        <f>YEAR(Table2[Order Date])</f>
        <v>2024</v>
      </c>
      <c r="D2129" s="2" t="str">
        <f>TEXT(Table2[Order Date],"mmm")</f>
        <v>Mar</v>
      </c>
      <c r="E2129" t="s">
        <v>4352</v>
      </c>
      <c r="F2129" t="s">
        <v>28</v>
      </c>
      <c r="G2129" t="s">
        <v>144</v>
      </c>
      <c r="H2129" t="str">
        <f>VLOOKUP(Table2[[#This Row],[City]], Table46[], 2, FALSE)</f>
        <v>Assam</v>
      </c>
      <c r="I2129" t="s">
        <v>46</v>
      </c>
      <c r="J2129" t="s">
        <v>201</v>
      </c>
      <c r="K2129" t="s">
        <v>3754</v>
      </c>
      <c r="L2129" s="2">
        <v>4</v>
      </c>
      <c r="M2129" s="11">
        <v>71393</v>
      </c>
      <c r="N2129" s="6">
        <v>10</v>
      </c>
      <c r="O2129" s="4">
        <f>Table2[[#This Row],[Discount]]/100</f>
        <v>0.1</v>
      </c>
      <c r="P2129" s="4" t="str">
        <f>IF(Table2[[#This Row],[Discount%]]=0,"No Discount",
IF(Table2[[#This Row],[Discount%]]&lt;=0.1,"Medium Discount",
IF(Table2[[#This Row],[Discount%]]&lt;=0.2,"High Discount")))</f>
        <v>Medium Discount</v>
      </c>
      <c r="Q2129" s="9">
        <f>(Table2[Unit_Price]*Table2[Quantity])*(Table2[Discount]/100)</f>
        <v>28557.200000000001</v>
      </c>
      <c r="R2129" s="10">
        <v>257014.8</v>
      </c>
      <c r="S2129" s="10">
        <v>38065.550000000003</v>
      </c>
      <c r="T2129" s="4">
        <f>Table2[Profit]/Table2[Sales]</f>
        <v>0.14810645145727019</v>
      </c>
      <c r="U2129" t="s">
        <v>38</v>
      </c>
    </row>
    <row r="2130" spans="1:21" x14ac:dyDescent="0.35">
      <c r="A2130">
        <v>12271</v>
      </c>
      <c r="B2130" s="1">
        <v>45580</v>
      </c>
      <c r="C2130" s="2">
        <f>YEAR(Table2[Order Date])</f>
        <v>2024</v>
      </c>
      <c r="D2130" s="2" t="str">
        <f>TEXT(Table2[Order Date],"mmm")</f>
        <v>Oct</v>
      </c>
      <c r="E2130" t="s">
        <v>4353</v>
      </c>
      <c r="F2130" t="s">
        <v>22</v>
      </c>
      <c r="G2130" t="s">
        <v>74</v>
      </c>
      <c r="H2130" t="str">
        <f>VLOOKUP(Table2[[#This Row],[City]], Table46[], 2, FALSE)</f>
        <v>Chandigarh</v>
      </c>
      <c r="I2130" t="s">
        <v>96</v>
      </c>
      <c r="J2130" t="s">
        <v>183</v>
      </c>
      <c r="K2130" t="s">
        <v>4354</v>
      </c>
      <c r="L2130" s="2">
        <v>5</v>
      </c>
      <c r="M2130" s="11">
        <v>9822</v>
      </c>
      <c r="N2130" s="6">
        <v>10</v>
      </c>
      <c r="O2130" s="4">
        <f>Table2[[#This Row],[Discount]]/100</f>
        <v>0.1</v>
      </c>
      <c r="P2130" s="4" t="str">
        <f>IF(Table2[[#This Row],[Discount%]]=0,"No Discount",
IF(Table2[[#This Row],[Discount%]]&lt;=0.1,"Medium Discount",
IF(Table2[[#This Row],[Discount%]]&lt;=0.2,"High Discount")))</f>
        <v>Medium Discount</v>
      </c>
      <c r="Q2130" s="9">
        <f>(Table2[Unit_Price]*Table2[Quantity])*(Table2[Discount]/100)</f>
        <v>4911</v>
      </c>
      <c r="R2130" s="10">
        <v>44199</v>
      </c>
      <c r="S2130" s="10">
        <v>7158.43</v>
      </c>
      <c r="T2130" s="4">
        <f>Table2[Profit]/Table2[Sales]</f>
        <v>0.16195909409715153</v>
      </c>
      <c r="U2130" t="s">
        <v>38</v>
      </c>
    </row>
    <row r="2131" spans="1:21" x14ac:dyDescent="0.35">
      <c r="A2131">
        <v>12272</v>
      </c>
      <c r="B2131" s="1">
        <v>45408</v>
      </c>
      <c r="C2131" s="2">
        <f>YEAR(Table2[Order Date])</f>
        <v>2024</v>
      </c>
      <c r="D2131" s="2" t="str">
        <f>TEXT(Table2[Order Date],"mmm")</f>
        <v>Apr</v>
      </c>
      <c r="E2131" t="s">
        <v>4355</v>
      </c>
      <c r="F2131" t="s">
        <v>40</v>
      </c>
      <c r="G2131" t="s">
        <v>103</v>
      </c>
      <c r="H2131" t="str">
        <f>VLOOKUP(Table2[[#This Row],[City]], Table46[], 2, FALSE)</f>
        <v>Gujarat</v>
      </c>
      <c r="I2131" t="s">
        <v>17</v>
      </c>
      <c r="J2131" t="s">
        <v>55</v>
      </c>
      <c r="K2131" t="s">
        <v>3622</v>
      </c>
      <c r="L2131" s="2">
        <v>2</v>
      </c>
      <c r="M2131" s="11">
        <v>34557</v>
      </c>
      <c r="N2131" s="6">
        <v>0</v>
      </c>
      <c r="O2131" s="4">
        <f>Table2[[#This Row],[Discount]]/100</f>
        <v>0</v>
      </c>
      <c r="P2131" s="4" t="str">
        <f>IF(Table2[[#This Row],[Discount%]]=0,"No Discount",
IF(Table2[[#This Row],[Discount%]]&lt;=0.1,"Medium Discount",
IF(Table2[[#This Row],[Discount%]]&lt;=0.2,"High Discount")))</f>
        <v>No Discount</v>
      </c>
      <c r="Q2131" s="9">
        <f>(Table2[Unit_Price]*Table2[Quantity])*(Table2[Discount]/100)</f>
        <v>0</v>
      </c>
      <c r="R2131" s="10">
        <v>69114</v>
      </c>
      <c r="S2131" s="10">
        <v>10488.22</v>
      </c>
      <c r="T2131" s="4">
        <f>Table2[Profit]/Table2[Sales]</f>
        <v>0.151752466938681</v>
      </c>
      <c r="U2131" t="s">
        <v>33</v>
      </c>
    </row>
    <row r="2132" spans="1:21" x14ac:dyDescent="0.35">
      <c r="A2132">
        <v>12273</v>
      </c>
      <c r="B2132" s="1">
        <v>45814</v>
      </c>
      <c r="C2132" s="2">
        <f>YEAR(Table2[Order Date])</f>
        <v>2025</v>
      </c>
      <c r="D2132" s="2" t="str">
        <f>TEXT(Table2[Order Date],"mmm")</f>
        <v>Jun</v>
      </c>
      <c r="E2132" t="s">
        <v>4356</v>
      </c>
      <c r="F2132" t="s">
        <v>40</v>
      </c>
      <c r="G2132" t="s">
        <v>110</v>
      </c>
      <c r="H2132" t="str">
        <f>VLOOKUP(Table2[[#This Row],[City]], Table46[], 2, FALSE)</f>
        <v>Gujarat</v>
      </c>
      <c r="I2132" t="s">
        <v>75</v>
      </c>
      <c r="J2132" t="s">
        <v>204</v>
      </c>
      <c r="K2132" t="s">
        <v>4357</v>
      </c>
      <c r="L2132" s="2">
        <v>2</v>
      </c>
      <c r="M2132" s="11">
        <v>27758</v>
      </c>
      <c r="N2132" s="6">
        <v>20</v>
      </c>
      <c r="O2132" s="4">
        <f>Table2[[#This Row],[Discount]]/100</f>
        <v>0.2</v>
      </c>
      <c r="P2132" s="4" t="str">
        <f>IF(Table2[[#This Row],[Discount%]]=0,"No Discount",
IF(Table2[[#This Row],[Discount%]]&lt;=0.1,"Medium Discount",
IF(Table2[[#This Row],[Discount%]]&lt;=0.2,"High Discount")))</f>
        <v>High Discount</v>
      </c>
      <c r="Q2132" s="9">
        <f>(Table2[Unit_Price]*Table2[Quantity])*(Table2[Discount]/100)</f>
        <v>11103.2</v>
      </c>
      <c r="R2132" s="10">
        <v>44412.800000000003</v>
      </c>
      <c r="S2132" s="10">
        <v>6884.37</v>
      </c>
      <c r="T2132" s="4">
        <f>Table2[Profit]/Table2[Sales]</f>
        <v>0.15500869118812594</v>
      </c>
      <c r="U2132" t="s">
        <v>72</v>
      </c>
    </row>
    <row r="2133" spans="1:21" x14ac:dyDescent="0.35">
      <c r="A2133">
        <v>12274</v>
      </c>
      <c r="B2133" s="1">
        <v>45907</v>
      </c>
      <c r="C2133" s="2">
        <f>YEAR(Table2[Order Date])</f>
        <v>2025</v>
      </c>
      <c r="D2133" s="2" t="str">
        <f>TEXT(Table2[Order Date],"mmm")</f>
        <v>Sep</v>
      </c>
      <c r="E2133" t="s">
        <v>4358</v>
      </c>
      <c r="F2133" t="s">
        <v>28</v>
      </c>
      <c r="G2133" t="s">
        <v>35</v>
      </c>
      <c r="H2133" t="str">
        <f>VLOOKUP(Table2[[#This Row],[City]], Table46[], 2, FALSE)</f>
        <v>West Bengal</v>
      </c>
      <c r="I2133" t="s">
        <v>75</v>
      </c>
      <c r="J2133" t="s">
        <v>240</v>
      </c>
      <c r="K2133" t="s">
        <v>4359</v>
      </c>
      <c r="L2133" s="2">
        <v>3</v>
      </c>
      <c r="M2133" s="11">
        <v>1394</v>
      </c>
      <c r="N2133" s="6">
        <v>20</v>
      </c>
      <c r="O2133" s="4">
        <f>Table2[[#This Row],[Discount]]/100</f>
        <v>0.2</v>
      </c>
      <c r="P2133" s="4" t="str">
        <f>IF(Table2[[#This Row],[Discount%]]=0,"No Discount",
IF(Table2[[#This Row],[Discount%]]&lt;=0.1,"Medium Discount",
IF(Table2[[#This Row],[Discount%]]&lt;=0.2,"High Discount")))</f>
        <v>High Discount</v>
      </c>
      <c r="Q2133" s="9">
        <f>(Table2[Unit_Price]*Table2[Quantity])*(Table2[Discount]/100)</f>
        <v>836.40000000000009</v>
      </c>
      <c r="R2133" s="10">
        <v>3345.6</v>
      </c>
      <c r="S2133" s="10">
        <v>233.48</v>
      </c>
      <c r="T2133" s="4">
        <f>Table2[Profit]/Table2[Sales]</f>
        <v>6.9787183165949299E-2</v>
      </c>
      <c r="U2133" t="s">
        <v>38</v>
      </c>
    </row>
    <row r="2134" spans="1:21" x14ac:dyDescent="0.35">
      <c r="A2134">
        <v>12275</v>
      </c>
      <c r="B2134" s="1">
        <v>45929</v>
      </c>
      <c r="C2134" s="2">
        <f>YEAR(Table2[Order Date])</f>
        <v>2025</v>
      </c>
      <c r="D2134" s="2" t="str">
        <f>TEXT(Table2[Order Date],"mmm")</f>
        <v>Sep</v>
      </c>
      <c r="E2134" t="s">
        <v>4360</v>
      </c>
      <c r="F2134" t="s">
        <v>28</v>
      </c>
      <c r="G2134" t="s">
        <v>35</v>
      </c>
      <c r="H2134" t="str">
        <f>VLOOKUP(Table2[[#This Row],[City]], Table46[], 2, FALSE)</f>
        <v>West Bengal</v>
      </c>
      <c r="I2134" t="s">
        <v>30</v>
      </c>
      <c r="J2134" t="s">
        <v>322</v>
      </c>
      <c r="K2134" t="s">
        <v>4361</v>
      </c>
      <c r="L2134" s="2">
        <v>5</v>
      </c>
      <c r="M2134" s="11">
        <v>69789</v>
      </c>
      <c r="N2134" s="6">
        <v>5</v>
      </c>
      <c r="O2134" s="4">
        <f>Table2[[#This Row],[Discount]]/100</f>
        <v>0.05</v>
      </c>
      <c r="P2134" s="4" t="str">
        <f>IF(Table2[[#This Row],[Discount%]]=0,"No Discount",
IF(Table2[[#This Row],[Discount%]]&lt;=0.1,"Medium Discount",
IF(Table2[[#This Row],[Discount%]]&lt;=0.2,"High Discount")))</f>
        <v>Medium Discount</v>
      </c>
      <c r="Q2134" s="9">
        <f>(Table2[Unit_Price]*Table2[Quantity])*(Table2[Discount]/100)</f>
        <v>17447.25</v>
      </c>
      <c r="R2134" s="10">
        <v>331497.75</v>
      </c>
      <c r="S2134" s="10">
        <v>46854.82</v>
      </c>
      <c r="T2134" s="4">
        <f>Table2[Profit]/Table2[Sales]</f>
        <v>0.14134279946093148</v>
      </c>
      <c r="U2134" t="s">
        <v>20</v>
      </c>
    </row>
    <row r="2135" spans="1:21" x14ac:dyDescent="0.35">
      <c r="A2135">
        <v>12276</v>
      </c>
      <c r="B2135" s="1">
        <v>45770</v>
      </c>
      <c r="C2135" s="2">
        <f>YEAR(Table2[Order Date])</f>
        <v>2025</v>
      </c>
      <c r="D2135" s="2" t="str">
        <f>TEXT(Table2[Order Date],"mmm")</f>
        <v>Apr</v>
      </c>
      <c r="E2135" t="s">
        <v>4362</v>
      </c>
      <c r="F2135" t="s">
        <v>15</v>
      </c>
      <c r="G2135" t="s">
        <v>16</v>
      </c>
      <c r="H2135" t="str">
        <f>VLOOKUP(Table2[[#This Row],[City]], Table46[], 2, FALSE)</f>
        <v>Karnataka</v>
      </c>
      <c r="I2135" t="s">
        <v>129</v>
      </c>
      <c r="J2135" t="s">
        <v>159</v>
      </c>
      <c r="K2135" t="s">
        <v>4363</v>
      </c>
      <c r="L2135" s="2">
        <v>5</v>
      </c>
      <c r="M2135" s="11">
        <v>51064</v>
      </c>
      <c r="N2135" s="6">
        <v>20</v>
      </c>
      <c r="O2135" s="4">
        <f>Table2[[#This Row],[Discount]]/100</f>
        <v>0.2</v>
      </c>
      <c r="P2135" s="4" t="str">
        <f>IF(Table2[[#This Row],[Discount%]]=0,"No Discount",
IF(Table2[[#This Row],[Discount%]]&lt;=0.1,"Medium Discount",
IF(Table2[[#This Row],[Discount%]]&lt;=0.2,"High Discount")))</f>
        <v>High Discount</v>
      </c>
      <c r="Q2135" s="9">
        <f>(Table2[Unit_Price]*Table2[Quantity])*(Table2[Discount]/100)</f>
        <v>51064</v>
      </c>
      <c r="R2135" s="10">
        <v>204256</v>
      </c>
      <c r="S2135" s="10">
        <v>12736.72</v>
      </c>
      <c r="T2135" s="4">
        <f>Table2[Profit]/Table2[Sales]</f>
        <v>6.2356650477831739E-2</v>
      </c>
      <c r="U2135" t="s">
        <v>38</v>
      </c>
    </row>
    <row r="2136" spans="1:21" x14ac:dyDescent="0.35">
      <c r="A2136">
        <v>12277</v>
      </c>
      <c r="B2136" s="1">
        <v>45402</v>
      </c>
      <c r="C2136" s="2">
        <f>YEAR(Table2[Order Date])</f>
        <v>2024</v>
      </c>
      <c r="D2136" s="2" t="str">
        <f>TEXT(Table2[Order Date],"mmm")</f>
        <v>Apr</v>
      </c>
      <c r="E2136" t="s">
        <v>4364</v>
      </c>
      <c r="F2136" t="s">
        <v>22</v>
      </c>
      <c r="G2136" t="s">
        <v>54</v>
      </c>
      <c r="H2136" t="str">
        <f>VLOOKUP(Table2[[#This Row],[City]], Table46[], 2, FALSE)</f>
        <v>Uttar Pradesh</v>
      </c>
      <c r="I2136" t="s">
        <v>17</v>
      </c>
      <c r="J2136" t="s">
        <v>18</v>
      </c>
      <c r="K2136" t="s">
        <v>2255</v>
      </c>
      <c r="L2136" s="2">
        <v>4</v>
      </c>
      <c r="M2136" s="11">
        <v>67986</v>
      </c>
      <c r="N2136" s="6">
        <v>0</v>
      </c>
      <c r="O2136" s="4">
        <f>Table2[[#This Row],[Discount]]/100</f>
        <v>0</v>
      </c>
      <c r="P2136" s="4" t="str">
        <f>IF(Table2[[#This Row],[Discount%]]=0,"No Discount",
IF(Table2[[#This Row],[Discount%]]&lt;=0.1,"Medium Discount",
IF(Table2[[#This Row],[Discount%]]&lt;=0.2,"High Discount")))</f>
        <v>No Discount</v>
      </c>
      <c r="Q2136" s="9">
        <f>(Table2[Unit_Price]*Table2[Quantity])*(Table2[Discount]/100)</f>
        <v>0</v>
      </c>
      <c r="R2136" s="10">
        <v>271944</v>
      </c>
      <c r="S2136" s="10">
        <v>23716.74</v>
      </c>
      <c r="T2136" s="4">
        <f>Table2[Profit]/Table2[Sales]</f>
        <v>8.7211852440208279E-2</v>
      </c>
      <c r="U2136" t="s">
        <v>20</v>
      </c>
    </row>
    <row r="2137" spans="1:21" x14ac:dyDescent="0.35">
      <c r="A2137">
        <v>12278</v>
      </c>
      <c r="B2137" s="1">
        <v>45474</v>
      </c>
      <c r="C2137" s="2">
        <f>YEAR(Table2[Order Date])</f>
        <v>2024</v>
      </c>
      <c r="D2137" s="2" t="str">
        <f>TEXT(Table2[Order Date],"mmm")</f>
        <v>Jul</v>
      </c>
      <c r="E2137" t="s">
        <v>4365</v>
      </c>
      <c r="F2137" t="s">
        <v>40</v>
      </c>
      <c r="G2137" t="s">
        <v>62</v>
      </c>
      <c r="H2137" t="str">
        <f>VLOOKUP(Table2[[#This Row],[City]], Table46[], 2, FALSE)</f>
        <v>Goa</v>
      </c>
      <c r="I2137" t="s">
        <v>75</v>
      </c>
      <c r="J2137" t="s">
        <v>307</v>
      </c>
      <c r="K2137" t="s">
        <v>4366</v>
      </c>
      <c r="L2137" s="2">
        <v>5</v>
      </c>
      <c r="M2137" s="11">
        <v>29278</v>
      </c>
      <c r="N2137" s="6">
        <v>15</v>
      </c>
      <c r="O2137" s="4">
        <f>Table2[[#This Row],[Discount]]/100</f>
        <v>0.15</v>
      </c>
      <c r="P2137" s="4" t="str">
        <f>IF(Table2[[#This Row],[Discount%]]=0,"No Discount",
IF(Table2[[#This Row],[Discount%]]&lt;=0.1,"Medium Discount",
IF(Table2[[#This Row],[Discount%]]&lt;=0.2,"High Discount")))</f>
        <v>High Discount</v>
      </c>
      <c r="Q2137" s="9">
        <f>(Table2[Unit_Price]*Table2[Quantity])*(Table2[Discount]/100)</f>
        <v>21958.5</v>
      </c>
      <c r="R2137" s="10">
        <v>124431.5</v>
      </c>
      <c r="S2137" s="10">
        <v>16098.85</v>
      </c>
      <c r="T2137" s="4">
        <f>Table2[Profit]/Table2[Sales]</f>
        <v>0.12937921667744903</v>
      </c>
      <c r="U2137" t="s">
        <v>72</v>
      </c>
    </row>
    <row r="2138" spans="1:21" x14ac:dyDescent="0.35">
      <c r="A2138">
        <v>12279</v>
      </c>
      <c r="B2138" s="1">
        <v>45669</v>
      </c>
      <c r="C2138" s="2">
        <f>YEAR(Table2[Order Date])</f>
        <v>2025</v>
      </c>
      <c r="D2138" s="2" t="str">
        <f>TEXT(Table2[Order Date],"mmm")</f>
        <v>Jan</v>
      </c>
      <c r="E2138" t="s">
        <v>4367</v>
      </c>
      <c r="F2138" t="s">
        <v>15</v>
      </c>
      <c r="G2138" t="s">
        <v>68</v>
      </c>
      <c r="H2138" t="str">
        <f>VLOOKUP(Table2[[#This Row],[City]], Table46[], 2, FALSE)</f>
        <v>Telangana</v>
      </c>
      <c r="I2138" t="s">
        <v>24</v>
      </c>
      <c r="J2138" t="s">
        <v>59</v>
      </c>
      <c r="K2138" t="s">
        <v>524</v>
      </c>
      <c r="L2138" s="2">
        <v>1</v>
      </c>
      <c r="M2138" s="11">
        <v>55681</v>
      </c>
      <c r="N2138" s="6">
        <v>10</v>
      </c>
      <c r="O2138" s="4">
        <f>Table2[[#This Row],[Discount]]/100</f>
        <v>0.1</v>
      </c>
      <c r="P2138" s="4" t="str">
        <f>IF(Table2[[#This Row],[Discount%]]=0,"No Discount",
IF(Table2[[#This Row],[Discount%]]&lt;=0.1,"Medium Discount",
IF(Table2[[#This Row],[Discount%]]&lt;=0.2,"High Discount")))</f>
        <v>Medium Discount</v>
      </c>
      <c r="Q2138" s="9">
        <f>(Table2[Unit_Price]*Table2[Quantity])*(Table2[Discount]/100)</f>
        <v>5568.1</v>
      </c>
      <c r="R2138" s="10">
        <v>50112.9</v>
      </c>
      <c r="S2138" s="10">
        <v>11463.45</v>
      </c>
      <c r="T2138" s="4">
        <f>Table2[Profit]/Table2[Sales]</f>
        <v>0.22875247690714368</v>
      </c>
      <c r="U2138" t="s">
        <v>33</v>
      </c>
    </row>
    <row r="2139" spans="1:21" x14ac:dyDescent="0.35">
      <c r="A2139">
        <v>12280</v>
      </c>
      <c r="B2139" s="1">
        <v>45275</v>
      </c>
      <c r="C2139" s="2">
        <f>YEAR(Table2[Order Date])</f>
        <v>2023</v>
      </c>
      <c r="D2139" s="2" t="str">
        <f>TEXT(Table2[Order Date],"mmm")</f>
        <v>Dec</v>
      </c>
      <c r="E2139" t="s">
        <v>4368</v>
      </c>
      <c r="F2139" t="s">
        <v>28</v>
      </c>
      <c r="G2139" t="s">
        <v>35</v>
      </c>
      <c r="H2139" t="str">
        <f>VLOOKUP(Table2[[#This Row],[City]], Table46[], 2, FALSE)</f>
        <v>West Bengal</v>
      </c>
      <c r="I2139" t="s">
        <v>42</v>
      </c>
      <c r="J2139" t="s">
        <v>188</v>
      </c>
      <c r="K2139" t="s">
        <v>189</v>
      </c>
      <c r="L2139" s="2">
        <v>4</v>
      </c>
      <c r="M2139" s="11">
        <v>66314</v>
      </c>
      <c r="N2139" s="6">
        <v>20</v>
      </c>
      <c r="O2139" s="4">
        <f>Table2[[#This Row],[Discount]]/100</f>
        <v>0.2</v>
      </c>
      <c r="P2139" s="4" t="str">
        <f>IF(Table2[[#This Row],[Discount%]]=0,"No Discount",
IF(Table2[[#This Row],[Discount%]]&lt;=0.1,"Medium Discount",
IF(Table2[[#This Row],[Discount%]]&lt;=0.2,"High Discount")))</f>
        <v>High Discount</v>
      </c>
      <c r="Q2139" s="9">
        <f>(Table2[Unit_Price]*Table2[Quantity])*(Table2[Discount]/100)</f>
        <v>53051.200000000004</v>
      </c>
      <c r="R2139" s="10">
        <v>212204.79999999999</v>
      </c>
      <c r="S2139" s="10">
        <v>52198.76</v>
      </c>
      <c r="T2139" s="4">
        <f>Table2[Profit]/Table2[Sales]</f>
        <v>0.24598293723798897</v>
      </c>
      <c r="U2139" t="s">
        <v>83</v>
      </c>
    </row>
    <row r="2140" spans="1:21" x14ac:dyDescent="0.35">
      <c r="A2140">
        <v>12281</v>
      </c>
      <c r="B2140" s="1">
        <v>45673</v>
      </c>
      <c r="C2140" s="2">
        <f>YEAR(Table2[Order Date])</f>
        <v>2025</v>
      </c>
      <c r="D2140" s="2" t="str">
        <f>TEXT(Table2[Order Date],"mmm")</f>
        <v>Jan</v>
      </c>
      <c r="E2140" t="s">
        <v>4369</v>
      </c>
      <c r="F2140" t="s">
        <v>40</v>
      </c>
      <c r="G2140" t="s">
        <v>103</v>
      </c>
      <c r="H2140" t="str">
        <f>VLOOKUP(Table2[[#This Row],[City]], Table46[], 2, FALSE)</f>
        <v>Gujarat</v>
      </c>
      <c r="I2140" t="s">
        <v>42</v>
      </c>
      <c r="J2140" t="s">
        <v>79</v>
      </c>
      <c r="K2140" t="s">
        <v>4370</v>
      </c>
      <c r="L2140" s="2">
        <v>1</v>
      </c>
      <c r="M2140" s="11">
        <v>51535</v>
      </c>
      <c r="N2140" s="6">
        <v>10</v>
      </c>
      <c r="O2140" s="4">
        <f>Table2[[#This Row],[Discount]]/100</f>
        <v>0.1</v>
      </c>
      <c r="P2140" s="4" t="str">
        <f>IF(Table2[[#This Row],[Discount%]]=0,"No Discount",
IF(Table2[[#This Row],[Discount%]]&lt;=0.1,"Medium Discount",
IF(Table2[[#This Row],[Discount%]]&lt;=0.2,"High Discount")))</f>
        <v>Medium Discount</v>
      </c>
      <c r="Q2140" s="9">
        <f>(Table2[Unit_Price]*Table2[Quantity])*(Table2[Discount]/100)</f>
        <v>5153.5</v>
      </c>
      <c r="R2140" s="10">
        <v>46381.5</v>
      </c>
      <c r="S2140" s="10">
        <v>11111.12</v>
      </c>
      <c r="T2140" s="4">
        <f>Table2[Profit]/Table2[Sales]</f>
        <v>0.23955930705130279</v>
      </c>
      <c r="U2140" t="s">
        <v>20</v>
      </c>
    </row>
    <row r="2141" spans="1:21" x14ac:dyDescent="0.35">
      <c r="A2141">
        <v>12282</v>
      </c>
      <c r="B2141" s="1">
        <v>45528</v>
      </c>
      <c r="C2141" s="2">
        <f>YEAR(Table2[Order Date])</f>
        <v>2024</v>
      </c>
      <c r="D2141" s="2" t="str">
        <f>TEXT(Table2[Order Date],"mmm")</f>
        <v>Aug</v>
      </c>
      <c r="E2141" t="s">
        <v>4371</v>
      </c>
      <c r="F2141" t="s">
        <v>22</v>
      </c>
      <c r="G2141" t="s">
        <v>54</v>
      </c>
      <c r="H2141" t="str">
        <f>VLOOKUP(Table2[[#This Row],[City]], Table46[], 2, FALSE)</f>
        <v>Uttar Pradesh</v>
      </c>
      <c r="I2141" t="s">
        <v>24</v>
      </c>
      <c r="J2141" t="s">
        <v>25</v>
      </c>
      <c r="K2141" t="s">
        <v>1206</v>
      </c>
      <c r="L2141" s="2">
        <v>1</v>
      </c>
      <c r="M2141" s="11">
        <v>24833</v>
      </c>
      <c r="N2141" s="6">
        <v>10</v>
      </c>
      <c r="O2141" s="4">
        <f>Table2[[#This Row],[Discount]]/100</f>
        <v>0.1</v>
      </c>
      <c r="P2141" s="4" t="str">
        <f>IF(Table2[[#This Row],[Discount%]]=0,"No Discount",
IF(Table2[[#This Row],[Discount%]]&lt;=0.1,"Medium Discount",
IF(Table2[[#This Row],[Discount%]]&lt;=0.2,"High Discount")))</f>
        <v>Medium Discount</v>
      </c>
      <c r="Q2141" s="9">
        <f>(Table2[Unit_Price]*Table2[Quantity])*(Table2[Discount]/100)</f>
        <v>2483.3000000000002</v>
      </c>
      <c r="R2141" s="10">
        <v>22349.7</v>
      </c>
      <c r="S2141" s="10">
        <v>2813.7</v>
      </c>
      <c r="T2141" s="4">
        <f>Table2[Profit]/Table2[Sales]</f>
        <v>0.12589430730613832</v>
      </c>
      <c r="U2141" t="s">
        <v>20</v>
      </c>
    </row>
    <row r="2142" spans="1:21" x14ac:dyDescent="0.35">
      <c r="A2142">
        <v>12283</v>
      </c>
      <c r="B2142" s="1">
        <v>45839</v>
      </c>
      <c r="C2142" s="2">
        <f>YEAR(Table2[Order Date])</f>
        <v>2025</v>
      </c>
      <c r="D2142" s="2" t="str">
        <f>TEXT(Table2[Order Date],"mmm")</f>
        <v>Jul</v>
      </c>
      <c r="E2142" t="s">
        <v>4372</v>
      </c>
      <c r="F2142" t="s">
        <v>15</v>
      </c>
      <c r="G2142" t="s">
        <v>93</v>
      </c>
      <c r="H2142" t="str">
        <f>VLOOKUP(Table2[[#This Row],[City]], Table46[], 2, FALSE)</f>
        <v>Tamil Nadu</v>
      </c>
      <c r="I2142" t="s">
        <v>129</v>
      </c>
      <c r="J2142" t="s">
        <v>148</v>
      </c>
      <c r="K2142" t="s">
        <v>4373</v>
      </c>
      <c r="L2142" s="2">
        <v>5</v>
      </c>
      <c r="M2142" s="11">
        <v>1649</v>
      </c>
      <c r="N2142" s="6">
        <v>0</v>
      </c>
      <c r="O2142" s="4">
        <f>Table2[[#This Row],[Discount]]/100</f>
        <v>0</v>
      </c>
      <c r="P2142" s="4" t="str">
        <f>IF(Table2[[#This Row],[Discount%]]=0,"No Discount",
IF(Table2[[#This Row],[Discount%]]&lt;=0.1,"Medium Discount",
IF(Table2[[#This Row],[Discount%]]&lt;=0.2,"High Discount")))</f>
        <v>No Discount</v>
      </c>
      <c r="Q2142" s="9">
        <f>(Table2[Unit_Price]*Table2[Quantity])*(Table2[Discount]/100)</f>
        <v>0</v>
      </c>
      <c r="R2142" s="10">
        <v>8245</v>
      </c>
      <c r="S2142" s="10">
        <v>1354.71</v>
      </c>
      <c r="T2142" s="4">
        <f>Table2[Profit]/Table2[Sales]</f>
        <v>0.16430685263796241</v>
      </c>
      <c r="U2142" t="s">
        <v>33</v>
      </c>
    </row>
    <row r="2143" spans="1:21" x14ac:dyDescent="0.35">
      <c r="A2143">
        <v>12284</v>
      </c>
      <c r="B2143" s="1">
        <v>45440</v>
      </c>
      <c r="C2143" s="2">
        <f>YEAR(Table2[Order Date])</f>
        <v>2024</v>
      </c>
      <c r="D2143" s="2" t="str">
        <f>TEXT(Table2[Order Date],"mmm")</f>
        <v>May</v>
      </c>
      <c r="E2143" t="s">
        <v>4374</v>
      </c>
      <c r="F2143" t="s">
        <v>40</v>
      </c>
      <c r="G2143" t="s">
        <v>110</v>
      </c>
      <c r="H2143" t="str">
        <f>VLOOKUP(Table2[[#This Row],[City]], Table46[], 2, FALSE)</f>
        <v>Gujarat</v>
      </c>
      <c r="I2143" t="s">
        <v>129</v>
      </c>
      <c r="J2143" t="s">
        <v>159</v>
      </c>
      <c r="K2143" t="s">
        <v>4375</v>
      </c>
      <c r="L2143" s="2">
        <v>3</v>
      </c>
      <c r="M2143" s="11">
        <v>68087</v>
      </c>
      <c r="N2143" s="6">
        <v>0</v>
      </c>
      <c r="O2143" s="4">
        <f>Table2[[#This Row],[Discount]]/100</f>
        <v>0</v>
      </c>
      <c r="P2143" s="4" t="str">
        <f>IF(Table2[[#This Row],[Discount%]]=0,"No Discount",
IF(Table2[[#This Row],[Discount%]]&lt;=0.1,"Medium Discount",
IF(Table2[[#This Row],[Discount%]]&lt;=0.2,"High Discount")))</f>
        <v>No Discount</v>
      </c>
      <c r="Q2143" s="9">
        <f>(Table2[Unit_Price]*Table2[Quantity])*(Table2[Discount]/100)</f>
        <v>0</v>
      </c>
      <c r="R2143" s="10">
        <v>204261</v>
      </c>
      <c r="S2143" s="10">
        <v>49847.91</v>
      </c>
      <c r="T2143" s="4">
        <f>Table2[Profit]/Table2[Sales]</f>
        <v>0.24404027200493489</v>
      </c>
      <c r="U2143" t="s">
        <v>72</v>
      </c>
    </row>
    <row r="2144" spans="1:21" x14ac:dyDescent="0.35">
      <c r="A2144">
        <v>12285</v>
      </c>
      <c r="B2144" s="1">
        <v>45280</v>
      </c>
      <c r="C2144" s="2">
        <f>YEAR(Table2[Order Date])</f>
        <v>2023</v>
      </c>
      <c r="D2144" s="2" t="str">
        <f>TEXT(Table2[Order Date],"mmm")</f>
        <v>Dec</v>
      </c>
      <c r="E2144" t="s">
        <v>4376</v>
      </c>
      <c r="F2144" t="s">
        <v>15</v>
      </c>
      <c r="G2144" t="s">
        <v>174</v>
      </c>
      <c r="H2144" t="str">
        <f>VLOOKUP(Table2[[#This Row],[City]], Table46[], 2, FALSE)</f>
        <v>Tamil Nadu</v>
      </c>
      <c r="I2144" t="s">
        <v>46</v>
      </c>
      <c r="J2144" t="s">
        <v>47</v>
      </c>
      <c r="K2144" t="s">
        <v>4377</v>
      </c>
      <c r="L2144" s="2">
        <v>4</v>
      </c>
      <c r="M2144" s="11">
        <v>48008</v>
      </c>
      <c r="N2144" s="6">
        <v>0</v>
      </c>
      <c r="O2144" s="4">
        <f>Table2[[#This Row],[Discount]]/100</f>
        <v>0</v>
      </c>
      <c r="P2144" s="4" t="str">
        <f>IF(Table2[[#This Row],[Discount%]]=0,"No Discount",
IF(Table2[[#This Row],[Discount%]]&lt;=0.1,"Medium Discount",
IF(Table2[[#This Row],[Discount%]]&lt;=0.2,"High Discount")))</f>
        <v>No Discount</v>
      </c>
      <c r="Q2144" s="9">
        <f>(Table2[Unit_Price]*Table2[Quantity])*(Table2[Discount]/100)</f>
        <v>0</v>
      </c>
      <c r="R2144" s="10">
        <v>192032</v>
      </c>
      <c r="S2144" s="10">
        <v>41037.25</v>
      </c>
      <c r="T2144" s="4">
        <f>Table2[Profit]/Table2[Sales]</f>
        <v>0.21370006040659889</v>
      </c>
      <c r="U2144" t="s">
        <v>33</v>
      </c>
    </row>
    <row r="2145" spans="1:21" x14ac:dyDescent="0.35">
      <c r="A2145">
        <v>12286</v>
      </c>
      <c r="B2145" s="1">
        <v>45607</v>
      </c>
      <c r="C2145" s="2">
        <f>YEAR(Table2[Order Date])</f>
        <v>2024</v>
      </c>
      <c r="D2145" s="2" t="str">
        <f>TEXT(Table2[Order Date],"mmm")</f>
        <v>Nov</v>
      </c>
      <c r="E2145" t="s">
        <v>4378</v>
      </c>
      <c r="F2145" t="s">
        <v>40</v>
      </c>
      <c r="G2145" t="s">
        <v>41</v>
      </c>
      <c r="H2145" t="str">
        <f>VLOOKUP(Table2[[#This Row],[City]], Table46[], 2, FALSE)</f>
        <v>Maharashtra</v>
      </c>
      <c r="I2145" t="s">
        <v>129</v>
      </c>
      <c r="J2145" t="s">
        <v>164</v>
      </c>
      <c r="K2145" t="s">
        <v>4379</v>
      </c>
      <c r="L2145" s="2">
        <v>5</v>
      </c>
      <c r="M2145" s="11">
        <v>51965</v>
      </c>
      <c r="N2145" s="6">
        <v>10</v>
      </c>
      <c r="O2145" s="4">
        <f>Table2[[#This Row],[Discount]]/100</f>
        <v>0.1</v>
      </c>
      <c r="P2145" s="4" t="str">
        <f>IF(Table2[[#This Row],[Discount%]]=0,"No Discount",
IF(Table2[[#This Row],[Discount%]]&lt;=0.1,"Medium Discount",
IF(Table2[[#This Row],[Discount%]]&lt;=0.2,"High Discount")))</f>
        <v>Medium Discount</v>
      </c>
      <c r="Q2145" s="9">
        <f>(Table2[Unit_Price]*Table2[Quantity])*(Table2[Discount]/100)</f>
        <v>25982.5</v>
      </c>
      <c r="R2145" s="10">
        <v>233842.5</v>
      </c>
      <c r="S2145" s="10">
        <v>20445.650000000001</v>
      </c>
      <c r="T2145" s="4">
        <f>Table2[Profit]/Table2[Sales]</f>
        <v>8.7433422068272454E-2</v>
      </c>
      <c r="U2145" t="s">
        <v>20</v>
      </c>
    </row>
    <row r="2146" spans="1:21" x14ac:dyDescent="0.35">
      <c r="A2146">
        <v>12287</v>
      </c>
      <c r="B2146" s="1">
        <v>45849</v>
      </c>
      <c r="C2146" s="2">
        <f>YEAR(Table2[Order Date])</f>
        <v>2025</v>
      </c>
      <c r="D2146" s="2" t="str">
        <f>TEXT(Table2[Order Date],"mmm")</f>
        <v>Jul</v>
      </c>
      <c r="E2146" t="s">
        <v>4380</v>
      </c>
      <c r="F2146" t="s">
        <v>15</v>
      </c>
      <c r="G2146" t="s">
        <v>16</v>
      </c>
      <c r="H2146" t="str">
        <f>VLOOKUP(Table2[[#This Row],[City]], Table46[], 2, FALSE)</f>
        <v>Karnataka</v>
      </c>
      <c r="I2146" t="s">
        <v>42</v>
      </c>
      <c r="J2146" t="s">
        <v>43</v>
      </c>
      <c r="K2146" t="s">
        <v>4381</v>
      </c>
      <c r="L2146" s="2">
        <v>3</v>
      </c>
      <c r="M2146" s="11">
        <v>15738</v>
      </c>
      <c r="N2146" s="6">
        <v>10</v>
      </c>
      <c r="O2146" s="4">
        <f>Table2[[#This Row],[Discount]]/100</f>
        <v>0.1</v>
      </c>
      <c r="P2146" s="4" t="str">
        <f>IF(Table2[[#This Row],[Discount%]]=0,"No Discount",
IF(Table2[[#This Row],[Discount%]]&lt;=0.1,"Medium Discount",
IF(Table2[[#This Row],[Discount%]]&lt;=0.2,"High Discount")))</f>
        <v>Medium Discount</v>
      </c>
      <c r="Q2146" s="9">
        <f>(Table2[Unit_Price]*Table2[Quantity])*(Table2[Discount]/100)</f>
        <v>4721.4000000000005</v>
      </c>
      <c r="R2146" s="10">
        <v>42492.6</v>
      </c>
      <c r="S2146" s="10">
        <v>6677.88</v>
      </c>
      <c r="T2146" s="4">
        <f>Table2[Profit]/Table2[Sales]</f>
        <v>0.15715395151155731</v>
      </c>
      <c r="U2146" t="s">
        <v>20</v>
      </c>
    </row>
    <row r="2147" spans="1:21" x14ac:dyDescent="0.35">
      <c r="A2147">
        <v>12288</v>
      </c>
      <c r="B2147" s="1">
        <v>45789</v>
      </c>
      <c r="C2147" s="2">
        <f>YEAR(Table2[Order Date])</f>
        <v>2025</v>
      </c>
      <c r="D2147" s="2" t="str">
        <f>TEXT(Table2[Order Date],"mmm")</f>
        <v>May</v>
      </c>
      <c r="E2147" t="s">
        <v>4382</v>
      </c>
      <c r="F2147" t="s">
        <v>40</v>
      </c>
      <c r="G2147" t="s">
        <v>62</v>
      </c>
      <c r="H2147" t="str">
        <f>VLOOKUP(Table2[[#This Row],[City]], Table46[], 2, FALSE)</f>
        <v>Goa</v>
      </c>
      <c r="I2147" t="s">
        <v>42</v>
      </c>
      <c r="J2147" t="s">
        <v>446</v>
      </c>
      <c r="K2147" t="s">
        <v>4383</v>
      </c>
      <c r="L2147" s="2">
        <v>1</v>
      </c>
      <c r="M2147" s="11">
        <v>33983</v>
      </c>
      <c r="N2147" s="6">
        <v>10</v>
      </c>
      <c r="O2147" s="4">
        <f>Table2[[#This Row],[Discount]]/100</f>
        <v>0.1</v>
      </c>
      <c r="P2147" s="4" t="str">
        <f>IF(Table2[[#This Row],[Discount%]]=0,"No Discount",
IF(Table2[[#This Row],[Discount%]]&lt;=0.1,"Medium Discount",
IF(Table2[[#This Row],[Discount%]]&lt;=0.2,"High Discount")))</f>
        <v>Medium Discount</v>
      </c>
      <c r="Q2147" s="9">
        <f>(Table2[Unit_Price]*Table2[Quantity])*(Table2[Discount]/100)</f>
        <v>3398.3</v>
      </c>
      <c r="R2147" s="10">
        <v>30584.7</v>
      </c>
      <c r="S2147" s="10">
        <v>3316.12</v>
      </c>
      <c r="T2147" s="4">
        <f>Table2[Profit]/Table2[Sales]</f>
        <v>0.10842414671387982</v>
      </c>
      <c r="U2147" t="s">
        <v>72</v>
      </c>
    </row>
    <row r="2148" spans="1:21" x14ac:dyDescent="0.35">
      <c r="A2148">
        <v>12289</v>
      </c>
      <c r="B2148" s="1">
        <v>45381</v>
      </c>
      <c r="C2148" s="2">
        <f>YEAR(Table2[Order Date])</f>
        <v>2024</v>
      </c>
      <c r="D2148" s="2" t="str">
        <f>TEXT(Table2[Order Date],"mmm")</f>
        <v>Mar</v>
      </c>
      <c r="E2148" t="s">
        <v>4384</v>
      </c>
      <c r="F2148" t="s">
        <v>22</v>
      </c>
      <c r="G2148" t="s">
        <v>74</v>
      </c>
      <c r="H2148" t="str">
        <f>VLOOKUP(Table2[[#This Row],[City]], Table46[], 2, FALSE)</f>
        <v>Chandigarh</v>
      </c>
      <c r="I2148" t="s">
        <v>86</v>
      </c>
      <c r="J2148" t="s">
        <v>90</v>
      </c>
      <c r="K2148" t="s">
        <v>4385</v>
      </c>
      <c r="L2148" s="2">
        <v>1</v>
      </c>
      <c r="M2148" s="11">
        <v>29445</v>
      </c>
      <c r="N2148" s="6">
        <v>15</v>
      </c>
      <c r="O2148" s="4">
        <f>Table2[[#This Row],[Discount]]/100</f>
        <v>0.15</v>
      </c>
      <c r="P2148" s="4" t="str">
        <f>IF(Table2[[#This Row],[Discount%]]=0,"No Discount",
IF(Table2[[#This Row],[Discount%]]&lt;=0.1,"Medium Discount",
IF(Table2[[#This Row],[Discount%]]&lt;=0.2,"High Discount")))</f>
        <v>High Discount</v>
      </c>
      <c r="Q2148" s="9">
        <f>(Table2[Unit_Price]*Table2[Quantity])*(Table2[Discount]/100)</f>
        <v>4416.75</v>
      </c>
      <c r="R2148" s="10">
        <v>25028.25</v>
      </c>
      <c r="S2148" s="10">
        <v>4540.3</v>
      </c>
      <c r="T2148" s="4">
        <f>Table2[Profit]/Table2[Sales]</f>
        <v>0.18140701007861118</v>
      </c>
      <c r="U2148" t="s">
        <v>83</v>
      </c>
    </row>
    <row r="2149" spans="1:21" x14ac:dyDescent="0.35">
      <c r="A2149">
        <v>12290</v>
      </c>
      <c r="B2149" s="1">
        <v>45562</v>
      </c>
      <c r="C2149" s="2">
        <f>YEAR(Table2[Order Date])</f>
        <v>2024</v>
      </c>
      <c r="D2149" s="2" t="str">
        <f>TEXT(Table2[Order Date],"mmm")</f>
        <v>Sep</v>
      </c>
      <c r="E2149" t="s">
        <v>4386</v>
      </c>
      <c r="F2149" t="s">
        <v>15</v>
      </c>
      <c r="G2149" t="s">
        <v>93</v>
      </c>
      <c r="H2149" t="str">
        <f>VLOOKUP(Table2[[#This Row],[City]], Table46[], 2, FALSE)</f>
        <v>Tamil Nadu</v>
      </c>
      <c r="I2149" t="s">
        <v>24</v>
      </c>
      <c r="J2149" t="s">
        <v>25</v>
      </c>
      <c r="K2149" t="s">
        <v>1842</v>
      </c>
      <c r="L2149" s="2">
        <v>2</v>
      </c>
      <c r="M2149" s="11">
        <v>804</v>
      </c>
      <c r="N2149" s="6">
        <v>5</v>
      </c>
      <c r="O2149" s="4">
        <f>Table2[[#This Row],[Discount]]/100</f>
        <v>0.05</v>
      </c>
      <c r="P2149" s="4" t="str">
        <f>IF(Table2[[#This Row],[Discount%]]=0,"No Discount",
IF(Table2[[#This Row],[Discount%]]&lt;=0.1,"Medium Discount",
IF(Table2[[#This Row],[Discount%]]&lt;=0.2,"High Discount")))</f>
        <v>Medium Discount</v>
      </c>
      <c r="Q2149" s="9">
        <f>(Table2[Unit_Price]*Table2[Quantity])*(Table2[Discount]/100)</f>
        <v>80.400000000000006</v>
      </c>
      <c r="R2149" s="10">
        <v>1527.6</v>
      </c>
      <c r="S2149" s="10">
        <v>238.66</v>
      </c>
      <c r="T2149" s="4">
        <f>Table2[Profit]/Table2[Sales]</f>
        <v>0.15623199790521081</v>
      </c>
      <c r="U2149" t="s">
        <v>20</v>
      </c>
    </row>
    <row r="2150" spans="1:21" x14ac:dyDescent="0.35">
      <c r="A2150">
        <v>12291</v>
      </c>
      <c r="B2150" s="1">
        <v>45383</v>
      </c>
      <c r="C2150" s="2">
        <f>YEAR(Table2[Order Date])</f>
        <v>2024</v>
      </c>
      <c r="D2150" s="2" t="str">
        <f>TEXT(Table2[Order Date],"mmm")</f>
        <v>Apr</v>
      </c>
      <c r="E2150" t="s">
        <v>4387</v>
      </c>
      <c r="F2150" t="s">
        <v>28</v>
      </c>
      <c r="G2150" t="s">
        <v>29</v>
      </c>
      <c r="H2150" t="str">
        <f>VLOOKUP(Table2[[#This Row],[City]], Table46[], 2, FALSE)</f>
        <v>Bihar</v>
      </c>
      <c r="I2150" t="s">
        <v>86</v>
      </c>
      <c r="J2150" t="s">
        <v>118</v>
      </c>
      <c r="K2150" t="s">
        <v>4388</v>
      </c>
      <c r="L2150" s="2">
        <v>4</v>
      </c>
      <c r="M2150" s="11">
        <v>10755</v>
      </c>
      <c r="N2150" s="6">
        <v>0</v>
      </c>
      <c r="O2150" s="4">
        <f>Table2[[#This Row],[Discount]]/100</f>
        <v>0</v>
      </c>
      <c r="P2150" s="4" t="str">
        <f>IF(Table2[[#This Row],[Discount%]]=0,"No Discount",
IF(Table2[[#This Row],[Discount%]]&lt;=0.1,"Medium Discount",
IF(Table2[[#This Row],[Discount%]]&lt;=0.2,"High Discount")))</f>
        <v>No Discount</v>
      </c>
      <c r="Q2150" s="9">
        <f>(Table2[Unit_Price]*Table2[Quantity])*(Table2[Discount]/100)</f>
        <v>0</v>
      </c>
      <c r="R2150" s="10">
        <v>43020</v>
      </c>
      <c r="S2150" s="10">
        <v>10232.69</v>
      </c>
      <c r="T2150" s="4">
        <f>Table2[Profit]/Table2[Sales]</f>
        <v>0.23785890283589028</v>
      </c>
      <c r="U2150" t="s">
        <v>83</v>
      </c>
    </row>
    <row r="2151" spans="1:21" x14ac:dyDescent="0.35">
      <c r="A2151">
        <v>12292</v>
      </c>
      <c r="B2151" s="1">
        <v>45794</v>
      </c>
      <c r="C2151" s="2">
        <f>YEAR(Table2[Order Date])</f>
        <v>2025</v>
      </c>
      <c r="D2151" s="2" t="str">
        <f>TEXT(Table2[Order Date],"mmm")</f>
        <v>May</v>
      </c>
      <c r="E2151" t="s">
        <v>4389</v>
      </c>
      <c r="F2151" t="s">
        <v>15</v>
      </c>
      <c r="G2151" t="s">
        <v>93</v>
      </c>
      <c r="H2151" t="str">
        <f>VLOOKUP(Table2[[#This Row],[City]], Table46[], 2, FALSE)</f>
        <v>Tamil Nadu</v>
      </c>
      <c r="I2151" t="s">
        <v>42</v>
      </c>
      <c r="J2151" t="s">
        <v>79</v>
      </c>
      <c r="K2151" t="s">
        <v>4390</v>
      </c>
      <c r="L2151" s="2">
        <v>4</v>
      </c>
      <c r="M2151" s="11">
        <v>44820</v>
      </c>
      <c r="N2151" s="6">
        <v>0</v>
      </c>
      <c r="O2151" s="4">
        <f>Table2[[#This Row],[Discount]]/100</f>
        <v>0</v>
      </c>
      <c r="P2151" s="4" t="str">
        <f>IF(Table2[[#This Row],[Discount%]]=0,"No Discount",
IF(Table2[[#This Row],[Discount%]]&lt;=0.1,"Medium Discount",
IF(Table2[[#This Row],[Discount%]]&lt;=0.2,"High Discount")))</f>
        <v>No Discount</v>
      </c>
      <c r="Q2151" s="9">
        <f>(Table2[Unit_Price]*Table2[Quantity])*(Table2[Discount]/100)</f>
        <v>0</v>
      </c>
      <c r="R2151" s="10">
        <v>179280</v>
      </c>
      <c r="S2151" s="10">
        <v>10694.81</v>
      </c>
      <c r="T2151" s="4">
        <f>Table2[Profit]/Table2[Sales]</f>
        <v>5.9654228023203922E-2</v>
      </c>
      <c r="U2151" t="s">
        <v>72</v>
      </c>
    </row>
    <row r="2152" spans="1:21" x14ac:dyDescent="0.35">
      <c r="A2152">
        <v>12293</v>
      </c>
      <c r="B2152" s="1">
        <v>45532</v>
      </c>
      <c r="C2152" s="2">
        <f>YEAR(Table2[Order Date])</f>
        <v>2024</v>
      </c>
      <c r="D2152" s="2" t="str">
        <f>TEXT(Table2[Order Date],"mmm")</f>
        <v>Aug</v>
      </c>
      <c r="E2152" t="s">
        <v>4391</v>
      </c>
      <c r="F2152" t="s">
        <v>40</v>
      </c>
      <c r="G2152" t="s">
        <v>103</v>
      </c>
      <c r="H2152" t="str">
        <f>VLOOKUP(Table2[[#This Row],[City]], Table46[], 2, FALSE)</f>
        <v>Gujarat</v>
      </c>
      <c r="I2152" t="s">
        <v>69</v>
      </c>
      <c r="J2152" t="s">
        <v>151</v>
      </c>
      <c r="K2152" t="s">
        <v>4392</v>
      </c>
      <c r="L2152" s="2">
        <v>2</v>
      </c>
      <c r="M2152" s="11">
        <v>75061</v>
      </c>
      <c r="N2152" s="6">
        <v>5</v>
      </c>
      <c r="O2152" s="4">
        <f>Table2[[#This Row],[Discount]]/100</f>
        <v>0.05</v>
      </c>
      <c r="P2152" s="4" t="str">
        <f>IF(Table2[[#This Row],[Discount%]]=0,"No Discount",
IF(Table2[[#This Row],[Discount%]]&lt;=0.1,"Medium Discount",
IF(Table2[[#This Row],[Discount%]]&lt;=0.2,"High Discount")))</f>
        <v>Medium Discount</v>
      </c>
      <c r="Q2152" s="9">
        <f>(Table2[Unit_Price]*Table2[Quantity])*(Table2[Discount]/100)</f>
        <v>7506.1</v>
      </c>
      <c r="R2152" s="10">
        <v>142615.9</v>
      </c>
      <c r="S2152" s="10">
        <v>7163.76</v>
      </c>
      <c r="T2152" s="4">
        <f>Table2[Profit]/Table2[Sales]</f>
        <v>5.0231145335127431E-2</v>
      </c>
      <c r="U2152" t="s">
        <v>72</v>
      </c>
    </row>
    <row r="2153" spans="1:21" x14ac:dyDescent="0.35">
      <c r="A2153">
        <v>12294</v>
      </c>
      <c r="B2153" s="1">
        <v>45818</v>
      </c>
      <c r="C2153" s="2">
        <f>YEAR(Table2[Order Date])</f>
        <v>2025</v>
      </c>
      <c r="D2153" s="2" t="str">
        <f>TEXT(Table2[Order Date],"mmm")</f>
        <v>Jun</v>
      </c>
      <c r="E2153" t="s">
        <v>4393</v>
      </c>
      <c r="F2153" t="s">
        <v>28</v>
      </c>
      <c r="G2153" t="s">
        <v>144</v>
      </c>
      <c r="H2153" t="str">
        <f>VLOOKUP(Table2[[#This Row],[City]], Table46[], 2, FALSE)</f>
        <v>Assam</v>
      </c>
      <c r="I2153" t="s">
        <v>96</v>
      </c>
      <c r="J2153" t="s">
        <v>156</v>
      </c>
      <c r="K2153" t="s">
        <v>4394</v>
      </c>
      <c r="L2153" s="2">
        <v>1</v>
      </c>
      <c r="M2153" s="11">
        <v>35352</v>
      </c>
      <c r="N2153" s="6">
        <v>15</v>
      </c>
      <c r="O2153" s="4">
        <f>Table2[[#This Row],[Discount]]/100</f>
        <v>0.15</v>
      </c>
      <c r="P2153" s="4" t="str">
        <f>IF(Table2[[#This Row],[Discount%]]=0,"No Discount",
IF(Table2[[#This Row],[Discount%]]&lt;=0.1,"Medium Discount",
IF(Table2[[#This Row],[Discount%]]&lt;=0.2,"High Discount")))</f>
        <v>High Discount</v>
      </c>
      <c r="Q2153" s="9">
        <f>(Table2[Unit_Price]*Table2[Quantity])*(Table2[Discount]/100)</f>
        <v>5302.8</v>
      </c>
      <c r="R2153" s="10">
        <v>30049.200000000001</v>
      </c>
      <c r="S2153" s="10">
        <v>4246.83</v>
      </c>
      <c r="T2153" s="4">
        <f>Table2[Profit]/Table2[Sales]</f>
        <v>0.14132922007907031</v>
      </c>
      <c r="U2153" t="s">
        <v>33</v>
      </c>
    </row>
    <row r="2154" spans="1:21" x14ac:dyDescent="0.35">
      <c r="A2154">
        <v>12295</v>
      </c>
      <c r="B2154" s="1">
        <v>45427</v>
      </c>
      <c r="C2154" s="2">
        <f>YEAR(Table2[Order Date])</f>
        <v>2024</v>
      </c>
      <c r="D2154" s="2" t="str">
        <f>TEXT(Table2[Order Date],"mmm")</f>
        <v>May</v>
      </c>
      <c r="E2154" t="s">
        <v>4395</v>
      </c>
      <c r="F2154" t="s">
        <v>28</v>
      </c>
      <c r="G2154" t="s">
        <v>114</v>
      </c>
      <c r="H2154" t="str">
        <f>VLOOKUP(Table2[[#This Row],[City]], Table46[], 2, FALSE)</f>
        <v>Jharkhand</v>
      </c>
      <c r="I2154" t="s">
        <v>24</v>
      </c>
      <c r="J2154" t="s">
        <v>36</v>
      </c>
      <c r="K2154" t="s">
        <v>926</v>
      </c>
      <c r="L2154" s="2">
        <v>5</v>
      </c>
      <c r="M2154" s="11">
        <v>5983</v>
      </c>
      <c r="N2154" s="6">
        <v>10</v>
      </c>
      <c r="O2154" s="4">
        <f>Table2[[#This Row],[Discount]]/100</f>
        <v>0.1</v>
      </c>
      <c r="P2154" s="4" t="str">
        <f>IF(Table2[[#This Row],[Discount%]]=0,"No Discount",
IF(Table2[[#This Row],[Discount%]]&lt;=0.1,"Medium Discount",
IF(Table2[[#This Row],[Discount%]]&lt;=0.2,"High Discount")))</f>
        <v>Medium Discount</v>
      </c>
      <c r="Q2154" s="9">
        <f>(Table2[Unit_Price]*Table2[Quantity])*(Table2[Discount]/100)</f>
        <v>2991.5</v>
      </c>
      <c r="R2154" s="10">
        <v>26923.5</v>
      </c>
      <c r="S2154" s="10">
        <v>3448.2</v>
      </c>
      <c r="T2154" s="4">
        <f>Table2[Profit]/Table2[Sales]</f>
        <v>0.1280739874087693</v>
      </c>
      <c r="U2154" t="s">
        <v>20</v>
      </c>
    </row>
    <row r="2155" spans="1:21" x14ac:dyDescent="0.35">
      <c r="A2155">
        <v>12296</v>
      </c>
      <c r="B2155" s="1">
        <v>45433</v>
      </c>
      <c r="C2155" s="2">
        <f>YEAR(Table2[Order Date])</f>
        <v>2024</v>
      </c>
      <c r="D2155" s="2" t="str">
        <f>TEXT(Table2[Order Date],"mmm")</f>
        <v>May</v>
      </c>
      <c r="E2155" t="s">
        <v>4396</v>
      </c>
      <c r="F2155" t="s">
        <v>28</v>
      </c>
      <c r="G2155" t="s">
        <v>85</v>
      </c>
      <c r="H2155" t="str">
        <f>VLOOKUP(Table2[[#This Row],[City]], Table46[], 2, FALSE)</f>
        <v>Odisha</v>
      </c>
      <c r="I2155" t="s">
        <v>24</v>
      </c>
      <c r="J2155" t="s">
        <v>36</v>
      </c>
      <c r="K2155" t="s">
        <v>289</v>
      </c>
      <c r="L2155" s="2">
        <v>5</v>
      </c>
      <c r="M2155" s="11">
        <v>20936</v>
      </c>
      <c r="N2155" s="6">
        <v>15</v>
      </c>
      <c r="O2155" s="4">
        <f>Table2[[#This Row],[Discount]]/100</f>
        <v>0.15</v>
      </c>
      <c r="P2155" s="4" t="str">
        <f>IF(Table2[[#This Row],[Discount%]]=0,"No Discount",
IF(Table2[[#This Row],[Discount%]]&lt;=0.1,"Medium Discount",
IF(Table2[[#This Row],[Discount%]]&lt;=0.2,"High Discount")))</f>
        <v>High Discount</v>
      </c>
      <c r="Q2155" s="9">
        <f>(Table2[Unit_Price]*Table2[Quantity])*(Table2[Discount]/100)</f>
        <v>15702</v>
      </c>
      <c r="R2155" s="10">
        <v>88978</v>
      </c>
      <c r="S2155" s="10">
        <v>7337.99</v>
      </c>
      <c r="T2155" s="4">
        <f>Table2[Profit]/Table2[Sales]</f>
        <v>8.246971161410685E-2</v>
      </c>
      <c r="U2155" t="s">
        <v>38</v>
      </c>
    </row>
    <row r="2156" spans="1:21" x14ac:dyDescent="0.35">
      <c r="A2156">
        <v>12297</v>
      </c>
      <c r="B2156" s="1">
        <v>45369</v>
      </c>
      <c r="C2156" s="2">
        <f>YEAR(Table2[Order Date])</f>
        <v>2024</v>
      </c>
      <c r="D2156" s="2" t="str">
        <f>TEXT(Table2[Order Date],"mmm")</f>
        <v>Mar</v>
      </c>
      <c r="E2156" t="s">
        <v>4397</v>
      </c>
      <c r="F2156" t="s">
        <v>40</v>
      </c>
      <c r="G2156" t="s">
        <v>110</v>
      </c>
      <c r="H2156" t="str">
        <f>VLOOKUP(Table2[[#This Row],[City]], Table46[], 2, FALSE)</f>
        <v>Gujarat</v>
      </c>
      <c r="I2156" t="s">
        <v>30</v>
      </c>
      <c r="J2156" t="s">
        <v>31</v>
      </c>
      <c r="K2156" t="s">
        <v>4398</v>
      </c>
      <c r="L2156" s="2">
        <v>5</v>
      </c>
      <c r="M2156" s="11">
        <v>34524</v>
      </c>
      <c r="N2156" s="6">
        <v>10</v>
      </c>
      <c r="O2156" s="4">
        <f>Table2[[#This Row],[Discount]]/100</f>
        <v>0.1</v>
      </c>
      <c r="P2156" s="4" t="str">
        <f>IF(Table2[[#This Row],[Discount%]]=0,"No Discount",
IF(Table2[[#This Row],[Discount%]]&lt;=0.1,"Medium Discount",
IF(Table2[[#This Row],[Discount%]]&lt;=0.2,"High Discount")))</f>
        <v>Medium Discount</v>
      </c>
      <c r="Q2156" s="9">
        <f>(Table2[Unit_Price]*Table2[Quantity])*(Table2[Discount]/100)</f>
        <v>17262</v>
      </c>
      <c r="R2156" s="10">
        <v>155358</v>
      </c>
      <c r="S2156" s="10">
        <v>18268.21</v>
      </c>
      <c r="T2156" s="4">
        <f>Table2[Profit]/Table2[Sales]</f>
        <v>0.11758782940048146</v>
      </c>
      <c r="U2156" t="s">
        <v>83</v>
      </c>
    </row>
    <row r="2157" spans="1:21" x14ac:dyDescent="0.35">
      <c r="A2157">
        <v>12298</v>
      </c>
      <c r="B2157" s="1">
        <v>45689</v>
      </c>
      <c r="C2157" s="2">
        <f>YEAR(Table2[Order Date])</f>
        <v>2025</v>
      </c>
      <c r="D2157" s="2" t="str">
        <f>TEXT(Table2[Order Date],"mmm")</f>
        <v>Feb</v>
      </c>
      <c r="E2157" t="s">
        <v>4399</v>
      </c>
      <c r="F2157" t="s">
        <v>22</v>
      </c>
      <c r="G2157" t="s">
        <v>167</v>
      </c>
      <c r="H2157" t="str">
        <f>VLOOKUP(Table2[[#This Row],[City]], Table46[], 2, FALSE)</f>
        <v>Punjab</v>
      </c>
      <c r="I2157" t="s">
        <v>46</v>
      </c>
      <c r="J2157" t="s">
        <v>126</v>
      </c>
      <c r="K2157" t="s">
        <v>3818</v>
      </c>
      <c r="L2157" s="2">
        <v>1</v>
      </c>
      <c r="M2157" s="11">
        <v>51339</v>
      </c>
      <c r="N2157" s="6">
        <v>0</v>
      </c>
      <c r="O2157" s="4">
        <f>Table2[[#This Row],[Discount]]/100</f>
        <v>0</v>
      </c>
      <c r="P2157" s="4" t="str">
        <f>IF(Table2[[#This Row],[Discount%]]=0,"No Discount",
IF(Table2[[#This Row],[Discount%]]&lt;=0.1,"Medium Discount",
IF(Table2[[#This Row],[Discount%]]&lt;=0.2,"High Discount")))</f>
        <v>No Discount</v>
      </c>
      <c r="Q2157" s="9">
        <f>(Table2[Unit_Price]*Table2[Quantity])*(Table2[Discount]/100)</f>
        <v>0</v>
      </c>
      <c r="R2157" s="10">
        <v>51339</v>
      </c>
      <c r="S2157" s="10">
        <v>9920.67</v>
      </c>
      <c r="T2157" s="4">
        <f>Table2[Profit]/Table2[Sales]</f>
        <v>0.19323847367498392</v>
      </c>
      <c r="U2157" t="s">
        <v>72</v>
      </c>
    </row>
    <row r="2158" spans="1:21" x14ac:dyDescent="0.35">
      <c r="A2158">
        <v>12299</v>
      </c>
      <c r="B2158" s="1">
        <v>45424</v>
      </c>
      <c r="C2158" s="2">
        <f>YEAR(Table2[Order Date])</f>
        <v>2024</v>
      </c>
      <c r="D2158" s="2" t="str">
        <f>TEXT(Table2[Order Date],"mmm")</f>
        <v>May</v>
      </c>
      <c r="E2158" t="s">
        <v>4400</v>
      </c>
      <c r="F2158" t="s">
        <v>22</v>
      </c>
      <c r="G2158" t="s">
        <v>54</v>
      </c>
      <c r="H2158" t="str">
        <f>VLOOKUP(Table2[[#This Row],[City]], Table46[], 2, FALSE)</f>
        <v>Uttar Pradesh</v>
      </c>
      <c r="I2158" t="s">
        <v>129</v>
      </c>
      <c r="J2158" t="s">
        <v>168</v>
      </c>
      <c r="K2158" t="s">
        <v>4401</v>
      </c>
      <c r="L2158" s="2">
        <v>1</v>
      </c>
      <c r="M2158" s="11">
        <v>56140</v>
      </c>
      <c r="N2158" s="6">
        <v>0</v>
      </c>
      <c r="O2158" s="4">
        <f>Table2[[#This Row],[Discount]]/100</f>
        <v>0</v>
      </c>
      <c r="P2158" s="4" t="str">
        <f>IF(Table2[[#This Row],[Discount%]]=0,"No Discount",
IF(Table2[[#This Row],[Discount%]]&lt;=0.1,"Medium Discount",
IF(Table2[[#This Row],[Discount%]]&lt;=0.2,"High Discount")))</f>
        <v>No Discount</v>
      </c>
      <c r="Q2158" s="9">
        <f>(Table2[Unit_Price]*Table2[Quantity])*(Table2[Discount]/100)</f>
        <v>0</v>
      </c>
      <c r="R2158" s="10">
        <v>56140</v>
      </c>
      <c r="S2158" s="10">
        <v>4888.76</v>
      </c>
      <c r="T2158" s="4">
        <f>Table2[Profit]/Table2[Sales]</f>
        <v>8.7081581759886006E-2</v>
      </c>
      <c r="U2158" t="s">
        <v>83</v>
      </c>
    </row>
    <row r="2159" spans="1:21" x14ac:dyDescent="0.35">
      <c r="A2159">
        <v>12300</v>
      </c>
      <c r="B2159" s="1">
        <v>45223</v>
      </c>
      <c r="C2159" s="2">
        <f>YEAR(Table2[Order Date])</f>
        <v>2023</v>
      </c>
      <c r="D2159" s="2" t="str">
        <f>TEXT(Table2[Order Date],"mmm")</f>
        <v>Oct</v>
      </c>
      <c r="E2159" t="s">
        <v>4402</v>
      </c>
      <c r="F2159" t="s">
        <v>15</v>
      </c>
      <c r="G2159" t="s">
        <v>93</v>
      </c>
      <c r="H2159" t="str">
        <f>VLOOKUP(Table2[[#This Row],[City]], Table46[], 2, FALSE)</f>
        <v>Tamil Nadu</v>
      </c>
      <c r="I2159" t="s">
        <v>46</v>
      </c>
      <c r="J2159" t="s">
        <v>126</v>
      </c>
      <c r="K2159" t="s">
        <v>2937</v>
      </c>
      <c r="L2159" s="2">
        <v>4</v>
      </c>
      <c r="M2159" s="11">
        <v>4552</v>
      </c>
      <c r="N2159" s="6">
        <v>0</v>
      </c>
      <c r="O2159" s="4">
        <f>Table2[[#This Row],[Discount]]/100</f>
        <v>0</v>
      </c>
      <c r="P2159" s="4" t="str">
        <f>IF(Table2[[#This Row],[Discount%]]=0,"No Discount",
IF(Table2[[#This Row],[Discount%]]&lt;=0.1,"Medium Discount",
IF(Table2[[#This Row],[Discount%]]&lt;=0.2,"High Discount")))</f>
        <v>No Discount</v>
      </c>
      <c r="Q2159" s="9">
        <f>(Table2[Unit_Price]*Table2[Quantity])*(Table2[Discount]/100)</f>
        <v>0</v>
      </c>
      <c r="R2159" s="10">
        <v>18208</v>
      </c>
      <c r="S2159" s="10">
        <v>3976.68</v>
      </c>
      <c r="T2159" s="4">
        <f>Table2[Profit]/Table2[Sales]</f>
        <v>0.21840289982425307</v>
      </c>
      <c r="U2159" t="s">
        <v>33</v>
      </c>
    </row>
    <row r="2160" spans="1:21" x14ac:dyDescent="0.35">
      <c r="A2160">
        <v>12301</v>
      </c>
      <c r="B2160" s="1">
        <v>45256</v>
      </c>
      <c r="C2160" s="2">
        <f>YEAR(Table2[Order Date])</f>
        <v>2023</v>
      </c>
      <c r="D2160" s="2" t="str">
        <f>TEXT(Table2[Order Date],"mmm")</f>
        <v>Nov</v>
      </c>
      <c r="E2160" t="s">
        <v>4403</v>
      </c>
      <c r="F2160" t="s">
        <v>28</v>
      </c>
      <c r="G2160" t="s">
        <v>114</v>
      </c>
      <c r="H2160" t="str">
        <f>VLOOKUP(Table2[[#This Row],[City]], Table46[], 2, FALSE)</f>
        <v>Jharkhand</v>
      </c>
      <c r="I2160" t="s">
        <v>17</v>
      </c>
      <c r="J2160" t="s">
        <v>18</v>
      </c>
      <c r="K2160" t="s">
        <v>4404</v>
      </c>
      <c r="L2160" s="2">
        <v>1</v>
      </c>
      <c r="M2160" s="11">
        <v>37533</v>
      </c>
      <c r="N2160" s="6">
        <v>10</v>
      </c>
      <c r="O2160" s="4">
        <f>Table2[[#This Row],[Discount]]/100</f>
        <v>0.1</v>
      </c>
      <c r="P2160" s="4" t="str">
        <f>IF(Table2[[#This Row],[Discount%]]=0,"No Discount",
IF(Table2[[#This Row],[Discount%]]&lt;=0.1,"Medium Discount",
IF(Table2[[#This Row],[Discount%]]&lt;=0.2,"High Discount")))</f>
        <v>Medium Discount</v>
      </c>
      <c r="Q2160" s="9">
        <f>(Table2[Unit_Price]*Table2[Quantity])*(Table2[Discount]/100)</f>
        <v>3753.3</v>
      </c>
      <c r="R2160" s="10">
        <v>33779.699999999997</v>
      </c>
      <c r="S2160" s="10">
        <v>6446.48</v>
      </c>
      <c r="T2160" s="4">
        <f>Table2[Profit]/Table2[Sales]</f>
        <v>0.19083887660340382</v>
      </c>
      <c r="U2160" t="s">
        <v>72</v>
      </c>
    </row>
    <row r="2161" spans="1:21" x14ac:dyDescent="0.35">
      <c r="A2161">
        <v>12302</v>
      </c>
      <c r="B2161" s="1">
        <v>45812</v>
      </c>
      <c r="C2161" s="2">
        <f>YEAR(Table2[Order Date])</f>
        <v>2025</v>
      </c>
      <c r="D2161" s="2" t="str">
        <f>TEXT(Table2[Order Date],"mmm")</f>
        <v>Jun</v>
      </c>
      <c r="E2161" t="s">
        <v>4405</v>
      </c>
      <c r="F2161" t="s">
        <v>22</v>
      </c>
      <c r="G2161" t="s">
        <v>23</v>
      </c>
      <c r="H2161" t="str">
        <f>VLOOKUP(Table2[[#This Row],[City]], Table46[], 2, FALSE)</f>
        <v>Delhi</v>
      </c>
      <c r="I2161" t="s">
        <v>96</v>
      </c>
      <c r="J2161" t="s">
        <v>183</v>
      </c>
      <c r="K2161" t="s">
        <v>4406</v>
      </c>
      <c r="L2161" s="2">
        <v>4</v>
      </c>
      <c r="M2161" s="11">
        <v>58452</v>
      </c>
      <c r="N2161" s="6">
        <v>10</v>
      </c>
      <c r="O2161" s="4">
        <f>Table2[[#This Row],[Discount]]/100</f>
        <v>0.1</v>
      </c>
      <c r="P2161" s="4" t="str">
        <f>IF(Table2[[#This Row],[Discount%]]=0,"No Discount",
IF(Table2[[#This Row],[Discount%]]&lt;=0.1,"Medium Discount",
IF(Table2[[#This Row],[Discount%]]&lt;=0.2,"High Discount")))</f>
        <v>Medium Discount</v>
      </c>
      <c r="Q2161" s="9">
        <f>(Table2[Unit_Price]*Table2[Quantity])*(Table2[Discount]/100)</f>
        <v>23380.800000000003</v>
      </c>
      <c r="R2161" s="10">
        <v>210427.2</v>
      </c>
      <c r="S2161" s="10">
        <v>37602.44</v>
      </c>
      <c r="T2161" s="4">
        <f>Table2[Profit]/Table2[Sales]</f>
        <v>0.17869571994495009</v>
      </c>
      <c r="U2161" t="s">
        <v>38</v>
      </c>
    </row>
    <row r="2162" spans="1:21" x14ac:dyDescent="0.35">
      <c r="A2162">
        <v>12303</v>
      </c>
      <c r="B2162" s="1">
        <v>45443</v>
      </c>
      <c r="C2162" s="2">
        <f>YEAR(Table2[Order Date])</f>
        <v>2024</v>
      </c>
      <c r="D2162" s="2" t="str">
        <f>TEXT(Table2[Order Date],"mmm")</f>
        <v>May</v>
      </c>
      <c r="E2162" t="s">
        <v>4407</v>
      </c>
      <c r="F2162" t="s">
        <v>28</v>
      </c>
      <c r="G2162" t="s">
        <v>29</v>
      </c>
      <c r="H2162" t="str">
        <f>VLOOKUP(Table2[[#This Row],[City]], Table46[], 2, FALSE)</f>
        <v>Bihar</v>
      </c>
      <c r="I2162" t="s">
        <v>86</v>
      </c>
      <c r="J2162" t="s">
        <v>87</v>
      </c>
      <c r="K2162" t="s">
        <v>2603</v>
      </c>
      <c r="L2162" s="2">
        <v>5</v>
      </c>
      <c r="M2162" s="11">
        <v>13890</v>
      </c>
      <c r="N2162" s="6">
        <v>5</v>
      </c>
      <c r="O2162" s="4">
        <f>Table2[[#This Row],[Discount]]/100</f>
        <v>0.05</v>
      </c>
      <c r="P2162" s="4" t="str">
        <f>IF(Table2[[#This Row],[Discount%]]=0,"No Discount",
IF(Table2[[#This Row],[Discount%]]&lt;=0.1,"Medium Discount",
IF(Table2[[#This Row],[Discount%]]&lt;=0.2,"High Discount")))</f>
        <v>Medium Discount</v>
      </c>
      <c r="Q2162" s="9">
        <f>(Table2[Unit_Price]*Table2[Quantity])*(Table2[Discount]/100)</f>
        <v>3472.5</v>
      </c>
      <c r="R2162" s="10">
        <v>65977.5</v>
      </c>
      <c r="S2162" s="10">
        <v>5467.67</v>
      </c>
      <c r="T2162" s="4">
        <f>Table2[Profit]/Table2[Sales]</f>
        <v>8.2871736576863322E-2</v>
      </c>
      <c r="U2162" t="s">
        <v>83</v>
      </c>
    </row>
    <row r="2163" spans="1:21" x14ac:dyDescent="0.35">
      <c r="A2163">
        <v>12304</v>
      </c>
      <c r="B2163" s="1">
        <v>45543</v>
      </c>
      <c r="C2163" s="2">
        <f>YEAR(Table2[Order Date])</f>
        <v>2024</v>
      </c>
      <c r="D2163" s="2" t="str">
        <f>TEXT(Table2[Order Date],"mmm")</f>
        <v>Sep</v>
      </c>
      <c r="E2163" t="s">
        <v>4408</v>
      </c>
      <c r="F2163" t="s">
        <v>22</v>
      </c>
      <c r="G2163" t="s">
        <v>74</v>
      </c>
      <c r="H2163" t="str">
        <f>VLOOKUP(Table2[[#This Row],[City]], Table46[], 2, FALSE)</f>
        <v>Chandigarh</v>
      </c>
      <c r="I2163" t="s">
        <v>129</v>
      </c>
      <c r="J2163" t="s">
        <v>148</v>
      </c>
      <c r="K2163" t="s">
        <v>4409</v>
      </c>
      <c r="L2163" s="2">
        <v>2</v>
      </c>
      <c r="M2163" s="11">
        <v>79039</v>
      </c>
      <c r="N2163" s="6">
        <v>10</v>
      </c>
      <c r="O2163" s="4">
        <f>Table2[[#This Row],[Discount]]/100</f>
        <v>0.1</v>
      </c>
      <c r="P2163" s="4" t="str">
        <f>IF(Table2[[#This Row],[Discount%]]=0,"No Discount",
IF(Table2[[#This Row],[Discount%]]&lt;=0.1,"Medium Discount",
IF(Table2[[#This Row],[Discount%]]&lt;=0.2,"High Discount")))</f>
        <v>Medium Discount</v>
      </c>
      <c r="Q2163" s="9">
        <f>(Table2[Unit_Price]*Table2[Quantity])*(Table2[Discount]/100)</f>
        <v>15807.800000000001</v>
      </c>
      <c r="R2163" s="10">
        <v>142270.20000000001</v>
      </c>
      <c r="S2163" s="10">
        <v>29485.65</v>
      </c>
      <c r="T2163" s="4">
        <f>Table2[Profit]/Table2[Sales]</f>
        <v>0.20725106171215055</v>
      </c>
      <c r="U2163" t="s">
        <v>33</v>
      </c>
    </row>
    <row r="2164" spans="1:21" x14ac:dyDescent="0.35">
      <c r="A2164">
        <v>12305</v>
      </c>
      <c r="B2164" s="1">
        <v>45204</v>
      </c>
      <c r="C2164" s="2">
        <f>YEAR(Table2[Order Date])</f>
        <v>2023</v>
      </c>
      <c r="D2164" s="2" t="str">
        <f>TEXT(Table2[Order Date],"mmm")</f>
        <v>Oct</v>
      </c>
      <c r="E2164" t="s">
        <v>4410</v>
      </c>
      <c r="F2164" t="s">
        <v>28</v>
      </c>
      <c r="G2164" t="s">
        <v>29</v>
      </c>
      <c r="H2164" t="str">
        <f>VLOOKUP(Table2[[#This Row],[City]], Table46[], 2, FALSE)</f>
        <v>Bihar</v>
      </c>
      <c r="I2164" t="s">
        <v>42</v>
      </c>
      <c r="J2164" t="s">
        <v>188</v>
      </c>
      <c r="K2164" t="s">
        <v>3533</v>
      </c>
      <c r="L2164" s="2">
        <v>2</v>
      </c>
      <c r="M2164" s="11">
        <v>62199</v>
      </c>
      <c r="N2164" s="6">
        <v>5</v>
      </c>
      <c r="O2164" s="4">
        <f>Table2[[#This Row],[Discount]]/100</f>
        <v>0.05</v>
      </c>
      <c r="P2164" s="4" t="str">
        <f>IF(Table2[[#This Row],[Discount%]]=0,"No Discount",
IF(Table2[[#This Row],[Discount%]]&lt;=0.1,"Medium Discount",
IF(Table2[[#This Row],[Discount%]]&lt;=0.2,"High Discount")))</f>
        <v>Medium Discount</v>
      </c>
      <c r="Q2164" s="9">
        <f>(Table2[Unit_Price]*Table2[Quantity])*(Table2[Discount]/100)</f>
        <v>6219.9000000000005</v>
      </c>
      <c r="R2164" s="10">
        <v>118178.1</v>
      </c>
      <c r="S2164" s="10">
        <v>23352.1</v>
      </c>
      <c r="T2164" s="4">
        <f>Table2[Profit]/Table2[Sales]</f>
        <v>0.19760090913629511</v>
      </c>
      <c r="U2164" t="s">
        <v>33</v>
      </c>
    </row>
    <row r="2165" spans="1:21" x14ac:dyDescent="0.35">
      <c r="A2165">
        <v>12306</v>
      </c>
      <c r="B2165" s="1">
        <v>45295</v>
      </c>
      <c r="C2165" s="2">
        <f>YEAR(Table2[Order Date])</f>
        <v>2024</v>
      </c>
      <c r="D2165" s="2" t="str">
        <f>TEXT(Table2[Order Date],"mmm")</f>
        <v>Jan</v>
      </c>
      <c r="E2165" t="s">
        <v>4411</v>
      </c>
      <c r="F2165" t="s">
        <v>28</v>
      </c>
      <c r="G2165" t="s">
        <v>29</v>
      </c>
      <c r="H2165" t="str">
        <f>VLOOKUP(Table2[[#This Row],[City]], Table46[], 2, FALSE)</f>
        <v>Bihar</v>
      </c>
      <c r="I2165" t="s">
        <v>46</v>
      </c>
      <c r="J2165" t="s">
        <v>209</v>
      </c>
      <c r="K2165" t="s">
        <v>4412</v>
      </c>
      <c r="L2165" s="2">
        <v>5</v>
      </c>
      <c r="M2165" s="11">
        <v>47619</v>
      </c>
      <c r="N2165" s="6">
        <v>5</v>
      </c>
      <c r="O2165" s="4">
        <f>Table2[[#This Row],[Discount]]/100</f>
        <v>0.05</v>
      </c>
      <c r="P2165" s="4" t="str">
        <f>IF(Table2[[#This Row],[Discount%]]=0,"No Discount",
IF(Table2[[#This Row],[Discount%]]&lt;=0.1,"Medium Discount",
IF(Table2[[#This Row],[Discount%]]&lt;=0.2,"High Discount")))</f>
        <v>Medium Discount</v>
      </c>
      <c r="Q2165" s="9">
        <f>(Table2[Unit_Price]*Table2[Quantity])*(Table2[Discount]/100)</f>
        <v>11904.75</v>
      </c>
      <c r="R2165" s="10">
        <v>226190.25</v>
      </c>
      <c r="S2165" s="10">
        <v>48699.99</v>
      </c>
      <c r="T2165" s="4">
        <f>Table2[Profit]/Table2[Sales]</f>
        <v>0.21530543425280266</v>
      </c>
      <c r="U2165" t="s">
        <v>38</v>
      </c>
    </row>
    <row r="2166" spans="1:21" x14ac:dyDescent="0.35">
      <c r="A2166">
        <v>12307</v>
      </c>
      <c r="B2166" s="1">
        <v>45663</v>
      </c>
      <c r="C2166" s="2">
        <f>YEAR(Table2[Order Date])</f>
        <v>2025</v>
      </c>
      <c r="D2166" s="2" t="str">
        <f>TEXT(Table2[Order Date],"mmm")</f>
        <v>Jan</v>
      </c>
      <c r="E2166" t="s">
        <v>4413</v>
      </c>
      <c r="F2166" t="s">
        <v>28</v>
      </c>
      <c r="G2166" t="s">
        <v>85</v>
      </c>
      <c r="H2166" t="str">
        <f>VLOOKUP(Table2[[#This Row],[City]], Table46[], 2, FALSE)</f>
        <v>Odisha</v>
      </c>
      <c r="I2166" t="s">
        <v>17</v>
      </c>
      <c r="J2166" t="s">
        <v>18</v>
      </c>
      <c r="K2166" t="s">
        <v>897</v>
      </c>
      <c r="L2166" s="2">
        <v>1</v>
      </c>
      <c r="M2166" s="11">
        <v>63925</v>
      </c>
      <c r="N2166" s="6">
        <v>20</v>
      </c>
      <c r="O2166" s="4">
        <f>Table2[[#This Row],[Discount]]/100</f>
        <v>0.2</v>
      </c>
      <c r="P2166" s="4" t="str">
        <f>IF(Table2[[#This Row],[Discount%]]=0,"No Discount",
IF(Table2[[#This Row],[Discount%]]&lt;=0.1,"Medium Discount",
IF(Table2[[#This Row],[Discount%]]&lt;=0.2,"High Discount")))</f>
        <v>High Discount</v>
      </c>
      <c r="Q2166" s="9">
        <f>(Table2[Unit_Price]*Table2[Quantity])*(Table2[Discount]/100)</f>
        <v>12785</v>
      </c>
      <c r="R2166" s="10">
        <v>51140</v>
      </c>
      <c r="S2166" s="10">
        <v>6944.54</v>
      </c>
      <c r="T2166" s="4">
        <f>Table2[Profit]/Table2[Sales]</f>
        <v>0.13579468126710989</v>
      </c>
      <c r="U2166" t="s">
        <v>20</v>
      </c>
    </row>
    <row r="2167" spans="1:21" x14ac:dyDescent="0.35">
      <c r="A2167">
        <v>12310</v>
      </c>
      <c r="B2167" s="1">
        <v>45831</v>
      </c>
      <c r="C2167" s="2">
        <f>YEAR(Table2[Order Date])</f>
        <v>2025</v>
      </c>
      <c r="D2167" s="2" t="str">
        <f>TEXT(Table2[Order Date],"mmm")</f>
        <v>Jun</v>
      </c>
      <c r="E2167" t="s">
        <v>4417</v>
      </c>
      <c r="F2167" t="s">
        <v>40</v>
      </c>
      <c r="G2167" t="s">
        <v>62</v>
      </c>
      <c r="H2167" t="str">
        <f>VLOOKUP(Table2[[#This Row],[City]], Table46[], 2, FALSE)</f>
        <v>Goa</v>
      </c>
      <c r="I2167" t="s">
        <v>69</v>
      </c>
      <c r="J2167" t="s">
        <v>70</v>
      </c>
      <c r="K2167" t="s">
        <v>4418</v>
      </c>
      <c r="L2167" s="2">
        <v>2</v>
      </c>
      <c r="M2167" s="11">
        <v>38547</v>
      </c>
      <c r="N2167" s="6">
        <v>15</v>
      </c>
      <c r="O2167" s="4">
        <f>Table2[[#This Row],[Discount]]/100</f>
        <v>0.15</v>
      </c>
      <c r="P2167" s="4" t="str">
        <f>IF(Table2[[#This Row],[Discount%]]=0,"No Discount",
IF(Table2[[#This Row],[Discount%]]&lt;=0.1,"Medium Discount",
IF(Table2[[#This Row],[Discount%]]&lt;=0.2,"High Discount")))</f>
        <v>High Discount</v>
      </c>
      <c r="Q2167" s="9">
        <f>(Table2[Unit_Price]*Table2[Quantity])*(Table2[Discount]/100)</f>
        <v>11564.1</v>
      </c>
      <c r="R2167" s="10">
        <v>65529.9</v>
      </c>
      <c r="S2167" s="10">
        <v>13282.81</v>
      </c>
      <c r="T2167" s="4">
        <f>Table2[Profit]/Table2[Sales]</f>
        <v>0.20269846283910092</v>
      </c>
      <c r="U2167" t="s">
        <v>20</v>
      </c>
    </row>
    <row r="2168" spans="1:21" x14ac:dyDescent="0.35">
      <c r="A2168">
        <v>12312</v>
      </c>
      <c r="B2168" s="1">
        <v>45535</v>
      </c>
      <c r="C2168" s="2">
        <f>YEAR(Table2[Order Date])</f>
        <v>2024</v>
      </c>
      <c r="D2168" s="2" t="str">
        <f>TEXT(Table2[Order Date],"mmm")</f>
        <v>Aug</v>
      </c>
      <c r="E2168" t="s">
        <v>4421</v>
      </c>
      <c r="F2168" t="s">
        <v>15</v>
      </c>
      <c r="G2168" t="s">
        <v>68</v>
      </c>
      <c r="H2168" t="str">
        <f>VLOOKUP(Table2[[#This Row],[City]], Table46[], 2, FALSE)</f>
        <v>Telangana</v>
      </c>
      <c r="I2168" t="s">
        <v>86</v>
      </c>
      <c r="J2168" t="s">
        <v>296</v>
      </c>
      <c r="K2168" t="s">
        <v>383</v>
      </c>
      <c r="L2168" s="2">
        <v>1</v>
      </c>
      <c r="M2168" s="11">
        <v>43437</v>
      </c>
      <c r="N2168" s="6">
        <v>0</v>
      </c>
      <c r="O2168" s="4">
        <f>Table2[[#This Row],[Discount]]/100</f>
        <v>0</v>
      </c>
      <c r="P2168" s="4" t="str">
        <f>IF(Table2[[#This Row],[Discount%]]=0,"No Discount",
IF(Table2[[#This Row],[Discount%]]&lt;=0.1,"Medium Discount",
IF(Table2[[#This Row],[Discount%]]&lt;=0.2,"High Discount")))</f>
        <v>No Discount</v>
      </c>
      <c r="Q2168" s="9">
        <f>(Table2[Unit_Price]*Table2[Quantity])*(Table2[Discount]/100)</f>
        <v>0</v>
      </c>
      <c r="R2168" s="10">
        <v>43437</v>
      </c>
      <c r="S2168" s="10">
        <v>8393.7000000000007</v>
      </c>
      <c r="T2168" s="4">
        <f>Table2[Profit]/Table2[Sales]</f>
        <v>0.19323848332067134</v>
      </c>
      <c r="U2168" t="s">
        <v>38</v>
      </c>
    </row>
    <row r="2169" spans="1:21" x14ac:dyDescent="0.35">
      <c r="A2169">
        <v>12313</v>
      </c>
      <c r="B2169" s="1">
        <v>45894</v>
      </c>
      <c r="C2169" s="2">
        <f>YEAR(Table2[Order Date])</f>
        <v>2025</v>
      </c>
      <c r="D2169" s="2" t="str">
        <f>TEXT(Table2[Order Date],"mmm")</f>
        <v>Aug</v>
      </c>
      <c r="E2169" t="s">
        <v>4422</v>
      </c>
      <c r="F2169" t="s">
        <v>28</v>
      </c>
      <c r="G2169" t="s">
        <v>29</v>
      </c>
      <c r="H2169" t="str">
        <f>VLOOKUP(Table2[[#This Row],[City]], Table46[], 2, FALSE)</f>
        <v>Bihar</v>
      </c>
      <c r="I2169" t="s">
        <v>69</v>
      </c>
      <c r="J2169" t="s">
        <v>123</v>
      </c>
      <c r="K2169" t="s">
        <v>4423</v>
      </c>
      <c r="L2169" s="2">
        <v>4</v>
      </c>
      <c r="M2169" s="11">
        <v>6203</v>
      </c>
      <c r="N2169" s="6">
        <v>20</v>
      </c>
      <c r="O2169" s="4">
        <f>Table2[[#This Row],[Discount]]/100</f>
        <v>0.2</v>
      </c>
      <c r="P2169" s="4" t="str">
        <f>IF(Table2[[#This Row],[Discount%]]=0,"No Discount",
IF(Table2[[#This Row],[Discount%]]&lt;=0.1,"Medium Discount",
IF(Table2[[#This Row],[Discount%]]&lt;=0.2,"High Discount")))</f>
        <v>High Discount</v>
      </c>
      <c r="Q2169" s="9">
        <f>(Table2[Unit_Price]*Table2[Quantity])*(Table2[Discount]/100)</f>
        <v>4962.4000000000005</v>
      </c>
      <c r="R2169" s="10">
        <v>19849.599999999999</v>
      </c>
      <c r="S2169" s="10">
        <v>3653.93</v>
      </c>
      <c r="T2169" s="4">
        <f>Table2[Profit]/Table2[Sales]</f>
        <v>0.18408078752216669</v>
      </c>
      <c r="U2169" t="s">
        <v>72</v>
      </c>
    </row>
    <row r="2170" spans="1:21" x14ac:dyDescent="0.35">
      <c r="A2170">
        <v>12314</v>
      </c>
      <c r="B2170" s="1">
        <v>45886</v>
      </c>
      <c r="C2170" s="2">
        <f>YEAR(Table2[Order Date])</f>
        <v>2025</v>
      </c>
      <c r="D2170" s="2" t="str">
        <f>TEXT(Table2[Order Date],"mmm")</f>
        <v>Aug</v>
      </c>
      <c r="E2170" t="s">
        <v>4424</v>
      </c>
      <c r="F2170" t="s">
        <v>28</v>
      </c>
      <c r="G2170" t="s">
        <v>114</v>
      </c>
      <c r="H2170" t="str">
        <f>VLOOKUP(Table2[[#This Row],[City]], Table46[], 2, FALSE)</f>
        <v>Jharkhand</v>
      </c>
      <c r="I2170" t="s">
        <v>86</v>
      </c>
      <c r="J2170" t="s">
        <v>90</v>
      </c>
      <c r="K2170" t="s">
        <v>4425</v>
      </c>
      <c r="L2170" s="2">
        <v>2</v>
      </c>
      <c r="M2170" s="11">
        <v>68153</v>
      </c>
      <c r="N2170" s="6">
        <v>5</v>
      </c>
      <c r="O2170" s="4">
        <f>Table2[[#This Row],[Discount]]/100</f>
        <v>0.05</v>
      </c>
      <c r="P2170" s="4" t="str">
        <f>IF(Table2[[#This Row],[Discount%]]=0,"No Discount",
IF(Table2[[#This Row],[Discount%]]&lt;=0.1,"Medium Discount",
IF(Table2[[#This Row],[Discount%]]&lt;=0.2,"High Discount")))</f>
        <v>Medium Discount</v>
      </c>
      <c r="Q2170" s="9">
        <f>(Table2[Unit_Price]*Table2[Quantity])*(Table2[Discount]/100)</f>
        <v>6815.3</v>
      </c>
      <c r="R2170" s="10">
        <v>129490.7</v>
      </c>
      <c r="S2170" s="10">
        <v>17007.189999999999</v>
      </c>
      <c r="T2170" s="4">
        <f>Table2[Profit]/Table2[Sales]</f>
        <v>0.13133908458290827</v>
      </c>
      <c r="U2170" t="s">
        <v>83</v>
      </c>
    </row>
    <row r="2171" spans="1:21" x14ac:dyDescent="0.35">
      <c r="A2171">
        <v>12315</v>
      </c>
      <c r="B2171" s="1">
        <v>45584</v>
      </c>
      <c r="C2171" s="2">
        <f>YEAR(Table2[Order Date])</f>
        <v>2024</v>
      </c>
      <c r="D2171" s="2" t="str">
        <f>TEXT(Table2[Order Date],"mmm")</f>
        <v>Oct</v>
      </c>
      <c r="E2171" t="s">
        <v>4426</v>
      </c>
      <c r="F2171" t="s">
        <v>22</v>
      </c>
      <c r="G2171" t="s">
        <v>167</v>
      </c>
      <c r="H2171" t="str">
        <f>VLOOKUP(Table2[[#This Row],[City]], Table46[], 2, FALSE)</f>
        <v>Punjab</v>
      </c>
      <c r="I2171" t="s">
        <v>75</v>
      </c>
      <c r="J2171" t="s">
        <v>307</v>
      </c>
      <c r="K2171" t="s">
        <v>4427</v>
      </c>
      <c r="L2171" s="2">
        <v>1</v>
      </c>
      <c r="M2171" s="11">
        <v>50570</v>
      </c>
      <c r="N2171" s="6">
        <v>10</v>
      </c>
      <c r="O2171" s="4">
        <f>Table2[[#This Row],[Discount]]/100</f>
        <v>0.1</v>
      </c>
      <c r="P2171" s="4" t="str">
        <f>IF(Table2[[#This Row],[Discount%]]=0,"No Discount",
IF(Table2[[#This Row],[Discount%]]&lt;=0.1,"Medium Discount",
IF(Table2[[#This Row],[Discount%]]&lt;=0.2,"High Discount")))</f>
        <v>Medium Discount</v>
      </c>
      <c r="Q2171" s="9">
        <f>(Table2[Unit_Price]*Table2[Quantity])*(Table2[Discount]/100)</f>
        <v>5057</v>
      </c>
      <c r="R2171" s="10">
        <v>45513</v>
      </c>
      <c r="S2171" s="10">
        <v>7593.86</v>
      </c>
      <c r="T2171" s="4">
        <f>Table2[Profit]/Table2[Sales]</f>
        <v>0.16685035044932217</v>
      </c>
      <c r="U2171" t="s">
        <v>83</v>
      </c>
    </row>
    <row r="2172" spans="1:21" x14ac:dyDescent="0.35">
      <c r="A2172">
        <v>12316</v>
      </c>
      <c r="B2172" s="1">
        <v>45889</v>
      </c>
      <c r="C2172" s="2">
        <f>YEAR(Table2[Order Date])</f>
        <v>2025</v>
      </c>
      <c r="D2172" s="2" t="str">
        <f>TEXT(Table2[Order Date],"mmm")</f>
        <v>Aug</v>
      </c>
      <c r="E2172" t="s">
        <v>4428</v>
      </c>
      <c r="F2172" t="s">
        <v>15</v>
      </c>
      <c r="G2172" t="s">
        <v>68</v>
      </c>
      <c r="H2172" t="str">
        <f>VLOOKUP(Table2[[#This Row],[City]], Table46[], 2, FALSE)</f>
        <v>Telangana</v>
      </c>
      <c r="I2172" t="s">
        <v>24</v>
      </c>
      <c r="J2172" t="s">
        <v>133</v>
      </c>
      <c r="K2172" t="s">
        <v>4429</v>
      </c>
      <c r="L2172" s="2">
        <v>2</v>
      </c>
      <c r="M2172" s="11">
        <v>10011</v>
      </c>
      <c r="N2172" s="6">
        <v>20</v>
      </c>
      <c r="O2172" s="4">
        <f>Table2[[#This Row],[Discount]]/100</f>
        <v>0.2</v>
      </c>
      <c r="P2172" s="4" t="str">
        <f>IF(Table2[[#This Row],[Discount%]]=0,"No Discount",
IF(Table2[[#This Row],[Discount%]]&lt;=0.1,"Medium Discount",
IF(Table2[[#This Row],[Discount%]]&lt;=0.2,"High Discount")))</f>
        <v>High Discount</v>
      </c>
      <c r="Q2172" s="9">
        <f>(Table2[Unit_Price]*Table2[Quantity])*(Table2[Discount]/100)</f>
        <v>4004.4</v>
      </c>
      <c r="R2172" s="10">
        <v>16017.6</v>
      </c>
      <c r="S2172" s="10">
        <v>2800.68</v>
      </c>
      <c r="T2172" s="4">
        <f>Table2[Profit]/Table2[Sales]</f>
        <v>0.17485016481869942</v>
      </c>
      <c r="U2172" t="s">
        <v>33</v>
      </c>
    </row>
    <row r="2173" spans="1:21" x14ac:dyDescent="0.35">
      <c r="A2173">
        <v>12317</v>
      </c>
      <c r="B2173" s="1">
        <v>45663</v>
      </c>
      <c r="C2173" s="2">
        <f>YEAR(Table2[Order Date])</f>
        <v>2025</v>
      </c>
      <c r="D2173" s="2" t="str">
        <f>TEXT(Table2[Order Date],"mmm")</f>
        <v>Jan</v>
      </c>
      <c r="E2173" t="s">
        <v>4430</v>
      </c>
      <c r="F2173" t="s">
        <v>40</v>
      </c>
      <c r="G2173" t="s">
        <v>110</v>
      </c>
      <c r="H2173" t="str">
        <f>VLOOKUP(Table2[[#This Row],[City]], Table46[], 2, FALSE)</f>
        <v>Gujarat</v>
      </c>
      <c r="I2173" t="s">
        <v>69</v>
      </c>
      <c r="J2173" t="s">
        <v>517</v>
      </c>
      <c r="K2173" t="s">
        <v>4431</v>
      </c>
      <c r="L2173" s="2">
        <v>5</v>
      </c>
      <c r="M2173" s="11">
        <v>21827</v>
      </c>
      <c r="N2173" s="6">
        <v>5</v>
      </c>
      <c r="O2173" s="4">
        <f>Table2[[#This Row],[Discount]]/100</f>
        <v>0.05</v>
      </c>
      <c r="P2173" s="4" t="str">
        <f>IF(Table2[[#This Row],[Discount%]]=0,"No Discount",
IF(Table2[[#This Row],[Discount%]]&lt;=0.1,"Medium Discount",
IF(Table2[[#This Row],[Discount%]]&lt;=0.2,"High Discount")))</f>
        <v>Medium Discount</v>
      </c>
      <c r="Q2173" s="9">
        <f>(Table2[Unit_Price]*Table2[Quantity])*(Table2[Discount]/100)</f>
        <v>5456.75</v>
      </c>
      <c r="R2173" s="10">
        <v>103678.25</v>
      </c>
      <c r="S2173" s="10">
        <v>15197.19</v>
      </c>
      <c r="T2173" s="4">
        <f>Table2[Profit]/Table2[Sales]</f>
        <v>0.14658030975638575</v>
      </c>
      <c r="U2173" t="s">
        <v>72</v>
      </c>
    </row>
    <row r="2174" spans="1:21" x14ac:dyDescent="0.35">
      <c r="A2174">
        <v>12318</v>
      </c>
      <c r="B2174" s="1">
        <v>45867</v>
      </c>
      <c r="C2174" s="2">
        <f>YEAR(Table2[Order Date])</f>
        <v>2025</v>
      </c>
      <c r="D2174" s="2" t="str">
        <f>TEXT(Table2[Order Date],"mmm")</f>
        <v>Jul</v>
      </c>
      <c r="E2174" t="s">
        <v>4432</v>
      </c>
      <c r="F2174" t="s">
        <v>22</v>
      </c>
      <c r="G2174" t="s">
        <v>58</v>
      </c>
      <c r="H2174" t="str">
        <f>VLOOKUP(Table2[[#This Row],[City]], Table46[], 2, FALSE)</f>
        <v>Rajashtan</v>
      </c>
      <c r="I2174" t="s">
        <v>24</v>
      </c>
      <c r="J2174" t="s">
        <v>133</v>
      </c>
      <c r="K2174" t="s">
        <v>4433</v>
      </c>
      <c r="L2174" s="2">
        <v>2</v>
      </c>
      <c r="M2174" s="11">
        <v>35939</v>
      </c>
      <c r="N2174" s="6">
        <v>20</v>
      </c>
      <c r="O2174" s="4">
        <f>Table2[[#This Row],[Discount]]/100</f>
        <v>0.2</v>
      </c>
      <c r="P2174" s="4" t="str">
        <f>IF(Table2[[#This Row],[Discount%]]=0,"No Discount",
IF(Table2[[#This Row],[Discount%]]&lt;=0.1,"Medium Discount",
IF(Table2[[#This Row],[Discount%]]&lt;=0.2,"High Discount")))</f>
        <v>High Discount</v>
      </c>
      <c r="Q2174" s="9">
        <f>(Table2[Unit_Price]*Table2[Quantity])*(Table2[Discount]/100)</f>
        <v>14375.6</v>
      </c>
      <c r="R2174" s="10">
        <v>57502.400000000001</v>
      </c>
      <c r="S2174" s="10">
        <v>6993.82</v>
      </c>
      <c r="T2174" s="4">
        <f>Table2[Profit]/Table2[Sales]</f>
        <v>0.1216265755864103</v>
      </c>
      <c r="U2174" t="s">
        <v>33</v>
      </c>
    </row>
    <row r="2175" spans="1:21" x14ac:dyDescent="0.35">
      <c r="A2175">
        <v>12319</v>
      </c>
      <c r="B2175" s="1">
        <v>45907</v>
      </c>
      <c r="C2175" s="2">
        <f>YEAR(Table2[Order Date])</f>
        <v>2025</v>
      </c>
      <c r="D2175" s="2" t="str">
        <f>TEXT(Table2[Order Date],"mmm")</f>
        <v>Sep</v>
      </c>
      <c r="E2175" t="s">
        <v>4434</v>
      </c>
      <c r="F2175" t="s">
        <v>15</v>
      </c>
      <c r="G2175" t="s">
        <v>16</v>
      </c>
      <c r="H2175" t="str">
        <f>VLOOKUP(Table2[[#This Row],[City]], Table46[], 2, FALSE)</f>
        <v>Karnataka</v>
      </c>
      <c r="I2175" t="s">
        <v>42</v>
      </c>
      <c r="J2175" t="s">
        <v>446</v>
      </c>
      <c r="K2175" t="s">
        <v>607</v>
      </c>
      <c r="L2175" s="2">
        <v>3</v>
      </c>
      <c r="M2175" s="11">
        <v>9001</v>
      </c>
      <c r="N2175" s="6">
        <v>10</v>
      </c>
      <c r="O2175" s="4">
        <f>Table2[[#This Row],[Discount]]/100</f>
        <v>0.1</v>
      </c>
      <c r="P2175" s="4" t="str">
        <f>IF(Table2[[#This Row],[Discount%]]=0,"No Discount",
IF(Table2[[#This Row],[Discount%]]&lt;=0.1,"Medium Discount",
IF(Table2[[#This Row],[Discount%]]&lt;=0.2,"High Discount")))</f>
        <v>Medium Discount</v>
      </c>
      <c r="Q2175" s="9">
        <f>(Table2[Unit_Price]*Table2[Quantity])*(Table2[Discount]/100)</f>
        <v>2700.3</v>
      </c>
      <c r="R2175" s="10">
        <v>24302.7</v>
      </c>
      <c r="S2175" s="10">
        <v>3186.17</v>
      </c>
      <c r="T2175" s="4">
        <f>Table2[Profit]/Table2[Sales]</f>
        <v>0.13110353993589188</v>
      </c>
      <c r="U2175" t="s">
        <v>83</v>
      </c>
    </row>
    <row r="2176" spans="1:21" x14ac:dyDescent="0.35">
      <c r="A2176">
        <v>12320</v>
      </c>
      <c r="B2176" s="1">
        <v>45585</v>
      </c>
      <c r="C2176" s="2">
        <f>YEAR(Table2[Order Date])</f>
        <v>2024</v>
      </c>
      <c r="D2176" s="2" t="str">
        <f>TEXT(Table2[Order Date],"mmm")</f>
        <v>Oct</v>
      </c>
      <c r="E2176" t="s">
        <v>4435</v>
      </c>
      <c r="F2176" t="s">
        <v>40</v>
      </c>
      <c r="G2176" t="s">
        <v>50</v>
      </c>
      <c r="H2176" t="str">
        <f>VLOOKUP(Table2[[#This Row],[City]], Table46[], 2, FALSE)</f>
        <v>Maharashtra</v>
      </c>
      <c r="I2176" t="s">
        <v>24</v>
      </c>
      <c r="J2176" t="s">
        <v>59</v>
      </c>
      <c r="K2176" t="s">
        <v>403</v>
      </c>
      <c r="L2176" s="2">
        <v>4</v>
      </c>
      <c r="M2176" s="11">
        <v>47109</v>
      </c>
      <c r="N2176" s="6">
        <v>15</v>
      </c>
      <c r="O2176" s="4">
        <f>Table2[[#This Row],[Discount]]/100</f>
        <v>0.15</v>
      </c>
      <c r="P2176" s="4" t="str">
        <f>IF(Table2[[#This Row],[Discount%]]=0,"No Discount",
IF(Table2[[#This Row],[Discount%]]&lt;=0.1,"Medium Discount",
IF(Table2[[#This Row],[Discount%]]&lt;=0.2,"High Discount")))</f>
        <v>High Discount</v>
      </c>
      <c r="Q2176" s="9">
        <f>(Table2[Unit_Price]*Table2[Quantity])*(Table2[Discount]/100)</f>
        <v>28265.399999999998</v>
      </c>
      <c r="R2176" s="10">
        <v>160170.6</v>
      </c>
      <c r="S2176" s="10">
        <v>39645.99</v>
      </c>
      <c r="T2176" s="4">
        <f>Table2[Profit]/Table2[Sales]</f>
        <v>0.24752351555154314</v>
      </c>
      <c r="U2176" t="s">
        <v>83</v>
      </c>
    </row>
    <row r="2177" spans="1:21" x14ac:dyDescent="0.35">
      <c r="A2177">
        <v>12321</v>
      </c>
      <c r="B2177" s="1">
        <v>45628</v>
      </c>
      <c r="C2177" s="2">
        <f>YEAR(Table2[Order Date])</f>
        <v>2024</v>
      </c>
      <c r="D2177" s="2" t="str">
        <f>TEXT(Table2[Order Date],"mmm")</f>
        <v>Dec</v>
      </c>
      <c r="E2177" t="s">
        <v>4436</v>
      </c>
      <c r="F2177" t="s">
        <v>15</v>
      </c>
      <c r="G2177" t="s">
        <v>68</v>
      </c>
      <c r="H2177" t="str">
        <f>VLOOKUP(Table2[[#This Row],[City]], Table46[], 2, FALSE)</f>
        <v>Telangana</v>
      </c>
      <c r="I2177" t="s">
        <v>86</v>
      </c>
      <c r="J2177" t="s">
        <v>118</v>
      </c>
      <c r="K2177" t="s">
        <v>4437</v>
      </c>
      <c r="L2177" s="2">
        <v>3</v>
      </c>
      <c r="M2177" s="11">
        <v>42140</v>
      </c>
      <c r="N2177" s="6">
        <v>0</v>
      </c>
      <c r="O2177" s="4">
        <f>Table2[[#This Row],[Discount]]/100</f>
        <v>0</v>
      </c>
      <c r="P2177" s="4" t="str">
        <f>IF(Table2[[#This Row],[Discount%]]=0,"No Discount",
IF(Table2[[#This Row],[Discount%]]&lt;=0.1,"Medium Discount",
IF(Table2[[#This Row],[Discount%]]&lt;=0.2,"High Discount")))</f>
        <v>No Discount</v>
      </c>
      <c r="Q2177" s="9">
        <f>(Table2[Unit_Price]*Table2[Quantity])*(Table2[Discount]/100)</f>
        <v>0</v>
      </c>
      <c r="R2177" s="10">
        <v>126420</v>
      </c>
      <c r="S2177" s="10">
        <v>23779.71</v>
      </c>
      <c r="T2177" s="4">
        <f>Table2[Profit]/Table2[Sales]</f>
        <v>0.18810085429520645</v>
      </c>
      <c r="U2177" t="s">
        <v>72</v>
      </c>
    </row>
    <row r="2178" spans="1:21" x14ac:dyDescent="0.35">
      <c r="A2178">
        <v>12322</v>
      </c>
      <c r="B2178" s="1">
        <v>45212</v>
      </c>
      <c r="C2178" s="2">
        <f>YEAR(Table2[Order Date])</f>
        <v>2023</v>
      </c>
      <c r="D2178" s="2" t="str">
        <f>TEXT(Table2[Order Date],"mmm")</f>
        <v>Oct</v>
      </c>
      <c r="E2178" t="s">
        <v>4438</v>
      </c>
      <c r="F2178" t="s">
        <v>28</v>
      </c>
      <c r="G2178" t="s">
        <v>144</v>
      </c>
      <c r="H2178" t="str">
        <f>VLOOKUP(Table2[[#This Row],[City]], Table46[], 2, FALSE)</f>
        <v>Assam</v>
      </c>
      <c r="I2178" t="s">
        <v>24</v>
      </c>
      <c r="J2178" t="s">
        <v>107</v>
      </c>
      <c r="K2178" t="s">
        <v>4439</v>
      </c>
      <c r="L2178" s="2">
        <v>2</v>
      </c>
      <c r="M2178" s="11">
        <v>61838</v>
      </c>
      <c r="N2178" s="6">
        <v>10</v>
      </c>
      <c r="O2178" s="4">
        <f>Table2[[#This Row],[Discount]]/100</f>
        <v>0.1</v>
      </c>
      <c r="P2178" s="4" t="str">
        <f>IF(Table2[[#This Row],[Discount%]]=0,"No Discount",
IF(Table2[[#This Row],[Discount%]]&lt;=0.1,"Medium Discount",
IF(Table2[[#This Row],[Discount%]]&lt;=0.2,"High Discount")))</f>
        <v>Medium Discount</v>
      </c>
      <c r="Q2178" s="9">
        <f>(Table2[Unit_Price]*Table2[Quantity])*(Table2[Discount]/100)</f>
        <v>12367.6</v>
      </c>
      <c r="R2178" s="10">
        <v>111308.4</v>
      </c>
      <c r="S2178" s="10">
        <v>6913.52</v>
      </c>
      <c r="T2178" s="4">
        <f>Table2[Profit]/Table2[Sales]</f>
        <v>6.2111395007025533E-2</v>
      </c>
      <c r="U2178" t="s">
        <v>72</v>
      </c>
    </row>
    <row r="2179" spans="1:21" x14ac:dyDescent="0.35">
      <c r="A2179">
        <v>12323</v>
      </c>
      <c r="B2179" s="1">
        <v>45245</v>
      </c>
      <c r="C2179" s="2">
        <f>YEAR(Table2[Order Date])</f>
        <v>2023</v>
      </c>
      <c r="D2179" s="2" t="str">
        <f>TEXT(Table2[Order Date],"mmm")</f>
        <v>Nov</v>
      </c>
      <c r="E2179" t="s">
        <v>4440</v>
      </c>
      <c r="F2179" t="s">
        <v>28</v>
      </c>
      <c r="G2179" t="s">
        <v>29</v>
      </c>
      <c r="H2179" t="str">
        <f>VLOOKUP(Table2[[#This Row],[City]], Table46[], 2, FALSE)</f>
        <v>Bihar</v>
      </c>
      <c r="I2179" t="s">
        <v>46</v>
      </c>
      <c r="J2179" t="s">
        <v>47</v>
      </c>
      <c r="K2179" t="s">
        <v>1559</v>
      </c>
      <c r="L2179" s="2">
        <v>3</v>
      </c>
      <c r="M2179" s="11">
        <v>64999</v>
      </c>
      <c r="N2179" s="6">
        <v>20</v>
      </c>
      <c r="O2179" s="4">
        <f>Table2[[#This Row],[Discount]]/100</f>
        <v>0.2</v>
      </c>
      <c r="P2179" s="4" t="str">
        <f>IF(Table2[[#This Row],[Discount%]]=0,"No Discount",
IF(Table2[[#This Row],[Discount%]]&lt;=0.1,"Medium Discount",
IF(Table2[[#This Row],[Discount%]]&lt;=0.2,"High Discount")))</f>
        <v>High Discount</v>
      </c>
      <c r="Q2179" s="9">
        <f>(Table2[Unit_Price]*Table2[Quantity])*(Table2[Discount]/100)</f>
        <v>38999.4</v>
      </c>
      <c r="R2179" s="10">
        <v>155997.6</v>
      </c>
      <c r="S2179" s="10">
        <v>30649.82</v>
      </c>
      <c r="T2179" s="4">
        <f>Table2[Profit]/Table2[Sales]</f>
        <v>0.19647622783940266</v>
      </c>
      <c r="U2179" t="s">
        <v>33</v>
      </c>
    </row>
    <row r="2180" spans="1:21" x14ac:dyDescent="0.35">
      <c r="A2180">
        <v>12324</v>
      </c>
      <c r="B2180" s="1">
        <v>45331</v>
      </c>
      <c r="C2180" s="2">
        <f>YEAR(Table2[Order Date])</f>
        <v>2024</v>
      </c>
      <c r="D2180" s="2" t="str">
        <f>TEXT(Table2[Order Date],"mmm")</f>
        <v>Feb</v>
      </c>
      <c r="E2180" t="s">
        <v>4441</v>
      </c>
      <c r="F2180" t="s">
        <v>28</v>
      </c>
      <c r="G2180" t="s">
        <v>114</v>
      </c>
      <c r="H2180" t="str">
        <f>VLOOKUP(Table2[[#This Row],[City]], Table46[], 2, FALSE)</f>
        <v>Jharkhand</v>
      </c>
      <c r="I2180" t="s">
        <v>17</v>
      </c>
      <c r="J2180" t="s">
        <v>291</v>
      </c>
      <c r="K2180" t="s">
        <v>1409</v>
      </c>
      <c r="L2180" s="2">
        <v>2</v>
      </c>
      <c r="M2180" s="11">
        <v>5842</v>
      </c>
      <c r="N2180" s="6">
        <v>20</v>
      </c>
      <c r="O2180" s="4">
        <f>Table2[[#This Row],[Discount]]/100</f>
        <v>0.2</v>
      </c>
      <c r="P2180" s="4" t="str">
        <f>IF(Table2[[#This Row],[Discount%]]=0,"No Discount",
IF(Table2[[#This Row],[Discount%]]&lt;=0.1,"Medium Discount",
IF(Table2[[#This Row],[Discount%]]&lt;=0.2,"High Discount")))</f>
        <v>High Discount</v>
      </c>
      <c r="Q2180" s="9">
        <f>(Table2[Unit_Price]*Table2[Quantity])*(Table2[Discount]/100)</f>
        <v>2336.8000000000002</v>
      </c>
      <c r="R2180" s="10">
        <v>9347.2000000000007</v>
      </c>
      <c r="S2180" s="10">
        <v>861.5</v>
      </c>
      <c r="T2180" s="4">
        <f>Table2[Profit]/Table2[Sales]</f>
        <v>9.2166638137624088E-2</v>
      </c>
      <c r="U2180" t="s">
        <v>83</v>
      </c>
    </row>
    <row r="2181" spans="1:21" x14ac:dyDescent="0.35">
      <c r="A2181">
        <v>12325</v>
      </c>
      <c r="B2181" s="1">
        <v>45389</v>
      </c>
      <c r="C2181" s="2">
        <f>YEAR(Table2[Order Date])</f>
        <v>2024</v>
      </c>
      <c r="D2181" s="2" t="str">
        <f>TEXT(Table2[Order Date],"mmm")</f>
        <v>Apr</v>
      </c>
      <c r="E2181" t="s">
        <v>4442</v>
      </c>
      <c r="F2181" t="s">
        <v>15</v>
      </c>
      <c r="G2181" t="s">
        <v>93</v>
      </c>
      <c r="H2181" t="str">
        <f>VLOOKUP(Table2[[#This Row],[City]], Table46[], 2, FALSE)</f>
        <v>Tamil Nadu</v>
      </c>
      <c r="I2181" t="s">
        <v>96</v>
      </c>
      <c r="J2181" t="s">
        <v>156</v>
      </c>
      <c r="K2181" t="s">
        <v>4443</v>
      </c>
      <c r="L2181" s="2">
        <v>5</v>
      </c>
      <c r="M2181" s="11">
        <v>30597</v>
      </c>
      <c r="N2181" s="6">
        <v>15</v>
      </c>
      <c r="O2181" s="4">
        <f>Table2[[#This Row],[Discount]]/100</f>
        <v>0.15</v>
      </c>
      <c r="P2181" s="4" t="str">
        <f>IF(Table2[[#This Row],[Discount%]]=0,"No Discount",
IF(Table2[[#This Row],[Discount%]]&lt;=0.1,"Medium Discount",
IF(Table2[[#This Row],[Discount%]]&lt;=0.2,"High Discount")))</f>
        <v>High Discount</v>
      </c>
      <c r="Q2181" s="9">
        <f>(Table2[Unit_Price]*Table2[Quantity])*(Table2[Discount]/100)</f>
        <v>22947.75</v>
      </c>
      <c r="R2181" s="10">
        <v>130037.25</v>
      </c>
      <c r="S2181" s="10">
        <v>7176.31</v>
      </c>
      <c r="T2181" s="4">
        <f>Table2[Profit]/Table2[Sales]</f>
        <v>5.5186571540077944E-2</v>
      </c>
      <c r="U2181" t="s">
        <v>38</v>
      </c>
    </row>
    <row r="2182" spans="1:21" x14ac:dyDescent="0.35">
      <c r="A2182">
        <v>12326</v>
      </c>
      <c r="B2182" s="1">
        <v>45718</v>
      </c>
      <c r="C2182" s="2">
        <f>YEAR(Table2[Order Date])</f>
        <v>2025</v>
      </c>
      <c r="D2182" s="2" t="str">
        <f>TEXT(Table2[Order Date],"mmm")</f>
        <v>Mar</v>
      </c>
      <c r="E2182" t="s">
        <v>4444</v>
      </c>
      <c r="F2182" t="s">
        <v>15</v>
      </c>
      <c r="G2182" t="s">
        <v>68</v>
      </c>
      <c r="H2182" t="str">
        <f>VLOOKUP(Table2[[#This Row],[City]], Table46[], 2, FALSE)</f>
        <v>Telangana</v>
      </c>
      <c r="I2182" t="s">
        <v>30</v>
      </c>
      <c r="J2182" t="s">
        <v>322</v>
      </c>
      <c r="K2182" t="s">
        <v>4445</v>
      </c>
      <c r="L2182" s="2">
        <v>1</v>
      </c>
      <c r="M2182" s="11">
        <v>26063</v>
      </c>
      <c r="N2182" s="6">
        <v>0</v>
      </c>
      <c r="O2182" s="4">
        <f>Table2[[#This Row],[Discount]]/100</f>
        <v>0</v>
      </c>
      <c r="P2182" s="4" t="str">
        <f>IF(Table2[[#This Row],[Discount%]]=0,"No Discount",
IF(Table2[[#This Row],[Discount%]]&lt;=0.1,"Medium Discount",
IF(Table2[[#This Row],[Discount%]]&lt;=0.2,"High Discount")))</f>
        <v>No Discount</v>
      </c>
      <c r="Q2182" s="9">
        <f>(Table2[Unit_Price]*Table2[Quantity])*(Table2[Discount]/100)</f>
        <v>0</v>
      </c>
      <c r="R2182" s="10">
        <v>26063</v>
      </c>
      <c r="S2182" s="10">
        <v>4375.72</v>
      </c>
      <c r="T2182" s="4">
        <f>Table2[Profit]/Table2[Sales]</f>
        <v>0.16789011241990562</v>
      </c>
      <c r="U2182" t="s">
        <v>33</v>
      </c>
    </row>
    <row r="2183" spans="1:21" x14ac:dyDescent="0.35">
      <c r="A2183">
        <v>12328</v>
      </c>
      <c r="B2183" s="1">
        <v>45267</v>
      </c>
      <c r="C2183" s="2">
        <f>YEAR(Table2[Order Date])</f>
        <v>2023</v>
      </c>
      <c r="D2183" s="2" t="str">
        <f>TEXT(Table2[Order Date],"mmm")</f>
        <v>Dec</v>
      </c>
      <c r="E2183" t="s">
        <v>4447</v>
      </c>
      <c r="F2183" t="s">
        <v>22</v>
      </c>
      <c r="G2183" t="s">
        <v>54</v>
      </c>
      <c r="H2183" t="str">
        <f>VLOOKUP(Table2[[#This Row],[City]], Table46[], 2, FALSE)</f>
        <v>Uttar Pradesh</v>
      </c>
      <c r="I2183" t="s">
        <v>75</v>
      </c>
      <c r="J2183" t="s">
        <v>240</v>
      </c>
      <c r="K2183" t="s">
        <v>4448</v>
      </c>
      <c r="L2183" s="2">
        <v>3</v>
      </c>
      <c r="M2183" s="11">
        <v>30868</v>
      </c>
      <c r="N2183" s="6">
        <v>15</v>
      </c>
      <c r="O2183" s="4">
        <f>Table2[[#This Row],[Discount]]/100</f>
        <v>0.15</v>
      </c>
      <c r="P2183" s="4" t="str">
        <f>IF(Table2[[#This Row],[Discount%]]=0,"No Discount",
IF(Table2[[#This Row],[Discount%]]&lt;=0.1,"Medium Discount",
IF(Table2[[#This Row],[Discount%]]&lt;=0.2,"High Discount")))</f>
        <v>High Discount</v>
      </c>
      <c r="Q2183" s="9">
        <f>(Table2[Unit_Price]*Table2[Quantity])*(Table2[Discount]/100)</f>
        <v>13890.6</v>
      </c>
      <c r="R2183" s="10">
        <v>78713.399999999994</v>
      </c>
      <c r="S2183" s="10">
        <v>5221.2700000000004</v>
      </c>
      <c r="T2183" s="4">
        <f>Table2[Profit]/Table2[Sales]</f>
        <v>6.633267016797649E-2</v>
      </c>
      <c r="U2183" t="s">
        <v>20</v>
      </c>
    </row>
    <row r="2184" spans="1:21" x14ac:dyDescent="0.35">
      <c r="A2184">
        <v>12329</v>
      </c>
      <c r="B2184" s="1">
        <v>45795</v>
      </c>
      <c r="C2184" s="2">
        <f>YEAR(Table2[Order Date])</f>
        <v>2025</v>
      </c>
      <c r="D2184" s="2" t="str">
        <f>TEXT(Table2[Order Date],"mmm")</f>
        <v>May</v>
      </c>
      <c r="E2184" t="s">
        <v>4449</v>
      </c>
      <c r="F2184" t="s">
        <v>22</v>
      </c>
      <c r="G2184" t="s">
        <v>74</v>
      </c>
      <c r="H2184" t="str">
        <f>VLOOKUP(Table2[[#This Row],[City]], Table46[], 2, FALSE)</f>
        <v>Chandigarh</v>
      </c>
      <c r="I2184" t="s">
        <v>30</v>
      </c>
      <c r="J2184" t="s">
        <v>227</v>
      </c>
      <c r="K2184" t="s">
        <v>4450</v>
      </c>
      <c r="L2184" s="2">
        <v>4</v>
      </c>
      <c r="M2184" s="11">
        <v>19920</v>
      </c>
      <c r="N2184" s="6">
        <v>5</v>
      </c>
      <c r="O2184" s="4">
        <f>Table2[[#This Row],[Discount]]/100</f>
        <v>0.05</v>
      </c>
      <c r="P2184" s="4" t="str">
        <f>IF(Table2[[#This Row],[Discount%]]=0,"No Discount",
IF(Table2[[#This Row],[Discount%]]&lt;=0.1,"Medium Discount",
IF(Table2[[#This Row],[Discount%]]&lt;=0.2,"High Discount")))</f>
        <v>Medium Discount</v>
      </c>
      <c r="Q2184" s="9">
        <f>(Table2[Unit_Price]*Table2[Quantity])*(Table2[Discount]/100)</f>
        <v>3984</v>
      </c>
      <c r="R2184" s="10">
        <v>75696</v>
      </c>
      <c r="S2184" s="10">
        <v>17454.75</v>
      </c>
      <c r="T2184" s="4">
        <f>Table2[Profit]/Table2[Sales]</f>
        <v>0.23059012365250475</v>
      </c>
      <c r="U2184" t="s">
        <v>38</v>
      </c>
    </row>
    <row r="2185" spans="1:21" x14ac:dyDescent="0.35">
      <c r="A2185">
        <v>12330</v>
      </c>
      <c r="B2185" s="1">
        <v>45468</v>
      </c>
      <c r="C2185" s="2">
        <f>YEAR(Table2[Order Date])</f>
        <v>2024</v>
      </c>
      <c r="D2185" s="2" t="str">
        <f>TEXT(Table2[Order Date],"mmm")</f>
        <v>Jun</v>
      </c>
      <c r="E2185" t="s">
        <v>4451</v>
      </c>
      <c r="F2185" t="s">
        <v>40</v>
      </c>
      <c r="G2185" t="s">
        <v>41</v>
      </c>
      <c r="H2185" t="str">
        <f>VLOOKUP(Table2[[#This Row],[City]], Table46[], 2, FALSE)</f>
        <v>Maharashtra</v>
      </c>
      <c r="I2185" t="s">
        <v>129</v>
      </c>
      <c r="J2185" t="s">
        <v>159</v>
      </c>
      <c r="K2185" t="s">
        <v>243</v>
      </c>
      <c r="L2185" s="2">
        <v>4</v>
      </c>
      <c r="M2185" s="11">
        <v>36581</v>
      </c>
      <c r="N2185" s="6">
        <v>20</v>
      </c>
      <c r="O2185" s="4">
        <f>Table2[[#This Row],[Discount]]/100</f>
        <v>0.2</v>
      </c>
      <c r="P2185" s="4" t="str">
        <f>IF(Table2[[#This Row],[Discount%]]=0,"No Discount",
IF(Table2[[#This Row],[Discount%]]&lt;=0.1,"Medium Discount",
IF(Table2[[#This Row],[Discount%]]&lt;=0.2,"High Discount")))</f>
        <v>High Discount</v>
      </c>
      <c r="Q2185" s="9">
        <f>(Table2[Unit_Price]*Table2[Quantity])*(Table2[Discount]/100)</f>
        <v>29264.800000000003</v>
      </c>
      <c r="R2185" s="10">
        <v>117059.2</v>
      </c>
      <c r="S2185" s="10">
        <v>8082.87</v>
      </c>
      <c r="T2185" s="4">
        <f>Table2[Profit]/Table2[Sales]</f>
        <v>6.9049421147590273E-2</v>
      </c>
      <c r="U2185" t="s">
        <v>83</v>
      </c>
    </row>
    <row r="2186" spans="1:21" x14ac:dyDescent="0.35">
      <c r="A2186">
        <v>12331</v>
      </c>
      <c r="B2186" s="1">
        <v>45541</v>
      </c>
      <c r="C2186" s="2">
        <f>YEAR(Table2[Order Date])</f>
        <v>2024</v>
      </c>
      <c r="D2186" s="2" t="str">
        <f>TEXT(Table2[Order Date],"mmm")</f>
        <v>Sep</v>
      </c>
      <c r="E2186" t="s">
        <v>4452</v>
      </c>
      <c r="F2186" t="s">
        <v>22</v>
      </c>
      <c r="G2186" t="s">
        <v>74</v>
      </c>
      <c r="H2186" t="str">
        <f>VLOOKUP(Table2[[#This Row],[City]], Table46[], 2, FALSE)</f>
        <v>Chandigarh</v>
      </c>
      <c r="I2186" t="s">
        <v>86</v>
      </c>
      <c r="J2186" t="s">
        <v>118</v>
      </c>
      <c r="K2186" t="s">
        <v>4453</v>
      </c>
      <c r="L2186" s="2">
        <v>5</v>
      </c>
      <c r="M2186" s="11">
        <v>75521</v>
      </c>
      <c r="N2186" s="6">
        <v>10</v>
      </c>
      <c r="O2186" s="4">
        <f>Table2[[#This Row],[Discount]]/100</f>
        <v>0.1</v>
      </c>
      <c r="P2186" s="4" t="str">
        <f>IF(Table2[[#This Row],[Discount%]]=0,"No Discount",
IF(Table2[[#This Row],[Discount%]]&lt;=0.1,"Medium Discount",
IF(Table2[[#This Row],[Discount%]]&lt;=0.2,"High Discount")))</f>
        <v>Medium Discount</v>
      </c>
      <c r="Q2186" s="9">
        <f>(Table2[Unit_Price]*Table2[Quantity])*(Table2[Discount]/100)</f>
        <v>37760.5</v>
      </c>
      <c r="R2186" s="10">
        <v>339844.5</v>
      </c>
      <c r="S2186" s="10">
        <v>82804.05</v>
      </c>
      <c r="T2186" s="4">
        <f>Table2[Profit]/Table2[Sales]</f>
        <v>0.24365275883529086</v>
      </c>
      <c r="U2186" t="s">
        <v>83</v>
      </c>
    </row>
    <row r="2187" spans="1:21" x14ac:dyDescent="0.35">
      <c r="A2187">
        <v>12332</v>
      </c>
      <c r="B2187" s="1">
        <v>45820</v>
      </c>
      <c r="C2187" s="2">
        <f>YEAR(Table2[Order Date])</f>
        <v>2025</v>
      </c>
      <c r="D2187" s="2" t="str">
        <f>TEXT(Table2[Order Date],"mmm")</f>
        <v>Jun</v>
      </c>
      <c r="E2187" t="s">
        <v>4454</v>
      </c>
      <c r="F2187" t="s">
        <v>15</v>
      </c>
      <c r="G2187" t="s">
        <v>16</v>
      </c>
      <c r="H2187" t="str">
        <f>VLOOKUP(Table2[[#This Row],[City]], Table46[], 2, FALSE)</f>
        <v>Karnataka</v>
      </c>
      <c r="I2187" t="s">
        <v>30</v>
      </c>
      <c r="J2187" t="s">
        <v>322</v>
      </c>
      <c r="K2187" t="s">
        <v>4455</v>
      </c>
      <c r="L2187" s="2">
        <v>5</v>
      </c>
      <c r="M2187" s="11">
        <v>5200</v>
      </c>
      <c r="N2187" s="6">
        <v>0</v>
      </c>
      <c r="O2187" s="4">
        <f>Table2[[#This Row],[Discount]]/100</f>
        <v>0</v>
      </c>
      <c r="P2187" s="4" t="str">
        <f>IF(Table2[[#This Row],[Discount%]]=0,"No Discount",
IF(Table2[[#This Row],[Discount%]]&lt;=0.1,"Medium Discount",
IF(Table2[[#This Row],[Discount%]]&lt;=0.2,"High Discount")))</f>
        <v>No Discount</v>
      </c>
      <c r="Q2187" s="9">
        <f>(Table2[Unit_Price]*Table2[Quantity])*(Table2[Discount]/100)</f>
        <v>0</v>
      </c>
      <c r="R2187" s="10">
        <v>26000</v>
      </c>
      <c r="S2187" s="10">
        <v>3546.45</v>
      </c>
      <c r="T2187" s="4">
        <f>Table2[Profit]/Table2[Sales]</f>
        <v>0.13640192307692306</v>
      </c>
      <c r="U2187" t="s">
        <v>20</v>
      </c>
    </row>
    <row r="2188" spans="1:21" x14ac:dyDescent="0.35">
      <c r="A2188">
        <v>12333</v>
      </c>
      <c r="B2188" s="1">
        <v>45730</v>
      </c>
      <c r="C2188" s="2">
        <f>YEAR(Table2[Order Date])</f>
        <v>2025</v>
      </c>
      <c r="D2188" s="2" t="str">
        <f>TEXT(Table2[Order Date],"mmm")</f>
        <v>Mar</v>
      </c>
      <c r="E2188" t="s">
        <v>4456</v>
      </c>
      <c r="F2188" t="s">
        <v>40</v>
      </c>
      <c r="G2188" t="s">
        <v>50</v>
      </c>
      <c r="H2188" t="str">
        <f>VLOOKUP(Table2[[#This Row],[City]], Table46[], 2, FALSE)</f>
        <v>Maharashtra</v>
      </c>
      <c r="I2188" t="s">
        <v>30</v>
      </c>
      <c r="J2188" t="s">
        <v>65</v>
      </c>
      <c r="K2188" t="s">
        <v>4457</v>
      </c>
      <c r="L2188" s="2">
        <v>5</v>
      </c>
      <c r="M2188" s="11">
        <v>39225</v>
      </c>
      <c r="N2188" s="6">
        <v>0</v>
      </c>
      <c r="O2188" s="4">
        <f>Table2[[#This Row],[Discount]]/100</f>
        <v>0</v>
      </c>
      <c r="P2188" s="4" t="str">
        <f>IF(Table2[[#This Row],[Discount%]]=0,"No Discount",
IF(Table2[[#This Row],[Discount%]]&lt;=0.1,"Medium Discount",
IF(Table2[[#This Row],[Discount%]]&lt;=0.2,"High Discount")))</f>
        <v>No Discount</v>
      </c>
      <c r="Q2188" s="9">
        <f>(Table2[Unit_Price]*Table2[Quantity])*(Table2[Discount]/100)</f>
        <v>0</v>
      </c>
      <c r="R2188" s="10">
        <v>196125</v>
      </c>
      <c r="S2188" s="10">
        <v>25077.75</v>
      </c>
      <c r="T2188" s="4">
        <f>Table2[Profit]/Table2[Sales]</f>
        <v>0.12786615678776292</v>
      </c>
      <c r="U2188" t="s">
        <v>83</v>
      </c>
    </row>
    <row r="2189" spans="1:21" x14ac:dyDescent="0.35">
      <c r="A2189">
        <v>12334</v>
      </c>
      <c r="B2189" s="1">
        <v>45333</v>
      </c>
      <c r="C2189" s="2">
        <f>YEAR(Table2[Order Date])</f>
        <v>2024</v>
      </c>
      <c r="D2189" s="2" t="str">
        <f>TEXT(Table2[Order Date],"mmm")</f>
        <v>Feb</v>
      </c>
      <c r="E2189" t="s">
        <v>4458</v>
      </c>
      <c r="F2189" t="s">
        <v>28</v>
      </c>
      <c r="G2189" t="s">
        <v>144</v>
      </c>
      <c r="H2189" t="str">
        <f>VLOOKUP(Table2[[#This Row],[City]], Table46[], 2, FALSE)</f>
        <v>Assam</v>
      </c>
      <c r="I2189" t="s">
        <v>24</v>
      </c>
      <c r="J2189" t="s">
        <v>25</v>
      </c>
      <c r="K2189" t="s">
        <v>4459</v>
      </c>
      <c r="L2189" s="2">
        <v>5</v>
      </c>
      <c r="M2189" s="11">
        <v>44351</v>
      </c>
      <c r="N2189" s="6">
        <v>5</v>
      </c>
      <c r="O2189" s="4">
        <f>Table2[[#This Row],[Discount]]/100</f>
        <v>0.05</v>
      </c>
      <c r="P2189" s="4" t="str">
        <f>IF(Table2[[#This Row],[Discount%]]=0,"No Discount",
IF(Table2[[#This Row],[Discount%]]&lt;=0.1,"Medium Discount",
IF(Table2[[#This Row],[Discount%]]&lt;=0.2,"High Discount")))</f>
        <v>Medium Discount</v>
      </c>
      <c r="Q2189" s="9">
        <f>(Table2[Unit_Price]*Table2[Quantity])*(Table2[Discount]/100)</f>
        <v>11087.75</v>
      </c>
      <c r="R2189" s="10">
        <v>210667.25</v>
      </c>
      <c r="S2189" s="10">
        <v>29581.25</v>
      </c>
      <c r="T2189" s="4">
        <f>Table2[Profit]/Table2[Sales]</f>
        <v>0.14041693713664558</v>
      </c>
      <c r="U2189" t="s">
        <v>20</v>
      </c>
    </row>
    <row r="2190" spans="1:21" x14ac:dyDescent="0.35">
      <c r="A2190">
        <v>12335</v>
      </c>
      <c r="B2190" s="1">
        <v>45563</v>
      </c>
      <c r="C2190" s="2">
        <f>YEAR(Table2[Order Date])</f>
        <v>2024</v>
      </c>
      <c r="D2190" s="2" t="str">
        <f>TEXT(Table2[Order Date],"mmm")</f>
        <v>Sep</v>
      </c>
      <c r="E2190" t="s">
        <v>4460</v>
      </c>
      <c r="F2190" t="s">
        <v>28</v>
      </c>
      <c r="G2190" t="s">
        <v>29</v>
      </c>
      <c r="H2190" t="str">
        <f>VLOOKUP(Table2[[#This Row],[City]], Table46[], 2, FALSE)</f>
        <v>Bihar</v>
      </c>
      <c r="I2190" t="s">
        <v>17</v>
      </c>
      <c r="J2190" t="s">
        <v>18</v>
      </c>
      <c r="K2190" t="s">
        <v>4461</v>
      </c>
      <c r="L2190" s="2">
        <v>4</v>
      </c>
      <c r="M2190" s="11">
        <v>56165</v>
      </c>
      <c r="N2190" s="6">
        <v>20</v>
      </c>
      <c r="O2190" s="4">
        <f>Table2[[#This Row],[Discount]]/100</f>
        <v>0.2</v>
      </c>
      <c r="P2190" s="4" t="str">
        <f>IF(Table2[[#This Row],[Discount%]]=0,"No Discount",
IF(Table2[[#This Row],[Discount%]]&lt;=0.1,"Medium Discount",
IF(Table2[[#This Row],[Discount%]]&lt;=0.2,"High Discount")))</f>
        <v>High Discount</v>
      </c>
      <c r="Q2190" s="9">
        <f>(Table2[Unit_Price]*Table2[Quantity])*(Table2[Discount]/100)</f>
        <v>44932</v>
      </c>
      <c r="R2190" s="10">
        <v>179728</v>
      </c>
      <c r="S2190" s="10">
        <v>40737.760000000002</v>
      </c>
      <c r="T2190" s="4">
        <f>Table2[Profit]/Table2[Sales]</f>
        <v>0.22666340247485089</v>
      </c>
      <c r="U2190" t="s">
        <v>20</v>
      </c>
    </row>
    <row r="2191" spans="1:21" x14ac:dyDescent="0.35">
      <c r="A2191">
        <v>12336</v>
      </c>
      <c r="B2191" s="1">
        <v>45218</v>
      </c>
      <c r="C2191" s="2">
        <f>YEAR(Table2[Order Date])</f>
        <v>2023</v>
      </c>
      <c r="D2191" s="2" t="str">
        <f>TEXT(Table2[Order Date],"mmm")</f>
        <v>Oct</v>
      </c>
      <c r="E2191" t="s">
        <v>4462</v>
      </c>
      <c r="F2191" t="s">
        <v>15</v>
      </c>
      <c r="G2191" t="s">
        <v>93</v>
      </c>
      <c r="H2191" t="str">
        <f>VLOOKUP(Table2[[#This Row],[City]], Table46[], 2, FALSE)</f>
        <v>Tamil Nadu</v>
      </c>
      <c r="I2191" t="s">
        <v>24</v>
      </c>
      <c r="J2191" t="s">
        <v>133</v>
      </c>
      <c r="K2191" t="s">
        <v>571</v>
      </c>
      <c r="L2191" s="2">
        <v>3</v>
      </c>
      <c r="M2191" s="11">
        <v>42486</v>
      </c>
      <c r="N2191" s="6">
        <v>10</v>
      </c>
      <c r="O2191" s="4">
        <f>Table2[[#This Row],[Discount]]/100</f>
        <v>0.1</v>
      </c>
      <c r="P2191" s="4" t="str">
        <f>IF(Table2[[#This Row],[Discount%]]=0,"No Discount",
IF(Table2[[#This Row],[Discount%]]&lt;=0.1,"Medium Discount",
IF(Table2[[#This Row],[Discount%]]&lt;=0.2,"High Discount")))</f>
        <v>Medium Discount</v>
      </c>
      <c r="Q2191" s="9">
        <f>(Table2[Unit_Price]*Table2[Quantity])*(Table2[Discount]/100)</f>
        <v>12745.800000000001</v>
      </c>
      <c r="R2191" s="10">
        <v>114712.2</v>
      </c>
      <c r="S2191" s="10">
        <v>18919.060000000001</v>
      </c>
      <c r="T2191" s="4">
        <f>Table2[Profit]/Table2[Sales]</f>
        <v>0.16492631123803747</v>
      </c>
      <c r="U2191" t="s">
        <v>83</v>
      </c>
    </row>
    <row r="2192" spans="1:21" x14ac:dyDescent="0.35">
      <c r="A2192">
        <v>12338</v>
      </c>
      <c r="B2192" s="1">
        <v>45237</v>
      </c>
      <c r="C2192" s="2">
        <f>YEAR(Table2[Order Date])</f>
        <v>2023</v>
      </c>
      <c r="D2192" s="2" t="str">
        <f>TEXT(Table2[Order Date],"mmm")</f>
        <v>Nov</v>
      </c>
      <c r="E2192" t="s">
        <v>4465</v>
      </c>
      <c r="F2192" t="s">
        <v>28</v>
      </c>
      <c r="G2192" t="s">
        <v>29</v>
      </c>
      <c r="H2192" t="str">
        <f>VLOOKUP(Table2[[#This Row],[City]], Table46[], 2, FALSE)</f>
        <v>Bihar</v>
      </c>
      <c r="I2192" t="s">
        <v>96</v>
      </c>
      <c r="J2192" t="s">
        <v>156</v>
      </c>
      <c r="K2192" t="s">
        <v>4466</v>
      </c>
      <c r="L2192" s="2">
        <v>3</v>
      </c>
      <c r="M2192" s="11">
        <v>63186</v>
      </c>
      <c r="N2192" s="6">
        <v>5</v>
      </c>
      <c r="O2192" s="4">
        <f>Table2[[#This Row],[Discount]]/100</f>
        <v>0.05</v>
      </c>
      <c r="P2192" s="4" t="str">
        <f>IF(Table2[[#This Row],[Discount%]]=0,"No Discount",
IF(Table2[[#This Row],[Discount%]]&lt;=0.1,"Medium Discount",
IF(Table2[[#This Row],[Discount%]]&lt;=0.2,"High Discount")))</f>
        <v>Medium Discount</v>
      </c>
      <c r="Q2192" s="9">
        <f>(Table2[Unit_Price]*Table2[Quantity])*(Table2[Discount]/100)</f>
        <v>9477.9</v>
      </c>
      <c r="R2192" s="10">
        <v>180080.1</v>
      </c>
      <c r="S2192" s="10">
        <v>25040.19</v>
      </c>
      <c r="T2192" s="4">
        <f>Table2[Profit]/Table2[Sales]</f>
        <v>0.13905028928793353</v>
      </c>
      <c r="U2192" t="s">
        <v>20</v>
      </c>
    </row>
    <row r="2193" spans="1:21" x14ac:dyDescent="0.35">
      <c r="A2193">
        <v>12339</v>
      </c>
      <c r="B2193" s="1">
        <v>45845</v>
      </c>
      <c r="C2193" s="2">
        <f>YEAR(Table2[Order Date])</f>
        <v>2025</v>
      </c>
      <c r="D2193" s="2" t="str">
        <f>TEXT(Table2[Order Date],"mmm")</f>
        <v>Jul</v>
      </c>
      <c r="E2193" t="s">
        <v>4467</v>
      </c>
      <c r="F2193" t="s">
        <v>40</v>
      </c>
      <c r="G2193" t="s">
        <v>41</v>
      </c>
      <c r="H2193" t="str">
        <f>VLOOKUP(Table2[[#This Row],[City]], Table46[], 2, FALSE)</f>
        <v>Maharashtra</v>
      </c>
      <c r="I2193" t="s">
        <v>75</v>
      </c>
      <c r="J2193" t="s">
        <v>204</v>
      </c>
      <c r="K2193" t="s">
        <v>4468</v>
      </c>
      <c r="L2193" s="2">
        <v>5</v>
      </c>
      <c r="M2193" s="11">
        <v>74466</v>
      </c>
      <c r="N2193" s="6">
        <v>0</v>
      </c>
      <c r="O2193" s="4">
        <f>Table2[[#This Row],[Discount]]/100</f>
        <v>0</v>
      </c>
      <c r="P2193" s="4" t="str">
        <f>IF(Table2[[#This Row],[Discount%]]=0,"No Discount",
IF(Table2[[#This Row],[Discount%]]&lt;=0.1,"Medium Discount",
IF(Table2[[#This Row],[Discount%]]&lt;=0.2,"High Discount")))</f>
        <v>No Discount</v>
      </c>
      <c r="Q2193" s="9">
        <f>(Table2[Unit_Price]*Table2[Quantity])*(Table2[Discount]/100)</f>
        <v>0</v>
      </c>
      <c r="R2193" s="10">
        <v>372330</v>
      </c>
      <c r="S2193" s="10">
        <v>68748.62</v>
      </c>
      <c r="T2193" s="4">
        <f>Table2[Profit]/Table2[Sales]</f>
        <v>0.18464432089812799</v>
      </c>
      <c r="U2193" t="s">
        <v>83</v>
      </c>
    </row>
    <row r="2194" spans="1:21" x14ac:dyDescent="0.35">
      <c r="A2194">
        <v>12340</v>
      </c>
      <c r="B2194" s="1">
        <v>45342</v>
      </c>
      <c r="C2194" s="2">
        <f>YEAR(Table2[Order Date])</f>
        <v>2024</v>
      </c>
      <c r="D2194" s="2" t="str">
        <f>TEXT(Table2[Order Date],"mmm")</f>
        <v>Feb</v>
      </c>
      <c r="E2194" t="s">
        <v>4469</v>
      </c>
      <c r="F2194" t="s">
        <v>15</v>
      </c>
      <c r="G2194" t="s">
        <v>93</v>
      </c>
      <c r="H2194" t="str">
        <f>VLOOKUP(Table2[[#This Row],[City]], Table46[], 2, FALSE)</f>
        <v>Tamil Nadu</v>
      </c>
      <c r="I2194" t="s">
        <v>17</v>
      </c>
      <c r="J2194" t="s">
        <v>18</v>
      </c>
      <c r="K2194" t="s">
        <v>4470</v>
      </c>
      <c r="L2194" s="2">
        <v>3</v>
      </c>
      <c r="M2194" s="11">
        <v>37534</v>
      </c>
      <c r="N2194" s="6">
        <v>5</v>
      </c>
      <c r="O2194" s="4">
        <f>Table2[[#This Row],[Discount]]/100</f>
        <v>0.05</v>
      </c>
      <c r="P2194" s="4" t="str">
        <f>IF(Table2[[#This Row],[Discount%]]=0,"No Discount",
IF(Table2[[#This Row],[Discount%]]&lt;=0.1,"Medium Discount",
IF(Table2[[#This Row],[Discount%]]&lt;=0.2,"High Discount")))</f>
        <v>Medium Discount</v>
      </c>
      <c r="Q2194" s="9">
        <f>(Table2[Unit_Price]*Table2[Quantity])*(Table2[Discount]/100)</f>
        <v>5630.1</v>
      </c>
      <c r="R2194" s="10">
        <v>106971.9</v>
      </c>
      <c r="S2194" s="10">
        <v>18381.07</v>
      </c>
      <c r="T2194" s="4">
        <f>Table2[Profit]/Table2[Sales]</f>
        <v>0.1718308266002567</v>
      </c>
      <c r="U2194" t="s">
        <v>20</v>
      </c>
    </row>
    <row r="2195" spans="1:21" x14ac:dyDescent="0.35">
      <c r="A2195">
        <v>12341</v>
      </c>
      <c r="B2195" s="1">
        <v>45273</v>
      </c>
      <c r="C2195" s="2">
        <f>YEAR(Table2[Order Date])</f>
        <v>2023</v>
      </c>
      <c r="D2195" s="2" t="str">
        <f>TEXT(Table2[Order Date],"mmm")</f>
        <v>Dec</v>
      </c>
      <c r="E2195" t="s">
        <v>4471</v>
      </c>
      <c r="F2195" t="s">
        <v>40</v>
      </c>
      <c r="G2195" t="s">
        <v>41</v>
      </c>
      <c r="H2195" t="str">
        <f>VLOOKUP(Table2[[#This Row],[City]], Table46[], 2, FALSE)</f>
        <v>Maharashtra</v>
      </c>
      <c r="I2195" t="s">
        <v>30</v>
      </c>
      <c r="J2195" t="s">
        <v>104</v>
      </c>
      <c r="K2195" t="s">
        <v>4472</v>
      </c>
      <c r="L2195" s="2">
        <v>4</v>
      </c>
      <c r="M2195" s="11">
        <v>48345</v>
      </c>
      <c r="N2195" s="6">
        <v>10</v>
      </c>
      <c r="O2195" s="4">
        <f>Table2[[#This Row],[Discount]]/100</f>
        <v>0.1</v>
      </c>
      <c r="P2195" s="4" t="str">
        <f>IF(Table2[[#This Row],[Discount%]]=0,"No Discount",
IF(Table2[[#This Row],[Discount%]]&lt;=0.1,"Medium Discount",
IF(Table2[[#This Row],[Discount%]]&lt;=0.2,"High Discount")))</f>
        <v>Medium Discount</v>
      </c>
      <c r="Q2195" s="9">
        <f>(Table2[Unit_Price]*Table2[Quantity])*(Table2[Discount]/100)</f>
        <v>19338</v>
      </c>
      <c r="R2195" s="10">
        <v>174042</v>
      </c>
      <c r="S2195" s="10">
        <v>26545.599999999999</v>
      </c>
      <c r="T2195" s="4">
        <f>Table2[Profit]/Table2[Sales]</f>
        <v>0.15252410337734568</v>
      </c>
      <c r="U2195" t="s">
        <v>83</v>
      </c>
    </row>
    <row r="2196" spans="1:21" x14ac:dyDescent="0.35">
      <c r="A2196">
        <v>12342</v>
      </c>
      <c r="B2196" s="1">
        <v>45674</v>
      </c>
      <c r="C2196" s="2">
        <f>YEAR(Table2[Order Date])</f>
        <v>2025</v>
      </c>
      <c r="D2196" s="2" t="str">
        <f>TEXT(Table2[Order Date],"mmm")</f>
        <v>Jan</v>
      </c>
      <c r="E2196" t="s">
        <v>4473</v>
      </c>
      <c r="F2196" t="s">
        <v>22</v>
      </c>
      <c r="G2196" t="s">
        <v>58</v>
      </c>
      <c r="H2196" t="str">
        <f>VLOOKUP(Table2[[#This Row],[City]], Table46[], 2, FALSE)</f>
        <v>Rajashtan</v>
      </c>
      <c r="I2196" t="s">
        <v>75</v>
      </c>
      <c r="J2196" t="s">
        <v>204</v>
      </c>
      <c r="K2196" t="s">
        <v>2477</v>
      </c>
      <c r="L2196" s="2">
        <v>5</v>
      </c>
      <c r="M2196" s="11">
        <v>53177</v>
      </c>
      <c r="N2196" s="6">
        <v>10</v>
      </c>
      <c r="O2196" s="4">
        <f>Table2[[#This Row],[Discount]]/100</f>
        <v>0.1</v>
      </c>
      <c r="P2196" s="4" t="str">
        <f>IF(Table2[[#This Row],[Discount%]]=0,"No Discount",
IF(Table2[[#This Row],[Discount%]]&lt;=0.1,"Medium Discount",
IF(Table2[[#This Row],[Discount%]]&lt;=0.2,"High Discount")))</f>
        <v>Medium Discount</v>
      </c>
      <c r="Q2196" s="9">
        <f>(Table2[Unit_Price]*Table2[Quantity])*(Table2[Discount]/100)</f>
        <v>26588.5</v>
      </c>
      <c r="R2196" s="10">
        <v>239296.5</v>
      </c>
      <c r="S2196" s="10">
        <v>14656.39</v>
      </c>
      <c r="T2196" s="4">
        <f>Table2[Profit]/Table2[Sales]</f>
        <v>6.1247824351797875E-2</v>
      </c>
      <c r="U2196" t="s">
        <v>33</v>
      </c>
    </row>
    <row r="2197" spans="1:21" x14ac:dyDescent="0.35">
      <c r="A2197">
        <v>12343</v>
      </c>
      <c r="B2197" s="1">
        <v>45418</v>
      </c>
      <c r="C2197" s="2">
        <f>YEAR(Table2[Order Date])</f>
        <v>2024</v>
      </c>
      <c r="D2197" s="2" t="str">
        <f>TEXT(Table2[Order Date],"mmm")</f>
        <v>May</v>
      </c>
      <c r="E2197" t="s">
        <v>4474</v>
      </c>
      <c r="F2197" t="s">
        <v>15</v>
      </c>
      <c r="G2197" t="s">
        <v>16</v>
      </c>
      <c r="H2197" t="str">
        <f>VLOOKUP(Table2[[#This Row],[City]], Table46[], 2, FALSE)</f>
        <v>Karnataka</v>
      </c>
      <c r="I2197" t="s">
        <v>96</v>
      </c>
      <c r="J2197" t="s">
        <v>97</v>
      </c>
      <c r="K2197" t="s">
        <v>4475</v>
      </c>
      <c r="L2197" s="2">
        <v>5</v>
      </c>
      <c r="M2197" s="11">
        <v>6951</v>
      </c>
      <c r="N2197" s="6">
        <v>15</v>
      </c>
      <c r="O2197" s="4">
        <f>Table2[[#This Row],[Discount]]/100</f>
        <v>0.15</v>
      </c>
      <c r="P2197" s="4" t="str">
        <f>IF(Table2[[#This Row],[Discount%]]=0,"No Discount",
IF(Table2[[#This Row],[Discount%]]&lt;=0.1,"Medium Discount",
IF(Table2[[#This Row],[Discount%]]&lt;=0.2,"High Discount")))</f>
        <v>High Discount</v>
      </c>
      <c r="Q2197" s="9">
        <f>(Table2[Unit_Price]*Table2[Quantity])*(Table2[Discount]/100)</f>
        <v>5213.25</v>
      </c>
      <c r="R2197" s="10">
        <v>29541.75</v>
      </c>
      <c r="S2197" s="10">
        <v>6396.94</v>
      </c>
      <c r="T2197" s="4">
        <f>Table2[Profit]/Table2[Sales]</f>
        <v>0.21653896603958803</v>
      </c>
      <c r="U2197" t="s">
        <v>20</v>
      </c>
    </row>
    <row r="2198" spans="1:21" x14ac:dyDescent="0.35">
      <c r="A2198">
        <v>12344</v>
      </c>
      <c r="B2198" s="1">
        <v>45240</v>
      </c>
      <c r="C2198" s="2">
        <f>YEAR(Table2[Order Date])</f>
        <v>2023</v>
      </c>
      <c r="D2198" s="2" t="str">
        <f>TEXT(Table2[Order Date],"mmm")</f>
        <v>Nov</v>
      </c>
      <c r="E2198" t="s">
        <v>4476</v>
      </c>
      <c r="F2198" t="s">
        <v>22</v>
      </c>
      <c r="G2198" t="s">
        <v>23</v>
      </c>
      <c r="H2198" t="str">
        <f>VLOOKUP(Table2[[#This Row],[City]], Table46[], 2, FALSE)</f>
        <v>Delhi</v>
      </c>
      <c r="I2198" t="s">
        <v>24</v>
      </c>
      <c r="J2198" t="s">
        <v>59</v>
      </c>
      <c r="K2198" t="s">
        <v>524</v>
      </c>
      <c r="L2198" s="2">
        <v>1</v>
      </c>
      <c r="M2198" s="11">
        <v>46409</v>
      </c>
      <c r="N2198" s="6">
        <v>10</v>
      </c>
      <c r="O2198" s="4">
        <f>Table2[[#This Row],[Discount]]/100</f>
        <v>0.1</v>
      </c>
      <c r="P2198" s="4" t="str">
        <f>IF(Table2[[#This Row],[Discount%]]=0,"No Discount",
IF(Table2[[#This Row],[Discount%]]&lt;=0.1,"Medium Discount",
IF(Table2[[#This Row],[Discount%]]&lt;=0.2,"High Discount")))</f>
        <v>Medium Discount</v>
      </c>
      <c r="Q2198" s="9">
        <f>(Table2[Unit_Price]*Table2[Quantity])*(Table2[Discount]/100)</f>
        <v>4640.9000000000005</v>
      </c>
      <c r="R2198" s="10">
        <v>41768.1</v>
      </c>
      <c r="S2198" s="10">
        <v>2494.2600000000002</v>
      </c>
      <c r="T2198" s="4">
        <f>Table2[Profit]/Table2[Sales]</f>
        <v>5.9716865263203266E-2</v>
      </c>
      <c r="U2198" t="s">
        <v>72</v>
      </c>
    </row>
    <row r="2199" spans="1:21" x14ac:dyDescent="0.35">
      <c r="A2199">
        <v>12345</v>
      </c>
      <c r="B2199" s="1">
        <v>45371</v>
      </c>
      <c r="C2199" s="2">
        <f>YEAR(Table2[Order Date])</f>
        <v>2024</v>
      </c>
      <c r="D2199" s="2" t="str">
        <f>TEXT(Table2[Order Date],"mmm")</f>
        <v>Mar</v>
      </c>
      <c r="E2199" t="s">
        <v>4477</v>
      </c>
      <c r="F2199" t="s">
        <v>15</v>
      </c>
      <c r="G2199" t="s">
        <v>147</v>
      </c>
      <c r="H2199" t="str">
        <f>VLOOKUP(Table2[[#This Row],[City]], Table46[], 2, FALSE)</f>
        <v>Kerala</v>
      </c>
      <c r="I2199" t="s">
        <v>30</v>
      </c>
      <c r="J2199" t="s">
        <v>227</v>
      </c>
      <c r="K2199" t="s">
        <v>4478</v>
      </c>
      <c r="L2199" s="2">
        <v>3</v>
      </c>
      <c r="M2199" s="11">
        <v>40030</v>
      </c>
      <c r="N2199" s="6">
        <v>0</v>
      </c>
      <c r="O2199" s="4">
        <f>Table2[[#This Row],[Discount]]/100</f>
        <v>0</v>
      </c>
      <c r="P2199" s="4" t="str">
        <f>IF(Table2[[#This Row],[Discount%]]=0,"No Discount",
IF(Table2[[#This Row],[Discount%]]&lt;=0.1,"Medium Discount",
IF(Table2[[#This Row],[Discount%]]&lt;=0.2,"High Discount")))</f>
        <v>No Discount</v>
      </c>
      <c r="Q2199" s="9">
        <f>(Table2[Unit_Price]*Table2[Quantity])*(Table2[Discount]/100)</f>
        <v>0</v>
      </c>
      <c r="R2199" s="10">
        <v>120090</v>
      </c>
      <c r="S2199" s="10">
        <v>20011.5</v>
      </c>
      <c r="T2199" s="4">
        <f>Table2[Profit]/Table2[Sales]</f>
        <v>0.16663752185860606</v>
      </c>
      <c r="U2199" t="s">
        <v>20</v>
      </c>
    </row>
    <row r="2200" spans="1:21" x14ac:dyDescent="0.35">
      <c r="A2200">
        <v>12346</v>
      </c>
      <c r="B2200" s="1">
        <v>45384</v>
      </c>
      <c r="C2200" s="2">
        <f>YEAR(Table2[Order Date])</f>
        <v>2024</v>
      </c>
      <c r="D2200" s="2" t="str">
        <f>TEXT(Table2[Order Date],"mmm")</f>
        <v>Apr</v>
      </c>
      <c r="E2200" t="s">
        <v>4479</v>
      </c>
      <c r="F2200" t="s">
        <v>40</v>
      </c>
      <c r="G2200" t="s">
        <v>110</v>
      </c>
      <c r="H2200" t="str">
        <f>VLOOKUP(Table2[[#This Row],[City]], Table46[], 2, FALSE)</f>
        <v>Gujarat</v>
      </c>
      <c r="I2200" t="s">
        <v>17</v>
      </c>
      <c r="J2200" t="s">
        <v>291</v>
      </c>
      <c r="K2200" t="s">
        <v>4480</v>
      </c>
      <c r="L2200" s="2">
        <v>3</v>
      </c>
      <c r="M2200" s="11">
        <v>2899</v>
      </c>
      <c r="N2200" s="6">
        <v>15</v>
      </c>
      <c r="O2200" s="4">
        <f>Table2[[#This Row],[Discount]]/100</f>
        <v>0.15</v>
      </c>
      <c r="P2200" s="4" t="str">
        <f>IF(Table2[[#This Row],[Discount%]]=0,"No Discount",
IF(Table2[[#This Row],[Discount%]]&lt;=0.1,"Medium Discount",
IF(Table2[[#This Row],[Discount%]]&lt;=0.2,"High Discount")))</f>
        <v>High Discount</v>
      </c>
      <c r="Q2200" s="9">
        <f>(Table2[Unit_Price]*Table2[Quantity])*(Table2[Discount]/100)</f>
        <v>1304.55</v>
      </c>
      <c r="R2200" s="10">
        <v>7392.45</v>
      </c>
      <c r="S2200" s="10">
        <v>1076.8599999999999</v>
      </c>
      <c r="T2200" s="4">
        <f>Table2[Profit]/Table2[Sales]</f>
        <v>0.14567024464149234</v>
      </c>
      <c r="U2200" t="s">
        <v>83</v>
      </c>
    </row>
    <row r="2201" spans="1:21" x14ac:dyDescent="0.35">
      <c r="A2201">
        <v>12347</v>
      </c>
      <c r="B2201" s="1">
        <v>45747</v>
      </c>
      <c r="C2201" s="2">
        <f>YEAR(Table2[Order Date])</f>
        <v>2025</v>
      </c>
      <c r="D2201" s="2" t="str">
        <f>TEXT(Table2[Order Date],"mmm")</f>
        <v>Mar</v>
      </c>
      <c r="E2201" t="s">
        <v>4481</v>
      </c>
      <c r="F2201" t="s">
        <v>28</v>
      </c>
      <c r="G2201" t="s">
        <v>114</v>
      </c>
      <c r="H2201" t="str">
        <f>VLOOKUP(Table2[[#This Row],[City]], Table46[], 2, FALSE)</f>
        <v>Jharkhand</v>
      </c>
      <c r="I2201" t="s">
        <v>46</v>
      </c>
      <c r="J2201" t="s">
        <v>201</v>
      </c>
      <c r="K2201" t="s">
        <v>3923</v>
      </c>
      <c r="L2201" s="2">
        <v>1</v>
      </c>
      <c r="M2201" s="11">
        <v>54239</v>
      </c>
      <c r="N2201" s="6">
        <v>20</v>
      </c>
      <c r="O2201" s="4">
        <f>Table2[[#This Row],[Discount]]/100</f>
        <v>0.2</v>
      </c>
      <c r="P2201" s="4" t="str">
        <f>IF(Table2[[#This Row],[Discount%]]=0,"No Discount",
IF(Table2[[#This Row],[Discount%]]&lt;=0.1,"Medium Discount",
IF(Table2[[#This Row],[Discount%]]&lt;=0.2,"High Discount")))</f>
        <v>High Discount</v>
      </c>
      <c r="Q2201" s="9">
        <f>(Table2[Unit_Price]*Table2[Quantity])*(Table2[Discount]/100)</f>
        <v>10847.800000000001</v>
      </c>
      <c r="R2201" s="10">
        <v>43391.199999999997</v>
      </c>
      <c r="S2201" s="10">
        <v>9542.6299999999992</v>
      </c>
      <c r="T2201" s="4">
        <f>Table2[Profit]/Table2[Sales]</f>
        <v>0.2199208595291211</v>
      </c>
      <c r="U2201" t="s">
        <v>38</v>
      </c>
    </row>
    <row r="2202" spans="1:21" x14ac:dyDescent="0.35">
      <c r="A2202">
        <v>12349</v>
      </c>
      <c r="B2202" s="1">
        <v>45394</v>
      </c>
      <c r="C2202" s="2">
        <f>YEAR(Table2[Order Date])</f>
        <v>2024</v>
      </c>
      <c r="D2202" s="2" t="str">
        <f>TEXT(Table2[Order Date],"mmm")</f>
        <v>Apr</v>
      </c>
      <c r="E2202" t="s">
        <v>4482</v>
      </c>
      <c r="F2202" t="s">
        <v>22</v>
      </c>
      <c r="G2202" t="s">
        <v>54</v>
      </c>
      <c r="H2202" t="str">
        <f>VLOOKUP(Table2[[#This Row],[City]], Table46[], 2, FALSE)</f>
        <v>Uttar Pradesh</v>
      </c>
      <c r="I2202" t="s">
        <v>42</v>
      </c>
      <c r="J2202" t="s">
        <v>51</v>
      </c>
      <c r="K2202" t="s">
        <v>4483</v>
      </c>
      <c r="L2202" s="2">
        <v>2</v>
      </c>
      <c r="M2202" s="11">
        <v>23101</v>
      </c>
      <c r="N2202" s="6">
        <v>5</v>
      </c>
      <c r="O2202" s="4">
        <f>Table2[[#This Row],[Discount]]/100</f>
        <v>0.05</v>
      </c>
      <c r="P2202" s="4" t="str">
        <f>IF(Table2[[#This Row],[Discount%]]=0,"No Discount",
IF(Table2[[#This Row],[Discount%]]&lt;=0.1,"Medium Discount",
IF(Table2[[#This Row],[Discount%]]&lt;=0.2,"High Discount")))</f>
        <v>Medium Discount</v>
      </c>
      <c r="Q2202" s="9">
        <f>(Table2[Unit_Price]*Table2[Quantity])*(Table2[Discount]/100)</f>
        <v>2310.1</v>
      </c>
      <c r="R2202" s="10">
        <v>43891.9</v>
      </c>
      <c r="S2202" s="10">
        <v>6699.61</v>
      </c>
      <c r="T2202" s="4">
        <f>Table2[Profit]/Table2[Sales]</f>
        <v>0.1526388695864157</v>
      </c>
      <c r="U2202" t="s">
        <v>83</v>
      </c>
    </row>
    <row r="2203" spans="1:21" x14ac:dyDescent="0.35">
      <c r="A2203">
        <v>12350</v>
      </c>
      <c r="B2203" s="1">
        <v>45898</v>
      </c>
      <c r="C2203" s="2">
        <f>YEAR(Table2[Order Date])</f>
        <v>2025</v>
      </c>
      <c r="D2203" s="2" t="str">
        <f>TEXT(Table2[Order Date],"mmm")</f>
        <v>Aug</v>
      </c>
      <c r="E2203" t="s">
        <v>4484</v>
      </c>
      <c r="F2203" t="s">
        <v>40</v>
      </c>
      <c r="G2203" t="s">
        <v>103</v>
      </c>
      <c r="H2203" t="str">
        <f>VLOOKUP(Table2[[#This Row],[City]], Table46[], 2, FALSE)</f>
        <v>Gujarat</v>
      </c>
      <c r="I2203" t="s">
        <v>30</v>
      </c>
      <c r="J2203" t="s">
        <v>31</v>
      </c>
      <c r="K2203" t="s">
        <v>4485</v>
      </c>
      <c r="L2203" s="2">
        <v>1</v>
      </c>
      <c r="M2203" s="11">
        <v>71043</v>
      </c>
      <c r="N2203" s="6">
        <v>20</v>
      </c>
      <c r="O2203" s="4">
        <f>Table2[[#This Row],[Discount]]/100</f>
        <v>0.2</v>
      </c>
      <c r="P2203" s="4" t="str">
        <f>IF(Table2[[#This Row],[Discount%]]=0,"No Discount",
IF(Table2[[#This Row],[Discount%]]&lt;=0.1,"Medium Discount",
IF(Table2[[#This Row],[Discount%]]&lt;=0.2,"High Discount")))</f>
        <v>High Discount</v>
      </c>
      <c r="Q2203" s="9">
        <f>(Table2[Unit_Price]*Table2[Quantity])*(Table2[Discount]/100)</f>
        <v>14208.6</v>
      </c>
      <c r="R2203" s="10">
        <v>56834.400000000001</v>
      </c>
      <c r="S2203" s="10">
        <v>6724.29</v>
      </c>
      <c r="T2203" s="4">
        <f>Table2[Profit]/Table2[Sales]</f>
        <v>0.11831373252818715</v>
      </c>
      <c r="U2203" t="s">
        <v>20</v>
      </c>
    </row>
    <row r="2204" spans="1:21" x14ac:dyDescent="0.35">
      <c r="A2204">
        <v>12351</v>
      </c>
      <c r="B2204" s="1">
        <v>45486</v>
      </c>
      <c r="C2204" s="2">
        <f>YEAR(Table2[Order Date])</f>
        <v>2024</v>
      </c>
      <c r="D2204" s="2" t="str">
        <f>TEXT(Table2[Order Date],"mmm")</f>
        <v>Jul</v>
      </c>
      <c r="E2204" t="s">
        <v>4486</v>
      </c>
      <c r="F2204" t="s">
        <v>22</v>
      </c>
      <c r="G2204" t="s">
        <v>54</v>
      </c>
      <c r="H2204" t="str">
        <f>VLOOKUP(Table2[[#This Row],[City]], Table46[], 2, FALSE)</f>
        <v>Uttar Pradesh</v>
      </c>
      <c r="I2204" t="s">
        <v>86</v>
      </c>
      <c r="J2204" t="s">
        <v>118</v>
      </c>
      <c r="K2204" t="s">
        <v>3134</v>
      </c>
      <c r="L2204" s="2">
        <v>4</v>
      </c>
      <c r="M2204" s="11">
        <v>67753</v>
      </c>
      <c r="N2204" s="6">
        <v>10</v>
      </c>
      <c r="O2204" s="4">
        <f>Table2[[#This Row],[Discount]]/100</f>
        <v>0.1</v>
      </c>
      <c r="P2204" s="4" t="str">
        <f>IF(Table2[[#This Row],[Discount%]]=0,"No Discount",
IF(Table2[[#This Row],[Discount%]]&lt;=0.1,"Medium Discount",
IF(Table2[[#This Row],[Discount%]]&lt;=0.2,"High Discount")))</f>
        <v>Medium Discount</v>
      </c>
      <c r="Q2204" s="9">
        <f>(Table2[Unit_Price]*Table2[Quantity])*(Table2[Discount]/100)</f>
        <v>27101.200000000001</v>
      </c>
      <c r="R2204" s="10">
        <v>243910.8</v>
      </c>
      <c r="S2204" s="10">
        <v>48980.36</v>
      </c>
      <c r="T2204" s="4">
        <f>Table2[Profit]/Table2[Sales]</f>
        <v>0.2008125921443413</v>
      </c>
      <c r="U2204" t="s">
        <v>83</v>
      </c>
    </row>
    <row r="2205" spans="1:21" x14ac:dyDescent="0.35">
      <c r="A2205">
        <v>12352</v>
      </c>
      <c r="B2205" s="1">
        <v>45321</v>
      </c>
      <c r="C2205" s="2">
        <f>YEAR(Table2[Order Date])</f>
        <v>2024</v>
      </c>
      <c r="D2205" s="2" t="str">
        <f>TEXT(Table2[Order Date],"mmm")</f>
        <v>Jan</v>
      </c>
      <c r="E2205" t="s">
        <v>4487</v>
      </c>
      <c r="F2205" t="s">
        <v>15</v>
      </c>
      <c r="G2205" t="s">
        <v>174</v>
      </c>
      <c r="H2205" t="str">
        <f>VLOOKUP(Table2[[#This Row],[City]], Table46[], 2, FALSE)</f>
        <v>Tamil Nadu</v>
      </c>
      <c r="I2205" t="s">
        <v>69</v>
      </c>
      <c r="J2205" t="s">
        <v>115</v>
      </c>
      <c r="K2205" t="s">
        <v>4488</v>
      </c>
      <c r="L2205" s="2">
        <v>3</v>
      </c>
      <c r="M2205" s="11">
        <v>9574</v>
      </c>
      <c r="N2205" s="6">
        <v>5</v>
      </c>
      <c r="O2205" s="4">
        <f>Table2[[#This Row],[Discount]]/100</f>
        <v>0.05</v>
      </c>
      <c r="P2205" s="4" t="str">
        <f>IF(Table2[[#This Row],[Discount%]]=0,"No Discount",
IF(Table2[[#This Row],[Discount%]]&lt;=0.1,"Medium Discount",
IF(Table2[[#This Row],[Discount%]]&lt;=0.2,"High Discount")))</f>
        <v>Medium Discount</v>
      </c>
      <c r="Q2205" s="9">
        <f>(Table2[Unit_Price]*Table2[Quantity])*(Table2[Discount]/100)</f>
        <v>1436.1000000000001</v>
      </c>
      <c r="R2205" s="10">
        <v>27285.9</v>
      </c>
      <c r="S2205" s="10">
        <v>3775.78</v>
      </c>
      <c r="T2205" s="4">
        <f>Table2[Profit]/Table2[Sales]</f>
        <v>0.13837842988503218</v>
      </c>
      <c r="U2205" t="s">
        <v>20</v>
      </c>
    </row>
    <row r="2206" spans="1:21" x14ac:dyDescent="0.35">
      <c r="A2206">
        <v>12353</v>
      </c>
      <c r="B2206" s="1">
        <v>45228</v>
      </c>
      <c r="C2206" s="2">
        <f>YEAR(Table2[Order Date])</f>
        <v>2023</v>
      </c>
      <c r="D2206" s="2" t="str">
        <f>TEXT(Table2[Order Date],"mmm")</f>
        <v>Oct</v>
      </c>
      <c r="E2206" t="s">
        <v>4489</v>
      </c>
      <c r="F2206" t="s">
        <v>40</v>
      </c>
      <c r="G2206" t="s">
        <v>110</v>
      </c>
      <c r="H2206" t="str">
        <f>VLOOKUP(Table2[[#This Row],[City]], Table46[], 2, FALSE)</f>
        <v>Gujarat</v>
      </c>
      <c r="I2206" t="s">
        <v>129</v>
      </c>
      <c r="J2206" t="s">
        <v>159</v>
      </c>
      <c r="K2206" t="s">
        <v>1318</v>
      </c>
      <c r="L2206" s="2">
        <v>5</v>
      </c>
      <c r="M2206" s="11">
        <v>1299</v>
      </c>
      <c r="N2206" s="6">
        <v>5</v>
      </c>
      <c r="O2206" s="4">
        <f>Table2[[#This Row],[Discount]]/100</f>
        <v>0.05</v>
      </c>
      <c r="P2206" s="4" t="str">
        <f>IF(Table2[[#This Row],[Discount%]]=0,"No Discount",
IF(Table2[[#This Row],[Discount%]]&lt;=0.1,"Medium Discount",
IF(Table2[[#This Row],[Discount%]]&lt;=0.2,"High Discount")))</f>
        <v>Medium Discount</v>
      </c>
      <c r="Q2206" s="9">
        <f>(Table2[Unit_Price]*Table2[Quantity])*(Table2[Discount]/100)</f>
        <v>324.75</v>
      </c>
      <c r="R2206" s="10">
        <v>6170.25</v>
      </c>
      <c r="S2206" s="10">
        <v>1520.47</v>
      </c>
      <c r="T2206" s="4">
        <f>Table2[Profit]/Table2[Sales]</f>
        <v>0.2464195129856975</v>
      </c>
      <c r="U2206" t="s">
        <v>83</v>
      </c>
    </row>
    <row r="2207" spans="1:21" x14ac:dyDescent="0.35">
      <c r="A2207">
        <v>12354</v>
      </c>
      <c r="B2207" s="1">
        <v>45483</v>
      </c>
      <c r="C2207" s="2">
        <f>YEAR(Table2[Order Date])</f>
        <v>2024</v>
      </c>
      <c r="D2207" s="2" t="str">
        <f>TEXT(Table2[Order Date],"mmm")</f>
        <v>Jul</v>
      </c>
      <c r="E2207" t="s">
        <v>4490</v>
      </c>
      <c r="F2207" t="s">
        <v>28</v>
      </c>
      <c r="G2207" t="s">
        <v>29</v>
      </c>
      <c r="H2207" t="str">
        <f>VLOOKUP(Table2[[#This Row],[City]], Table46[], 2, FALSE)</f>
        <v>Bihar</v>
      </c>
      <c r="I2207" t="s">
        <v>46</v>
      </c>
      <c r="J2207" t="s">
        <v>201</v>
      </c>
      <c r="K2207" t="s">
        <v>4491</v>
      </c>
      <c r="L2207" s="2">
        <v>5</v>
      </c>
      <c r="M2207" s="11">
        <v>4600</v>
      </c>
      <c r="N2207" s="6">
        <v>20</v>
      </c>
      <c r="O2207" s="4">
        <f>Table2[[#This Row],[Discount]]/100</f>
        <v>0.2</v>
      </c>
      <c r="P2207" s="4" t="str">
        <f>IF(Table2[[#This Row],[Discount%]]=0,"No Discount",
IF(Table2[[#This Row],[Discount%]]&lt;=0.1,"Medium Discount",
IF(Table2[[#This Row],[Discount%]]&lt;=0.2,"High Discount")))</f>
        <v>High Discount</v>
      </c>
      <c r="Q2207" s="9">
        <f>(Table2[Unit_Price]*Table2[Quantity])*(Table2[Discount]/100)</f>
        <v>4600</v>
      </c>
      <c r="R2207" s="10">
        <v>18400</v>
      </c>
      <c r="S2207" s="10">
        <v>970.7</v>
      </c>
      <c r="T2207" s="4">
        <f>Table2[Profit]/Table2[Sales]</f>
        <v>5.2755434782608697E-2</v>
      </c>
      <c r="U2207" t="s">
        <v>20</v>
      </c>
    </row>
    <row r="2208" spans="1:21" x14ac:dyDescent="0.35">
      <c r="A2208">
        <v>12355</v>
      </c>
      <c r="B2208" s="1">
        <v>45605</v>
      </c>
      <c r="C2208" s="2">
        <f>YEAR(Table2[Order Date])</f>
        <v>2024</v>
      </c>
      <c r="D2208" s="2" t="str">
        <f>TEXT(Table2[Order Date],"mmm")</f>
        <v>Nov</v>
      </c>
      <c r="E2208" t="s">
        <v>4492</v>
      </c>
      <c r="F2208" t="s">
        <v>22</v>
      </c>
      <c r="G2208" t="s">
        <v>58</v>
      </c>
      <c r="H2208" t="str">
        <f>VLOOKUP(Table2[[#This Row],[City]], Table46[], 2, FALSE)</f>
        <v>Rajashtan</v>
      </c>
      <c r="I2208" t="s">
        <v>30</v>
      </c>
      <c r="J2208" t="s">
        <v>104</v>
      </c>
      <c r="K2208" t="s">
        <v>4493</v>
      </c>
      <c r="L2208" s="2">
        <v>2</v>
      </c>
      <c r="M2208" s="11">
        <v>74248</v>
      </c>
      <c r="N2208" s="6">
        <v>20</v>
      </c>
      <c r="O2208" s="4">
        <f>Table2[[#This Row],[Discount]]/100</f>
        <v>0.2</v>
      </c>
      <c r="P2208" s="4" t="str">
        <f>IF(Table2[[#This Row],[Discount%]]=0,"No Discount",
IF(Table2[[#This Row],[Discount%]]&lt;=0.1,"Medium Discount",
IF(Table2[[#This Row],[Discount%]]&lt;=0.2,"High Discount")))</f>
        <v>High Discount</v>
      </c>
      <c r="Q2208" s="9">
        <f>(Table2[Unit_Price]*Table2[Quantity])*(Table2[Discount]/100)</f>
        <v>29699.200000000001</v>
      </c>
      <c r="R2208" s="10">
        <v>118796.8</v>
      </c>
      <c r="S2208" s="10">
        <v>24380.89</v>
      </c>
      <c r="T2208" s="4">
        <f>Table2[Profit]/Table2[Sales]</f>
        <v>0.2052318749326581</v>
      </c>
      <c r="U2208" t="s">
        <v>72</v>
      </c>
    </row>
    <row r="2209" spans="1:21" x14ac:dyDescent="0.35">
      <c r="A2209">
        <v>12356</v>
      </c>
      <c r="B2209" s="1">
        <v>45430</v>
      </c>
      <c r="C2209" s="2">
        <f>YEAR(Table2[Order Date])</f>
        <v>2024</v>
      </c>
      <c r="D2209" s="2" t="str">
        <f>TEXT(Table2[Order Date],"mmm")</f>
        <v>May</v>
      </c>
      <c r="E2209" t="s">
        <v>4494</v>
      </c>
      <c r="F2209" t="s">
        <v>28</v>
      </c>
      <c r="G2209" t="s">
        <v>29</v>
      </c>
      <c r="H2209" t="str">
        <f>VLOOKUP(Table2[[#This Row],[City]], Table46[], 2, FALSE)</f>
        <v>Bihar</v>
      </c>
      <c r="I2209" t="s">
        <v>17</v>
      </c>
      <c r="J2209" t="s">
        <v>18</v>
      </c>
      <c r="K2209" t="s">
        <v>4495</v>
      </c>
      <c r="L2209" s="2">
        <v>5</v>
      </c>
      <c r="M2209" s="11">
        <v>66107</v>
      </c>
      <c r="N2209" s="6">
        <v>5</v>
      </c>
      <c r="O2209" s="4">
        <f>Table2[[#This Row],[Discount]]/100</f>
        <v>0.05</v>
      </c>
      <c r="P2209" s="4" t="str">
        <f>IF(Table2[[#This Row],[Discount%]]=0,"No Discount",
IF(Table2[[#This Row],[Discount%]]&lt;=0.1,"Medium Discount",
IF(Table2[[#This Row],[Discount%]]&lt;=0.2,"High Discount")))</f>
        <v>Medium Discount</v>
      </c>
      <c r="Q2209" s="9">
        <f>(Table2[Unit_Price]*Table2[Quantity])*(Table2[Discount]/100)</f>
        <v>16526.75</v>
      </c>
      <c r="R2209" s="10">
        <v>314008.25</v>
      </c>
      <c r="S2209" s="10">
        <v>48260.38</v>
      </c>
      <c r="T2209" s="4">
        <f>Table2[Profit]/Table2[Sales]</f>
        <v>0.15369143963574206</v>
      </c>
      <c r="U2209" t="s">
        <v>20</v>
      </c>
    </row>
    <row r="2210" spans="1:21" x14ac:dyDescent="0.35">
      <c r="A2210">
        <v>12357</v>
      </c>
      <c r="B2210" s="1">
        <v>45245</v>
      </c>
      <c r="C2210" s="2">
        <f>YEAR(Table2[Order Date])</f>
        <v>2023</v>
      </c>
      <c r="D2210" s="2" t="str">
        <f>TEXT(Table2[Order Date],"mmm")</f>
        <v>Nov</v>
      </c>
      <c r="E2210" t="s">
        <v>4496</v>
      </c>
      <c r="F2210" t="s">
        <v>40</v>
      </c>
      <c r="G2210" t="s">
        <v>50</v>
      </c>
      <c r="H2210" t="str">
        <f>VLOOKUP(Table2[[#This Row],[City]], Table46[], 2, FALSE)</f>
        <v>Maharashtra</v>
      </c>
      <c r="I2210" t="s">
        <v>17</v>
      </c>
      <c r="J2210" t="s">
        <v>100</v>
      </c>
      <c r="K2210" t="s">
        <v>4497</v>
      </c>
      <c r="L2210" s="2">
        <v>4</v>
      </c>
      <c r="M2210" s="11">
        <v>1266</v>
      </c>
      <c r="N2210" s="6">
        <v>0</v>
      </c>
      <c r="O2210" s="4">
        <f>Table2[[#This Row],[Discount]]/100</f>
        <v>0</v>
      </c>
      <c r="P2210" s="4" t="str">
        <f>IF(Table2[[#This Row],[Discount%]]=0,"No Discount",
IF(Table2[[#This Row],[Discount%]]&lt;=0.1,"Medium Discount",
IF(Table2[[#This Row],[Discount%]]&lt;=0.2,"High Discount")))</f>
        <v>No Discount</v>
      </c>
      <c r="Q2210" s="9">
        <f>(Table2[Unit_Price]*Table2[Quantity])*(Table2[Discount]/100)</f>
        <v>0</v>
      </c>
      <c r="R2210" s="10">
        <v>5064</v>
      </c>
      <c r="S2210" s="10">
        <v>381.53</v>
      </c>
      <c r="T2210" s="4">
        <f>Table2[Profit]/Table2[Sales]</f>
        <v>7.5341627172195891E-2</v>
      </c>
      <c r="U2210" t="s">
        <v>33</v>
      </c>
    </row>
    <row r="2211" spans="1:21" x14ac:dyDescent="0.35">
      <c r="A2211">
        <v>12358</v>
      </c>
      <c r="B2211" s="1">
        <v>45541</v>
      </c>
      <c r="C2211" s="2">
        <f>YEAR(Table2[Order Date])</f>
        <v>2024</v>
      </c>
      <c r="D2211" s="2" t="str">
        <f>TEXT(Table2[Order Date],"mmm")</f>
        <v>Sep</v>
      </c>
      <c r="E2211" t="s">
        <v>4498</v>
      </c>
      <c r="F2211" t="s">
        <v>40</v>
      </c>
      <c r="G2211" t="s">
        <v>103</v>
      </c>
      <c r="H2211" t="str">
        <f>VLOOKUP(Table2[[#This Row],[City]], Table46[], 2, FALSE)</f>
        <v>Gujarat</v>
      </c>
      <c r="I2211" t="s">
        <v>129</v>
      </c>
      <c r="J2211" t="s">
        <v>164</v>
      </c>
      <c r="K2211" t="s">
        <v>267</v>
      </c>
      <c r="L2211" s="2">
        <v>2</v>
      </c>
      <c r="M2211" s="11">
        <v>74681</v>
      </c>
      <c r="N2211" s="6">
        <v>5</v>
      </c>
      <c r="O2211" s="4">
        <f>Table2[[#This Row],[Discount]]/100</f>
        <v>0.05</v>
      </c>
      <c r="P2211" s="4" t="str">
        <f>IF(Table2[[#This Row],[Discount%]]=0,"No Discount",
IF(Table2[[#This Row],[Discount%]]&lt;=0.1,"Medium Discount",
IF(Table2[[#This Row],[Discount%]]&lt;=0.2,"High Discount")))</f>
        <v>Medium Discount</v>
      </c>
      <c r="Q2211" s="9">
        <f>(Table2[Unit_Price]*Table2[Quantity])*(Table2[Discount]/100)</f>
        <v>7468.1</v>
      </c>
      <c r="R2211" s="10">
        <v>141893.9</v>
      </c>
      <c r="S2211" s="10">
        <v>9116.35</v>
      </c>
      <c r="T2211" s="4">
        <f>Table2[Profit]/Table2[Sales]</f>
        <v>6.4247652647506343E-2</v>
      </c>
      <c r="U2211" t="s">
        <v>72</v>
      </c>
    </row>
    <row r="2212" spans="1:21" x14ac:dyDescent="0.35">
      <c r="A2212">
        <v>12359</v>
      </c>
      <c r="B2212" s="1">
        <v>45803</v>
      </c>
      <c r="C2212" s="2">
        <f>YEAR(Table2[Order Date])</f>
        <v>2025</v>
      </c>
      <c r="D2212" s="2" t="str">
        <f>TEXT(Table2[Order Date],"mmm")</f>
        <v>May</v>
      </c>
      <c r="E2212" t="s">
        <v>4499</v>
      </c>
      <c r="F2212" t="s">
        <v>28</v>
      </c>
      <c r="G2212" t="s">
        <v>114</v>
      </c>
      <c r="H2212" t="str">
        <f>VLOOKUP(Table2[[#This Row],[City]], Table46[], 2, FALSE)</f>
        <v>Jharkhand</v>
      </c>
      <c r="I2212" t="s">
        <v>42</v>
      </c>
      <c r="J2212" t="s">
        <v>51</v>
      </c>
      <c r="K2212" t="s">
        <v>4500</v>
      </c>
      <c r="L2212" s="2">
        <v>3</v>
      </c>
      <c r="M2212" s="11">
        <v>33457</v>
      </c>
      <c r="N2212" s="6">
        <v>20</v>
      </c>
      <c r="O2212" s="4">
        <f>Table2[[#This Row],[Discount]]/100</f>
        <v>0.2</v>
      </c>
      <c r="P2212" s="4" t="str">
        <f>IF(Table2[[#This Row],[Discount%]]=0,"No Discount",
IF(Table2[[#This Row],[Discount%]]&lt;=0.1,"Medium Discount",
IF(Table2[[#This Row],[Discount%]]&lt;=0.2,"High Discount")))</f>
        <v>High Discount</v>
      </c>
      <c r="Q2212" s="9">
        <f>(Table2[Unit_Price]*Table2[Quantity])*(Table2[Discount]/100)</f>
        <v>20074.2</v>
      </c>
      <c r="R2212" s="10">
        <v>80296.800000000003</v>
      </c>
      <c r="S2212" s="10">
        <v>9175.4699999999993</v>
      </c>
      <c r="T2212" s="4">
        <f>Table2[Profit]/Table2[Sales]</f>
        <v>0.1142694353946857</v>
      </c>
      <c r="U2212" t="s">
        <v>72</v>
      </c>
    </row>
    <row r="2213" spans="1:21" x14ac:dyDescent="0.35">
      <c r="A2213">
        <v>12360</v>
      </c>
      <c r="B2213" s="1">
        <v>45584</v>
      </c>
      <c r="C2213" s="2">
        <f>YEAR(Table2[Order Date])</f>
        <v>2024</v>
      </c>
      <c r="D2213" s="2" t="str">
        <f>TEXT(Table2[Order Date],"mmm")</f>
        <v>Oct</v>
      </c>
      <c r="E2213" t="s">
        <v>4501</v>
      </c>
      <c r="F2213" t="s">
        <v>15</v>
      </c>
      <c r="G2213" t="s">
        <v>174</v>
      </c>
      <c r="H2213" t="str">
        <f>VLOOKUP(Table2[[#This Row],[City]], Table46[], 2, FALSE)</f>
        <v>Tamil Nadu</v>
      </c>
      <c r="I2213" t="s">
        <v>17</v>
      </c>
      <c r="J2213" t="s">
        <v>18</v>
      </c>
      <c r="K2213" t="s">
        <v>4502</v>
      </c>
      <c r="L2213" s="2">
        <v>1</v>
      </c>
      <c r="M2213" s="11">
        <v>29018</v>
      </c>
      <c r="N2213" s="6">
        <v>15</v>
      </c>
      <c r="O2213" s="4">
        <f>Table2[[#This Row],[Discount]]/100</f>
        <v>0.15</v>
      </c>
      <c r="P2213" s="4" t="str">
        <f>IF(Table2[[#This Row],[Discount%]]=0,"No Discount",
IF(Table2[[#This Row],[Discount%]]&lt;=0.1,"Medium Discount",
IF(Table2[[#This Row],[Discount%]]&lt;=0.2,"High Discount")))</f>
        <v>High Discount</v>
      </c>
      <c r="Q2213" s="9">
        <f>(Table2[Unit_Price]*Table2[Quantity])*(Table2[Discount]/100)</f>
        <v>4352.7</v>
      </c>
      <c r="R2213" s="10">
        <v>24665.3</v>
      </c>
      <c r="S2213" s="10">
        <v>4789.24</v>
      </c>
      <c r="T2213" s="4">
        <f>Table2[Profit]/Table2[Sales]</f>
        <v>0.19416913639809774</v>
      </c>
      <c r="U2213" t="s">
        <v>33</v>
      </c>
    </row>
    <row r="2214" spans="1:21" x14ac:dyDescent="0.35">
      <c r="A2214">
        <v>12361</v>
      </c>
      <c r="B2214" s="1">
        <v>45207</v>
      </c>
      <c r="C2214" s="2">
        <f>YEAR(Table2[Order Date])</f>
        <v>2023</v>
      </c>
      <c r="D2214" s="2" t="str">
        <f>TEXT(Table2[Order Date],"mmm")</f>
        <v>Oct</v>
      </c>
      <c r="E2214" t="s">
        <v>4503</v>
      </c>
      <c r="F2214" t="s">
        <v>15</v>
      </c>
      <c r="G2214" t="s">
        <v>16</v>
      </c>
      <c r="H2214" t="str">
        <f>VLOOKUP(Table2[[#This Row],[City]], Table46[], 2, FALSE)</f>
        <v>Karnataka</v>
      </c>
      <c r="I2214" t="s">
        <v>96</v>
      </c>
      <c r="J2214" t="s">
        <v>156</v>
      </c>
      <c r="K2214" t="s">
        <v>4504</v>
      </c>
      <c r="L2214" s="2">
        <v>4</v>
      </c>
      <c r="M2214" s="11">
        <v>21745</v>
      </c>
      <c r="N2214" s="6">
        <v>0</v>
      </c>
      <c r="O2214" s="4">
        <f>Table2[[#This Row],[Discount]]/100</f>
        <v>0</v>
      </c>
      <c r="P2214" s="4" t="str">
        <f>IF(Table2[[#This Row],[Discount%]]=0,"No Discount",
IF(Table2[[#This Row],[Discount%]]&lt;=0.1,"Medium Discount",
IF(Table2[[#This Row],[Discount%]]&lt;=0.2,"High Discount")))</f>
        <v>No Discount</v>
      </c>
      <c r="Q2214" s="9">
        <f>(Table2[Unit_Price]*Table2[Quantity])*(Table2[Discount]/100)</f>
        <v>0</v>
      </c>
      <c r="R2214" s="10">
        <v>86980</v>
      </c>
      <c r="S2214" s="10">
        <v>4960.37</v>
      </c>
      <c r="T2214" s="4">
        <f>Table2[Profit]/Table2[Sales]</f>
        <v>5.702885720855369E-2</v>
      </c>
      <c r="U2214" t="s">
        <v>83</v>
      </c>
    </row>
    <row r="2215" spans="1:21" x14ac:dyDescent="0.35">
      <c r="A2215">
        <v>12362</v>
      </c>
      <c r="B2215" s="1">
        <v>45744</v>
      </c>
      <c r="C2215" s="2">
        <f>YEAR(Table2[Order Date])</f>
        <v>2025</v>
      </c>
      <c r="D2215" s="2" t="str">
        <f>TEXT(Table2[Order Date],"mmm")</f>
        <v>Mar</v>
      </c>
      <c r="E2215" t="s">
        <v>4505</v>
      </c>
      <c r="F2215" t="s">
        <v>40</v>
      </c>
      <c r="G2215" t="s">
        <v>50</v>
      </c>
      <c r="H2215" t="str">
        <f>VLOOKUP(Table2[[#This Row],[City]], Table46[], 2, FALSE)</f>
        <v>Maharashtra</v>
      </c>
      <c r="I2215" t="s">
        <v>96</v>
      </c>
      <c r="J2215" t="s">
        <v>183</v>
      </c>
      <c r="K2215" t="s">
        <v>4506</v>
      </c>
      <c r="L2215" s="2">
        <v>2</v>
      </c>
      <c r="M2215" s="11">
        <v>3291</v>
      </c>
      <c r="N2215" s="6">
        <v>15</v>
      </c>
      <c r="O2215" s="4">
        <f>Table2[[#This Row],[Discount]]/100</f>
        <v>0.15</v>
      </c>
      <c r="P2215" s="4" t="str">
        <f>IF(Table2[[#This Row],[Discount%]]=0,"No Discount",
IF(Table2[[#This Row],[Discount%]]&lt;=0.1,"Medium Discount",
IF(Table2[[#This Row],[Discount%]]&lt;=0.2,"High Discount")))</f>
        <v>High Discount</v>
      </c>
      <c r="Q2215" s="9">
        <f>(Table2[Unit_Price]*Table2[Quantity])*(Table2[Discount]/100)</f>
        <v>987.3</v>
      </c>
      <c r="R2215" s="10">
        <v>5594.7</v>
      </c>
      <c r="S2215" s="10">
        <v>1287.79</v>
      </c>
      <c r="T2215" s="4">
        <f>Table2[Profit]/Table2[Sales]</f>
        <v>0.23018034925912023</v>
      </c>
      <c r="U2215" t="s">
        <v>33</v>
      </c>
    </row>
    <row r="2216" spans="1:21" x14ac:dyDescent="0.35">
      <c r="A2216">
        <v>12363</v>
      </c>
      <c r="B2216" s="1">
        <v>45512</v>
      </c>
      <c r="C2216" s="2">
        <f>YEAR(Table2[Order Date])</f>
        <v>2024</v>
      </c>
      <c r="D2216" s="2" t="str">
        <f>TEXT(Table2[Order Date],"mmm")</f>
        <v>Aug</v>
      </c>
      <c r="E2216" t="s">
        <v>4507</v>
      </c>
      <c r="F2216" t="s">
        <v>22</v>
      </c>
      <c r="G2216" t="s">
        <v>58</v>
      </c>
      <c r="H2216" t="str">
        <f>VLOOKUP(Table2[[#This Row],[City]], Table46[], 2, FALSE)</f>
        <v>Rajashtan</v>
      </c>
      <c r="I2216" t="s">
        <v>17</v>
      </c>
      <c r="J2216" t="s">
        <v>291</v>
      </c>
      <c r="K2216" t="s">
        <v>4508</v>
      </c>
      <c r="L2216" s="2">
        <v>3</v>
      </c>
      <c r="M2216" s="11">
        <v>67485</v>
      </c>
      <c r="N2216" s="6">
        <v>5</v>
      </c>
      <c r="O2216" s="4">
        <f>Table2[[#This Row],[Discount]]/100</f>
        <v>0.05</v>
      </c>
      <c r="P2216" s="4" t="str">
        <f>IF(Table2[[#This Row],[Discount%]]=0,"No Discount",
IF(Table2[[#This Row],[Discount%]]&lt;=0.1,"Medium Discount",
IF(Table2[[#This Row],[Discount%]]&lt;=0.2,"High Discount")))</f>
        <v>Medium Discount</v>
      </c>
      <c r="Q2216" s="9">
        <f>(Table2[Unit_Price]*Table2[Quantity])*(Table2[Discount]/100)</f>
        <v>10122.75</v>
      </c>
      <c r="R2216" s="10">
        <v>192332.25</v>
      </c>
      <c r="S2216" s="10">
        <v>16746.64</v>
      </c>
      <c r="T2216" s="4">
        <f>Table2[Profit]/Table2[Sales]</f>
        <v>8.7071408981073115E-2</v>
      </c>
      <c r="U2216" t="s">
        <v>83</v>
      </c>
    </row>
    <row r="2217" spans="1:21" x14ac:dyDescent="0.35">
      <c r="A2217">
        <v>12364</v>
      </c>
      <c r="B2217" s="1">
        <v>45305</v>
      </c>
      <c r="C2217" s="2">
        <f>YEAR(Table2[Order Date])</f>
        <v>2024</v>
      </c>
      <c r="D2217" s="2" t="str">
        <f>TEXT(Table2[Order Date],"mmm")</f>
        <v>Jan</v>
      </c>
      <c r="E2217" t="s">
        <v>4509</v>
      </c>
      <c r="F2217" t="s">
        <v>22</v>
      </c>
      <c r="G2217" t="s">
        <v>58</v>
      </c>
      <c r="H2217" t="str">
        <f>VLOOKUP(Table2[[#This Row],[City]], Table46[], 2, FALSE)</f>
        <v>Rajashtan</v>
      </c>
      <c r="I2217" t="s">
        <v>46</v>
      </c>
      <c r="J2217" t="s">
        <v>209</v>
      </c>
      <c r="K2217" t="s">
        <v>4510</v>
      </c>
      <c r="L2217" s="2">
        <v>3</v>
      </c>
      <c r="M2217" s="11">
        <v>24934</v>
      </c>
      <c r="N2217" s="6">
        <v>20</v>
      </c>
      <c r="O2217" s="4">
        <f>Table2[[#This Row],[Discount]]/100</f>
        <v>0.2</v>
      </c>
      <c r="P2217" s="4" t="str">
        <f>IF(Table2[[#This Row],[Discount%]]=0,"No Discount",
IF(Table2[[#This Row],[Discount%]]&lt;=0.1,"Medium Discount",
IF(Table2[[#This Row],[Discount%]]&lt;=0.2,"High Discount")))</f>
        <v>High Discount</v>
      </c>
      <c r="Q2217" s="9">
        <f>(Table2[Unit_Price]*Table2[Quantity])*(Table2[Discount]/100)</f>
        <v>14960.400000000001</v>
      </c>
      <c r="R2217" s="10">
        <v>59841.599999999999</v>
      </c>
      <c r="S2217" s="10">
        <v>13615.75</v>
      </c>
      <c r="T2217" s="4">
        <f>Table2[Profit]/Table2[Sales]</f>
        <v>0.22752984545867758</v>
      </c>
      <c r="U2217" t="s">
        <v>33</v>
      </c>
    </row>
    <row r="2218" spans="1:21" x14ac:dyDescent="0.35">
      <c r="A2218">
        <v>12365</v>
      </c>
      <c r="B2218" s="1">
        <v>45386</v>
      </c>
      <c r="C2218" s="2">
        <f>YEAR(Table2[Order Date])</f>
        <v>2024</v>
      </c>
      <c r="D2218" s="2" t="str">
        <f>TEXT(Table2[Order Date],"mmm")</f>
        <v>Apr</v>
      </c>
      <c r="E2218" t="s">
        <v>4511</v>
      </c>
      <c r="F2218" t="s">
        <v>22</v>
      </c>
      <c r="G2218" t="s">
        <v>58</v>
      </c>
      <c r="H2218" t="str">
        <f>VLOOKUP(Table2[[#This Row],[City]], Table46[], 2, FALSE)</f>
        <v>Rajashtan</v>
      </c>
      <c r="I2218" t="s">
        <v>129</v>
      </c>
      <c r="J2218" t="s">
        <v>159</v>
      </c>
      <c r="K2218" t="s">
        <v>4512</v>
      </c>
      <c r="L2218" s="2">
        <v>5</v>
      </c>
      <c r="M2218" s="11">
        <v>3680</v>
      </c>
      <c r="N2218" s="6">
        <v>15</v>
      </c>
      <c r="O2218" s="4">
        <f>Table2[[#This Row],[Discount]]/100</f>
        <v>0.15</v>
      </c>
      <c r="P2218" s="4" t="str">
        <f>IF(Table2[[#This Row],[Discount%]]=0,"No Discount",
IF(Table2[[#This Row],[Discount%]]&lt;=0.1,"Medium Discount",
IF(Table2[[#This Row],[Discount%]]&lt;=0.2,"High Discount")))</f>
        <v>High Discount</v>
      </c>
      <c r="Q2218" s="9">
        <f>(Table2[Unit_Price]*Table2[Quantity])*(Table2[Discount]/100)</f>
        <v>2760</v>
      </c>
      <c r="R2218" s="10">
        <v>15640</v>
      </c>
      <c r="S2218" s="10">
        <v>3775.05</v>
      </c>
      <c r="T2218" s="4">
        <f>Table2[Profit]/Table2[Sales]</f>
        <v>0.24137148337595909</v>
      </c>
      <c r="U2218" t="s">
        <v>72</v>
      </c>
    </row>
    <row r="2219" spans="1:21" x14ac:dyDescent="0.35">
      <c r="A2219">
        <v>12366</v>
      </c>
      <c r="B2219" s="1">
        <v>45308</v>
      </c>
      <c r="C2219" s="2">
        <f>YEAR(Table2[Order Date])</f>
        <v>2024</v>
      </c>
      <c r="D2219" s="2" t="str">
        <f>TEXT(Table2[Order Date],"mmm")</f>
        <v>Jan</v>
      </c>
      <c r="E2219" t="s">
        <v>4513</v>
      </c>
      <c r="F2219" t="s">
        <v>15</v>
      </c>
      <c r="G2219" t="s">
        <v>147</v>
      </c>
      <c r="H2219" t="str">
        <f>VLOOKUP(Table2[[#This Row],[City]], Table46[], 2, FALSE)</f>
        <v>Kerala</v>
      </c>
      <c r="I2219" t="s">
        <v>46</v>
      </c>
      <c r="J2219" t="s">
        <v>209</v>
      </c>
      <c r="K2219" t="s">
        <v>4514</v>
      </c>
      <c r="L2219" s="2">
        <v>4</v>
      </c>
      <c r="M2219" s="11">
        <v>12783</v>
      </c>
      <c r="N2219" s="6">
        <v>15</v>
      </c>
      <c r="O2219" s="4">
        <f>Table2[[#This Row],[Discount]]/100</f>
        <v>0.15</v>
      </c>
      <c r="P2219" s="4" t="str">
        <f>IF(Table2[[#This Row],[Discount%]]=0,"No Discount",
IF(Table2[[#This Row],[Discount%]]&lt;=0.1,"Medium Discount",
IF(Table2[[#This Row],[Discount%]]&lt;=0.2,"High Discount")))</f>
        <v>High Discount</v>
      </c>
      <c r="Q2219" s="9">
        <f>(Table2[Unit_Price]*Table2[Quantity])*(Table2[Discount]/100)</f>
        <v>7669.7999999999993</v>
      </c>
      <c r="R2219" s="10">
        <v>43462.2</v>
      </c>
      <c r="S2219" s="10">
        <v>10139.549999999999</v>
      </c>
      <c r="T2219" s="4">
        <f>Table2[Profit]/Table2[Sales]</f>
        <v>0.23329582947940969</v>
      </c>
      <c r="U2219" t="s">
        <v>72</v>
      </c>
    </row>
    <row r="2220" spans="1:21" x14ac:dyDescent="0.35">
      <c r="A2220">
        <v>12367</v>
      </c>
      <c r="B2220" s="1">
        <v>45312</v>
      </c>
      <c r="C2220" s="2">
        <f>YEAR(Table2[Order Date])</f>
        <v>2024</v>
      </c>
      <c r="D2220" s="2" t="str">
        <f>TEXT(Table2[Order Date],"mmm")</f>
        <v>Jan</v>
      </c>
      <c r="E2220" t="s">
        <v>4515</v>
      </c>
      <c r="F2220" t="s">
        <v>22</v>
      </c>
      <c r="G2220" t="s">
        <v>58</v>
      </c>
      <c r="H2220" t="str">
        <f>VLOOKUP(Table2[[#This Row],[City]], Table46[], 2, FALSE)</f>
        <v>Rajashtan</v>
      </c>
      <c r="I2220" t="s">
        <v>46</v>
      </c>
      <c r="J2220" t="s">
        <v>201</v>
      </c>
      <c r="K2220" t="s">
        <v>4516</v>
      </c>
      <c r="L2220" s="2">
        <v>3</v>
      </c>
      <c r="M2220" s="11">
        <v>24986</v>
      </c>
      <c r="N2220" s="6">
        <v>20</v>
      </c>
      <c r="O2220" s="4">
        <f>Table2[[#This Row],[Discount]]/100</f>
        <v>0.2</v>
      </c>
      <c r="P2220" s="4" t="str">
        <f>IF(Table2[[#This Row],[Discount%]]=0,"No Discount",
IF(Table2[[#This Row],[Discount%]]&lt;=0.1,"Medium Discount",
IF(Table2[[#This Row],[Discount%]]&lt;=0.2,"High Discount")))</f>
        <v>High Discount</v>
      </c>
      <c r="Q2220" s="9">
        <f>(Table2[Unit_Price]*Table2[Quantity])*(Table2[Discount]/100)</f>
        <v>14991.6</v>
      </c>
      <c r="R2220" s="10">
        <v>59966.400000000001</v>
      </c>
      <c r="S2220" s="10">
        <v>14461.24</v>
      </c>
      <c r="T2220" s="4">
        <f>Table2[Profit]/Table2[Sales]</f>
        <v>0.24115571386643186</v>
      </c>
      <c r="U2220" t="s">
        <v>33</v>
      </c>
    </row>
    <row r="2221" spans="1:21" x14ac:dyDescent="0.35">
      <c r="A2221">
        <v>12369</v>
      </c>
      <c r="B2221" s="1">
        <v>45895</v>
      </c>
      <c r="C2221" s="2">
        <f>YEAR(Table2[Order Date])</f>
        <v>2025</v>
      </c>
      <c r="D2221" s="2" t="str">
        <f>TEXT(Table2[Order Date],"mmm")</f>
        <v>Aug</v>
      </c>
      <c r="E2221" t="s">
        <v>4518</v>
      </c>
      <c r="F2221" t="s">
        <v>15</v>
      </c>
      <c r="G2221" t="s">
        <v>16</v>
      </c>
      <c r="H2221" t="str">
        <f>VLOOKUP(Table2[[#This Row],[City]], Table46[], 2, FALSE)</f>
        <v>Karnataka</v>
      </c>
      <c r="I2221" t="s">
        <v>17</v>
      </c>
      <c r="J2221" t="s">
        <v>55</v>
      </c>
      <c r="K2221" t="s">
        <v>4519</v>
      </c>
      <c r="L2221" s="2">
        <v>3</v>
      </c>
      <c r="M2221" s="11">
        <v>63161</v>
      </c>
      <c r="N2221" s="6">
        <v>15</v>
      </c>
      <c r="O2221" s="4">
        <f>Table2[[#This Row],[Discount]]/100</f>
        <v>0.15</v>
      </c>
      <c r="P2221" s="4" t="str">
        <f>IF(Table2[[#This Row],[Discount%]]=0,"No Discount",
IF(Table2[[#This Row],[Discount%]]&lt;=0.1,"Medium Discount",
IF(Table2[[#This Row],[Discount%]]&lt;=0.2,"High Discount")))</f>
        <v>High Discount</v>
      </c>
      <c r="Q2221" s="9">
        <f>(Table2[Unit_Price]*Table2[Quantity])*(Table2[Discount]/100)</f>
        <v>28422.45</v>
      </c>
      <c r="R2221" s="10">
        <v>161060.54999999999</v>
      </c>
      <c r="S2221" s="10">
        <v>27410.79</v>
      </c>
      <c r="T2221" s="4">
        <f>Table2[Profit]/Table2[Sales]</f>
        <v>0.17018934804332905</v>
      </c>
      <c r="U2221" t="s">
        <v>20</v>
      </c>
    </row>
    <row r="2222" spans="1:21" x14ac:dyDescent="0.35">
      <c r="A2222">
        <v>12370</v>
      </c>
      <c r="B2222" s="1">
        <v>45647</v>
      </c>
      <c r="C2222" s="2">
        <f>YEAR(Table2[Order Date])</f>
        <v>2024</v>
      </c>
      <c r="D2222" s="2" t="str">
        <f>TEXT(Table2[Order Date],"mmm")</f>
        <v>Dec</v>
      </c>
      <c r="E2222" t="s">
        <v>4520</v>
      </c>
      <c r="F2222" t="s">
        <v>28</v>
      </c>
      <c r="G2222" t="s">
        <v>144</v>
      </c>
      <c r="H2222" t="str">
        <f>VLOOKUP(Table2[[#This Row],[City]], Table46[], 2, FALSE)</f>
        <v>Assam</v>
      </c>
      <c r="I2222" t="s">
        <v>69</v>
      </c>
      <c r="J2222" t="s">
        <v>517</v>
      </c>
      <c r="K2222" t="s">
        <v>4521</v>
      </c>
      <c r="L2222" s="2">
        <v>1</v>
      </c>
      <c r="M2222" s="11">
        <v>79463</v>
      </c>
      <c r="N2222" s="6">
        <v>20</v>
      </c>
      <c r="O2222" s="4">
        <f>Table2[[#This Row],[Discount]]/100</f>
        <v>0.2</v>
      </c>
      <c r="P2222" s="4" t="str">
        <f>IF(Table2[[#This Row],[Discount%]]=0,"No Discount",
IF(Table2[[#This Row],[Discount%]]&lt;=0.1,"Medium Discount",
IF(Table2[[#This Row],[Discount%]]&lt;=0.2,"High Discount")))</f>
        <v>High Discount</v>
      </c>
      <c r="Q2222" s="9">
        <f>(Table2[Unit_Price]*Table2[Quantity])*(Table2[Discount]/100)</f>
        <v>15892.6</v>
      </c>
      <c r="R2222" s="10">
        <v>63570.400000000001</v>
      </c>
      <c r="S2222" s="10">
        <v>13239.5</v>
      </c>
      <c r="T2222" s="4">
        <f>Table2[Profit]/Table2[Sales]</f>
        <v>0.20826516743641693</v>
      </c>
      <c r="U2222" t="s">
        <v>20</v>
      </c>
    </row>
    <row r="2223" spans="1:21" x14ac:dyDescent="0.35">
      <c r="A2223">
        <v>12371</v>
      </c>
      <c r="B2223" s="1">
        <v>45748</v>
      </c>
      <c r="C2223" s="2">
        <f>YEAR(Table2[Order Date])</f>
        <v>2025</v>
      </c>
      <c r="D2223" s="2" t="str">
        <f>TEXT(Table2[Order Date],"mmm")</f>
        <v>Apr</v>
      </c>
      <c r="E2223" t="s">
        <v>4522</v>
      </c>
      <c r="F2223" t="s">
        <v>28</v>
      </c>
      <c r="G2223" t="s">
        <v>114</v>
      </c>
      <c r="H2223" t="str">
        <f>VLOOKUP(Table2[[#This Row],[City]], Table46[], 2, FALSE)</f>
        <v>Jharkhand</v>
      </c>
      <c r="I2223" t="s">
        <v>24</v>
      </c>
      <c r="J2223" t="s">
        <v>107</v>
      </c>
      <c r="K2223" t="s">
        <v>4523</v>
      </c>
      <c r="L2223" s="2">
        <v>4</v>
      </c>
      <c r="M2223" s="11">
        <v>67376</v>
      </c>
      <c r="N2223" s="6">
        <v>0</v>
      </c>
      <c r="O2223" s="4">
        <f>Table2[[#This Row],[Discount]]/100</f>
        <v>0</v>
      </c>
      <c r="P2223" s="4" t="str">
        <f>IF(Table2[[#This Row],[Discount%]]=0,"No Discount",
IF(Table2[[#This Row],[Discount%]]&lt;=0.1,"Medium Discount",
IF(Table2[[#This Row],[Discount%]]&lt;=0.2,"High Discount")))</f>
        <v>No Discount</v>
      </c>
      <c r="Q2223" s="9">
        <f>(Table2[Unit_Price]*Table2[Quantity])*(Table2[Discount]/100)</f>
        <v>0</v>
      </c>
      <c r="R2223" s="10">
        <v>269504</v>
      </c>
      <c r="S2223" s="10">
        <v>15498.78</v>
      </c>
      <c r="T2223" s="4">
        <f>Table2[Profit]/Table2[Sales]</f>
        <v>5.7508534196152934E-2</v>
      </c>
      <c r="U2223" t="s">
        <v>20</v>
      </c>
    </row>
    <row r="2224" spans="1:21" x14ac:dyDescent="0.35">
      <c r="A2224">
        <v>12372</v>
      </c>
      <c r="B2224" s="1">
        <v>45229</v>
      </c>
      <c r="C2224" s="2">
        <f>YEAR(Table2[Order Date])</f>
        <v>2023</v>
      </c>
      <c r="D2224" s="2" t="str">
        <f>TEXT(Table2[Order Date],"mmm")</f>
        <v>Oct</v>
      </c>
      <c r="E2224" t="s">
        <v>4524</v>
      </c>
      <c r="F2224" t="s">
        <v>40</v>
      </c>
      <c r="G2224" t="s">
        <v>110</v>
      </c>
      <c r="H2224" t="str">
        <f>VLOOKUP(Table2[[#This Row],[City]], Table46[], 2, FALSE)</f>
        <v>Gujarat</v>
      </c>
      <c r="I2224" t="s">
        <v>30</v>
      </c>
      <c r="J2224" t="s">
        <v>31</v>
      </c>
      <c r="K2224" t="s">
        <v>4525</v>
      </c>
      <c r="L2224" s="2">
        <v>3</v>
      </c>
      <c r="M2224" s="11">
        <v>60530</v>
      </c>
      <c r="N2224" s="6">
        <v>20</v>
      </c>
      <c r="O2224" s="4">
        <f>Table2[[#This Row],[Discount]]/100</f>
        <v>0.2</v>
      </c>
      <c r="P2224" s="4" t="str">
        <f>IF(Table2[[#This Row],[Discount%]]=0,"No Discount",
IF(Table2[[#This Row],[Discount%]]&lt;=0.1,"Medium Discount",
IF(Table2[[#This Row],[Discount%]]&lt;=0.2,"High Discount")))</f>
        <v>High Discount</v>
      </c>
      <c r="Q2224" s="9">
        <f>(Table2[Unit_Price]*Table2[Quantity])*(Table2[Discount]/100)</f>
        <v>36318</v>
      </c>
      <c r="R2224" s="10">
        <v>145272</v>
      </c>
      <c r="S2224" s="10">
        <v>14861.52</v>
      </c>
      <c r="T2224" s="4">
        <f>Table2[Profit]/Table2[Sales]</f>
        <v>0.10230133817941517</v>
      </c>
      <c r="U2224" t="s">
        <v>33</v>
      </c>
    </row>
    <row r="2225" spans="1:21" x14ac:dyDescent="0.35">
      <c r="A2225">
        <v>12373</v>
      </c>
      <c r="B2225" s="1">
        <v>45363</v>
      </c>
      <c r="C2225" s="2">
        <f>YEAR(Table2[Order Date])</f>
        <v>2024</v>
      </c>
      <c r="D2225" s="2" t="str">
        <f>TEXT(Table2[Order Date],"mmm")</f>
        <v>Mar</v>
      </c>
      <c r="E2225" t="s">
        <v>4526</v>
      </c>
      <c r="F2225" t="s">
        <v>28</v>
      </c>
      <c r="G2225" t="s">
        <v>114</v>
      </c>
      <c r="H2225" t="str">
        <f>VLOOKUP(Table2[[#This Row],[City]], Table46[], 2, FALSE)</f>
        <v>Jharkhand</v>
      </c>
      <c r="I2225" t="s">
        <v>75</v>
      </c>
      <c r="J2225" t="s">
        <v>76</v>
      </c>
      <c r="K2225" t="s">
        <v>1066</v>
      </c>
      <c r="L2225" s="2">
        <v>5</v>
      </c>
      <c r="M2225" s="11">
        <v>33311</v>
      </c>
      <c r="N2225" s="6">
        <v>15</v>
      </c>
      <c r="O2225" s="4">
        <f>Table2[[#This Row],[Discount]]/100</f>
        <v>0.15</v>
      </c>
      <c r="P2225" s="4" t="str">
        <f>IF(Table2[[#This Row],[Discount%]]=0,"No Discount",
IF(Table2[[#This Row],[Discount%]]&lt;=0.1,"Medium Discount",
IF(Table2[[#This Row],[Discount%]]&lt;=0.2,"High Discount")))</f>
        <v>High Discount</v>
      </c>
      <c r="Q2225" s="9">
        <f>(Table2[Unit_Price]*Table2[Quantity])*(Table2[Discount]/100)</f>
        <v>24983.25</v>
      </c>
      <c r="R2225" s="10">
        <v>141571.75</v>
      </c>
      <c r="S2225" s="10">
        <v>10032.41</v>
      </c>
      <c r="T2225" s="4">
        <f>Table2[Profit]/Table2[Sales]</f>
        <v>7.0864490973658226E-2</v>
      </c>
      <c r="U2225" t="s">
        <v>33</v>
      </c>
    </row>
    <row r="2226" spans="1:21" x14ac:dyDescent="0.35">
      <c r="A2226">
        <v>12375</v>
      </c>
      <c r="B2226" s="1">
        <v>45321</v>
      </c>
      <c r="C2226" s="2">
        <f>YEAR(Table2[Order Date])</f>
        <v>2024</v>
      </c>
      <c r="D2226" s="2" t="str">
        <f>TEXT(Table2[Order Date],"mmm")</f>
        <v>Jan</v>
      </c>
      <c r="E2226" t="s">
        <v>4528</v>
      </c>
      <c r="F2226" t="s">
        <v>15</v>
      </c>
      <c r="G2226" t="s">
        <v>68</v>
      </c>
      <c r="H2226" t="str">
        <f>VLOOKUP(Table2[[#This Row],[City]], Table46[], 2, FALSE)</f>
        <v>Telangana</v>
      </c>
      <c r="I2226" t="s">
        <v>30</v>
      </c>
      <c r="J2226" t="s">
        <v>65</v>
      </c>
      <c r="K2226" t="s">
        <v>4529</v>
      </c>
      <c r="L2226" s="2">
        <v>1</v>
      </c>
      <c r="M2226" s="11">
        <v>39541</v>
      </c>
      <c r="N2226" s="6">
        <v>0</v>
      </c>
      <c r="O2226" s="4">
        <f>Table2[[#This Row],[Discount]]/100</f>
        <v>0</v>
      </c>
      <c r="P2226" s="4" t="str">
        <f>IF(Table2[[#This Row],[Discount%]]=0,"No Discount",
IF(Table2[[#This Row],[Discount%]]&lt;=0.1,"Medium Discount",
IF(Table2[[#This Row],[Discount%]]&lt;=0.2,"High Discount")))</f>
        <v>No Discount</v>
      </c>
      <c r="Q2226" s="9">
        <f>(Table2[Unit_Price]*Table2[Quantity])*(Table2[Discount]/100)</f>
        <v>0</v>
      </c>
      <c r="R2226" s="10">
        <v>39541</v>
      </c>
      <c r="S2226" s="10">
        <v>3941.94</v>
      </c>
      <c r="T2226" s="4">
        <f>Table2[Profit]/Table2[Sales]</f>
        <v>9.9692471105940664E-2</v>
      </c>
      <c r="U2226" t="s">
        <v>20</v>
      </c>
    </row>
    <row r="2227" spans="1:21" x14ac:dyDescent="0.35">
      <c r="A2227">
        <v>12376</v>
      </c>
      <c r="B2227" s="1">
        <v>45563</v>
      </c>
      <c r="C2227" s="2">
        <f>YEAR(Table2[Order Date])</f>
        <v>2024</v>
      </c>
      <c r="D2227" s="2" t="str">
        <f>TEXT(Table2[Order Date],"mmm")</f>
        <v>Sep</v>
      </c>
      <c r="E2227" t="s">
        <v>4530</v>
      </c>
      <c r="F2227" t="s">
        <v>28</v>
      </c>
      <c r="G2227" t="s">
        <v>35</v>
      </c>
      <c r="H2227" t="str">
        <f>VLOOKUP(Table2[[#This Row],[City]], Table46[], 2, FALSE)</f>
        <v>West Bengal</v>
      </c>
      <c r="I2227" t="s">
        <v>46</v>
      </c>
      <c r="J2227" t="s">
        <v>47</v>
      </c>
      <c r="K2227" t="s">
        <v>4531</v>
      </c>
      <c r="L2227" s="2">
        <v>2</v>
      </c>
      <c r="M2227" s="11">
        <v>37656</v>
      </c>
      <c r="N2227" s="6">
        <v>5</v>
      </c>
      <c r="O2227" s="4">
        <f>Table2[[#This Row],[Discount]]/100</f>
        <v>0.05</v>
      </c>
      <c r="P2227" s="4" t="str">
        <f>IF(Table2[[#This Row],[Discount%]]=0,"No Discount",
IF(Table2[[#This Row],[Discount%]]&lt;=0.1,"Medium Discount",
IF(Table2[[#This Row],[Discount%]]&lt;=0.2,"High Discount")))</f>
        <v>Medium Discount</v>
      </c>
      <c r="Q2227" s="9">
        <f>(Table2[Unit_Price]*Table2[Quantity])*(Table2[Discount]/100)</f>
        <v>3765.6000000000004</v>
      </c>
      <c r="R2227" s="10">
        <v>71546.399999999994</v>
      </c>
      <c r="S2227" s="10">
        <v>8448.44</v>
      </c>
      <c r="T2227" s="4">
        <f>Table2[Profit]/Table2[Sales]</f>
        <v>0.1180833696733868</v>
      </c>
      <c r="U2227" t="s">
        <v>38</v>
      </c>
    </row>
    <row r="2228" spans="1:21" x14ac:dyDescent="0.35">
      <c r="A2228">
        <v>12377</v>
      </c>
      <c r="B2228" s="1">
        <v>45605</v>
      </c>
      <c r="C2228" s="2">
        <f>YEAR(Table2[Order Date])</f>
        <v>2024</v>
      </c>
      <c r="D2228" s="2" t="str">
        <f>TEXT(Table2[Order Date],"mmm")</f>
        <v>Nov</v>
      </c>
      <c r="E2228" t="s">
        <v>4532</v>
      </c>
      <c r="F2228" t="s">
        <v>40</v>
      </c>
      <c r="G2228" t="s">
        <v>62</v>
      </c>
      <c r="H2228" t="str">
        <f>VLOOKUP(Table2[[#This Row],[City]], Table46[], 2, FALSE)</f>
        <v>Goa</v>
      </c>
      <c r="I2228" t="s">
        <v>96</v>
      </c>
      <c r="J2228" t="s">
        <v>97</v>
      </c>
      <c r="K2228" t="s">
        <v>4533</v>
      </c>
      <c r="L2228" s="2">
        <v>5</v>
      </c>
      <c r="M2228" s="11">
        <v>40146</v>
      </c>
      <c r="N2228" s="6">
        <v>10</v>
      </c>
      <c r="O2228" s="4">
        <f>Table2[[#This Row],[Discount]]/100</f>
        <v>0.1</v>
      </c>
      <c r="P2228" s="4" t="str">
        <f>IF(Table2[[#This Row],[Discount%]]=0,"No Discount",
IF(Table2[[#This Row],[Discount%]]&lt;=0.1,"Medium Discount",
IF(Table2[[#This Row],[Discount%]]&lt;=0.2,"High Discount")))</f>
        <v>Medium Discount</v>
      </c>
      <c r="Q2228" s="9">
        <f>(Table2[Unit_Price]*Table2[Quantity])*(Table2[Discount]/100)</f>
        <v>20073</v>
      </c>
      <c r="R2228" s="10">
        <v>180657</v>
      </c>
      <c r="S2228" s="10">
        <v>11945.18</v>
      </c>
      <c r="T2228" s="4">
        <f>Table2[Profit]/Table2[Sales]</f>
        <v>6.6120770299517878E-2</v>
      </c>
      <c r="U2228" t="s">
        <v>33</v>
      </c>
    </row>
    <row r="2229" spans="1:21" x14ac:dyDescent="0.35">
      <c r="A2229">
        <v>12378</v>
      </c>
      <c r="B2229" s="1">
        <v>45291</v>
      </c>
      <c r="C2229" s="2">
        <f>YEAR(Table2[Order Date])</f>
        <v>2023</v>
      </c>
      <c r="D2229" s="2" t="str">
        <f>TEXT(Table2[Order Date],"mmm")</f>
        <v>Dec</v>
      </c>
      <c r="E2229" t="s">
        <v>4534</v>
      </c>
      <c r="F2229" t="s">
        <v>15</v>
      </c>
      <c r="G2229" t="s">
        <v>68</v>
      </c>
      <c r="H2229" t="str">
        <f>VLOOKUP(Table2[[#This Row],[City]], Table46[], 2, FALSE)</f>
        <v>Telangana</v>
      </c>
      <c r="I2229" t="s">
        <v>46</v>
      </c>
      <c r="J2229" t="s">
        <v>141</v>
      </c>
      <c r="K2229" t="s">
        <v>4535</v>
      </c>
      <c r="L2229" s="2">
        <v>4</v>
      </c>
      <c r="M2229" s="11">
        <v>49649</v>
      </c>
      <c r="N2229" s="6">
        <v>20</v>
      </c>
      <c r="O2229" s="4">
        <f>Table2[[#This Row],[Discount]]/100</f>
        <v>0.2</v>
      </c>
      <c r="P2229" s="4" t="str">
        <f>IF(Table2[[#This Row],[Discount%]]=0,"No Discount",
IF(Table2[[#This Row],[Discount%]]&lt;=0.1,"Medium Discount",
IF(Table2[[#This Row],[Discount%]]&lt;=0.2,"High Discount")))</f>
        <v>High Discount</v>
      </c>
      <c r="Q2229" s="9">
        <f>(Table2[Unit_Price]*Table2[Quantity])*(Table2[Discount]/100)</f>
        <v>39719.200000000004</v>
      </c>
      <c r="R2229" s="10">
        <v>158876.79999999999</v>
      </c>
      <c r="S2229" s="10">
        <v>23210.84</v>
      </c>
      <c r="T2229" s="4">
        <f>Table2[Profit]/Table2[Sales]</f>
        <v>0.14609332514250037</v>
      </c>
      <c r="U2229" t="s">
        <v>38</v>
      </c>
    </row>
    <row r="2230" spans="1:21" x14ac:dyDescent="0.35">
      <c r="A2230">
        <v>12379</v>
      </c>
      <c r="B2230" s="1">
        <v>45239</v>
      </c>
      <c r="C2230" s="2">
        <f>YEAR(Table2[Order Date])</f>
        <v>2023</v>
      </c>
      <c r="D2230" s="2" t="str">
        <f>TEXT(Table2[Order Date],"mmm")</f>
        <v>Nov</v>
      </c>
      <c r="E2230" t="s">
        <v>4536</v>
      </c>
      <c r="F2230" t="s">
        <v>40</v>
      </c>
      <c r="G2230" t="s">
        <v>103</v>
      </c>
      <c r="H2230" t="str">
        <f>VLOOKUP(Table2[[#This Row],[City]], Table46[], 2, FALSE)</f>
        <v>Gujarat</v>
      </c>
      <c r="I2230" t="s">
        <v>42</v>
      </c>
      <c r="J2230" t="s">
        <v>43</v>
      </c>
      <c r="K2230" t="s">
        <v>4537</v>
      </c>
      <c r="L2230" s="2">
        <v>3</v>
      </c>
      <c r="M2230" s="11">
        <v>7847</v>
      </c>
      <c r="N2230" s="6">
        <v>15</v>
      </c>
      <c r="O2230" s="4">
        <f>Table2[[#This Row],[Discount]]/100</f>
        <v>0.15</v>
      </c>
      <c r="P2230" s="4" t="str">
        <f>IF(Table2[[#This Row],[Discount%]]=0,"No Discount",
IF(Table2[[#This Row],[Discount%]]&lt;=0.1,"Medium Discount",
IF(Table2[[#This Row],[Discount%]]&lt;=0.2,"High Discount")))</f>
        <v>High Discount</v>
      </c>
      <c r="Q2230" s="9">
        <f>(Table2[Unit_Price]*Table2[Quantity])*(Table2[Discount]/100)</f>
        <v>3531.15</v>
      </c>
      <c r="R2230" s="10">
        <v>20009.849999999999</v>
      </c>
      <c r="S2230" s="10">
        <v>1604.55</v>
      </c>
      <c r="T2230" s="4">
        <f>Table2[Profit]/Table2[Sales]</f>
        <v>8.0188007406352374E-2</v>
      </c>
      <c r="U2230" t="s">
        <v>72</v>
      </c>
    </row>
    <row r="2231" spans="1:21" x14ac:dyDescent="0.35">
      <c r="A2231">
        <v>12380</v>
      </c>
      <c r="B2231" s="1">
        <v>45322</v>
      </c>
      <c r="C2231" s="2">
        <f>YEAR(Table2[Order Date])</f>
        <v>2024</v>
      </c>
      <c r="D2231" s="2" t="str">
        <f>TEXT(Table2[Order Date],"mmm")</f>
        <v>Jan</v>
      </c>
      <c r="E2231" t="s">
        <v>4538</v>
      </c>
      <c r="F2231" t="s">
        <v>40</v>
      </c>
      <c r="G2231" t="s">
        <v>110</v>
      </c>
      <c r="H2231" t="str">
        <f>VLOOKUP(Table2[[#This Row],[City]], Table46[], 2, FALSE)</f>
        <v>Gujarat</v>
      </c>
      <c r="I2231" t="s">
        <v>17</v>
      </c>
      <c r="J2231" t="s">
        <v>111</v>
      </c>
      <c r="K2231" t="s">
        <v>4539</v>
      </c>
      <c r="L2231" s="2">
        <v>2</v>
      </c>
      <c r="M2231" s="11">
        <v>50161</v>
      </c>
      <c r="N2231" s="6">
        <v>0</v>
      </c>
      <c r="O2231" s="4">
        <f>Table2[[#This Row],[Discount]]/100</f>
        <v>0</v>
      </c>
      <c r="P2231" s="4" t="str">
        <f>IF(Table2[[#This Row],[Discount%]]=0,"No Discount",
IF(Table2[[#This Row],[Discount%]]&lt;=0.1,"Medium Discount",
IF(Table2[[#This Row],[Discount%]]&lt;=0.2,"High Discount")))</f>
        <v>No Discount</v>
      </c>
      <c r="Q2231" s="9">
        <f>(Table2[Unit_Price]*Table2[Quantity])*(Table2[Discount]/100)</f>
        <v>0</v>
      </c>
      <c r="R2231" s="10">
        <v>100322</v>
      </c>
      <c r="S2231" s="10">
        <v>20051.09</v>
      </c>
      <c r="T2231" s="4">
        <f>Table2[Profit]/Table2[Sales]</f>
        <v>0.19986732720639541</v>
      </c>
      <c r="U2231" t="s">
        <v>83</v>
      </c>
    </row>
    <row r="2232" spans="1:21" x14ac:dyDescent="0.35">
      <c r="A2232">
        <v>12381</v>
      </c>
      <c r="B2232" s="1">
        <v>45650</v>
      </c>
      <c r="C2232" s="2">
        <f>YEAR(Table2[Order Date])</f>
        <v>2024</v>
      </c>
      <c r="D2232" s="2" t="str">
        <f>TEXT(Table2[Order Date],"mmm")</f>
        <v>Dec</v>
      </c>
      <c r="E2232" t="s">
        <v>4540</v>
      </c>
      <c r="F2232" t="s">
        <v>28</v>
      </c>
      <c r="G2232" t="s">
        <v>144</v>
      </c>
      <c r="H2232" t="str">
        <f>VLOOKUP(Table2[[#This Row],[City]], Table46[], 2, FALSE)</f>
        <v>Assam</v>
      </c>
      <c r="I2232" t="s">
        <v>42</v>
      </c>
      <c r="J2232" t="s">
        <v>79</v>
      </c>
      <c r="K2232" t="s">
        <v>4541</v>
      </c>
      <c r="L2232" s="2">
        <v>4</v>
      </c>
      <c r="M2232" s="11">
        <v>28128</v>
      </c>
      <c r="N2232" s="6">
        <v>20</v>
      </c>
      <c r="O2232" s="4">
        <f>Table2[[#This Row],[Discount]]/100</f>
        <v>0.2</v>
      </c>
      <c r="P2232" s="4" t="str">
        <f>IF(Table2[[#This Row],[Discount%]]=0,"No Discount",
IF(Table2[[#This Row],[Discount%]]&lt;=0.1,"Medium Discount",
IF(Table2[[#This Row],[Discount%]]&lt;=0.2,"High Discount")))</f>
        <v>High Discount</v>
      </c>
      <c r="Q2232" s="9">
        <f>(Table2[Unit_Price]*Table2[Quantity])*(Table2[Discount]/100)</f>
        <v>22502.400000000001</v>
      </c>
      <c r="R2232" s="10">
        <v>90009.600000000006</v>
      </c>
      <c r="S2232" s="10">
        <v>7856.96</v>
      </c>
      <c r="T2232" s="4">
        <f>Table2[Profit]/Table2[Sales]</f>
        <v>8.7290244596131966E-2</v>
      </c>
      <c r="U2232" t="s">
        <v>38</v>
      </c>
    </row>
    <row r="2233" spans="1:21" x14ac:dyDescent="0.35">
      <c r="A2233">
        <v>12382</v>
      </c>
      <c r="B2233" s="1">
        <v>45270</v>
      </c>
      <c r="C2233" s="2">
        <f>YEAR(Table2[Order Date])</f>
        <v>2023</v>
      </c>
      <c r="D2233" s="2" t="str">
        <f>TEXT(Table2[Order Date],"mmm")</f>
        <v>Dec</v>
      </c>
      <c r="E2233" t="s">
        <v>4542</v>
      </c>
      <c r="F2233" t="s">
        <v>40</v>
      </c>
      <c r="G2233" t="s">
        <v>50</v>
      </c>
      <c r="H2233" t="str">
        <f>VLOOKUP(Table2[[#This Row],[City]], Table46[], 2, FALSE)</f>
        <v>Maharashtra</v>
      </c>
      <c r="I2233" t="s">
        <v>96</v>
      </c>
      <c r="J2233" t="s">
        <v>214</v>
      </c>
      <c r="K2233" t="s">
        <v>4543</v>
      </c>
      <c r="L2233" s="2">
        <v>4</v>
      </c>
      <c r="M2233" s="11">
        <v>60610</v>
      </c>
      <c r="N2233" s="6">
        <v>10</v>
      </c>
      <c r="O2233" s="4">
        <f>Table2[[#This Row],[Discount]]/100</f>
        <v>0.1</v>
      </c>
      <c r="P2233" s="4" t="str">
        <f>IF(Table2[[#This Row],[Discount%]]=0,"No Discount",
IF(Table2[[#This Row],[Discount%]]&lt;=0.1,"Medium Discount",
IF(Table2[[#This Row],[Discount%]]&lt;=0.2,"High Discount")))</f>
        <v>Medium Discount</v>
      </c>
      <c r="Q2233" s="9">
        <f>(Table2[Unit_Price]*Table2[Quantity])*(Table2[Discount]/100)</f>
        <v>24244</v>
      </c>
      <c r="R2233" s="10">
        <v>218196</v>
      </c>
      <c r="S2233" s="10">
        <v>38301.449999999997</v>
      </c>
      <c r="T2233" s="4">
        <f>Table2[Profit]/Table2[Sales]</f>
        <v>0.1755369026013309</v>
      </c>
      <c r="U2233" t="s">
        <v>72</v>
      </c>
    </row>
    <row r="2234" spans="1:21" x14ac:dyDescent="0.35">
      <c r="A2234">
        <v>12383</v>
      </c>
      <c r="B2234" s="1">
        <v>45709</v>
      </c>
      <c r="C2234" s="2">
        <f>YEAR(Table2[Order Date])</f>
        <v>2025</v>
      </c>
      <c r="D2234" s="2" t="str">
        <f>TEXT(Table2[Order Date],"mmm")</f>
        <v>Feb</v>
      </c>
      <c r="E2234" t="s">
        <v>4544</v>
      </c>
      <c r="F2234" t="s">
        <v>28</v>
      </c>
      <c r="G2234" t="s">
        <v>144</v>
      </c>
      <c r="H2234" t="str">
        <f>VLOOKUP(Table2[[#This Row],[City]], Table46[], 2, FALSE)</f>
        <v>Assam</v>
      </c>
      <c r="I2234" t="s">
        <v>69</v>
      </c>
      <c r="J2234" t="s">
        <v>517</v>
      </c>
      <c r="K2234" t="s">
        <v>1455</v>
      </c>
      <c r="L2234" s="2">
        <v>2</v>
      </c>
      <c r="M2234" s="11">
        <v>29023</v>
      </c>
      <c r="N2234" s="6">
        <v>5</v>
      </c>
      <c r="O2234" s="4">
        <f>Table2[[#This Row],[Discount]]/100</f>
        <v>0.05</v>
      </c>
      <c r="P2234" s="4" t="str">
        <f>IF(Table2[[#This Row],[Discount%]]=0,"No Discount",
IF(Table2[[#This Row],[Discount%]]&lt;=0.1,"Medium Discount",
IF(Table2[[#This Row],[Discount%]]&lt;=0.2,"High Discount")))</f>
        <v>Medium Discount</v>
      </c>
      <c r="Q2234" s="9">
        <f>(Table2[Unit_Price]*Table2[Quantity])*(Table2[Discount]/100)</f>
        <v>2902.3</v>
      </c>
      <c r="R2234" s="10">
        <v>55143.7</v>
      </c>
      <c r="S2234" s="10">
        <v>5719.02</v>
      </c>
      <c r="T2234" s="4">
        <f>Table2[Profit]/Table2[Sales]</f>
        <v>0.10371121270426178</v>
      </c>
      <c r="U2234" t="s">
        <v>38</v>
      </c>
    </row>
    <row r="2235" spans="1:21" x14ac:dyDescent="0.35">
      <c r="A2235">
        <v>12384</v>
      </c>
      <c r="B2235" s="1">
        <v>45835</v>
      </c>
      <c r="C2235" s="2">
        <f>YEAR(Table2[Order Date])</f>
        <v>2025</v>
      </c>
      <c r="D2235" s="2" t="str">
        <f>TEXT(Table2[Order Date],"mmm")</f>
        <v>Jun</v>
      </c>
      <c r="E2235" t="s">
        <v>4545</v>
      </c>
      <c r="F2235" t="s">
        <v>15</v>
      </c>
      <c r="G2235" t="s">
        <v>147</v>
      </c>
      <c r="H2235" t="str">
        <f>VLOOKUP(Table2[[#This Row],[City]], Table46[], 2, FALSE)</f>
        <v>Kerala</v>
      </c>
      <c r="I2235" t="s">
        <v>17</v>
      </c>
      <c r="J2235" t="s">
        <v>100</v>
      </c>
      <c r="K2235" t="s">
        <v>4546</v>
      </c>
      <c r="L2235" s="2">
        <v>4</v>
      </c>
      <c r="M2235" s="11">
        <v>23749</v>
      </c>
      <c r="N2235" s="6">
        <v>5</v>
      </c>
      <c r="O2235" s="4">
        <f>Table2[[#This Row],[Discount]]/100</f>
        <v>0.05</v>
      </c>
      <c r="P2235" s="4" t="str">
        <f>IF(Table2[[#This Row],[Discount%]]=0,"No Discount",
IF(Table2[[#This Row],[Discount%]]&lt;=0.1,"Medium Discount",
IF(Table2[[#This Row],[Discount%]]&lt;=0.2,"High Discount")))</f>
        <v>Medium Discount</v>
      </c>
      <c r="Q2235" s="9">
        <f>(Table2[Unit_Price]*Table2[Quantity])*(Table2[Discount]/100)</f>
        <v>4749.8</v>
      </c>
      <c r="R2235" s="10">
        <v>90246.2</v>
      </c>
      <c r="S2235" s="10">
        <v>10920.14</v>
      </c>
      <c r="T2235" s="4">
        <f>Table2[Profit]/Table2[Sales]</f>
        <v>0.12100387606347968</v>
      </c>
      <c r="U2235" t="s">
        <v>33</v>
      </c>
    </row>
    <row r="2236" spans="1:21" x14ac:dyDescent="0.35">
      <c r="A2236">
        <v>12385</v>
      </c>
      <c r="B2236" s="1">
        <v>45208</v>
      </c>
      <c r="C2236" s="2">
        <f>YEAR(Table2[Order Date])</f>
        <v>2023</v>
      </c>
      <c r="D2236" s="2" t="str">
        <f>TEXT(Table2[Order Date],"mmm")</f>
        <v>Oct</v>
      </c>
      <c r="E2236" t="s">
        <v>4547</v>
      </c>
      <c r="F2236" t="s">
        <v>40</v>
      </c>
      <c r="G2236" t="s">
        <v>62</v>
      </c>
      <c r="H2236" t="str">
        <f>VLOOKUP(Table2[[#This Row],[City]], Table46[], 2, FALSE)</f>
        <v>Goa</v>
      </c>
      <c r="I2236" t="s">
        <v>24</v>
      </c>
      <c r="J2236" t="s">
        <v>133</v>
      </c>
      <c r="K2236" t="s">
        <v>4548</v>
      </c>
      <c r="L2236" s="2">
        <v>3</v>
      </c>
      <c r="M2236" s="11">
        <v>25340</v>
      </c>
      <c r="N2236" s="6">
        <v>10</v>
      </c>
      <c r="O2236" s="4">
        <f>Table2[[#This Row],[Discount]]/100</f>
        <v>0.1</v>
      </c>
      <c r="P2236" s="4" t="str">
        <f>IF(Table2[[#This Row],[Discount%]]=0,"No Discount",
IF(Table2[[#This Row],[Discount%]]&lt;=0.1,"Medium Discount",
IF(Table2[[#This Row],[Discount%]]&lt;=0.2,"High Discount")))</f>
        <v>Medium Discount</v>
      </c>
      <c r="Q2236" s="9">
        <f>(Table2[Unit_Price]*Table2[Quantity])*(Table2[Discount]/100)</f>
        <v>7602</v>
      </c>
      <c r="R2236" s="10">
        <v>68418</v>
      </c>
      <c r="S2236" s="10">
        <v>11369.64</v>
      </c>
      <c r="T2236" s="4">
        <f>Table2[Profit]/Table2[Sales]</f>
        <v>0.1661790756818381</v>
      </c>
      <c r="U2236" t="s">
        <v>83</v>
      </c>
    </row>
    <row r="2237" spans="1:21" x14ac:dyDescent="0.35">
      <c r="A2237">
        <v>12386</v>
      </c>
      <c r="B2237" s="1">
        <v>45662</v>
      </c>
      <c r="C2237" s="2">
        <f>YEAR(Table2[Order Date])</f>
        <v>2025</v>
      </c>
      <c r="D2237" s="2" t="str">
        <f>TEXT(Table2[Order Date],"mmm")</f>
        <v>Jan</v>
      </c>
      <c r="E2237" t="s">
        <v>4549</v>
      </c>
      <c r="F2237" t="s">
        <v>28</v>
      </c>
      <c r="G2237" t="s">
        <v>114</v>
      </c>
      <c r="H2237" t="str">
        <f>VLOOKUP(Table2[[#This Row],[City]], Table46[], 2, FALSE)</f>
        <v>Jharkhand</v>
      </c>
      <c r="I2237" t="s">
        <v>17</v>
      </c>
      <c r="J2237" t="s">
        <v>111</v>
      </c>
      <c r="K2237" t="s">
        <v>4550</v>
      </c>
      <c r="L2237" s="2">
        <v>3</v>
      </c>
      <c r="M2237" s="11">
        <v>71008</v>
      </c>
      <c r="N2237" s="6">
        <v>20</v>
      </c>
      <c r="O2237" s="4">
        <f>Table2[[#This Row],[Discount]]/100</f>
        <v>0.2</v>
      </c>
      <c r="P2237" s="4" t="str">
        <f>IF(Table2[[#This Row],[Discount%]]=0,"No Discount",
IF(Table2[[#This Row],[Discount%]]&lt;=0.1,"Medium Discount",
IF(Table2[[#This Row],[Discount%]]&lt;=0.2,"High Discount")))</f>
        <v>High Discount</v>
      </c>
      <c r="Q2237" s="9">
        <f>(Table2[Unit_Price]*Table2[Quantity])*(Table2[Discount]/100)</f>
        <v>42604.800000000003</v>
      </c>
      <c r="R2237" s="10">
        <v>170419.20000000001</v>
      </c>
      <c r="S2237" s="10">
        <v>16962.93</v>
      </c>
      <c r="T2237" s="4">
        <f>Table2[Profit]/Table2[Sales]</f>
        <v>9.9536495887787291E-2</v>
      </c>
      <c r="U2237" t="s">
        <v>33</v>
      </c>
    </row>
    <row r="2238" spans="1:21" x14ac:dyDescent="0.35">
      <c r="A2238">
        <v>12387</v>
      </c>
      <c r="B2238" s="1">
        <v>45551</v>
      </c>
      <c r="C2238" s="2">
        <f>YEAR(Table2[Order Date])</f>
        <v>2024</v>
      </c>
      <c r="D2238" s="2" t="str">
        <f>TEXT(Table2[Order Date],"mmm")</f>
        <v>Sep</v>
      </c>
      <c r="E2238" t="s">
        <v>4551</v>
      </c>
      <c r="F2238" t="s">
        <v>28</v>
      </c>
      <c r="G2238" t="s">
        <v>144</v>
      </c>
      <c r="H2238" t="str">
        <f>VLOOKUP(Table2[[#This Row],[City]], Table46[], 2, FALSE)</f>
        <v>Assam</v>
      </c>
      <c r="I2238" t="s">
        <v>24</v>
      </c>
      <c r="J2238" t="s">
        <v>59</v>
      </c>
      <c r="K2238" t="s">
        <v>4552</v>
      </c>
      <c r="L2238" s="2">
        <v>3</v>
      </c>
      <c r="M2238" s="11">
        <v>19514</v>
      </c>
      <c r="N2238" s="6">
        <v>10</v>
      </c>
      <c r="O2238" s="4">
        <f>Table2[[#This Row],[Discount]]/100</f>
        <v>0.1</v>
      </c>
      <c r="P2238" s="4" t="str">
        <f>IF(Table2[[#This Row],[Discount%]]=0,"No Discount",
IF(Table2[[#This Row],[Discount%]]&lt;=0.1,"Medium Discount",
IF(Table2[[#This Row],[Discount%]]&lt;=0.2,"High Discount")))</f>
        <v>Medium Discount</v>
      </c>
      <c r="Q2238" s="9">
        <f>(Table2[Unit_Price]*Table2[Quantity])*(Table2[Discount]/100)</f>
        <v>5854.2000000000007</v>
      </c>
      <c r="R2238" s="10">
        <v>52687.8</v>
      </c>
      <c r="S2238" s="10">
        <v>8916.5499999999993</v>
      </c>
      <c r="T2238" s="4">
        <f>Table2[Profit]/Table2[Sales]</f>
        <v>0.16923367458880423</v>
      </c>
      <c r="U2238" t="s">
        <v>38</v>
      </c>
    </row>
    <row r="2239" spans="1:21" x14ac:dyDescent="0.35">
      <c r="A2239">
        <v>12388</v>
      </c>
      <c r="B2239" s="1">
        <v>45260</v>
      </c>
      <c r="C2239" s="2">
        <f>YEAR(Table2[Order Date])</f>
        <v>2023</v>
      </c>
      <c r="D2239" s="2" t="str">
        <f>TEXT(Table2[Order Date],"mmm")</f>
        <v>Nov</v>
      </c>
      <c r="E2239" t="s">
        <v>4553</v>
      </c>
      <c r="F2239" t="s">
        <v>15</v>
      </c>
      <c r="G2239" t="s">
        <v>16</v>
      </c>
      <c r="H2239" t="str">
        <f>VLOOKUP(Table2[[#This Row],[City]], Table46[], 2, FALSE)</f>
        <v>Karnataka</v>
      </c>
      <c r="I2239" t="s">
        <v>42</v>
      </c>
      <c r="J2239" t="s">
        <v>446</v>
      </c>
      <c r="K2239" t="s">
        <v>2340</v>
      </c>
      <c r="L2239" s="2">
        <v>5</v>
      </c>
      <c r="M2239" s="11">
        <v>13030</v>
      </c>
      <c r="N2239" s="6">
        <v>10</v>
      </c>
      <c r="O2239" s="4">
        <f>Table2[[#This Row],[Discount]]/100</f>
        <v>0.1</v>
      </c>
      <c r="P2239" s="4" t="str">
        <f>IF(Table2[[#This Row],[Discount%]]=0,"No Discount",
IF(Table2[[#This Row],[Discount%]]&lt;=0.1,"Medium Discount",
IF(Table2[[#This Row],[Discount%]]&lt;=0.2,"High Discount")))</f>
        <v>Medium Discount</v>
      </c>
      <c r="Q2239" s="9">
        <f>(Table2[Unit_Price]*Table2[Quantity])*(Table2[Discount]/100)</f>
        <v>6515</v>
      </c>
      <c r="R2239" s="10">
        <v>58635</v>
      </c>
      <c r="S2239" s="10">
        <v>11660.93</v>
      </c>
      <c r="T2239" s="4">
        <f>Table2[Profit]/Table2[Sales]</f>
        <v>0.19887319860151786</v>
      </c>
      <c r="U2239" t="s">
        <v>38</v>
      </c>
    </row>
    <row r="2240" spans="1:21" x14ac:dyDescent="0.35">
      <c r="A2240">
        <v>12389</v>
      </c>
      <c r="B2240" s="1">
        <v>45419</v>
      </c>
      <c r="C2240" s="2">
        <f>YEAR(Table2[Order Date])</f>
        <v>2024</v>
      </c>
      <c r="D2240" s="2" t="str">
        <f>TEXT(Table2[Order Date],"mmm")</f>
        <v>May</v>
      </c>
      <c r="E2240" t="s">
        <v>4554</v>
      </c>
      <c r="F2240" t="s">
        <v>22</v>
      </c>
      <c r="G2240" t="s">
        <v>58</v>
      </c>
      <c r="H2240" t="str">
        <f>VLOOKUP(Table2[[#This Row],[City]], Table46[], 2, FALSE)</f>
        <v>Rajashtan</v>
      </c>
      <c r="I2240" t="s">
        <v>24</v>
      </c>
      <c r="J2240" t="s">
        <v>133</v>
      </c>
      <c r="K2240" t="s">
        <v>4555</v>
      </c>
      <c r="L2240" s="2">
        <v>1</v>
      </c>
      <c r="M2240" s="11">
        <v>47052</v>
      </c>
      <c r="N2240" s="6">
        <v>15</v>
      </c>
      <c r="O2240" s="4">
        <f>Table2[[#This Row],[Discount]]/100</f>
        <v>0.15</v>
      </c>
      <c r="P2240" s="4" t="str">
        <f>IF(Table2[[#This Row],[Discount%]]=0,"No Discount",
IF(Table2[[#This Row],[Discount%]]&lt;=0.1,"Medium Discount",
IF(Table2[[#This Row],[Discount%]]&lt;=0.2,"High Discount")))</f>
        <v>High Discount</v>
      </c>
      <c r="Q2240" s="9">
        <f>(Table2[Unit_Price]*Table2[Quantity])*(Table2[Discount]/100)</f>
        <v>7057.8</v>
      </c>
      <c r="R2240" s="10">
        <v>39994.199999999997</v>
      </c>
      <c r="S2240" s="10">
        <v>6682.85</v>
      </c>
      <c r="T2240" s="4">
        <f>Table2[Profit]/Table2[Sales]</f>
        <v>0.16709547884443246</v>
      </c>
      <c r="U2240" t="s">
        <v>72</v>
      </c>
    </row>
    <row r="2241" spans="1:21" x14ac:dyDescent="0.35">
      <c r="A2241">
        <v>12390</v>
      </c>
      <c r="B2241" s="1">
        <v>45713</v>
      </c>
      <c r="C2241" s="2">
        <f>YEAR(Table2[Order Date])</f>
        <v>2025</v>
      </c>
      <c r="D2241" s="2" t="str">
        <f>TEXT(Table2[Order Date],"mmm")</f>
        <v>Feb</v>
      </c>
      <c r="E2241" t="s">
        <v>4556</v>
      </c>
      <c r="F2241" t="s">
        <v>22</v>
      </c>
      <c r="G2241" t="s">
        <v>58</v>
      </c>
      <c r="H2241" t="str">
        <f>VLOOKUP(Table2[[#This Row],[City]], Table46[], 2, FALSE)</f>
        <v>Rajashtan</v>
      </c>
      <c r="I2241" t="s">
        <v>69</v>
      </c>
      <c r="J2241" t="s">
        <v>70</v>
      </c>
      <c r="K2241" t="s">
        <v>1010</v>
      </c>
      <c r="L2241" s="2">
        <v>1</v>
      </c>
      <c r="M2241" s="11">
        <v>64640</v>
      </c>
      <c r="N2241" s="6">
        <v>15</v>
      </c>
      <c r="O2241" s="4">
        <f>Table2[[#This Row],[Discount]]/100</f>
        <v>0.15</v>
      </c>
      <c r="P2241" s="4" t="str">
        <f>IF(Table2[[#This Row],[Discount%]]=0,"No Discount",
IF(Table2[[#This Row],[Discount%]]&lt;=0.1,"Medium Discount",
IF(Table2[[#This Row],[Discount%]]&lt;=0.2,"High Discount")))</f>
        <v>High Discount</v>
      </c>
      <c r="Q2241" s="9">
        <f>(Table2[Unit_Price]*Table2[Quantity])*(Table2[Discount]/100)</f>
        <v>9696</v>
      </c>
      <c r="R2241" s="10">
        <v>54944</v>
      </c>
      <c r="S2241" s="10">
        <v>10985.4</v>
      </c>
      <c r="T2241" s="4">
        <f>Table2[Profit]/Table2[Sales]</f>
        <v>0.19993811881188117</v>
      </c>
      <c r="U2241" t="s">
        <v>83</v>
      </c>
    </row>
    <row r="2242" spans="1:21" x14ac:dyDescent="0.35">
      <c r="A2242">
        <v>12391</v>
      </c>
      <c r="B2242" s="1">
        <v>45232</v>
      </c>
      <c r="C2242" s="2">
        <f>YEAR(Table2[Order Date])</f>
        <v>2023</v>
      </c>
      <c r="D2242" s="2" t="str">
        <f>TEXT(Table2[Order Date],"mmm")</f>
        <v>Nov</v>
      </c>
      <c r="E2242" t="s">
        <v>4557</v>
      </c>
      <c r="F2242" t="s">
        <v>22</v>
      </c>
      <c r="G2242" t="s">
        <v>167</v>
      </c>
      <c r="H2242" t="str">
        <f>VLOOKUP(Table2[[#This Row],[City]], Table46[], 2, FALSE)</f>
        <v>Punjab</v>
      </c>
      <c r="I2242" t="s">
        <v>96</v>
      </c>
      <c r="J2242" t="s">
        <v>138</v>
      </c>
      <c r="K2242" t="s">
        <v>4558</v>
      </c>
      <c r="L2242" s="2">
        <v>4</v>
      </c>
      <c r="M2242" s="11">
        <v>3613</v>
      </c>
      <c r="N2242" s="6">
        <v>5</v>
      </c>
      <c r="O2242" s="4">
        <f>Table2[[#This Row],[Discount]]/100</f>
        <v>0.05</v>
      </c>
      <c r="P2242" s="4" t="str">
        <f>IF(Table2[[#This Row],[Discount%]]=0,"No Discount",
IF(Table2[[#This Row],[Discount%]]&lt;=0.1,"Medium Discount",
IF(Table2[[#This Row],[Discount%]]&lt;=0.2,"High Discount")))</f>
        <v>Medium Discount</v>
      </c>
      <c r="Q2242" s="9">
        <f>(Table2[Unit_Price]*Table2[Quantity])*(Table2[Discount]/100)</f>
        <v>722.6</v>
      </c>
      <c r="R2242" s="10">
        <v>13729.4</v>
      </c>
      <c r="S2242" s="10">
        <v>830.97</v>
      </c>
      <c r="T2242" s="4">
        <f>Table2[Profit]/Table2[Sales]</f>
        <v>6.0524859061575891E-2</v>
      </c>
      <c r="U2242" t="s">
        <v>33</v>
      </c>
    </row>
    <row r="2243" spans="1:21" x14ac:dyDescent="0.35">
      <c r="A2243">
        <v>12392</v>
      </c>
      <c r="B2243" s="1">
        <v>45743</v>
      </c>
      <c r="C2243" s="2">
        <f>YEAR(Table2[Order Date])</f>
        <v>2025</v>
      </c>
      <c r="D2243" s="2" t="str">
        <f>TEXT(Table2[Order Date],"mmm")</f>
        <v>Mar</v>
      </c>
      <c r="E2243" t="s">
        <v>4559</v>
      </c>
      <c r="F2243" t="s">
        <v>40</v>
      </c>
      <c r="G2243" t="s">
        <v>50</v>
      </c>
      <c r="H2243" t="str">
        <f>VLOOKUP(Table2[[#This Row],[City]], Table46[], 2, FALSE)</f>
        <v>Maharashtra</v>
      </c>
      <c r="I2243" t="s">
        <v>69</v>
      </c>
      <c r="J2243" t="s">
        <v>115</v>
      </c>
      <c r="K2243" t="s">
        <v>4560</v>
      </c>
      <c r="L2243" s="2">
        <v>3</v>
      </c>
      <c r="M2243" s="11">
        <v>28304</v>
      </c>
      <c r="N2243" s="6">
        <v>5</v>
      </c>
      <c r="O2243" s="4">
        <f>Table2[[#This Row],[Discount]]/100</f>
        <v>0.05</v>
      </c>
      <c r="P2243" s="4" t="str">
        <f>IF(Table2[[#This Row],[Discount%]]=0,"No Discount",
IF(Table2[[#This Row],[Discount%]]&lt;=0.1,"Medium Discount",
IF(Table2[[#This Row],[Discount%]]&lt;=0.2,"High Discount")))</f>
        <v>Medium Discount</v>
      </c>
      <c r="Q2243" s="9">
        <f>(Table2[Unit_Price]*Table2[Quantity])*(Table2[Discount]/100)</f>
        <v>4245.6000000000004</v>
      </c>
      <c r="R2243" s="10">
        <v>80666.399999999994</v>
      </c>
      <c r="S2243" s="10">
        <v>8648.7999999999993</v>
      </c>
      <c r="T2243" s="4">
        <f>Table2[Profit]/Table2[Sales]</f>
        <v>0.10721688336159789</v>
      </c>
      <c r="U2243" t="s">
        <v>33</v>
      </c>
    </row>
    <row r="2244" spans="1:21" x14ac:dyDescent="0.35">
      <c r="A2244">
        <v>12393</v>
      </c>
      <c r="B2244" s="1">
        <v>45515</v>
      </c>
      <c r="C2244" s="2">
        <f>YEAR(Table2[Order Date])</f>
        <v>2024</v>
      </c>
      <c r="D2244" s="2" t="str">
        <f>TEXT(Table2[Order Date],"mmm")</f>
        <v>Aug</v>
      </c>
      <c r="E2244" t="s">
        <v>4561</v>
      </c>
      <c r="F2244" t="s">
        <v>22</v>
      </c>
      <c r="G2244" t="s">
        <v>167</v>
      </c>
      <c r="H2244" t="str">
        <f>VLOOKUP(Table2[[#This Row],[City]], Table46[], 2, FALSE)</f>
        <v>Punjab</v>
      </c>
      <c r="I2244" t="s">
        <v>96</v>
      </c>
      <c r="J2244" t="s">
        <v>214</v>
      </c>
      <c r="K2244" t="s">
        <v>4562</v>
      </c>
      <c r="L2244" s="2">
        <v>2</v>
      </c>
      <c r="M2244" s="11">
        <v>26749</v>
      </c>
      <c r="N2244" s="6">
        <v>20</v>
      </c>
      <c r="O2244" s="4">
        <f>Table2[[#This Row],[Discount]]/100</f>
        <v>0.2</v>
      </c>
      <c r="P2244" s="4" t="str">
        <f>IF(Table2[[#This Row],[Discount%]]=0,"No Discount",
IF(Table2[[#This Row],[Discount%]]&lt;=0.1,"Medium Discount",
IF(Table2[[#This Row],[Discount%]]&lt;=0.2,"High Discount")))</f>
        <v>High Discount</v>
      </c>
      <c r="Q2244" s="9">
        <f>(Table2[Unit_Price]*Table2[Quantity])*(Table2[Discount]/100)</f>
        <v>10699.6</v>
      </c>
      <c r="R2244" s="10">
        <v>42798.400000000001</v>
      </c>
      <c r="S2244" s="10">
        <v>5163.93</v>
      </c>
      <c r="T2244" s="4">
        <f>Table2[Profit]/Table2[Sales]</f>
        <v>0.12065708063852855</v>
      </c>
      <c r="U2244" t="s">
        <v>83</v>
      </c>
    </row>
    <row r="2245" spans="1:21" x14ac:dyDescent="0.35">
      <c r="A2245">
        <v>12395</v>
      </c>
      <c r="B2245" s="1">
        <v>45435</v>
      </c>
      <c r="C2245" s="2">
        <f>YEAR(Table2[Order Date])</f>
        <v>2024</v>
      </c>
      <c r="D2245" s="2" t="str">
        <f>TEXT(Table2[Order Date],"mmm")</f>
        <v>May</v>
      </c>
      <c r="E2245" t="s">
        <v>4565</v>
      </c>
      <c r="F2245" t="s">
        <v>22</v>
      </c>
      <c r="G2245" t="s">
        <v>58</v>
      </c>
      <c r="H2245" t="str">
        <f>VLOOKUP(Table2[[#This Row],[City]], Table46[], 2, FALSE)</f>
        <v>Rajashtan</v>
      </c>
      <c r="I2245" t="s">
        <v>17</v>
      </c>
      <c r="J2245" t="s">
        <v>55</v>
      </c>
      <c r="K2245" t="s">
        <v>1296</v>
      </c>
      <c r="L2245" s="2">
        <v>2</v>
      </c>
      <c r="M2245" s="11">
        <v>68743</v>
      </c>
      <c r="N2245" s="6">
        <v>15</v>
      </c>
      <c r="O2245" s="4">
        <f>Table2[[#This Row],[Discount]]/100</f>
        <v>0.15</v>
      </c>
      <c r="P2245" s="4" t="str">
        <f>IF(Table2[[#This Row],[Discount%]]=0,"No Discount",
IF(Table2[[#This Row],[Discount%]]&lt;=0.1,"Medium Discount",
IF(Table2[[#This Row],[Discount%]]&lt;=0.2,"High Discount")))</f>
        <v>High Discount</v>
      </c>
      <c r="Q2245" s="9">
        <f>(Table2[Unit_Price]*Table2[Quantity])*(Table2[Discount]/100)</f>
        <v>20622.899999999998</v>
      </c>
      <c r="R2245" s="10">
        <v>116863.1</v>
      </c>
      <c r="S2245" s="10">
        <v>28129.25</v>
      </c>
      <c r="T2245" s="4">
        <f>Table2[Profit]/Table2[Sales]</f>
        <v>0.24070258276564629</v>
      </c>
      <c r="U2245" t="s">
        <v>33</v>
      </c>
    </row>
    <row r="2246" spans="1:21" x14ac:dyDescent="0.35">
      <c r="A2246">
        <v>12396</v>
      </c>
      <c r="B2246" s="1">
        <v>45708</v>
      </c>
      <c r="C2246" s="2">
        <f>YEAR(Table2[Order Date])</f>
        <v>2025</v>
      </c>
      <c r="D2246" s="2" t="str">
        <f>TEXT(Table2[Order Date],"mmm")</f>
        <v>Feb</v>
      </c>
      <c r="E2246" t="s">
        <v>4566</v>
      </c>
      <c r="F2246" t="s">
        <v>15</v>
      </c>
      <c r="G2246" t="s">
        <v>147</v>
      </c>
      <c r="H2246" t="str">
        <f>VLOOKUP(Table2[[#This Row],[City]], Table46[], 2, FALSE)</f>
        <v>Kerala</v>
      </c>
      <c r="I2246" t="s">
        <v>42</v>
      </c>
      <c r="J2246" t="s">
        <v>79</v>
      </c>
      <c r="K2246" t="s">
        <v>4567</v>
      </c>
      <c r="L2246" s="2">
        <v>5</v>
      </c>
      <c r="M2246" s="11">
        <v>21064</v>
      </c>
      <c r="N2246" s="6">
        <v>0</v>
      </c>
      <c r="O2246" s="4">
        <f>Table2[[#This Row],[Discount]]/100</f>
        <v>0</v>
      </c>
      <c r="P2246" s="4" t="str">
        <f>IF(Table2[[#This Row],[Discount%]]=0,"No Discount",
IF(Table2[[#This Row],[Discount%]]&lt;=0.1,"Medium Discount",
IF(Table2[[#This Row],[Discount%]]&lt;=0.2,"High Discount")))</f>
        <v>No Discount</v>
      </c>
      <c r="Q2246" s="9">
        <f>(Table2[Unit_Price]*Table2[Quantity])*(Table2[Discount]/100)</f>
        <v>0</v>
      </c>
      <c r="R2246" s="10">
        <v>105320</v>
      </c>
      <c r="S2246" s="10">
        <v>15690.81</v>
      </c>
      <c r="T2246" s="4">
        <f>Table2[Profit]/Table2[Sales]</f>
        <v>0.14898224458792253</v>
      </c>
      <c r="U2246" t="s">
        <v>72</v>
      </c>
    </row>
    <row r="2247" spans="1:21" x14ac:dyDescent="0.35">
      <c r="A2247">
        <v>12397</v>
      </c>
      <c r="B2247" s="1">
        <v>45245</v>
      </c>
      <c r="C2247" s="2">
        <f>YEAR(Table2[Order Date])</f>
        <v>2023</v>
      </c>
      <c r="D2247" s="2" t="str">
        <f>TEXT(Table2[Order Date],"mmm")</f>
        <v>Nov</v>
      </c>
      <c r="E2247" t="s">
        <v>4568</v>
      </c>
      <c r="F2247" t="s">
        <v>40</v>
      </c>
      <c r="G2247" t="s">
        <v>41</v>
      </c>
      <c r="H2247" t="str">
        <f>VLOOKUP(Table2[[#This Row],[City]], Table46[], 2, FALSE)</f>
        <v>Maharashtra</v>
      </c>
      <c r="I2247" t="s">
        <v>86</v>
      </c>
      <c r="J2247" t="s">
        <v>118</v>
      </c>
      <c r="K2247" t="s">
        <v>2135</v>
      </c>
      <c r="L2247" s="2">
        <v>1</v>
      </c>
      <c r="M2247" s="11">
        <v>75876</v>
      </c>
      <c r="N2247" s="6">
        <v>20</v>
      </c>
      <c r="O2247" s="4">
        <f>Table2[[#This Row],[Discount]]/100</f>
        <v>0.2</v>
      </c>
      <c r="P2247" s="4" t="str">
        <f>IF(Table2[[#This Row],[Discount%]]=0,"No Discount",
IF(Table2[[#This Row],[Discount%]]&lt;=0.1,"Medium Discount",
IF(Table2[[#This Row],[Discount%]]&lt;=0.2,"High Discount")))</f>
        <v>High Discount</v>
      </c>
      <c r="Q2247" s="9">
        <f>(Table2[Unit_Price]*Table2[Quantity])*(Table2[Discount]/100)</f>
        <v>15175.2</v>
      </c>
      <c r="R2247" s="10">
        <v>60700.800000000003</v>
      </c>
      <c r="S2247" s="10">
        <v>7216.55</v>
      </c>
      <c r="T2247" s="4">
        <f>Table2[Profit]/Table2[Sales]</f>
        <v>0.11888723048131161</v>
      </c>
      <c r="U2247" t="s">
        <v>38</v>
      </c>
    </row>
    <row r="2248" spans="1:21" x14ac:dyDescent="0.35">
      <c r="A2248">
        <v>12398</v>
      </c>
      <c r="B2248" s="1">
        <v>45561</v>
      </c>
      <c r="C2248" s="2">
        <f>YEAR(Table2[Order Date])</f>
        <v>2024</v>
      </c>
      <c r="D2248" s="2" t="str">
        <f>TEXT(Table2[Order Date],"mmm")</f>
        <v>Sep</v>
      </c>
      <c r="E2248" t="s">
        <v>4569</v>
      </c>
      <c r="F2248" t="s">
        <v>15</v>
      </c>
      <c r="G2248" t="s">
        <v>93</v>
      </c>
      <c r="H2248" t="str">
        <f>VLOOKUP(Table2[[#This Row],[City]], Table46[], 2, FALSE)</f>
        <v>Tamil Nadu</v>
      </c>
      <c r="I2248" t="s">
        <v>42</v>
      </c>
      <c r="J2248" t="s">
        <v>79</v>
      </c>
      <c r="K2248" t="s">
        <v>4570</v>
      </c>
      <c r="L2248" s="2">
        <v>2</v>
      </c>
      <c r="M2248" s="11">
        <v>23175</v>
      </c>
      <c r="N2248" s="6">
        <v>20</v>
      </c>
      <c r="O2248" s="4">
        <f>Table2[[#This Row],[Discount]]/100</f>
        <v>0.2</v>
      </c>
      <c r="P2248" s="4" t="str">
        <f>IF(Table2[[#This Row],[Discount%]]=0,"No Discount",
IF(Table2[[#This Row],[Discount%]]&lt;=0.1,"Medium Discount",
IF(Table2[[#This Row],[Discount%]]&lt;=0.2,"High Discount")))</f>
        <v>High Discount</v>
      </c>
      <c r="Q2248" s="9">
        <f>(Table2[Unit_Price]*Table2[Quantity])*(Table2[Discount]/100)</f>
        <v>9270</v>
      </c>
      <c r="R2248" s="10">
        <v>37080</v>
      </c>
      <c r="S2248" s="10">
        <v>6557.49</v>
      </c>
      <c r="T2248" s="4">
        <f>Table2[Profit]/Table2[Sales]</f>
        <v>0.17684708737864077</v>
      </c>
      <c r="U2248" t="s">
        <v>33</v>
      </c>
    </row>
    <row r="2249" spans="1:21" x14ac:dyDescent="0.35">
      <c r="A2249">
        <v>12399</v>
      </c>
      <c r="B2249" s="1">
        <v>45399</v>
      </c>
      <c r="C2249" s="2">
        <f>YEAR(Table2[Order Date])</f>
        <v>2024</v>
      </c>
      <c r="D2249" s="2" t="str">
        <f>TEXT(Table2[Order Date],"mmm")</f>
        <v>Apr</v>
      </c>
      <c r="E2249" t="s">
        <v>4571</v>
      </c>
      <c r="F2249" t="s">
        <v>15</v>
      </c>
      <c r="G2249" t="s">
        <v>147</v>
      </c>
      <c r="H2249" t="str">
        <f>VLOOKUP(Table2[[#This Row],[City]], Table46[], 2, FALSE)</f>
        <v>Kerala</v>
      </c>
      <c r="I2249" t="s">
        <v>96</v>
      </c>
      <c r="J2249" t="s">
        <v>156</v>
      </c>
      <c r="K2249" t="s">
        <v>4572</v>
      </c>
      <c r="L2249" s="2">
        <v>3</v>
      </c>
      <c r="M2249" s="11">
        <v>60450</v>
      </c>
      <c r="N2249" s="6">
        <v>10</v>
      </c>
      <c r="O2249" s="4">
        <f>Table2[[#This Row],[Discount]]/100</f>
        <v>0.1</v>
      </c>
      <c r="P2249" s="4" t="str">
        <f>IF(Table2[[#This Row],[Discount%]]=0,"No Discount",
IF(Table2[[#This Row],[Discount%]]&lt;=0.1,"Medium Discount",
IF(Table2[[#This Row],[Discount%]]&lt;=0.2,"High Discount")))</f>
        <v>Medium Discount</v>
      </c>
      <c r="Q2249" s="9">
        <f>(Table2[Unit_Price]*Table2[Quantity])*(Table2[Discount]/100)</f>
        <v>18135</v>
      </c>
      <c r="R2249" s="10">
        <v>163215</v>
      </c>
      <c r="S2249" s="10">
        <v>30673.62</v>
      </c>
      <c r="T2249" s="4">
        <f>Table2[Profit]/Table2[Sales]</f>
        <v>0.18793382961124896</v>
      </c>
      <c r="U2249" t="s">
        <v>83</v>
      </c>
    </row>
    <row r="2250" spans="1:21" x14ac:dyDescent="0.35">
      <c r="A2250">
        <v>12400</v>
      </c>
      <c r="B2250" s="1">
        <v>45521</v>
      </c>
      <c r="C2250" s="2">
        <f>YEAR(Table2[Order Date])</f>
        <v>2024</v>
      </c>
      <c r="D2250" s="2" t="str">
        <f>TEXT(Table2[Order Date],"mmm")</f>
        <v>Aug</v>
      </c>
      <c r="E2250" t="s">
        <v>4573</v>
      </c>
      <c r="F2250" t="s">
        <v>22</v>
      </c>
      <c r="G2250" t="s">
        <v>54</v>
      </c>
      <c r="H2250" t="str">
        <f>VLOOKUP(Table2[[#This Row],[City]], Table46[], 2, FALSE)</f>
        <v>Uttar Pradesh</v>
      </c>
      <c r="I2250" t="s">
        <v>96</v>
      </c>
      <c r="J2250" t="s">
        <v>138</v>
      </c>
      <c r="K2250" t="s">
        <v>4574</v>
      </c>
      <c r="L2250" s="2">
        <v>5</v>
      </c>
      <c r="M2250" s="11">
        <v>68807</v>
      </c>
      <c r="N2250" s="6">
        <v>20</v>
      </c>
      <c r="O2250" s="4">
        <f>Table2[[#This Row],[Discount]]/100</f>
        <v>0.2</v>
      </c>
      <c r="P2250" s="4" t="str">
        <f>IF(Table2[[#This Row],[Discount%]]=0,"No Discount",
IF(Table2[[#This Row],[Discount%]]&lt;=0.1,"Medium Discount",
IF(Table2[[#This Row],[Discount%]]&lt;=0.2,"High Discount")))</f>
        <v>High Discount</v>
      </c>
      <c r="Q2250" s="9">
        <f>(Table2[Unit_Price]*Table2[Quantity])*(Table2[Discount]/100)</f>
        <v>68807</v>
      </c>
      <c r="R2250" s="10">
        <v>275228</v>
      </c>
      <c r="S2250" s="10">
        <v>64282.84</v>
      </c>
      <c r="T2250" s="4">
        <f>Table2[Profit]/Table2[Sales]</f>
        <v>0.23356213757321201</v>
      </c>
      <c r="U2250" t="s">
        <v>20</v>
      </c>
    </row>
    <row r="2251" spans="1:21" x14ac:dyDescent="0.35">
      <c r="A2251">
        <v>12401</v>
      </c>
      <c r="B2251" s="1">
        <v>45825</v>
      </c>
      <c r="C2251" s="2">
        <f>YEAR(Table2[Order Date])</f>
        <v>2025</v>
      </c>
      <c r="D2251" s="2" t="str">
        <f>TEXT(Table2[Order Date],"mmm")</f>
        <v>Jun</v>
      </c>
      <c r="E2251" t="s">
        <v>4575</v>
      </c>
      <c r="F2251" t="s">
        <v>22</v>
      </c>
      <c r="G2251" t="s">
        <v>23</v>
      </c>
      <c r="H2251" t="str">
        <f>VLOOKUP(Table2[[#This Row],[City]], Table46[], 2, FALSE)</f>
        <v>Delhi</v>
      </c>
      <c r="I2251" t="s">
        <v>75</v>
      </c>
      <c r="J2251" t="s">
        <v>76</v>
      </c>
      <c r="K2251" t="s">
        <v>4576</v>
      </c>
      <c r="L2251" s="2">
        <v>3</v>
      </c>
      <c r="M2251" s="11">
        <v>28485</v>
      </c>
      <c r="N2251" s="6">
        <v>20</v>
      </c>
      <c r="O2251" s="4">
        <f>Table2[[#This Row],[Discount]]/100</f>
        <v>0.2</v>
      </c>
      <c r="P2251" s="4" t="str">
        <f>IF(Table2[[#This Row],[Discount%]]=0,"No Discount",
IF(Table2[[#This Row],[Discount%]]&lt;=0.1,"Medium Discount",
IF(Table2[[#This Row],[Discount%]]&lt;=0.2,"High Discount")))</f>
        <v>High Discount</v>
      </c>
      <c r="Q2251" s="9">
        <f>(Table2[Unit_Price]*Table2[Quantity])*(Table2[Discount]/100)</f>
        <v>17091</v>
      </c>
      <c r="R2251" s="10">
        <v>68364</v>
      </c>
      <c r="S2251" s="10">
        <v>9006.11</v>
      </c>
      <c r="T2251" s="4">
        <f>Table2[Profit]/Table2[Sales]</f>
        <v>0.13173761043824236</v>
      </c>
      <c r="U2251" t="s">
        <v>20</v>
      </c>
    </row>
    <row r="2252" spans="1:21" x14ac:dyDescent="0.35">
      <c r="A2252">
        <v>12402</v>
      </c>
      <c r="B2252" s="1">
        <v>45693</v>
      </c>
      <c r="C2252" s="2">
        <f>YEAR(Table2[Order Date])</f>
        <v>2025</v>
      </c>
      <c r="D2252" s="2" t="str">
        <f>TEXT(Table2[Order Date],"mmm")</f>
        <v>Feb</v>
      </c>
      <c r="E2252" t="s">
        <v>4577</v>
      </c>
      <c r="F2252" t="s">
        <v>28</v>
      </c>
      <c r="G2252" t="s">
        <v>114</v>
      </c>
      <c r="H2252" t="str">
        <f>VLOOKUP(Table2[[#This Row],[City]], Table46[], 2, FALSE)</f>
        <v>Jharkhand</v>
      </c>
      <c r="I2252" t="s">
        <v>46</v>
      </c>
      <c r="J2252" t="s">
        <v>201</v>
      </c>
      <c r="K2252" t="s">
        <v>4578</v>
      </c>
      <c r="L2252" s="2">
        <v>3</v>
      </c>
      <c r="M2252" s="11">
        <v>17504</v>
      </c>
      <c r="N2252" s="6">
        <v>0</v>
      </c>
      <c r="O2252" s="4">
        <f>Table2[[#This Row],[Discount]]/100</f>
        <v>0</v>
      </c>
      <c r="P2252" s="4" t="str">
        <f>IF(Table2[[#This Row],[Discount%]]=0,"No Discount",
IF(Table2[[#This Row],[Discount%]]&lt;=0.1,"Medium Discount",
IF(Table2[[#This Row],[Discount%]]&lt;=0.2,"High Discount")))</f>
        <v>No Discount</v>
      </c>
      <c r="Q2252" s="9">
        <f>(Table2[Unit_Price]*Table2[Quantity])*(Table2[Discount]/100)</f>
        <v>0</v>
      </c>
      <c r="R2252" s="10">
        <v>52512</v>
      </c>
      <c r="S2252" s="10">
        <v>7966.85</v>
      </c>
      <c r="T2252" s="4">
        <f>Table2[Profit]/Table2[Sales]</f>
        <v>0.15171484613040828</v>
      </c>
      <c r="U2252" t="s">
        <v>20</v>
      </c>
    </row>
    <row r="2253" spans="1:21" x14ac:dyDescent="0.35">
      <c r="A2253">
        <v>12403</v>
      </c>
      <c r="B2253" s="1">
        <v>45740</v>
      </c>
      <c r="C2253" s="2">
        <f>YEAR(Table2[Order Date])</f>
        <v>2025</v>
      </c>
      <c r="D2253" s="2" t="str">
        <f>TEXT(Table2[Order Date],"mmm")</f>
        <v>Mar</v>
      </c>
      <c r="E2253" t="s">
        <v>4579</v>
      </c>
      <c r="F2253" t="s">
        <v>28</v>
      </c>
      <c r="G2253" t="s">
        <v>29</v>
      </c>
      <c r="H2253" t="str">
        <f>VLOOKUP(Table2[[#This Row],[City]], Table46[], 2, FALSE)</f>
        <v>Bihar</v>
      </c>
      <c r="I2253" t="s">
        <v>75</v>
      </c>
      <c r="J2253" t="s">
        <v>76</v>
      </c>
      <c r="K2253" t="s">
        <v>4580</v>
      </c>
      <c r="L2253" s="2">
        <v>4</v>
      </c>
      <c r="M2253" s="11">
        <v>65133</v>
      </c>
      <c r="N2253" s="6">
        <v>5</v>
      </c>
      <c r="O2253" s="4">
        <f>Table2[[#This Row],[Discount]]/100</f>
        <v>0.05</v>
      </c>
      <c r="P2253" s="4" t="str">
        <f>IF(Table2[[#This Row],[Discount%]]=0,"No Discount",
IF(Table2[[#This Row],[Discount%]]&lt;=0.1,"Medium Discount",
IF(Table2[[#This Row],[Discount%]]&lt;=0.2,"High Discount")))</f>
        <v>Medium Discount</v>
      </c>
      <c r="Q2253" s="9">
        <f>(Table2[Unit_Price]*Table2[Quantity])*(Table2[Discount]/100)</f>
        <v>13026.6</v>
      </c>
      <c r="R2253" s="10">
        <v>247505.4</v>
      </c>
      <c r="S2253" s="10">
        <v>19976.23</v>
      </c>
      <c r="T2253" s="4">
        <f>Table2[Profit]/Table2[Sales]</f>
        <v>8.0710279452488709E-2</v>
      </c>
      <c r="U2253" t="s">
        <v>33</v>
      </c>
    </row>
    <row r="2254" spans="1:21" x14ac:dyDescent="0.35">
      <c r="A2254">
        <v>12404</v>
      </c>
      <c r="B2254" s="1">
        <v>45417</v>
      </c>
      <c r="C2254" s="2">
        <f>YEAR(Table2[Order Date])</f>
        <v>2024</v>
      </c>
      <c r="D2254" s="2" t="str">
        <f>TEXT(Table2[Order Date],"mmm")</f>
        <v>May</v>
      </c>
      <c r="E2254" t="s">
        <v>4581</v>
      </c>
      <c r="F2254" t="s">
        <v>28</v>
      </c>
      <c r="G2254" t="s">
        <v>85</v>
      </c>
      <c r="H2254" t="str">
        <f>VLOOKUP(Table2[[#This Row],[City]], Table46[], 2, FALSE)</f>
        <v>Odisha</v>
      </c>
      <c r="I2254" t="s">
        <v>96</v>
      </c>
      <c r="J2254" t="s">
        <v>156</v>
      </c>
      <c r="K2254" t="s">
        <v>3768</v>
      </c>
      <c r="L2254" s="2">
        <v>3</v>
      </c>
      <c r="M2254" s="11">
        <v>10190</v>
      </c>
      <c r="N2254" s="6">
        <v>0</v>
      </c>
      <c r="O2254" s="4">
        <f>Table2[[#This Row],[Discount]]/100</f>
        <v>0</v>
      </c>
      <c r="P2254" s="4" t="str">
        <f>IF(Table2[[#This Row],[Discount%]]=0,"No Discount",
IF(Table2[[#This Row],[Discount%]]&lt;=0.1,"Medium Discount",
IF(Table2[[#This Row],[Discount%]]&lt;=0.2,"High Discount")))</f>
        <v>No Discount</v>
      </c>
      <c r="Q2254" s="9">
        <f>(Table2[Unit_Price]*Table2[Quantity])*(Table2[Discount]/100)</f>
        <v>0</v>
      </c>
      <c r="R2254" s="10">
        <v>30570</v>
      </c>
      <c r="S2254" s="10">
        <v>3680.78</v>
      </c>
      <c r="T2254" s="4">
        <f>Table2[Profit]/Table2[Sales]</f>
        <v>0.12040497219496239</v>
      </c>
      <c r="U2254" t="s">
        <v>83</v>
      </c>
    </row>
    <row r="2255" spans="1:21" x14ac:dyDescent="0.35">
      <c r="A2255">
        <v>12405</v>
      </c>
      <c r="B2255" s="1">
        <v>45713</v>
      </c>
      <c r="C2255" s="2">
        <f>YEAR(Table2[Order Date])</f>
        <v>2025</v>
      </c>
      <c r="D2255" s="2" t="str">
        <f>TEXT(Table2[Order Date],"mmm")</f>
        <v>Feb</v>
      </c>
      <c r="E2255" t="s">
        <v>4582</v>
      </c>
      <c r="F2255" t="s">
        <v>15</v>
      </c>
      <c r="G2255" t="s">
        <v>16</v>
      </c>
      <c r="H2255" t="str">
        <f>VLOOKUP(Table2[[#This Row],[City]], Table46[], 2, FALSE)</f>
        <v>Karnataka</v>
      </c>
      <c r="I2255" t="s">
        <v>129</v>
      </c>
      <c r="J2255" t="s">
        <v>148</v>
      </c>
      <c r="K2255" t="s">
        <v>4583</v>
      </c>
      <c r="L2255" s="2">
        <v>3</v>
      </c>
      <c r="M2255" s="11">
        <v>40930</v>
      </c>
      <c r="N2255" s="6">
        <v>5</v>
      </c>
      <c r="O2255" s="4">
        <f>Table2[[#This Row],[Discount]]/100</f>
        <v>0.05</v>
      </c>
      <c r="P2255" s="4" t="str">
        <f>IF(Table2[[#This Row],[Discount%]]=0,"No Discount",
IF(Table2[[#This Row],[Discount%]]&lt;=0.1,"Medium Discount",
IF(Table2[[#This Row],[Discount%]]&lt;=0.2,"High Discount")))</f>
        <v>Medium Discount</v>
      </c>
      <c r="Q2255" s="9">
        <f>(Table2[Unit_Price]*Table2[Quantity])*(Table2[Discount]/100)</f>
        <v>6139.5</v>
      </c>
      <c r="R2255" s="10">
        <v>116650.5</v>
      </c>
      <c r="S2255" s="10">
        <v>28884.86</v>
      </c>
      <c r="T2255" s="4">
        <f>Table2[Profit]/Table2[Sales]</f>
        <v>0.24761882718033784</v>
      </c>
      <c r="U2255" t="s">
        <v>72</v>
      </c>
    </row>
    <row r="2256" spans="1:21" x14ac:dyDescent="0.35">
      <c r="A2256">
        <v>12406</v>
      </c>
      <c r="B2256" s="1">
        <v>45344</v>
      </c>
      <c r="C2256" s="2">
        <f>YEAR(Table2[Order Date])</f>
        <v>2024</v>
      </c>
      <c r="D2256" s="2" t="str">
        <f>TEXT(Table2[Order Date],"mmm")</f>
        <v>Feb</v>
      </c>
      <c r="E2256" t="s">
        <v>4584</v>
      </c>
      <c r="F2256" t="s">
        <v>22</v>
      </c>
      <c r="G2256" t="s">
        <v>58</v>
      </c>
      <c r="H2256" t="str">
        <f>VLOOKUP(Table2[[#This Row],[City]], Table46[], 2, FALSE)</f>
        <v>Rajashtan</v>
      </c>
      <c r="I2256" t="s">
        <v>24</v>
      </c>
      <c r="J2256" t="s">
        <v>25</v>
      </c>
      <c r="K2256" t="s">
        <v>3952</v>
      </c>
      <c r="L2256" s="2">
        <v>5</v>
      </c>
      <c r="M2256" s="11">
        <v>68503</v>
      </c>
      <c r="N2256" s="6">
        <v>15</v>
      </c>
      <c r="O2256" s="4">
        <f>Table2[[#This Row],[Discount]]/100</f>
        <v>0.15</v>
      </c>
      <c r="P2256" s="4" t="str">
        <f>IF(Table2[[#This Row],[Discount%]]=0,"No Discount",
IF(Table2[[#This Row],[Discount%]]&lt;=0.1,"Medium Discount",
IF(Table2[[#This Row],[Discount%]]&lt;=0.2,"High Discount")))</f>
        <v>High Discount</v>
      </c>
      <c r="Q2256" s="9">
        <f>(Table2[Unit_Price]*Table2[Quantity])*(Table2[Discount]/100)</f>
        <v>51377.25</v>
      </c>
      <c r="R2256" s="10">
        <v>291137.75</v>
      </c>
      <c r="S2256" s="10">
        <v>35054.49</v>
      </c>
      <c r="T2256" s="4">
        <f>Table2[Profit]/Table2[Sales]</f>
        <v>0.12040516903081101</v>
      </c>
      <c r="U2256" t="s">
        <v>38</v>
      </c>
    </row>
    <row r="2257" spans="1:21" x14ac:dyDescent="0.35">
      <c r="A2257">
        <v>12407</v>
      </c>
      <c r="B2257" s="1">
        <v>45595</v>
      </c>
      <c r="C2257" s="2">
        <f>YEAR(Table2[Order Date])</f>
        <v>2024</v>
      </c>
      <c r="D2257" s="2" t="str">
        <f>TEXT(Table2[Order Date],"mmm")</f>
        <v>Oct</v>
      </c>
      <c r="E2257" t="s">
        <v>4585</v>
      </c>
      <c r="F2257" t="s">
        <v>22</v>
      </c>
      <c r="G2257" t="s">
        <v>58</v>
      </c>
      <c r="H2257" t="str">
        <f>VLOOKUP(Table2[[#This Row],[City]], Table46[], 2, FALSE)</f>
        <v>Rajashtan</v>
      </c>
      <c r="I2257" t="s">
        <v>129</v>
      </c>
      <c r="J2257" t="s">
        <v>159</v>
      </c>
      <c r="K2257" t="s">
        <v>4586</v>
      </c>
      <c r="L2257" s="2">
        <v>2</v>
      </c>
      <c r="M2257" s="11">
        <v>11277</v>
      </c>
      <c r="N2257" s="6">
        <v>5</v>
      </c>
      <c r="O2257" s="4">
        <f>Table2[[#This Row],[Discount]]/100</f>
        <v>0.05</v>
      </c>
      <c r="P2257" s="4" t="str">
        <f>IF(Table2[[#This Row],[Discount%]]=0,"No Discount",
IF(Table2[[#This Row],[Discount%]]&lt;=0.1,"Medium Discount",
IF(Table2[[#This Row],[Discount%]]&lt;=0.2,"High Discount")))</f>
        <v>Medium Discount</v>
      </c>
      <c r="Q2257" s="9">
        <f>(Table2[Unit_Price]*Table2[Quantity])*(Table2[Discount]/100)</f>
        <v>1127.7</v>
      </c>
      <c r="R2257" s="10">
        <v>21426.3</v>
      </c>
      <c r="S2257" s="10">
        <v>3629.78</v>
      </c>
      <c r="T2257" s="4">
        <f>Table2[Profit]/Table2[Sales]</f>
        <v>0.1694076905485315</v>
      </c>
      <c r="U2257" t="s">
        <v>38</v>
      </c>
    </row>
    <row r="2258" spans="1:21" x14ac:dyDescent="0.35">
      <c r="A2258">
        <v>12408</v>
      </c>
      <c r="B2258" s="1">
        <v>45257</v>
      </c>
      <c r="C2258" s="2">
        <f>YEAR(Table2[Order Date])</f>
        <v>2023</v>
      </c>
      <c r="D2258" s="2" t="str">
        <f>TEXT(Table2[Order Date],"mmm")</f>
        <v>Nov</v>
      </c>
      <c r="E2258" t="s">
        <v>4587</v>
      </c>
      <c r="F2258" t="s">
        <v>15</v>
      </c>
      <c r="G2258" t="s">
        <v>174</v>
      </c>
      <c r="H2258" t="str">
        <f>VLOOKUP(Table2[[#This Row],[City]], Table46[], 2, FALSE)</f>
        <v>Tamil Nadu</v>
      </c>
      <c r="I2258" t="s">
        <v>46</v>
      </c>
      <c r="J2258" t="s">
        <v>126</v>
      </c>
      <c r="K2258" t="s">
        <v>4588</v>
      </c>
      <c r="L2258" s="2">
        <v>4</v>
      </c>
      <c r="M2258" s="11">
        <v>63420</v>
      </c>
      <c r="N2258" s="6">
        <v>5</v>
      </c>
      <c r="O2258" s="4">
        <f>Table2[[#This Row],[Discount]]/100</f>
        <v>0.05</v>
      </c>
      <c r="P2258" s="4" t="str">
        <f>IF(Table2[[#This Row],[Discount%]]=0,"No Discount",
IF(Table2[[#This Row],[Discount%]]&lt;=0.1,"Medium Discount",
IF(Table2[[#This Row],[Discount%]]&lt;=0.2,"High Discount")))</f>
        <v>Medium Discount</v>
      </c>
      <c r="Q2258" s="9">
        <f>(Table2[Unit_Price]*Table2[Quantity])*(Table2[Discount]/100)</f>
        <v>12684</v>
      </c>
      <c r="R2258" s="10">
        <v>240996</v>
      </c>
      <c r="S2258" s="10">
        <v>22124.71</v>
      </c>
      <c r="T2258" s="4">
        <f>Table2[Profit]/Table2[Sales]</f>
        <v>9.1805299673023616E-2</v>
      </c>
      <c r="U2258" t="s">
        <v>20</v>
      </c>
    </row>
    <row r="2259" spans="1:21" x14ac:dyDescent="0.35">
      <c r="A2259">
        <v>12409</v>
      </c>
      <c r="B2259" s="1">
        <v>45879</v>
      </c>
      <c r="C2259" s="2">
        <f>YEAR(Table2[Order Date])</f>
        <v>2025</v>
      </c>
      <c r="D2259" s="2" t="str">
        <f>TEXT(Table2[Order Date],"mmm")</f>
        <v>Aug</v>
      </c>
      <c r="E2259" t="s">
        <v>4589</v>
      </c>
      <c r="F2259" t="s">
        <v>28</v>
      </c>
      <c r="G2259" t="s">
        <v>29</v>
      </c>
      <c r="H2259" t="str">
        <f>VLOOKUP(Table2[[#This Row],[City]], Table46[], 2, FALSE)</f>
        <v>Bihar</v>
      </c>
      <c r="I2259" t="s">
        <v>129</v>
      </c>
      <c r="J2259" t="s">
        <v>130</v>
      </c>
      <c r="K2259" t="s">
        <v>4590</v>
      </c>
      <c r="L2259" s="2">
        <v>1</v>
      </c>
      <c r="M2259" s="11">
        <v>7111</v>
      </c>
      <c r="N2259" s="6">
        <v>20</v>
      </c>
      <c r="O2259" s="4">
        <f>Table2[[#This Row],[Discount]]/100</f>
        <v>0.2</v>
      </c>
      <c r="P2259" s="4" t="str">
        <f>IF(Table2[[#This Row],[Discount%]]=0,"No Discount",
IF(Table2[[#This Row],[Discount%]]&lt;=0.1,"Medium Discount",
IF(Table2[[#This Row],[Discount%]]&lt;=0.2,"High Discount")))</f>
        <v>High Discount</v>
      </c>
      <c r="Q2259" s="9">
        <f>(Table2[Unit_Price]*Table2[Quantity])*(Table2[Discount]/100)</f>
        <v>1422.2</v>
      </c>
      <c r="R2259" s="10">
        <v>5688.8</v>
      </c>
      <c r="S2259" s="10">
        <v>580.14</v>
      </c>
      <c r="T2259" s="4">
        <f>Table2[Profit]/Table2[Sales]</f>
        <v>0.10197932780199689</v>
      </c>
      <c r="U2259" t="s">
        <v>38</v>
      </c>
    </row>
    <row r="2260" spans="1:21" x14ac:dyDescent="0.35">
      <c r="A2260">
        <v>12410</v>
      </c>
      <c r="B2260" s="1">
        <v>45590</v>
      </c>
      <c r="C2260" s="2">
        <f>YEAR(Table2[Order Date])</f>
        <v>2024</v>
      </c>
      <c r="D2260" s="2" t="str">
        <f>TEXT(Table2[Order Date],"mmm")</f>
        <v>Oct</v>
      </c>
      <c r="E2260" t="s">
        <v>4591</v>
      </c>
      <c r="F2260" t="s">
        <v>15</v>
      </c>
      <c r="G2260" t="s">
        <v>93</v>
      </c>
      <c r="H2260" t="str">
        <f>VLOOKUP(Table2[[#This Row],[City]], Table46[], 2, FALSE)</f>
        <v>Tamil Nadu</v>
      </c>
      <c r="I2260" t="s">
        <v>86</v>
      </c>
      <c r="J2260" t="s">
        <v>87</v>
      </c>
      <c r="K2260" t="s">
        <v>4592</v>
      </c>
      <c r="L2260" s="2">
        <v>1</v>
      </c>
      <c r="M2260" s="11">
        <v>17837</v>
      </c>
      <c r="N2260" s="6">
        <v>10</v>
      </c>
      <c r="O2260" s="4">
        <f>Table2[[#This Row],[Discount]]/100</f>
        <v>0.1</v>
      </c>
      <c r="P2260" s="4" t="str">
        <f>IF(Table2[[#This Row],[Discount%]]=0,"No Discount",
IF(Table2[[#This Row],[Discount%]]&lt;=0.1,"Medium Discount",
IF(Table2[[#This Row],[Discount%]]&lt;=0.2,"High Discount")))</f>
        <v>Medium Discount</v>
      </c>
      <c r="Q2260" s="9">
        <f>(Table2[Unit_Price]*Table2[Quantity])*(Table2[Discount]/100)</f>
        <v>1783.7</v>
      </c>
      <c r="R2260" s="10">
        <v>16053.3</v>
      </c>
      <c r="S2260" s="10">
        <v>2296.08</v>
      </c>
      <c r="T2260" s="4">
        <f>Table2[Profit]/Table2[Sales]</f>
        <v>0.143028536188821</v>
      </c>
      <c r="U2260" t="s">
        <v>72</v>
      </c>
    </row>
    <row r="2261" spans="1:21" x14ac:dyDescent="0.35">
      <c r="A2261">
        <v>12411</v>
      </c>
      <c r="B2261" s="1">
        <v>45399</v>
      </c>
      <c r="C2261" s="2">
        <f>YEAR(Table2[Order Date])</f>
        <v>2024</v>
      </c>
      <c r="D2261" s="2" t="str">
        <f>TEXT(Table2[Order Date],"mmm")</f>
        <v>Apr</v>
      </c>
      <c r="E2261" t="s">
        <v>4593</v>
      </c>
      <c r="F2261" t="s">
        <v>15</v>
      </c>
      <c r="G2261" t="s">
        <v>174</v>
      </c>
      <c r="H2261" t="str">
        <f>VLOOKUP(Table2[[#This Row],[City]], Table46[], 2, FALSE)</f>
        <v>Tamil Nadu</v>
      </c>
      <c r="I2261" t="s">
        <v>75</v>
      </c>
      <c r="J2261" t="s">
        <v>409</v>
      </c>
      <c r="K2261" t="s">
        <v>4594</v>
      </c>
      <c r="L2261" s="2">
        <v>3</v>
      </c>
      <c r="M2261" s="11">
        <v>17942</v>
      </c>
      <c r="N2261" s="6">
        <v>5</v>
      </c>
      <c r="O2261" s="4">
        <f>Table2[[#This Row],[Discount]]/100</f>
        <v>0.05</v>
      </c>
      <c r="P2261" s="4" t="str">
        <f>IF(Table2[[#This Row],[Discount%]]=0,"No Discount",
IF(Table2[[#This Row],[Discount%]]&lt;=0.1,"Medium Discount",
IF(Table2[[#This Row],[Discount%]]&lt;=0.2,"High Discount")))</f>
        <v>Medium Discount</v>
      </c>
      <c r="Q2261" s="9">
        <f>(Table2[Unit_Price]*Table2[Quantity])*(Table2[Discount]/100)</f>
        <v>2691.3</v>
      </c>
      <c r="R2261" s="10">
        <v>51134.7</v>
      </c>
      <c r="S2261" s="10">
        <v>8840.52</v>
      </c>
      <c r="T2261" s="4">
        <f>Table2[Profit]/Table2[Sales]</f>
        <v>0.17288690458729591</v>
      </c>
      <c r="U2261" t="s">
        <v>38</v>
      </c>
    </row>
    <row r="2262" spans="1:21" x14ac:dyDescent="0.35">
      <c r="A2262">
        <v>12412</v>
      </c>
      <c r="B2262" s="1">
        <v>45868</v>
      </c>
      <c r="C2262" s="2">
        <f>YEAR(Table2[Order Date])</f>
        <v>2025</v>
      </c>
      <c r="D2262" s="2" t="str">
        <f>TEXT(Table2[Order Date],"mmm")</f>
        <v>Jul</v>
      </c>
      <c r="E2262" t="s">
        <v>4595</v>
      </c>
      <c r="F2262" t="s">
        <v>22</v>
      </c>
      <c r="G2262" t="s">
        <v>23</v>
      </c>
      <c r="H2262" t="str">
        <f>VLOOKUP(Table2[[#This Row],[City]], Table46[], 2, FALSE)</f>
        <v>Delhi</v>
      </c>
      <c r="I2262" t="s">
        <v>75</v>
      </c>
      <c r="J2262" t="s">
        <v>76</v>
      </c>
      <c r="K2262" t="s">
        <v>4596</v>
      </c>
      <c r="L2262" s="2">
        <v>1</v>
      </c>
      <c r="M2262" s="11">
        <v>54632</v>
      </c>
      <c r="N2262" s="6">
        <v>15</v>
      </c>
      <c r="O2262" s="4">
        <f>Table2[[#This Row],[Discount]]/100</f>
        <v>0.15</v>
      </c>
      <c r="P2262" s="4" t="str">
        <f>IF(Table2[[#This Row],[Discount%]]=0,"No Discount",
IF(Table2[[#This Row],[Discount%]]&lt;=0.1,"Medium Discount",
IF(Table2[[#This Row],[Discount%]]&lt;=0.2,"High Discount")))</f>
        <v>High Discount</v>
      </c>
      <c r="Q2262" s="9">
        <f>(Table2[Unit_Price]*Table2[Quantity])*(Table2[Discount]/100)</f>
        <v>8194.7999999999993</v>
      </c>
      <c r="R2262" s="10">
        <v>46437.2</v>
      </c>
      <c r="S2262" s="10">
        <v>6423.32</v>
      </c>
      <c r="T2262" s="4">
        <f>Table2[Profit]/Table2[Sales]</f>
        <v>0.13832272402298157</v>
      </c>
      <c r="U2262" t="s">
        <v>72</v>
      </c>
    </row>
    <row r="2263" spans="1:21" x14ac:dyDescent="0.35">
      <c r="A2263">
        <v>12413</v>
      </c>
      <c r="B2263" s="1">
        <v>45387</v>
      </c>
      <c r="C2263" s="2">
        <f>YEAR(Table2[Order Date])</f>
        <v>2024</v>
      </c>
      <c r="D2263" s="2" t="str">
        <f>TEXT(Table2[Order Date],"mmm")</f>
        <v>Apr</v>
      </c>
      <c r="E2263" t="s">
        <v>4597</v>
      </c>
      <c r="F2263" t="s">
        <v>40</v>
      </c>
      <c r="G2263" t="s">
        <v>110</v>
      </c>
      <c r="H2263" t="str">
        <f>VLOOKUP(Table2[[#This Row],[City]], Table46[], 2, FALSE)</f>
        <v>Gujarat</v>
      </c>
      <c r="I2263" t="s">
        <v>129</v>
      </c>
      <c r="J2263" t="s">
        <v>164</v>
      </c>
      <c r="K2263" t="s">
        <v>4598</v>
      </c>
      <c r="L2263" s="2">
        <v>3</v>
      </c>
      <c r="M2263" s="11">
        <v>77782</v>
      </c>
      <c r="N2263" s="6">
        <v>15</v>
      </c>
      <c r="O2263" s="4">
        <f>Table2[[#This Row],[Discount]]/100</f>
        <v>0.15</v>
      </c>
      <c r="P2263" s="4" t="str">
        <f>IF(Table2[[#This Row],[Discount%]]=0,"No Discount",
IF(Table2[[#This Row],[Discount%]]&lt;=0.1,"Medium Discount",
IF(Table2[[#This Row],[Discount%]]&lt;=0.2,"High Discount")))</f>
        <v>High Discount</v>
      </c>
      <c r="Q2263" s="9">
        <f>(Table2[Unit_Price]*Table2[Quantity])*(Table2[Discount]/100)</f>
        <v>35001.9</v>
      </c>
      <c r="R2263" s="10">
        <v>198344.1</v>
      </c>
      <c r="S2263" s="10">
        <v>40562.25</v>
      </c>
      <c r="T2263" s="4">
        <f>Table2[Profit]/Table2[Sales]</f>
        <v>0.20450444454864047</v>
      </c>
      <c r="U2263" t="s">
        <v>83</v>
      </c>
    </row>
    <row r="2264" spans="1:21" x14ac:dyDescent="0.35">
      <c r="A2264">
        <v>12414</v>
      </c>
      <c r="B2264" s="1">
        <v>45238</v>
      </c>
      <c r="C2264" s="2">
        <f>YEAR(Table2[Order Date])</f>
        <v>2023</v>
      </c>
      <c r="D2264" s="2" t="str">
        <f>TEXT(Table2[Order Date],"mmm")</f>
        <v>Nov</v>
      </c>
      <c r="E2264" t="s">
        <v>4599</v>
      </c>
      <c r="F2264" t="s">
        <v>28</v>
      </c>
      <c r="G2264" t="s">
        <v>29</v>
      </c>
      <c r="H2264" t="str">
        <f>VLOOKUP(Table2[[#This Row],[City]], Table46[], 2, FALSE)</f>
        <v>Bihar</v>
      </c>
      <c r="I2264" t="s">
        <v>46</v>
      </c>
      <c r="J2264" t="s">
        <v>141</v>
      </c>
      <c r="K2264" t="s">
        <v>982</v>
      </c>
      <c r="L2264" s="2">
        <v>3</v>
      </c>
      <c r="M2264" s="11">
        <v>67365</v>
      </c>
      <c r="N2264" s="6">
        <v>5</v>
      </c>
      <c r="O2264" s="4">
        <f>Table2[[#This Row],[Discount]]/100</f>
        <v>0.05</v>
      </c>
      <c r="P2264" s="4" t="str">
        <f>IF(Table2[[#This Row],[Discount%]]=0,"No Discount",
IF(Table2[[#This Row],[Discount%]]&lt;=0.1,"Medium Discount",
IF(Table2[[#This Row],[Discount%]]&lt;=0.2,"High Discount")))</f>
        <v>Medium Discount</v>
      </c>
      <c r="Q2264" s="9">
        <f>(Table2[Unit_Price]*Table2[Quantity])*(Table2[Discount]/100)</f>
        <v>10104.75</v>
      </c>
      <c r="R2264" s="10">
        <v>191990.25</v>
      </c>
      <c r="S2264" s="10">
        <v>20011.68</v>
      </c>
      <c r="T2264" s="4">
        <f>Table2[Profit]/Table2[Sales]</f>
        <v>0.10423279307152317</v>
      </c>
      <c r="U2264" t="s">
        <v>72</v>
      </c>
    </row>
    <row r="2265" spans="1:21" x14ac:dyDescent="0.35">
      <c r="A2265">
        <v>12415</v>
      </c>
      <c r="B2265" s="1">
        <v>45417</v>
      </c>
      <c r="C2265" s="2">
        <f>YEAR(Table2[Order Date])</f>
        <v>2024</v>
      </c>
      <c r="D2265" s="2" t="str">
        <f>TEXT(Table2[Order Date],"mmm")</f>
        <v>May</v>
      </c>
      <c r="E2265" t="s">
        <v>4600</v>
      </c>
      <c r="F2265" t="s">
        <v>15</v>
      </c>
      <c r="G2265" t="s">
        <v>93</v>
      </c>
      <c r="H2265" t="str">
        <f>VLOOKUP(Table2[[#This Row],[City]], Table46[], 2, FALSE)</f>
        <v>Tamil Nadu</v>
      </c>
      <c r="I2265" t="s">
        <v>30</v>
      </c>
      <c r="J2265" t="s">
        <v>227</v>
      </c>
      <c r="K2265" t="s">
        <v>4601</v>
      </c>
      <c r="L2265" s="2">
        <v>2</v>
      </c>
      <c r="M2265" s="11">
        <v>769</v>
      </c>
      <c r="N2265" s="6">
        <v>10</v>
      </c>
      <c r="O2265" s="4">
        <f>Table2[[#This Row],[Discount]]/100</f>
        <v>0.1</v>
      </c>
      <c r="P2265" s="4" t="str">
        <f>IF(Table2[[#This Row],[Discount%]]=0,"No Discount",
IF(Table2[[#This Row],[Discount%]]&lt;=0.1,"Medium Discount",
IF(Table2[[#This Row],[Discount%]]&lt;=0.2,"High Discount")))</f>
        <v>Medium Discount</v>
      </c>
      <c r="Q2265" s="9">
        <f>(Table2[Unit_Price]*Table2[Quantity])*(Table2[Discount]/100)</f>
        <v>153.80000000000001</v>
      </c>
      <c r="R2265" s="10">
        <v>1384.2</v>
      </c>
      <c r="S2265" s="10">
        <v>280.89</v>
      </c>
      <c r="T2265" s="4">
        <f>Table2[Profit]/Table2[Sales]</f>
        <v>0.20292587776332899</v>
      </c>
      <c r="U2265" t="s">
        <v>38</v>
      </c>
    </row>
    <row r="2266" spans="1:21" x14ac:dyDescent="0.35">
      <c r="A2266">
        <v>12416</v>
      </c>
      <c r="B2266" s="1">
        <v>45219</v>
      </c>
      <c r="C2266" s="2">
        <f>YEAR(Table2[Order Date])</f>
        <v>2023</v>
      </c>
      <c r="D2266" s="2" t="str">
        <f>TEXT(Table2[Order Date],"mmm")</f>
        <v>Oct</v>
      </c>
      <c r="E2266" t="s">
        <v>4602</v>
      </c>
      <c r="F2266" t="s">
        <v>28</v>
      </c>
      <c r="G2266" t="s">
        <v>85</v>
      </c>
      <c r="H2266" t="str">
        <f>VLOOKUP(Table2[[#This Row],[City]], Table46[], 2, FALSE)</f>
        <v>Odisha</v>
      </c>
      <c r="I2266" t="s">
        <v>75</v>
      </c>
      <c r="J2266" t="s">
        <v>204</v>
      </c>
      <c r="K2266" t="s">
        <v>4603</v>
      </c>
      <c r="L2266" s="2">
        <v>2</v>
      </c>
      <c r="M2266" s="11">
        <v>66735</v>
      </c>
      <c r="N2266" s="6">
        <v>10</v>
      </c>
      <c r="O2266" s="4">
        <f>Table2[[#This Row],[Discount]]/100</f>
        <v>0.1</v>
      </c>
      <c r="P2266" s="4" t="str">
        <f>IF(Table2[[#This Row],[Discount%]]=0,"No Discount",
IF(Table2[[#This Row],[Discount%]]&lt;=0.1,"Medium Discount",
IF(Table2[[#This Row],[Discount%]]&lt;=0.2,"High Discount")))</f>
        <v>Medium Discount</v>
      </c>
      <c r="Q2266" s="9">
        <f>(Table2[Unit_Price]*Table2[Quantity])*(Table2[Discount]/100)</f>
        <v>13347</v>
      </c>
      <c r="R2266" s="10">
        <v>120123</v>
      </c>
      <c r="S2266" s="10">
        <v>7514.62</v>
      </c>
      <c r="T2266" s="4">
        <f>Table2[Profit]/Table2[Sales]</f>
        <v>6.2557711678862496E-2</v>
      </c>
      <c r="U2266" t="s">
        <v>83</v>
      </c>
    </row>
    <row r="2267" spans="1:21" x14ac:dyDescent="0.35">
      <c r="A2267">
        <v>12417</v>
      </c>
      <c r="B2267" s="1">
        <v>45799</v>
      </c>
      <c r="C2267" s="2">
        <f>YEAR(Table2[Order Date])</f>
        <v>2025</v>
      </c>
      <c r="D2267" s="2" t="str">
        <f>TEXT(Table2[Order Date],"mmm")</f>
        <v>May</v>
      </c>
      <c r="E2267" t="s">
        <v>4604</v>
      </c>
      <c r="F2267" t="s">
        <v>40</v>
      </c>
      <c r="G2267" t="s">
        <v>62</v>
      </c>
      <c r="H2267" t="str">
        <f>VLOOKUP(Table2[[#This Row],[City]], Table46[], 2, FALSE)</f>
        <v>Goa</v>
      </c>
      <c r="I2267" t="s">
        <v>46</v>
      </c>
      <c r="J2267" t="s">
        <v>47</v>
      </c>
      <c r="K2267" t="s">
        <v>4605</v>
      </c>
      <c r="L2267" s="2">
        <v>3</v>
      </c>
      <c r="M2267" s="11">
        <v>63541</v>
      </c>
      <c r="N2267" s="6">
        <v>0</v>
      </c>
      <c r="O2267" s="4">
        <f>Table2[[#This Row],[Discount]]/100</f>
        <v>0</v>
      </c>
      <c r="P2267" s="4" t="str">
        <f>IF(Table2[[#This Row],[Discount%]]=0,"No Discount",
IF(Table2[[#This Row],[Discount%]]&lt;=0.1,"Medium Discount",
IF(Table2[[#This Row],[Discount%]]&lt;=0.2,"High Discount")))</f>
        <v>No Discount</v>
      </c>
      <c r="Q2267" s="9">
        <f>(Table2[Unit_Price]*Table2[Quantity])*(Table2[Discount]/100)</f>
        <v>0</v>
      </c>
      <c r="R2267" s="10">
        <v>190623</v>
      </c>
      <c r="S2267" s="10">
        <v>43196.33</v>
      </c>
      <c r="T2267" s="4">
        <f>Table2[Profit]/Table2[Sales]</f>
        <v>0.2266060758670255</v>
      </c>
      <c r="U2267" t="s">
        <v>20</v>
      </c>
    </row>
    <row r="2268" spans="1:21" x14ac:dyDescent="0.35">
      <c r="A2268">
        <v>12418</v>
      </c>
      <c r="B2268" s="1">
        <v>45598</v>
      </c>
      <c r="C2268" s="2">
        <f>YEAR(Table2[Order Date])</f>
        <v>2024</v>
      </c>
      <c r="D2268" s="2" t="str">
        <f>TEXT(Table2[Order Date],"mmm")</f>
        <v>Nov</v>
      </c>
      <c r="E2268" t="s">
        <v>4606</v>
      </c>
      <c r="F2268" t="s">
        <v>40</v>
      </c>
      <c r="G2268" t="s">
        <v>62</v>
      </c>
      <c r="H2268" t="str">
        <f>VLOOKUP(Table2[[#This Row],[City]], Table46[], 2, FALSE)</f>
        <v>Goa</v>
      </c>
      <c r="I2268" t="s">
        <v>46</v>
      </c>
      <c r="J2268" t="s">
        <v>209</v>
      </c>
      <c r="K2268" t="s">
        <v>3586</v>
      </c>
      <c r="L2268" s="2">
        <v>4</v>
      </c>
      <c r="M2268" s="11">
        <v>60442</v>
      </c>
      <c r="N2268" s="6">
        <v>15</v>
      </c>
      <c r="O2268" s="4">
        <f>Table2[[#This Row],[Discount]]/100</f>
        <v>0.15</v>
      </c>
      <c r="P2268" s="4" t="str">
        <f>IF(Table2[[#This Row],[Discount%]]=0,"No Discount",
IF(Table2[[#This Row],[Discount%]]&lt;=0.1,"Medium Discount",
IF(Table2[[#This Row],[Discount%]]&lt;=0.2,"High Discount")))</f>
        <v>High Discount</v>
      </c>
      <c r="Q2268" s="9">
        <f>(Table2[Unit_Price]*Table2[Quantity])*(Table2[Discount]/100)</f>
        <v>36265.199999999997</v>
      </c>
      <c r="R2268" s="10">
        <v>205502.8</v>
      </c>
      <c r="S2268" s="10">
        <v>34719.980000000003</v>
      </c>
      <c r="T2268" s="4">
        <f>Table2[Profit]/Table2[Sales]</f>
        <v>0.16895137195210969</v>
      </c>
      <c r="U2268" t="s">
        <v>20</v>
      </c>
    </row>
    <row r="2269" spans="1:21" x14ac:dyDescent="0.35">
      <c r="A2269">
        <v>12419</v>
      </c>
      <c r="B2269" s="1">
        <v>45422</v>
      </c>
      <c r="C2269" s="2">
        <f>YEAR(Table2[Order Date])</f>
        <v>2024</v>
      </c>
      <c r="D2269" s="2" t="str">
        <f>TEXT(Table2[Order Date],"mmm")</f>
        <v>May</v>
      </c>
      <c r="E2269" t="s">
        <v>4607</v>
      </c>
      <c r="F2269" t="s">
        <v>15</v>
      </c>
      <c r="G2269" t="s">
        <v>174</v>
      </c>
      <c r="H2269" t="str">
        <f>VLOOKUP(Table2[[#This Row],[City]], Table46[], 2, FALSE)</f>
        <v>Tamil Nadu</v>
      </c>
      <c r="I2269" t="s">
        <v>24</v>
      </c>
      <c r="J2269" t="s">
        <v>133</v>
      </c>
      <c r="K2269" t="s">
        <v>1501</v>
      </c>
      <c r="L2269" s="2">
        <v>3</v>
      </c>
      <c r="M2269" s="11">
        <v>62535</v>
      </c>
      <c r="N2269" s="6">
        <v>0</v>
      </c>
      <c r="O2269" s="4">
        <f>Table2[[#This Row],[Discount]]/100</f>
        <v>0</v>
      </c>
      <c r="P2269" s="4" t="str">
        <f>IF(Table2[[#This Row],[Discount%]]=0,"No Discount",
IF(Table2[[#This Row],[Discount%]]&lt;=0.1,"Medium Discount",
IF(Table2[[#This Row],[Discount%]]&lt;=0.2,"High Discount")))</f>
        <v>No Discount</v>
      </c>
      <c r="Q2269" s="9">
        <f>(Table2[Unit_Price]*Table2[Quantity])*(Table2[Discount]/100)</f>
        <v>0</v>
      </c>
      <c r="R2269" s="10">
        <v>187605</v>
      </c>
      <c r="S2269" s="10">
        <v>38477.9</v>
      </c>
      <c r="T2269" s="4">
        <f>Table2[Profit]/Table2[Sales]</f>
        <v>0.20510061032488475</v>
      </c>
      <c r="U2269" t="s">
        <v>72</v>
      </c>
    </row>
    <row r="2270" spans="1:21" x14ac:dyDescent="0.35">
      <c r="A2270">
        <v>12420</v>
      </c>
      <c r="B2270" s="1">
        <v>45386</v>
      </c>
      <c r="C2270" s="2">
        <f>YEAR(Table2[Order Date])</f>
        <v>2024</v>
      </c>
      <c r="D2270" s="2" t="str">
        <f>TEXT(Table2[Order Date],"mmm")</f>
        <v>Apr</v>
      </c>
      <c r="E2270" t="s">
        <v>4608</v>
      </c>
      <c r="F2270" t="s">
        <v>22</v>
      </c>
      <c r="G2270" t="s">
        <v>74</v>
      </c>
      <c r="H2270" t="str">
        <f>VLOOKUP(Table2[[#This Row],[City]], Table46[], 2, FALSE)</f>
        <v>Chandigarh</v>
      </c>
      <c r="I2270" t="s">
        <v>69</v>
      </c>
      <c r="J2270" t="s">
        <v>70</v>
      </c>
      <c r="K2270" t="s">
        <v>471</v>
      </c>
      <c r="L2270" s="2">
        <v>5</v>
      </c>
      <c r="M2270" s="11">
        <v>43450</v>
      </c>
      <c r="N2270" s="6">
        <v>15</v>
      </c>
      <c r="O2270" s="4">
        <f>Table2[[#This Row],[Discount]]/100</f>
        <v>0.15</v>
      </c>
      <c r="P2270" s="4" t="str">
        <f>IF(Table2[[#This Row],[Discount%]]=0,"No Discount",
IF(Table2[[#This Row],[Discount%]]&lt;=0.1,"Medium Discount",
IF(Table2[[#This Row],[Discount%]]&lt;=0.2,"High Discount")))</f>
        <v>High Discount</v>
      </c>
      <c r="Q2270" s="9">
        <f>(Table2[Unit_Price]*Table2[Quantity])*(Table2[Discount]/100)</f>
        <v>32587.5</v>
      </c>
      <c r="R2270" s="10">
        <v>184662.5</v>
      </c>
      <c r="S2270" s="10">
        <v>43666.41</v>
      </c>
      <c r="T2270" s="4">
        <f>Table2[Profit]/Table2[Sales]</f>
        <v>0.23646603939619579</v>
      </c>
      <c r="U2270" t="s">
        <v>72</v>
      </c>
    </row>
    <row r="2271" spans="1:21" x14ac:dyDescent="0.35">
      <c r="A2271">
        <v>12421</v>
      </c>
      <c r="B2271" s="1">
        <v>45747</v>
      </c>
      <c r="C2271" s="2">
        <f>YEAR(Table2[Order Date])</f>
        <v>2025</v>
      </c>
      <c r="D2271" s="2" t="str">
        <f>TEXT(Table2[Order Date],"mmm")</f>
        <v>Mar</v>
      </c>
      <c r="E2271" t="s">
        <v>4609</v>
      </c>
      <c r="F2271" t="s">
        <v>15</v>
      </c>
      <c r="G2271" t="s">
        <v>16</v>
      </c>
      <c r="H2271" t="str">
        <f>VLOOKUP(Table2[[#This Row],[City]], Table46[], 2, FALSE)</f>
        <v>Karnataka</v>
      </c>
      <c r="I2271" t="s">
        <v>46</v>
      </c>
      <c r="J2271" t="s">
        <v>209</v>
      </c>
      <c r="K2271" t="s">
        <v>4610</v>
      </c>
      <c r="L2271" s="2">
        <v>4</v>
      </c>
      <c r="M2271" s="11">
        <v>15141</v>
      </c>
      <c r="N2271" s="6">
        <v>5</v>
      </c>
      <c r="O2271" s="4">
        <f>Table2[[#This Row],[Discount]]/100</f>
        <v>0.05</v>
      </c>
      <c r="P2271" s="4" t="str">
        <f>IF(Table2[[#This Row],[Discount%]]=0,"No Discount",
IF(Table2[[#This Row],[Discount%]]&lt;=0.1,"Medium Discount",
IF(Table2[[#This Row],[Discount%]]&lt;=0.2,"High Discount")))</f>
        <v>Medium Discount</v>
      </c>
      <c r="Q2271" s="9">
        <f>(Table2[Unit_Price]*Table2[Quantity])*(Table2[Discount]/100)</f>
        <v>3028.2000000000003</v>
      </c>
      <c r="R2271" s="10">
        <v>57535.8</v>
      </c>
      <c r="S2271" s="10">
        <v>4627.1400000000003</v>
      </c>
      <c r="T2271" s="4">
        <f>Table2[Profit]/Table2[Sales]</f>
        <v>8.0421928607927587E-2</v>
      </c>
      <c r="U2271" t="s">
        <v>83</v>
      </c>
    </row>
    <row r="2272" spans="1:21" x14ac:dyDescent="0.35">
      <c r="A2272">
        <v>12422</v>
      </c>
      <c r="B2272" s="1">
        <v>45808</v>
      </c>
      <c r="C2272" s="2">
        <f>YEAR(Table2[Order Date])</f>
        <v>2025</v>
      </c>
      <c r="D2272" s="2" t="str">
        <f>TEXT(Table2[Order Date],"mmm")</f>
        <v>May</v>
      </c>
      <c r="E2272" t="s">
        <v>4611</v>
      </c>
      <c r="F2272" t="s">
        <v>28</v>
      </c>
      <c r="G2272" t="s">
        <v>144</v>
      </c>
      <c r="H2272" t="str">
        <f>VLOOKUP(Table2[[#This Row],[City]], Table46[], 2, FALSE)</f>
        <v>Assam</v>
      </c>
      <c r="I2272" t="s">
        <v>129</v>
      </c>
      <c r="J2272" t="s">
        <v>130</v>
      </c>
      <c r="K2272" t="s">
        <v>4612</v>
      </c>
      <c r="L2272" s="2">
        <v>4</v>
      </c>
      <c r="M2272" s="11">
        <v>46131</v>
      </c>
      <c r="N2272" s="6">
        <v>10</v>
      </c>
      <c r="O2272" s="4">
        <f>Table2[[#This Row],[Discount]]/100</f>
        <v>0.1</v>
      </c>
      <c r="P2272" s="4" t="str">
        <f>IF(Table2[[#This Row],[Discount%]]=0,"No Discount",
IF(Table2[[#This Row],[Discount%]]&lt;=0.1,"Medium Discount",
IF(Table2[[#This Row],[Discount%]]&lt;=0.2,"High Discount")))</f>
        <v>Medium Discount</v>
      </c>
      <c r="Q2272" s="9">
        <f>(Table2[Unit_Price]*Table2[Quantity])*(Table2[Discount]/100)</f>
        <v>18452.400000000001</v>
      </c>
      <c r="R2272" s="10">
        <v>166071.6</v>
      </c>
      <c r="S2272" s="10">
        <v>20406.12</v>
      </c>
      <c r="T2272" s="4">
        <f>Table2[Profit]/Table2[Sales]</f>
        <v>0.12287543445116443</v>
      </c>
      <c r="U2272" t="s">
        <v>33</v>
      </c>
    </row>
    <row r="2273" spans="1:21" x14ac:dyDescent="0.35">
      <c r="A2273">
        <v>12423</v>
      </c>
      <c r="B2273" s="1">
        <v>45721</v>
      </c>
      <c r="C2273" s="2">
        <f>YEAR(Table2[Order Date])</f>
        <v>2025</v>
      </c>
      <c r="D2273" s="2" t="str">
        <f>TEXT(Table2[Order Date],"mmm")</f>
        <v>Mar</v>
      </c>
      <c r="E2273" t="s">
        <v>4613</v>
      </c>
      <c r="F2273" t="s">
        <v>40</v>
      </c>
      <c r="G2273" t="s">
        <v>50</v>
      </c>
      <c r="H2273" t="str">
        <f>VLOOKUP(Table2[[#This Row],[City]], Table46[], 2, FALSE)</f>
        <v>Maharashtra</v>
      </c>
      <c r="I2273" t="s">
        <v>42</v>
      </c>
      <c r="J2273" t="s">
        <v>79</v>
      </c>
      <c r="K2273" t="s">
        <v>4614</v>
      </c>
      <c r="L2273" s="2">
        <v>1</v>
      </c>
      <c r="M2273" s="11">
        <v>37503</v>
      </c>
      <c r="N2273" s="6">
        <v>20</v>
      </c>
      <c r="O2273" s="4">
        <f>Table2[[#This Row],[Discount]]/100</f>
        <v>0.2</v>
      </c>
      <c r="P2273" s="4" t="str">
        <f>IF(Table2[[#This Row],[Discount%]]=0,"No Discount",
IF(Table2[[#This Row],[Discount%]]&lt;=0.1,"Medium Discount",
IF(Table2[[#This Row],[Discount%]]&lt;=0.2,"High Discount")))</f>
        <v>High Discount</v>
      </c>
      <c r="Q2273" s="9">
        <f>(Table2[Unit_Price]*Table2[Quantity])*(Table2[Discount]/100)</f>
        <v>7500.6</v>
      </c>
      <c r="R2273" s="10">
        <v>30002.400000000001</v>
      </c>
      <c r="S2273" s="10">
        <v>6676.76</v>
      </c>
      <c r="T2273" s="4">
        <f>Table2[Profit]/Table2[Sales]</f>
        <v>0.22254086339759485</v>
      </c>
      <c r="U2273" t="s">
        <v>33</v>
      </c>
    </row>
    <row r="2274" spans="1:21" x14ac:dyDescent="0.35">
      <c r="A2274">
        <v>12424</v>
      </c>
      <c r="B2274" s="1">
        <v>45631</v>
      </c>
      <c r="C2274" s="2">
        <f>YEAR(Table2[Order Date])</f>
        <v>2024</v>
      </c>
      <c r="D2274" s="2" t="str">
        <f>TEXT(Table2[Order Date],"mmm")</f>
        <v>Dec</v>
      </c>
      <c r="E2274" t="s">
        <v>4615</v>
      </c>
      <c r="F2274" t="s">
        <v>28</v>
      </c>
      <c r="G2274" t="s">
        <v>144</v>
      </c>
      <c r="H2274" t="str">
        <f>VLOOKUP(Table2[[#This Row],[City]], Table46[], 2, FALSE)</f>
        <v>Assam</v>
      </c>
      <c r="I2274" t="s">
        <v>42</v>
      </c>
      <c r="J2274" t="s">
        <v>43</v>
      </c>
      <c r="K2274" t="s">
        <v>4616</v>
      </c>
      <c r="L2274" s="2">
        <v>4</v>
      </c>
      <c r="M2274" s="11">
        <v>44932</v>
      </c>
      <c r="N2274" s="6">
        <v>20</v>
      </c>
      <c r="O2274" s="4">
        <f>Table2[[#This Row],[Discount]]/100</f>
        <v>0.2</v>
      </c>
      <c r="P2274" s="4" t="str">
        <f>IF(Table2[[#This Row],[Discount%]]=0,"No Discount",
IF(Table2[[#This Row],[Discount%]]&lt;=0.1,"Medium Discount",
IF(Table2[[#This Row],[Discount%]]&lt;=0.2,"High Discount")))</f>
        <v>High Discount</v>
      </c>
      <c r="Q2274" s="9">
        <f>(Table2[Unit_Price]*Table2[Quantity])*(Table2[Discount]/100)</f>
        <v>35945.599999999999</v>
      </c>
      <c r="R2274" s="10">
        <v>143782.39999999999</v>
      </c>
      <c r="S2274" s="10">
        <v>32187.919999999998</v>
      </c>
      <c r="T2274" s="4">
        <f>Table2[Profit]/Table2[Sales]</f>
        <v>0.22386550787857207</v>
      </c>
      <c r="U2274" t="s">
        <v>33</v>
      </c>
    </row>
    <row r="2275" spans="1:21" x14ac:dyDescent="0.35">
      <c r="A2275">
        <v>12425</v>
      </c>
      <c r="B2275" s="1">
        <v>45722</v>
      </c>
      <c r="C2275" s="2">
        <f>YEAR(Table2[Order Date])</f>
        <v>2025</v>
      </c>
      <c r="D2275" s="2" t="str">
        <f>TEXT(Table2[Order Date],"mmm")</f>
        <v>Mar</v>
      </c>
      <c r="E2275" t="s">
        <v>4617</v>
      </c>
      <c r="F2275" t="s">
        <v>15</v>
      </c>
      <c r="G2275" t="s">
        <v>93</v>
      </c>
      <c r="H2275" t="str">
        <f>VLOOKUP(Table2[[#This Row],[City]], Table46[], 2, FALSE)</f>
        <v>Tamil Nadu</v>
      </c>
      <c r="I2275" t="s">
        <v>75</v>
      </c>
      <c r="J2275" t="s">
        <v>240</v>
      </c>
      <c r="K2275" t="s">
        <v>4618</v>
      </c>
      <c r="L2275" s="2">
        <v>1</v>
      </c>
      <c r="M2275" s="11">
        <v>6862</v>
      </c>
      <c r="N2275" s="6">
        <v>10</v>
      </c>
      <c r="O2275" s="4">
        <f>Table2[[#This Row],[Discount]]/100</f>
        <v>0.1</v>
      </c>
      <c r="P2275" s="4" t="str">
        <f>IF(Table2[[#This Row],[Discount%]]=0,"No Discount",
IF(Table2[[#This Row],[Discount%]]&lt;=0.1,"Medium Discount",
IF(Table2[[#This Row],[Discount%]]&lt;=0.2,"High Discount")))</f>
        <v>Medium Discount</v>
      </c>
      <c r="Q2275" s="9">
        <f>(Table2[Unit_Price]*Table2[Quantity])*(Table2[Discount]/100)</f>
        <v>686.2</v>
      </c>
      <c r="R2275" s="10">
        <v>6175.8</v>
      </c>
      <c r="S2275" s="10">
        <v>376.16</v>
      </c>
      <c r="T2275" s="4">
        <f>Table2[Profit]/Table2[Sales]</f>
        <v>6.090870818355517E-2</v>
      </c>
      <c r="U2275" t="s">
        <v>38</v>
      </c>
    </row>
    <row r="2276" spans="1:21" x14ac:dyDescent="0.35">
      <c r="A2276">
        <v>12426</v>
      </c>
      <c r="B2276" s="1">
        <v>45629</v>
      </c>
      <c r="C2276" s="2">
        <f>YEAR(Table2[Order Date])</f>
        <v>2024</v>
      </c>
      <c r="D2276" s="2" t="str">
        <f>TEXT(Table2[Order Date],"mmm")</f>
        <v>Dec</v>
      </c>
      <c r="E2276" t="s">
        <v>4619</v>
      </c>
      <c r="F2276" t="s">
        <v>22</v>
      </c>
      <c r="G2276" t="s">
        <v>23</v>
      </c>
      <c r="H2276" t="str">
        <f>VLOOKUP(Table2[[#This Row],[City]], Table46[], 2, FALSE)</f>
        <v>Delhi</v>
      </c>
      <c r="I2276" t="s">
        <v>17</v>
      </c>
      <c r="J2276" t="s">
        <v>111</v>
      </c>
      <c r="K2276" t="s">
        <v>4620</v>
      </c>
      <c r="L2276" s="2">
        <v>1</v>
      </c>
      <c r="M2276" s="11">
        <v>19399</v>
      </c>
      <c r="N2276" s="6">
        <v>10</v>
      </c>
      <c r="O2276" s="4">
        <f>Table2[[#This Row],[Discount]]/100</f>
        <v>0.1</v>
      </c>
      <c r="P2276" s="4" t="str">
        <f>IF(Table2[[#This Row],[Discount%]]=0,"No Discount",
IF(Table2[[#This Row],[Discount%]]&lt;=0.1,"Medium Discount",
IF(Table2[[#This Row],[Discount%]]&lt;=0.2,"High Discount")))</f>
        <v>Medium Discount</v>
      </c>
      <c r="Q2276" s="9">
        <f>(Table2[Unit_Price]*Table2[Quantity])*(Table2[Discount]/100)</f>
        <v>1939.9</v>
      </c>
      <c r="R2276" s="10">
        <v>17459.099999999999</v>
      </c>
      <c r="S2276" s="10">
        <v>1487.91</v>
      </c>
      <c r="T2276" s="4">
        <f>Table2[Profit]/Table2[Sales]</f>
        <v>8.5222605976253085E-2</v>
      </c>
      <c r="U2276" t="s">
        <v>72</v>
      </c>
    </row>
    <row r="2277" spans="1:21" x14ac:dyDescent="0.35">
      <c r="A2277">
        <v>12427</v>
      </c>
      <c r="B2277" s="1">
        <v>45781</v>
      </c>
      <c r="C2277" s="2">
        <f>YEAR(Table2[Order Date])</f>
        <v>2025</v>
      </c>
      <c r="D2277" s="2" t="str">
        <f>TEXT(Table2[Order Date],"mmm")</f>
        <v>May</v>
      </c>
      <c r="E2277" t="s">
        <v>4621</v>
      </c>
      <c r="F2277" t="s">
        <v>15</v>
      </c>
      <c r="G2277" t="s">
        <v>93</v>
      </c>
      <c r="H2277" t="str">
        <f>VLOOKUP(Table2[[#This Row],[City]], Table46[], 2, FALSE)</f>
        <v>Tamil Nadu</v>
      </c>
      <c r="I2277" t="s">
        <v>30</v>
      </c>
      <c r="J2277" t="s">
        <v>227</v>
      </c>
      <c r="K2277" t="s">
        <v>4622</v>
      </c>
      <c r="L2277" s="2">
        <v>4</v>
      </c>
      <c r="M2277" s="11">
        <v>72494</v>
      </c>
      <c r="N2277" s="6">
        <v>10</v>
      </c>
      <c r="O2277" s="4">
        <f>Table2[[#This Row],[Discount]]/100</f>
        <v>0.1</v>
      </c>
      <c r="P2277" s="4" t="str">
        <f>IF(Table2[[#This Row],[Discount%]]=0,"No Discount",
IF(Table2[[#This Row],[Discount%]]&lt;=0.1,"Medium Discount",
IF(Table2[[#This Row],[Discount%]]&lt;=0.2,"High Discount")))</f>
        <v>Medium Discount</v>
      </c>
      <c r="Q2277" s="9">
        <f>(Table2[Unit_Price]*Table2[Quantity])*(Table2[Discount]/100)</f>
        <v>28997.600000000002</v>
      </c>
      <c r="R2277" s="10">
        <v>260978.4</v>
      </c>
      <c r="S2277" s="10">
        <v>56512.09</v>
      </c>
      <c r="T2277" s="4">
        <f>Table2[Profit]/Table2[Sales]</f>
        <v>0.21653933812146905</v>
      </c>
      <c r="U2277" t="s">
        <v>38</v>
      </c>
    </row>
    <row r="2278" spans="1:21" x14ac:dyDescent="0.35">
      <c r="A2278">
        <v>12428</v>
      </c>
      <c r="B2278" s="1">
        <v>45472</v>
      </c>
      <c r="C2278" s="2">
        <f>YEAR(Table2[Order Date])</f>
        <v>2024</v>
      </c>
      <c r="D2278" s="2" t="str">
        <f>TEXT(Table2[Order Date],"mmm")</f>
        <v>Jun</v>
      </c>
      <c r="E2278" t="s">
        <v>4623</v>
      </c>
      <c r="F2278" t="s">
        <v>15</v>
      </c>
      <c r="G2278" t="s">
        <v>174</v>
      </c>
      <c r="H2278" t="str">
        <f>VLOOKUP(Table2[[#This Row],[City]], Table46[], 2, FALSE)</f>
        <v>Tamil Nadu</v>
      </c>
      <c r="I2278" t="s">
        <v>86</v>
      </c>
      <c r="J2278" t="s">
        <v>87</v>
      </c>
      <c r="K2278" t="s">
        <v>4624</v>
      </c>
      <c r="L2278" s="2">
        <v>3</v>
      </c>
      <c r="M2278" s="11">
        <v>1171</v>
      </c>
      <c r="N2278" s="6">
        <v>10</v>
      </c>
      <c r="O2278" s="4">
        <f>Table2[[#This Row],[Discount]]/100</f>
        <v>0.1</v>
      </c>
      <c r="P2278" s="4" t="str">
        <f>IF(Table2[[#This Row],[Discount%]]=0,"No Discount",
IF(Table2[[#This Row],[Discount%]]&lt;=0.1,"Medium Discount",
IF(Table2[[#This Row],[Discount%]]&lt;=0.2,"High Discount")))</f>
        <v>Medium Discount</v>
      </c>
      <c r="Q2278" s="9">
        <f>(Table2[Unit_Price]*Table2[Quantity])*(Table2[Discount]/100)</f>
        <v>351.3</v>
      </c>
      <c r="R2278" s="10">
        <v>3161.7</v>
      </c>
      <c r="S2278" s="10">
        <v>596.29999999999995</v>
      </c>
      <c r="T2278" s="4">
        <f>Table2[Profit]/Table2[Sales]</f>
        <v>0.18860106904513393</v>
      </c>
      <c r="U2278" t="s">
        <v>33</v>
      </c>
    </row>
    <row r="2279" spans="1:21" x14ac:dyDescent="0.35">
      <c r="A2279">
        <v>12429</v>
      </c>
      <c r="B2279" s="1">
        <v>45337</v>
      </c>
      <c r="C2279" s="2">
        <f>YEAR(Table2[Order Date])</f>
        <v>2024</v>
      </c>
      <c r="D2279" s="2" t="str">
        <f>TEXT(Table2[Order Date],"mmm")</f>
        <v>Feb</v>
      </c>
      <c r="E2279" t="s">
        <v>4625</v>
      </c>
      <c r="F2279" t="s">
        <v>15</v>
      </c>
      <c r="G2279" t="s">
        <v>93</v>
      </c>
      <c r="H2279" t="str">
        <f>VLOOKUP(Table2[[#This Row],[City]], Table46[], 2, FALSE)</f>
        <v>Tamil Nadu</v>
      </c>
      <c r="I2279" t="s">
        <v>129</v>
      </c>
      <c r="J2279" t="s">
        <v>164</v>
      </c>
      <c r="K2279" t="s">
        <v>4626</v>
      </c>
      <c r="L2279" s="2">
        <v>2</v>
      </c>
      <c r="M2279" s="11">
        <v>74228</v>
      </c>
      <c r="N2279" s="6">
        <v>20</v>
      </c>
      <c r="O2279" s="4">
        <f>Table2[[#This Row],[Discount]]/100</f>
        <v>0.2</v>
      </c>
      <c r="P2279" s="4" t="str">
        <f>IF(Table2[[#This Row],[Discount%]]=0,"No Discount",
IF(Table2[[#This Row],[Discount%]]&lt;=0.1,"Medium Discount",
IF(Table2[[#This Row],[Discount%]]&lt;=0.2,"High Discount")))</f>
        <v>High Discount</v>
      </c>
      <c r="Q2279" s="9">
        <f>(Table2[Unit_Price]*Table2[Quantity])*(Table2[Discount]/100)</f>
        <v>29691.200000000001</v>
      </c>
      <c r="R2279" s="10">
        <v>118764.8</v>
      </c>
      <c r="S2279" s="10">
        <v>15381.4</v>
      </c>
      <c r="T2279" s="4">
        <f>Table2[Profit]/Table2[Sales]</f>
        <v>0.12951143773239207</v>
      </c>
      <c r="U2279" t="s">
        <v>33</v>
      </c>
    </row>
    <row r="2280" spans="1:21" x14ac:dyDescent="0.35">
      <c r="A2280">
        <v>12430</v>
      </c>
      <c r="B2280" s="1">
        <v>45410</v>
      </c>
      <c r="C2280" s="2">
        <f>YEAR(Table2[Order Date])</f>
        <v>2024</v>
      </c>
      <c r="D2280" s="2" t="str">
        <f>TEXT(Table2[Order Date],"mmm")</f>
        <v>Apr</v>
      </c>
      <c r="E2280" t="s">
        <v>4627</v>
      </c>
      <c r="F2280" t="s">
        <v>28</v>
      </c>
      <c r="G2280" t="s">
        <v>144</v>
      </c>
      <c r="H2280" t="str">
        <f>VLOOKUP(Table2[[#This Row],[City]], Table46[], 2, FALSE)</f>
        <v>Assam</v>
      </c>
      <c r="I2280" t="s">
        <v>30</v>
      </c>
      <c r="J2280" t="s">
        <v>104</v>
      </c>
      <c r="K2280" t="s">
        <v>4628</v>
      </c>
      <c r="L2280" s="2">
        <v>1</v>
      </c>
      <c r="M2280" s="11">
        <v>15912</v>
      </c>
      <c r="N2280" s="6">
        <v>10</v>
      </c>
      <c r="O2280" s="4">
        <f>Table2[[#This Row],[Discount]]/100</f>
        <v>0.1</v>
      </c>
      <c r="P2280" s="4" t="str">
        <f>IF(Table2[[#This Row],[Discount%]]=0,"No Discount",
IF(Table2[[#This Row],[Discount%]]&lt;=0.1,"Medium Discount",
IF(Table2[[#This Row],[Discount%]]&lt;=0.2,"High Discount")))</f>
        <v>Medium Discount</v>
      </c>
      <c r="Q2280" s="9">
        <f>(Table2[Unit_Price]*Table2[Quantity])*(Table2[Discount]/100)</f>
        <v>1591.2</v>
      </c>
      <c r="R2280" s="10">
        <v>14320.8</v>
      </c>
      <c r="S2280" s="10">
        <v>1614.98</v>
      </c>
      <c r="T2280" s="4">
        <f>Table2[Profit]/Table2[Sales]</f>
        <v>0.11277163286967209</v>
      </c>
      <c r="U2280" t="s">
        <v>83</v>
      </c>
    </row>
    <row r="2281" spans="1:21" x14ac:dyDescent="0.35">
      <c r="A2281">
        <v>12431</v>
      </c>
      <c r="B2281" s="1">
        <v>45270</v>
      </c>
      <c r="C2281" s="2">
        <f>YEAR(Table2[Order Date])</f>
        <v>2023</v>
      </c>
      <c r="D2281" s="2" t="str">
        <f>TEXT(Table2[Order Date],"mmm")</f>
        <v>Dec</v>
      </c>
      <c r="E2281" t="s">
        <v>4629</v>
      </c>
      <c r="F2281" t="s">
        <v>28</v>
      </c>
      <c r="G2281" t="s">
        <v>114</v>
      </c>
      <c r="H2281" t="str">
        <f>VLOOKUP(Table2[[#This Row],[City]], Table46[], 2, FALSE)</f>
        <v>Jharkhand</v>
      </c>
      <c r="I2281" t="s">
        <v>17</v>
      </c>
      <c r="J2281" t="s">
        <v>111</v>
      </c>
      <c r="K2281" t="s">
        <v>4630</v>
      </c>
      <c r="L2281" s="2">
        <v>5</v>
      </c>
      <c r="M2281" s="11">
        <v>27176</v>
      </c>
      <c r="N2281" s="6">
        <v>15</v>
      </c>
      <c r="O2281" s="4">
        <f>Table2[[#This Row],[Discount]]/100</f>
        <v>0.15</v>
      </c>
      <c r="P2281" s="4" t="str">
        <f>IF(Table2[[#This Row],[Discount%]]=0,"No Discount",
IF(Table2[[#This Row],[Discount%]]&lt;=0.1,"Medium Discount",
IF(Table2[[#This Row],[Discount%]]&lt;=0.2,"High Discount")))</f>
        <v>High Discount</v>
      </c>
      <c r="Q2281" s="9">
        <f>(Table2[Unit_Price]*Table2[Quantity])*(Table2[Discount]/100)</f>
        <v>20382</v>
      </c>
      <c r="R2281" s="10">
        <v>115498</v>
      </c>
      <c r="S2281" s="10">
        <v>15757.42</v>
      </c>
      <c r="T2281" s="4">
        <f>Table2[Profit]/Table2[Sales]</f>
        <v>0.13643024121629813</v>
      </c>
      <c r="U2281" t="s">
        <v>33</v>
      </c>
    </row>
    <row r="2282" spans="1:21" x14ac:dyDescent="0.35">
      <c r="A2282">
        <v>12432</v>
      </c>
      <c r="B2282" s="1">
        <v>45931</v>
      </c>
      <c r="C2282" s="2">
        <f>YEAR(Table2[Order Date])</f>
        <v>2025</v>
      </c>
      <c r="D2282" s="2" t="str">
        <f>TEXT(Table2[Order Date],"mmm")</f>
        <v>Oct</v>
      </c>
      <c r="E2282" t="s">
        <v>4631</v>
      </c>
      <c r="F2282" t="s">
        <v>15</v>
      </c>
      <c r="G2282" t="s">
        <v>16</v>
      </c>
      <c r="H2282" t="str">
        <f>VLOOKUP(Table2[[#This Row],[City]], Table46[], 2, FALSE)</f>
        <v>Karnataka</v>
      </c>
      <c r="I2282" t="s">
        <v>86</v>
      </c>
      <c r="J2282" t="s">
        <v>296</v>
      </c>
      <c r="K2282" t="s">
        <v>4632</v>
      </c>
      <c r="L2282" s="2">
        <v>5</v>
      </c>
      <c r="M2282" s="11">
        <v>5312</v>
      </c>
      <c r="N2282" s="6">
        <v>15</v>
      </c>
      <c r="O2282" s="4">
        <f>Table2[[#This Row],[Discount]]/100</f>
        <v>0.15</v>
      </c>
      <c r="P2282" s="4" t="str">
        <f>IF(Table2[[#This Row],[Discount%]]=0,"No Discount",
IF(Table2[[#This Row],[Discount%]]&lt;=0.1,"Medium Discount",
IF(Table2[[#This Row],[Discount%]]&lt;=0.2,"High Discount")))</f>
        <v>High Discount</v>
      </c>
      <c r="Q2282" s="9">
        <f>(Table2[Unit_Price]*Table2[Quantity])*(Table2[Discount]/100)</f>
        <v>3984</v>
      </c>
      <c r="R2282" s="10">
        <v>22576</v>
      </c>
      <c r="S2282" s="10">
        <v>4206.17</v>
      </c>
      <c r="T2282" s="4">
        <f>Table2[Profit]/Table2[Sales]</f>
        <v>0.18631156980864635</v>
      </c>
      <c r="U2282" t="s">
        <v>20</v>
      </c>
    </row>
    <row r="2283" spans="1:21" x14ac:dyDescent="0.35">
      <c r="A2283">
        <v>12433</v>
      </c>
      <c r="B2283" s="1">
        <v>45732</v>
      </c>
      <c r="C2283" s="2">
        <f>YEAR(Table2[Order Date])</f>
        <v>2025</v>
      </c>
      <c r="D2283" s="2" t="str">
        <f>TEXT(Table2[Order Date],"mmm")</f>
        <v>Mar</v>
      </c>
      <c r="E2283" t="s">
        <v>4633</v>
      </c>
      <c r="F2283" t="s">
        <v>40</v>
      </c>
      <c r="G2283" t="s">
        <v>62</v>
      </c>
      <c r="H2283" t="str">
        <f>VLOOKUP(Table2[[#This Row],[City]], Table46[], 2, FALSE)</f>
        <v>Goa</v>
      </c>
      <c r="I2283" t="s">
        <v>17</v>
      </c>
      <c r="J2283" t="s">
        <v>55</v>
      </c>
      <c r="K2283" t="s">
        <v>4634</v>
      </c>
      <c r="L2283" s="2">
        <v>2</v>
      </c>
      <c r="M2283" s="11">
        <v>4766</v>
      </c>
      <c r="N2283" s="6">
        <v>5</v>
      </c>
      <c r="O2283" s="4">
        <f>Table2[[#This Row],[Discount]]/100</f>
        <v>0.05</v>
      </c>
      <c r="P2283" s="4" t="str">
        <f>IF(Table2[[#This Row],[Discount%]]=0,"No Discount",
IF(Table2[[#This Row],[Discount%]]&lt;=0.1,"Medium Discount",
IF(Table2[[#This Row],[Discount%]]&lt;=0.2,"High Discount")))</f>
        <v>Medium Discount</v>
      </c>
      <c r="Q2283" s="9">
        <f>(Table2[Unit_Price]*Table2[Quantity])*(Table2[Discount]/100)</f>
        <v>476.6</v>
      </c>
      <c r="R2283" s="10">
        <v>9055.4</v>
      </c>
      <c r="S2283" s="10">
        <v>990.64</v>
      </c>
      <c r="T2283" s="4">
        <f>Table2[Profit]/Table2[Sales]</f>
        <v>0.10939770744528127</v>
      </c>
      <c r="U2283" t="s">
        <v>20</v>
      </c>
    </row>
    <row r="2284" spans="1:21" x14ac:dyDescent="0.35">
      <c r="A2284">
        <v>12434</v>
      </c>
      <c r="B2284" s="1">
        <v>45298</v>
      </c>
      <c r="C2284" s="2">
        <f>YEAR(Table2[Order Date])</f>
        <v>2024</v>
      </c>
      <c r="D2284" s="2" t="str">
        <f>TEXT(Table2[Order Date],"mmm")</f>
        <v>Jan</v>
      </c>
      <c r="E2284" t="s">
        <v>4635</v>
      </c>
      <c r="F2284" t="s">
        <v>22</v>
      </c>
      <c r="G2284" t="s">
        <v>54</v>
      </c>
      <c r="H2284" t="str">
        <f>VLOOKUP(Table2[[#This Row],[City]], Table46[], 2, FALSE)</f>
        <v>Uttar Pradesh</v>
      </c>
      <c r="I2284" t="s">
        <v>24</v>
      </c>
      <c r="J2284" t="s">
        <v>133</v>
      </c>
      <c r="K2284" t="s">
        <v>4636</v>
      </c>
      <c r="L2284" s="2">
        <v>1</v>
      </c>
      <c r="M2284" s="11">
        <v>44779</v>
      </c>
      <c r="N2284" s="6">
        <v>0</v>
      </c>
      <c r="O2284" s="4">
        <f>Table2[[#This Row],[Discount]]/100</f>
        <v>0</v>
      </c>
      <c r="P2284" s="4" t="str">
        <f>IF(Table2[[#This Row],[Discount%]]=0,"No Discount",
IF(Table2[[#This Row],[Discount%]]&lt;=0.1,"Medium Discount",
IF(Table2[[#This Row],[Discount%]]&lt;=0.2,"High Discount")))</f>
        <v>No Discount</v>
      </c>
      <c r="Q2284" s="9">
        <f>(Table2[Unit_Price]*Table2[Quantity])*(Table2[Discount]/100)</f>
        <v>0</v>
      </c>
      <c r="R2284" s="10">
        <v>44779</v>
      </c>
      <c r="S2284" s="10">
        <v>9489.1299999999992</v>
      </c>
      <c r="T2284" s="4">
        <f>Table2[Profit]/Table2[Sales]</f>
        <v>0.21191027043926838</v>
      </c>
      <c r="U2284" t="s">
        <v>38</v>
      </c>
    </row>
    <row r="2285" spans="1:21" x14ac:dyDescent="0.35">
      <c r="A2285">
        <v>12435</v>
      </c>
      <c r="B2285" s="1">
        <v>45273</v>
      </c>
      <c r="C2285" s="2">
        <f>YEAR(Table2[Order Date])</f>
        <v>2023</v>
      </c>
      <c r="D2285" s="2" t="str">
        <f>TEXT(Table2[Order Date],"mmm")</f>
        <v>Dec</v>
      </c>
      <c r="E2285" t="s">
        <v>4637</v>
      </c>
      <c r="F2285" t="s">
        <v>28</v>
      </c>
      <c r="G2285" t="s">
        <v>144</v>
      </c>
      <c r="H2285" t="str">
        <f>VLOOKUP(Table2[[#This Row],[City]], Table46[], 2, FALSE)</f>
        <v>Assam</v>
      </c>
      <c r="I2285" t="s">
        <v>129</v>
      </c>
      <c r="J2285" t="s">
        <v>168</v>
      </c>
      <c r="K2285" t="s">
        <v>4638</v>
      </c>
      <c r="L2285" s="2">
        <v>4</v>
      </c>
      <c r="M2285" s="11">
        <v>417</v>
      </c>
      <c r="N2285" s="6">
        <v>10</v>
      </c>
      <c r="O2285" s="4">
        <f>Table2[[#This Row],[Discount]]/100</f>
        <v>0.1</v>
      </c>
      <c r="P2285" s="4" t="str">
        <f>IF(Table2[[#This Row],[Discount%]]=0,"No Discount",
IF(Table2[[#This Row],[Discount%]]&lt;=0.1,"Medium Discount",
IF(Table2[[#This Row],[Discount%]]&lt;=0.2,"High Discount")))</f>
        <v>Medium Discount</v>
      </c>
      <c r="Q2285" s="9">
        <f>(Table2[Unit_Price]*Table2[Quantity])*(Table2[Discount]/100)</f>
        <v>166.8</v>
      </c>
      <c r="R2285" s="10">
        <v>1501.2</v>
      </c>
      <c r="S2285" s="10">
        <v>198.1</v>
      </c>
      <c r="T2285" s="4">
        <f>Table2[Profit]/Table2[Sales]</f>
        <v>0.1319610977884359</v>
      </c>
      <c r="U2285" t="s">
        <v>72</v>
      </c>
    </row>
    <row r="2286" spans="1:21" x14ac:dyDescent="0.35">
      <c r="A2286">
        <v>12436</v>
      </c>
      <c r="B2286" s="1">
        <v>45224</v>
      </c>
      <c r="C2286" s="2">
        <f>YEAR(Table2[Order Date])</f>
        <v>2023</v>
      </c>
      <c r="D2286" s="2" t="str">
        <f>TEXT(Table2[Order Date],"mmm")</f>
        <v>Oct</v>
      </c>
      <c r="E2286" t="s">
        <v>4639</v>
      </c>
      <c r="F2286" t="s">
        <v>22</v>
      </c>
      <c r="G2286" t="s">
        <v>58</v>
      </c>
      <c r="H2286" t="str">
        <f>VLOOKUP(Table2[[#This Row],[City]], Table46[], 2, FALSE)</f>
        <v>Rajashtan</v>
      </c>
      <c r="I2286" t="s">
        <v>129</v>
      </c>
      <c r="J2286" t="s">
        <v>164</v>
      </c>
      <c r="K2286" t="s">
        <v>4640</v>
      </c>
      <c r="L2286" s="2">
        <v>3</v>
      </c>
      <c r="M2286" s="11">
        <v>36935</v>
      </c>
      <c r="N2286" s="6">
        <v>15</v>
      </c>
      <c r="O2286" s="4">
        <f>Table2[[#This Row],[Discount]]/100</f>
        <v>0.15</v>
      </c>
      <c r="P2286" s="4" t="str">
        <f>IF(Table2[[#This Row],[Discount%]]=0,"No Discount",
IF(Table2[[#This Row],[Discount%]]&lt;=0.1,"Medium Discount",
IF(Table2[[#This Row],[Discount%]]&lt;=0.2,"High Discount")))</f>
        <v>High Discount</v>
      </c>
      <c r="Q2286" s="9">
        <f>(Table2[Unit_Price]*Table2[Quantity])*(Table2[Discount]/100)</f>
        <v>16620.75</v>
      </c>
      <c r="R2286" s="10">
        <v>94184.25</v>
      </c>
      <c r="S2286" s="10">
        <v>12134.74</v>
      </c>
      <c r="T2286" s="4">
        <f>Table2[Profit]/Table2[Sales]</f>
        <v>0.12884043775896714</v>
      </c>
      <c r="U2286" t="s">
        <v>38</v>
      </c>
    </row>
    <row r="2287" spans="1:21" x14ac:dyDescent="0.35">
      <c r="A2287">
        <v>12437</v>
      </c>
      <c r="B2287" s="1">
        <v>45870</v>
      </c>
      <c r="C2287" s="2">
        <f>YEAR(Table2[Order Date])</f>
        <v>2025</v>
      </c>
      <c r="D2287" s="2" t="str">
        <f>TEXT(Table2[Order Date],"mmm")</f>
        <v>Aug</v>
      </c>
      <c r="E2287" t="s">
        <v>4641</v>
      </c>
      <c r="F2287" t="s">
        <v>40</v>
      </c>
      <c r="G2287" t="s">
        <v>110</v>
      </c>
      <c r="H2287" t="str">
        <f>VLOOKUP(Table2[[#This Row],[City]], Table46[], 2, FALSE)</f>
        <v>Gujarat</v>
      </c>
      <c r="I2287" t="s">
        <v>17</v>
      </c>
      <c r="J2287" t="s">
        <v>100</v>
      </c>
      <c r="K2287" t="s">
        <v>4642</v>
      </c>
      <c r="L2287" s="2">
        <v>1</v>
      </c>
      <c r="M2287" s="11">
        <v>8124</v>
      </c>
      <c r="N2287" s="6">
        <v>10</v>
      </c>
      <c r="O2287" s="4">
        <f>Table2[[#This Row],[Discount]]/100</f>
        <v>0.1</v>
      </c>
      <c r="P2287" s="4" t="str">
        <f>IF(Table2[[#This Row],[Discount%]]=0,"No Discount",
IF(Table2[[#This Row],[Discount%]]&lt;=0.1,"Medium Discount",
IF(Table2[[#This Row],[Discount%]]&lt;=0.2,"High Discount")))</f>
        <v>Medium Discount</v>
      </c>
      <c r="Q2287" s="9">
        <f>(Table2[Unit_Price]*Table2[Quantity])*(Table2[Discount]/100)</f>
        <v>812.40000000000009</v>
      </c>
      <c r="R2287" s="10">
        <v>7311.6</v>
      </c>
      <c r="S2287" s="10">
        <v>1572.26</v>
      </c>
      <c r="T2287" s="4">
        <f>Table2[Profit]/Table2[Sales]</f>
        <v>0.2150363805459817</v>
      </c>
      <c r="U2287" t="s">
        <v>20</v>
      </c>
    </row>
    <row r="2288" spans="1:21" x14ac:dyDescent="0.35">
      <c r="A2288">
        <v>12438</v>
      </c>
      <c r="B2288" s="1">
        <v>45673</v>
      </c>
      <c r="C2288" s="2">
        <f>YEAR(Table2[Order Date])</f>
        <v>2025</v>
      </c>
      <c r="D2288" s="2" t="str">
        <f>TEXT(Table2[Order Date],"mmm")</f>
        <v>Jan</v>
      </c>
      <c r="E2288" t="s">
        <v>4643</v>
      </c>
      <c r="F2288" t="s">
        <v>15</v>
      </c>
      <c r="G2288" t="s">
        <v>68</v>
      </c>
      <c r="H2288" t="str">
        <f>VLOOKUP(Table2[[#This Row],[City]], Table46[], 2, FALSE)</f>
        <v>Telangana</v>
      </c>
      <c r="I2288" t="s">
        <v>129</v>
      </c>
      <c r="J2288" t="s">
        <v>148</v>
      </c>
      <c r="K2288" t="s">
        <v>4644</v>
      </c>
      <c r="L2288" s="2">
        <v>4</v>
      </c>
      <c r="M2288" s="11">
        <v>7889</v>
      </c>
      <c r="N2288" s="6">
        <v>10</v>
      </c>
      <c r="O2288" s="4">
        <f>Table2[[#This Row],[Discount]]/100</f>
        <v>0.1</v>
      </c>
      <c r="P2288" s="4" t="str">
        <f>IF(Table2[[#This Row],[Discount%]]=0,"No Discount",
IF(Table2[[#This Row],[Discount%]]&lt;=0.1,"Medium Discount",
IF(Table2[[#This Row],[Discount%]]&lt;=0.2,"High Discount")))</f>
        <v>Medium Discount</v>
      </c>
      <c r="Q2288" s="9">
        <f>(Table2[Unit_Price]*Table2[Quantity])*(Table2[Discount]/100)</f>
        <v>3155.6000000000004</v>
      </c>
      <c r="R2288" s="10">
        <v>28400.400000000001</v>
      </c>
      <c r="S2288" s="10">
        <v>2922.43</v>
      </c>
      <c r="T2288" s="4">
        <f>Table2[Profit]/Table2[Sales]</f>
        <v>0.10290101547865523</v>
      </c>
      <c r="U2288" t="s">
        <v>20</v>
      </c>
    </row>
    <row r="2289" spans="1:21" x14ac:dyDescent="0.35">
      <c r="A2289">
        <v>12439</v>
      </c>
      <c r="B2289" s="1">
        <v>45323</v>
      </c>
      <c r="C2289" s="2">
        <f>YEAR(Table2[Order Date])</f>
        <v>2024</v>
      </c>
      <c r="D2289" s="2" t="str">
        <f>TEXT(Table2[Order Date],"mmm")</f>
        <v>Feb</v>
      </c>
      <c r="E2289" t="s">
        <v>4645</v>
      </c>
      <c r="F2289" t="s">
        <v>15</v>
      </c>
      <c r="G2289" t="s">
        <v>174</v>
      </c>
      <c r="H2289" t="str">
        <f>VLOOKUP(Table2[[#This Row],[City]], Table46[], 2, FALSE)</f>
        <v>Tamil Nadu</v>
      </c>
      <c r="I2289" t="s">
        <v>96</v>
      </c>
      <c r="J2289" t="s">
        <v>183</v>
      </c>
      <c r="K2289" t="s">
        <v>4646</v>
      </c>
      <c r="L2289" s="2">
        <v>1</v>
      </c>
      <c r="M2289" s="11">
        <v>70443</v>
      </c>
      <c r="N2289" s="6">
        <v>15</v>
      </c>
      <c r="O2289" s="4">
        <f>Table2[[#This Row],[Discount]]/100</f>
        <v>0.15</v>
      </c>
      <c r="P2289" s="4" t="str">
        <f>IF(Table2[[#This Row],[Discount%]]=0,"No Discount",
IF(Table2[[#This Row],[Discount%]]&lt;=0.1,"Medium Discount",
IF(Table2[[#This Row],[Discount%]]&lt;=0.2,"High Discount")))</f>
        <v>High Discount</v>
      </c>
      <c r="Q2289" s="9">
        <f>(Table2[Unit_Price]*Table2[Quantity])*(Table2[Discount]/100)</f>
        <v>10566.449999999999</v>
      </c>
      <c r="R2289" s="10">
        <v>59876.55</v>
      </c>
      <c r="S2289" s="10">
        <v>6519.31</v>
      </c>
      <c r="T2289" s="4">
        <f>Table2[Profit]/Table2[Sales]</f>
        <v>0.10887918559102019</v>
      </c>
      <c r="U2289" t="s">
        <v>33</v>
      </c>
    </row>
    <row r="2290" spans="1:21" x14ac:dyDescent="0.35">
      <c r="A2290">
        <v>12440</v>
      </c>
      <c r="B2290" s="1">
        <v>45618</v>
      </c>
      <c r="C2290" s="2">
        <f>YEAR(Table2[Order Date])</f>
        <v>2024</v>
      </c>
      <c r="D2290" s="2" t="str">
        <f>TEXT(Table2[Order Date],"mmm")</f>
        <v>Nov</v>
      </c>
      <c r="E2290" t="s">
        <v>4647</v>
      </c>
      <c r="F2290" t="s">
        <v>28</v>
      </c>
      <c r="G2290" t="s">
        <v>85</v>
      </c>
      <c r="H2290" t="str">
        <f>VLOOKUP(Table2[[#This Row],[City]], Table46[], 2, FALSE)</f>
        <v>Odisha</v>
      </c>
      <c r="I2290" t="s">
        <v>30</v>
      </c>
      <c r="J2290" t="s">
        <v>322</v>
      </c>
      <c r="K2290" t="s">
        <v>4648</v>
      </c>
      <c r="L2290" s="2">
        <v>4</v>
      </c>
      <c r="M2290" s="11">
        <v>39727</v>
      </c>
      <c r="N2290" s="6">
        <v>15</v>
      </c>
      <c r="O2290" s="4">
        <f>Table2[[#This Row],[Discount]]/100</f>
        <v>0.15</v>
      </c>
      <c r="P2290" s="4" t="str">
        <f>IF(Table2[[#This Row],[Discount%]]=0,"No Discount",
IF(Table2[[#This Row],[Discount%]]&lt;=0.1,"Medium Discount",
IF(Table2[[#This Row],[Discount%]]&lt;=0.2,"High Discount")))</f>
        <v>High Discount</v>
      </c>
      <c r="Q2290" s="9">
        <f>(Table2[Unit_Price]*Table2[Quantity])*(Table2[Discount]/100)</f>
        <v>23836.2</v>
      </c>
      <c r="R2290" s="10">
        <v>135071.79999999999</v>
      </c>
      <c r="S2290" s="10">
        <v>22384.19</v>
      </c>
      <c r="T2290" s="4">
        <f>Table2[Profit]/Table2[Sales]</f>
        <v>0.16572067596641193</v>
      </c>
      <c r="U2290" t="s">
        <v>83</v>
      </c>
    </row>
    <row r="2291" spans="1:21" x14ac:dyDescent="0.35">
      <c r="A2291">
        <v>12441</v>
      </c>
      <c r="B2291" s="1">
        <v>45686</v>
      </c>
      <c r="C2291" s="2">
        <f>YEAR(Table2[Order Date])</f>
        <v>2025</v>
      </c>
      <c r="D2291" s="2" t="str">
        <f>TEXT(Table2[Order Date],"mmm")</f>
        <v>Jan</v>
      </c>
      <c r="E2291" t="s">
        <v>4649</v>
      </c>
      <c r="F2291" t="s">
        <v>28</v>
      </c>
      <c r="G2291" t="s">
        <v>29</v>
      </c>
      <c r="H2291" t="str">
        <f>VLOOKUP(Table2[[#This Row],[City]], Table46[], 2, FALSE)</f>
        <v>Bihar</v>
      </c>
      <c r="I2291" t="s">
        <v>17</v>
      </c>
      <c r="J2291" t="s">
        <v>18</v>
      </c>
      <c r="K2291" t="s">
        <v>4470</v>
      </c>
      <c r="L2291" s="2">
        <v>4</v>
      </c>
      <c r="M2291" s="11">
        <v>40900</v>
      </c>
      <c r="N2291" s="6">
        <v>5</v>
      </c>
      <c r="O2291" s="4">
        <f>Table2[[#This Row],[Discount]]/100</f>
        <v>0.05</v>
      </c>
      <c r="P2291" s="4" t="str">
        <f>IF(Table2[[#This Row],[Discount%]]=0,"No Discount",
IF(Table2[[#This Row],[Discount%]]&lt;=0.1,"Medium Discount",
IF(Table2[[#This Row],[Discount%]]&lt;=0.2,"High Discount")))</f>
        <v>Medium Discount</v>
      </c>
      <c r="Q2291" s="9">
        <f>(Table2[Unit_Price]*Table2[Quantity])*(Table2[Discount]/100)</f>
        <v>8180</v>
      </c>
      <c r="R2291" s="10">
        <v>155420</v>
      </c>
      <c r="S2291" s="10">
        <v>12410.77</v>
      </c>
      <c r="T2291" s="4">
        <f>Table2[Profit]/Table2[Sales]</f>
        <v>7.9853107708145674E-2</v>
      </c>
      <c r="U2291" t="s">
        <v>33</v>
      </c>
    </row>
    <row r="2292" spans="1:21" x14ac:dyDescent="0.35">
      <c r="A2292">
        <v>12442</v>
      </c>
      <c r="B2292" s="1">
        <v>45548</v>
      </c>
      <c r="C2292" s="2">
        <f>YEAR(Table2[Order Date])</f>
        <v>2024</v>
      </c>
      <c r="D2292" s="2" t="str">
        <f>TEXT(Table2[Order Date],"mmm")</f>
        <v>Sep</v>
      </c>
      <c r="E2292" t="s">
        <v>4650</v>
      </c>
      <c r="F2292" t="s">
        <v>28</v>
      </c>
      <c r="G2292" t="s">
        <v>85</v>
      </c>
      <c r="H2292" t="str">
        <f>VLOOKUP(Table2[[#This Row],[City]], Table46[], 2, FALSE)</f>
        <v>Odisha</v>
      </c>
      <c r="I2292" t="s">
        <v>30</v>
      </c>
      <c r="J2292" t="s">
        <v>65</v>
      </c>
      <c r="K2292" t="s">
        <v>4651</v>
      </c>
      <c r="L2292" s="2">
        <v>2</v>
      </c>
      <c r="M2292" s="11">
        <v>22900</v>
      </c>
      <c r="N2292" s="6">
        <v>5</v>
      </c>
      <c r="O2292" s="4">
        <f>Table2[[#This Row],[Discount]]/100</f>
        <v>0.05</v>
      </c>
      <c r="P2292" s="4" t="str">
        <f>IF(Table2[[#This Row],[Discount%]]=0,"No Discount",
IF(Table2[[#This Row],[Discount%]]&lt;=0.1,"Medium Discount",
IF(Table2[[#This Row],[Discount%]]&lt;=0.2,"High Discount")))</f>
        <v>Medium Discount</v>
      </c>
      <c r="Q2292" s="9">
        <f>(Table2[Unit_Price]*Table2[Quantity])*(Table2[Discount]/100)</f>
        <v>2290</v>
      </c>
      <c r="R2292" s="10">
        <v>43510</v>
      </c>
      <c r="S2292" s="10">
        <v>9155.4699999999993</v>
      </c>
      <c r="T2292" s="4">
        <f>Table2[Profit]/Table2[Sales]</f>
        <v>0.21042220179269133</v>
      </c>
      <c r="U2292" t="s">
        <v>83</v>
      </c>
    </row>
    <row r="2293" spans="1:21" x14ac:dyDescent="0.35">
      <c r="A2293">
        <v>12443</v>
      </c>
      <c r="B2293" s="1">
        <v>45418</v>
      </c>
      <c r="C2293" s="2">
        <f>YEAR(Table2[Order Date])</f>
        <v>2024</v>
      </c>
      <c r="D2293" s="2" t="str">
        <f>TEXT(Table2[Order Date],"mmm")</f>
        <v>May</v>
      </c>
      <c r="E2293" t="s">
        <v>4652</v>
      </c>
      <c r="F2293" t="s">
        <v>28</v>
      </c>
      <c r="G2293" t="s">
        <v>35</v>
      </c>
      <c r="H2293" t="str">
        <f>VLOOKUP(Table2[[#This Row],[City]], Table46[], 2, FALSE)</f>
        <v>West Bengal</v>
      </c>
      <c r="I2293" t="s">
        <v>17</v>
      </c>
      <c r="J2293" t="s">
        <v>18</v>
      </c>
      <c r="K2293" t="s">
        <v>1418</v>
      </c>
      <c r="L2293" s="2">
        <v>1</v>
      </c>
      <c r="M2293" s="11">
        <v>30660</v>
      </c>
      <c r="N2293" s="6">
        <v>0</v>
      </c>
      <c r="O2293" s="4">
        <f>Table2[[#This Row],[Discount]]/100</f>
        <v>0</v>
      </c>
      <c r="P2293" s="4" t="str">
        <f>IF(Table2[[#This Row],[Discount%]]=0,"No Discount",
IF(Table2[[#This Row],[Discount%]]&lt;=0.1,"Medium Discount",
IF(Table2[[#This Row],[Discount%]]&lt;=0.2,"High Discount")))</f>
        <v>No Discount</v>
      </c>
      <c r="Q2293" s="9">
        <f>(Table2[Unit_Price]*Table2[Quantity])*(Table2[Discount]/100)</f>
        <v>0</v>
      </c>
      <c r="R2293" s="10">
        <v>30660</v>
      </c>
      <c r="S2293" s="10">
        <v>4219.29</v>
      </c>
      <c r="T2293" s="4">
        <f>Table2[Profit]/Table2[Sales]</f>
        <v>0.13761545988258317</v>
      </c>
      <c r="U2293" t="s">
        <v>38</v>
      </c>
    </row>
    <row r="2294" spans="1:21" x14ac:dyDescent="0.35">
      <c r="A2294">
        <v>12444</v>
      </c>
      <c r="B2294" s="1">
        <v>45473</v>
      </c>
      <c r="C2294" s="2">
        <f>YEAR(Table2[Order Date])</f>
        <v>2024</v>
      </c>
      <c r="D2294" s="2" t="str">
        <f>TEXT(Table2[Order Date],"mmm")</f>
        <v>Jun</v>
      </c>
      <c r="E2294" t="s">
        <v>4653</v>
      </c>
      <c r="F2294" t="s">
        <v>28</v>
      </c>
      <c r="G2294" t="s">
        <v>85</v>
      </c>
      <c r="H2294" t="str">
        <f>VLOOKUP(Table2[[#This Row],[City]], Table46[], 2, FALSE)</f>
        <v>Odisha</v>
      </c>
      <c r="I2294" t="s">
        <v>30</v>
      </c>
      <c r="J2294" t="s">
        <v>65</v>
      </c>
      <c r="K2294" t="s">
        <v>4654</v>
      </c>
      <c r="L2294" s="2">
        <v>2</v>
      </c>
      <c r="M2294" s="11">
        <v>29299</v>
      </c>
      <c r="N2294" s="6">
        <v>10</v>
      </c>
      <c r="O2294" s="4">
        <f>Table2[[#This Row],[Discount]]/100</f>
        <v>0.1</v>
      </c>
      <c r="P2294" s="4" t="str">
        <f>IF(Table2[[#This Row],[Discount%]]=0,"No Discount",
IF(Table2[[#This Row],[Discount%]]&lt;=0.1,"Medium Discount",
IF(Table2[[#This Row],[Discount%]]&lt;=0.2,"High Discount")))</f>
        <v>Medium Discount</v>
      </c>
      <c r="Q2294" s="9">
        <f>(Table2[Unit_Price]*Table2[Quantity])*(Table2[Discount]/100)</f>
        <v>5859.8</v>
      </c>
      <c r="R2294" s="10">
        <v>52738.2</v>
      </c>
      <c r="S2294" s="10">
        <v>8816.0300000000007</v>
      </c>
      <c r="T2294" s="4">
        <f>Table2[Profit]/Table2[Sales]</f>
        <v>0.16716592526859092</v>
      </c>
      <c r="U2294" t="s">
        <v>33</v>
      </c>
    </row>
    <row r="2295" spans="1:21" x14ac:dyDescent="0.35">
      <c r="A2295">
        <v>12445</v>
      </c>
      <c r="B2295" s="1">
        <v>45814</v>
      </c>
      <c r="C2295" s="2">
        <f>YEAR(Table2[Order Date])</f>
        <v>2025</v>
      </c>
      <c r="D2295" s="2" t="str">
        <f>TEXT(Table2[Order Date],"mmm")</f>
        <v>Jun</v>
      </c>
      <c r="E2295" t="s">
        <v>4655</v>
      </c>
      <c r="F2295" t="s">
        <v>28</v>
      </c>
      <c r="G2295" t="s">
        <v>85</v>
      </c>
      <c r="H2295" t="str">
        <f>VLOOKUP(Table2[[#This Row],[City]], Table46[], 2, FALSE)</f>
        <v>Odisha</v>
      </c>
      <c r="I2295" t="s">
        <v>42</v>
      </c>
      <c r="J2295" t="s">
        <v>446</v>
      </c>
      <c r="K2295" t="s">
        <v>4656</v>
      </c>
      <c r="L2295" s="2">
        <v>1</v>
      </c>
      <c r="M2295" s="11">
        <v>26149</v>
      </c>
      <c r="N2295" s="6">
        <v>0</v>
      </c>
      <c r="O2295" s="4">
        <f>Table2[[#This Row],[Discount]]/100</f>
        <v>0</v>
      </c>
      <c r="P2295" s="4" t="str">
        <f>IF(Table2[[#This Row],[Discount%]]=0,"No Discount",
IF(Table2[[#This Row],[Discount%]]&lt;=0.1,"Medium Discount",
IF(Table2[[#This Row],[Discount%]]&lt;=0.2,"High Discount")))</f>
        <v>No Discount</v>
      </c>
      <c r="Q2295" s="9">
        <f>(Table2[Unit_Price]*Table2[Quantity])*(Table2[Discount]/100)</f>
        <v>0</v>
      </c>
      <c r="R2295" s="10">
        <v>26149</v>
      </c>
      <c r="S2295" s="10">
        <v>5801.64</v>
      </c>
      <c r="T2295" s="4">
        <f>Table2[Profit]/Table2[Sales]</f>
        <v>0.22186852269685267</v>
      </c>
      <c r="U2295" t="s">
        <v>20</v>
      </c>
    </row>
    <row r="2296" spans="1:21" x14ac:dyDescent="0.35">
      <c r="A2296">
        <v>12446</v>
      </c>
      <c r="B2296" s="1">
        <v>45614</v>
      </c>
      <c r="C2296" s="2">
        <f>YEAR(Table2[Order Date])</f>
        <v>2024</v>
      </c>
      <c r="D2296" s="2" t="str">
        <f>TEXT(Table2[Order Date],"mmm")</f>
        <v>Nov</v>
      </c>
      <c r="E2296" t="s">
        <v>4657</v>
      </c>
      <c r="F2296" t="s">
        <v>28</v>
      </c>
      <c r="G2296" t="s">
        <v>29</v>
      </c>
      <c r="H2296" t="str">
        <f>VLOOKUP(Table2[[#This Row],[City]], Table46[], 2, FALSE)</f>
        <v>Bihar</v>
      </c>
      <c r="I2296" t="s">
        <v>96</v>
      </c>
      <c r="J2296" t="s">
        <v>97</v>
      </c>
      <c r="K2296" t="s">
        <v>4658</v>
      </c>
      <c r="L2296" s="2">
        <v>2</v>
      </c>
      <c r="M2296" s="11">
        <v>49667</v>
      </c>
      <c r="N2296" s="6">
        <v>0</v>
      </c>
      <c r="O2296" s="4">
        <f>Table2[[#This Row],[Discount]]/100</f>
        <v>0</v>
      </c>
      <c r="P2296" s="4" t="str">
        <f>IF(Table2[[#This Row],[Discount%]]=0,"No Discount",
IF(Table2[[#This Row],[Discount%]]&lt;=0.1,"Medium Discount",
IF(Table2[[#This Row],[Discount%]]&lt;=0.2,"High Discount")))</f>
        <v>No Discount</v>
      </c>
      <c r="Q2296" s="9">
        <f>(Table2[Unit_Price]*Table2[Quantity])*(Table2[Discount]/100)</f>
        <v>0</v>
      </c>
      <c r="R2296" s="10">
        <v>99334</v>
      </c>
      <c r="S2296" s="10">
        <v>18321</v>
      </c>
      <c r="T2296" s="4">
        <f>Table2[Profit]/Table2[Sales]</f>
        <v>0.18443835947409748</v>
      </c>
      <c r="U2296" t="s">
        <v>72</v>
      </c>
    </row>
    <row r="2297" spans="1:21" x14ac:dyDescent="0.35">
      <c r="A2297">
        <v>12447</v>
      </c>
      <c r="B2297" s="1">
        <v>45561</v>
      </c>
      <c r="C2297" s="2">
        <f>YEAR(Table2[Order Date])</f>
        <v>2024</v>
      </c>
      <c r="D2297" s="2" t="str">
        <f>TEXT(Table2[Order Date],"mmm")</f>
        <v>Sep</v>
      </c>
      <c r="E2297" t="s">
        <v>4659</v>
      </c>
      <c r="F2297" t="s">
        <v>28</v>
      </c>
      <c r="G2297" t="s">
        <v>114</v>
      </c>
      <c r="H2297" t="str">
        <f>VLOOKUP(Table2[[#This Row],[City]], Table46[], 2, FALSE)</f>
        <v>Jharkhand</v>
      </c>
      <c r="I2297" t="s">
        <v>42</v>
      </c>
      <c r="J2297" t="s">
        <v>43</v>
      </c>
      <c r="K2297" t="s">
        <v>4660</v>
      </c>
      <c r="L2297" s="2">
        <v>1</v>
      </c>
      <c r="M2297" s="11">
        <v>12103</v>
      </c>
      <c r="N2297" s="6">
        <v>10</v>
      </c>
      <c r="O2297" s="4">
        <f>Table2[[#This Row],[Discount]]/100</f>
        <v>0.1</v>
      </c>
      <c r="P2297" s="4" t="str">
        <f>IF(Table2[[#This Row],[Discount%]]=0,"No Discount",
IF(Table2[[#This Row],[Discount%]]&lt;=0.1,"Medium Discount",
IF(Table2[[#This Row],[Discount%]]&lt;=0.2,"High Discount")))</f>
        <v>Medium Discount</v>
      </c>
      <c r="Q2297" s="9">
        <f>(Table2[Unit_Price]*Table2[Quantity])*(Table2[Discount]/100)</f>
        <v>1210.3</v>
      </c>
      <c r="R2297" s="10">
        <v>10892.7</v>
      </c>
      <c r="S2297" s="10">
        <v>690.99</v>
      </c>
      <c r="T2297" s="4">
        <f>Table2[Profit]/Table2[Sales]</f>
        <v>6.3436062684182976E-2</v>
      </c>
      <c r="U2297" t="s">
        <v>38</v>
      </c>
    </row>
    <row r="2298" spans="1:21" x14ac:dyDescent="0.35">
      <c r="A2298">
        <v>12448</v>
      </c>
      <c r="B2298" s="1">
        <v>45647</v>
      </c>
      <c r="C2298" s="2">
        <f>YEAR(Table2[Order Date])</f>
        <v>2024</v>
      </c>
      <c r="D2298" s="2" t="str">
        <f>TEXT(Table2[Order Date],"mmm")</f>
        <v>Dec</v>
      </c>
      <c r="E2298" t="s">
        <v>4661</v>
      </c>
      <c r="F2298" t="s">
        <v>22</v>
      </c>
      <c r="G2298" t="s">
        <v>167</v>
      </c>
      <c r="H2298" t="str">
        <f>VLOOKUP(Table2[[#This Row],[City]], Table46[], 2, FALSE)</f>
        <v>Punjab</v>
      </c>
      <c r="I2298" t="s">
        <v>42</v>
      </c>
      <c r="J2298" t="s">
        <v>188</v>
      </c>
      <c r="K2298" t="s">
        <v>4662</v>
      </c>
      <c r="L2298" s="2">
        <v>5</v>
      </c>
      <c r="M2298" s="11">
        <v>67427</v>
      </c>
      <c r="N2298" s="6">
        <v>5</v>
      </c>
      <c r="O2298" s="4">
        <f>Table2[[#This Row],[Discount]]/100</f>
        <v>0.05</v>
      </c>
      <c r="P2298" s="4" t="str">
        <f>IF(Table2[[#This Row],[Discount%]]=0,"No Discount",
IF(Table2[[#This Row],[Discount%]]&lt;=0.1,"Medium Discount",
IF(Table2[[#This Row],[Discount%]]&lt;=0.2,"High Discount")))</f>
        <v>Medium Discount</v>
      </c>
      <c r="Q2298" s="9">
        <f>(Table2[Unit_Price]*Table2[Quantity])*(Table2[Discount]/100)</f>
        <v>16856.75</v>
      </c>
      <c r="R2298" s="10">
        <v>320278.25</v>
      </c>
      <c r="S2298" s="10">
        <v>58964.24</v>
      </c>
      <c r="T2298" s="4">
        <f>Table2[Profit]/Table2[Sales]</f>
        <v>0.18410316654346651</v>
      </c>
      <c r="U2298" t="s">
        <v>20</v>
      </c>
    </row>
    <row r="2299" spans="1:21" x14ac:dyDescent="0.35">
      <c r="A2299">
        <v>12449</v>
      </c>
      <c r="B2299" s="1">
        <v>45685</v>
      </c>
      <c r="C2299" s="2">
        <f>YEAR(Table2[Order Date])</f>
        <v>2025</v>
      </c>
      <c r="D2299" s="2" t="str">
        <f>TEXT(Table2[Order Date],"mmm")</f>
        <v>Jan</v>
      </c>
      <c r="E2299" t="s">
        <v>4663</v>
      </c>
      <c r="F2299" t="s">
        <v>22</v>
      </c>
      <c r="G2299" t="s">
        <v>167</v>
      </c>
      <c r="H2299" t="str">
        <f>VLOOKUP(Table2[[#This Row],[City]], Table46[], 2, FALSE)</f>
        <v>Punjab</v>
      </c>
      <c r="I2299" t="s">
        <v>75</v>
      </c>
      <c r="J2299" t="s">
        <v>307</v>
      </c>
      <c r="K2299" t="s">
        <v>4664</v>
      </c>
      <c r="L2299" s="2">
        <v>2</v>
      </c>
      <c r="M2299" s="11">
        <v>67221</v>
      </c>
      <c r="N2299" s="6">
        <v>20</v>
      </c>
      <c r="O2299" s="4">
        <f>Table2[[#This Row],[Discount]]/100</f>
        <v>0.2</v>
      </c>
      <c r="P2299" s="4" t="str">
        <f>IF(Table2[[#This Row],[Discount%]]=0,"No Discount",
IF(Table2[[#This Row],[Discount%]]&lt;=0.1,"Medium Discount",
IF(Table2[[#This Row],[Discount%]]&lt;=0.2,"High Discount")))</f>
        <v>High Discount</v>
      </c>
      <c r="Q2299" s="9">
        <f>(Table2[Unit_Price]*Table2[Quantity])*(Table2[Discount]/100)</f>
        <v>26888.400000000001</v>
      </c>
      <c r="R2299" s="10">
        <v>107553.60000000001</v>
      </c>
      <c r="S2299" s="10">
        <v>16000.44</v>
      </c>
      <c r="T2299" s="4">
        <f>Table2[Profit]/Table2[Sales]</f>
        <v>0.14876712634444592</v>
      </c>
      <c r="U2299" t="s">
        <v>38</v>
      </c>
    </row>
    <row r="2300" spans="1:21" x14ac:dyDescent="0.35">
      <c r="A2300">
        <v>12450</v>
      </c>
      <c r="B2300" s="1">
        <v>45706</v>
      </c>
      <c r="C2300" s="2">
        <f>YEAR(Table2[Order Date])</f>
        <v>2025</v>
      </c>
      <c r="D2300" s="2" t="str">
        <f>TEXT(Table2[Order Date],"mmm")</f>
        <v>Feb</v>
      </c>
      <c r="E2300" t="s">
        <v>4665</v>
      </c>
      <c r="F2300" t="s">
        <v>22</v>
      </c>
      <c r="G2300" t="s">
        <v>74</v>
      </c>
      <c r="H2300" t="str">
        <f>VLOOKUP(Table2[[#This Row],[City]], Table46[], 2, FALSE)</f>
        <v>Chandigarh</v>
      </c>
      <c r="I2300" t="s">
        <v>129</v>
      </c>
      <c r="J2300" t="s">
        <v>159</v>
      </c>
      <c r="K2300" t="s">
        <v>4666</v>
      </c>
      <c r="L2300" s="2">
        <v>4</v>
      </c>
      <c r="M2300" s="11">
        <v>50609</v>
      </c>
      <c r="N2300" s="6">
        <v>15</v>
      </c>
      <c r="O2300" s="4">
        <f>Table2[[#This Row],[Discount]]/100</f>
        <v>0.15</v>
      </c>
      <c r="P2300" s="4" t="str">
        <f>IF(Table2[[#This Row],[Discount%]]=0,"No Discount",
IF(Table2[[#This Row],[Discount%]]&lt;=0.1,"Medium Discount",
IF(Table2[[#This Row],[Discount%]]&lt;=0.2,"High Discount")))</f>
        <v>High Discount</v>
      </c>
      <c r="Q2300" s="9">
        <f>(Table2[Unit_Price]*Table2[Quantity])*(Table2[Discount]/100)</f>
        <v>30365.399999999998</v>
      </c>
      <c r="R2300" s="10">
        <v>172070.6</v>
      </c>
      <c r="S2300" s="10">
        <v>22326.14</v>
      </c>
      <c r="T2300" s="4">
        <f>Table2[Profit]/Table2[Sales]</f>
        <v>0.12974988173459032</v>
      </c>
      <c r="U2300" t="s">
        <v>83</v>
      </c>
    </row>
    <row r="2301" spans="1:21" x14ac:dyDescent="0.35">
      <c r="A2301">
        <v>12451</v>
      </c>
      <c r="B2301" s="1">
        <v>45291</v>
      </c>
      <c r="C2301" s="2">
        <f>YEAR(Table2[Order Date])</f>
        <v>2023</v>
      </c>
      <c r="D2301" s="2" t="str">
        <f>TEXT(Table2[Order Date],"mmm")</f>
        <v>Dec</v>
      </c>
      <c r="E2301" t="s">
        <v>4667</v>
      </c>
      <c r="F2301" t="s">
        <v>15</v>
      </c>
      <c r="G2301" t="s">
        <v>68</v>
      </c>
      <c r="H2301" t="str">
        <f>VLOOKUP(Table2[[#This Row],[City]], Table46[], 2, FALSE)</f>
        <v>Telangana</v>
      </c>
      <c r="I2301" t="s">
        <v>24</v>
      </c>
      <c r="J2301" t="s">
        <v>107</v>
      </c>
      <c r="K2301" t="s">
        <v>4668</v>
      </c>
      <c r="L2301" s="2">
        <v>3</v>
      </c>
      <c r="M2301" s="11">
        <v>46759</v>
      </c>
      <c r="N2301" s="6">
        <v>15</v>
      </c>
      <c r="O2301" s="4">
        <f>Table2[[#This Row],[Discount]]/100</f>
        <v>0.15</v>
      </c>
      <c r="P2301" s="4" t="str">
        <f>IF(Table2[[#This Row],[Discount%]]=0,"No Discount",
IF(Table2[[#This Row],[Discount%]]&lt;=0.1,"Medium Discount",
IF(Table2[[#This Row],[Discount%]]&lt;=0.2,"High Discount")))</f>
        <v>High Discount</v>
      </c>
      <c r="Q2301" s="9">
        <f>(Table2[Unit_Price]*Table2[Quantity])*(Table2[Discount]/100)</f>
        <v>21041.55</v>
      </c>
      <c r="R2301" s="10">
        <v>119235.45</v>
      </c>
      <c r="S2301" s="10">
        <v>7584.16</v>
      </c>
      <c r="T2301" s="4">
        <f>Table2[Profit]/Table2[Sales]</f>
        <v>6.3606586799479517E-2</v>
      </c>
      <c r="U2301" t="s">
        <v>83</v>
      </c>
    </row>
    <row r="2302" spans="1:21" x14ac:dyDescent="0.35">
      <c r="A2302">
        <v>12452</v>
      </c>
      <c r="B2302" s="1">
        <v>45476</v>
      </c>
      <c r="C2302" s="2">
        <f>YEAR(Table2[Order Date])</f>
        <v>2024</v>
      </c>
      <c r="D2302" s="2" t="str">
        <f>TEXT(Table2[Order Date],"mmm")</f>
        <v>Jul</v>
      </c>
      <c r="E2302" t="s">
        <v>4669</v>
      </c>
      <c r="F2302" t="s">
        <v>22</v>
      </c>
      <c r="G2302" t="s">
        <v>74</v>
      </c>
      <c r="H2302" t="str">
        <f>VLOOKUP(Table2[[#This Row],[City]], Table46[], 2, FALSE)</f>
        <v>Chandigarh</v>
      </c>
      <c r="I2302" t="s">
        <v>30</v>
      </c>
      <c r="J2302" t="s">
        <v>322</v>
      </c>
      <c r="K2302" t="s">
        <v>4670</v>
      </c>
      <c r="L2302" s="2">
        <v>5</v>
      </c>
      <c r="M2302" s="11">
        <v>22948</v>
      </c>
      <c r="N2302" s="6">
        <v>15</v>
      </c>
      <c r="O2302" s="4">
        <f>Table2[[#This Row],[Discount]]/100</f>
        <v>0.15</v>
      </c>
      <c r="P2302" s="4" t="str">
        <f>IF(Table2[[#This Row],[Discount%]]=0,"No Discount",
IF(Table2[[#This Row],[Discount%]]&lt;=0.1,"Medium Discount",
IF(Table2[[#This Row],[Discount%]]&lt;=0.2,"High Discount")))</f>
        <v>High Discount</v>
      </c>
      <c r="Q2302" s="9">
        <f>(Table2[Unit_Price]*Table2[Quantity])*(Table2[Discount]/100)</f>
        <v>17211</v>
      </c>
      <c r="R2302" s="10">
        <v>97529</v>
      </c>
      <c r="S2302" s="10">
        <v>9134.17</v>
      </c>
      <c r="T2302" s="4">
        <f>Table2[Profit]/Table2[Sales]</f>
        <v>9.365593823375612E-2</v>
      </c>
      <c r="U2302" t="s">
        <v>20</v>
      </c>
    </row>
    <row r="2303" spans="1:21" x14ac:dyDescent="0.35">
      <c r="A2303">
        <v>12453</v>
      </c>
      <c r="B2303" s="1">
        <v>45700</v>
      </c>
      <c r="C2303" s="2">
        <f>YEAR(Table2[Order Date])</f>
        <v>2025</v>
      </c>
      <c r="D2303" s="2" t="str">
        <f>TEXT(Table2[Order Date],"mmm")</f>
        <v>Feb</v>
      </c>
      <c r="E2303" t="s">
        <v>4671</v>
      </c>
      <c r="F2303" t="s">
        <v>40</v>
      </c>
      <c r="G2303" t="s">
        <v>62</v>
      </c>
      <c r="H2303" t="str">
        <f>VLOOKUP(Table2[[#This Row],[City]], Table46[], 2, FALSE)</f>
        <v>Goa</v>
      </c>
      <c r="I2303" t="s">
        <v>30</v>
      </c>
      <c r="J2303" t="s">
        <v>227</v>
      </c>
      <c r="K2303" t="s">
        <v>4672</v>
      </c>
      <c r="L2303" s="2">
        <v>2</v>
      </c>
      <c r="M2303" s="11">
        <v>76530</v>
      </c>
      <c r="N2303" s="6">
        <v>10</v>
      </c>
      <c r="O2303" s="4">
        <f>Table2[[#This Row],[Discount]]/100</f>
        <v>0.1</v>
      </c>
      <c r="P2303" s="4" t="str">
        <f>IF(Table2[[#This Row],[Discount%]]=0,"No Discount",
IF(Table2[[#This Row],[Discount%]]&lt;=0.1,"Medium Discount",
IF(Table2[[#This Row],[Discount%]]&lt;=0.2,"High Discount")))</f>
        <v>Medium Discount</v>
      </c>
      <c r="Q2303" s="9">
        <f>(Table2[Unit_Price]*Table2[Quantity])*(Table2[Discount]/100)</f>
        <v>15306</v>
      </c>
      <c r="R2303" s="10">
        <v>137754</v>
      </c>
      <c r="S2303" s="10">
        <v>19605.36</v>
      </c>
      <c r="T2303" s="4">
        <f>Table2[Profit]/Table2[Sales]</f>
        <v>0.14232152968334857</v>
      </c>
      <c r="U2303" t="s">
        <v>33</v>
      </c>
    </row>
    <row r="2304" spans="1:21" x14ac:dyDescent="0.35">
      <c r="A2304">
        <v>12455</v>
      </c>
      <c r="B2304" s="1">
        <v>45732</v>
      </c>
      <c r="C2304" s="2">
        <f>YEAR(Table2[Order Date])</f>
        <v>2025</v>
      </c>
      <c r="D2304" s="2" t="str">
        <f>TEXT(Table2[Order Date],"mmm")</f>
        <v>Mar</v>
      </c>
      <c r="E2304" t="s">
        <v>4675</v>
      </c>
      <c r="F2304" t="s">
        <v>22</v>
      </c>
      <c r="G2304" t="s">
        <v>167</v>
      </c>
      <c r="H2304" t="str">
        <f>VLOOKUP(Table2[[#This Row],[City]], Table46[], 2, FALSE)</f>
        <v>Punjab</v>
      </c>
      <c r="I2304" t="s">
        <v>96</v>
      </c>
      <c r="J2304" t="s">
        <v>156</v>
      </c>
      <c r="K2304" t="s">
        <v>4676</v>
      </c>
      <c r="L2304" s="2">
        <v>4</v>
      </c>
      <c r="M2304" s="11">
        <v>33427</v>
      </c>
      <c r="N2304" s="6">
        <v>20</v>
      </c>
      <c r="O2304" s="4">
        <f>Table2[[#This Row],[Discount]]/100</f>
        <v>0.2</v>
      </c>
      <c r="P2304" s="4" t="str">
        <f>IF(Table2[[#This Row],[Discount%]]=0,"No Discount",
IF(Table2[[#This Row],[Discount%]]&lt;=0.1,"Medium Discount",
IF(Table2[[#This Row],[Discount%]]&lt;=0.2,"High Discount")))</f>
        <v>High Discount</v>
      </c>
      <c r="Q2304" s="9">
        <f>(Table2[Unit_Price]*Table2[Quantity])*(Table2[Discount]/100)</f>
        <v>26741.600000000002</v>
      </c>
      <c r="R2304" s="10">
        <v>106966.39999999999</v>
      </c>
      <c r="S2304" s="10">
        <v>14285.36</v>
      </c>
      <c r="T2304" s="4">
        <f>Table2[Profit]/Table2[Sales]</f>
        <v>0.13354997457145423</v>
      </c>
      <c r="U2304" t="s">
        <v>83</v>
      </c>
    </row>
    <row r="2305" spans="1:21" x14ac:dyDescent="0.35">
      <c r="A2305">
        <v>12456</v>
      </c>
      <c r="B2305" s="1">
        <v>45908</v>
      </c>
      <c r="C2305" s="2">
        <f>YEAR(Table2[Order Date])</f>
        <v>2025</v>
      </c>
      <c r="D2305" s="2" t="str">
        <f>TEXT(Table2[Order Date],"mmm")</f>
        <v>Sep</v>
      </c>
      <c r="E2305" t="s">
        <v>4677</v>
      </c>
      <c r="F2305" t="s">
        <v>22</v>
      </c>
      <c r="G2305" t="s">
        <v>74</v>
      </c>
      <c r="H2305" t="str">
        <f>VLOOKUP(Table2[[#This Row],[City]], Table46[], 2, FALSE)</f>
        <v>Chandigarh</v>
      </c>
      <c r="I2305" t="s">
        <v>46</v>
      </c>
      <c r="J2305" t="s">
        <v>47</v>
      </c>
      <c r="K2305" t="s">
        <v>4678</v>
      </c>
      <c r="L2305" s="2">
        <v>1</v>
      </c>
      <c r="M2305" s="11">
        <v>56017</v>
      </c>
      <c r="N2305" s="6">
        <v>10</v>
      </c>
      <c r="O2305" s="4">
        <f>Table2[[#This Row],[Discount]]/100</f>
        <v>0.1</v>
      </c>
      <c r="P2305" s="4" t="str">
        <f>IF(Table2[[#This Row],[Discount%]]=0,"No Discount",
IF(Table2[[#This Row],[Discount%]]&lt;=0.1,"Medium Discount",
IF(Table2[[#This Row],[Discount%]]&lt;=0.2,"High Discount")))</f>
        <v>Medium Discount</v>
      </c>
      <c r="Q2305" s="9">
        <f>(Table2[Unit_Price]*Table2[Quantity])*(Table2[Discount]/100)</f>
        <v>5601.7000000000007</v>
      </c>
      <c r="R2305" s="10">
        <v>50415.3</v>
      </c>
      <c r="S2305" s="10">
        <v>2587.0500000000002</v>
      </c>
      <c r="T2305" s="4">
        <f>Table2[Profit]/Table2[Sales]</f>
        <v>5.1314779441955123E-2</v>
      </c>
      <c r="U2305" t="s">
        <v>33</v>
      </c>
    </row>
    <row r="2306" spans="1:21" x14ac:dyDescent="0.35">
      <c r="A2306">
        <v>12457</v>
      </c>
      <c r="B2306" s="1">
        <v>45585</v>
      </c>
      <c r="C2306" s="2">
        <f>YEAR(Table2[Order Date])</f>
        <v>2024</v>
      </c>
      <c r="D2306" s="2" t="str">
        <f>TEXT(Table2[Order Date],"mmm")</f>
        <v>Oct</v>
      </c>
      <c r="E2306" t="s">
        <v>4679</v>
      </c>
      <c r="F2306" t="s">
        <v>28</v>
      </c>
      <c r="G2306" t="s">
        <v>85</v>
      </c>
      <c r="H2306" t="str">
        <f>VLOOKUP(Table2[[#This Row],[City]], Table46[], 2, FALSE)</f>
        <v>Odisha</v>
      </c>
      <c r="I2306" t="s">
        <v>46</v>
      </c>
      <c r="J2306" t="s">
        <v>141</v>
      </c>
      <c r="K2306" t="s">
        <v>4680</v>
      </c>
      <c r="L2306" s="2">
        <v>4</v>
      </c>
      <c r="M2306" s="11">
        <v>37045</v>
      </c>
      <c r="N2306" s="6">
        <v>5</v>
      </c>
      <c r="O2306" s="4">
        <f>Table2[[#This Row],[Discount]]/100</f>
        <v>0.05</v>
      </c>
      <c r="P2306" s="4" t="str">
        <f>IF(Table2[[#This Row],[Discount%]]=0,"No Discount",
IF(Table2[[#This Row],[Discount%]]&lt;=0.1,"Medium Discount",
IF(Table2[[#This Row],[Discount%]]&lt;=0.2,"High Discount")))</f>
        <v>Medium Discount</v>
      </c>
      <c r="Q2306" s="9">
        <f>(Table2[Unit_Price]*Table2[Quantity])*(Table2[Discount]/100)</f>
        <v>7409</v>
      </c>
      <c r="R2306" s="10">
        <v>140771</v>
      </c>
      <c r="S2306" s="10">
        <v>26033.58</v>
      </c>
      <c r="T2306" s="4">
        <f>Table2[Profit]/Table2[Sales]</f>
        <v>0.18493567567183583</v>
      </c>
      <c r="U2306" t="s">
        <v>33</v>
      </c>
    </row>
    <row r="2307" spans="1:21" x14ac:dyDescent="0.35">
      <c r="A2307">
        <v>12458</v>
      </c>
      <c r="B2307" s="1">
        <v>45345</v>
      </c>
      <c r="C2307" s="2">
        <f>YEAR(Table2[Order Date])</f>
        <v>2024</v>
      </c>
      <c r="D2307" s="2" t="str">
        <f>TEXT(Table2[Order Date],"mmm")</f>
        <v>Feb</v>
      </c>
      <c r="E2307" t="s">
        <v>4681</v>
      </c>
      <c r="F2307" t="s">
        <v>28</v>
      </c>
      <c r="G2307" t="s">
        <v>144</v>
      </c>
      <c r="H2307" t="str">
        <f>VLOOKUP(Table2[[#This Row],[City]], Table46[], 2, FALSE)</f>
        <v>Assam</v>
      </c>
      <c r="I2307" t="s">
        <v>75</v>
      </c>
      <c r="J2307" t="s">
        <v>307</v>
      </c>
      <c r="K2307" t="s">
        <v>3874</v>
      </c>
      <c r="L2307" s="2">
        <v>4</v>
      </c>
      <c r="M2307" s="11">
        <v>25388</v>
      </c>
      <c r="N2307" s="6">
        <v>20</v>
      </c>
      <c r="O2307" s="4">
        <f>Table2[[#This Row],[Discount]]/100</f>
        <v>0.2</v>
      </c>
      <c r="P2307" s="4" t="str">
        <f>IF(Table2[[#This Row],[Discount%]]=0,"No Discount",
IF(Table2[[#This Row],[Discount%]]&lt;=0.1,"Medium Discount",
IF(Table2[[#This Row],[Discount%]]&lt;=0.2,"High Discount")))</f>
        <v>High Discount</v>
      </c>
      <c r="Q2307" s="9">
        <f>(Table2[Unit_Price]*Table2[Quantity])*(Table2[Discount]/100)</f>
        <v>20310.400000000001</v>
      </c>
      <c r="R2307" s="10">
        <v>81241.600000000006</v>
      </c>
      <c r="S2307" s="10">
        <v>13948</v>
      </c>
      <c r="T2307" s="4">
        <f>Table2[Profit]/Table2[Sales]</f>
        <v>0.17168544194107452</v>
      </c>
      <c r="U2307" t="s">
        <v>72</v>
      </c>
    </row>
    <row r="2308" spans="1:21" x14ac:dyDescent="0.35">
      <c r="A2308">
        <v>12459</v>
      </c>
      <c r="B2308" s="1">
        <v>45317</v>
      </c>
      <c r="C2308" s="2">
        <f>YEAR(Table2[Order Date])</f>
        <v>2024</v>
      </c>
      <c r="D2308" s="2" t="str">
        <f>TEXT(Table2[Order Date],"mmm")</f>
        <v>Jan</v>
      </c>
      <c r="E2308" t="s">
        <v>4682</v>
      </c>
      <c r="F2308" t="s">
        <v>28</v>
      </c>
      <c r="G2308" t="s">
        <v>35</v>
      </c>
      <c r="H2308" t="str">
        <f>VLOOKUP(Table2[[#This Row],[City]], Table46[], 2, FALSE)</f>
        <v>West Bengal</v>
      </c>
      <c r="I2308" t="s">
        <v>30</v>
      </c>
      <c r="J2308" t="s">
        <v>227</v>
      </c>
      <c r="K2308" t="s">
        <v>4683</v>
      </c>
      <c r="L2308" s="2">
        <v>4</v>
      </c>
      <c r="M2308" s="11">
        <v>28766</v>
      </c>
      <c r="N2308" s="6">
        <v>10</v>
      </c>
      <c r="O2308" s="4">
        <f>Table2[[#This Row],[Discount]]/100</f>
        <v>0.1</v>
      </c>
      <c r="P2308" s="4" t="str">
        <f>IF(Table2[[#This Row],[Discount%]]=0,"No Discount",
IF(Table2[[#This Row],[Discount%]]&lt;=0.1,"Medium Discount",
IF(Table2[[#This Row],[Discount%]]&lt;=0.2,"High Discount")))</f>
        <v>Medium Discount</v>
      </c>
      <c r="Q2308" s="9">
        <f>(Table2[Unit_Price]*Table2[Quantity])*(Table2[Discount]/100)</f>
        <v>11506.400000000001</v>
      </c>
      <c r="R2308" s="10">
        <v>103557.6</v>
      </c>
      <c r="S2308" s="10">
        <v>6892.79</v>
      </c>
      <c r="T2308" s="4">
        <f>Table2[Profit]/Table2[Sales]</f>
        <v>6.6559962764683608E-2</v>
      </c>
      <c r="U2308" t="s">
        <v>33</v>
      </c>
    </row>
    <row r="2309" spans="1:21" x14ac:dyDescent="0.35">
      <c r="A2309">
        <v>12460</v>
      </c>
      <c r="B2309" s="1">
        <v>45929</v>
      </c>
      <c r="C2309" s="2">
        <f>YEAR(Table2[Order Date])</f>
        <v>2025</v>
      </c>
      <c r="D2309" s="2" t="str">
        <f>TEXT(Table2[Order Date],"mmm")</f>
        <v>Sep</v>
      </c>
      <c r="E2309" t="s">
        <v>4684</v>
      </c>
      <c r="F2309" t="s">
        <v>22</v>
      </c>
      <c r="G2309" t="s">
        <v>167</v>
      </c>
      <c r="H2309" t="str">
        <f>VLOOKUP(Table2[[#This Row],[City]], Table46[], 2, FALSE)</f>
        <v>Punjab</v>
      </c>
      <c r="I2309" t="s">
        <v>86</v>
      </c>
      <c r="J2309" t="s">
        <v>118</v>
      </c>
      <c r="K2309" t="s">
        <v>4685</v>
      </c>
      <c r="L2309" s="2">
        <v>5</v>
      </c>
      <c r="M2309" s="11">
        <v>69559</v>
      </c>
      <c r="N2309" s="6">
        <v>10</v>
      </c>
      <c r="O2309" s="4">
        <f>Table2[[#This Row],[Discount]]/100</f>
        <v>0.1</v>
      </c>
      <c r="P2309" s="4" t="str">
        <f>IF(Table2[[#This Row],[Discount%]]=0,"No Discount",
IF(Table2[[#This Row],[Discount%]]&lt;=0.1,"Medium Discount",
IF(Table2[[#This Row],[Discount%]]&lt;=0.2,"High Discount")))</f>
        <v>Medium Discount</v>
      </c>
      <c r="Q2309" s="9">
        <f>(Table2[Unit_Price]*Table2[Quantity])*(Table2[Discount]/100)</f>
        <v>34779.5</v>
      </c>
      <c r="R2309" s="10">
        <v>313015.5</v>
      </c>
      <c r="S2309" s="10">
        <v>46083.59</v>
      </c>
      <c r="T2309" s="4">
        <f>Table2[Profit]/Table2[Sales]</f>
        <v>0.14722462625652721</v>
      </c>
      <c r="U2309" t="s">
        <v>33</v>
      </c>
    </row>
    <row r="2310" spans="1:21" x14ac:dyDescent="0.35">
      <c r="A2310">
        <v>12461</v>
      </c>
      <c r="B2310" s="1">
        <v>45232</v>
      </c>
      <c r="C2310" s="2">
        <f>YEAR(Table2[Order Date])</f>
        <v>2023</v>
      </c>
      <c r="D2310" s="2" t="str">
        <f>TEXT(Table2[Order Date],"mmm")</f>
        <v>Nov</v>
      </c>
      <c r="E2310" t="s">
        <v>4686</v>
      </c>
      <c r="F2310" t="s">
        <v>22</v>
      </c>
      <c r="G2310" t="s">
        <v>23</v>
      </c>
      <c r="H2310" t="str">
        <f>VLOOKUP(Table2[[#This Row],[City]], Table46[], 2, FALSE)</f>
        <v>Delhi</v>
      </c>
      <c r="I2310" t="s">
        <v>42</v>
      </c>
      <c r="J2310" t="s">
        <v>79</v>
      </c>
      <c r="K2310" t="s">
        <v>4687</v>
      </c>
      <c r="L2310" s="2">
        <v>1</v>
      </c>
      <c r="M2310" s="11">
        <v>9542</v>
      </c>
      <c r="N2310" s="6">
        <v>10</v>
      </c>
      <c r="O2310" s="4">
        <f>Table2[[#This Row],[Discount]]/100</f>
        <v>0.1</v>
      </c>
      <c r="P2310" s="4" t="str">
        <f>IF(Table2[[#This Row],[Discount%]]=0,"No Discount",
IF(Table2[[#This Row],[Discount%]]&lt;=0.1,"Medium Discount",
IF(Table2[[#This Row],[Discount%]]&lt;=0.2,"High Discount")))</f>
        <v>Medium Discount</v>
      </c>
      <c r="Q2310" s="9">
        <f>(Table2[Unit_Price]*Table2[Quantity])*(Table2[Discount]/100)</f>
        <v>954.2</v>
      </c>
      <c r="R2310" s="10">
        <v>8587.7999999999993</v>
      </c>
      <c r="S2310" s="10">
        <v>2055.5</v>
      </c>
      <c r="T2310" s="4">
        <f>Table2[Profit]/Table2[Sales]</f>
        <v>0.23935117259367941</v>
      </c>
      <c r="U2310" t="s">
        <v>72</v>
      </c>
    </row>
    <row r="2311" spans="1:21" x14ac:dyDescent="0.35">
      <c r="A2311">
        <v>12462</v>
      </c>
      <c r="B2311" s="1">
        <v>45359</v>
      </c>
      <c r="C2311" s="2">
        <f>YEAR(Table2[Order Date])</f>
        <v>2024</v>
      </c>
      <c r="D2311" s="2" t="str">
        <f>TEXT(Table2[Order Date],"mmm")</f>
        <v>Mar</v>
      </c>
      <c r="E2311" t="s">
        <v>4688</v>
      </c>
      <c r="F2311" t="s">
        <v>28</v>
      </c>
      <c r="G2311" t="s">
        <v>144</v>
      </c>
      <c r="H2311" t="str">
        <f>VLOOKUP(Table2[[#This Row],[City]], Table46[], 2, FALSE)</f>
        <v>Assam</v>
      </c>
      <c r="I2311" t="s">
        <v>24</v>
      </c>
      <c r="J2311" t="s">
        <v>133</v>
      </c>
      <c r="K2311" t="s">
        <v>4689</v>
      </c>
      <c r="L2311" s="2">
        <v>2</v>
      </c>
      <c r="M2311" s="11">
        <v>4226</v>
      </c>
      <c r="N2311" s="6">
        <v>10</v>
      </c>
      <c r="O2311" s="4">
        <f>Table2[[#This Row],[Discount]]/100</f>
        <v>0.1</v>
      </c>
      <c r="P2311" s="4" t="str">
        <f>IF(Table2[[#This Row],[Discount%]]=0,"No Discount",
IF(Table2[[#This Row],[Discount%]]&lt;=0.1,"Medium Discount",
IF(Table2[[#This Row],[Discount%]]&lt;=0.2,"High Discount")))</f>
        <v>Medium Discount</v>
      </c>
      <c r="Q2311" s="9">
        <f>(Table2[Unit_Price]*Table2[Quantity])*(Table2[Discount]/100)</f>
        <v>845.2</v>
      </c>
      <c r="R2311" s="10">
        <v>7606.8</v>
      </c>
      <c r="S2311" s="10">
        <v>514.72</v>
      </c>
      <c r="T2311" s="4">
        <f>Table2[Profit]/Table2[Sales]</f>
        <v>6.766577272966294E-2</v>
      </c>
      <c r="U2311" t="s">
        <v>72</v>
      </c>
    </row>
    <row r="2312" spans="1:21" x14ac:dyDescent="0.35">
      <c r="A2312">
        <v>12463</v>
      </c>
      <c r="B2312" s="1">
        <v>45834</v>
      </c>
      <c r="C2312" s="2">
        <f>YEAR(Table2[Order Date])</f>
        <v>2025</v>
      </c>
      <c r="D2312" s="2" t="str">
        <f>TEXT(Table2[Order Date],"mmm")</f>
        <v>Jun</v>
      </c>
      <c r="E2312" t="s">
        <v>4690</v>
      </c>
      <c r="F2312" t="s">
        <v>40</v>
      </c>
      <c r="G2312" t="s">
        <v>62</v>
      </c>
      <c r="H2312" t="str">
        <f>VLOOKUP(Table2[[#This Row],[City]], Table46[], 2, FALSE)</f>
        <v>Goa</v>
      </c>
      <c r="I2312" t="s">
        <v>46</v>
      </c>
      <c r="J2312" t="s">
        <v>201</v>
      </c>
      <c r="K2312" t="s">
        <v>1908</v>
      </c>
      <c r="L2312" s="2">
        <v>3</v>
      </c>
      <c r="M2312" s="11">
        <v>5903</v>
      </c>
      <c r="N2312" s="6">
        <v>10</v>
      </c>
      <c r="O2312" s="4">
        <f>Table2[[#This Row],[Discount]]/100</f>
        <v>0.1</v>
      </c>
      <c r="P2312" s="4" t="str">
        <f>IF(Table2[[#This Row],[Discount%]]=0,"No Discount",
IF(Table2[[#This Row],[Discount%]]&lt;=0.1,"Medium Discount",
IF(Table2[[#This Row],[Discount%]]&lt;=0.2,"High Discount")))</f>
        <v>Medium Discount</v>
      </c>
      <c r="Q2312" s="9">
        <f>(Table2[Unit_Price]*Table2[Quantity])*(Table2[Discount]/100)</f>
        <v>1770.9</v>
      </c>
      <c r="R2312" s="10">
        <v>15938.1</v>
      </c>
      <c r="S2312" s="10">
        <v>3911.85</v>
      </c>
      <c r="T2312" s="4">
        <f>Table2[Profit]/Table2[Sales]</f>
        <v>0.24544017166412557</v>
      </c>
      <c r="U2312" t="s">
        <v>72</v>
      </c>
    </row>
    <row r="2313" spans="1:21" x14ac:dyDescent="0.35">
      <c r="A2313">
        <v>12464</v>
      </c>
      <c r="B2313" s="1">
        <v>45242</v>
      </c>
      <c r="C2313" s="2">
        <f>YEAR(Table2[Order Date])</f>
        <v>2023</v>
      </c>
      <c r="D2313" s="2" t="str">
        <f>TEXT(Table2[Order Date],"mmm")</f>
        <v>Nov</v>
      </c>
      <c r="E2313" t="s">
        <v>4691</v>
      </c>
      <c r="F2313" t="s">
        <v>28</v>
      </c>
      <c r="G2313" t="s">
        <v>144</v>
      </c>
      <c r="H2313" t="str">
        <f>VLOOKUP(Table2[[#This Row],[City]], Table46[], 2, FALSE)</f>
        <v>Assam</v>
      </c>
      <c r="I2313" t="s">
        <v>86</v>
      </c>
      <c r="J2313" t="s">
        <v>87</v>
      </c>
      <c r="K2313" t="s">
        <v>4692</v>
      </c>
      <c r="L2313" s="2">
        <v>2</v>
      </c>
      <c r="M2313" s="11">
        <v>30257</v>
      </c>
      <c r="N2313" s="6">
        <v>10</v>
      </c>
      <c r="O2313" s="4">
        <f>Table2[[#This Row],[Discount]]/100</f>
        <v>0.1</v>
      </c>
      <c r="P2313" s="4" t="str">
        <f>IF(Table2[[#This Row],[Discount%]]=0,"No Discount",
IF(Table2[[#This Row],[Discount%]]&lt;=0.1,"Medium Discount",
IF(Table2[[#This Row],[Discount%]]&lt;=0.2,"High Discount")))</f>
        <v>Medium Discount</v>
      </c>
      <c r="Q2313" s="9">
        <f>(Table2[Unit_Price]*Table2[Quantity])*(Table2[Discount]/100)</f>
        <v>6051.4000000000005</v>
      </c>
      <c r="R2313" s="10">
        <v>54462.6</v>
      </c>
      <c r="S2313" s="10">
        <v>4180.17</v>
      </c>
      <c r="T2313" s="4">
        <f>Table2[Profit]/Table2[Sales]</f>
        <v>7.6753037864516205E-2</v>
      </c>
      <c r="U2313" t="s">
        <v>83</v>
      </c>
    </row>
    <row r="2314" spans="1:21" x14ac:dyDescent="0.35">
      <c r="A2314">
        <v>12465</v>
      </c>
      <c r="B2314" s="1">
        <v>45802</v>
      </c>
      <c r="C2314" s="2">
        <f>YEAR(Table2[Order Date])</f>
        <v>2025</v>
      </c>
      <c r="D2314" s="2" t="str">
        <f>TEXT(Table2[Order Date],"mmm")</f>
        <v>May</v>
      </c>
      <c r="E2314" t="s">
        <v>4693</v>
      </c>
      <c r="F2314" t="s">
        <v>40</v>
      </c>
      <c r="G2314" t="s">
        <v>41</v>
      </c>
      <c r="H2314" t="str">
        <f>VLOOKUP(Table2[[#This Row],[City]], Table46[], 2, FALSE)</f>
        <v>Maharashtra</v>
      </c>
      <c r="I2314" t="s">
        <v>17</v>
      </c>
      <c r="J2314" t="s">
        <v>55</v>
      </c>
      <c r="K2314" t="s">
        <v>4694</v>
      </c>
      <c r="L2314" s="2">
        <v>3</v>
      </c>
      <c r="M2314" s="11">
        <v>55984</v>
      </c>
      <c r="N2314" s="6">
        <v>20</v>
      </c>
      <c r="O2314" s="4">
        <f>Table2[[#This Row],[Discount]]/100</f>
        <v>0.2</v>
      </c>
      <c r="P2314" s="4" t="str">
        <f>IF(Table2[[#This Row],[Discount%]]=0,"No Discount",
IF(Table2[[#This Row],[Discount%]]&lt;=0.1,"Medium Discount",
IF(Table2[[#This Row],[Discount%]]&lt;=0.2,"High Discount")))</f>
        <v>High Discount</v>
      </c>
      <c r="Q2314" s="9">
        <f>(Table2[Unit_Price]*Table2[Quantity])*(Table2[Discount]/100)</f>
        <v>33590.400000000001</v>
      </c>
      <c r="R2314" s="10">
        <v>134361.60000000001</v>
      </c>
      <c r="S2314" s="10">
        <v>13024.46</v>
      </c>
      <c r="T2314" s="4">
        <f>Table2[Profit]/Table2[Sales]</f>
        <v>9.6935880489663701E-2</v>
      </c>
      <c r="U2314" t="s">
        <v>38</v>
      </c>
    </row>
    <row r="2315" spans="1:21" x14ac:dyDescent="0.35">
      <c r="A2315">
        <v>12466</v>
      </c>
      <c r="B2315" s="1">
        <v>45650</v>
      </c>
      <c r="C2315" s="2">
        <f>YEAR(Table2[Order Date])</f>
        <v>2024</v>
      </c>
      <c r="D2315" s="2" t="str">
        <f>TEXT(Table2[Order Date],"mmm")</f>
        <v>Dec</v>
      </c>
      <c r="E2315" t="s">
        <v>4695</v>
      </c>
      <c r="F2315" t="s">
        <v>28</v>
      </c>
      <c r="G2315" t="s">
        <v>144</v>
      </c>
      <c r="H2315" t="str">
        <f>VLOOKUP(Table2[[#This Row],[City]], Table46[], 2, FALSE)</f>
        <v>Assam</v>
      </c>
      <c r="I2315" t="s">
        <v>24</v>
      </c>
      <c r="J2315" t="s">
        <v>133</v>
      </c>
      <c r="K2315" t="s">
        <v>1964</v>
      </c>
      <c r="L2315" s="2">
        <v>3</v>
      </c>
      <c r="M2315" s="11">
        <v>19344</v>
      </c>
      <c r="N2315" s="6">
        <v>0</v>
      </c>
      <c r="O2315" s="4">
        <f>Table2[[#This Row],[Discount]]/100</f>
        <v>0</v>
      </c>
      <c r="P2315" s="4" t="str">
        <f>IF(Table2[[#This Row],[Discount%]]=0,"No Discount",
IF(Table2[[#This Row],[Discount%]]&lt;=0.1,"Medium Discount",
IF(Table2[[#This Row],[Discount%]]&lt;=0.2,"High Discount")))</f>
        <v>No Discount</v>
      </c>
      <c r="Q2315" s="9">
        <f>(Table2[Unit_Price]*Table2[Quantity])*(Table2[Discount]/100)</f>
        <v>0</v>
      </c>
      <c r="R2315" s="10">
        <v>58032</v>
      </c>
      <c r="S2315" s="10">
        <v>14341.48</v>
      </c>
      <c r="T2315" s="4">
        <f>Table2[Profit]/Table2[Sales]</f>
        <v>0.24713054866280673</v>
      </c>
      <c r="U2315" t="s">
        <v>83</v>
      </c>
    </row>
    <row r="2316" spans="1:21" x14ac:dyDescent="0.35">
      <c r="A2316">
        <v>12468</v>
      </c>
      <c r="B2316" s="1">
        <v>45804</v>
      </c>
      <c r="C2316" s="2">
        <f>YEAR(Table2[Order Date])</f>
        <v>2025</v>
      </c>
      <c r="D2316" s="2" t="str">
        <f>TEXT(Table2[Order Date],"mmm")</f>
        <v>May</v>
      </c>
      <c r="E2316" t="s">
        <v>4698</v>
      </c>
      <c r="F2316" t="s">
        <v>40</v>
      </c>
      <c r="G2316" t="s">
        <v>62</v>
      </c>
      <c r="H2316" t="str">
        <f>VLOOKUP(Table2[[#This Row],[City]], Table46[], 2, FALSE)</f>
        <v>Goa</v>
      </c>
      <c r="I2316" t="s">
        <v>86</v>
      </c>
      <c r="J2316" t="s">
        <v>90</v>
      </c>
      <c r="K2316" t="s">
        <v>4699</v>
      </c>
      <c r="L2316" s="2">
        <v>5</v>
      </c>
      <c r="M2316" s="11">
        <v>60520</v>
      </c>
      <c r="N2316" s="6">
        <v>10</v>
      </c>
      <c r="O2316" s="4">
        <f>Table2[[#This Row],[Discount]]/100</f>
        <v>0.1</v>
      </c>
      <c r="P2316" s="4" t="str">
        <f>IF(Table2[[#This Row],[Discount%]]=0,"No Discount",
IF(Table2[[#This Row],[Discount%]]&lt;=0.1,"Medium Discount",
IF(Table2[[#This Row],[Discount%]]&lt;=0.2,"High Discount")))</f>
        <v>Medium Discount</v>
      </c>
      <c r="Q2316" s="9">
        <f>(Table2[Unit_Price]*Table2[Quantity])*(Table2[Discount]/100)</f>
        <v>30260</v>
      </c>
      <c r="R2316" s="10">
        <v>272340</v>
      </c>
      <c r="S2316" s="10">
        <v>36096.65</v>
      </c>
      <c r="T2316" s="4">
        <f>Table2[Profit]/Table2[Sales]</f>
        <v>0.13254259381655284</v>
      </c>
      <c r="U2316" t="s">
        <v>83</v>
      </c>
    </row>
    <row r="2317" spans="1:21" x14ac:dyDescent="0.35">
      <c r="A2317">
        <v>12469</v>
      </c>
      <c r="B2317" s="1">
        <v>45736</v>
      </c>
      <c r="C2317" s="2">
        <f>YEAR(Table2[Order Date])</f>
        <v>2025</v>
      </c>
      <c r="D2317" s="2" t="str">
        <f>TEXT(Table2[Order Date],"mmm")</f>
        <v>Mar</v>
      </c>
      <c r="E2317" t="s">
        <v>4700</v>
      </c>
      <c r="F2317" t="s">
        <v>22</v>
      </c>
      <c r="G2317" t="s">
        <v>54</v>
      </c>
      <c r="H2317" t="str">
        <f>VLOOKUP(Table2[[#This Row],[City]], Table46[], 2, FALSE)</f>
        <v>Uttar Pradesh</v>
      </c>
      <c r="I2317" t="s">
        <v>129</v>
      </c>
      <c r="J2317" t="s">
        <v>159</v>
      </c>
      <c r="K2317" t="s">
        <v>4701</v>
      </c>
      <c r="L2317" s="2">
        <v>1</v>
      </c>
      <c r="M2317" s="11">
        <v>17598</v>
      </c>
      <c r="N2317" s="6">
        <v>10</v>
      </c>
      <c r="O2317" s="4">
        <f>Table2[[#This Row],[Discount]]/100</f>
        <v>0.1</v>
      </c>
      <c r="P2317" s="4" t="str">
        <f>IF(Table2[[#This Row],[Discount%]]=0,"No Discount",
IF(Table2[[#This Row],[Discount%]]&lt;=0.1,"Medium Discount",
IF(Table2[[#This Row],[Discount%]]&lt;=0.2,"High Discount")))</f>
        <v>Medium Discount</v>
      </c>
      <c r="Q2317" s="9">
        <f>(Table2[Unit_Price]*Table2[Quantity])*(Table2[Discount]/100)</f>
        <v>1759.8000000000002</v>
      </c>
      <c r="R2317" s="10">
        <v>15838.2</v>
      </c>
      <c r="S2317" s="10">
        <v>2735.84</v>
      </c>
      <c r="T2317" s="4">
        <f>Table2[Profit]/Table2[Sales]</f>
        <v>0.17273680089909207</v>
      </c>
      <c r="U2317" t="s">
        <v>83</v>
      </c>
    </row>
    <row r="2318" spans="1:21" x14ac:dyDescent="0.35">
      <c r="A2318">
        <v>12470</v>
      </c>
      <c r="B2318" s="1">
        <v>45414</v>
      </c>
      <c r="C2318" s="2">
        <f>YEAR(Table2[Order Date])</f>
        <v>2024</v>
      </c>
      <c r="D2318" s="2" t="str">
        <f>TEXT(Table2[Order Date],"mmm")</f>
        <v>May</v>
      </c>
      <c r="E2318" t="s">
        <v>4702</v>
      </c>
      <c r="F2318" t="s">
        <v>28</v>
      </c>
      <c r="G2318" t="s">
        <v>85</v>
      </c>
      <c r="H2318" t="str">
        <f>VLOOKUP(Table2[[#This Row],[City]], Table46[], 2, FALSE)</f>
        <v>Odisha</v>
      </c>
      <c r="I2318" t="s">
        <v>96</v>
      </c>
      <c r="J2318" t="s">
        <v>156</v>
      </c>
      <c r="K2318" t="s">
        <v>4703</v>
      </c>
      <c r="L2318" s="2">
        <v>4</v>
      </c>
      <c r="M2318" s="11">
        <v>13561</v>
      </c>
      <c r="N2318" s="6">
        <v>5</v>
      </c>
      <c r="O2318" s="4">
        <f>Table2[[#This Row],[Discount]]/100</f>
        <v>0.05</v>
      </c>
      <c r="P2318" s="4" t="str">
        <f>IF(Table2[[#This Row],[Discount%]]=0,"No Discount",
IF(Table2[[#This Row],[Discount%]]&lt;=0.1,"Medium Discount",
IF(Table2[[#This Row],[Discount%]]&lt;=0.2,"High Discount")))</f>
        <v>Medium Discount</v>
      </c>
      <c r="Q2318" s="9">
        <f>(Table2[Unit_Price]*Table2[Quantity])*(Table2[Discount]/100)</f>
        <v>2712.2000000000003</v>
      </c>
      <c r="R2318" s="10">
        <v>51531.8</v>
      </c>
      <c r="S2318" s="10">
        <v>4151.7299999999996</v>
      </c>
      <c r="T2318" s="4">
        <f>Table2[Profit]/Table2[Sales]</f>
        <v>8.0566368727659418E-2</v>
      </c>
      <c r="U2318" t="s">
        <v>20</v>
      </c>
    </row>
    <row r="2319" spans="1:21" x14ac:dyDescent="0.35">
      <c r="A2319">
        <v>12471</v>
      </c>
      <c r="B2319" s="1">
        <v>45306</v>
      </c>
      <c r="C2319" s="2">
        <f>YEAR(Table2[Order Date])</f>
        <v>2024</v>
      </c>
      <c r="D2319" s="2" t="str">
        <f>TEXT(Table2[Order Date],"mmm")</f>
        <v>Jan</v>
      </c>
      <c r="E2319" t="s">
        <v>4704</v>
      </c>
      <c r="F2319" t="s">
        <v>22</v>
      </c>
      <c r="G2319" t="s">
        <v>74</v>
      </c>
      <c r="H2319" t="str">
        <f>VLOOKUP(Table2[[#This Row],[City]], Table46[], 2, FALSE)</f>
        <v>Chandigarh</v>
      </c>
      <c r="I2319" t="s">
        <v>30</v>
      </c>
      <c r="J2319" t="s">
        <v>322</v>
      </c>
      <c r="K2319" t="s">
        <v>4705</v>
      </c>
      <c r="L2319" s="2">
        <v>4</v>
      </c>
      <c r="M2319" s="11">
        <v>72709</v>
      </c>
      <c r="N2319" s="6">
        <v>0</v>
      </c>
      <c r="O2319" s="4">
        <f>Table2[[#This Row],[Discount]]/100</f>
        <v>0</v>
      </c>
      <c r="P2319" s="4" t="str">
        <f>IF(Table2[[#This Row],[Discount%]]=0,"No Discount",
IF(Table2[[#This Row],[Discount%]]&lt;=0.1,"Medium Discount",
IF(Table2[[#This Row],[Discount%]]&lt;=0.2,"High Discount")))</f>
        <v>No Discount</v>
      </c>
      <c r="Q2319" s="9">
        <f>(Table2[Unit_Price]*Table2[Quantity])*(Table2[Discount]/100)</f>
        <v>0</v>
      </c>
      <c r="R2319" s="10">
        <v>290836</v>
      </c>
      <c r="S2319" s="10">
        <v>32501.93</v>
      </c>
      <c r="T2319" s="4">
        <f>Table2[Profit]/Table2[Sales]</f>
        <v>0.11175346243243615</v>
      </c>
      <c r="U2319" t="s">
        <v>33</v>
      </c>
    </row>
    <row r="2320" spans="1:21" x14ac:dyDescent="0.35">
      <c r="A2320">
        <v>12472</v>
      </c>
      <c r="B2320" s="1">
        <v>45742</v>
      </c>
      <c r="C2320" s="2">
        <f>YEAR(Table2[Order Date])</f>
        <v>2025</v>
      </c>
      <c r="D2320" s="2" t="str">
        <f>TEXT(Table2[Order Date],"mmm")</f>
        <v>Mar</v>
      </c>
      <c r="E2320" t="s">
        <v>4706</v>
      </c>
      <c r="F2320" t="s">
        <v>15</v>
      </c>
      <c r="G2320" t="s">
        <v>174</v>
      </c>
      <c r="H2320" t="str">
        <f>VLOOKUP(Table2[[#This Row],[City]], Table46[], 2, FALSE)</f>
        <v>Tamil Nadu</v>
      </c>
      <c r="I2320" t="s">
        <v>69</v>
      </c>
      <c r="J2320" t="s">
        <v>151</v>
      </c>
      <c r="K2320" t="s">
        <v>4707</v>
      </c>
      <c r="L2320" s="2">
        <v>5</v>
      </c>
      <c r="M2320" s="11">
        <v>75416</v>
      </c>
      <c r="N2320" s="6">
        <v>0</v>
      </c>
      <c r="O2320" s="4">
        <f>Table2[[#This Row],[Discount]]/100</f>
        <v>0</v>
      </c>
      <c r="P2320" s="4" t="str">
        <f>IF(Table2[[#This Row],[Discount%]]=0,"No Discount",
IF(Table2[[#This Row],[Discount%]]&lt;=0.1,"Medium Discount",
IF(Table2[[#This Row],[Discount%]]&lt;=0.2,"High Discount")))</f>
        <v>No Discount</v>
      </c>
      <c r="Q2320" s="9">
        <f>(Table2[Unit_Price]*Table2[Quantity])*(Table2[Discount]/100)</f>
        <v>0</v>
      </c>
      <c r="R2320" s="10">
        <v>377080</v>
      </c>
      <c r="S2320" s="10">
        <v>86486.3</v>
      </c>
      <c r="T2320" s="4">
        <f>Table2[Profit]/Table2[Sales]</f>
        <v>0.2293579611753474</v>
      </c>
      <c r="U2320" t="s">
        <v>83</v>
      </c>
    </row>
    <row r="2321" spans="1:21" x14ac:dyDescent="0.35">
      <c r="A2321">
        <v>12473</v>
      </c>
      <c r="B2321" s="1">
        <v>45473</v>
      </c>
      <c r="C2321" s="2">
        <f>YEAR(Table2[Order Date])</f>
        <v>2024</v>
      </c>
      <c r="D2321" s="2" t="str">
        <f>TEXT(Table2[Order Date],"mmm")</f>
        <v>Jun</v>
      </c>
      <c r="E2321" t="s">
        <v>4708</v>
      </c>
      <c r="F2321" t="s">
        <v>22</v>
      </c>
      <c r="G2321" t="s">
        <v>58</v>
      </c>
      <c r="H2321" t="str">
        <f>VLOOKUP(Table2[[#This Row],[City]], Table46[], 2, FALSE)</f>
        <v>Rajashtan</v>
      </c>
      <c r="I2321" t="s">
        <v>75</v>
      </c>
      <c r="J2321" t="s">
        <v>240</v>
      </c>
      <c r="K2321" t="s">
        <v>4709</v>
      </c>
      <c r="L2321" s="2">
        <v>1</v>
      </c>
      <c r="M2321" s="11">
        <v>52794</v>
      </c>
      <c r="N2321" s="6">
        <v>10</v>
      </c>
      <c r="O2321" s="4">
        <f>Table2[[#This Row],[Discount]]/100</f>
        <v>0.1</v>
      </c>
      <c r="P2321" s="4" t="str">
        <f>IF(Table2[[#This Row],[Discount%]]=0,"No Discount",
IF(Table2[[#This Row],[Discount%]]&lt;=0.1,"Medium Discount",
IF(Table2[[#This Row],[Discount%]]&lt;=0.2,"High Discount")))</f>
        <v>Medium Discount</v>
      </c>
      <c r="Q2321" s="9">
        <f>(Table2[Unit_Price]*Table2[Quantity])*(Table2[Discount]/100)</f>
        <v>5279.4000000000005</v>
      </c>
      <c r="R2321" s="10">
        <v>47514.6</v>
      </c>
      <c r="S2321" s="10">
        <v>6504.81</v>
      </c>
      <c r="T2321" s="4">
        <f>Table2[Profit]/Table2[Sales]</f>
        <v>0.13690128928792414</v>
      </c>
      <c r="U2321" t="s">
        <v>20</v>
      </c>
    </row>
    <row r="2322" spans="1:21" x14ac:dyDescent="0.35">
      <c r="A2322">
        <v>12475</v>
      </c>
      <c r="B2322" s="1">
        <v>45727</v>
      </c>
      <c r="C2322" s="2">
        <f>YEAR(Table2[Order Date])</f>
        <v>2025</v>
      </c>
      <c r="D2322" s="2" t="str">
        <f>TEXT(Table2[Order Date],"mmm")</f>
        <v>Mar</v>
      </c>
      <c r="E2322" t="s">
        <v>4711</v>
      </c>
      <c r="F2322" t="s">
        <v>15</v>
      </c>
      <c r="G2322" t="s">
        <v>93</v>
      </c>
      <c r="H2322" t="str">
        <f>VLOOKUP(Table2[[#This Row],[City]], Table46[], 2, FALSE)</f>
        <v>Tamil Nadu</v>
      </c>
      <c r="I2322" t="s">
        <v>30</v>
      </c>
      <c r="J2322" t="s">
        <v>322</v>
      </c>
      <c r="K2322" t="s">
        <v>4712</v>
      </c>
      <c r="L2322" s="2">
        <v>1</v>
      </c>
      <c r="M2322" s="11">
        <v>47195</v>
      </c>
      <c r="N2322" s="6">
        <v>15</v>
      </c>
      <c r="O2322" s="4">
        <f>Table2[[#This Row],[Discount]]/100</f>
        <v>0.15</v>
      </c>
      <c r="P2322" s="4" t="str">
        <f>IF(Table2[[#This Row],[Discount%]]=0,"No Discount",
IF(Table2[[#This Row],[Discount%]]&lt;=0.1,"Medium Discount",
IF(Table2[[#This Row],[Discount%]]&lt;=0.2,"High Discount")))</f>
        <v>High Discount</v>
      </c>
      <c r="Q2322" s="9">
        <f>(Table2[Unit_Price]*Table2[Quantity])*(Table2[Discount]/100)</f>
        <v>7079.25</v>
      </c>
      <c r="R2322" s="10">
        <v>40115.75</v>
      </c>
      <c r="S2322" s="10">
        <v>4506.67</v>
      </c>
      <c r="T2322" s="4">
        <f>Table2[Profit]/Table2[Sales]</f>
        <v>0.11234166131756231</v>
      </c>
      <c r="U2322" t="s">
        <v>20</v>
      </c>
    </row>
    <row r="2323" spans="1:21" x14ac:dyDescent="0.35">
      <c r="A2323">
        <v>12476</v>
      </c>
      <c r="B2323" s="1">
        <v>45672</v>
      </c>
      <c r="C2323" s="2">
        <f>YEAR(Table2[Order Date])</f>
        <v>2025</v>
      </c>
      <c r="D2323" s="2" t="str">
        <f>TEXT(Table2[Order Date],"mmm")</f>
        <v>Jan</v>
      </c>
      <c r="E2323" t="s">
        <v>4713</v>
      </c>
      <c r="F2323" t="s">
        <v>15</v>
      </c>
      <c r="G2323" t="s">
        <v>93</v>
      </c>
      <c r="H2323" t="str">
        <f>VLOOKUP(Table2[[#This Row],[City]], Table46[], 2, FALSE)</f>
        <v>Tamil Nadu</v>
      </c>
      <c r="I2323" t="s">
        <v>17</v>
      </c>
      <c r="J2323" t="s">
        <v>291</v>
      </c>
      <c r="K2323" t="s">
        <v>4714</v>
      </c>
      <c r="L2323" s="2">
        <v>4</v>
      </c>
      <c r="M2323" s="11">
        <v>68946</v>
      </c>
      <c r="N2323" s="6">
        <v>10</v>
      </c>
      <c r="O2323" s="4">
        <f>Table2[[#This Row],[Discount]]/100</f>
        <v>0.1</v>
      </c>
      <c r="P2323" s="4" t="str">
        <f>IF(Table2[[#This Row],[Discount%]]=0,"No Discount",
IF(Table2[[#This Row],[Discount%]]&lt;=0.1,"Medium Discount",
IF(Table2[[#This Row],[Discount%]]&lt;=0.2,"High Discount")))</f>
        <v>Medium Discount</v>
      </c>
      <c r="Q2323" s="9">
        <f>(Table2[Unit_Price]*Table2[Quantity])*(Table2[Discount]/100)</f>
        <v>27578.400000000001</v>
      </c>
      <c r="R2323" s="10">
        <v>248205.6</v>
      </c>
      <c r="S2323" s="10">
        <v>33922.43</v>
      </c>
      <c r="T2323" s="4">
        <f>Table2[Profit]/Table2[Sales]</f>
        <v>0.13667068752679229</v>
      </c>
      <c r="U2323" t="s">
        <v>72</v>
      </c>
    </row>
    <row r="2324" spans="1:21" x14ac:dyDescent="0.35">
      <c r="A2324">
        <v>12477</v>
      </c>
      <c r="B2324" s="1">
        <v>45578</v>
      </c>
      <c r="C2324" s="2">
        <f>YEAR(Table2[Order Date])</f>
        <v>2024</v>
      </c>
      <c r="D2324" s="2" t="str">
        <f>TEXT(Table2[Order Date],"mmm")</f>
        <v>Oct</v>
      </c>
      <c r="E2324" t="s">
        <v>4715</v>
      </c>
      <c r="F2324" t="s">
        <v>15</v>
      </c>
      <c r="G2324" t="s">
        <v>174</v>
      </c>
      <c r="H2324" t="str">
        <f>VLOOKUP(Table2[[#This Row],[City]], Table46[], 2, FALSE)</f>
        <v>Tamil Nadu</v>
      </c>
      <c r="I2324" t="s">
        <v>30</v>
      </c>
      <c r="J2324" t="s">
        <v>104</v>
      </c>
      <c r="K2324" t="s">
        <v>4716</v>
      </c>
      <c r="L2324" s="2">
        <v>1</v>
      </c>
      <c r="M2324" s="11">
        <v>67087</v>
      </c>
      <c r="N2324" s="6">
        <v>15</v>
      </c>
      <c r="O2324" s="4">
        <f>Table2[[#This Row],[Discount]]/100</f>
        <v>0.15</v>
      </c>
      <c r="P2324" s="4" t="str">
        <f>IF(Table2[[#This Row],[Discount%]]=0,"No Discount",
IF(Table2[[#This Row],[Discount%]]&lt;=0.1,"Medium Discount",
IF(Table2[[#This Row],[Discount%]]&lt;=0.2,"High Discount")))</f>
        <v>High Discount</v>
      </c>
      <c r="Q2324" s="9">
        <f>(Table2[Unit_Price]*Table2[Quantity])*(Table2[Discount]/100)</f>
        <v>10063.049999999999</v>
      </c>
      <c r="R2324" s="10">
        <v>57023.95</v>
      </c>
      <c r="S2324" s="10">
        <v>13475.3</v>
      </c>
      <c r="T2324" s="4">
        <f>Table2[Profit]/Table2[Sales]</f>
        <v>0.23630948049021508</v>
      </c>
      <c r="U2324" t="s">
        <v>72</v>
      </c>
    </row>
    <row r="2325" spans="1:21" x14ac:dyDescent="0.35">
      <c r="A2325">
        <v>12479</v>
      </c>
      <c r="B2325" s="1">
        <v>45737</v>
      </c>
      <c r="C2325" s="2">
        <f>YEAR(Table2[Order Date])</f>
        <v>2025</v>
      </c>
      <c r="D2325" s="2" t="str">
        <f>TEXT(Table2[Order Date],"mmm")</f>
        <v>Mar</v>
      </c>
      <c r="E2325" t="s">
        <v>4718</v>
      </c>
      <c r="F2325" t="s">
        <v>28</v>
      </c>
      <c r="G2325" t="s">
        <v>35</v>
      </c>
      <c r="H2325" t="str">
        <f>VLOOKUP(Table2[[#This Row],[City]], Table46[], 2, FALSE)</f>
        <v>West Bengal</v>
      </c>
      <c r="I2325" t="s">
        <v>96</v>
      </c>
      <c r="J2325" t="s">
        <v>138</v>
      </c>
      <c r="K2325" t="s">
        <v>4719</v>
      </c>
      <c r="L2325" s="2">
        <v>5</v>
      </c>
      <c r="M2325" s="11">
        <v>58845</v>
      </c>
      <c r="N2325" s="6">
        <v>5</v>
      </c>
      <c r="O2325" s="4">
        <f>Table2[[#This Row],[Discount]]/100</f>
        <v>0.05</v>
      </c>
      <c r="P2325" s="4" t="str">
        <f>IF(Table2[[#This Row],[Discount%]]=0,"No Discount",
IF(Table2[[#This Row],[Discount%]]&lt;=0.1,"Medium Discount",
IF(Table2[[#This Row],[Discount%]]&lt;=0.2,"High Discount")))</f>
        <v>Medium Discount</v>
      </c>
      <c r="Q2325" s="9">
        <f>(Table2[Unit_Price]*Table2[Quantity])*(Table2[Discount]/100)</f>
        <v>14711.25</v>
      </c>
      <c r="R2325" s="10">
        <v>279513.75</v>
      </c>
      <c r="S2325" s="10">
        <v>53166.559999999998</v>
      </c>
      <c r="T2325" s="4">
        <f>Table2[Profit]/Table2[Sales]</f>
        <v>0.1902108930240462</v>
      </c>
      <c r="U2325" t="s">
        <v>20</v>
      </c>
    </row>
    <row r="2326" spans="1:21" x14ac:dyDescent="0.35">
      <c r="A2326">
        <v>12480</v>
      </c>
      <c r="B2326" s="1">
        <v>45245</v>
      </c>
      <c r="C2326" s="2">
        <f>YEAR(Table2[Order Date])</f>
        <v>2023</v>
      </c>
      <c r="D2326" s="2" t="str">
        <f>TEXT(Table2[Order Date],"mmm")</f>
        <v>Nov</v>
      </c>
      <c r="E2326" t="s">
        <v>4720</v>
      </c>
      <c r="F2326" t="s">
        <v>22</v>
      </c>
      <c r="G2326" t="s">
        <v>74</v>
      </c>
      <c r="H2326" t="str">
        <f>VLOOKUP(Table2[[#This Row],[City]], Table46[], 2, FALSE)</f>
        <v>Chandigarh</v>
      </c>
      <c r="I2326" t="s">
        <v>96</v>
      </c>
      <c r="J2326" t="s">
        <v>214</v>
      </c>
      <c r="K2326" t="s">
        <v>4721</v>
      </c>
      <c r="L2326" s="2">
        <v>1</v>
      </c>
      <c r="M2326" s="11">
        <v>50016</v>
      </c>
      <c r="N2326" s="6">
        <v>10</v>
      </c>
      <c r="O2326" s="4">
        <f>Table2[[#This Row],[Discount]]/100</f>
        <v>0.1</v>
      </c>
      <c r="P2326" s="4" t="str">
        <f>IF(Table2[[#This Row],[Discount%]]=0,"No Discount",
IF(Table2[[#This Row],[Discount%]]&lt;=0.1,"Medium Discount",
IF(Table2[[#This Row],[Discount%]]&lt;=0.2,"High Discount")))</f>
        <v>Medium Discount</v>
      </c>
      <c r="Q2326" s="9">
        <f>(Table2[Unit_Price]*Table2[Quantity])*(Table2[Discount]/100)</f>
        <v>5001.6000000000004</v>
      </c>
      <c r="R2326" s="10">
        <v>45014.400000000001</v>
      </c>
      <c r="S2326" s="10">
        <v>5198.4399999999996</v>
      </c>
      <c r="T2326" s="4">
        <f>Table2[Profit]/Table2[Sales]</f>
        <v>0.11548393402999928</v>
      </c>
      <c r="U2326" t="s">
        <v>83</v>
      </c>
    </row>
    <row r="2327" spans="1:21" x14ac:dyDescent="0.35">
      <c r="A2327">
        <v>12481</v>
      </c>
      <c r="B2327" s="1">
        <v>45770</v>
      </c>
      <c r="C2327" s="2">
        <f>YEAR(Table2[Order Date])</f>
        <v>2025</v>
      </c>
      <c r="D2327" s="2" t="str">
        <f>TEXT(Table2[Order Date],"mmm")</f>
        <v>Apr</v>
      </c>
      <c r="E2327" t="s">
        <v>4722</v>
      </c>
      <c r="F2327" t="s">
        <v>40</v>
      </c>
      <c r="G2327" t="s">
        <v>110</v>
      </c>
      <c r="H2327" t="str">
        <f>VLOOKUP(Table2[[#This Row],[City]], Table46[], 2, FALSE)</f>
        <v>Gujarat</v>
      </c>
      <c r="I2327" t="s">
        <v>86</v>
      </c>
      <c r="J2327" t="s">
        <v>90</v>
      </c>
      <c r="K2327" t="s">
        <v>4723</v>
      </c>
      <c r="L2327" s="2">
        <v>5</v>
      </c>
      <c r="M2327" s="11">
        <v>50838</v>
      </c>
      <c r="N2327" s="6">
        <v>20</v>
      </c>
      <c r="O2327" s="4">
        <f>Table2[[#This Row],[Discount]]/100</f>
        <v>0.2</v>
      </c>
      <c r="P2327" s="4" t="str">
        <f>IF(Table2[[#This Row],[Discount%]]=0,"No Discount",
IF(Table2[[#This Row],[Discount%]]&lt;=0.1,"Medium Discount",
IF(Table2[[#This Row],[Discount%]]&lt;=0.2,"High Discount")))</f>
        <v>High Discount</v>
      </c>
      <c r="Q2327" s="9">
        <f>(Table2[Unit_Price]*Table2[Quantity])*(Table2[Discount]/100)</f>
        <v>50838</v>
      </c>
      <c r="R2327" s="10">
        <v>203352</v>
      </c>
      <c r="S2327" s="10">
        <v>10664.02</v>
      </c>
      <c r="T2327" s="4">
        <f>Table2[Profit]/Table2[Sales]</f>
        <v>5.2441185727211931E-2</v>
      </c>
      <c r="U2327" t="s">
        <v>38</v>
      </c>
    </row>
    <row r="2328" spans="1:21" x14ac:dyDescent="0.35">
      <c r="A2328">
        <v>12482</v>
      </c>
      <c r="B2328" s="1">
        <v>45657</v>
      </c>
      <c r="C2328" s="2">
        <f>YEAR(Table2[Order Date])</f>
        <v>2024</v>
      </c>
      <c r="D2328" s="2" t="str">
        <f>TEXT(Table2[Order Date],"mmm")</f>
        <v>Dec</v>
      </c>
      <c r="E2328" t="s">
        <v>4724</v>
      </c>
      <c r="F2328" t="s">
        <v>22</v>
      </c>
      <c r="G2328" t="s">
        <v>54</v>
      </c>
      <c r="H2328" t="str">
        <f>VLOOKUP(Table2[[#This Row],[City]], Table46[], 2, FALSE)</f>
        <v>Uttar Pradesh</v>
      </c>
      <c r="I2328" t="s">
        <v>86</v>
      </c>
      <c r="J2328" t="s">
        <v>87</v>
      </c>
      <c r="K2328" t="s">
        <v>4725</v>
      </c>
      <c r="L2328" s="2">
        <v>1</v>
      </c>
      <c r="M2328" s="11">
        <v>23484</v>
      </c>
      <c r="N2328" s="6">
        <v>20</v>
      </c>
      <c r="O2328" s="4">
        <f>Table2[[#This Row],[Discount]]/100</f>
        <v>0.2</v>
      </c>
      <c r="P2328" s="4" t="str">
        <f>IF(Table2[[#This Row],[Discount%]]=0,"No Discount",
IF(Table2[[#This Row],[Discount%]]&lt;=0.1,"Medium Discount",
IF(Table2[[#This Row],[Discount%]]&lt;=0.2,"High Discount")))</f>
        <v>High Discount</v>
      </c>
      <c r="Q2328" s="9">
        <f>(Table2[Unit_Price]*Table2[Quantity])*(Table2[Discount]/100)</f>
        <v>4696.8</v>
      </c>
      <c r="R2328" s="10">
        <v>18787.2</v>
      </c>
      <c r="S2328" s="10">
        <v>3486.09</v>
      </c>
      <c r="T2328" s="4">
        <f>Table2[Profit]/Table2[Sales]</f>
        <v>0.18555665559529894</v>
      </c>
      <c r="U2328" t="s">
        <v>72</v>
      </c>
    </row>
    <row r="2329" spans="1:21" x14ac:dyDescent="0.35">
      <c r="A2329">
        <v>12483</v>
      </c>
      <c r="B2329" s="1">
        <v>45787</v>
      </c>
      <c r="C2329" s="2">
        <f>YEAR(Table2[Order Date])</f>
        <v>2025</v>
      </c>
      <c r="D2329" s="2" t="str">
        <f>TEXT(Table2[Order Date],"mmm")</f>
        <v>May</v>
      </c>
      <c r="E2329" t="s">
        <v>4726</v>
      </c>
      <c r="F2329" t="s">
        <v>15</v>
      </c>
      <c r="G2329" t="s">
        <v>147</v>
      </c>
      <c r="H2329" t="str">
        <f>VLOOKUP(Table2[[#This Row],[City]], Table46[], 2, FALSE)</f>
        <v>Kerala</v>
      </c>
      <c r="I2329" t="s">
        <v>24</v>
      </c>
      <c r="J2329" t="s">
        <v>59</v>
      </c>
      <c r="K2329" t="s">
        <v>4064</v>
      </c>
      <c r="L2329" s="2">
        <v>3</v>
      </c>
      <c r="M2329" s="11">
        <v>23078</v>
      </c>
      <c r="N2329" s="6">
        <v>10</v>
      </c>
      <c r="O2329" s="4">
        <f>Table2[[#This Row],[Discount]]/100</f>
        <v>0.1</v>
      </c>
      <c r="P2329" s="4" t="str">
        <f>IF(Table2[[#This Row],[Discount%]]=0,"No Discount",
IF(Table2[[#This Row],[Discount%]]&lt;=0.1,"Medium Discount",
IF(Table2[[#This Row],[Discount%]]&lt;=0.2,"High Discount")))</f>
        <v>Medium Discount</v>
      </c>
      <c r="Q2329" s="9">
        <f>(Table2[Unit_Price]*Table2[Quantity])*(Table2[Discount]/100)</f>
        <v>6923.4000000000005</v>
      </c>
      <c r="R2329" s="10">
        <v>62310.6</v>
      </c>
      <c r="S2329" s="10">
        <v>13946.65</v>
      </c>
      <c r="T2329" s="4">
        <f>Table2[Profit]/Table2[Sales]</f>
        <v>0.22382467830513589</v>
      </c>
      <c r="U2329" t="s">
        <v>20</v>
      </c>
    </row>
    <row r="2330" spans="1:21" x14ac:dyDescent="0.35">
      <c r="A2330">
        <v>12484</v>
      </c>
      <c r="B2330" s="1">
        <v>45522</v>
      </c>
      <c r="C2330" s="2">
        <f>YEAR(Table2[Order Date])</f>
        <v>2024</v>
      </c>
      <c r="D2330" s="2" t="str">
        <f>TEXT(Table2[Order Date],"mmm")</f>
        <v>Aug</v>
      </c>
      <c r="E2330" t="s">
        <v>4727</v>
      </c>
      <c r="F2330" t="s">
        <v>28</v>
      </c>
      <c r="G2330" t="s">
        <v>85</v>
      </c>
      <c r="H2330" t="str">
        <f>VLOOKUP(Table2[[#This Row],[City]], Table46[], 2, FALSE)</f>
        <v>Odisha</v>
      </c>
      <c r="I2330" t="s">
        <v>17</v>
      </c>
      <c r="J2330" t="s">
        <v>55</v>
      </c>
      <c r="K2330" t="s">
        <v>4728</v>
      </c>
      <c r="L2330" s="2">
        <v>1</v>
      </c>
      <c r="M2330" s="11">
        <v>56618</v>
      </c>
      <c r="N2330" s="6">
        <v>15</v>
      </c>
      <c r="O2330" s="4">
        <f>Table2[[#This Row],[Discount]]/100</f>
        <v>0.15</v>
      </c>
      <c r="P2330" s="4" t="str">
        <f>IF(Table2[[#This Row],[Discount%]]=0,"No Discount",
IF(Table2[[#This Row],[Discount%]]&lt;=0.1,"Medium Discount",
IF(Table2[[#This Row],[Discount%]]&lt;=0.2,"High Discount")))</f>
        <v>High Discount</v>
      </c>
      <c r="Q2330" s="9">
        <f>(Table2[Unit_Price]*Table2[Quantity])*(Table2[Discount]/100)</f>
        <v>8492.6999999999989</v>
      </c>
      <c r="R2330" s="10">
        <v>48125.3</v>
      </c>
      <c r="S2330" s="10">
        <v>2447.25</v>
      </c>
      <c r="T2330" s="4">
        <f>Table2[Profit]/Table2[Sales]</f>
        <v>5.0851631054767449E-2</v>
      </c>
      <c r="U2330" t="s">
        <v>83</v>
      </c>
    </row>
    <row r="2331" spans="1:21" x14ac:dyDescent="0.35">
      <c r="A2331">
        <v>12485</v>
      </c>
      <c r="B2331" s="1">
        <v>45425</v>
      </c>
      <c r="C2331" s="2">
        <f>YEAR(Table2[Order Date])</f>
        <v>2024</v>
      </c>
      <c r="D2331" s="2" t="str">
        <f>TEXT(Table2[Order Date],"mmm")</f>
        <v>May</v>
      </c>
      <c r="E2331" t="s">
        <v>4729</v>
      </c>
      <c r="F2331" t="s">
        <v>40</v>
      </c>
      <c r="G2331" t="s">
        <v>62</v>
      </c>
      <c r="H2331" t="str">
        <f>VLOOKUP(Table2[[#This Row],[City]], Table46[], 2, FALSE)</f>
        <v>Goa</v>
      </c>
      <c r="I2331" t="s">
        <v>96</v>
      </c>
      <c r="J2331" t="s">
        <v>156</v>
      </c>
      <c r="K2331" t="s">
        <v>4730</v>
      </c>
      <c r="L2331" s="2">
        <v>1</v>
      </c>
      <c r="M2331" s="11">
        <v>50052</v>
      </c>
      <c r="N2331" s="6">
        <v>20</v>
      </c>
      <c r="O2331" s="4">
        <f>Table2[[#This Row],[Discount]]/100</f>
        <v>0.2</v>
      </c>
      <c r="P2331" s="4" t="str">
        <f>IF(Table2[[#This Row],[Discount%]]=0,"No Discount",
IF(Table2[[#This Row],[Discount%]]&lt;=0.1,"Medium Discount",
IF(Table2[[#This Row],[Discount%]]&lt;=0.2,"High Discount")))</f>
        <v>High Discount</v>
      </c>
      <c r="Q2331" s="9">
        <f>(Table2[Unit_Price]*Table2[Quantity])*(Table2[Discount]/100)</f>
        <v>10010.400000000001</v>
      </c>
      <c r="R2331" s="10">
        <v>40041.599999999999</v>
      </c>
      <c r="S2331" s="10">
        <v>7720.35</v>
      </c>
      <c r="T2331" s="4">
        <f>Table2[Profit]/Table2[Sales]</f>
        <v>0.19280822944138098</v>
      </c>
      <c r="U2331" t="s">
        <v>83</v>
      </c>
    </row>
    <row r="2332" spans="1:21" x14ac:dyDescent="0.35">
      <c r="A2332">
        <v>12486</v>
      </c>
      <c r="B2332" s="1">
        <v>45851</v>
      </c>
      <c r="C2332" s="2">
        <f>YEAR(Table2[Order Date])</f>
        <v>2025</v>
      </c>
      <c r="D2332" s="2" t="str">
        <f>TEXT(Table2[Order Date],"mmm")</f>
        <v>Jul</v>
      </c>
      <c r="E2332" t="s">
        <v>4731</v>
      </c>
      <c r="F2332" t="s">
        <v>40</v>
      </c>
      <c r="G2332" t="s">
        <v>103</v>
      </c>
      <c r="H2332" t="str">
        <f>VLOOKUP(Table2[[#This Row],[City]], Table46[], 2, FALSE)</f>
        <v>Gujarat</v>
      </c>
      <c r="I2332" t="s">
        <v>17</v>
      </c>
      <c r="J2332" t="s">
        <v>291</v>
      </c>
      <c r="K2332" t="s">
        <v>4732</v>
      </c>
      <c r="L2332" s="2">
        <v>3</v>
      </c>
      <c r="M2332" s="11">
        <v>43808</v>
      </c>
      <c r="N2332" s="6">
        <v>0</v>
      </c>
      <c r="O2332" s="4">
        <f>Table2[[#This Row],[Discount]]/100</f>
        <v>0</v>
      </c>
      <c r="P2332" s="4" t="str">
        <f>IF(Table2[[#This Row],[Discount%]]=0,"No Discount",
IF(Table2[[#This Row],[Discount%]]&lt;=0.1,"Medium Discount",
IF(Table2[[#This Row],[Discount%]]&lt;=0.2,"High Discount")))</f>
        <v>No Discount</v>
      </c>
      <c r="Q2332" s="9">
        <f>(Table2[Unit_Price]*Table2[Quantity])*(Table2[Discount]/100)</f>
        <v>0</v>
      </c>
      <c r="R2332" s="10">
        <v>131424</v>
      </c>
      <c r="S2332" s="10">
        <v>26792.06</v>
      </c>
      <c r="T2332" s="4">
        <f>Table2[Profit]/Table2[Sales]</f>
        <v>0.20385972120769419</v>
      </c>
      <c r="U2332" t="s">
        <v>38</v>
      </c>
    </row>
    <row r="2333" spans="1:21" x14ac:dyDescent="0.35">
      <c r="A2333">
        <v>12488</v>
      </c>
      <c r="B2333" s="1">
        <v>45703</v>
      </c>
      <c r="C2333" s="2">
        <f>YEAR(Table2[Order Date])</f>
        <v>2025</v>
      </c>
      <c r="D2333" s="2" t="str">
        <f>TEXT(Table2[Order Date],"mmm")</f>
        <v>Feb</v>
      </c>
      <c r="E2333" t="s">
        <v>4735</v>
      </c>
      <c r="F2333" t="s">
        <v>22</v>
      </c>
      <c r="G2333" t="s">
        <v>58</v>
      </c>
      <c r="H2333" t="str">
        <f>VLOOKUP(Table2[[#This Row],[City]], Table46[], 2, FALSE)</f>
        <v>Rajashtan</v>
      </c>
      <c r="I2333" t="s">
        <v>46</v>
      </c>
      <c r="J2333" t="s">
        <v>141</v>
      </c>
      <c r="K2333" t="s">
        <v>2465</v>
      </c>
      <c r="L2333" s="2">
        <v>4</v>
      </c>
      <c r="M2333" s="11">
        <v>48102</v>
      </c>
      <c r="N2333" s="6">
        <v>10</v>
      </c>
      <c r="O2333" s="4">
        <f>Table2[[#This Row],[Discount]]/100</f>
        <v>0.1</v>
      </c>
      <c r="P2333" s="4" t="str">
        <f>IF(Table2[[#This Row],[Discount%]]=0,"No Discount",
IF(Table2[[#This Row],[Discount%]]&lt;=0.1,"Medium Discount",
IF(Table2[[#This Row],[Discount%]]&lt;=0.2,"High Discount")))</f>
        <v>Medium Discount</v>
      </c>
      <c r="Q2333" s="9">
        <f>(Table2[Unit_Price]*Table2[Quantity])*(Table2[Discount]/100)</f>
        <v>19240.8</v>
      </c>
      <c r="R2333" s="10">
        <v>173167.2</v>
      </c>
      <c r="S2333" s="10">
        <v>40443.370000000003</v>
      </c>
      <c r="T2333" s="4">
        <f>Table2[Profit]/Table2[Sales]</f>
        <v>0.23355098425105908</v>
      </c>
      <c r="U2333" t="s">
        <v>20</v>
      </c>
    </row>
    <row r="2334" spans="1:21" x14ac:dyDescent="0.35">
      <c r="A2334">
        <v>12489</v>
      </c>
      <c r="B2334" s="1">
        <v>45404</v>
      </c>
      <c r="C2334" s="2">
        <f>YEAR(Table2[Order Date])</f>
        <v>2024</v>
      </c>
      <c r="D2334" s="2" t="str">
        <f>TEXT(Table2[Order Date],"mmm")</f>
        <v>Apr</v>
      </c>
      <c r="E2334" t="s">
        <v>4736</v>
      </c>
      <c r="F2334" t="s">
        <v>28</v>
      </c>
      <c r="G2334" t="s">
        <v>114</v>
      </c>
      <c r="H2334" t="str">
        <f>VLOOKUP(Table2[[#This Row],[City]], Table46[], 2, FALSE)</f>
        <v>Jharkhand</v>
      </c>
      <c r="I2334" t="s">
        <v>75</v>
      </c>
      <c r="J2334" t="s">
        <v>409</v>
      </c>
      <c r="K2334" t="s">
        <v>4737</v>
      </c>
      <c r="L2334" s="2">
        <v>4</v>
      </c>
      <c r="M2334" s="11">
        <v>52567</v>
      </c>
      <c r="N2334" s="6">
        <v>0</v>
      </c>
      <c r="O2334" s="4">
        <f>Table2[[#This Row],[Discount]]/100</f>
        <v>0</v>
      </c>
      <c r="P2334" s="4" t="str">
        <f>IF(Table2[[#This Row],[Discount%]]=0,"No Discount",
IF(Table2[[#This Row],[Discount%]]&lt;=0.1,"Medium Discount",
IF(Table2[[#This Row],[Discount%]]&lt;=0.2,"High Discount")))</f>
        <v>No Discount</v>
      </c>
      <c r="Q2334" s="9">
        <f>(Table2[Unit_Price]*Table2[Quantity])*(Table2[Discount]/100)</f>
        <v>0</v>
      </c>
      <c r="R2334" s="10">
        <v>210268</v>
      </c>
      <c r="S2334" s="10">
        <v>33643.360000000001</v>
      </c>
      <c r="T2334" s="4">
        <f>Table2[Profit]/Table2[Sales]</f>
        <v>0.16000228280099682</v>
      </c>
      <c r="U2334" t="s">
        <v>83</v>
      </c>
    </row>
    <row r="2335" spans="1:21" x14ac:dyDescent="0.35">
      <c r="A2335">
        <v>12490</v>
      </c>
      <c r="B2335" s="1">
        <v>45505</v>
      </c>
      <c r="C2335" s="2">
        <f>YEAR(Table2[Order Date])</f>
        <v>2024</v>
      </c>
      <c r="D2335" s="2" t="str">
        <f>TEXT(Table2[Order Date],"mmm")</f>
        <v>Aug</v>
      </c>
      <c r="E2335" t="s">
        <v>4738</v>
      </c>
      <c r="F2335" t="s">
        <v>28</v>
      </c>
      <c r="G2335" t="s">
        <v>85</v>
      </c>
      <c r="H2335" t="str">
        <f>VLOOKUP(Table2[[#This Row],[City]], Table46[], 2, FALSE)</f>
        <v>Odisha</v>
      </c>
      <c r="I2335" t="s">
        <v>42</v>
      </c>
      <c r="J2335" t="s">
        <v>43</v>
      </c>
      <c r="K2335" t="s">
        <v>4739</v>
      </c>
      <c r="L2335" s="2">
        <v>4</v>
      </c>
      <c r="M2335" s="11">
        <v>6700</v>
      </c>
      <c r="N2335" s="6">
        <v>10</v>
      </c>
      <c r="O2335" s="4">
        <f>Table2[[#This Row],[Discount]]/100</f>
        <v>0.1</v>
      </c>
      <c r="P2335" s="4" t="str">
        <f>IF(Table2[[#This Row],[Discount%]]=0,"No Discount",
IF(Table2[[#This Row],[Discount%]]&lt;=0.1,"Medium Discount",
IF(Table2[[#This Row],[Discount%]]&lt;=0.2,"High Discount")))</f>
        <v>Medium Discount</v>
      </c>
      <c r="Q2335" s="9">
        <f>(Table2[Unit_Price]*Table2[Quantity])*(Table2[Discount]/100)</f>
        <v>2680</v>
      </c>
      <c r="R2335" s="10">
        <v>24120</v>
      </c>
      <c r="S2335" s="10">
        <v>3561.9</v>
      </c>
      <c r="T2335" s="4">
        <f>Table2[Profit]/Table2[Sales]</f>
        <v>0.14767412935323385</v>
      </c>
      <c r="U2335" t="s">
        <v>72</v>
      </c>
    </row>
    <row r="2336" spans="1:21" x14ac:dyDescent="0.35">
      <c r="A2336">
        <v>12491</v>
      </c>
      <c r="B2336" s="1">
        <v>45676</v>
      </c>
      <c r="C2336" s="2">
        <f>YEAR(Table2[Order Date])</f>
        <v>2025</v>
      </c>
      <c r="D2336" s="2" t="str">
        <f>TEXT(Table2[Order Date],"mmm")</f>
        <v>Jan</v>
      </c>
      <c r="E2336" t="s">
        <v>4740</v>
      </c>
      <c r="F2336" t="s">
        <v>15</v>
      </c>
      <c r="G2336" t="s">
        <v>16</v>
      </c>
      <c r="H2336" t="str">
        <f>VLOOKUP(Table2[[#This Row],[City]], Table46[], 2, FALSE)</f>
        <v>Karnataka</v>
      </c>
      <c r="I2336" t="s">
        <v>30</v>
      </c>
      <c r="J2336" t="s">
        <v>65</v>
      </c>
      <c r="K2336" t="s">
        <v>4741</v>
      </c>
      <c r="L2336" s="2">
        <v>4</v>
      </c>
      <c r="M2336" s="11">
        <v>27707</v>
      </c>
      <c r="N2336" s="6">
        <v>20</v>
      </c>
      <c r="O2336" s="4">
        <f>Table2[[#This Row],[Discount]]/100</f>
        <v>0.2</v>
      </c>
      <c r="P2336" s="4" t="str">
        <f>IF(Table2[[#This Row],[Discount%]]=0,"No Discount",
IF(Table2[[#This Row],[Discount%]]&lt;=0.1,"Medium Discount",
IF(Table2[[#This Row],[Discount%]]&lt;=0.2,"High Discount")))</f>
        <v>High Discount</v>
      </c>
      <c r="Q2336" s="9">
        <f>(Table2[Unit_Price]*Table2[Quantity])*(Table2[Discount]/100)</f>
        <v>22165.600000000002</v>
      </c>
      <c r="R2336" s="10">
        <v>88662.399999999994</v>
      </c>
      <c r="S2336" s="10">
        <v>7142.62</v>
      </c>
      <c r="T2336" s="4">
        <f>Table2[Profit]/Table2[Sales]</f>
        <v>8.0559741220630171E-2</v>
      </c>
      <c r="U2336" t="s">
        <v>72</v>
      </c>
    </row>
    <row r="2337" spans="1:21" x14ac:dyDescent="0.35">
      <c r="A2337">
        <v>12492</v>
      </c>
      <c r="B2337" s="1">
        <v>45571</v>
      </c>
      <c r="C2337" s="2">
        <f>YEAR(Table2[Order Date])</f>
        <v>2024</v>
      </c>
      <c r="D2337" s="2" t="str">
        <f>TEXT(Table2[Order Date],"mmm")</f>
        <v>Oct</v>
      </c>
      <c r="E2337" t="s">
        <v>4742</v>
      </c>
      <c r="F2337" t="s">
        <v>15</v>
      </c>
      <c r="G2337" t="s">
        <v>147</v>
      </c>
      <c r="H2337" t="str">
        <f>VLOOKUP(Table2[[#This Row],[City]], Table46[], 2, FALSE)</f>
        <v>Kerala</v>
      </c>
      <c r="I2337" t="s">
        <v>75</v>
      </c>
      <c r="J2337" t="s">
        <v>409</v>
      </c>
      <c r="K2337" t="s">
        <v>4743</v>
      </c>
      <c r="L2337" s="2">
        <v>3</v>
      </c>
      <c r="M2337" s="11">
        <v>38099</v>
      </c>
      <c r="N2337" s="6">
        <v>15</v>
      </c>
      <c r="O2337" s="4">
        <f>Table2[[#This Row],[Discount]]/100</f>
        <v>0.15</v>
      </c>
      <c r="P2337" s="4" t="str">
        <f>IF(Table2[[#This Row],[Discount%]]=0,"No Discount",
IF(Table2[[#This Row],[Discount%]]&lt;=0.1,"Medium Discount",
IF(Table2[[#This Row],[Discount%]]&lt;=0.2,"High Discount")))</f>
        <v>High Discount</v>
      </c>
      <c r="Q2337" s="9">
        <f>(Table2[Unit_Price]*Table2[Quantity])*(Table2[Discount]/100)</f>
        <v>17144.55</v>
      </c>
      <c r="R2337" s="10">
        <v>97152.45</v>
      </c>
      <c r="S2337" s="10">
        <v>6364.08</v>
      </c>
      <c r="T2337" s="4">
        <f>Table2[Profit]/Table2[Sales]</f>
        <v>6.5506119505992902E-2</v>
      </c>
      <c r="U2337" t="s">
        <v>38</v>
      </c>
    </row>
    <row r="2338" spans="1:21" x14ac:dyDescent="0.35">
      <c r="A2338">
        <v>12493</v>
      </c>
      <c r="B2338" s="1">
        <v>45785</v>
      </c>
      <c r="C2338" s="2">
        <f>YEAR(Table2[Order Date])</f>
        <v>2025</v>
      </c>
      <c r="D2338" s="2" t="str">
        <f>TEXT(Table2[Order Date],"mmm")</f>
        <v>May</v>
      </c>
      <c r="E2338" t="s">
        <v>4744</v>
      </c>
      <c r="F2338" t="s">
        <v>22</v>
      </c>
      <c r="G2338" t="s">
        <v>54</v>
      </c>
      <c r="H2338" t="str">
        <f>VLOOKUP(Table2[[#This Row],[City]], Table46[], 2, FALSE)</f>
        <v>Uttar Pradesh</v>
      </c>
      <c r="I2338" t="s">
        <v>17</v>
      </c>
      <c r="J2338" t="s">
        <v>18</v>
      </c>
      <c r="K2338" t="s">
        <v>4745</v>
      </c>
      <c r="L2338" s="2">
        <v>4</v>
      </c>
      <c r="M2338" s="11">
        <v>7300</v>
      </c>
      <c r="N2338" s="6">
        <v>15</v>
      </c>
      <c r="O2338" s="4">
        <f>Table2[[#This Row],[Discount]]/100</f>
        <v>0.15</v>
      </c>
      <c r="P2338" s="4" t="str">
        <f>IF(Table2[[#This Row],[Discount%]]=0,"No Discount",
IF(Table2[[#This Row],[Discount%]]&lt;=0.1,"Medium Discount",
IF(Table2[[#This Row],[Discount%]]&lt;=0.2,"High Discount")))</f>
        <v>High Discount</v>
      </c>
      <c r="Q2338" s="9">
        <f>(Table2[Unit_Price]*Table2[Quantity])*(Table2[Discount]/100)</f>
        <v>4380</v>
      </c>
      <c r="R2338" s="10">
        <v>24820</v>
      </c>
      <c r="S2338" s="10">
        <v>4229.3500000000004</v>
      </c>
      <c r="T2338" s="4">
        <f>Table2[Profit]/Table2[Sales]</f>
        <v>0.17040088638195006</v>
      </c>
      <c r="U2338" t="s">
        <v>72</v>
      </c>
    </row>
    <row r="2339" spans="1:21" x14ac:dyDescent="0.35">
      <c r="A2339">
        <v>12494</v>
      </c>
      <c r="B2339" s="1">
        <v>45408</v>
      </c>
      <c r="C2339" s="2">
        <f>YEAR(Table2[Order Date])</f>
        <v>2024</v>
      </c>
      <c r="D2339" s="2" t="str">
        <f>TEXT(Table2[Order Date],"mmm")</f>
        <v>Apr</v>
      </c>
      <c r="E2339" t="s">
        <v>4746</v>
      </c>
      <c r="F2339" t="s">
        <v>28</v>
      </c>
      <c r="G2339" t="s">
        <v>114</v>
      </c>
      <c r="H2339" t="str">
        <f>VLOOKUP(Table2[[#This Row],[City]], Table46[], 2, FALSE)</f>
        <v>Jharkhand</v>
      </c>
      <c r="I2339" t="s">
        <v>17</v>
      </c>
      <c r="J2339" t="s">
        <v>111</v>
      </c>
      <c r="K2339" t="s">
        <v>4747</v>
      </c>
      <c r="L2339" s="2">
        <v>4</v>
      </c>
      <c r="M2339" s="11">
        <v>40631</v>
      </c>
      <c r="N2339" s="6">
        <v>20</v>
      </c>
      <c r="O2339" s="4">
        <f>Table2[[#This Row],[Discount]]/100</f>
        <v>0.2</v>
      </c>
      <c r="P2339" s="4" t="str">
        <f>IF(Table2[[#This Row],[Discount%]]=0,"No Discount",
IF(Table2[[#This Row],[Discount%]]&lt;=0.1,"Medium Discount",
IF(Table2[[#This Row],[Discount%]]&lt;=0.2,"High Discount")))</f>
        <v>High Discount</v>
      </c>
      <c r="Q2339" s="9">
        <f>(Table2[Unit_Price]*Table2[Quantity])*(Table2[Discount]/100)</f>
        <v>32504.800000000003</v>
      </c>
      <c r="R2339" s="10">
        <v>130019.2</v>
      </c>
      <c r="S2339" s="10">
        <v>23457.62</v>
      </c>
      <c r="T2339" s="4">
        <f>Table2[Profit]/Table2[Sales]</f>
        <v>0.18041658462750115</v>
      </c>
      <c r="U2339" t="s">
        <v>33</v>
      </c>
    </row>
    <row r="2340" spans="1:21" x14ac:dyDescent="0.35">
      <c r="A2340">
        <v>12495</v>
      </c>
      <c r="B2340" s="1">
        <v>45432</v>
      </c>
      <c r="C2340" s="2">
        <f>YEAR(Table2[Order Date])</f>
        <v>2024</v>
      </c>
      <c r="D2340" s="2" t="str">
        <f>TEXT(Table2[Order Date],"mmm")</f>
        <v>May</v>
      </c>
      <c r="E2340" t="s">
        <v>4748</v>
      </c>
      <c r="F2340" t="s">
        <v>28</v>
      </c>
      <c r="G2340" t="s">
        <v>144</v>
      </c>
      <c r="H2340" t="str">
        <f>VLOOKUP(Table2[[#This Row],[City]], Table46[], 2, FALSE)</f>
        <v>Assam</v>
      </c>
      <c r="I2340" t="s">
        <v>75</v>
      </c>
      <c r="J2340" t="s">
        <v>307</v>
      </c>
      <c r="K2340" t="s">
        <v>4749</v>
      </c>
      <c r="L2340" s="2">
        <v>3</v>
      </c>
      <c r="M2340" s="11">
        <v>10211</v>
      </c>
      <c r="N2340" s="6">
        <v>10</v>
      </c>
      <c r="O2340" s="4">
        <f>Table2[[#This Row],[Discount]]/100</f>
        <v>0.1</v>
      </c>
      <c r="P2340" s="4" t="str">
        <f>IF(Table2[[#This Row],[Discount%]]=0,"No Discount",
IF(Table2[[#This Row],[Discount%]]&lt;=0.1,"Medium Discount",
IF(Table2[[#This Row],[Discount%]]&lt;=0.2,"High Discount")))</f>
        <v>Medium Discount</v>
      </c>
      <c r="Q2340" s="9">
        <f>(Table2[Unit_Price]*Table2[Quantity])*(Table2[Discount]/100)</f>
        <v>3063.3</v>
      </c>
      <c r="R2340" s="10">
        <v>27569.7</v>
      </c>
      <c r="S2340" s="10">
        <v>6420.7</v>
      </c>
      <c r="T2340" s="4">
        <f>Table2[Profit]/Table2[Sales]</f>
        <v>0.23288973039242356</v>
      </c>
      <c r="U2340" t="s">
        <v>33</v>
      </c>
    </row>
    <row r="2341" spans="1:21" x14ac:dyDescent="0.35">
      <c r="A2341">
        <v>12497</v>
      </c>
      <c r="B2341" s="1">
        <v>45213</v>
      </c>
      <c r="C2341" s="2">
        <f>YEAR(Table2[Order Date])</f>
        <v>2023</v>
      </c>
      <c r="D2341" s="2" t="str">
        <f>TEXT(Table2[Order Date],"mmm")</f>
        <v>Oct</v>
      </c>
      <c r="E2341" t="s">
        <v>4752</v>
      </c>
      <c r="F2341" t="s">
        <v>15</v>
      </c>
      <c r="G2341" t="s">
        <v>93</v>
      </c>
      <c r="H2341" t="str">
        <f>VLOOKUP(Table2[[#This Row],[City]], Table46[], 2, FALSE)</f>
        <v>Tamil Nadu</v>
      </c>
      <c r="I2341" t="s">
        <v>42</v>
      </c>
      <c r="J2341" t="s">
        <v>79</v>
      </c>
      <c r="K2341" t="s">
        <v>4753</v>
      </c>
      <c r="L2341" s="2">
        <v>4</v>
      </c>
      <c r="M2341" s="11">
        <v>37677</v>
      </c>
      <c r="N2341" s="6">
        <v>5</v>
      </c>
      <c r="O2341" s="4">
        <f>Table2[[#This Row],[Discount]]/100</f>
        <v>0.05</v>
      </c>
      <c r="P2341" s="4" t="str">
        <f>IF(Table2[[#This Row],[Discount%]]=0,"No Discount",
IF(Table2[[#This Row],[Discount%]]&lt;=0.1,"Medium Discount",
IF(Table2[[#This Row],[Discount%]]&lt;=0.2,"High Discount")))</f>
        <v>Medium Discount</v>
      </c>
      <c r="Q2341" s="9">
        <f>(Table2[Unit_Price]*Table2[Quantity])*(Table2[Discount]/100)</f>
        <v>7535.4000000000005</v>
      </c>
      <c r="R2341" s="10">
        <v>143172.6</v>
      </c>
      <c r="S2341" s="10">
        <v>9568.99</v>
      </c>
      <c r="T2341" s="4">
        <f>Table2[Profit]/Table2[Sales]</f>
        <v>6.6835344192953117E-2</v>
      </c>
      <c r="U2341" t="s">
        <v>33</v>
      </c>
    </row>
    <row r="2342" spans="1:21" x14ac:dyDescent="0.35">
      <c r="A2342">
        <v>12498</v>
      </c>
      <c r="B2342" s="1">
        <v>45721</v>
      </c>
      <c r="C2342" s="2">
        <f>YEAR(Table2[Order Date])</f>
        <v>2025</v>
      </c>
      <c r="D2342" s="2" t="str">
        <f>TEXT(Table2[Order Date],"mmm")</f>
        <v>Mar</v>
      </c>
      <c r="E2342" t="s">
        <v>4754</v>
      </c>
      <c r="F2342" t="s">
        <v>40</v>
      </c>
      <c r="G2342" t="s">
        <v>41</v>
      </c>
      <c r="H2342" t="str">
        <f>VLOOKUP(Table2[[#This Row],[City]], Table46[], 2, FALSE)</f>
        <v>Maharashtra</v>
      </c>
      <c r="I2342" t="s">
        <v>129</v>
      </c>
      <c r="J2342" t="s">
        <v>159</v>
      </c>
      <c r="K2342" t="s">
        <v>4755</v>
      </c>
      <c r="L2342" s="2">
        <v>3</v>
      </c>
      <c r="M2342" s="11">
        <v>59754</v>
      </c>
      <c r="N2342" s="6">
        <v>5</v>
      </c>
      <c r="O2342" s="4">
        <f>Table2[[#This Row],[Discount]]/100</f>
        <v>0.05</v>
      </c>
      <c r="P2342" s="4" t="str">
        <f>IF(Table2[[#This Row],[Discount%]]=0,"No Discount",
IF(Table2[[#This Row],[Discount%]]&lt;=0.1,"Medium Discount",
IF(Table2[[#This Row],[Discount%]]&lt;=0.2,"High Discount")))</f>
        <v>Medium Discount</v>
      </c>
      <c r="Q2342" s="9">
        <f>(Table2[Unit_Price]*Table2[Quantity])*(Table2[Discount]/100)</f>
        <v>8963.1</v>
      </c>
      <c r="R2342" s="10">
        <v>170298.9</v>
      </c>
      <c r="S2342" s="10">
        <v>27185.74</v>
      </c>
      <c r="T2342" s="4">
        <f>Table2[Profit]/Table2[Sales]</f>
        <v>0.15963544098053484</v>
      </c>
      <c r="U2342" t="s">
        <v>38</v>
      </c>
    </row>
    <row r="2343" spans="1:21" x14ac:dyDescent="0.35">
      <c r="A2343">
        <v>12499</v>
      </c>
      <c r="B2343" s="1">
        <v>45433</v>
      </c>
      <c r="C2343" s="2">
        <f>YEAR(Table2[Order Date])</f>
        <v>2024</v>
      </c>
      <c r="D2343" s="2" t="str">
        <f>TEXT(Table2[Order Date],"mmm")</f>
        <v>May</v>
      </c>
      <c r="E2343" t="s">
        <v>4756</v>
      </c>
      <c r="F2343" t="s">
        <v>22</v>
      </c>
      <c r="G2343" t="s">
        <v>167</v>
      </c>
      <c r="H2343" t="str">
        <f>VLOOKUP(Table2[[#This Row],[City]], Table46[], 2, FALSE)</f>
        <v>Punjab</v>
      </c>
      <c r="I2343" t="s">
        <v>42</v>
      </c>
      <c r="J2343" t="s">
        <v>51</v>
      </c>
      <c r="K2343" t="s">
        <v>4757</v>
      </c>
      <c r="L2343" s="2">
        <v>2</v>
      </c>
      <c r="M2343" s="11">
        <v>51078</v>
      </c>
      <c r="N2343" s="6">
        <v>20</v>
      </c>
      <c r="O2343" s="4">
        <f>Table2[[#This Row],[Discount]]/100</f>
        <v>0.2</v>
      </c>
      <c r="P2343" s="4" t="str">
        <f>IF(Table2[[#This Row],[Discount%]]=0,"No Discount",
IF(Table2[[#This Row],[Discount%]]&lt;=0.1,"Medium Discount",
IF(Table2[[#This Row],[Discount%]]&lt;=0.2,"High Discount")))</f>
        <v>High Discount</v>
      </c>
      <c r="Q2343" s="9">
        <f>(Table2[Unit_Price]*Table2[Quantity])*(Table2[Discount]/100)</f>
        <v>20431.2</v>
      </c>
      <c r="R2343" s="10">
        <v>81724.800000000003</v>
      </c>
      <c r="S2343" s="10">
        <v>6693.5</v>
      </c>
      <c r="T2343" s="4">
        <f>Table2[Profit]/Table2[Sales]</f>
        <v>8.1902922980539569E-2</v>
      </c>
      <c r="U2343" t="s">
        <v>20</v>
      </c>
    </row>
    <row r="2344" spans="1:21" x14ac:dyDescent="0.35">
      <c r="A2344">
        <v>12500</v>
      </c>
      <c r="B2344" s="1">
        <v>45378</v>
      </c>
      <c r="C2344" s="2">
        <f>YEAR(Table2[Order Date])</f>
        <v>2024</v>
      </c>
      <c r="D2344" s="2" t="str">
        <f>TEXT(Table2[Order Date],"mmm")</f>
        <v>Mar</v>
      </c>
      <c r="E2344" t="s">
        <v>4758</v>
      </c>
      <c r="F2344" t="s">
        <v>22</v>
      </c>
      <c r="G2344" t="s">
        <v>74</v>
      </c>
      <c r="H2344" t="str">
        <f>VLOOKUP(Table2[[#This Row],[City]], Table46[], 2, FALSE)</f>
        <v>Chandigarh</v>
      </c>
      <c r="I2344" t="s">
        <v>42</v>
      </c>
      <c r="J2344" t="s">
        <v>43</v>
      </c>
      <c r="K2344" t="s">
        <v>3868</v>
      </c>
      <c r="L2344" s="2">
        <v>1</v>
      </c>
      <c r="M2344" s="11">
        <v>43378</v>
      </c>
      <c r="N2344" s="6">
        <v>0</v>
      </c>
      <c r="O2344" s="4">
        <f>Table2[[#This Row],[Discount]]/100</f>
        <v>0</v>
      </c>
      <c r="P2344" s="4" t="str">
        <f>IF(Table2[[#This Row],[Discount%]]=0,"No Discount",
IF(Table2[[#This Row],[Discount%]]&lt;=0.1,"Medium Discount",
IF(Table2[[#This Row],[Discount%]]&lt;=0.2,"High Discount")))</f>
        <v>No Discount</v>
      </c>
      <c r="Q2344" s="9">
        <f>(Table2[Unit_Price]*Table2[Quantity])*(Table2[Discount]/100)</f>
        <v>0</v>
      </c>
      <c r="R2344" s="10">
        <v>43378</v>
      </c>
      <c r="S2344" s="10">
        <v>3355.11</v>
      </c>
      <c r="T2344" s="4">
        <f>Table2[Profit]/Table2[Sales]</f>
        <v>7.7345889621467101E-2</v>
      </c>
      <c r="U2344" t="s">
        <v>38</v>
      </c>
    </row>
    <row r="2345" spans="1:21" x14ac:dyDescent="0.35">
      <c r="A2345">
        <v>12501</v>
      </c>
      <c r="B2345" s="1">
        <v>45904</v>
      </c>
      <c r="C2345" s="2">
        <f>YEAR(Table2[Order Date])</f>
        <v>2025</v>
      </c>
      <c r="D2345" s="2" t="str">
        <f>TEXT(Table2[Order Date],"mmm")</f>
        <v>Sep</v>
      </c>
      <c r="E2345" t="s">
        <v>4759</v>
      </c>
      <c r="F2345" t="s">
        <v>22</v>
      </c>
      <c r="G2345" t="s">
        <v>23</v>
      </c>
      <c r="H2345" t="str">
        <f>VLOOKUP(Table2[[#This Row],[City]], Table46[], 2, FALSE)</f>
        <v>Delhi</v>
      </c>
      <c r="I2345" t="s">
        <v>86</v>
      </c>
      <c r="J2345" t="s">
        <v>87</v>
      </c>
      <c r="K2345" t="s">
        <v>4760</v>
      </c>
      <c r="L2345" s="2">
        <v>5</v>
      </c>
      <c r="M2345" s="11">
        <v>7303</v>
      </c>
      <c r="N2345" s="6">
        <v>5</v>
      </c>
      <c r="O2345" s="4">
        <f>Table2[[#This Row],[Discount]]/100</f>
        <v>0.05</v>
      </c>
      <c r="P2345" s="4" t="str">
        <f>IF(Table2[[#This Row],[Discount%]]=0,"No Discount",
IF(Table2[[#This Row],[Discount%]]&lt;=0.1,"Medium Discount",
IF(Table2[[#This Row],[Discount%]]&lt;=0.2,"High Discount")))</f>
        <v>Medium Discount</v>
      </c>
      <c r="Q2345" s="9">
        <f>(Table2[Unit_Price]*Table2[Quantity])*(Table2[Discount]/100)</f>
        <v>1825.75</v>
      </c>
      <c r="R2345" s="10">
        <v>34689.25</v>
      </c>
      <c r="S2345" s="10">
        <v>4141.3599999999997</v>
      </c>
      <c r="T2345" s="4">
        <f>Table2[Profit]/Table2[Sales]</f>
        <v>0.11938453555496298</v>
      </c>
      <c r="U2345" t="s">
        <v>83</v>
      </c>
    </row>
    <row r="2346" spans="1:21" x14ac:dyDescent="0.35">
      <c r="A2346">
        <v>12502</v>
      </c>
      <c r="B2346" s="1">
        <v>45589</v>
      </c>
      <c r="C2346" s="2">
        <f>YEAR(Table2[Order Date])</f>
        <v>2024</v>
      </c>
      <c r="D2346" s="2" t="str">
        <f>TEXT(Table2[Order Date],"mmm")</f>
        <v>Oct</v>
      </c>
      <c r="E2346" t="s">
        <v>4761</v>
      </c>
      <c r="F2346" t="s">
        <v>15</v>
      </c>
      <c r="G2346" t="s">
        <v>174</v>
      </c>
      <c r="H2346" t="str">
        <f>VLOOKUP(Table2[[#This Row],[City]], Table46[], 2, FALSE)</f>
        <v>Tamil Nadu</v>
      </c>
      <c r="I2346" t="s">
        <v>75</v>
      </c>
      <c r="J2346" t="s">
        <v>204</v>
      </c>
      <c r="K2346" t="s">
        <v>4762</v>
      </c>
      <c r="L2346" s="2">
        <v>1</v>
      </c>
      <c r="M2346" s="11">
        <v>78381</v>
      </c>
      <c r="N2346" s="6">
        <v>5</v>
      </c>
      <c r="O2346" s="4">
        <f>Table2[[#This Row],[Discount]]/100</f>
        <v>0.05</v>
      </c>
      <c r="P2346" s="4" t="str">
        <f>IF(Table2[[#This Row],[Discount%]]=0,"No Discount",
IF(Table2[[#This Row],[Discount%]]&lt;=0.1,"Medium Discount",
IF(Table2[[#This Row],[Discount%]]&lt;=0.2,"High Discount")))</f>
        <v>Medium Discount</v>
      </c>
      <c r="Q2346" s="9">
        <f>(Table2[Unit_Price]*Table2[Quantity])*(Table2[Discount]/100)</f>
        <v>3919.05</v>
      </c>
      <c r="R2346" s="10">
        <v>74461.95</v>
      </c>
      <c r="S2346" s="10">
        <v>5326.91</v>
      </c>
      <c r="T2346" s="4">
        <f>Table2[Profit]/Table2[Sales]</f>
        <v>7.1538685194250218E-2</v>
      </c>
      <c r="U2346" t="s">
        <v>20</v>
      </c>
    </row>
    <row r="2347" spans="1:21" x14ac:dyDescent="0.35">
      <c r="A2347">
        <v>12503</v>
      </c>
      <c r="B2347" s="1">
        <v>45318</v>
      </c>
      <c r="C2347" s="2">
        <f>YEAR(Table2[Order Date])</f>
        <v>2024</v>
      </c>
      <c r="D2347" s="2" t="str">
        <f>TEXT(Table2[Order Date],"mmm")</f>
        <v>Jan</v>
      </c>
      <c r="E2347" t="s">
        <v>4763</v>
      </c>
      <c r="F2347" t="s">
        <v>22</v>
      </c>
      <c r="G2347" t="s">
        <v>54</v>
      </c>
      <c r="H2347" t="str">
        <f>VLOOKUP(Table2[[#This Row],[City]], Table46[], 2, FALSE)</f>
        <v>Uttar Pradesh</v>
      </c>
      <c r="I2347" t="s">
        <v>69</v>
      </c>
      <c r="J2347" t="s">
        <v>70</v>
      </c>
      <c r="K2347" t="s">
        <v>4764</v>
      </c>
      <c r="L2347" s="2">
        <v>4</v>
      </c>
      <c r="M2347" s="11">
        <v>76187</v>
      </c>
      <c r="N2347" s="6">
        <v>15</v>
      </c>
      <c r="O2347" s="4">
        <f>Table2[[#This Row],[Discount]]/100</f>
        <v>0.15</v>
      </c>
      <c r="P2347" s="4" t="str">
        <f>IF(Table2[[#This Row],[Discount%]]=0,"No Discount",
IF(Table2[[#This Row],[Discount%]]&lt;=0.1,"Medium Discount",
IF(Table2[[#This Row],[Discount%]]&lt;=0.2,"High Discount")))</f>
        <v>High Discount</v>
      </c>
      <c r="Q2347" s="9">
        <f>(Table2[Unit_Price]*Table2[Quantity])*(Table2[Discount]/100)</f>
        <v>45712.2</v>
      </c>
      <c r="R2347" s="10">
        <v>259035.8</v>
      </c>
      <c r="S2347" s="10">
        <v>13021.68</v>
      </c>
      <c r="T2347" s="4">
        <f>Table2[Profit]/Table2[Sales]</f>
        <v>5.0269808265884487E-2</v>
      </c>
      <c r="U2347" t="s">
        <v>83</v>
      </c>
    </row>
    <row r="2348" spans="1:21" x14ac:dyDescent="0.35">
      <c r="A2348">
        <v>12504</v>
      </c>
      <c r="B2348" s="1">
        <v>45643</v>
      </c>
      <c r="C2348" s="2">
        <f>YEAR(Table2[Order Date])</f>
        <v>2024</v>
      </c>
      <c r="D2348" s="2" t="str">
        <f>TEXT(Table2[Order Date],"mmm")</f>
        <v>Dec</v>
      </c>
      <c r="E2348" t="s">
        <v>4765</v>
      </c>
      <c r="F2348" t="s">
        <v>15</v>
      </c>
      <c r="G2348" t="s">
        <v>16</v>
      </c>
      <c r="H2348" t="str">
        <f>VLOOKUP(Table2[[#This Row],[City]], Table46[], 2, FALSE)</f>
        <v>Karnataka</v>
      </c>
      <c r="I2348" t="s">
        <v>24</v>
      </c>
      <c r="J2348" t="s">
        <v>107</v>
      </c>
      <c r="K2348" t="s">
        <v>4766</v>
      </c>
      <c r="L2348" s="2">
        <v>3</v>
      </c>
      <c r="M2348" s="11">
        <v>46017</v>
      </c>
      <c r="N2348" s="6">
        <v>5</v>
      </c>
      <c r="O2348" s="4">
        <f>Table2[[#This Row],[Discount]]/100</f>
        <v>0.05</v>
      </c>
      <c r="P2348" s="4" t="str">
        <f>IF(Table2[[#This Row],[Discount%]]=0,"No Discount",
IF(Table2[[#This Row],[Discount%]]&lt;=0.1,"Medium Discount",
IF(Table2[[#This Row],[Discount%]]&lt;=0.2,"High Discount")))</f>
        <v>Medium Discount</v>
      </c>
      <c r="Q2348" s="9">
        <f>(Table2[Unit_Price]*Table2[Quantity])*(Table2[Discount]/100)</f>
        <v>6902.55</v>
      </c>
      <c r="R2348" s="10">
        <v>131148.45000000001</v>
      </c>
      <c r="S2348" s="10">
        <v>27105.78</v>
      </c>
      <c r="T2348" s="4">
        <f>Table2[Profit]/Table2[Sales]</f>
        <v>0.20668013994827997</v>
      </c>
      <c r="U2348" t="s">
        <v>38</v>
      </c>
    </row>
    <row r="2349" spans="1:21" x14ac:dyDescent="0.35">
      <c r="A2349">
        <v>12505</v>
      </c>
      <c r="B2349" s="1">
        <v>45933</v>
      </c>
      <c r="C2349" s="2">
        <f>YEAR(Table2[Order Date])</f>
        <v>2025</v>
      </c>
      <c r="D2349" s="2" t="str">
        <f>TEXT(Table2[Order Date],"mmm")</f>
        <v>Oct</v>
      </c>
      <c r="E2349" t="s">
        <v>4767</v>
      </c>
      <c r="F2349" t="s">
        <v>22</v>
      </c>
      <c r="G2349" t="s">
        <v>58</v>
      </c>
      <c r="H2349" t="str">
        <f>VLOOKUP(Table2[[#This Row],[City]], Table46[], 2, FALSE)</f>
        <v>Rajashtan</v>
      </c>
      <c r="I2349" t="s">
        <v>24</v>
      </c>
      <c r="J2349" t="s">
        <v>36</v>
      </c>
      <c r="K2349" t="s">
        <v>4768</v>
      </c>
      <c r="L2349" s="2">
        <v>3</v>
      </c>
      <c r="M2349" s="11">
        <v>37796</v>
      </c>
      <c r="N2349" s="6">
        <v>10</v>
      </c>
      <c r="O2349" s="4">
        <f>Table2[[#This Row],[Discount]]/100</f>
        <v>0.1</v>
      </c>
      <c r="P2349" s="4" t="str">
        <f>IF(Table2[[#This Row],[Discount%]]=0,"No Discount",
IF(Table2[[#This Row],[Discount%]]&lt;=0.1,"Medium Discount",
IF(Table2[[#This Row],[Discount%]]&lt;=0.2,"High Discount")))</f>
        <v>Medium Discount</v>
      </c>
      <c r="Q2349" s="9">
        <f>(Table2[Unit_Price]*Table2[Quantity])*(Table2[Discount]/100)</f>
        <v>11338.800000000001</v>
      </c>
      <c r="R2349" s="10">
        <v>102049.2</v>
      </c>
      <c r="S2349" s="10">
        <v>9696.14</v>
      </c>
      <c r="T2349" s="4">
        <f>Table2[Profit]/Table2[Sales]</f>
        <v>9.5014365619720681E-2</v>
      </c>
      <c r="U2349" t="s">
        <v>72</v>
      </c>
    </row>
    <row r="2350" spans="1:21" x14ac:dyDescent="0.35">
      <c r="A2350">
        <v>12506</v>
      </c>
      <c r="B2350" s="1">
        <v>45787</v>
      </c>
      <c r="C2350" s="2">
        <f>YEAR(Table2[Order Date])</f>
        <v>2025</v>
      </c>
      <c r="D2350" s="2" t="str">
        <f>TEXT(Table2[Order Date],"mmm")</f>
        <v>May</v>
      </c>
      <c r="E2350" t="s">
        <v>4769</v>
      </c>
      <c r="F2350" t="s">
        <v>40</v>
      </c>
      <c r="G2350" t="s">
        <v>110</v>
      </c>
      <c r="H2350" t="str">
        <f>VLOOKUP(Table2[[#This Row],[City]], Table46[], 2, FALSE)</f>
        <v>Gujarat</v>
      </c>
      <c r="I2350" t="s">
        <v>129</v>
      </c>
      <c r="J2350" t="s">
        <v>164</v>
      </c>
      <c r="K2350" t="s">
        <v>4770</v>
      </c>
      <c r="L2350" s="2">
        <v>4</v>
      </c>
      <c r="M2350" s="11">
        <v>38258</v>
      </c>
      <c r="N2350" s="6">
        <v>15</v>
      </c>
      <c r="O2350" s="4">
        <f>Table2[[#This Row],[Discount]]/100</f>
        <v>0.15</v>
      </c>
      <c r="P2350" s="4" t="str">
        <f>IF(Table2[[#This Row],[Discount%]]=0,"No Discount",
IF(Table2[[#This Row],[Discount%]]&lt;=0.1,"Medium Discount",
IF(Table2[[#This Row],[Discount%]]&lt;=0.2,"High Discount")))</f>
        <v>High Discount</v>
      </c>
      <c r="Q2350" s="9">
        <f>(Table2[Unit_Price]*Table2[Quantity])*(Table2[Discount]/100)</f>
        <v>22954.799999999999</v>
      </c>
      <c r="R2350" s="10">
        <v>130077.2</v>
      </c>
      <c r="S2350" s="10">
        <v>27959.59</v>
      </c>
      <c r="T2350" s="4">
        <f>Table2[Profit]/Table2[Sales]</f>
        <v>0.21494612430156862</v>
      </c>
      <c r="U2350" t="s">
        <v>33</v>
      </c>
    </row>
    <row r="2351" spans="1:21" x14ac:dyDescent="0.35">
      <c r="A2351">
        <v>12507</v>
      </c>
      <c r="B2351" s="1">
        <v>45703</v>
      </c>
      <c r="C2351" s="2">
        <f>YEAR(Table2[Order Date])</f>
        <v>2025</v>
      </c>
      <c r="D2351" s="2" t="str">
        <f>TEXT(Table2[Order Date],"mmm")</f>
        <v>Feb</v>
      </c>
      <c r="E2351" t="s">
        <v>4771</v>
      </c>
      <c r="F2351" t="s">
        <v>15</v>
      </c>
      <c r="G2351" t="s">
        <v>93</v>
      </c>
      <c r="H2351" t="str">
        <f>VLOOKUP(Table2[[#This Row],[City]], Table46[], 2, FALSE)</f>
        <v>Tamil Nadu</v>
      </c>
      <c r="I2351" t="s">
        <v>17</v>
      </c>
      <c r="J2351" t="s">
        <v>18</v>
      </c>
      <c r="K2351" t="s">
        <v>4772</v>
      </c>
      <c r="L2351" s="2">
        <v>3</v>
      </c>
      <c r="M2351" s="11">
        <v>36092</v>
      </c>
      <c r="N2351" s="6">
        <v>20</v>
      </c>
      <c r="O2351" s="4">
        <f>Table2[[#This Row],[Discount]]/100</f>
        <v>0.2</v>
      </c>
      <c r="P2351" s="4" t="str">
        <f>IF(Table2[[#This Row],[Discount%]]=0,"No Discount",
IF(Table2[[#This Row],[Discount%]]&lt;=0.1,"Medium Discount",
IF(Table2[[#This Row],[Discount%]]&lt;=0.2,"High Discount")))</f>
        <v>High Discount</v>
      </c>
      <c r="Q2351" s="9">
        <f>(Table2[Unit_Price]*Table2[Quantity])*(Table2[Discount]/100)</f>
        <v>21655.200000000001</v>
      </c>
      <c r="R2351" s="10">
        <v>86620.800000000003</v>
      </c>
      <c r="S2351" s="10">
        <v>5149.08</v>
      </c>
      <c r="T2351" s="4">
        <f>Table2[Profit]/Table2[Sales]</f>
        <v>5.944392109054638E-2</v>
      </c>
      <c r="U2351" t="s">
        <v>72</v>
      </c>
    </row>
    <row r="2352" spans="1:21" x14ac:dyDescent="0.35">
      <c r="A2352">
        <v>12508</v>
      </c>
      <c r="B2352" s="1">
        <v>45691</v>
      </c>
      <c r="C2352" s="2">
        <f>YEAR(Table2[Order Date])</f>
        <v>2025</v>
      </c>
      <c r="D2352" s="2" t="str">
        <f>TEXT(Table2[Order Date],"mmm")</f>
        <v>Feb</v>
      </c>
      <c r="E2352" t="s">
        <v>4773</v>
      </c>
      <c r="F2352" t="s">
        <v>22</v>
      </c>
      <c r="G2352" t="s">
        <v>58</v>
      </c>
      <c r="H2352" t="str">
        <f>VLOOKUP(Table2[[#This Row],[City]], Table46[], 2, FALSE)</f>
        <v>Rajashtan</v>
      </c>
      <c r="I2352" t="s">
        <v>129</v>
      </c>
      <c r="J2352" t="s">
        <v>159</v>
      </c>
      <c r="K2352" t="s">
        <v>4000</v>
      </c>
      <c r="L2352" s="2">
        <v>2</v>
      </c>
      <c r="M2352" s="11">
        <v>68939</v>
      </c>
      <c r="N2352" s="6">
        <v>0</v>
      </c>
      <c r="O2352" s="4">
        <f>Table2[[#This Row],[Discount]]/100</f>
        <v>0</v>
      </c>
      <c r="P2352" s="4" t="str">
        <f>IF(Table2[[#This Row],[Discount%]]=0,"No Discount",
IF(Table2[[#This Row],[Discount%]]&lt;=0.1,"Medium Discount",
IF(Table2[[#This Row],[Discount%]]&lt;=0.2,"High Discount")))</f>
        <v>No Discount</v>
      </c>
      <c r="Q2352" s="9">
        <f>(Table2[Unit_Price]*Table2[Quantity])*(Table2[Discount]/100)</f>
        <v>0</v>
      </c>
      <c r="R2352" s="10">
        <v>137878</v>
      </c>
      <c r="S2352" s="10">
        <v>30885.9</v>
      </c>
      <c r="T2352" s="4">
        <f>Table2[Profit]/Table2[Sales]</f>
        <v>0.22400890642452023</v>
      </c>
      <c r="U2352" t="s">
        <v>83</v>
      </c>
    </row>
    <row r="2353" spans="1:21" x14ac:dyDescent="0.35">
      <c r="A2353">
        <v>12509</v>
      </c>
      <c r="B2353" s="1">
        <v>45631</v>
      </c>
      <c r="C2353" s="2">
        <f>YEAR(Table2[Order Date])</f>
        <v>2024</v>
      </c>
      <c r="D2353" s="2" t="str">
        <f>TEXT(Table2[Order Date],"mmm")</f>
        <v>Dec</v>
      </c>
      <c r="E2353" t="s">
        <v>4774</v>
      </c>
      <c r="F2353" t="s">
        <v>22</v>
      </c>
      <c r="G2353" t="s">
        <v>167</v>
      </c>
      <c r="H2353" t="str">
        <f>VLOOKUP(Table2[[#This Row],[City]], Table46[], 2, FALSE)</f>
        <v>Punjab</v>
      </c>
      <c r="I2353" t="s">
        <v>24</v>
      </c>
      <c r="J2353" t="s">
        <v>25</v>
      </c>
      <c r="K2353" t="s">
        <v>4775</v>
      </c>
      <c r="L2353" s="2">
        <v>5</v>
      </c>
      <c r="M2353" s="11">
        <v>27510</v>
      </c>
      <c r="N2353" s="6">
        <v>15</v>
      </c>
      <c r="O2353" s="4">
        <f>Table2[[#This Row],[Discount]]/100</f>
        <v>0.15</v>
      </c>
      <c r="P2353" s="4" t="str">
        <f>IF(Table2[[#This Row],[Discount%]]=0,"No Discount",
IF(Table2[[#This Row],[Discount%]]&lt;=0.1,"Medium Discount",
IF(Table2[[#This Row],[Discount%]]&lt;=0.2,"High Discount")))</f>
        <v>High Discount</v>
      </c>
      <c r="Q2353" s="9">
        <f>(Table2[Unit_Price]*Table2[Quantity])*(Table2[Discount]/100)</f>
        <v>20632.5</v>
      </c>
      <c r="R2353" s="10">
        <v>116917.5</v>
      </c>
      <c r="S2353" s="10">
        <v>6165.95</v>
      </c>
      <c r="T2353" s="4">
        <f>Table2[Profit]/Table2[Sales]</f>
        <v>5.2737614129621316E-2</v>
      </c>
      <c r="U2353" t="s">
        <v>33</v>
      </c>
    </row>
    <row r="2354" spans="1:21" x14ac:dyDescent="0.35">
      <c r="A2354">
        <v>12510</v>
      </c>
      <c r="B2354" s="1">
        <v>45306</v>
      </c>
      <c r="C2354" s="2">
        <f>YEAR(Table2[Order Date])</f>
        <v>2024</v>
      </c>
      <c r="D2354" s="2" t="str">
        <f>TEXT(Table2[Order Date],"mmm")</f>
        <v>Jan</v>
      </c>
      <c r="E2354" t="s">
        <v>4776</v>
      </c>
      <c r="F2354" t="s">
        <v>22</v>
      </c>
      <c r="G2354" t="s">
        <v>54</v>
      </c>
      <c r="H2354" t="str">
        <f>VLOOKUP(Table2[[#This Row],[City]], Table46[], 2, FALSE)</f>
        <v>Uttar Pradesh</v>
      </c>
      <c r="I2354" t="s">
        <v>46</v>
      </c>
      <c r="J2354" t="s">
        <v>141</v>
      </c>
      <c r="K2354" t="s">
        <v>4777</v>
      </c>
      <c r="L2354" s="2">
        <v>5</v>
      </c>
      <c r="M2354" s="11">
        <v>43081</v>
      </c>
      <c r="N2354" s="6">
        <v>15</v>
      </c>
      <c r="O2354" s="4">
        <f>Table2[[#This Row],[Discount]]/100</f>
        <v>0.15</v>
      </c>
      <c r="P2354" s="4" t="str">
        <f>IF(Table2[[#This Row],[Discount%]]=0,"No Discount",
IF(Table2[[#This Row],[Discount%]]&lt;=0.1,"Medium Discount",
IF(Table2[[#This Row],[Discount%]]&lt;=0.2,"High Discount")))</f>
        <v>High Discount</v>
      </c>
      <c r="Q2354" s="9">
        <f>(Table2[Unit_Price]*Table2[Quantity])*(Table2[Discount]/100)</f>
        <v>32310.75</v>
      </c>
      <c r="R2354" s="10">
        <v>183094.25</v>
      </c>
      <c r="S2354" s="10">
        <v>45442.080000000002</v>
      </c>
      <c r="T2354" s="4">
        <f>Table2[Profit]/Table2[Sales]</f>
        <v>0.24818955264843107</v>
      </c>
      <c r="U2354" t="s">
        <v>33</v>
      </c>
    </row>
    <row r="2355" spans="1:21" x14ac:dyDescent="0.35">
      <c r="A2355">
        <v>12511</v>
      </c>
      <c r="B2355" s="1">
        <v>45421</v>
      </c>
      <c r="C2355" s="2">
        <f>YEAR(Table2[Order Date])</f>
        <v>2024</v>
      </c>
      <c r="D2355" s="2" t="str">
        <f>TEXT(Table2[Order Date],"mmm")</f>
        <v>May</v>
      </c>
      <c r="E2355" t="s">
        <v>4778</v>
      </c>
      <c r="F2355" t="s">
        <v>40</v>
      </c>
      <c r="G2355" t="s">
        <v>110</v>
      </c>
      <c r="H2355" t="str">
        <f>VLOOKUP(Table2[[#This Row],[City]], Table46[], 2, FALSE)</f>
        <v>Gujarat</v>
      </c>
      <c r="I2355" t="s">
        <v>86</v>
      </c>
      <c r="J2355" t="s">
        <v>87</v>
      </c>
      <c r="K2355" t="s">
        <v>3614</v>
      </c>
      <c r="L2355" s="2">
        <v>1</v>
      </c>
      <c r="M2355" s="11">
        <v>34074</v>
      </c>
      <c r="N2355" s="6">
        <v>0</v>
      </c>
      <c r="O2355" s="4">
        <f>Table2[[#This Row],[Discount]]/100</f>
        <v>0</v>
      </c>
      <c r="P2355" s="4" t="str">
        <f>IF(Table2[[#This Row],[Discount%]]=0,"No Discount",
IF(Table2[[#This Row],[Discount%]]&lt;=0.1,"Medium Discount",
IF(Table2[[#This Row],[Discount%]]&lt;=0.2,"High Discount")))</f>
        <v>No Discount</v>
      </c>
      <c r="Q2355" s="9">
        <f>(Table2[Unit_Price]*Table2[Quantity])*(Table2[Discount]/100)</f>
        <v>0</v>
      </c>
      <c r="R2355" s="10">
        <v>34074</v>
      </c>
      <c r="S2355" s="10">
        <v>3206.88</v>
      </c>
      <c r="T2355" s="4">
        <f>Table2[Profit]/Table2[Sales]</f>
        <v>9.4115161119915483E-2</v>
      </c>
      <c r="U2355" t="s">
        <v>83</v>
      </c>
    </row>
    <row r="2356" spans="1:21" x14ac:dyDescent="0.35">
      <c r="A2356">
        <v>12512</v>
      </c>
      <c r="B2356" s="1">
        <v>45439</v>
      </c>
      <c r="C2356" s="2">
        <f>YEAR(Table2[Order Date])</f>
        <v>2024</v>
      </c>
      <c r="D2356" s="2" t="str">
        <f>TEXT(Table2[Order Date],"mmm")</f>
        <v>May</v>
      </c>
      <c r="E2356" t="s">
        <v>4779</v>
      </c>
      <c r="F2356" t="s">
        <v>40</v>
      </c>
      <c r="G2356" t="s">
        <v>103</v>
      </c>
      <c r="H2356" t="str">
        <f>VLOOKUP(Table2[[#This Row],[City]], Table46[], 2, FALSE)</f>
        <v>Gujarat</v>
      </c>
      <c r="I2356" t="s">
        <v>46</v>
      </c>
      <c r="J2356" t="s">
        <v>201</v>
      </c>
      <c r="K2356" t="s">
        <v>2817</v>
      </c>
      <c r="L2356" s="2">
        <v>2</v>
      </c>
      <c r="M2356" s="11">
        <v>59713</v>
      </c>
      <c r="N2356" s="6">
        <v>0</v>
      </c>
      <c r="O2356" s="4">
        <f>Table2[[#This Row],[Discount]]/100</f>
        <v>0</v>
      </c>
      <c r="P2356" s="4" t="str">
        <f>IF(Table2[[#This Row],[Discount%]]=0,"No Discount",
IF(Table2[[#This Row],[Discount%]]&lt;=0.1,"Medium Discount",
IF(Table2[[#This Row],[Discount%]]&lt;=0.2,"High Discount")))</f>
        <v>No Discount</v>
      </c>
      <c r="Q2356" s="9">
        <f>(Table2[Unit_Price]*Table2[Quantity])*(Table2[Discount]/100)</f>
        <v>0</v>
      </c>
      <c r="R2356" s="10">
        <v>119426</v>
      </c>
      <c r="S2356" s="10">
        <v>10672.58</v>
      </c>
      <c r="T2356" s="4">
        <f>Table2[Profit]/Table2[Sales]</f>
        <v>8.9365632274379117E-2</v>
      </c>
      <c r="U2356" t="s">
        <v>72</v>
      </c>
    </row>
    <row r="2357" spans="1:21" x14ac:dyDescent="0.35">
      <c r="A2357">
        <v>12514</v>
      </c>
      <c r="B2357" s="1">
        <v>45506</v>
      </c>
      <c r="C2357" s="2">
        <f>YEAR(Table2[Order Date])</f>
        <v>2024</v>
      </c>
      <c r="D2357" s="2" t="str">
        <f>TEXT(Table2[Order Date],"mmm")</f>
        <v>Aug</v>
      </c>
      <c r="E2357" t="s">
        <v>4782</v>
      </c>
      <c r="F2357" t="s">
        <v>40</v>
      </c>
      <c r="G2357" t="s">
        <v>50</v>
      </c>
      <c r="H2357" t="str">
        <f>VLOOKUP(Table2[[#This Row],[City]], Table46[], 2, FALSE)</f>
        <v>Maharashtra</v>
      </c>
      <c r="I2357" t="s">
        <v>129</v>
      </c>
      <c r="J2357" t="s">
        <v>164</v>
      </c>
      <c r="K2357" t="s">
        <v>4783</v>
      </c>
      <c r="L2357" s="2">
        <v>4</v>
      </c>
      <c r="M2357" s="11">
        <v>52834</v>
      </c>
      <c r="N2357" s="6">
        <v>20</v>
      </c>
      <c r="O2357" s="4">
        <f>Table2[[#This Row],[Discount]]/100</f>
        <v>0.2</v>
      </c>
      <c r="P2357" s="4" t="str">
        <f>IF(Table2[[#This Row],[Discount%]]=0,"No Discount",
IF(Table2[[#This Row],[Discount%]]&lt;=0.1,"Medium Discount",
IF(Table2[[#This Row],[Discount%]]&lt;=0.2,"High Discount")))</f>
        <v>High Discount</v>
      </c>
      <c r="Q2357" s="9">
        <f>(Table2[Unit_Price]*Table2[Quantity])*(Table2[Discount]/100)</f>
        <v>42267.200000000004</v>
      </c>
      <c r="R2357" s="10">
        <v>169068.79999999999</v>
      </c>
      <c r="S2357" s="10">
        <v>8470.51</v>
      </c>
      <c r="T2357" s="4">
        <f>Table2[Profit]/Table2[Sales]</f>
        <v>5.0100964814324113E-2</v>
      </c>
      <c r="U2357" t="s">
        <v>33</v>
      </c>
    </row>
    <row r="2358" spans="1:21" x14ac:dyDescent="0.35">
      <c r="A2358">
        <v>12515</v>
      </c>
      <c r="B2358" s="1">
        <v>45512</v>
      </c>
      <c r="C2358" s="2">
        <f>YEAR(Table2[Order Date])</f>
        <v>2024</v>
      </c>
      <c r="D2358" s="2" t="str">
        <f>TEXT(Table2[Order Date],"mmm")</f>
        <v>Aug</v>
      </c>
      <c r="E2358" t="s">
        <v>4784</v>
      </c>
      <c r="F2358" t="s">
        <v>22</v>
      </c>
      <c r="G2358" t="s">
        <v>167</v>
      </c>
      <c r="H2358" t="str">
        <f>VLOOKUP(Table2[[#This Row],[City]], Table46[], 2, FALSE)</f>
        <v>Punjab</v>
      </c>
      <c r="I2358" t="s">
        <v>42</v>
      </c>
      <c r="J2358" t="s">
        <v>79</v>
      </c>
      <c r="K2358" t="s">
        <v>4785</v>
      </c>
      <c r="L2358" s="2">
        <v>4</v>
      </c>
      <c r="M2358" s="11">
        <v>58290</v>
      </c>
      <c r="N2358" s="6">
        <v>0</v>
      </c>
      <c r="O2358" s="4">
        <f>Table2[[#This Row],[Discount]]/100</f>
        <v>0</v>
      </c>
      <c r="P2358" s="4" t="str">
        <f>IF(Table2[[#This Row],[Discount%]]=0,"No Discount",
IF(Table2[[#This Row],[Discount%]]&lt;=0.1,"Medium Discount",
IF(Table2[[#This Row],[Discount%]]&lt;=0.2,"High Discount")))</f>
        <v>No Discount</v>
      </c>
      <c r="Q2358" s="9">
        <f>(Table2[Unit_Price]*Table2[Quantity])*(Table2[Discount]/100)</f>
        <v>0</v>
      </c>
      <c r="R2358" s="10">
        <v>233160</v>
      </c>
      <c r="S2358" s="10">
        <v>25126.57</v>
      </c>
      <c r="T2358" s="4">
        <f>Table2[Profit]/Table2[Sales]</f>
        <v>0.10776535426316693</v>
      </c>
      <c r="U2358" t="s">
        <v>38</v>
      </c>
    </row>
    <row r="2359" spans="1:21" x14ac:dyDescent="0.35">
      <c r="A2359">
        <v>12517</v>
      </c>
      <c r="B2359" s="1">
        <v>45521</v>
      </c>
      <c r="C2359" s="2">
        <f>YEAR(Table2[Order Date])</f>
        <v>2024</v>
      </c>
      <c r="D2359" s="2" t="str">
        <f>TEXT(Table2[Order Date],"mmm")</f>
        <v>Aug</v>
      </c>
      <c r="E2359" t="s">
        <v>4787</v>
      </c>
      <c r="F2359" t="s">
        <v>15</v>
      </c>
      <c r="G2359" t="s">
        <v>93</v>
      </c>
      <c r="H2359" t="str">
        <f>VLOOKUP(Table2[[#This Row],[City]], Table46[], 2, FALSE)</f>
        <v>Tamil Nadu</v>
      </c>
      <c r="I2359" t="s">
        <v>42</v>
      </c>
      <c r="J2359" t="s">
        <v>79</v>
      </c>
      <c r="K2359" t="s">
        <v>4788</v>
      </c>
      <c r="L2359" s="2">
        <v>5</v>
      </c>
      <c r="M2359" s="11">
        <v>17700</v>
      </c>
      <c r="N2359" s="6">
        <v>10</v>
      </c>
      <c r="O2359" s="4">
        <f>Table2[[#This Row],[Discount]]/100</f>
        <v>0.1</v>
      </c>
      <c r="P2359" s="4" t="str">
        <f>IF(Table2[[#This Row],[Discount%]]=0,"No Discount",
IF(Table2[[#This Row],[Discount%]]&lt;=0.1,"Medium Discount",
IF(Table2[[#This Row],[Discount%]]&lt;=0.2,"High Discount")))</f>
        <v>Medium Discount</v>
      </c>
      <c r="Q2359" s="9">
        <f>(Table2[Unit_Price]*Table2[Quantity])*(Table2[Discount]/100)</f>
        <v>8850</v>
      </c>
      <c r="R2359" s="10">
        <v>79650</v>
      </c>
      <c r="S2359" s="10">
        <v>8003.55</v>
      </c>
      <c r="T2359" s="4">
        <f>Table2[Profit]/Table2[Sales]</f>
        <v>0.10048399246704331</v>
      </c>
      <c r="U2359" t="s">
        <v>83</v>
      </c>
    </row>
    <row r="2360" spans="1:21" x14ac:dyDescent="0.35">
      <c r="A2360">
        <v>12518</v>
      </c>
      <c r="B2360" s="1">
        <v>45915</v>
      </c>
      <c r="C2360" s="2">
        <f>YEAR(Table2[Order Date])</f>
        <v>2025</v>
      </c>
      <c r="D2360" s="2" t="str">
        <f>TEXT(Table2[Order Date],"mmm")</f>
        <v>Sep</v>
      </c>
      <c r="E2360" t="s">
        <v>4789</v>
      </c>
      <c r="F2360" t="s">
        <v>22</v>
      </c>
      <c r="G2360" t="s">
        <v>23</v>
      </c>
      <c r="H2360" t="str">
        <f>VLOOKUP(Table2[[#This Row],[City]], Table46[], 2, FALSE)</f>
        <v>Delhi</v>
      </c>
      <c r="I2360" t="s">
        <v>42</v>
      </c>
      <c r="J2360" t="s">
        <v>79</v>
      </c>
      <c r="K2360" t="s">
        <v>80</v>
      </c>
      <c r="L2360" s="2">
        <v>5</v>
      </c>
      <c r="M2360" s="11">
        <v>24842</v>
      </c>
      <c r="N2360" s="6">
        <v>20</v>
      </c>
      <c r="O2360" s="4">
        <f>Table2[[#This Row],[Discount]]/100</f>
        <v>0.2</v>
      </c>
      <c r="P2360" s="4" t="str">
        <f>IF(Table2[[#This Row],[Discount%]]=0,"No Discount",
IF(Table2[[#This Row],[Discount%]]&lt;=0.1,"Medium Discount",
IF(Table2[[#This Row],[Discount%]]&lt;=0.2,"High Discount")))</f>
        <v>High Discount</v>
      </c>
      <c r="Q2360" s="9">
        <f>(Table2[Unit_Price]*Table2[Quantity])*(Table2[Discount]/100)</f>
        <v>24842</v>
      </c>
      <c r="R2360" s="10">
        <v>99368</v>
      </c>
      <c r="S2360" s="10">
        <v>5209.63</v>
      </c>
      <c r="T2360" s="4">
        <f>Table2[Profit]/Table2[Sales]</f>
        <v>5.242764270187586E-2</v>
      </c>
      <c r="U2360" t="s">
        <v>33</v>
      </c>
    </row>
    <row r="2361" spans="1:21" x14ac:dyDescent="0.35">
      <c r="A2361">
        <v>12519</v>
      </c>
      <c r="B2361" s="1">
        <v>45892</v>
      </c>
      <c r="C2361" s="2">
        <f>YEAR(Table2[Order Date])</f>
        <v>2025</v>
      </c>
      <c r="D2361" s="2" t="str">
        <f>TEXT(Table2[Order Date],"mmm")</f>
        <v>Aug</v>
      </c>
      <c r="E2361" t="s">
        <v>4790</v>
      </c>
      <c r="F2361" t="s">
        <v>15</v>
      </c>
      <c r="G2361" t="s">
        <v>174</v>
      </c>
      <c r="H2361" t="str">
        <f>VLOOKUP(Table2[[#This Row],[City]], Table46[], 2, FALSE)</f>
        <v>Tamil Nadu</v>
      </c>
      <c r="I2361" t="s">
        <v>17</v>
      </c>
      <c r="J2361" t="s">
        <v>18</v>
      </c>
      <c r="K2361" t="s">
        <v>3678</v>
      </c>
      <c r="L2361" s="2">
        <v>3</v>
      </c>
      <c r="M2361" s="11">
        <v>63871</v>
      </c>
      <c r="N2361" s="6">
        <v>0</v>
      </c>
      <c r="O2361" s="4">
        <f>Table2[[#This Row],[Discount]]/100</f>
        <v>0</v>
      </c>
      <c r="P2361" s="4" t="str">
        <f>IF(Table2[[#This Row],[Discount%]]=0,"No Discount",
IF(Table2[[#This Row],[Discount%]]&lt;=0.1,"Medium Discount",
IF(Table2[[#This Row],[Discount%]]&lt;=0.2,"High Discount")))</f>
        <v>No Discount</v>
      </c>
      <c r="Q2361" s="9">
        <f>(Table2[Unit_Price]*Table2[Quantity])*(Table2[Discount]/100)</f>
        <v>0</v>
      </c>
      <c r="R2361" s="10">
        <v>191613</v>
      </c>
      <c r="S2361" s="10">
        <v>18990.310000000001</v>
      </c>
      <c r="T2361" s="4">
        <f>Table2[Profit]/Table2[Sales]</f>
        <v>9.9107628396820677E-2</v>
      </c>
      <c r="U2361" t="s">
        <v>83</v>
      </c>
    </row>
    <row r="2362" spans="1:21" x14ac:dyDescent="0.35">
      <c r="A2362">
        <v>12520</v>
      </c>
      <c r="B2362" s="1">
        <v>45479</v>
      </c>
      <c r="C2362" s="2">
        <f>YEAR(Table2[Order Date])</f>
        <v>2024</v>
      </c>
      <c r="D2362" s="2" t="str">
        <f>TEXT(Table2[Order Date],"mmm")</f>
        <v>Jul</v>
      </c>
      <c r="E2362" t="s">
        <v>4791</v>
      </c>
      <c r="F2362" t="s">
        <v>40</v>
      </c>
      <c r="G2362" t="s">
        <v>62</v>
      </c>
      <c r="H2362" t="str">
        <f>VLOOKUP(Table2[[#This Row],[City]], Table46[], 2, FALSE)</f>
        <v>Goa</v>
      </c>
      <c r="I2362" t="s">
        <v>69</v>
      </c>
      <c r="J2362" t="s">
        <v>115</v>
      </c>
      <c r="K2362" t="s">
        <v>4792</v>
      </c>
      <c r="L2362" s="2">
        <v>2</v>
      </c>
      <c r="M2362" s="11">
        <v>79948</v>
      </c>
      <c r="N2362" s="6">
        <v>20</v>
      </c>
      <c r="O2362" s="4">
        <f>Table2[[#This Row],[Discount]]/100</f>
        <v>0.2</v>
      </c>
      <c r="P2362" s="4" t="str">
        <f>IF(Table2[[#This Row],[Discount%]]=0,"No Discount",
IF(Table2[[#This Row],[Discount%]]&lt;=0.1,"Medium Discount",
IF(Table2[[#This Row],[Discount%]]&lt;=0.2,"High Discount")))</f>
        <v>High Discount</v>
      </c>
      <c r="Q2362" s="9">
        <f>(Table2[Unit_Price]*Table2[Quantity])*(Table2[Discount]/100)</f>
        <v>31979.200000000001</v>
      </c>
      <c r="R2362" s="10">
        <v>127916.8</v>
      </c>
      <c r="S2362" s="10">
        <v>20455.650000000001</v>
      </c>
      <c r="T2362" s="4">
        <f>Table2[Profit]/Table2[Sales]</f>
        <v>0.15991370953619855</v>
      </c>
      <c r="U2362" t="s">
        <v>38</v>
      </c>
    </row>
    <row r="2363" spans="1:21" x14ac:dyDescent="0.35">
      <c r="A2363">
        <v>12521</v>
      </c>
      <c r="B2363" s="1">
        <v>45504</v>
      </c>
      <c r="C2363" s="2">
        <f>YEAR(Table2[Order Date])</f>
        <v>2024</v>
      </c>
      <c r="D2363" s="2" t="str">
        <f>TEXT(Table2[Order Date],"mmm")</f>
        <v>Jul</v>
      </c>
      <c r="E2363" t="s">
        <v>4793</v>
      </c>
      <c r="F2363" t="s">
        <v>15</v>
      </c>
      <c r="G2363" t="s">
        <v>93</v>
      </c>
      <c r="H2363" t="str">
        <f>VLOOKUP(Table2[[#This Row],[City]], Table46[], 2, FALSE)</f>
        <v>Tamil Nadu</v>
      </c>
      <c r="I2363" t="s">
        <v>17</v>
      </c>
      <c r="J2363" t="s">
        <v>55</v>
      </c>
      <c r="K2363" t="s">
        <v>4794</v>
      </c>
      <c r="L2363" s="2">
        <v>4</v>
      </c>
      <c r="M2363" s="11">
        <v>19513</v>
      </c>
      <c r="N2363" s="6">
        <v>0</v>
      </c>
      <c r="O2363" s="4">
        <f>Table2[[#This Row],[Discount]]/100</f>
        <v>0</v>
      </c>
      <c r="P2363" s="4" t="str">
        <f>IF(Table2[[#This Row],[Discount%]]=0,"No Discount",
IF(Table2[[#This Row],[Discount%]]&lt;=0.1,"Medium Discount",
IF(Table2[[#This Row],[Discount%]]&lt;=0.2,"High Discount")))</f>
        <v>No Discount</v>
      </c>
      <c r="Q2363" s="9">
        <f>(Table2[Unit_Price]*Table2[Quantity])*(Table2[Discount]/100)</f>
        <v>0</v>
      </c>
      <c r="R2363" s="10">
        <v>78052</v>
      </c>
      <c r="S2363" s="10">
        <v>9132.65</v>
      </c>
      <c r="T2363" s="4">
        <f>Table2[Profit]/Table2[Sales]</f>
        <v>0.1170072515758725</v>
      </c>
      <c r="U2363" t="s">
        <v>33</v>
      </c>
    </row>
    <row r="2364" spans="1:21" x14ac:dyDescent="0.35">
      <c r="A2364">
        <v>12522</v>
      </c>
      <c r="B2364" s="1">
        <v>45488</v>
      </c>
      <c r="C2364" s="2">
        <f>YEAR(Table2[Order Date])</f>
        <v>2024</v>
      </c>
      <c r="D2364" s="2" t="str">
        <f>TEXT(Table2[Order Date],"mmm")</f>
        <v>Jul</v>
      </c>
      <c r="E2364" t="s">
        <v>4795</v>
      </c>
      <c r="F2364" t="s">
        <v>40</v>
      </c>
      <c r="G2364" t="s">
        <v>50</v>
      </c>
      <c r="H2364" t="str">
        <f>VLOOKUP(Table2[[#This Row],[City]], Table46[], 2, FALSE)</f>
        <v>Maharashtra</v>
      </c>
      <c r="I2364" t="s">
        <v>69</v>
      </c>
      <c r="J2364" t="s">
        <v>70</v>
      </c>
      <c r="K2364" t="s">
        <v>4796</v>
      </c>
      <c r="L2364" s="2">
        <v>3</v>
      </c>
      <c r="M2364" s="11">
        <v>70271</v>
      </c>
      <c r="N2364" s="6">
        <v>20</v>
      </c>
      <c r="O2364" s="4">
        <f>Table2[[#This Row],[Discount]]/100</f>
        <v>0.2</v>
      </c>
      <c r="P2364" s="4" t="str">
        <f>IF(Table2[[#This Row],[Discount%]]=0,"No Discount",
IF(Table2[[#This Row],[Discount%]]&lt;=0.1,"Medium Discount",
IF(Table2[[#This Row],[Discount%]]&lt;=0.2,"High Discount")))</f>
        <v>High Discount</v>
      </c>
      <c r="Q2364" s="9">
        <f>(Table2[Unit_Price]*Table2[Quantity])*(Table2[Discount]/100)</f>
        <v>42162.600000000006</v>
      </c>
      <c r="R2364" s="10">
        <v>168650.4</v>
      </c>
      <c r="S2364" s="10">
        <v>34609.42</v>
      </c>
      <c r="T2364" s="4">
        <f>Table2[Profit]/Table2[Sales]</f>
        <v>0.2052139811112218</v>
      </c>
      <c r="U2364" t="s">
        <v>20</v>
      </c>
    </row>
    <row r="2365" spans="1:21" x14ac:dyDescent="0.35">
      <c r="A2365">
        <v>12523</v>
      </c>
      <c r="B2365" s="1">
        <v>45588</v>
      </c>
      <c r="C2365" s="2">
        <f>YEAR(Table2[Order Date])</f>
        <v>2024</v>
      </c>
      <c r="D2365" s="2" t="str">
        <f>TEXT(Table2[Order Date],"mmm")</f>
        <v>Oct</v>
      </c>
      <c r="E2365" t="s">
        <v>4797</v>
      </c>
      <c r="F2365" t="s">
        <v>40</v>
      </c>
      <c r="G2365" t="s">
        <v>41</v>
      </c>
      <c r="H2365" t="str">
        <f>VLOOKUP(Table2[[#This Row],[City]], Table46[], 2, FALSE)</f>
        <v>Maharashtra</v>
      </c>
      <c r="I2365" t="s">
        <v>17</v>
      </c>
      <c r="J2365" t="s">
        <v>111</v>
      </c>
      <c r="K2365" t="s">
        <v>4798</v>
      </c>
      <c r="L2365" s="2">
        <v>1</v>
      </c>
      <c r="M2365" s="11">
        <v>65966</v>
      </c>
      <c r="N2365" s="6">
        <v>10</v>
      </c>
      <c r="O2365" s="4">
        <f>Table2[[#This Row],[Discount]]/100</f>
        <v>0.1</v>
      </c>
      <c r="P2365" s="4" t="str">
        <f>IF(Table2[[#This Row],[Discount%]]=0,"No Discount",
IF(Table2[[#This Row],[Discount%]]&lt;=0.1,"Medium Discount",
IF(Table2[[#This Row],[Discount%]]&lt;=0.2,"High Discount")))</f>
        <v>Medium Discount</v>
      </c>
      <c r="Q2365" s="9">
        <f>(Table2[Unit_Price]*Table2[Quantity])*(Table2[Discount]/100)</f>
        <v>6596.6</v>
      </c>
      <c r="R2365" s="10">
        <v>59369.4</v>
      </c>
      <c r="S2365" s="10">
        <v>12497.38</v>
      </c>
      <c r="T2365" s="4">
        <f>Table2[Profit]/Table2[Sales]</f>
        <v>0.21050204314006876</v>
      </c>
      <c r="U2365" t="s">
        <v>83</v>
      </c>
    </row>
    <row r="2366" spans="1:21" x14ac:dyDescent="0.35">
      <c r="A2366">
        <v>12524</v>
      </c>
      <c r="B2366" s="1">
        <v>45345</v>
      </c>
      <c r="C2366" s="2">
        <f>YEAR(Table2[Order Date])</f>
        <v>2024</v>
      </c>
      <c r="D2366" s="2" t="str">
        <f>TEXT(Table2[Order Date],"mmm")</f>
        <v>Feb</v>
      </c>
      <c r="E2366" t="s">
        <v>4799</v>
      </c>
      <c r="F2366" t="s">
        <v>28</v>
      </c>
      <c r="G2366" t="s">
        <v>144</v>
      </c>
      <c r="H2366" t="str">
        <f>VLOOKUP(Table2[[#This Row],[City]], Table46[], 2, FALSE)</f>
        <v>Assam</v>
      </c>
      <c r="I2366" t="s">
        <v>42</v>
      </c>
      <c r="J2366" t="s">
        <v>446</v>
      </c>
      <c r="K2366" t="s">
        <v>4800</v>
      </c>
      <c r="L2366" s="2">
        <v>2</v>
      </c>
      <c r="M2366" s="11">
        <v>9482</v>
      </c>
      <c r="N2366" s="6">
        <v>0</v>
      </c>
      <c r="O2366" s="4">
        <f>Table2[[#This Row],[Discount]]/100</f>
        <v>0</v>
      </c>
      <c r="P2366" s="4" t="str">
        <f>IF(Table2[[#This Row],[Discount%]]=0,"No Discount",
IF(Table2[[#This Row],[Discount%]]&lt;=0.1,"Medium Discount",
IF(Table2[[#This Row],[Discount%]]&lt;=0.2,"High Discount")))</f>
        <v>No Discount</v>
      </c>
      <c r="Q2366" s="9">
        <f>(Table2[Unit_Price]*Table2[Quantity])*(Table2[Discount]/100)</f>
        <v>0</v>
      </c>
      <c r="R2366" s="10">
        <v>18964</v>
      </c>
      <c r="S2366" s="10">
        <v>3502.53</v>
      </c>
      <c r="T2366" s="4">
        <f>Table2[Profit]/Table2[Sales]</f>
        <v>0.18469363003585743</v>
      </c>
      <c r="U2366" t="s">
        <v>72</v>
      </c>
    </row>
    <row r="2367" spans="1:21" x14ac:dyDescent="0.35">
      <c r="A2367">
        <v>12525</v>
      </c>
      <c r="B2367" s="1">
        <v>45419</v>
      </c>
      <c r="C2367" s="2">
        <f>YEAR(Table2[Order Date])</f>
        <v>2024</v>
      </c>
      <c r="D2367" s="2" t="str">
        <f>TEXT(Table2[Order Date],"mmm")</f>
        <v>May</v>
      </c>
      <c r="E2367" t="s">
        <v>4801</v>
      </c>
      <c r="F2367" t="s">
        <v>15</v>
      </c>
      <c r="G2367" t="s">
        <v>174</v>
      </c>
      <c r="H2367" t="str">
        <f>VLOOKUP(Table2[[#This Row],[City]], Table46[], 2, FALSE)</f>
        <v>Tamil Nadu</v>
      </c>
      <c r="I2367" t="s">
        <v>96</v>
      </c>
      <c r="J2367" t="s">
        <v>183</v>
      </c>
      <c r="K2367" t="s">
        <v>4802</v>
      </c>
      <c r="L2367" s="2">
        <v>3</v>
      </c>
      <c r="M2367" s="11">
        <v>46781</v>
      </c>
      <c r="N2367" s="6">
        <v>5</v>
      </c>
      <c r="O2367" s="4">
        <f>Table2[[#This Row],[Discount]]/100</f>
        <v>0.05</v>
      </c>
      <c r="P2367" s="4" t="str">
        <f>IF(Table2[[#This Row],[Discount%]]=0,"No Discount",
IF(Table2[[#This Row],[Discount%]]&lt;=0.1,"Medium Discount",
IF(Table2[[#This Row],[Discount%]]&lt;=0.2,"High Discount")))</f>
        <v>Medium Discount</v>
      </c>
      <c r="Q2367" s="9">
        <f>(Table2[Unit_Price]*Table2[Quantity])*(Table2[Discount]/100)</f>
        <v>7017.1500000000005</v>
      </c>
      <c r="R2367" s="10">
        <v>133325.85</v>
      </c>
      <c r="S2367" s="10">
        <v>18817.25</v>
      </c>
      <c r="T2367" s="4">
        <f>Table2[Profit]/Table2[Sales]</f>
        <v>0.14113729633075656</v>
      </c>
      <c r="U2367" t="s">
        <v>83</v>
      </c>
    </row>
    <row r="2368" spans="1:21" x14ac:dyDescent="0.35">
      <c r="A2368">
        <v>12526</v>
      </c>
      <c r="B2368" s="1">
        <v>45511</v>
      </c>
      <c r="C2368" s="2">
        <f>YEAR(Table2[Order Date])</f>
        <v>2024</v>
      </c>
      <c r="D2368" s="2" t="str">
        <f>TEXT(Table2[Order Date],"mmm")</f>
        <v>Aug</v>
      </c>
      <c r="E2368" t="s">
        <v>4803</v>
      </c>
      <c r="F2368" t="s">
        <v>15</v>
      </c>
      <c r="G2368" t="s">
        <v>93</v>
      </c>
      <c r="H2368" t="str">
        <f>VLOOKUP(Table2[[#This Row],[City]], Table46[], 2, FALSE)</f>
        <v>Tamil Nadu</v>
      </c>
      <c r="I2368" t="s">
        <v>75</v>
      </c>
      <c r="J2368" t="s">
        <v>307</v>
      </c>
      <c r="K2368" t="s">
        <v>4804</v>
      </c>
      <c r="L2368" s="2">
        <v>4</v>
      </c>
      <c r="M2368" s="11">
        <v>67643</v>
      </c>
      <c r="N2368" s="6">
        <v>15</v>
      </c>
      <c r="O2368" s="4">
        <f>Table2[[#This Row],[Discount]]/100</f>
        <v>0.15</v>
      </c>
      <c r="P2368" s="4" t="str">
        <f>IF(Table2[[#This Row],[Discount%]]=0,"No Discount",
IF(Table2[[#This Row],[Discount%]]&lt;=0.1,"Medium Discount",
IF(Table2[[#This Row],[Discount%]]&lt;=0.2,"High Discount")))</f>
        <v>High Discount</v>
      </c>
      <c r="Q2368" s="9">
        <f>(Table2[Unit_Price]*Table2[Quantity])*(Table2[Discount]/100)</f>
        <v>40585.799999999996</v>
      </c>
      <c r="R2368" s="10">
        <v>229986.2</v>
      </c>
      <c r="S2368" s="10">
        <v>25859.38</v>
      </c>
      <c r="T2368" s="4">
        <f>Table2[Profit]/Table2[Sales]</f>
        <v>0.11243883328651894</v>
      </c>
      <c r="U2368" t="s">
        <v>83</v>
      </c>
    </row>
    <row r="2369" spans="1:21" x14ac:dyDescent="0.35">
      <c r="A2369">
        <v>12527</v>
      </c>
      <c r="B2369" s="1">
        <v>45682</v>
      </c>
      <c r="C2369" s="2">
        <f>YEAR(Table2[Order Date])</f>
        <v>2025</v>
      </c>
      <c r="D2369" s="2" t="str">
        <f>TEXT(Table2[Order Date],"mmm")</f>
        <v>Jan</v>
      </c>
      <c r="E2369" t="s">
        <v>4805</v>
      </c>
      <c r="F2369" t="s">
        <v>40</v>
      </c>
      <c r="G2369" t="s">
        <v>110</v>
      </c>
      <c r="H2369" t="str">
        <f>VLOOKUP(Table2[[#This Row],[City]], Table46[], 2, FALSE)</f>
        <v>Gujarat</v>
      </c>
      <c r="I2369" t="s">
        <v>30</v>
      </c>
      <c r="J2369" t="s">
        <v>65</v>
      </c>
      <c r="K2369" t="s">
        <v>4806</v>
      </c>
      <c r="L2369" s="2">
        <v>3</v>
      </c>
      <c r="M2369" s="11">
        <v>30496</v>
      </c>
      <c r="N2369" s="6">
        <v>20</v>
      </c>
      <c r="O2369" s="4">
        <f>Table2[[#This Row],[Discount]]/100</f>
        <v>0.2</v>
      </c>
      <c r="P2369" s="4" t="str">
        <f>IF(Table2[[#This Row],[Discount%]]=0,"No Discount",
IF(Table2[[#This Row],[Discount%]]&lt;=0.1,"Medium Discount",
IF(Table2[[#This Row],[Discount%]]&lt;=0.2,"High Discount")))</f>
        <v>High Discount</v>
      </c>
      <c r="Q2369" s="9">
        <f>(Table2[Unit_Price]*Table2[Quantity])*(Table2[Discount]/100)</f>
        <v>18297.600000000002</v>
      </c>
      <c r="R2369" s="10">
        <v>73190.399999999994</v>
      </c>
      <c r="S2369" s="10">
        <v>15284.15</v>
      </c>
      <c r="T2369" s="4">
        <f>Table2[Profit]/Table2[Sales]</f>
        <v>0.20882725056838056</v>
      </c>
      <c r="U2369" t="s">
        <v>33</v>
      </c>
    </row>
    <row r="2370" spans="1:21" x14ac:dyDescent="0.35">
      <c r="A2370">
        <v>12528</v>
      </c>
      <c r="B2370" s="1">
        <v>45876</v>
      </c>
      <c r="C2370" s="2">
        <f>YEAR(Table2[Order Date])</f>
        <v>2025</v>
      </c>
      <c r="D2370" s="2" t="str">
        <f>TEXT(Table2[Order Date],"mmm")</f>
        <v>Aug</v>
      </c>
      <c r="E2370" t="s">
        <v>4807</v>
      </c>
      <c r="F2370" t="s">
        <v>40</v>
      </c>
      <c r="G2370" t="s">
        <v>110</v>
      </c>
      <c r="H2370" t="str">
        <f>VLOOKUP(Table2[[#This Row],[City]], Table46[], 2, FALSE)</f>
        <v>Gujarat</v>
      </c>
      <c r="I2370" t="s">
        <v>30</v>
      </c>
      <c r="J2370" t="s">
        <v>31</v>
      </c>
      <c r="K2370" t="s">
        <v>4808</v>
      </c>
      <c r="L2370" s="2">
        <v>3</v>
      </c>
      <c r="M2370" s="11">
        <v>37236</v>
      </c>
      <c r="N2370" s="6">
        <v>15</v>
      </c>
      <c r="O2370" s="4">
        <f>Table2[[#This Row],[Discount]]/100</f>
        <v>0.15</v>
      </c>
      <c r="P2370" s="4" t="str">
        <f>IF(Table2[[#This Row],[Discount%]]=0,"No Discount",
IF(Table2[[#This Row],[Discount%]]&lt;=0.1,"Medium Discount",
IF(Table2[[#This Row],[Discount%]]&lt;=0.2,"High Discount")))</f>
        <v>High Discount</v>
      </c>
      <c r="Q2370" s="9">
        <f>(Table2[Unit_Price]*Table2[Quantity])*(Table2[Discount]/100)</f>
        <v>16756.2</v>
      </c>
      <c r="R2370" s="10">
        <v>94951.8</v>
      </c>
      <c r="S2370" s="10">
        <v>6872.7</v>
      </c>
      <c r="T2370" s="4">
        <f>Table2[Profit]/Table2[Sales]</f>
        <v>7.2380934326679428E-2</v>
      </c>
      <c r="U2370" t="s">
        <v>72</v>
      </c>
    </row>
    <row r="2371" spans="1:21" x14ac:dyDescent="0.35">
      <c r="A2371">
        <v>12529</v>
      </c>
      <c r="B2371" s="1">
        <v>45442</v>
      </c>
      <c r="C2371" s="2">
        <f>YEAR(Table2[Order Date])</f>
        <v>2024</v>
      </c>
      <c r="D2371" s="2" t="str">
        <f>TEXT(Table2[Order Date],"mmm")</f>
        <v>May</v>
      </c>
      <c r="E2371" t="s">
        <v>4809</v>
      </c>
      <c r="F2371" t="s">
        <v>15</v>
      </c>
      <c r="G2371" t="s">
        <v>68</v>
      </c>
      <c r="H2371" t="str">
        <f>VLOOKUP(Table2[[#This Row],[City]], Table46[], 2, FALSE)</f>
        <v>Telangana</v>
      </c>
      <c r="I2371" t="s">
        <v>24</v>
      </c>
      <c r="J2371" t="s">
        <v>59</v>
      </c>
      <c r="K2371" t="s">
        <v>3747</v>
      </c>
      <c r="L2371" s="2">
        <v>5</v>
      </c>
      <c r="M2371" s="11">
        <v>48255</v>
      </c>
      <c r="N2371" s="6">
        <v>15</v>
      </c>
      <c r="O2371" s="4">
        <f>Table2[[#This Row],[Discount]]/100</f>
        <v>0.15</v>
      </c>
      <c r="P2371" s="4" t="str">
        <f>IF(Table2[[#This Row],[Discount%]]=0,"No Discount",
IF(Table2[[#This Row],[Discount%]]&lt;=0.1,"Medium Discount",
IF(Table2[[#This Row],[Discount%]]&lt;=0.2,"High Discount")))</f>
        <v>High Discount</v>
      </c>
      <c r="Q2371" s="9">
        <f>(Table2[Unit_Price]*Table2[Quantity])*(Table2[Discount]/100)</f>
        <v>36191.25</v>
      </c>
      <c r="R2371" s="10">
        <v>205083.75</v>
      </c>
      <c r="S2371" s="10">
        <v>26311.68</v>
      </c>
      <c r="T2371" s="4">
        <f>Table2[Profit]/Table2[Sales]</f>
        <v>0.12829724441843882</v>
      </c>
      <c r="U2371" t="s">
        <v>72</v>
      </c>
    </row>
    <row r="2372" spans="1:21" x14ac:dyDescent="0.35">
      <c r="A2372">
        <v>12531</v>
      </c>
      <c r="B2372" s="1">
        <v>45536</v>
      </c>
      <c r="C2372" s="2">
        <f>YEAR(Table2[Order Date])</f>
        <v>2024</v>
      </c>
      <c r="D2372" s="2" t="str">
        <f>TEXT(Table2[Order Date],"mmm")</f>
        <v>Sep</v>
      </c>
      <c r="E2372" t="s">
        <v>4811</v>
      </c>
      <c r="F2372" t="s">
        <v>40</v>
      </c>
      <c r="G2372" t="s">
        <v>41</v>
      </c>
      <c r="H2372" t="str">
        <f>VLOOKUP(Table2[[#This Row],[City]], Table46[], 2, FALSE)</f>
        <v>Maharashtra</v>
      </c>
      <c r="I2372" t="s">
        <v>75</v>
      </c>
      <c r="J2372" t="s">
        <v>307</v>
      </c>
      <c r="K2372" t="s">
        <v>4246</v>
      </c>
      <c r="L2372" s="2">
        <v>1</v>
      </c>
      <c r="M2372" s="11">
        <v>22373</v>
      </c>
      <c r="N2372" s="6">
        <v>20</v>
      </c>
      <c r="O2372" s="4">
        <f>Table2[[#This Row],[Discount]]/100</f>
        <v>0.2</v>
      </c>
      <c r="P2372" s="4" t="str">
        <f>IF(Table2[[#This Row],[Discount%]]=0,"No Discount",
IF(Table2[[#This Row],[Discount%]]&lt;=0.1,"Medium Discount",
IF(Table2[[#This Row],[Discount%]]&lt;=0.2,"High Discount")))</f>
        <v>High Discount</v>
      </c>
      <c r="Q2372" s="9">
        <f>(Table2[Unit_Price]*Table2[Quantity])*(Table2[Discount]/100)</f>
        <v>4474.6000000000004</v>
      </c>
      <c r="R2372" s="10">
        <v>17898.400000000001</v>
      </c>
      <c r="S2372" s="10">
        <v>1548.95</v>
      </c>
      <c r="T2372" s="4">
        <f>Table2[Profit]/Table2[Sales]</f>
        <v>8.6541255084253338E-2</v>
      </c>
      <c r="U2372" t="s">
        <v>38</v>
      </c>
    </row>
    <row r="2373" spans="1:21" x14ac:dyDescent="0.35">
      <c r="A2373">
        <v>12532</v>
      </c>
      <c r="B2373" s="1">
        <v>45708</v>
      </c>
      <c r="C2373" s="2">
        <f>YEAR(Table2[Order Date])</f>
        <v>2025</v>
      </c>
      <c r="D2373" s="2" t="str">
        <f>TEXT(Table2[Order Date],"mmm")</f>
        <v>Feb</v>
      </c>
      <c r="E2373" t="s">
        <v>4812</v>
      </c>
      <c r="F2373" t="s">
        <v>40</v>
      </c>
      <c r="G2373" t="s">
        <v>62</v>
      </c>
      <c r="H2373" t="str">
        <f>VLOOKUP(Table2[[#This Row],[City]], Table46[], 2, FALSE)</f>
        <v>Goa</v>
      </c>
      <c r="I2373" t="s">
        <v>42</v>
      </c>
      <c r="J2373" t="s">
        <v>51</v>
      </c>
      <c r="K2373" t="s">
        <v>4813</v>
      </c>
      <c r="L2373" s="2">
        <v>2</v>
      </c>
      <c r="M2373" s="11">
        <v>23589</v>
      </c>
      <c r="N2373" s="6">
        <v>0</v>
      </c>
      <c r="O2373" s="4">
        <f>Table2[[#This Row],[Discount]]/100</f>
        <v>0</v>
      </c>
      <c r="P2373" s="4" t="str">
        <f>IF(Table2[[#This Row],[Discount%]]=0,"No Discount",
IF(Table2[[#This Row],[Discount%]]&lt;=0.1,"Medium Discount",
IF(Table2[[#This Row],[Discount%]]&lt;=0.2,"High Discount")))</f>
        <v>No Discount</v>
      </c>
      <c r="Q2373" s="9">
        <f>(Table2[Unit_Price]*Table2[Quantity])*(Table2[Discount]/100)</f>
        <v>0</v>
      </c>
      <c r="R2373" s="10">
        <v>47178</v>
      </c>
      <c r="S2373" s="10">
        <v>10817.85</v>
      </c>
      <c r="T2373" s="4">
        <f>Table2[Profit]/Table2[Sales]</f>
        <v>0.22929861376065117</v>
      </c>
      <c r="U2373" t="s">
        <v>33</v>
      </c>
    </row>
    <row r="2374" spans="1:21" x14ac:dyDescent="0.35">
      <c r="A2374">
        <v>12533</v>
      </c>
      <c r="B2374" s="1">
        <v>45278</v>
      </c>
      <c r="C2374" s="2">
        <f>YEAR(Table2[Order Date])</f>
        <v>2023</v>
      </c>
      <c r="D2374" s="2" t="str">
        <f>TEXT(Table2[Order Date],"mmm")</f>
        <v>Dec</v>
      </c>
      <c r="E2374" t="s">
        <v>4814</v>
      </c>
      <c r="F2374" t="s">
        <v>22</v>
      </c>
      <c r="G2374" t="s">
        <v>74</v>
      </c>
      <c r="H2374" t="str">
        <f>VLOOKUP(Table2[[#This Row],[City]], Table46[], 2, FALSE)</f>
        <v>Chandigarh</v>
      </c>
      <c r="I2374" t="s">
        <v>129</v>
      </c>
      <c r="J2374" t="s">
        <v>168</v>
      </c>
      <c r="K2374" t="s">
        <v>936</v>
      </c>
      <c r="L2374" s="2">
        <v>4</v>
      </c>
      <c r="M2374" s="11">
        <v>16492</v>
      </c>
      <c r="N2374" s="6">
        <v>10</v>
      </c>
      <c r="O2374" s="4">
        <f>Table2[[#This Row],[Discount]]/100</f>
        <v>0.1</v>
      </c>
      <c r="P2374" s="4" t="str">
        <f>IF(Table2[[#This Row],[Discount%]]=0,"No Discount",
IF(Table2[[#This Row],[Discount%]]&lt;=0.1,"Medium Discount",
IF(Table2[[#This Row],[Discount%]]&lt;=0.2,"High Discount")))</f>
        <v>Medium Discount</v>
      </c>
      <c r="Q2374" s="9">
        <f>(Table2[Unit_Price]*Table2[Quantity])*(Table2[Discount]/100)</f>
        <v>6596.8</v>
      </c>
      <c r="R2374" s="10">
        <v>59371.199999999997</v>
      </c>
      <c r="S2374" s="10">
        <v>6683.37</v>
      </c>
      <c r="T2374" s="4">
        <f>Table2[Profit]/Table2[Sales]</f>
        <v>0.1125692254830625</v>
      </c>
      <c r="U2374" t="s">
        <v>33</v>
      </c>
    </row>
    <row r="2375" spans="1:21" x14ac:dyDescent="0.35">
      <c r="A2375">
        <v>12534</v>
      </c>
      <c r="B2375" s="1">
        <v>45744</v>
      </c>
      <c r="C2375" s="2">
        <f>YEAR(Table2[Order Date])</f>
        <v>2025</v>
      </c>
      <c r="D2375" s="2" t="str">
        <f>TEXT(Table2[Order Date],"mmm")</f>
        <v>Mar</v>
      </c>
      <c r="E2375" t="s">
        <v>4815</v>
      </c>
      <c r="F2375" t="s">
        <v>40</v>
      </c>
      <c r="G2375" t="s">
        <v>41</v>
      </c>
      <c r="H2375" t="str">
        <f>VLOOKUP(Table2[[#This Row],[City]], Table46[], 2, FALSE)</f>
        <v>Maharashtra</v>
      </c>
      <c r="I2375" t="s">
        <v>46</v>
      </c>
      <c r="J2375" t="s">
        <v>141</v>
      </c>
      <c r="K2375" t="s">
        <v>4816</v>
      </c>
      <c r="L2375" s="2">
        <v>2</v>
      </c>
      <c r="M2375" s="11">
        <v>20859</v>
      </c>
      <c r="N2375" s="6">
        <v>15</v>
      </c>
      <c r="O2375" s="4">
        <f>Table2[[#This Row],[Discount]]/100</f>
        <v>0.15</v>
      </c>
      <c r="P2375" s="4" t="str">
        <f>IF(Table2[[#This Row],[Discount%]]=0,"No Discount",
IF(Table2[[#This Row],[Discount%]]&lt;=0.1,"Medium Discount",
IF(Table2[[#This Row],[Discount%]]&lt;=0.2,"High Discount")))</f>
        <v>High Discount</v>
      </c>
      <c r="Q2375" s="9">
        <f>(Table2[Unit_Price]*Table2[Quantity])*(Table2[Discount]/100)</f>
        <v>6257.7</v>
      </c>
      <c r="R2375" s="10">
        <v>35460.300000000003</v>
      </c>
      <c r="S2375" s="10">
        <v>2967.13</v>
      </c>
      <c r="T2375" s="4">
        <f>Table2[Profit]/Table2[Sales]</f>
        <v>8.3674701003657606E-2</v>
      </c>
      <c r="U2375" t="s">
        <v>20</v>
      </c>
    </row>
    <row r="2376" spans="1:21" x14ac:dyDescent="0.35">
      <c r="A2376">
        <v>12535</v>
      </c>
      <c r="B2376" s="1">
        <v>45692</v>
      </c>
      <c r="C2376" s="2">
        <f>YEAR(Table2[Order Date])</f>
        <v>2025</v>
      </c>
      <c r="D2376" s="2" t="str">
        <f>TEXT(Table2[Order Date],"mmm")</f>
        <v>Feb</v>
      </c>
      <c r="E2376" t="s">
        <v>4817</v>
      </c>
      <c r="F2376" t="s">
        <v>15</v>
      </c>
      <c r="G2376" t="s">
        <v>68</v>
      </c>
      <c r="H2376" t="str">
        <f>VLOOKUP(Table2[[#This Row],[City]], Table46[], 2, FALSE)</f>
        <v>Telangana</v>
      </c>
      <c r="I2376" t="s">
        <v>96</v>
      </c>
      <c r="J2376" t="s">
        <v>214</v>
      </c>
      <c r="K2376" t="s">
        <v>883</v>
      </c>
      <c r="L2376" s="2">
        <v>1</v>
      </c>
      <c r="M2376" s="11">
        <v>32325</v>
      </c>
      <c r="N2376" s="6">
        <v>15</v>
      </c>
      <c r="O2376" s="4">
        <f>Table2[[#This Row],[Discount]]/100</f>
        <v>0.15</v>
      </c>
      <c r="P2376" s="4" t="str">
        <f>IF(Table2[[#This Row],[Discount%]]=0,"No Discount",
IF(Table2[[#This Row],[Discount%]]&lt;=0.1,"Medium Discount",
IF(Table2[[#This Row],[Discount%]]&lt;=0.2,"High Discount")))</f>
        <v>High Discount</v>
      </c>
      <c r="Q2376" s="9">
        <f>(Table2[Unit_Price]*Table2[Quantity])*(Table2[Discount]/100)</f>
        <v>4848.75</v>
      </c>
      <c r="R2376" s="10">
        <v>27476.25</v>
      </c>
      <c r="S2376" s="10">
        <v>2496.5500000000002</v>
      </c>
      <c r="T2376" s="4">
        <f>Table2[Profit]/Table2[Sales]</f>
        <v>9.0862108184341026E-2</v>
      </c>
      <c r="U2376" t="s">
        <v>72</v>
      </c>
    </row>
    <row r="2377" spans="1:21" x14ac:dyDescent="0.35">
      <c r="A2377">
        <v>12536</v>
      </c>
      <c r="B2377" s="1">
        <v>45367</v>
      </c>
      <c r="C2377" s="2">
        <f>YEAR(Table2[Order Date])</f>
        <v>2024</v>
      </c>
      <c r="D2377" s="2" t="str">
        <f>TEXT(Table2[Order Date],"mmm")</f>
        <v>Mar</v>
      </c>
      <c r="E2377" t="s">
        <v>4818</v>
      </c>
      <c r="F2377" t="s">
        <v>40</v>
      </c>
      <c r="G2377" t="s">
        <v>50</v>
      </c>
      <c r="H2377" t="str">
        <f>VLOOKUP(Table2[[#This Row],[City]], Table46[], 2, FALSE)</f>
        <v>Maharashtra</v>
      </c>
      <c r="I2377" t="s">
        <v>17</v>
      </c>
      <c r="J2377" t="s">
        <v>18</v>
      </c>
      <c r="K2377" t="s">
        <v>4819</v>
      </c>
      <c r="L2377" s="2">
        <v>3</v>
      </c>
      <c r="M2377" s="11">
        <v>60710</v>
      </c>
      <c r="N2377" s="6">
        <v>0</v>
      </c>
      <c r="O2377" s="4">
        <f>Table2[[#This Row],[Discount]]/100</f>
        <v>0</v>
      </c>
      <c r="P2377" s="4" t="str">
        <f>IF(Table2[[#This Row],[Discount%]]=0,"No Discount",
IF(Table2[[#This Row],[Discount%]]&lt;=0.1,"Medium Discount",
IF(Table2[[#This Row],[Discount%]]&lt;=0.2,"High Discount")))</f>
        <v>No Discount</v>
      </c>
      <c r="Q2377" s="9">
        <f>(Table2[Unit_Price]*Table2[Quantity])*(Table2[Discount]/100)</f>
        <v>0</v>
      </c>
      <c r="R2377" s="10">
        <v>182130</v>
      </c>
      <c r="S2377" s="10">
        <v>35596.46</v>
      </c>
      <c r="T2377" s="4">
        <f>Table2[Profit]/Table2[Sales]</f>
        <v>0.19544534123977378</v>
      </c>
      <c r="U2377" t="s">
        <v>33</v>
      </c>
    </row>
    <row r="2378" spans="1:21" x14ac:dyDescent="0.35">
      <c r="A2378">
        <v>12537</v>
      </c>
      <c r="B2378" s="1">
        <v>45207</v>
      </c>
      <c r="C2378" s="2">
        <f>YEAR(Table2[Order Date])</f>
        <v>2023</v>
      </c>
      <c r="D2378" s="2" t="str">
        <f>TEXT(Table2[Order Date],"mmm")</f>
        <v>Oct</v>
      </c>
      <c r="E2378" t="s">
        <v>4820</v>
      </c>
      <c r="F2378" t="s">
        <v>28</v>
      </c>
      <c r="G2378" t="s">
        <v>35</v>
      </c>
      <c r="H2378" t="str">
        <f>VLOOKUP(Table2[[#This Row],[City]], Table46[], 2, FALSE)</f>
        <v>West Bengal</v>
      </c>
      <c r="I2378" t="s">
        <v>46</v>
      </c>
      <c r="J2378" t="s">
        <v>126</v>
      </c>
      <c r="K2378" t="s">
        <v>4821</v>
      </c>
      <c r="L2378" s="2">
        <v>5</v>
      </c>
      <c r="M2378" s="11">
        <v>5443</v>
      </c>
      <c r="N2378" s="6">
        <v>20</v>
      </c>
      <c r="O2378" s="4">
        <f>Table2[[#This Row],[Discount]]/100</f>
        <v>0.2</v>
      </c>
      <c r="P2378" s="4" t="str">
        <f>IF(Table2[[#This Row],[Discount%]]=0,"No Discount",
IF(Table2[[#This Row],[Discount%]]&lt;=0.1,"Medium Discount",
IF(Table2[[#This Row],[Discount%]]&lt;=0.2,"High Discount")))</f>
        <v>High Discount</v>
      </c>
      <c r="Q2378" s="9">
        <f>(Table2[Unit_Price]*Table2[Quantity])*(Table2[Discount]/100)</f>
        <v>5443</v>
      </c>
      <c r="R2378" s="10">
        <v>21772</v>
      </c>
      <c r="S2378" s="10">
        <v>1774.64</v>
      </c>
      <c r="T2378" s="4">
        <f>Table2[Profit]/Table2[Sales]</f>
        <v>8.1510196582766856E-2</v>
      </c>
      <c r="U2378" t="s">
        <v>20</v>
      </c>
    </row>
    <row r="2379" spans="1:21" x14ac:dyDescent="0.35">
      <c r="A2379">
        <v>12538</v>
      </c>
      <c r="B2379" s="1">
        <v>45229</v>
      </c>
      <c r="C2379" s="2">
        <f>YEAR(Table2[Order Date])</f>
        <v>2023</v>
      </c>
      <c r="D2379" s="2" t="str">
        <f>TEXT(Table2[Order Date],"mmm")</f>
        <v>Oct</v>
      </c>
      <c r="E2379" t="s">
        <v>4822</v>
      </c>
      <c r="F2379" t="s">
        <v>40</v>
      </c>
      <c r="G2379" t="s">
        <v>103</v>
      </c>
      <c r="H2379" t="str">
        <f>VLOOKUP(Table2[[#This Row],[City]], Table46[], 2, FALSE)</f>
        <v>Gujarat</v>
      </c>
      <c r="I2379" t="s">
        <v>96</v>
      </c>
      <c r="J2379" t="s">
        <v>97</v>
      </c>
      <c r="K2379" t="s">
        <v>2529</v>
      </c>
      <c r="L2379" s="2">
        <v>3</v>
      </c>
      <c r="M2379" s="11">
        <v>73832</v>
      </c>
      <c r="N2379" s="6">
        <v>20</v>
      </c>
      <c r="O2379" s="4">
        <f>Table2[[#This Row],[Discount]]/100</f>
        <v>0.2</v>
      </c>
      <c r="P2379" s="4" t="str">
        <f>IF(Table2[[#This Row],[Discount%]]=0,"No Discount",
IF(Table2[[#This Row],[Discount%]]&lt;=0.1,"Medium Discount",
IF(Table2[[#This Row],[Discount%]]&lt;=0.2,"High Discount")))</f>
        <v>High Discount</v>
      </c>
      <c r="Q2379" s="9">
        <f>(Table2[Unit_Price]*Table2[Quantity])*(Table2[Discount]/100)</f>
        <v>44299.200000000004</v>
      </c>
      <c r="R2379" s="10">
        <v>177196.79999999999</v>
      </c>
      <c r="S2379" s="10">
        <v>21583.02</v>
      </c>
      <c r="T2379" s="4">
        <f>Table2[Profit]/Table2[Sales]</f>
        <v>0.12180253819482069</v>
      </c>
      <c r="U2379" t="s">
        <v>72</v>
      </c>
    </row>
    <row r="2380" spans="1:21" x14ac:dyDescent="0.35">
      <c r="A2380">
        <v>12539</v>
      </c>
      <c r="B2380" s="1">
        <v>45323</v>
      </c>
      <c r="C2380" s="2">
        <f>YEAR(Table2[Order Date])</f>
        <v>2024</v>
      </c>
      <c r="D2380" s="2" t="str">
        <f>TEXT(Table2[Order Date],"mmm")</f>
        <v>Feb</v>
      </c>
      <c r="E2380" t="s">
        <v>4823</v>
      </c>
      <c r="F2380" t="s">
        <v>22</v>
      </c>
      <c r="G2380" t="s">
        <v>167</v>
      </c>
      <c r="H2380" t="str">
        <f>VLOOKUP(Table2[[#This Row],[City]], Table46[], 2, FALSE)</f>
        <v>Punjab</v>
      </c>
      <c r="I2380" t="s">
        <v>69</v>
      </c>
      <c r="J2380" t="s">
        <v>115</v>
      </c>
      <c r="K2380" t="s">
        <v>4824</v>
      </c>
      <c r="L2380" s="2">
        <v>2</v>
      </c>
      <c r="M2380" s="11">
        <v>42712</v>
      </c>
      <c r="N2380" s="6">
        <v>5</v>
      </c>
      <c r="O2380" s="4">
        <f>Table2[[#This Row],[Discount]]/100</f>
        <v>0.05</v>
      </c>
      <c r="P2380" s="4" t="str">
        <f>IF(Table2[[#This Row],[Discount%]]=0,"No Discount",
IF(Table2[[#This Row],[Discount%]]&lt;=0.1,"Medium Discount",
IF(Table2[[#This Row],[Discount%]]&lt;=0.2,"High Discount")))</f>
        <v>Medium Discount</v>
      </c>
      <c r="Q2380" s="9">
        <f>(Table2[Unit_Price]*Table2[Quantity])*(Table2[Discount]/100)</f>
        <v>4271.2</v>
      </c>
      <c r="R2380" s="10">
        <v>81152.800000000003</v>
      </c>
      <c r="S2380" s="10">
        <v>12099.15</v>
      </c>
      <c r="T2380" s="4">
        <f>Table2[Profit]/Table2[Sales]</f>
        <v>0.14909097406374147</v>
      </c>
      <c r="U2380" t="s">
        <v>33</v>
      </c>
    </row>
    <row r="2381" spans="1:21" x14ac:dyDescent="0.35">
      <c r="A2381">
        <v>12540</v>
      </c>
      <c r="B2381" s="1">
        <v>45800</v>
      </c>
      <c r="C2381" s="2">
        <f>YEAR(Table2[Order Date])</f>
        <v>2025</v>
      </c>
      <c r="D2381" s="2" t="str">
        <f>TEXT(Table2[Order Date],"mmm")</f>
        <v>May</v>
      </c>
      <c r="E2381" t="s">
        <v>4825</v>
      </c>
      <c r="F2381" t="s">
        <v>15</v>
      </c>
      <c r="G2381" t="s">
        <v>68</v>
      </c>
      <c r="H2381" t="str">
        <f>VLOOKUP(Table2[[#This Row],[City]], Table46[], 2, FALSE)</f>
        <v>Telangana</v>
      </c>
      <c r="I2381" t="s">
        <v>24</v>
      </c>
      <c r="J2381" t="s">
        <v>25</v>
      </c>
      <c r="K2381" t="s">
        <v>4826</v>
      </c>
      <c r="L2381" s="2">
        <v>2</v>
      </c>
      <c r="M2381" s="11">
        <v>29140</v>
      </c>
      <c r="N2381" s="6">
        <v>10</v>
      </c>
      <c r="O2381" s="4">
        <f>Table2[[#This Row],[Discount]]/100</f>
        <v>0.1</v>
      </c>
      <c r="P2381" s="4" t="str">
        <f>IF(Table2[[#This Row],[Discount%]]=0,"No Discount",
IF(Table2[[#This Row],[Discount%]]&lt;=0.1,"Medium Discount",
IF(Table2[[#This Row],[Discount%]]&lt;=0.2,"High Discount")))</f>
        <v>Medium Discount</v>
      </c>
      <c r="Q2381" s="9">
        <f>(Table2[Unit_Price]*Table2[Quantity])*(Table2[Discount]/100)</f>
        <v>5828</v>
      </c>
      <c r="R2381" s="10">
        <v>52452</v>
      </c>
      <c r="S2381" s="10">
        <v>6048.48</v>
      </c>
      <c r="T2381" s="4">
        <f>Table2[Profit]/Table2[Sales]</f>
        <v>0.1153145733241821</v>
      </c>
      <c r="U2381" t="s">
        <v>83</v>
      </c>
    </row>
    <row r="2382" spans="1:21" x14ac:dyDescent="0.35">
      <c r="A2382">
        <v>12541</v>
      </c>
      <c r="B2382" s="1">
        <v>45343</v>
      </c>
      <c r="C2382" s="2">
        <f>YEAR(Table2[Order Date])</f>
        <v>2024</v>
      </c>
      <c r="D2382" s="2" t="str">
        <f>TEXT(Table2[Order Date],"mmm")</f>
        <v>Feb</v>
      </c>
      <c r="E2382" t="s">
        <v>4827</v>
      </c>
      <c r="F2382" t="s">
        <v>28</v>
      </c>
      <c r="G2382" t="s">
        <v>144</v>
      </c>
      <c r="H2382" t="str">
        <f>VLOOKUP(Table2[[#This Row],[City]], Table46[], 2, FALSE)</f>
        <v>Assam</v>
      </c>
      <c r="I2382" t="s">
        <v>17</v>
      </c>
      <c r="J2382" t="s">
        <v>111</v>
      </c>
      <c r="K2382" t="s">
        <v>4828</v>
      </c>
      <c r="L2382" s="2">
        <v>1</v>
      </c>
      <c r="M2382" s="11">
        <v>1223</v>
      </c>
      <c r="N2382" s="6">
        <v>0</v>
      </c>
      <c r="O2382" s="4">
        <f>Table2[[#This Row],[Discount]]/100</f>
        <v>0</v>
      </c>
      <c r="P2382" s="4" t="str">
        <f>IF(Table2[[#This Row],[Discount%]]=0,"No Discount",
IF(Table2[[#This Row],[Discount%]]&lt;=0.1,"Medium Discount",
IF(Table2[[#This Row],[Discount%]]&lt;=0.2,"High Discount")))</f>
        <v>No Discount</v>
      </c>
      <c r="Q2382" s="9">
        <f>(Table2[Unit_Price]*Table2[Quantity])*(Table2[Discount]/100)</f>
        <v>0</v>
      </c>
      <c r="R2382" s="10">
        <v>1223</v>
      </c>
      <c r="S2382" s="10">
        <v>107.45</v>
      </c>
      <c r="T2382" s="4">
        <f>Table2[Profit]/Table2[Sales]</f>
        <v>8.7857726901062957E-2</v>
      </c>
      <c r="U2382" t="s">
        <v>83</v>
      </c>
    </row>
    <row r="2383" spans="1:21" x14ac:dyDescent="0.35">
      <c r="A2383">
        <v>12542</v>
      </c>
      <c r="B2383" s="1">
        <v>45570</v>
      </c>
      <c r="C2383" s="2">
        <f>YEAR(Table2[Order Date])</f>
        <v>2024</v>
      </c>
      <c r="D2383" s="2" t="str">
        <f>TEXT(Table2[Order Date],"mmm")</f>
        <v>Oct</v>
      </c>
      <c r="E2383" t="s">
        <v>4829</v>
      </c>
      <c r="F2383" t="s">
        <v>22</v>
      </c>
      <c r="G2383" t="s">
        <v>167</v>
      </c>
      <c r="H2383" t="str">
        <f>VLOOKUP(Table2[[#This Row],[City]], Table46[], 2, FALSE)</f>
        <v>Punjab</v>
      </c>
      <c r="I2383" t="s">
        <v>17</v>
      </c>
      <c r="J2383" t="s">
        <v>100</v>
      </c>
      <c r="K2383" t="s">
        <v>4830</v>
      </c>
      <c r="L2383" s="2">
        <v>2</v>
      </c>
      <c r="M2383" s="11">
        <v>60367</v>
      </c>
      <c r="N2383" s="6">
        <v>15</v>
      </c>
      <c r="O2383" s="4">
        <f>Table2[[#This Row],[Discount]]/100</f>
        <v>0.15</v>
      </c>
      <c r="P2383" s="4" t="str">
        <f>IF(Table2[[#This Row],[Discount%]]=0,"No Discount",
IF(Table2[[#This Row],[Discount%]]&lt;=0.1,"Medium Discount",
IF(Table2[[#This Row],[Discount%]]&lt;=0.2,"High Discount")))</f>
        <v>High Discount</v>
      </c>
      <c r="Q2383" s="9">
        <f>(Table2[Unit_Price]*Table2[Quantity])*(Table2[Discount]/100)</f>
        <v>18110.099999999999</v>
      </c>
      <c r="R2383" s="10">
        <v>102623.9</v>
      </c>
      <c r="S2383" s="10">
        <v>11001.93</v>
      </c>
      <c r="T2383" s="4">
        <f>Table2[Profit]/Table2[Sales]</f>
        <v>0.1072063135390489</v>
      </c>
      <c r="U2383" t="s">
        <v>83</v>
      </c>
    </row>
    <row r="2384" spans="1:21" x14ac:dyDescent="0.35">
      <c r="A2384">
        <v>12543</v>
      </c>
      <c r="B2384" s="1">
        <v>45405</v>
      </c>
      <c r="C2384" s="2">
        <f>YEAR(Table2[Order Date])</f>
        <v>2024</v>
      </c>
      <c r="D2384" s="2" t="str">
        <f>TEXT(Table2[Order Date],"mmm")</f>
        <v>Apr</v>
      </c>
      <c r="E2384" t="s">
        <v>4831</v>
      </c>
      <c r="F2384" t="s">
        <v>15</v>
      </c>
      <c r="G2384" t="s">
        <v>16</v>
      </c>
      <c r="H2384" t="str">
        <f>VLOOKUP(Table2[[#This Row],[City]], Table46[], 2, FALSE)</f>
        <v>Karnataka</v>
      </c>
      <c r="I2384" t="s">
        <v>69</v>
      </c>
      <c r="J2384" t="s">
        <v>151</v>
      </c>
      <c r="K2384" t="s">
        <v>4832</v>
      </c>
      <c r="L2384" s="2">
        <v>4</v>
      </c>
      <c r="M2384" s="11">
        <v>62361</v>
      </c>
      <c r="N2384" s="6">
        <v>15</v>
      </c>
      <c r="O2384" s="4">
        <f>Table2[[#This Row],[Discount]]/100</f>
        <v>0.15</v>
      </c>
      <c r="P2384" s="4" t="str">
        <f>IF(Table2[[#This Row],[Discount%]]=0,"No Discount",
IF(Table2[[#This Row],[Discount%]]&lt;=0.1,"Medium Discount",
IF(Table2[[#This Row],[Discount%]]&lt;=0.2,"High Discount")))</f>
        <v>High Discount</v>
      </c>
      <c r="Q2384" s="9">
        <f>(Table2[Unit_Price]*Table2[Quantity])*(Table2[Discount]/100)</f>
        <v>37416.6</v>
      </c>
      <c r="R2384" s="10">
        <v>212027.4</v>
      </c>
      <c r="S2384" s="10">
        <v>23039.07</v>
      </c>
      <c r="T2384" s="4">
        <f>Table2[Profit]/Table2[Sales]</f>
        <v>0.10866081459283093</v>
      </c>
      <c r="U2384" t="s">
        <v>33</v>
      </c>
    </row>
    <row r="2385" spans="1:21" x14ac:dyDescent="0.35">
      <c r="A2385">
        <v>12544</v>
      </c>
      <c r="B2385" s="1">
        <v>45262</v>
      </c>
      <c r="C2385" s="2">
        <f>YEAR(Table2[Order Date])</f>
        <v>2023</v>
      </c>
      <c r="D2385" s="2" t="str">
        <f>TEXT(Table2[Order Date],"mmm")</f>
        <v>Dec</v>
      </c>
      <c r="E2385" t="s">
        <v>4833</v>
      </c>
      <c r="F2385" t="s">
        <v>22</v>
      </c>
      <c r="G2385" t="s">
        <v>58</v>
      </c>
      <c r="H2385" t="str">
        <f>VLOOKUP(Table2[[#This Row],[City]], Table46[], 2, FALSE)</f>
        <v>Rajashtan</v>
      </c>
      <c r="I2385" t="s">
        <v>17</v>
      </c>
      <c r="J2385" t="s">
        <v>111</v>
      </c>
      <c r="K2385" t="s">
        <v>4834</v>
      </c>
      <c r="L2385" s="2">
        <v>1</v>
      </c>
      <c r="M2385" s="11">
        <v>7209</v>
      </c>
      <c r="N2385" s="6">
        <v>5</v>
      </c>
      <c r="O2385" s="4">
        <f>Table2[[#This Row],[Discount]]/100</f>
        <v>0.05</v>
      </c>
      <c r="P2385" s="4" t="str">
        <f>IF(Table2[[#This Row],[Discount%]]=0,"No Discount",
IF(Table2[[#This Row],[Discount%]]&lt;=0.1,"Medium Discount",
IF(Table2[[#This Row],[Discount%]]&lt;=0.2,"High Discount")))</f>
        <v>Medium Discount</v>
      </c>
      <c r="Q2385" s="9">
        <f>(Table2[Unit_Price]*Table2[Quantity])*(Table2[Discount]/100)</f>
        <v>360.45000000000005</v>
      </c>
      <c r="R2385" s="10">
        <v>6848.55</v>
      </c>
      <c r="S2385" s="10">
        <v>1196.98</v>
      </c>
      <c r="T2385" s="4">
        <f>Table2[Profit]/Table2[Sales]</f>
        <v>0.1747786027699294</v>
      </c>
      <c r="U2385" t="s">
        <v>20</v>
      </c>
    </row>
    <row r="2386" spans="1:21" x14ac:dyDescent="0.35">
      <c r="A2386">
        <v>12545</v>
      </c>
      <c r="B2386" s="1">
        <v>45439</v>
      </c>
      <c r="C2386" s="2">
        <f>YEAR(Table2[Order Date])</f>
        <v>2024</v>
      </c>
      <c r="D2386" s="2" t="str">
        <f>TEXT(Table2[Order Date],"mmm")</f>
        <v>May</v>
      </c>
      <c r="E2386" t="s">
        <v>4835</v>
      </c>
      <c r="F2386" t="s">
        <v>22</v>
      </c>
      <c r="G2386" t="s">
        <v>58</v>
      </c>
      <c r="H2386" t="str">
        <f>VLOOKUP(Table2[[#This Row],[City]], Table46[], 2, FALSE)</f>
        <v>Rajashtan</v>
      </c>
      <c r="I2386" t="s">
        <v>86</v>
      </c>
      <c r="J2386" t="s">
        <v>118</v>
      </c>
      <c r="K2386" t="s">
        <v>4836</v>
      </c>
      <c r="L2386" s="2">
        <v>3</v>
      </c>
      <c r="M2386" s="11">
        <v>3454</v>
      </c>
      <c r="N2386" s="6">
        <v>5</v>
      </c>
      <c r="O2386" s="4">
        <f>Table2[[#This Row],[Discount]]/100</f>
        <v>0.05</v>
      </c>
      <c r="P2386" s="4" t="str">
        <f>IF(Table2[[#This Row],[Discount%]]=0,"No Discount",
IF(Table2[[#This Row],[Discount%]]&lt;=0.1,"Medium Discount",
IF(Table2[[#This Row],[Discount%]]&lt;=0.2,"High Discount")))</f>
        <v>Medium Discount</v>
      </c>
      <c r="Q2386" s="9">
        <f>(Table2[Unit_Price]*Table2[Quantity])*(Table2[Discount]/100)</f>
        <v>518.1</v>
      </c>
      <c r="R2386" s="10">
        <v>9843.9</v>
      </c>
      <c r="S2386" s="10">
        <v>2318.4299999999998</v>
      </c>
      <c r="T2386" s="4">
        <f>Table2[Profit]/Table2[Sales]</f>
        <v>0.23551945875110475</v>
      </c>
      <c r="U2386" t="s">
        <v>83</v>
      </c>
    </row>
    <row r="2387" spans="1:21" x14ac:dyDescent="0.35">
      <c r="A2387">
        <v>12546</v>
      </c>
      <c r="B2387" s="1">
        <v>45211</v>
      </c>
      <c r="C2387" s="2">
        <f>YEAR(Table2[Order Date])</f>
        <v>2023</v>
      </c>
      <c r="D2387" s="2" t="str">
        <f>TEXT(Table2[Order Date],"mmm")</f>
        <v>Oct</v>
      </c>
      <c r="E2387" t="s">
        <v>4837</v>
      </c>
      <c r="F2387" t="s">
        <v>40</v>
      </c>
      <c r="G2387" t="s">
        <v>62</v>
      </c>
      <c r="H2387" t="str">
        <f>VLOOKUP(Table2[[#This Row],[City]], Table46[], 2, FALSE)</f>
        <v>Goa</v>
      </c>
      <c r="I2387" t="s">
        <v>96</v>
      </c>
      <c r="J2387" t="s">
        <v>138</v>
      </c>
      <c r="K2387" t="s">
        <v>4838</v>
      </c>
      <c r="L2387" s="2">
        <v>2</v>
      </c>
      <c r="M2387" s="11">
        <v>37545</v>
      </c>
      <c r="N2387" s="6">
        <v>10</v>
      </c>
      <c r="O2387" s="4">
        <f>Table2[[#This Row],[Discount]]/100</f>
        <v>0.1</v>
      </c>
      <c r="P2387" s="4" t="str">
        <f>IF(Table2[[#This Row],[Discount%]]=0,"No Discount",
IF(Table2[[#This Row],[Discount%]]&lt;=0.1,"Medium Discount",
IF(Table2[[#This Row],[Discount%]]&lt;=0.2,"High Discount")))</f>
        <v>Medium Discount</v>
      </c>
      <c r="Q2387" s="9">
        <f>(Table2[Unit_Price]*Table2[Quantity])*(Table2[Discount]/100)</f>
        <v>7509</v>
      </c>
      <c r="R2387" s="10">
        <v>67581</v>
      </c>
      <c r="S2387" s="10">
        <v>3379.92</v>
      </c>
      <c r="T2387" s="4">
        <f>Table2[Profit]/Table2[Sales]</f>
        <v>5.0012873440759976E-2</v>
      </c>
      <c r="U2387" t="s">
        <v>83</v>
      </c>
    </row>
    <row r="2388" spans="1:21" x14ac:dyDescent="0.35">
      <c r="A2388">
        <v>12548</v>
      </c>
      <c r="B2388" s="1">
        <v>45931</v>
      </c>
      <c r="C2388" s="2">
        <f>YEAR(Table2[Order Date])</f>
        <v>2025</v>
      </c>
      <c r="D2388" s="2" t="str">
        <f>TEXT(Table2[Order Date],"mmm")</f>
        <v>Oct</v>
      </c>
      <c r="E2388" t="s">
        <v>4841</v>
      </c>
      <c r="F2388" t="s">
        <v>15</v>
      </c>
      <c r="G2388" t="s">
        <v>68</v>
      </c>
      <c r="H2388" t="str">
        <f>VLOOKUP(Table2[[#This Row],[City]], Table46[], 2, FALSE)</f>
        <v>Telangana</v>
      </c>
      <c r="I2388" t="s">
        <v>17</v>
      </c>
      <c r="J2388" t="s">
        <v>100</v>
      </c>
      <c r="K2388" t="s">
        <v>4842</v>
      </c>
      <c r="L2388" s="2">
        <v>1</v>
      </c>
      <c r="M2388" s="11">
        <v>14796</v>
      </c>
      <c r="N2388" s="6">
        <v>0</v>
      </c>
      <c r="O2388" s="4">
        <f>Table2[[#This Row],[Discount]]/100</f>
        <v>0</v>
      </c>
      <c r="P2388" s="4" t="str">
        <f>IF(Table2[[#This Row],[Discount%]]=0,"No Discount",
IF(Table2[[#This Row],[Discount%]]&lt;=0.1,"Medium Discount",
IF(Table2[[#This Row],[Discount%]]&lt;=0.2,"High Discount")))</f>
        <v>No Discount</v>
      </c>
      <c r="Q2388" s="9">
        <f>(Table2[Unit_Price]*Table2[Quantity])*(Table2[Discount]/100)</f>
        <v>0</v>
      </c>
      <c r="R2388" s="10">
        <v>14796</v>
      </c>
      <c r="S2388" s="10">
        <v>2263.34</v>
      </c>
      <c r="T2388" s="4">
        <f>Table2[Profit]/Table2[Sales]</f>
        <v>0.1529697215463639</v>
      </c>
      <c r="U2388" t="s">
        <v>83</v>
      </c>
    </row>
    <row r="2389" spans="1:21" x14ac:dyDescent="0.35">
      <c r="A2389">
        <v>12550</v>
      </c>
      <c r="B2389" s="1">
        <v>45604</v>
      </c>
      <c r="C2389" s="2">
        <f>YEAR(Table2[Order Date])</f>
        <v>2024</v>
      </c>
      <c r="D2389" s="2" t="str">
        <f>TEXT(Table2[Order Date],"mmm")</f>
        <v>Nov</v>
      </c>
      <c r="E2389" t="s">
        <v>4845</v>
      </c>
      <c r="F2389" t="s">
        <v>40</v>
      </c>
      <c r="G2389" t="s">
        <v>62</v>
      </c>
      <c r="H2389" t="str">
        <f>VLOOKUP(Table2[[#This Row],[City]], Table46[], 2, FALSE)</f>
        <v>Goa</v>
      </c>
      <c r="I2389" t="s">
        <v>96</v>
      </c>
      <c r="J2389" t="s">
        <v>214</v>
      </c>
      <c r="K2389" t="s">
        <v>883</v>
      </c>
      <c r="L2389" s="2">
        <v>1</v>
      </c>
      <c r="M2389" s="11">
        <v>18676</v>
      </c>
      <c r="N2389" s="6">
        <v>0</v>
      </c>
      <c r="O2389" s="4">
        <f>Table2[[#This Row],[Discount]]/100</f>
        <v>0</v>
      </c>
      <c r="P2389" s="4" t="str">
        <f>IF(Table2[[#This Row],[Discount%]]=0,"No Discount",
IF(Table2[[#This Row],[Discount%]]&lt;=0.1,"Medium Discount",
IF(Table2[[#This Row],[Discount%]]&lt;=0.2,"High Discount")))</f>
        <v>No Discount</v>
      </c>
      <c r="Q2389" s="9">
        <f>(Table2[Unit_Price]*Table2[Quantity])*(Table2[Discount]/100)</f>
        <v>0</v>
      </c>
      <c r="R2389" s="10">
        <v>18676</v>
      </c>
      <c r="S2389" s="10">
        <v>977.31</v>
      </c>
      <c r="T2389" s="4">
        <f>Table2[Profit]/Table2[Sales]</f>
        <v>5.232972799314628E-2</v>
      </c>
      <c r="U2389" t="s">
        <v>20</v>
      </c>
    </row>
    <row r="2390" spans="1:21" x14ac:dyDescent="0.35">
      <c r="A2390">
        <v>12551</v>
      </c>
      <c r="B2390" s="1">
        <v>45915</v>
      </c>
      <c r="C2390" s="2">
        <f>YEAR(Table2[Order Date])</f>
        <v>2025</v>
      </c>
      <c r="D2390" s="2" t="str">
        <f>TEXT(Table2[Order Date],"mmm")</f>
        <v>Sep</v>
      </c>
      <c r="E2390" t="s">
        <v>4846</v>
      </c>
      <c r="F2390" t="s">
        <v>15</v>
      </c>
      <c r="G2390" t="s">
        <v>93</v>
      </c>
      <c r="H2390" t="str">
        <f>VLOOKUP(Table2[[#This Row],[City]], Table46[], 2, FALSE)</f>
        <v>Tamil Nadu</v>
      </c>
      <c r="I2390" t="s">
        <v>30</v>
      </c>
      <c r="J2390" t="s">
        <v>227</v>
      </c>
      <c r="K2390" t="s">
        <v>4847</v>
      </c>
      <c r="L2390" s="2">
        <v>3</v>
      </c>
      <c r="M2390" s="11">
        <v>76579</v>
      </c>
      <c r="N2390" s="6">
        <v>10</v>
      </c>
      <c r="O2390" s="4">
        <f>Table2[[#This Row],[Discount]]/100</f>
        <v>0.1</v>
      </c>
      <c r="P2390" s="4" t="str">
        <f>IF(Table2[[#This Row],[Discount%]]=0,"No Discount",
IF(Table2[[#This Row],[Discount%]]&lt;=0.1,"Medium Discount",
IF(Table2[[#This Row],[Discount%]]&lt;=0.2,"High Discount")))</f>
        <v>Medium Discount</v>
      </c>
      <c r="Q2390" s="9">
        <f>(Table2[Unit_Price]*Table2[Quantity])*(Table2[Discount]/100)</f>
        <v>22973.7</v>
      </c>
      <c r="R2390" s="10">
        <v>206763.3</v>
      </c>
      <c r="S2390" s="10">
        <v>47496.77</v>
      </c>
      <c r="T2390" s="4">
        <f>Table2[Profit]/Table2[Sales]</f>
        <v>0.22971567004395849</v>
      </c>
      <c r="U2390" t="s">
        <v>72</v>
      </c>
    </row>
    <row r="2391" spans="1:21" x14ac:dyDescent="0.35">
      <c r="A2391">
        <v>12552</v>
      </c>
      <c r="B2391" s="1">
        <v>45333</v>
      </c>
      <c r="C2391" s="2">
        <f>YEAR(Table2[Order Date])</f>
        <v>2024</v>
      </c>
      <c r="D2391" s="2" t="str">
        <f>TEXT(Table2[Order Date],"mmm")</f>
        <v>Feb</v>
      </c>
      <c r="E2391" t="s">
        <v>4848</v>
      </c>
      <c r="F2391" t="s">
        <v>15</v>
      </c>
      <c r="G2391" t="s">
        <v>68</v>
      </c>
      <c r="H2391" t="str">
        <f>VLOOKUP(Table2[[#This Row],[City]], Table46[], 2, FALSE)</f>
        <v>Telangana</v>
      </c>
      <c r="I2391" t="s">
        <v>75</v>
      </c>
      <c r="J2391" t="s">
        <v>204</v>
      </c>
      <c r="K2391" t="s">
        <v>4849</v>
      </c>
      <c r="L2391" s="2">
        <v>1</v>
      </c>
      <c r="M2391" s="11">
        <v>48500</v>
      </c>
      <c r="N2391" s="6">
        <v>15</v>
      </c>
      <c r="O2391" s="4">
        <f>Table2[[#This Row],[Discount]]/100</f>
        <v>0.15</v>
      </c>
      <c r="P2391" s="4" t="str">
        <f>IF(Table2[[#This Row],[Discount%]]=0,"No Discount",
IF(Table2[[#This Row],[Discount%]]&lt;=0.1,"Medium Discount",
IF(Table2[[#This Row],[Discount%]]&lt;=0.2,"High Discount")))</f>
        <v>High Discount</v>
      </c>
      <c r="Q2391" s="9">
        <f>(Table2[Unit_Price]*Table2[Quantity])*(Table2[Discount]/100)</f>
        <v>7275</v>
      </c>
      <c r="R2391" s="10">
        <v>41225</v>
      </c>
      <c r="S2391" s="10">
        <v>3090.96</v>
      </c>
      <c r="T2391" s="4">
        <f>Table2[Profit]/Table2[Sales]</f>
        <v>7.4977804730139486E-2</v>
      </c>
      <c r="U2391" t="s">
        <v>83</v>
      </c>
    </row>
    <row r="2392" spans="1:21" x14ac:dyDescent="0.35">
      <c r="A2392">
        <v>12554</v>
      </c>
      <c r="B2392" s="1">
        <v>45254</v>
      </c>
      <c r="C2392" s="2">
        <f>YEAR(Table2[Order Date])</f>
        <v>2023</v>
      </c>
      <c r="D2392" s="2" t="str">
        <f>TEXT(Table2[Order Date],"mmm")</f>
        <v>Nov</v>
      </c>
      <c r="E2392" t="s">
        <v>4851</v>
      </c>
      <c r="F2392" t="s">
        <v>40</v>
      </c>
      <c r="G2392" t="s">
        <v>62</v>
      </c>
      <c r="H2392" t="str">
        <f>VLOOKUP(Table2[[#This Row],[City]], Table46[], 2, FALSE)</f>
        <v>Goa</v>
      </c>
      <c r="I2392" t="s">
        <v>30</v>
      </c>
      <c r="J2392" t="s">
        <v>104</v>
      </c>
      <c r="K2392" t="s">
        <v>4852</v>
      </c>
      <c r="L2392" s="2">
        <v>3</v>
      </c>
      <c r="M2392" s="11">
        <v>48917</v>
      </c>
      <c r="N2392" s="6">
        <v>10</v>
      </c>
      <c r="O2392" s="4">
        <f>Table2[[#This Row],[Discount]]/100</f>
        <v>0.1</v>
      </c>
      <c r="P2392" s="4" t="str">
        <f>IF(Table2[[#This Row],[Discount%]]=0,"No Discount",
IF(Table2[[#This Row],[Discount%]]&lt;=0.1,"Medium Discount",
IF(Table2[[#This Row],[Discount%]]&lt;=0.2,"High Discount")))</f>
        <v>Medium Discount</v>
      </c>
      <c r="Q2392" s="9">
        <f>(Table2[Unit_Price]*Table2[Quantity])*(Table2[Discount]/100)</f>
        <v>14675.1</v>
      </c>
      <c r="R2392" s="10">
        <v>132075.9</v>
      </c>
      <c r="S2392" s="10">
        <v>21008.52</v>
      </c>
      <c r="T2392" s="4">
        <f>Table2[Profit]/Table2[Sales]</f>
        <v>0.15906399274962352</v>
      </c>
      <c r="U2392" t="s">
        <v>38</v>
      </c>
    </row>
    <row r="2393" spans="1:21" x14ac:dyDescent="0.35">
      <c r="A2393">
        <v>12555</v>
      </c>
      <c r="B2393" s="1">
        <v>45898</v>
      </c>
      <c r="C2393" s="2">
        <f>YEAR(Table2[Order Date])</f>
        <v>2025</v>
      </c>
      <c r="D2393" s="2" t="str">
        <f>TEXT(Table2[Order Date],"mmm")</f>
        <v>Aug</v>
      </c>
      <c r="E2393" t="s">
        <v>4853</v>
      </c>
      <c r="F2393" t="s">
        <v>40</v>
      </c>
      <c r="G2393" t="s">
        <v>103</v>
      </c>
      <c r="H2393" t="str">
        <f>VLOOKUP(Table2[[#This Row],[City]], Table46[], 2, FALSE)</f>
        <v>Gujarat</v>
      </c>
      <c r="I2393" t="s">
        <v>42</v>
      </c>
      <c r="J2393" t="s">
        <v>79</v>
      </c>
      <c r="K2393" t="s">
        <v>4854</v>
      </c>
      <c r="L2393" s="2">
        <v>3</v>
      </c>
      <c r="M2393" s="11">
        <v>2420</v>
      </c>
      <c r="N2393" s="6">
        <v>15</v>
      </c>
      <c r="O2393" s="4">
        <f>Table2[[#This Row],[Discount]]/100</f>
        <v>0.15</v>
      </c>
      <c r="P2393" s="4" t="str">
        <f>IF(Table2[[#This Row],[Discount%]]=0,"No Discount",
IF(Table2[[#This Row],[Discount%]]&lt;=0.1,"Medium Discount",
IF(Table2[[#This Row],[Discount%]]&lt;=0.2,"High Discount")))</f>
        <v>High Discount</v>
      </c>
      <c r="Q2393" s="9">
        <f>(Table2[Unit_Price]*Table2[Quantity])*(Table2[Discount]/100)</f>
        <v>1089</v>
      </c>
      <c r="R2393" s="10">
        <v>6171</v>
      </c>
      <c r="S2393" s="10">
        <v>856.03</v>
      </c>
      <c r="T2393" s="4">
        <f>Table2[Profit]/Table2[Sales]</f>
        <v>0.13871819802301086</v>
      </c>
      <c r="U2393" t="s">
        <v>38</v>
      </c>
    </row>
    <row r="2394" spans="1:21" x14ac:dyDescent="0.35">
      <c r="A2394">
        <v>12556</v>
      </c>
      <c r="B2394" s="1">
        <v>45761</v>
      </c>
      <c r="C2394" s="2">
        <f>YEAR(Table2[Order Date])</f>
        <v>2025</v>
      </c>
      <c r="D2394" s="2" t="str">
        <f>TEXT(Table2[Order Date],"mmm")</f>
        <v>Apr</v>
      </c>
      <c r="E2394" t="s">
        <v>4855</v>
      </c>
      <c r="F2394" t="s">
        <v>22</v>
      </c>
      <c r="G2394" t="s">
        <v>58</v>
      </c>
      <c r="H2394" t="str">
        <f>VLOOKUP(Table2[[#This Row],[City]], Table46[], 2, FALSE)</f>
        <v>Rajashtan</v>
      </c>
      <c r="I2394" t="s">
        <v>75</v>
      </c>
      <c r="J2394" t="s">
        <v>240</v>
      </c>
      <c r="K2394" t="s">
        <v>2147</v>
      </c>
      <c r="L2394" s="2">
        <v>3</v>
      </c>
      <c r="M2394" s="11">
        <v>64543</v>
      </c>
      <c r="N2394" s="6">
        <v>15</v>
      </c>
      <c r="O2394" s="4">
        <f>Table2[[#This Row],[Discount]]/100</f>
        <v>0.15</v>
      </c>
      <c r="P2394" s="4" t="str">
        <f>IF(Table2[[#This Row],[Discount%]]=0,"No Discount",
IF(Table2[[#This Row],[Discount%]]&lt;=0.1,"Medium Discount",
IF(Table2[[#This Row],[Discount%]]&lt;=0.2,"High Discount")))</f>
        <v>High Discount</v>
      </c>
      <c r="Q2394" s="9">
        <f>(Table2[Unit_Price]*Table2[Quantity])*(Table2[Discount]/100)</f>
        <v>29044.35</v>
      </c>
      <c r="R2394" s="10">
        <v>164584.65</v>
      </c>
      <c r="S2394" s="10">
        <v>18249.62</v>
      </c>
      <c r="T2394" s="4">
        <f>Table2[Profit]/Table2[Sales]</f>
        <v>0.11088288002556738</v>
      </c>
      <c r="U2394" t="s">
        <v>38</v>
      </c>
    </row>
    <row r="2395" spans="1:21" x14ac:dyDescent="0.35">
      <c r="A2395">
        <v>12557</v>
      </c>
      <c r="B2395" s="1">
        <v>45632</v>
      </c>
      <c r="C2395" s="2">
        <f>YEAR(Table2[Order Date])</f>
        <v>2024</v>
      </c>
      <c r="D2395" s="2" t="str">
        <f>TEXT(Table2[Order Date],"mmm")</f>
        <v>Dec</v>
      </c>
      <c r="E2395" t="s">
        <v>4856</v>
      </c>
      <c r="F2395" t="s">
        <v>40</v>
      </c>
      <c r="G2395" t="s">
        <v>110</v>
      </c>
      <c r="H2395" t="str">
        <f>VLOOKUP(Table2[[#This Row],[City]], Table46[], 2, FALSE)</f>
        <v>Gujarat</v>
      </c>
      <c r="I2395" t="s">
        <v>46</v>
      </c>
      <c r="J2395" t="s">
        <v>126</v>
      </c>
      <c r="K2395" t="s">
        <v>4857</v>
      </c>
      <c r="L2395" s="2">
        <v>1</v>
      </c>
      <c r="M2395" s="11">
        <v>4793</v>
      </c>
      <c r="N2395" s="6">
        <v>5</v>
      </c>
      <c r="O2395" s="4">
        <f>Table2[[#This Row],[Discount]]/100</f>
        <v>0.05</v>
      </c>
      <c r="P2395" s="4" t="str">
        <f>IF(Table2[[#This Row],[Discount%]]=0,"No Discount",
IF(Table2[[#This Row],[Discount%]]&lt;=0.1,"Medium Discount",
IF(Table2[[#This Row],[Discount%]]&lt;=0.2,"High Discount")))</f>
        <v>Medium Discount</v>
      </c>
      <c r="Q2395" s="9">
        <f>(Table2[Unit_Price]*Table2[Quantity])*(Table2[Discount]/100)</f>
        <v>239.65</v>
      </c>
      <c r="R2395" s="10">
        <v>4553.3500000000004</v>
      </c>
      <c r="S2395" s="10">
        <v>660.33</v>
      </c>
      <c r="T2395" s="4">
        <f>Table2[Profit]/Table2[Sales]</f>
        <v>0.14502069904575751</v>
      </c>
      <c r="U2395" t="s">
        <v>20</v>
      </c>
    </row>
    <row r="2396" spans="1:21" x14ac:dyDescent="0.35">
      <c r="A2396">
        <v>12559</v>
      </c>
      <c r="B2396" s="1">
        <v>45846</v>
      </c>
      <c r="C2396" s="2">
        <f>YEAR(Table2[Order Date])</f>
        <v>2025</v>
      </c>
      <c r="D2396" s="2" t="str">
        <f>TEXT(Table2[Order Date],"mmm")</f>
        <v>Jul</v>
      </c>
      <c r="E2396" t="s">
        <v>4860</v>
      </c>
      <c r="F2396" t="s">
        <v>22</v>
      </c>
      <c r="G2396" t="s">
        <v>74</v>
      </c>
      <c r="H2396" t="str">
        <f>VLOOKUP(Table2[[#This Row],[City]], Table46[], 2, FALSE)</f>
        <v>Chandigarh</v>
      </c>
      <c r="I2396" t="s">
        <v>96</v>
      </c>
      <c r="J2396" t="s">
        <v>156</v>
      </c>
      <c r="K2396" t="s">
        <v>4861</v>
      </c>
      <c r="L2396" s="2">
        <v>5</v>
      </c>
      <c r="M2396" s="11">
        <v>38112</v>
      </c>
      <c r="N2396" s="6">
        <v>0</v>
      </c>
      <c r="O2396" s="4">
        <f>Table2[[#This Row],[Discount]]/100</f>
        <v>0</v>
      </c>
      <c r="P2396" s="4" t="str">
        <f>IF(Table2[[#This Row],[Discount%]]=0,"No Discount",
IF(Table2[[#This Row],[Discount%]]&lt;=0.1,"Medium Discount",
IF(Table2[[#This Row],[Discount%]]&lt;=0.2,"High Discount")))</f>
        <v>No Discount</v>
      </c>
      <c r="Q2396" s="9">
        <f>(Table2[Unit_Price]*Table2[Quantity])*(Table2[Discount]/100)</f>
        <v>0</v>
      </c>
      <c r="R2396" s="10">
        <v>190560</v>
      </c>
      <c r="S2396" s="10">
        <v>32518.37</v>
      </c>
      <c r="T2396" s="4">
        <f>Table2[Profit]/Table2[Sales]</f>
        <v>0.17064635810243492</v>
      </c>
      <c r="U2396" t="s">
        <v>38</v>
      </c>
    </row>
    <row r="2397" spans="1:21" x14ac:dyDescent="0.35">
      <c r="A2397">
        <v>12560</v>
      </c>
      <c r="B2397" s="1">
        <v>45807</v>
      </c>
      <c r="C2397" s="2">
        <f>YEAR(Table2[Order Date])</f>
        <v>2025</v>
      </c>
      <c r="D2397" s="2" t="str">
        <f>TEXT(Table2[Order Date],"mmm")</f>
        <v>May</v>
      </c>
      <c r="E2397" t="s">
        <v>4862</v>
      </c>
      <c r="F2397" t="s">
        <v>40</v>
      </c>
      <c r="G2397" t="s">
        <v>50</v>
      </c>
      <c r="H2397" t="str">
        <f>VLOOKUP(Table2[[#This Row],[City]], Table46[], 2, FALSE)</f>
        <v>Maharashtra</v>
      </c>
      <c r="I2397" t="s">
        <v>129</v>
      </c>
      <c r="J2397" t="s">
        <v>130</v>
      </c>
      <c r="K2397" t="s">
        <v>4863</v>
      </c>
      <c r="L2397" s="2">
        <v>1</v>
      </c>
      <c r="M2397" s="11">
        <v>67353</v>
      </c>
      <c r="N2397" s="6">
        <v>10</v>
      </c>
      <c r="O2397" s="4">
        <f>Table2[[#This Row],[Discount]]/100</f>
        <v>0.1</v>
      </c>
      <c r="P2397" s="4" t="str">
        <f>IF(Table2[[#This Row],[Discount%]]=0,"No Discount",
IF(Table2[[#This Row],[Discount%]]&lt;=0.1,"Medium Discount",
IF(Table2[[#This Row],[Discount%]]&lt;=0.2,"High Discount")))</f>
        <v>Medium Discount</v>
      </c>
      <c r="Q2397" s="9">
        <f>(Table2[Unit_Price]*Table2[Quantity])*(Table2[Discount]/100)</f>
        <v>6735.3</v>
      </c>
      <c r="R2397" s="10">
        <v>60617.7</v>
      </c>
      <c r="S2397" s="10">
        <v>6919.36</v>
      </c>
      <c r="T2397" s="4">
        <f>Table2[Profit]/Table2[Sales]</f>
        <v>0.11414751796917402</v>
      </c>
      <c r="U2397" t="s">
        <v>38</v>
      </c>
    </row>
    <row r="2398" spans="1:21" x14ac:dyDescent="0.35">
      <c r="A2398">
        <v>12561</v>
      </c>
      <c r="B2398" s="1">
        <v>45219</v>
      </c>
      <c r="C2398" s="2">
        <f>YEAR(Table2[Order Date])</f>
        <v>2023</v>
      </c>
      <c r="D2398" s="2" t="str">
        <f>TEXT(Table2[Order Date],"mmm")</f>
        <v>Oct</v>
      </c>
      <c r="E2398" t="s">
        <v>4864</v>
      </c>
      <c r="F2398" t="s">
        <v>22</v>
      </c>
      <c r="G2398" t="s">
        <v>74</v>
      </c>
      <c r="H2398" t="str">
        <f>VLOOKUP(Table2[[#This Row],[City]], Table46[], 2, FALSE)</f>
        <v>Chandigarh</v>
      </c>
      <c r="I2398" t="s">
        <v>75</v>
      </c>
      <c r="J2398" t="s">
        <v>204</v>
      </c>
      <c r="K2398" t="s">
        <v>4357</v>
      </c>
      <c r="L2398" s="2">
        <v>3</v>
      </c>
      <c r="M2398" s="11">
        <v>38820</v>
      </c>
      <c r="N2398" s="6">
        <v>0</v>
      </c>
      <c r="O2398" s="4">
        <f>Table2[[#This Row],[Discount]]/100</f>
        <v>0</v>
      </c>
      <c r="P2398" s="4" t="str">
        <f>IF(Table2[[#This Row],[Discount%]]=0,"No Discount",
IF(Table2[[#This Row],[Discount%]]&lt;=0.1,"Medium Discount",
IF(Table2[[#This Row],[Discount%]]&lt;=0.2,"High Discount")))</f>
        <v>No Discount</v>
      </c>
      <c r="Q2398" s="9">
        <f>(Table2[Unit_Price]*Table2[Quantity])*(Table2[Discount]/100)</f>
        <v>0</v>
      </c>
      <c r="R2398" s="10">
        <v>116460</v>
      </c>
      <c r="S2398" s="10">
        <v>10292.25</v>
      </c>
      <c r="T2398" s="4">
        <f>Table2[Profit]/Table2[Sales]</f>
        <v>8.8375837197320964E-2</v>
      </c>
      <c r="U2398" t="s">
        <v>83</v>
      </c>
    </row>
    <row r="2399" spans="1:21" x14ac:dyDescent="0.35">
      <c r="A2399">
        <v>12562</v>
      </c>
      <c r="B2399" s="1">
        <v>45519</v>
      </c>
      <c r="C2399" s="2">
        <f>YEAR(Table2[Order Date])</f>
        <v>2024</v>
      </c>
      <c r="D2399" s="2" t="str">
        <f>TEXT(Table2[Order Date],"mmm")</f>
        <v>Aug</v>
      </c>
      <c r="E2399" t="s">
        <v>4865</v>
      </c>
      <c r="F2399" t="s">
        <v>15</v>
      </c>
      <c r="G2399" t="s">
        <v>147</v>
      </c>
      <c r="H2399" t="str">
        <f>VLOOKUP(Table2[[#This Row],[City]], Table46[], 2, FALSE)</f>
        <v>Kerala</v>
      </c>
      <c r="I2399" t="s">
        <v>17</v>
      </c>
      <c r="J2399" t="s">
        <v>291</v>
      </c>
      <c r="K2399" t="s">
        <v>632</v>
      </c>
      <c r="L2399" s="2">
        <v>1</v>
      </c>
      <c r="M2399" s="11">
        <v>60871</v>
      </c>
      <c r="N2399" s="6">
        <v>15</v>
      </c>
      <c r="O2399" s="4">
        <f>Table2[[#This Row],[Discount]]/100</f>
        <v>0.15</v>
      </c>
      <c r="P2399" s="4" t="str">
        <f>IF(Table2[[#This Row],[Discount%]]=0,"No Discount",
IF(Table2[[#This Row],[Discount%]]&lt;=0.1,"Medium Discount",
IF(Table2[[#This Row],[Discount%]]&lt;=0.2,"High Discount")))</f>
        <v>High Discount</v>
      </c>
      <c r="Q2399" s="9">
        <f>(Table2[Unit_Price]*Table2[Quantity])*(Table2[Discount]/100)</f>
        <v>9130.65</v>
      </c>
      <c r="R2399" s="10">
        <v>51740.35</v>
      </c>
      <c r="S2399" s="10">
        <v>7952.62</v>
      </c>
      <c r="T2399" s="4">
        <f>Table2[Profit]/Table2[Sales]</f>
        <v>0.15370247785335817</v>
      </c>
      <c r="U2399" t="s">
        <v>33</v>
      </c>
    </row>
    <row r="2400" spans="1:21" x14ac:dyDescent="0.35">
      <c r="A2400">
        <v>12563</v>
      </c>
      <c r="B2400" s="1">
        <v>45584</v>
      </c>
      <c r="C2400" s="2">
        <f>YEAR(Table2[Order Date])</f>
        <v>2024</v>
      </c>
      <c r="D2400" s="2" t="str">
        <f>TEXT(Table2[Order Date],"mmm")</f>
        <v>Oct</v>
      </c>
      <c r="E2400" t="s">
        <v>4866</v>
      </c>
      <c r="F2400" t="s">
        <v>22</v>
      </c>
      <c r="G2400" t="s">
        <v>58</v>
      </c>
      <c r="H2400" t="str">
        <f>VLOOKUP(Table2[[#This Row],[City]], Table46[], 2, FALSE)</f>
        <v>Rajashtan</v>
      </c>
      <c r="I2400" t="s">
        <v>86</v>
      </c>
      <c r="J2400" t="s">
        <v>87</v>
      </c>
      <c r="K2400" t="s">
        <v>4867</v>
      </c>
      <c r="L2400" s="2">
        <v>3</v>
      </c>
      <c r="M2400" s="11">
        <v>51519</v>
      </c>
      <c r="N2400" s="6">
        <v>0</v>
      </c>
      <c r="O2400" s="4">
        <f>Table2[[#This Row],[Discount]]/100</f>
        <v>0</v>
      </c>
      <c r="P2400" s="4" t="str">
        <f>IF(Table2[[#This Row],[Discount%]]=0,"No Discount",
IF(Table2[[#This Row],[Discount%]]&lt;=0.1,"Medium Discount",
IF(Table2[[#This Row],[Discount%]]&lt;=0.2,"High Discount")))</f>
        <v>No Discount</v>
      </c>
      <c r="Q2400" s="9">
        <f>(Table2[Unit_Price]*Table2[Quantity])*(Table2[Discount]/100)</f>
        <v>0</v>
      </c>
      <c r="R2400" s="10">
        <v>154557</v>
      </c>
      <c r="S2400" s="10">
        <v>29198.799999999999</v>
      </c>
      <c r="T2400" s="4">
        <f>Table2[Profit]/Table2[Sales]</f>
        <v>0.18891929838182678</v>
      </c>
      <c r="U2400" t="s">
        <v>72</v>
      </c>
    </row>
    <row r="2401" spans="1:21" x14ac:dyDescent="0.35">
      <c r="A2401">
        <v>12564</v>
      </c>
      <c r="B2401" s="1">
        <v>45628</v>
      </c>
      <c r="C2401" s="2">
        <f>YEAR(Table2[Order Date])</f>
        <v>2024</v>
      </c>
      <c r="D2401" s="2" t="str">
        <f>TEXT(Table2[Order Date],"mmm")</f>
        <v>Dec</v>
      </c>
      <c r="E2401" t="s">
        <v>4868</v>
      </c>
      <c r="F2401" t="s">
        <v>15</v>
      </c>
      <c r="G2401" t="s">
        <v>147</v>
      </c>
      <c r="H2401" t="str">
        <f>VLOOKUP(Table2[[#This Row],[City]], Table46[], 2, FALSE)</f>
        <v>Kerala</v>
      </c>
      <c r="I2401" t="s">
        <v>17</v>
      </c>
      <c r="J2401" t="s">
        <v>100</v>
      </c>
      <c r="K2401" t="s">
        <v>1002</v>
      </c>
      <c r="L2401" s="2">
        <v>5</v>
      </c>
      <c r="M2401" s="11">
        <v>15267</v>
      </c>
      <c r="N2401" s="6">
        <v>20</v>
      </c>
      <c r="O2401" s="4">
        <f>Table2[[#This Row],[Discount]]/100</f>
        <v>0.2</v>
      </c>
      <c r="P2401" s="4" t="str">
        <f>IF(Table2[[#This Row],[Discount%]]=0,"No Discount",
IF(Table2[[#This Row],[Discount%]]&lt;=0.1,"Medium Discount",
IF(Table2[[#This Row],[Discount%]]&lt;=0.2,"High Discount")))</f>
        <v>High Discount</v>
      </c>
      <c r="Q2401" s="9">
        <f>(Table2[Unit_Price]*Table2[Quantity])*(Table2[Discount]/100)</f>
        <v>15267</v>
      </c>
      <c r="R2401" s="10">
        <v>61068</v>
      </c>
      <c r="S2401" s="10">
        <v>10558.23</v>
      </c>
      <c r="T2401" s="4">
        <f>Table2[Profit]/Table2[Sales]</f>
        <v>0.17289300451955197</v>
      </c>
      <c r="U2401" t="s">
        <v>72</v>
      </c>
    </row>
    <row r="2402" spans="1:21" x14ac:dyDescent="0.35">
      <c r="A2402">
        <v>12565</v>
      </c>
      <c r="B2402" s="1">
        <v>45281</v>
      </c>
      <c r="C2402" s="2">
        <f>YEAR(Table2[Order Date])</f>
        <v>2023</v>
      </c>
      <c r="D2402" s="2" t="str">
        <f>TEXT(Table2[Order Date],"mmm")</f>
        <v>Dec</v>
      </c>
      <c r="E2402" t="s">
        <v>4869</v>
      </c>
      <c r="F2402" t="s">
        <v>22</v>
      </c>
      <c r="G2402" t="s">
        <v>23</v>
      </c>
      <c r="H2402" t="str">
        <f>VLOOKUP(Table2[[#This Row],[City]], Table46[], 2, FALSE)</f>
        <v>Delhi</v>
      </c>
      <c r="I2402" t="s">
        <v>129</v>
      </c>
      <c r="J2402" t="s">
        <v>164</v>
      </c>
      <c r="K2402" t="s">
        <v>4870</v>
      </c>
      <c r="L2402" s="2">
        <v>4</v>
      </c>
      <c r="M2402" s="11">
        <v>47990</v>
      </c>
      <c r="N2402" s="6">
        <v>5</v>
      </c>
      <c r="O2402" s="4">
        <f>Table2[[#This Row],[Discount]]/100</f>
        <v>0.05</v>
      </c>
      <c r="P2402" s="4" t="str">
        <f>IF(Table2[[#This Row],[Discount%]]=0,"No Discount",
IF(Table2[[#This Row],[Discount%]]&lt;=0.1,"Medium Discount",
IF(Table2[[#This Row],[Discount%]]&lt;=0.2,"High Discount")))</f>
        <v>Medium Discount</v>
      </c>
      <c r="Q2402" s="9">
        <f>(Table2[Unit_Price]*Table2[Quantity])*(Table2[Discount]/100)</f>
        <v>9598</v>
      </c>
      <c r="R2402" s="10">
        <v>182362</v>
      </c>
      <c r="S2402" s="10">
        <v>18553.72</v>
      </c>
      <c r="T2402" s="4">
        <f>Table2[Profit]/Table2[Sales]</f>
        <v>0.10174115221372874</v>
      </c>
      <c r="U2402" t="s">
        <v>38</v>
      </c>
    </row>
    <row r="2403" spans="1:21" x14ac:dyDescent="0.35">
      <c r="A2403">
        <v>12566</v>
      </c>
      <c r="B2403" s="1">
        <v>45759</v>
      </c>
      <c r="C2403" s="2">
        <f>YEAR(Table2[Order Date])</f>
        <v>2025</v>
      </c>
      <c r="D2403" s="2" t="str">
        <f>TEXT(Table2[Order Date],"mmm")</f>
        <v>Apr</v>
      </c>
      <c r="E2403" t="s">
        <v>4871</v>
      </c>
      <c r="F2403" t="s">
        <v>28</v>
      </c>
      <c r="G2403" t="s">
        <v>85</v>
      </c>
      <c r="H2403" t="str">
        <f>VLOOKUP(Table2[[#This Row],[City]], Table46[], 2, FALSE)</f>
        <v>Odisha</v>
      </c>
      <c r="I2403" t="s">
        <v>75</v>
      </c>
      <c r="J2403" t="s">
        <v>240</v>
      </c>
      <c r="K2403" t="s">
        <v>4872</v>
      </c>
      <c r="L2403" s="2">
        <v>3</v>
      </c>
      <c r="M2403" s="11">
        <v>14918</v>
      </c>
      <c r="N2403" s="6">
        <v>10</v>
      </c>
      <c r="O2403" s="4">
        <f>Table2[[#This Row],[Discount]]/100</f>
        <v>0.1</v>
      </c>
      <c r="P2403" s="4" t="str">
        <f>IF(Table2[[#This Row],[Discount%]]=0,"No Discount",
IF(Table2[[#This Row],[Discount%]]&lt;=0.1,"Medium Discount",
IF(Table2[[#This Row],[Discount%]]&lt;=0.2,"High Discount")))</f>
        <v>Medium Discount</v>
      </c>
      <c r="Q2403" s="9">
        <f>(Table2[Unit_Price]*Table2[Quantity])*(Table2[Discount]/100)</f>
        <v>4475.4000000000005</v>
      </c>
      <c r="R2403" s="10">
        <v>40278.6</v>
      </c>
      <c r="S2403" s="10">
        <v>3872.57</v>
      </c>
      <c r="T2403" s="4">
        <f>Table2[Profit]/Table2[Sales]</f>
        <v>9.6144602841210972E-2</v>
      </c>
      <c r="U2403" t="s">
        <v>72</v>
      </c>
    </row>
    <row r="2404" spans="1:21" x14ac:dyDescent="0.35">
      <c r="A2404">
        <v>12567</v>
      </c>
      <c r="B2404" s="1">
        <v>45760</v>
      </c>
      <c r="C2404" s="2">
        <f>YEAR(Table2[Order Date])</f>
        <v>2025</v>
      </c>
      <c r="D2404" s="2" t="str">
        <f>TEXT(Table2[Order Date],"mmm")</f>
        <v>Apr</v>
      </c>
      <c r="E2404" t="s">
        <v>4873</v>
      </c>
      <c r="F2404" t="s">
        <v>15</v>
      </c>
      <c r="G2404" t="s">
        <v>68</v>
      </c>
      <c r="H2404" t="str">
        <f>VLOOKUP(Table2[[#This Row],[City]], Table46[], 2, FALSE)</f>
        <v>Telangana</v>
      </c>
      <c r="I2404" t="s">
        <v>46</v>
      </c>
      <c r="J2404" t="s">
        <v>141</v>
      </c>
      <c r="K2404" t="s">
        <v>4874</v>
      </c>
      <c r="L2404" s="2">
        <v>2</v>
      </c>
      <c r="M2404" s="11">
        <v>39132</v>
      </c>
      <c r="N2404" s="6">
        <v>10</v>
      </c>
      <c r="O2404" s="4">
        <f>Table2[[#This Row],[Discount]]/100</f>
        <v>0.1</v>
      </c>
      <c r="P2404" s="4" t="str">
        <f>IF(Table2[[#This Row],[Discount%]]=0,"No Discount",
IF(Table2[[#This Row],[Discount%]]&lt;=0.1,"Medium Discount",
IF(Table2[[#This Row],[Discount%]]&lt;=0.2,"High Discount")))</f>
        <v>Medium Discount</v>
      </c>
      <c r="Q2404" s="9">
        <f>(Table2[Unit_Price]*Table2[Quantity])*(Table2[Discount]/100)</f>
        <v>7826.4000000000005</v>
      </c>
      <c r="R2404" s="10">
        <v>70437.600000000006</v>
      </c>
      <c r="S2404" s="10">
        <v>11394.23</v>
      </c>
      <c r="T2404" s="4">
        <f>Table2[Profit]/Table2[Sales]</f>
        <v>0.161763461560303</v>
      </c>
      <c r="U2404" t="s">
        <v>20</v>
      </c>
    </row>
    <row r="2405" spans="1:21" x14ac:dyDescent="0.35">
      <c r="A2405">
        <v>12568</v>
      </c>
      <c r="B2405" s="1">
        <v>45334</v>
      </c>
      <c r="C2405" s="2">
        <f>YEAR(Table2[Order Date])</f>
        <v>2024</v>
      </c>
      <c r="D2405" s="2" t="str">
        <f>TEXT(Table2[Order Date],"mmm")</f>
        <v>Feb</v>
      </c>
      <c r="E2405" t="s">
        <v>4875</v>
      </c>
      <c r="F2405" t="s">
        <v>15</v>
      </c>
      <c r="G2405" t="s">
        <v>16</v>
      </c>
      <c r="H2405" t="str">
        <f>VLOOKUP(Table2[[#This Row],[City]], Table46[], 2, FALSE)</f>
        <v>Karnataka</v>
      </c>
      <c r="I2405" t="s">
        <v>42</v>
      </c>
      <c r="J2405" t="s">
        <v>446</v>
      </c>
      <c r="K2405" t="s">
        <v>4876</v>
      </c>
      <c r="L2405" s="2">
        <v>4</v>
      </c>
      <c r="M2405" s="11">
        <v>39573</v>
      </c>
      <c r="N2405" s="6">
        <v>5</v>
      </c>
      <c r="O2405" s="4">
        <f>Table2[[#This Row],[Discount]]/100</f>
        <v>0.05</v>
      </c>
      <c r="P2405" s="4" t="str">
        <f>IF(Table2[[#This Row],[Discount%]]=0,"No Discount",
IF(Table2[[#This Row],[Discount%]]&lt;=0.1,"Medium Discount",
IF(Table2[[#This Row],[Discount%]]&lt;=0.2,"High Discount")))</f>
        <v>Medium Discount</v>
      </c>
      <c r="Q2405" s="9">
        <f>(Table2[Unit_Price]*Table2[Quantity])*(Table2[Discount]/100)</f>
        <v>7914.6</v>
      </c>
      <c r="R2405" s="10">
        <v>150377.4</v>
      </c>
      <c r="S2405" s="10">
        <v>22273.27</v>
      </c>
      <c r="T2405" s="4">
        <f>Table2[Profit]/Table2[Sales]</f>
        <v>0.14811580729551116</v>
      </c>
      <c r="U2405" t="s">
        <v>33</v>
      </c>
    </row>
    <row r="2406" spans="1:21" x14ac:dyDescent="0.35">
      <c r="A2406">
        <v>12569</v>
      </c>
      <c r="B2406" s="1">
        <v>45676</v>
      </c>
      <c r="C2406" s="2">
        <f>YEAR(Table2[Order Date])</f>
        <v>2025</v>
      </c>
      <c r="D2406" s="2" t="str">
        <f>TEXT(Table2[Order Date],"mmm")</f>
        <v>Jan</v>
      </c>
      <c r="E2406" t="s">
        <v>4877</v>
      </c>
      <c r="F2406" t="s">
        <v>22</v>
      </c>
      <c r="G2406" t="s">
        <v>167</v>
      </c>
      <c r="H2406" t="str">
        <f>VLOOKUP(Table2[[#This Row],[City]], Table46[], 2, FALSE)</f>
        <v>Punjab</v>
      </c>
      <c r="I2406" t="s">
        <v>75</v>
      </c>
      <c r="J2406" t="s">
        <v>409</v>
      </c>
      <c r="K2406" t="s">
        <v>3001</v>
      </c>
      <c r="L2406" s="2">
        <v>2</v>
      </c>
      <c r="M2406" s="11">
        <v>29072</v>
      </c>
      <c r="N2406" s="6">
        <v>0</v>
      </c>
      <c r="O2406" s="4">
        <f>Table2[[#This Row],[Discount]]/100</f>
        <v>0</v>
      </c>
      <c r="P2406" s="4" t="str">
        <f>IF(Table2[[#This Row],[Discount%]]=0,"No Discount",
IF(Table2[[#This Row],[Discount%]]&lt;=0.1,"Medium Discount",
IF(Table2[[#This Row],[Discount%]]&lt;=0.2,"High Discount")))</f>
        <v>No Discount</v>
      </c>
      <c r="Q2406" s="9">
        <f>(Table2[Unit_Price]*Table2[Quantity])*(Table2[Discount]/100)</f>
        <v>0</v>
      </c>
      <c r="R2406" s="10">
        <v>58144</v>
      </c>
      <c r="S2406" s="10">
        <v>13459.28</v>
      </c>
      <c r="T2406" s="4">
        <f>Table2[Profit]/Table2[Sales]</f>
        <v>0.23148183819482665</v>
      </c>
      <c r="U2406" t="s">
        <v>20</v>
      </c>
    </row>
    <row r="2407" spans="1:21" x14ac:dyDescent="0.35">
      <c r="A2407">
        <v>12570</v>
      </c>
      <c r="B2407" s="1">
        <v>45703</v>
      </c>
      <c r="C2407" s="2">
        <f>YEAR(Table2[Order Date])</f>
        <v>2025</v>
      </c>
      <c r="D2407" s="2" t="str">
        <f>TEXT(Table2[Order Date],"mmm")</f>
        <v>Feb</v>
      </c>
      <c r="E2407" t="s">
        <v>4878</v>
      </c>
      <c r="F2407" t="s">
        <v>22</v>
      </c>
      <c r="G2407" t="s">
        <v>23</v>
      </c>
      <c r="H2407" t="str">
        <f>VLOOKUP(Table2[[#This Row],[City]], Table46[], 2, FALSE)</f>
        <v>Delhi</v>
      </c>
      <c r="I2407" t="s">
        <v>30</v>
      </c>
      <c r="J2407" t="s">
        <v>227</v>
      </c>
      <c r="K2407" t="s">
        <v>4879</v>
      </c>
      <c r="L2407" s="2">
        <v>4</v>
      </c>
      <c r="M2407" s="11">
        <v>52378</v>
      </c>
      <c r="N2407" s="6">
        <v>5</v>
      </c>
      <c r="O2407" s="4">
        <f>Table2[[#This Row],[Discount]]/100</f>
        <v>0.05</v>
      </c>
      <c r="P2407" s="4" t="str">
        <f>IF(Table2[[#This Row],[Discount%]]=0,"No Discount",
IF(Table2[[#This Row],[Discount%]]&lt;=0.1,"Medium Discount",
IF(Table2[[#This Row],[Discount%]]&lt;=0.2,"High Discount")))</f>
        <v>Medium Discount</v>
      </c>
      <c r="Q2407" s="9">
        <f>(Table2[Unit_Price]*Table2[Quantity])*(Table2[Discount]/100)</f>
        <v>10475.6</v>
      </c>
      <c r="R2407" s="10">
        <v>199036.4</v>
      </c>
      <c r="S2407" s="10">
        <v>42664.44</v>
      </c>
      <c r="T2407" s="4">
        <f>Table2[Profit]/Table2[Sales]</f>
        <v>0.21435496220791778</v>
      </c>
      <c r="U2407" t="s">
        <v>72</v>
      </c>
    </row>
    <row r="2408" spans="1:21" x14ac:dyDescent="0.35">
      <c r="A2408">
        <v>12571</v>
      </c>
      <c r="B2408" s="1">
        <v>45401</v>
      </c>
      <c r="C2408" s="2">
        <f>YEAR(Table2[Order Date])</f>
        <v>2024</v>
      </c>
      <c r="D2408" s="2" t="str">
        <f>TEXT(Table2[Order Date],"mmm")</f>
        <v>Apr</v>
      </c>
      <c r="E2408" t="s">
        <v>4880</v>
      </c>
      <c r="F2408" t="s">
        <v>40</v>
      </c>
      <c r="G2408" t="s">
        <v>50</v>
      </c>
      <c r="H2408" t="str">
        <f>VLOOKUP(Table2[[#This Row],[City]], Table46[], 2, FALSE)</f>
        <v>Maharashtra</v>
      </c>
      <c r="I2408" t="s">
        <v>17</v>
      </c>
      <c r="J2408" t="s">
        <v>291</v>
      </c>
      <c r="K2408" t="s">
        <v>4881</v>
      </c>
      <c r="L2408" s="2">
        <v>3</v>
      </c>
      <c r="M2408" s="11">
        <v>51918</v>
      </c>
      <c r="N2408" s="6">
        <v>20</v>
      </c>
      <c r="O2408" s="4">
        <f>Table2[[#This Row],[Discount]]/100</f>
        <v>0.2</v>
      </c>
      <c r="P2408" s="4" t="str">
        <f>IF(Table2[[#This Row],[Discount%]]=0,"No Discount",
IF(Table2[[#This Row],[Discount%]]&lt;=0.1,"Medium Discount",
IF(Table2[[#This Row],[Discount%]]&lt;=0.2,"High Discount")))</f>
        <v>High Discount</v>
      </c>
      <c r="Q2408" s="9">
        <f>(Table2[Unit_Price]*Table2[Quantity])*(Table2[Discount]/100)</f>
        <v>31150.800000000003</v>
      </c>
      <c r="R2408" s="10">
        <v>124603.2</v>
      </c>
      <c r="S2408" s="10">
        <v>9377.17</v>
      </c>
      <c r="T2408" s="4">
        <f>Table2[Profit]/Table2[Sales]</f>
        <v>7.5256253450954713E-2</v>
      </c>
      <c r="U2408" t="s">
        <v>83</v>
      </c>
    </row>
    <row r="2409" spans="1:21" x14ac:dyDescent="0.35">
      <c r="A2409">
        <v>12572</v>
      </c>
      <c r="B2409" s="1">
        <v>45496</v>
      </c>
      <c r="C2409" s="2">
        <f>YEAR(Table2[Order Date])</f>
        <v>2024</v>
      </c>
      <c r="D2409" s="2" t="str">
        <f>TEXT(Table2[Order Date],"mmm")</f>
        <v>Jul</v>
      </c>
      <c r="E2409" t="s">
        <v>4882</v>
      </c>
      <c r="F2409" t="s">
        <v>40</v>
      </c>
      <c r="G2409" t="s">
        <v>103</v>
      </c>
      <c r="H2409" t="str">
        <f>VLOOKUP(Table2[[#This Row],[City]], Table46[], 2, FALSE)</f>
        <v>Gujarat</v>
      </c>
      <c r="I2409" t="s">
        <v>96</v>
      </c>
      <c r="J2409" t="s">
        <v>97</v>
      </c>
      <c r="K2409" t="s">
        <v>4883</v>
      </c>
      <c r="L2409" s="2">
        <v>3</v>
      </c>
      <c r="M2409" s="11">
        <v>78172</v>
      </c>
      <c r="N2409" s="6">
        <v>20</v>
      </c>
      <c r="O2409" s="4">
        <f>Table2[[#This Row],[Discount]]/100</f>
        <v>0.2</v>
      </c>
      <c r="P2409" s="4" t="str">
        <f>IF(Table2[[#This Row],[Discount%]]=0,"No Discount",
IF(Table2[[#This Row],[Discount%]]&lt;=0.1,"Medium Discount",
IF(Table2[[#This Row],[Discount%]]&lt;=0.2,"High Discount")))</f>
        <v>High Discount</v>
      </c>
      <c r="Q2409" s="9">
        <f>(Table2[Unit_Price]*Table2[Quantity])*(Table2[Discount]/100)</f>
        <v>46903.200000000004</v>
      </c>
      <c r="R2409" s="10">
        <v>187612.79999999999</v>
      </c>
      <c r="S2409" s="10">
        <v>19017.509999999998</v>
      </c>
      <c r="T2409" s="4">
        <f>Table2[Profit]/Table2[Sales]</f>
        <v>0.10136573837179552</v>
      </c>
      <c r="U2409" t="s">
        <v>72</v>
      </c>
    </row>
    <row r="2410" spans="1:21" x14ac:dyDescent="0.35">
      <c r="A2410">
        <v>12573</v>
      </c>
      <c r="B2410" s="1">
        <v>45704</v>
      </c>
      <c r="C2410" s="2">
        <f>YEAR(Table2[Order Date])</f>
        <v>2025</v>
      </c>
      <c r="D2410" s="2" t="str">
        <f>TEXT(Table2[Order Date],"mmm")</f>
        <v>Feb</v>
      </c>
      <c r="E2410" t="s">
        <v>4884</v>
      </c>
      <c r="F2410" t="s">
        <v>40</v>
      </c>
      <c r="G2410" t="s">
        <v>41</v>
      </c>
      <c r="H2410" t="str">
        <f>VLOOKUP(Table2[[#This Row],[City]], Table46[], 2, FALSE)</f>
        <v>Maharashtra</v>
      </c>
      <c r="I2410" t="s">
        <v>24</v>
      </c>
      <c r="J2410" t="s">
        <v>25</v>
      </c>
      <c r="K2410" t="s">
        <v>4885</v>
      </c>
      <c r="L2410" s="2">
        <v>3</v>
      </c>
      <c r="M2410" s="11">
        <v>68680</v>
      </c>
      <c r="N2410" s="6">
        <v>0</v>
      </c>
      <c r="O2410" s="4">
        <f>Table2[[#This Row],[Discount]]/100</f>
        <v>0</v>
      </c>
      <c r="P2410" s="4" t="str">
        <f>IF(Table2[[#This Row],[Discount%]]=0,"No Discount",
IF(Table2[[#This Row],[Discount%]]&lt;=0.1,"Medium Discount",
IF(Table2[[#This Row],[Discount%]]&lt;=0.2,"High Discount")))</f>
        <v>No Discount</v>
      </c>
      <c r="Q2410" s="9">
        <f>(Table2[Unit_Price]*Table2[Quantity])*(Table2[Discount]/100)</f>
        <v>0</v>
      </c>
      <c r="R2410" s="10">
        <v>206040</v>
      </c>
      <c r="S2410" s="10">
        <v>17741.75</v>
      </c>
      <c r="T2410" s="4">
        <f>Table2[Profit]/Table2[Sales]</f>
        <v>8.6108279945641616E-2</v>
      </c>
      <c r="U2410" t="s">
        <v>83</v>
      </c>
    </row>
    <row r="2411" spans="1:21" x14ac:dyDescent="0.35">
      <c r="A2411">
        <v>12574</v>
      </c>
      <c r="B2411" s="1">
        <v>45259</v>
      </c>
      <c r="C2411" s="2">
        <f>YEAR(Table2[Order Date])</f>
        <v>2023</v>
      </c>
      <c r="D2411" s="2" t="str">
        <f>TEXT(Table2[Order Date],"mmm")</f>
        <v>Nov</v>
      </c>
      <c r="E2411" t="s">
        <v>4886</v>
      </c>
      <c r="F2411" t="s">
        <v>40</v>
      </c>
      <c r="G2411" t="s">
        <v>110</v>
      </c>
      <c r="H2411" t="str">
        <f>VLOOKUP(Table2[[#This Row],[City]], Table46[], 2, FALSE)</f>
        <v>Gujarat</v>
      </c>
      <c r="I2411" t="s">
        <v>96</v>
      </c>
      <c r="J2411" t="s">
        <v>214</v>
      </c>
      <c r="K2411" t="s">
        <v>4887</v>
      </c>
      <c r="L2411" s="2">
        <v>2</v>
      </c>
      <c r="M2411" s="11">
        <v>75516</v>
      </c>
      <c r="N2411" s="6">
        <v>20</v>
      </c>
      <c r="O2411" s="4">
        <f>Table2[[#This Row],[Discount]]/100</f>
        <v>0.2</v>
      </c>
      <c r="P2411" s="4" t="str">
        <f>IF(Table2[[#This Row],[Discount%]]=0,"No Discount",
IF(Table2[[#This Row],[Discount%]]&lt;=0.1,"Medium Discount",
IF(Table2[[#This Row],[Discount%]]&lt;=0.2,"High Discount")))</f>
        <v>High Discount</v>
      </c>
      <c r="Q2411" s="9">
        <f>(Table2[Unit_Price]*Table2[Quantity])*(Table2[Discount]/100)</f>
        <v>30206.400000000001</v>
      </c>
      <c r="R2411" s="10">
        <v>120825.60000000001</v>
      </c>
      <c r="S2411" s="10">
        <v>21724.94</v>
      </c>
      <c r="T2411" s="4">
        <f>Table2[Profit]/Table2[Sales]</f>
        <v>0.17980411435987073</v>
      </c>
      <c r="U2411" t="s">
        <v>20</v>
      </c>
    </row>
    <row r="2412" spans="1:21" x14ac:dyDescent="0.35">
      <c r="A2412">
        <v>12575</v>
      </c>
      <c r="B2412" s="1">
        <v>45498</v>
      </c>
      <c r="C2412" s="2">
        <f>YEAR(Table2[Order Date])</f>
        <v>2024</v>
      </c>
      <c r="D2412" s="2" t="str">
        <f>TEXT(Table2[Order Date],"mmm")</f>
        <v>Jul</v>
      </c>
      <c r="E2412" t="s">
        <v>4888</v>
      </c>
      <c r="F2412" t="s">
        <v>22</v>
      </c>
      <c r="G2412" t="s">
        <v>74</v>
      </c>
      <c r="H2412" t="str">
        <f>VLOOKUP(Table2[[#This Row],[City]], Table46[], 2, FALSE)</f>
        <v>Chandigarh</v>
      </c>
      <c r="I2412" t="s">
        <v>42</v>
      </c>
      <c r="J2412" t="s">
        <v>51</v>
      </c>
      <c r="K2412" t="s">
        <v>4889</v>
      </c>
      <c r="L2412" s="2">
        <v>2</v>
      </c>
      <c r="M2412" s="11">
        <v>38898</v>
      </c>
      <c r="N2412" s="6">
        <v>10</v>
      </c>
      <c r="O2412" s="4">
        <f>Table2[[#This Row],[Discount]]/100</f>
        <v>0.1</v>
      </c>
      <c r="P2412" s="4" t="str">
        <f>IF(Table2[[#This Row],[Discount%]]=0,"No Discount",
IF(Table2[[#This Row],[Discount%]]&lt;=0.1,"Medium Discount",
IF(Table2[[#This Row],[Discount%]]&lt;=0.2,"High Discount")))</f>
        <v>Medium Discount</v>
      </c>
      <c r="Q2412" s="9">
        <f>(Table2[Unit_Price]*Table2[Quantity])*(Table2[Discount]/100)</f>
        <v>7779.6</v>
      </c>
      <c r="R2412" s="10">
        <v>70016.399999999994</v>
      </c>
      <c r="S2412" s="10">
        <v>12402.74</v>
      </c>
      <c r="T2412" s="4">
        <f>Table2[Profit]/Table2[Sales]</f>
        <v>0.17714049851177724</v>
      </c>
      <c r="U2412" t="s">
        <v>38</v>
      </c>
    </row>
    <row r="2413" spans="1:21" x14ac:dyDescent="0.35">
      <c r="A2413">
        <v>12576</v>
      </c>
      <c r="B2413" s="1">
        <v>45470</v>
      </c>
      <c r="C2413" s="2">
        <f>YEAR(Table2[Order Date])</f>
        <v>2024</v>
      </c>
      <c r="D2413" s="2" t="str">
        <f>TEXT(Table2[Order Date],"mmm")</f>
        <v>Jun</v>
      </c>
      <c r="E2413" t="s">
        <v>4890</v>
      </c>
      <c r="F2413" t="s">
        <v>22</v>
      </c>
      <c r="G2413" t="s">
        <v>58</v>
      </c>
      <c r="H2413" t="str">
        <f>VLOOKUP(Table2[[#This Row],[City]], Table46[], 2, FALSE)</f>
        <v>Rajashtan</v>
      </c>
      <c r="I2413" t="s">
        <v>69</v>
      </c>
      <c r="J2413" t="s">
        <v>115</v>
      </c>
      <c r="K2413" t="s">
        <v>2979</v>
      </c>
      <c r="L2413" s="2">
        <v>2</v>
      </c>
      <c r="M2413" s="11">
        <v>15336</v>
      </c>
      <c r="N2413" s="6">
        <v>0</v>
      </c>
      <c r="O2413" s="4">
        <f>Table2[[#This Row],[Discount]]/100</f>
        <v>0</v>
      </c>
      <c r="P2413" s="4" t="str">
        <f>IF(Table2[[#This Row],[Discount%]]=0,"No Discount",
IF(Table2[[#This Row],[Discount%]]&lt;=0.1,"Medium Discount",
IF(Table2[[#This Row],[Discount%]]&lt;=0.2,"High Discount")))</f>
        <v>No Discount</v>
      </c>
      <c r="Q2413" s="9">
        <f>(Table2[Unit_Price]*Table2[Quantity])*(Table2[Discount]/100)</f>
        <v>0</v>
      </c>
      <c r="R2413" s="10">
        <v>30672</v>
      </c>
      <c r="S2413" s="10">
        <v>2749.95</v>
      </c>
      <c r="T2413" s="4">
        <f>Table2[Profit]/Table2[Sales]</f>
        <v>8.9656690140845069E-2</v>
      </c>
      <c r="U2413" t="s">
        <v>33</v>
      </c>
    </row>
    <row r="2414" spans="1:21" x14ac:dyDescent="0.35">
      <c r="A2414">
        <v>12577</v>
      </c>
      <c r="B2414" s="1">
        <v>45826</v>
      </c>
      <c r="C2414" s="2">
        <f>YEAR(Table2[Order Date])</f>
        <v>2025</v>
      </c>
      <c r="D2414" s="2" t="str">
        <f>TEXT(Table2[Order Date],"mmm")</f>
        <v>Jun</v>
      </c>
      <c r="E2414" t="s">
        <v>4891</v>
      </c>
      <c r="F2414" t="s">
        <v>15</v>
      </c>
      <c r="G2414" t="s">
        <v>16</v>
      </c>
      <c r="H2414" t="str">
        <f>VLOOKUP(Table2[[#This Row],[City]], Table46[], 2, FALSE)</f>
        <v>Karnataka</v>
      </c>
      <c r="I2414" t="s">
        <v>129</v>
      </c>
      <c r="J2414" t="s">
        <v>159</v>
      </c>
      <c r="K2414" t="s">
        <v>207</v>
      </c>
      <c r="L2414" s="2">
        <v>5</v>
      </c>
      <c r="M2414" s="11">
        <v>61719</v>
      </c>
      <c r="N2414" s="6">
        <v>20</v>
      </c>
      <c r="O2414" s="4">
        <f>Table2[[#This Row],[Discount]]/100</f>
        <v>0.2</v>
      </c>
      <c r="P2414" s="4" t="str">
        <f>IF(Table2[[#This Row],[Discount%]]=0,"No Discount",
IF(Table2[[#This Row],[Discount%]]&lt;=0.1,"Medium Discount",
IF(Table2[[#This Row],[Discount%]]&lt;=0.2,"High Discount")))</f>
        <v>High Discount</v>
      </c>
      <c r="Q2414" s="9">
        <f>(Table2[Unit_Price]*Table2[Quantity])*(Table2[Discount]/100)</f>
        <v>61719</v>
      </c>
      <c r="R2414" s="10">
        <v>246876</v>
      </c>
      <c r="S2414" s="10">
        <v>36877.129999999997</v>
      </c>
      <c r="T2414" s="4">
        <f>Table2[Profit]/Table2[Sales]</f>
        <v>0.14937511139195384</v>
      </c>
      <c r="U2414" t="s">
        <v>72</v>
      </c>
    </row>
    <row r="2415" spans="1:21" x14ac:dyDescent="0.35">
      <c r="A2415">
        <v>12578</v>
      </c>
      <c r="B2415" s="1">
        <v>45924</v>
      </c>
      <c r="C2415" s="2">
        <f>YEAR(Table2[Order Date])</f>
        <v>2025</v>
      </c>
      <c r="D2415" s="2" t="str">
        <f>TEXT(Table2[Order Date],"mmm")</f>
        <v>Sep</v>
      </c>
      <c r="E2415" t="s">
        <v>4892</v>
      </c>
      <c r="F2415" t="s">
        <v>15</v>
      </c>
      <c r="G2415" t="s">
        <v>147</v>
      </c>
      <c r="H2415" t="str">
        <f>VLOOKUP(Table2[[#This Row],[City]], Table46[], 2, FALSE)</f>
        <v>Kerala</v>
      </c>
      <c r="I2415" t="s">
        <v>42</v>
      </c>
      <c r="J2415" t="s">
        <v>43</v>
      </c>
      <c r="K2415" t="s">
        <v>4193</v>
      </c>
      <c r="L2415" s="2">
        <v>4</v>
      </c>
      <c r="M2415" s="11">
        <v>40541</v>
      </c>
      <c r="N2415" s="6">
        <v>20</v>
      </c>
      <c r="O2415" s="4">
        <f>Table2[[#This Row],[Discount]]/100</f>
        <v>0.2</v>
      </c>
      <c r="P2415" s="4" t="str">
        <f>IF(Table2[[#This Row],[Discount%]]=0,"No Discount",
IF(Table2[[#This Row],[Discount%]]&lt;=0.1,"Medium Discount",
IF(Table2[[#This Row],[Discount%]]&lt;=0.2,"High Discount")))</f>
        <v>High Discount</v>
      </c>
      <c r="Q2415" s="9">
        <f>(Table2[Unit_Price]*Table2[Quantity])*(Table2[Discount]/100)</f>
        <v>32432.800000000003</v>
      </c>
      <c r="R2415" s="10">
        <v>129731.2</v>
      </c>
      <c r="S2415" s="10">
        <v>20950.45</v>
      </c>
      <c r="T2415" s="4">
        <f>Table2[Profit]/Table2[Sales]</f>
        <v>0.16149122184948572</v>
      </c>
      <c r="U2415" t="s">
        <v>83</v>
      </c>
    </row>
    <row r="2416" spans="1:21" x14ac:dyDescent="0.35">
      <c r="A2416">
        <v>12580</v>
      </c>
      <c r="B2416" s="1">
        <v>45223</v>
      </c>
      <c r="C2416" s="2">
        <f>YEAR(Table2[Order Date])</f>
        <v>2023</v>
      </c>
      <c r="D2416" s="2" t="str">
        <f>TEXT(Table2[Order Date],"mmm")</f>
        <v>Oct</v>
      </c>
      <c r="E2416" t="s">
        <v>4893</v>
      </c>
      <c r="F2416" t="s">
        <v>15</v>
      </c>
      <c r="G2416" t="s">
        <v>68</v>
      </c>
      <c r="H2416" t="str">
        <f>VLOOKUP(Table2[[#This Row],[City]], Table46[], 2, FALSE)</f>
        <v>Telangana</v>
      </c>
      <c r="I2416" t="s">
        <v>86</v>
      </c>
      <c r="J2416" t="s">
        <v>296</v>
      </c>
      <c r="K2416" t="s">
        <v>4894</v>
      </c>
      <c r="L2416" s="2">
        <v>1</v>
      </c>
      <c r="M2416" s="11">
        <v>66153</v>
      </c>
      <c r="N2416" s="6">
        <v>0</v>
      </c>
      <c r="O2416" s="4">
        <f>Table2[[#This Row],[Discount]]/100</f>
        <v>0</v>
      </c>
      <c r="P2416" s="4" t="str">
        <f>IF(Table2[[#This Row],[Discount%]]=0,"No Discount",
IF(Table2[[#This Row],[Discount%]]&lt;=0.1,"Medium Discount",
IF(Table2[[#This Row],[Discount%]]&lt;=0.2,"High Discount")))</f>
        <v>No Discount</v>
      </c>
      <c r="Q2416" s="9">
        <f>(Table2[Unit_Price]*Table2[Quantity])*(Table2[Discount]/100)</f>
        <v>0</v>
      </c>
      <c r="R2416" s="10">
        <v>66153</v>
      </c>
      <c r="S2416" s="10">
        <v>12470.86</v>
      </c>
      <c r="T2416" s="4">
        <f>Table2[Profit]/Table2[Sales]</f>
        <v>0.18851541124363219</v>
      </c>
      <c r="U2416" t="s">
        <v>33</v>
      </c>
    </row>
    <row r="2417" spans="1:21" x14ac:dyDescent="0.35">
      <c r="A2417">
        <v>12581</v>
      </c>
      <c r="B2417" s="1">
        <v>45268</v>
      </c>
      <c r="C2417" s="2">
        <f>YEAR(Table2[Order Date])</f>
        <v>2023</v>
      </c>
      <c r="D2417" s="2" t="str">
        <f>TEXT(Table2[Order Date],"mmm")</f>
        <v>Dec</v>
      </c>
      <c r="E2417" t="s">
        <v>4895</v>
      </c>
      <c r="F2417" t="s">
        <v>40</v>
      </c>
      <c r="G2417" t="s">
        <v>50</v>
      </c>
      <c r="H2417" t="str">
        <f>VLOOKUP(Table2[[#This Row],[City]], Table46[], 2, FALSE)</f>
        <v>Maharashtra</v>
      </c>
      <c r="I2417" t="s">
        <v>69</v>
      </c>
      <c r="J2417" t="s">
        <v>151</v>
      </c>
      <c r="K2417" t="s">
        <v>2914</v>
      </c>
      <c r="L2417" s="2">
        <v>4</v>
      </c>
      <c r="M2417" s="11">
        <v>20415</v>
      </c>
      <c r="N2417" s="6">
        <v>5</v>
      </c>
      <c r="O2417" s="4">
        <f>Table2[[#This Row],[Discount]]/100</f>
        <v>0.05</v>
      </c>
      <c r="P2417" s="4" t="str">
        <f>IF(Table2[[#This Row],[Discount%]]=0,"No Discount",
IF(Table2[[#This Row],[Discount%]]&lt;=0.1,"Medium Discount",
IF(Table2[[#This Row],[Discount%]]&lt;=0.2,"High Discount")))</f>
        <v>Medium Discount</v>
      </c>
      <c r="Q2417" s="9">
        <f>(Table2[Unit_Price]*Table2[Quantity])*(Table2[Discount]/100)</f>
        <v>4083</v>
      </c>
      <c r="R2417" s="10">
        <v>77577</v>
      </c>
      <c r="S2417" s="10">
        <v>9886.42</v>
      </c>
      <c r="T2417" s="4">
        <f>Table2[Profit]/Table2[Sales]</f>
        <v>0.12744009177978008</v>
      </c>
      <c r="U2417" t="s">
        <v>72</v>
      </c>
    </row>
    <row r="2418" spans="1:21" x14ac:dyDescent="0.35">
      <c r="A2418">
        <v>12582</v>
      </c>
      <c r="B2418" s="1">
        <v>45343</v>
      </c>
      <c r="C2418" s="2">
        <f>YEAR(Table2[Order Date])</f>
        <v>2024</v>
      </c>
      <c r="D2418" s="2" t="str">
        <f>TEXT(Table2[Order Date],"mmm")</f>
        <v>Feb</v>
      </c>
      <c r="E2418" t="s">
        <v>4896</v>
      </c>
      <c r="F2418" t="s">
        <v>28</v>
      </c>
      <c r="G2418" t="s">
        <v>29</v>
      </c>
      <c r="H2418" t="str">
        <f>VLOOKUP(Table2[[#This Row],[City]], Table46[], 2, FALSE)</f>
        <v>Bihar</v>
      </c>
      <c r="I2418" t="s">
        <v>69</v>
      </c>
      <c r="J2418" t="s">
        <v>70</v>
      </c>
      <c r="K2418" t="s">
        <v>4897</v>
      </c>
      <c r="L2418" s="2">
        <v>4</v>
      </c>
      <c r="M2418" s="11">
        <v>59972</v>
      </c>
      <c r="N2418" s="6">
        <v>0</v>
      </c>
      <c r="O2418" s="4">
        <f>Table2[[#This Row],[Discount]]/100</f>
        <v>0</v>
      </c>
      <c r="P2418" s="4" t="str">
        <f>IF(Table2[[#This Row],[Discount%]]=0,"No Discount",
IF(Table2[[#This Row],[Discount%]]&lt;=0.1,"Medium Discount",
IF(Table2[[#This Row],[Discount%]]&lt;=0.2,"High Discount")))</f>
        <v>No Discount</v>
      </c>
      <c r="Q2418" s="9">
        <f>(Table2[Unit_Price]*Table2[Quantity])*(Table2[Discount]/100)</f>
        <v>0</v>
      </c>
      <c r="R2418" s="10">
        <v>239888</v>
      </c>
      <c r="S2418" s="10">
        <v>26550.66</v>
      </c>
      <c r="T2418" s="4">
        <f>Table2[Profit]/Table2[Sales]</f>
        <v>0.11067940038684719</v>
      </c>
      <c r="U2418" t="s">
        <v>83</v>
      </c>
    </row>
    <row r="2419" spans="1:21" x14ac:dyDescent="0.35">
      <c r="A2419">
        <v>12584</v>
      </c>
      <c r="B2419" s="1">
        <v>45369</v>
      </c>
      <c r="C2419" s="2">
        <f>YEAR(Table2[Order Date])</f>
        <v>2024</v>
      </c>
      <c r="D2419" s="2" t="str">
        <f>TEXT(Table2[Order Date],"mmm")</f>
        <v>Mar</v>
      </c>
      <c r="E2419" t="s">
        <v>4899</v>
      </c>
      <c r="F2419" t="s">
        <v>40</v>
      </c>
      <c r="G2419" t="s">
        <v>103</v>
      </c>
      <c r="H2419" t="str">
        <f>VLOOKUP(Table2[[#This Row],[City]], Table46[], 2, FALSE)</f>
        <v>Gujarat</v>
      </c>
      <c r="I2419" t="s">
        <v>42</v>
      </c>
      <c r="J2419" t="s">
        <v>79</v>
      </c>
      <c r="K2419" t="s">
        <v>1893</v>
      </c>
      <c r="L2419" s="2">
        <v>1</v>
      </c>
      <c r="M2419" s="11">
        <v>32572</v>
      </c>
      <c r="N2419" s="6">
        <v>0</v>
      </c>
      <c r="O2419" s="4">
        <f>Table2[[#This Row],[Discount]]/100</f>
        <v>0</v>
      </c>
      <c r="P2419" s="4" t="str">
        <f>IF(Table2[[#This Row],[Discount%]]=0,"No Discount",
IF(Table2[[#This Row],[Discount%]]&lt;=0.1,"Medium Discount",
IF(Table2[[#This Row],[Discount%]]&lt;=0.2,"High Discount")))</f>
        <v>No Discount</v>
      </c>
      <c r="Q2419" s="9">
        <f>(Table2[Unit_Price]*Table2[Quantity])*(Table2[Discount]/100)</f>
        <v>0</v>
      </c>
      <c r="R2419" s="10">
        <v>32572</v>
      </c>
      <c r="S2419" s="10">
        <v>7121.48</v>
      </c>
      <c r="T2419" s="4">
        <f>Table2[Profit]/Table2[Sales]</f>
        <v>0.21863809406852511</v>
      </c>
      <c r="U2419" t="s">
        <v>33</v>
      </c>
    </row>
    <row r="2420" spans="1:21" x14ac:dyDescent="0.35">
      <c r="A2420">
        <v>12585</v>
      </c>
      <c r="B2420" s="1">
        <v>45366</v>
      </c>
      <c r="C2420" s="2">
        <f>YEAR(Table2[Order Date])</f>
        <v>2024</v>
      </c>
      <c r="D2420" s="2" t="str">
        <f>TEXT(Table2[Order Date],"mmm")</f>
        <v>Mar</v>
      </c>
      <c r="E2420" t="s">
        <v>4900</v>
      </c>
      <c r="F2420" t="s">
        <v>40</v>
      </c>
      <c r="G2420" t="s">
        <v>41</v>
      </c>
      <c r="H2420" t="str">
        <f>VLOOKUP(Table2[[#This Row],[City]], Table46[], 2, FALSE)</f>
        <v>Maharashtra</v>
      </c>
      <c r="I2420" t="s">
        <v>42</v>
      </c>
      <c r="J2420" t="s">
        <v>446</v>
      </c>
      <c r="K2420" t="s">
        <v>4901</v>
      </c>
      <c r="L2420" s="2">
        <v>2</v>
      </c>
      <c r="M2420" s="11">
        <v>2713</v>
      </c>
      <c r="N2420" s="6">
        <v>10</v>
      </c>
      <c r="O2420" s="4">
        <f>Table2[[#This Row],[Discount]]/100</f>
        <v>0.1</v>
      </c>
      <c r="P2420" s="4" t="str">
        <f>IF(Table2[[#This Row],[Discount%]]=0,"No Discount",
IF(Table2[[#This Row],[Discount%]]&lt;=0.1,"Medium Discount",
IF(Table2[[#This Row],[Discount%]]&lt;=0.2,"High Discount")))</f>
        <v>Medium Discount</v>
      </c>
      <c r="Q2420" s="9">
        <f>(Table2[Unit_Price]*Table2[Quantity])*(Table2[Discount]/100)</f>
        <v>542.6</v>
      </c>
      <c r="R2420" s="10">
        <v>4883.3999999999996</v>
      </c>
      <c r="S2420" s="10">
        <v>996.47</v>
      </c>
      <c r="T2420" s="4">
        <f>Table2[Profit]/Table2[Sales]</f>
        <v>0.20405250440267028</v>
      </c>
      <c r="U2420" t="s">
        <v>72</v>
      </c>
    </row>
    <row r="2421" spans="1:21" x14ac:dyDescent="0.35">
      <c r="A2421">
        <v>12586</v>
      </c>
      <c r="B2421" s="1">
        <v>45484</v>
      </c>
      <c r="C2421" s="2">
        <f>YEAR(Table2[Order Date])</f>
        <v>2024</v>
      </c>
      <c r="D2421" s="2" t="str">
        <f>TEXT(Table2[Order Date],"mmm")</f>
        <v>Jul</v>
      </c>
      <c r="E2421" t="s">
        <v>4902</v>
      </c>
      <c r="F2421" t="s">
        <v>40</v>
      </c>
      <c r="G2421" t="s">
        <v>62</v>
      </c>
      <c r="H2421" t="str">
        <f>VLOOKUP(Table2[[#This Row],[City]], Table46[], 2, FALSE)</f>
        <v>Goa</v>
      </c>
      <c r="I2421" t="s">
        <v>75</v>
      </c>
      <c r="J2421" t="s">
        <v>204</v>
      </c>
      <c r="K2421" t="s">
        <v>3983</v>
      </c>
      <c r="L2421" s="2">
        <v>4</v>
      </c>
      <c r="M2421" s="11">
        <v>38541</v>
      </c>
      <c r="N2421" s="6">
        <v>20</v>
      </c>
      <c r="O2421" s="4">
        <f>Table2[[#This Row],[Discount]]/100</f>
        <v>0.2</v>
      </c>
      <c r="P2421" s="4" t="str">
        <f>IF(Table2[[#This Row],[Discount%]]=0,"No Discount",
IF(Table2[[#This Row],[Discount%]]&lt;=0.1,"Medium Discount",
IF(Table2[[#This Row],[Discount%]]&lt;=0.2,"High Discount")))</f>
        <v>High Discount</v>
      </c>
      <c r="Q2421" s="9">
        <f>(Table2[Unit_Price]*Table2[Quantity])*(Table2[Discount]/100)</f>
        <v>30832.800000000003</v>
      </c>
      <c r="R2421" s="10">
        <v>123331.2</v>
      </c>
      <c r="S2421" s="10">
        <v>7235.78</v>
      </c>
      <c r="T2421" s="4">
        <f>Table2[Profit]/Table2[Sales]</f>
        <v>5.8669501310292936E-2</v>
      </c>
      <c r="U2421" t="s">
        <v>72</v>
      </c>
    </row>
    <row r="2422" spans="1:21" x14ac:dyDescent="0.35">
      <c r="A2422">
        <v>12587</v>
      </c>
      <c r="B2422" s="1">
        <v>45819</v>
      </c>
      <c r="C2422" s="2">
        <f>YEAR(Table2[Order Date])</f>
        <v>2025</v>
      </c>
      <c r="D2422" s="2" t="str">
        <f>TEXT(Table2[Order Date],"mmm")</f>
        <v>Jun</v>
      </c>
      <c r="E2422" t="s">
        <v>4903</v>
      </c>
      <c r="F2422" t="s">
        <v>28</v>
      </c>
      <c r="G2422" t="s">
        <v>144</v>
      </c>
      <c r="H2422" t="str">
        <f>VLOOKUP(Table2[[#This Row],[City]], Table46[], 2, FALSE)</f>
        <v>Assam</v>
      </c>
      <c r="I2422" t="s">
        <v>69</v>
      </c>
      <c r="J2422" t="s">
        <v>151</v>
      </c>
      <c r="K2422" t="s">
        <v>4904</v>
      </c>
      <c r="L2422" s="2">
        <v>4</v>
      </c>
      <c r="M2422" s="11">
        <v>74374</v>
      </c>
      <c r="N2422" s="6">
        <v>0</v>
      </c>
      <c r="O2422" s="4">
        <f>Table2[[#This Row],[Discount]]/100</f>
        <v>0</v>
      </c>
      <c r="P2422" s="4" t="str">
        <f>IF(Table2[[#This Row],[Discount%]]=0,"No Discount",
IF(Table2[[#This Row],[Discount%]]&lt;=0.1,"Medium Discount",
IF(Table2[[#This Row],[Discount%]]&lt;=0.2,"High Discount")))</f>
        <v>No Discount</v>
      </c>
      <c r="Q2422" s="9">
        <f>(Table2[Unit_Price]*Table2[Quantity])*(Table2[Discount]/100)</f>
        <v>0</v>
      </c>
      <c r="R2422" s="10">
        <v>297496</v>
      </c>
      <c r="S2422" s="10">
        <v>46932.25</v>
      </c>
      <c r="T2422" s="4">
        <f>Table2[Profit]/Table2[Sales]</f>
        <v>0.15775758329523759</v>
      </c>
      <c r="U2422" t="s">
        <v>33</v>
      </c>
    </row>
    <row r="2423" spans="1:21" x14ac:dyDescent="0.35">
      <c r="A2423">
        <v>12588</v>
      </c>
      <c r="B2423" s="1">
        <v>45259</v>
      </c>
      <c r="C2423" s="2">
        <f>YEAR(Table2[Order Date])</f>
        <v>2023</v>
      </c>
      <c r="D2423" s="2" t="str">
        <f>TEXT(Table2[Order Date],"mmm")</f>
        <v>Nov</v>
      </c>
      <c r="E2423" t="s">
        <v>4905</v>
      </c>
      <c r="F2423" t="s">
        <v>28</v>
      </c>
      <c r="G2423" t="s">
        <v>85</v>
      </c>
      <c r="H2423" t="str">
        <f>VLOOKUP(Table2[[#This Row],[City]], Table46[], 2, FALSE)</f>
        <v>Odisha</v>
      </c>
      <c r="I2423" t="s">
        <v>46</v>
      </c>
      <c r="J2423" t="s">
        <v>201</v>
      </c>
      <c r="K2423" t="s">
        <v>4906</v>
      </c>
      <c r="L2423" s="2">
        <v>4</v>
      </c>
      <c r="M2423" s="11">
        <v>65122</v>
      </c>
      <c r="N2423" s="6">
        <v>0</v>
      </c>
      <c r="O2423" s="4">
        <f>Table2[[#This Row],[Discount]]/100</f>
        <v>0</v>
      </c>
      <c r="P2423" s="4" t="str">
        <f>IF(Table2[[#This Row],[Discount%]]=0,"No Discount",
IF(Table2[[#This Row],[Discount%]]&lt;=0.1,"Medium Discount",
IF(Table2[[#This Row],[Discount%]]&lt;=0.2,"High Discount")))</f>
        <v>No Discount</v>
      </c>
      <c r="Q2423" s="9">
        <f>(Table2[Unit_Price]*Table2[Quantity])*(Table2[Discount]/100)</f>
        <v>0</v>
      </c>
      <c r="R2423" s="10">
        <v>260488</v>
      </c>
      <c r="S2423" s="10">
        <v>20230.009999999998</v>
      </c>
      <c r="T2423" s="4">
        <f>Table2[Profit]/Table2[Sales]</f>
        <v>7.766196523448296E-2</v>
      </c>
      <c r="U2423" t="s">
        <v>72</v>
      </c>
    </row>
    <row r="2424" spans="1:21" x14ac:dyDescent="0.35">
      <c r="A2424">
        <v>12589</v>
      </c>
      <c r="B2424" s="1">
        <v>45407</v>
      </c>
      <c r="C2424" s="2">
        <f>YEAR(Table2[Order Date])</f>
        <v>2024</v>
      </c>
      <c r="D2424" s="2" t="str">
        <f>TEXT(Table2[Order Date],"mmm")</f>
        <v>Apr</v>
      </c>
      <c r="E2424" t="s">
        <v>4907</v>
      </c>
      <c r="F2424" t="s">
        <v>40</v>
      </c>
      <c r="G2424" t="s">
        <v>50</v>
      </c>
      <c r="H2424" t="str">
        <f>VLOOKUP(Table2[[#This Row],[City]], Table46[], 2, FALSE)</f>
        <v>Maharashtra</v>
      </c>
      <c r="I2424" t="s">
        <v>30</v>
      </c>
      <c r="J2424" t="s">
        <v>31</v>
      </c>
      <c r="K2424" t="s">
        <v>4908</v>
      </c>
      <c r="L2424" s="2">
        <v>4</v>
      </c>
      <c r="M2424" s="11">
        <v>42579</v>
      </c>
      <c r="N2424" s="6">
        <v>0</v>
      </c>
      <c r="O2424" s="4">
        <f>Table2[[#This Row],[Discount]]/100</f>
        <v>0</v>
      </c>
      <c r="P2424" s="4" t="str">
        <f>IF(Table2[[#This Row],[Discount%]]=0,"No Discount",
IF(Table2[[#This Row],[Discount%]]&lt;=0.1,"Medium Discount",
IF(Table2[[#This Row],[Discount%]]&lt;=0.2,"High Discount")))</f>
        <v>No Discount</v>
      </c>
      <c r="Q2424" s="9">
        <f>(Table2[Unit_Price]*Table2[Quantity])*(Table2[Discount]/100)</f>
        <v>0</v>
      </c>
      <c r="R2424" s="10">
        <v>170316</v>
      </c>
      <c r="S2424" s="10">
        <v>11627.51</v>
      </c>
      <c r="T2424" s="4">
        <f>Table2[Profit]/Table2[Sales]</f>
        <v>6.8270215364381506E-2</v>
      </c>
      <c r="U2424" t="s">
        <v>38</v>
      </c>
    </row>
    <row r="2425" spans="1:21" x14ac:dyDescent="0.35">
      <c r="A2425">
        <v>12590</v>
      </c>
      <c r="B2425" s="1">
        <v>45328</v>
      </c>
      <c r="C2425" s="2">
        <f>YEAR(Table2[Order Date])</f>
        <v>2024</v>
      </c>
      <c r="D2425" s="2" t="str">
        <f>TEXT(Table2[Order Date],"mmm")</f>
        <v>Feb</v>
      </c>
      <c r="E2425" t="s">
        <v>4909</v>
      </c>
      <c r="F2425" t="s">
        <v>22</v>
      </c>
      <c r="G2425" t="s">
        <v>54</v>
      </c>
      <c r="H2425" t="str">
        <f>VLOOKUP(Table2[[#This Row],[City]], Table46[], 2, FALSE)</f>
        <v>Uttar Pradesh</v>
      </c>
      <c r="I2425" t="s">
        <v>75</v>
      </c>
      <c r="J2425" t="s">
        <v>204</v>
      </c>
      <c r="K2425" t="s">
        <v>4910</v>
      </c>
      <c r="L2425" s="2">
        <v>4</v>
      </c>
      <c r="M2425" s="11">
        <v>71951</v>
      </c>
      <c r="N2425" s="6">
        <v>5</v>
      </c>
      <c r="O2425" s="4">
        <f>Table2[[#This Row],[Discount]]/100</f>
        <v>0.05</v>
      </c>
      <c r="P2425" s="4" t="str">
        <f>IF(Table2[[#This Row],[Discount%]]=0,"No Discount",
IF(Table2[[#This Row],[Discount%]]&lt;=0.1,"Medium Discount",
IF(Table2[[#This Row],[Discount%]]&lt;=0.2,"High Discount")))</f>
        <v>Medium Discount</v>
      </c>
      <c r="Q2425" s="9">
        <f>(Table2[Unit_Price]*Table2[Quantity])*(Table2[Discount]/100)</f>
        <v>14390.2</v>
      </c>
      <c r="R2425" s="10">
        <v>273413.8</v>
      </c>
      <c r="S2425" s="10">
        <v>57713.74</v>
      </c>
      <c r="T2425" s="4">
        <f>Table2[Profit]/Table2[Sales]</f>
        <v>0.211085687701206</v>
      </c>
      <c r="U2425" t="s">
        <v>20</v>
      </c>
    </row>
    <row r="2426" spans="1:21" x14ac:dyDescent="0.35">
      <c r="A2426">
        <v>12591</v>
      </c>
      <c r="B2426" s="1">
        <v>45298</v>
      </c>
      <c r="C2426" s="2">
        <f>YEAR(Table2[Order Date])</f>
        <v>2024</v>
      </c>
      <c r="D2426" s="2" t="str">
        <f>TEXT(Table2[Order Date],"mmm")</f>
        <v>Jan</v>
      </c>
      <c r="E2426" t="s">
        <v>4911</v>
      </c>
      <c r="F2426" t="s">
        <v>40</v>
      </c>
      <c r="G2426" t="s">
        <v>103</v>
      </c>
      <c r="H2426" t="str">
        <f>VLOOKUP(Table2[[#This Row],[City]], Table46[], 2, FALSE)</f>
        <v>Gujarat</v>
      </c>
      <c r="I2426" t="s">
        <v>46</v>
      </c>
      <c r="J2426" t="s">
        <v>126</v>
      </c>
      <c r="K2426" t="s">
        <v>4912</v>
      </c>
      <c r="L2426" s="2">
        <v>3</v>
      </c>
      <c r="M2426" s="11">
        <v>20142</v>
      </c>
      <c r="N2426" s="6">
        <v>15</v>
      </c>
      <c r="O2426" s="4">
        <f>Table2[[#This Row],[Discount]]/100</f>
        <v>0.15</v>
      </c>
      <c r="P2426" s="4" t="str">
        <f>IF(Table2[[#This Row],[Discount%]]=0,"No Discount",
IF(Table2[[#This Row],[Discount%]]&lt;=0.1,"Medium Discount",
IF(Table2[[#This Row],[Discount%]]&lt;=0.2,"High Discount")))</f>
        <v>High Discount</v>
      </c>
      <c r="Q2426" s="9">
        <f>(Table2[Unit_Price]*Table2[Quantity])*(Table2[Discount]/100)</f>
        <v>9063.9</v>
      </c>
      <c r="R2426" s="10">
        <v>51362.1</v>
      </c>
      <c r="S2426" s="10">
        <v>5224.6099999999997</v>
      </c>
      <c r="T2426" s="4">
        <f>Table2[Profit]/Table2[Sales]</f>
        <v>0.10172111342799457</v>
      </c>
      <c r="U2426" t="s">
        <v>38</v>
      </c>
    </row>
    <row r="2427" spans="1:21" x14ac:dyDescent="0.35">
      <c r="A2427">
        <v>12592</v>
      </c>
      <c r="B2427" s="1">
        <v>45895</v>
      </c>
      <c r="C2427" s="2">
        <f>YEAR(Table2[Order Date])</f>
        <v>2025</v>
      </c>
      <c r="D2427" s="2" t="str">
        <f>TEXT(Table2[Order Date],"mmm")</f>
        <v>Aug</v>
      </c>
      <c r="E2427" t="s">
        <v>4913</v>
      </c>
      <c r="F2427" t="s">
        <v>40</v>
      </c>
      <c r="G2427" t="s">
        <v>110</v>
      </c>
      <c r="H2427" t="str">
        <f>VLOOKUP(Table2[[#This Row],[City]], Table46[], 2, FALSE)</f>
        <v>Gujarat</v>
      </c>
      <c r="I2427" t="s">
        <v>17</v>
      </c>
      <c r="J2427" t="s">
        <v>18</v>
      </c>
      <c r="K2427" t="s">
        <v>4914</v>
      </c>
      <c r="L2427" s="2">
        <v>3</v>
      </c>
      <c r="M2427" s="11">
        <v>64767</v>
      </c>
      <c r="N2427" s="6">
        <v>10</v>
      </c>
      <c r="O2427" s="4">
        <f>Table2[[#This Row],[Discount]]/100</f>
        <v>0.1</v>
      </c>
      <c r="P2427" s="4" t="str">
        <f>IF(Table2[[#This Row],[Discount%]]=0,"No Discount",
IF(Table2[[#This Row],[Discount%]]&lt;=0.1,"Medium Discount",
IF(Table2[[#This Row],[Discount%]]&lt;=0.2,"High Discount")))</f>
        <v>Medium Discount</v>
      </c>
      <c r="Q2427" s="9">
        <f>(Table2[Unit_Price]*Table2[Quantity])*(Table2[Discount]/100)</f>
        <v>19430.100000000002</v>
      </c>
      <c r="R2427" s="10">
        <v>174870.9</v>
      </c>
      <c r="S2427" s="10">
        <v>40819.699999999997</v>
      </c>
      <c r="T2427" s="4">
        <f>Table2[Profit]/Table2[Sales]</f>
        <v>0.23342763146984433</v>
      </c>
      <c r="U2427" t="s">
        <v>20</v>
      </c>
    </row>
    <row r="2428" spans="1:21" x14ac:dyDescent="0.35">
      <c r="A2428">
        <v>12593</v>
      </c>
      <c r="B2428" s="1">
        <v>45389</v>
      </c>
      <c r="C2428" s="2">
        <f>YEAR(Table2[Order Date])</f>
        <v>2024</v>
      </c>
      <c r="D2428" s="2" t="str">
        <f>TEXT(Table2[Order Date],"mmm")</f>
        <v>Apr</v>
      </c>
      <c r="E2428" t="s">
        <v>4915</v>
      </c>
      <c r="F2428" t="s">
        <v>40</v>
      </c>
      <c r="G2428" t="s">
        <v>50</v>
      </c>
      <c r="H2428" t="str">
        <f>VLOOKUP(Table2[[#This Row],[City]], Table46[], 2, FALSE)</f>
        <v>Maharashtra</v>
      </c>
      <c r="I2428" t="s">
        <v>129</v>
      </c>
      <c r="J2428" t="s">
        <v>164</v>
      </c>
      <c r="K2428" t="s">
        <v>4916</v>
      </c>
      <c r="L2428" s="2">
        <v>3</v>
      </c>
      <c r="M2428" s="11">
        <v>62731</v>
      </c>
      <c r="N2428" s="6">
        <v>0</v>
      </c>
      <c r="O2428" s="4">
        <f>Table2[[#This Row],[Discount]]/100</f>
        <v>0</v>
      </c>
      <c r="P2428" s="4" t="str">
        <f>IF(Table2[[#This Row],[Discount%]]=0,"No Discount",
IF(Table2[[#This Row],[Discount%]]&lt;=0.1,"Medium Discount",
IF(Table2[[#This Row],[Discount%]]&lt;=0.2,"High Discount")))</f>
        <v>No Discount</v>
      </c>
      <c r="Q2428" s="9">
        <f>(Table2[Unit_Price]*Table2[Quantity])*(Table2[Discount]/100)</f>
        <v>0</v>
      </c>
      <c r="R2428" s="10">
        <v>188193</v>
      </c>
      <c r="S2428" s="10">
        <v>39605.269999999997</v>
      </c>
      <c r="T2428" s="4">
        <f>Table2[Profit]/Table2[Sales]</f>
        <v>0.21045028242283187</v>
      </c>
      <c r="U2428" t="s">
        <v>20</v>
      </c>
    </row>
    <row r="2429" spans="1:21" x14ac:dyDescent="0.35">
      <c r="A2429">
        <v>12594</v>
      </c>
      <c r="B2429" s="1">
        <v>45829</v>
      </c>
      <c r="C2429" s="2">
        <f>YEAR(Table2[Order Date])</f>
        <v>2025</v>
      </c>
      <c r="D2429" s="2" t="str">
        <f>TEXT(Table2[Order Date],"mmm")</f>
        <v>Jun</v>
      </c>
      <c r="E2429" t="s">
        <v>4917</v>
      </c>
      <c r="F2429" t="s">
        <v>22</v>
      </c>
      <c r="G2429" t="s">
        <v>74</v>
      </c>
      <c r="H2429" t="str">
        <f>VLOOKUP(Table2[[#This Row],[City]], Table46[], 2, FALSE)</f>
        <v>Chandigarh</v>
      </c>
      <c r="I2429" t="s">
        <v>86</v>
      </c>
      <c r="J2429" t="s">
        <v>296</v>
      </c>
      <c r="K2429" t="s">
        <v>4918</v>
      </c>
      <c r="L2429" s="2">
        <v>1</v>
      </c>
      <c r="M2429" s="11">
        <v>7482</v>
      </c>
      <c r="N2429" s="6">
        <v>20</v>
      </c>
      <c r="O2429" s="4">
        <f>Table2[[#This Row],[Discount]]/100</f>
        <v>0.2</v>
      </c>
      <c r="P2429" s="4" t="str">
        <f>IF(Table2[[#This Row],[Discount%]]=0,"No Discount",
IF(Table2[[#This Row],[Discount%]]&lt;=0.1,"Medium Discount",
IF(Table2[[#This Row],[Discount%]]&lt;=0.2,"High Discount")))</f>
        <v>High Discount</v>
      </c>
      <c r="Q2429" s="9">
        <f>(Table2[Unit_Price]*Table2[Quantity])*(Table2[Discount]/100)</f>
        <v>1496.4</v>
      </c>
      <c r="R2429" s="10">
        <v>5985.6</v>
      </c>
      <c r="S2429" s="10">
        <v>426.49</v>
      </c>
      <c r="T2429" s="4">
        <f>Table2[Profit]/Table2[Sales]</f>
        <v>7.1252673082063622E-2</v>
      </c>
      <c r="U2429" t="s">
        <v>20</v>
      </c>
    </row>
    <row r="2430" spans="1:21" x14ac:dyDescent="0.35">
      <c r="A2430">
        <v>12595</v>
      </c>
      <c r="B2430" s="1">
        <v>45806</v>
      </c>
      <c r="C2430" s="2">
        <f>YEAR(Table2[Order Date])</f>
        <v>2025</v>
      </c>
      <c r="D2430" s="2" t="str">
        <f>TEXT(Table2[Order Date],"mmm")</f>
        <v>May</v>
      </c>
      <c r="E2430" t="s">
        <v>4919</v>
      </c>
      <c r="F2430" t="s">
        <v>22</v>
      </c>
      <c r="G2430" t="s">
        <v>74</v>
      </c>
      <c r="H2430" t="str">
        <f>VLOOKUP(Table2[[#This Row],[City]], Table46[], 2, FALSE)</f>
        <v>Chandigarh</v>
      </c>
      <c r="I2430" t="s">
        <v>86</v>
      </c>
      <c r="J2430" t="s">
        <v>118</v>
      </c>
      <c r="K2430" t="s">
        <v>4920</v>
      </c>
      <c r="L2430" s="2">
        <v>5</v>
      </c>
      <c r="M2430" s="11">
        <v>47721</v>
      </c>
      <c r="N2430" s="6">
        <v>5</v>
      </c>
      <c r="O2430" s="4">
        <f>Table2[[#This Row],[Discount]]/100</f>
        <v>0.05</v>
      </c>
      <c r="P2430" s="4" t="str">
        <f>IF(Table2[[#This Row],[Discount%]]=0,"No Discount",
IF(Table2[[#This Row],[Discount%]]&lt;=0.1,"Medium Discount",
IF(Table2[[#This Row],[Discount%]]&lt;=0.2,"High Discount")))</f>
        <v>Medium Discount</v>
      </c>
      <c r="Q2430" s="9">
        <f>(Table2[Unit_Price]*Table2[Quantity])*(Table2[Discount]/100)</f>
        <v>11930.25</v>
      </c>
      <c r="R2430" s="10">
        <v>226674.75</v>
      </c>
      <c r="S2430" s="10">
        <v>21145.25</v>
      </c>
      <c r="T2430" s="4">
        <f>Table2[Profit]/Table2[Sales]</f>
        <v>9.3284540955708567E-2</v>
      </c>
      <c r="U2430" t="s">
        <v>20</v>
      </c>
    </row>
    <row r="2431" spans="1:21" x14ac:dyDescent="0.35">
      <c r="A2431">
        <v>12596</v>
      </c>
      <c r="B2431" s="1">
        <v>45826</v>
      </c>
      <c r="C2431" s="2">
        <f>YEAR(Table2[Order Date])</f>
        <v>2025</v>
      </c>
      <c r="D2431" s="2" t="str">
        <f>TEXT(Table2[Order Date],"mmm")</f>
        <v>Jun</v>
      </c>
      <c r="E2431" t="s">
        <v>4921</v>
      </c>
      <c r="F2431" t="s">
        <v>40</v>
      </c>
      <c r="G2431" t="s">
        <v>41</v>
      </c>
      <c r="H2431" t="str">
        <f>VLOOKUP(Table2[[#This Row],[City]], Table46[], 2, FALSE)</f>
        <v>Maharashtra</v>
      </c>
      <c r="I2431" t="s">
        <v>46</v>
      </c>
      <c r="J2431" t="s">
        <v>141</v>
      </c>
      <c r="K2431" t="s">
        <v>4922</v>
      </c>
      <c r="L2431" s="2">
        <v>2</v>
      </c>
      <c r="M2431" s="11">
        <v>59338</v>
      </c>
      <c r="N2431" s="6">
        <v>20</v>
      </c>
      <c r="O2431" s="4">
        <f>Table2[[#This Row],[Discount]]/100</f>
        <v>0.2</v>
      </c>
      <c r="P2431" s="4" t="str">
        <f>IF(Table2[[#This Row],[Discount%]]=0,"No Discount",
IF(Table2[[#This Row],[Discount%]]&lt;=0.1,"Medium Discount",
IF(Table2[[#This Row],[Discount%]]&lt;=0.2,"High Discount")))</f>
        <v>High Discount</v>
      </c>
      <c r="Q2431" s="9">
        <f>(Table2[Unit_Price]*Table2[Quantity])*(Table2[Discount]/100)</f>
        <v>23735.200000000001</v>
      </c>
      <c r="R2431" s="10">
        <v>94940.800000000003</v>
      </c>
      <c r="S2431" s="10">
        <v>21060.43</v>
      </c>
      <c r="T2431" s="4">
        <f>Table2[Profit]/Table2[Sales]</f>
        <v>0.22182697006976979</v>
      </c>
      <c r="U2431" t="s">
        <v>38</v>
      </c>
    </row>
    <row r="2432" spans="1:21" x14ac:dyDescent="0.35">
      <c r="A2432">
        <v>12597</v>
      </c>
      <c r="B2432" s="1">
        <v>45855</v>
      </c>
      <c r="C2432" s="2">
        <f>YEAR(Table2[Order Date])</f>
        <v>2025</v>
      </c>
      <c r="D2432" s="2" t="str">
        <f>TEXT(Table2[Order Date],"mmm")</f>
        <v>Jul</v>
      </c>
      <c r="E2432" t="s">
        <v>4923</v>
      </c>
      <c r="F2432" t="s">
        <v>28</v>
      </c>
      <c r="G2432" t="s">
        <v>29</v>
      </c>
      <c r="H2432" t="str">
        <f>VLOOKUP(Table2[[#This Row],[City]], Table46[], 2, FALSE)</f>
        <v>Bihar</v>
      </c>
      <c r="I2432" t="s">
        <v>42</v>
      </c>
      <c r="J2432" t="s">
        <v>79</v>
      </c>
      <c r="K2432" t="s">
        <v>4924</v>
      </c>
      <c r="L2432" s="2">
        <v>4</v>
      </c>
      <c r="M2432" s="11">
        <v>60334</v>
      </c>
      <c r="N2432" s="6">
        <v>0</v>
      </c>
      <c r="O2432" s="4">
        <f>Table2[[#This Row],[Discount]]/100</f>
        <v>0</v>
      </c>
      <c r="P2432" s="4" t="str">
        <f>IF(Table2[[#This Row],[Discount%]]=0,"No Discount",
IF(Table2[[#This Row],[Discount%]]&lt;=0.1,"Medium Discount",
IF(Table2[[#This Row],[Discount%]]&lt;=0.2,"High Discount")))</f>
        <v>No Discount</v>
      </c>
      <c r="Q2432" s="9">
        <f>(Table2[Unit_Price]*Table2[Quantity])*(Table2[Discount]/100)</f>
        <v>0</v>
      </c>
      <c r="R2432" s="10">
        <v>241336</v>
      </c>
      <c r="S2432" s="10">
        <v>30326.49</v>
      </c>
      <c r="T2432" s="4">
        <f>Table2[Profit]/Table2[Sales]</f>
        <v>0.12566086286339379</v>
      </c>
      <c r="U2432" t="s">
        <v>38</v>
      </c>
    </row>
    <row r="2433" spans="1:21" x14ac:dyDescent="0.35">
      <c r="A2433">
        <v>12598</v>
      </c>
      <c r="B2433" s="1">
        <v>45462</v>
      </c>
      <c r="C2433" s="2">
        <f>YEAR(Table2[Order Date])</f>
        <v>2024</v>
      </c>
      <c r="D2433" s="2" t="str">
        <f>TEXT(Table2[Order Date],"mmm")</f>
        <v>Jun</v>
      </c>
      <c r="E2433" t="s">
        <v>4925</v>
      </c>
      <c r="F2433" t="s">
        <v>40</v>
      </c>
      <c r="G2433" t="s">
        <v>41</v>
      </c>
      <c r="H2433" t="str">
        <f>VLOOKUP(Table2[[#This Row],[City]], Table46[], 2, FALSE)</f>
        <v>Maharashtra</v>
      </c>
      <c r="I2433" t="s">
        <v>69</v>
      </c>
      <c r="J2433" t="s">
        <v>70</v>
      </c>
      <c r="K2433" t="s">
        <v>4926</v>
      </c>
      <c r="L2433" s="2">
        <v>5</v>
      </c>
      <c r="M2433" s="11">
        <v>19970</v>
      </c>
      <c r="N2433" s="6">
        <v>20</v>
      </c>
      <c r="O2433" s="4">
        <f>Table2[[#This Row],[Discount]]/100</f>
        <v>0.2</v>
      </c>
      <c r="P2433" s="4" t="str">
        <f>IF(Table2[[#This Row],[Discount%]]=0,"No Discount",
IF(Table2[[#This Row],[Discount%]]&lt;=0.1,"Medium Discount",
IF(Table2[[#This Row],[Discount%]]&lt;=0.2,"High Discount")))</f>
        <v>High Discount</v>
      </c>
      <c r="Q2433" s="9">
        <f>(Table2[Unit_Price]*Table2[Quantity])*(Table2[Discount]/100)</f>
        <v>19970</v>
      </c>
      <c r="R2433" s="10">
        <v>79880</v>
      </c>
      <c r="S2433" s="10">
        <v>6881.59</v>
      </c>
      <c r="T2433" s="4">
        <f>Table2[Profit]/Table2[Sales]</f>
        <v>8.6149098647971961E-2</v>
      </c>
      <c r="U2433" t="s">
        <v>33</v>
      </c>
    </row>
    <row r="2434" spans="1:21" x14ac:dyDescent="0.35">
      <c r="A2434">
        <v>12599</v>
      </c>
      <c r="B2434" s="1">
        <v>45310</v>
      </c>
      <c r="C2434" s="2">
        <f>YEAR(Table2[Order Date])</f>
        <v>2024</v>
      </c>
      <c r="D2434" s="2" t="str">
        <f>TEXT(Table2[Order Date],"mmm")</f>
        <v>Jan</v>
      </c>
      <c r="E2434" t="s">
        <v>4927</v>
      </c>
      <c r="F2434" t="s">
        <v>15</v>
      </c>
      <c r="G2434" t="s">
        <v>93</v>
      </c>
      <c r="H2434" t="str">
        <f>VLOOKUP(Table2[[#This Row],[City]], Table46[], 2, FALSE)</f>
        <v>Tamil Nadu</v>
      </c>
      <c r="I2434" t="s">
        <v>17</v>
      </c>
      <c r="J2434" t="s">
        <v>100</v>
      </c>
      <c r="K2434" t="s">
        <v>4928</v>
      </c>
      <c r="L2434" s="2">
        <v>3</v>
      </c>
      <c r="M2434" s="11">
        <v>20911</v>
      </c>
      <c r="N2434" s="6">
        <v>15</v>
      </c>
      <c r="O2434" s="4">
        <f>Table2[[#This Row],[Discount]]/100</f>
        <v>0.15</v>
      </c>
      <c r="P2434" s="4" t="str">
        <f>IF(Table2[[#This Row],[Discount%]]=0,"No Discount",
IF(Table2[[#This Row],[Discount%]]&lt;=0.1,"Medium Discount",
IF(Table2[[#This Row],[Discount%]]&lt;=0.2,"High Discount")))</f>
        <v>High Discount</v>
      </c>
      <c r="Q2434" s="9">
        <f>(Table2[Unit_Price]*Table2[Quantity])*(Table2[Discount]/100)</f>
        <v>9409.9499999999989</v>
      </c>
      <c r="R2434" s="10">
        <v>53323.05</v>
      </c>
      <c r="S2434" s="10">
        <v>10867.33</v>
      </c>
      <c r="T2434" s="4">
        <f>Table2[Profit]/Table2[Sales]</f>
        <v>0.20380173302164822</v>
      </c>
      <c r="U2434" t="s">
        <v>38</v>
      </c>
    </row>
    <row r="2435" spans="1:21" x14ac:dyDescent="0.35">
      <c r="A2435">
        <v>12601</v>
      </c>
      <c r="B2435" s="1">
        <v>45333</v>
      </c>
      <c r="C2435" s="2">
        <f>YEAR(Table2[Order Date])</f>
        <v>2024</v>
      </c>
      <c r="D2435" s="2" t="str">
        <f>TEXT(Table2[Order Date],"mmm")</f>
        <v>Feb</v>
      </c>
      <c r="E2435" t="s">
        <v>4931</v>
      </c>
      <c r="F2435" t="s">
        <v>28</v>
      </c>
      <c r="G2435" t="s">
        <v>29</v>
      </c>
      <c r="H2435" t="str">
        <f>VLOOKUP(Table2[[#This Row],[City]], Table46[], 2, FALSE)</f>
        <v>Bihar</v>
      </c>
      <c r="I2435" t="s">
        <v>30</v>
      </c>
      <c r="J2435" t="s">
        <v>104</v>
      </c>
      <c r="K2435" t="s">
        <v>4932</v>
      </c>
      <c r="L2435" s="2">
        <v>5</v>
      </c>
      <c r="M2435" s="11">
        <v>21728</v>
      </c>
      <c r="N2435" s="6">
        <v>20</v>
      </c>
      <c r="O2435" s="4">
        <f>Table2[[#This Row],[Discount]]/100</f>
        <v>0.2</v>
      </c>
      <c r="P2435" s="4" t="str">
        <f>IF(Table2[[#This Row],[Discount%]]=0,"No Discount",
IF(Table2[[#This Row],[Discount%]]&lt;=0.1,"Medium Discount",
IF(Table2[[#This Row],[Discount%]]&lt;=0.2,"High Discount")))</f>
        <v>High Discount</v>
      </c>
      <c r="Q2435" s="9">
        <f>(Table2[Unit_Price]*Table2[Quantity])*(Table2[Discount]/100)</f>
        <v>21728</v>
      </c>
      <c r="R2435" s="10">
        <v>86912</v>
      </c>
      <c r="S2435" s="10">
        <v>15928.27</v>
      </c>
      <c r="T2435" s="4">
        <f>Table2[Profit]/Table2[Sales]</f>
        <v>0.18326893869661268</v>
      </c>
      <c r="U2435" t="s">
        <v>72</v>
      </c>
    </row>
    <row r="2436" spans="1:21" x14ac:dyDescent="0.35">
      <c r="A2436">
        <v>12602</v>
      </c>
      <c r="B2436" s="1">
        <v>45447</v>
      </c>
      <c r="C2436" s="2">
        <f>YEAR(Table2[Order Date])</f>
        <v>2024</v>
      </c>
      <c r="D2436" s="2" t="str">
        <f>TEXT(Table2[Order Date],"mmm")</f>
        <v>Jun</v>
      </c>
      <c r="E2436" t="s">
        <v>4933</v>
      </c>
      <c r="F2436" t="s">
        <v>15</v>
      </c>
      <c r="G2436" t="s">
        <v>174</v>
      </c>
      <c r="H2436" t="str">
        <f>VLOOKUP(Table2[[#This Row],[City]], Table46[], 2, FALSE)</f>
        <v>Tamil Nadu</v>
      </c>
      <c r="I2436" t="s">
        <v>17</v>
      </c>
      <c r="J2436" t="s">
        <v>55</v>
      </c>
      <c r="K2436" t="s">
        <v>4934</v>
      </c>
      <c r="L2436" s="2">
        <v>1</v>
      </c>
      <c r="M2436" s="11">
        <v>41237</v>
      </c>
      <c r="N2436" s="6">
        <v>15</v>
      </c>
      <c r="O2436" s="4">
        <f>Table2[[#This Row],[Discount]]/100</f>
        <v>0.15</v>
      </c>
      <c r="P2436" s="4" t="str">
        <f>IF(Table2[[#This Row],[Discount%]]=0,"No Discount",
IF(Table2[[#This Row],[Discount%]]&lt;=0.1,"Medium Discount",
IF(Table2[[#This Row],[Discount%]]&lt;=0.2,"High Discount")))</f>
        <v>High Discount</v>
      </c>
      <c r="Q2436" s="9">
        <f>(Table2[Unit_Price]*Table2[Quantity])*(Table2[Discount]/100)</f>
        <v>6185.55</v>
      </c>
      <c r="R2436" s="10">
        <v>35051.449999999997</v>
      </c>
      <c r="S2436" s="10">
        <v>8215.5499999999993</v>
      </c>
      <c r="T2436" s="4">
        <f>Table2[Profit]/Table2[Sales]</f>
        <v>0.2343854533835262</v>
      </c>
      <c r="U2436" t="s">
        <v>33</v>
      </c>
    </row>
    <row r="2437" spans="1:21" x14ac:dyDescent="0.35">
      <c r="A2437">
        <v>12603</v>
      </c>
      <c r="B2437" s="1">
        <v>45848</v>
      </c>
      <c r="C2437" s="2">
        <f>YEAR(Table2[Order Date])</f>
        <v>2025</v>
      </c>
      <c r="D2437" s="2" t="str">
        <f>TEXT(Table2[Order Date],"mmm")</f>
        <v>Jul</v>
      </c>
      <c r="E2437" t="s">
        <v>4935</v>
      </c>
      <c r="F2437" t="s">
        <v>22</v>
      </c>
      <c r="G2437" t="s">
        <v>54</v>
      </c>
      <c r="H2437" t="str">
        <f>VLOOKUP(Table2[[#This Row],[City]], Table46[], 2, FALSE)</f>
        <v>Uttar Pradesh</v>
      </c>
      <c r="I2437" t="s">
        <v>24</v>
      </c>
      <c r="J2437" t="s">
        <v>36</v>
      </c>
      <c r="K2437" t="s">
        <v>4936</v>
      </c>
      <c r="L2437" s="2">
        <v>1</v>
      </c>
      <c r="M2437" s="11">
        <v>78111</v>
      </c>
      <c r="N2437" s="6">
        <v>5</v>
      </c>
      <c r="O2437" s="4">
        <f>Table2[[#This Row],[Discount]]/100</f>
        <v>0.05</v>
      </c>
      <c r="P2437" s="4" t="str">
        <f>IF(Table2[[#This Row],[Discount%]]=0,"No Discount",
IF(Table2[[#This Row],[Discount%]]&lt;=0.1,"Medium Discount",
IF(Table2[[#This Row],[Discount%]]&lt;=0.2,"High Discount")))</f>
        <v>Medium Discount</v>
      </c>
      <c r="Q2437" s="9">
        <f>(Table2[Unit_Price]*Table2[Quantity])*(Table2[Discount]/100)</f>
        <v>3905.55</v>
      </c>
      <c r="R2437" s="10">
        <v>74205.45</v>
      </c>
      <c r="S2437" s="10">
        <v>8076.51</v>
      </c>
      <c r="T2437" s="4">
        <f>Table2[Profit]/Table2[Sales]</f>
        <v>0.10883984936416397</v>
      </c>
      <c r="U2437" t="s">
        <v>20</v>
      </c>
    </row>
    <row r="2438" spans="1:21" x14ac:dyDescent="0.35">
      <c r="A2438">
        <v>12604</v>
      </c>
      <c r="B2438" s="1">
        <v>45533</v>
      </c>
      <c r="C2438" s="2">
        <f>YEAR(Table2[Order Date])</f>
        <v>2024</v>
      </c>
      <c r="D2438" s="2" t="str">
        <f>TEXT(Table2[Order Date],"mmm")</f>
        <v>Aug</v>
      </c>
      <c r="E2438" t="s">
        <v>4937</v>
      </c>
      <c r="F2438" t="s">
        <v>22</v>
      </c>
      <c r="G2438" t="s">
        <v>54</v>
      </c>
      <c r="H2438" t="str">
        <f>VLOOKUP(Table2[[#This Row],[City]], Table46[], 2, FALSE)</f>
        <v>Uttar Pradesh</v>
      </c>
      <c r="I2438" t="s">
        <v>46</v>
      </c>
      <c r="J2438" t="s">
        <v>141</v>
      </c>
      <c r="K2438" t="s">
        <v>4938</v>
      </c>
      <c r="L2438" s="2">
        <v>4</v>
      </c>
      <c r="M2438" s="11">
        <v>21672</v>
      </c>
      <c r="N2438" s="6">
        <v>20</v>
      </c>
      <c r="O2438" s="4">
        <f>Table2[[#This Row],[Discount]]/100</f>
        <v>0.2</v>
      </c>
      <c r="P2438" s="4" t="str">
        <f>IF(Table2[[#This Row],[Discount%]]=0,"No Discount",
IF(Table2[[#This Row],[Discount%]]&lt;=0.1,"Medium Discount",
IF(Table2[[#This Row],[Discount%]]&lt;=0.2,"High Discount")))</f>
        <v>High Discount</v>
      </c>
      <c r="Q2438" s="9">
        <f>(Table2[Unit_Price]*Table2[Quantity])*(Table2[Discount]/100)</f>
        <v>17337.600000000002</v>
      </c>
      <c r="R2438" s="10">
        <v>69350.399999999994</v>
      </c>
      <c r="S2438" s="10">
        <v>16957.84</v>
      </c>
      <c r="T2438" s="4">
        <f>Table2[Profit]/Table2[Sales]</f>
        <v>0.24452404023624957</v>
      </c>
      <c r="U2438" t="s">
        <v>33</v>
      </c>
    </row>
    <row r="2439" spans="1:21" x14ac:dyDescent="0.35">
      <c r="A2439">
        <v>12605</v>
      </c>
      <c r="B2439" s="1">
        <v>45697</v>
      </c>
      <c r="C2439" s="2">
        <f>YEAR(Table2[Order Date])</f>
        <v>2025</v>
      </c>
      <c r="D2439" s="2" t="str">
        <f>TEXT(Table2[Order Date],"mmm")</f>
        <v>Feb</v>
      </c>
      <c r="E2439" t="s">
        <v>4939</v>
      </c>
      <c r="F2439" t="s">
        <v>15</v>
      </c>
      <c r="G2439" t="s">
        <v>93</v>
      </c>
      <c r="H2439" t="str">
        <f>VLOOKUP(Table2[[#This Row],[City]], Table46[], 2, FALSE)</f>
        <v>Tamil Nadu</v>
      </c>
      <c r="I2439" t="s">
        <v>96</v>
      </c>
      <c r="J2439" t="s">
        <v>138</v>
      </c>
      <c r="K2439" t="s">
        <v>4940</v>
      </c>
      <c r="L2439" s="2">
        <v>1</v>
      </c>
      <c r="M2439" s="11">
        <v>12702</v>
      </c>
      <c r="N2439" s="6">
        <v>20</v>
      </c>
      <c r="O2439" s="4">
        <f>Table2[[#This Row],[Discount]]/100</f>
        <v>0.2</v>
      </c>
      <c r="P2439" s="4" t="str">
        <f>IF(Table2[[#This Row],[Discount%]]=0,"No Discount",
IF(Table2[[#This Row],[Discount%]]&lt;=0.1,"Medium Discount",
IF(Table2[[#This Row],[Discount%]]&lt;=0.2,"High Discount")))</f>
        <v>High Discount</v>
      </c>
      <c r="Q2439" s="9">
        <f>(Table2[Unit_Price]*Table2[Quantity])*(Table2[Discount]/100)</f>
        <v>2540.4</v>
      </c>
      <c r="R2439" s="10">
        <v>10161.6</v>
      </c>
      <c r="S2439" s="10">
        <v>1589.45</v>
      </c>
      <c r="T2439" s="4">
        <f>Table2[Profit]/Table2[Sales]</f>
        <v>0.15641729648874192</v>
      </c>
      <c r="U2439" t="s">
        <v>38</v>
      </c>
    </row>
    <row r="2440" spans="1:21" x14ac:dyDescent="0.35">
      <c r="A2440">
        <v>12606</v>
      </c>
      <c r="B2440" s="1">
        <v>45678</v>
      </c>
      <c r="C2440" s="2">
        <f>YEAR(Table2[Order Date])</f>
        <v>2025</v>
      </c>
      <c r="D2440" s="2" t="str">
        <f>TEXT(Table2[Order Date],"mmm")</f>
        <v>Jan</v>
      </c>
      <c r="E2440" t="s">
        <v>4941</v>
      </c>
      <c r="F2440" t="s">
        <v>40</v>
      </c>
      <c r="G2440" t="s">
        <v>62</v>
      </c>
      <c r="H2440" t="str">
        <f>VLOOKUP(Table2[[#This Row],[City]], Table46[], 2, FALSE)</f>
        <v>Goa</v>
      </c>
      <c r="I2440" t="s">
        <v>75</v>
      </c>
      <c r="J2440" t="s">
        <v>204</v>
      </c>
      <c r="K2440" t="s">
        <v>2497</v>
      </c>
      <c r="L2440" s="2">
        <v>4</v>
      </c>
      <c r="M2440" s="11">
        <v>25020</v>
      </c>
      <c r="N2440" s="6">
        <v>15</v>
      </c>
      <c r="O2440" s="4">
        <f>Table2[[#This Row],[Discount]]/100</f>
        <v>0.15</v>
      </c>
      <c r="P2440" s="4" t="str">
        <f>IF(Table2[[#This Row],[Discount%]]=0,"No Discount",
IF(Table2[[#This Row],[Discount%]]&lt;=0.1,"Medium Discount",
IF(Table2[[#This Row],[Discount%]]&lt;=0.2,"High Discount")))</f>
        <v>High Discount</v>
      </c>
      <c r="Q2440" s="9">
        <f>(Table2[Unit_Price]*Table2[Quantity])*(Table2[Discount]/100)</f>
        <v>15012</v>
      </c>
      <c r="R2440" s="10">
        <v>85068</v>
      </c>
      <c r="S2440" s="10">
        <v>14812.07</v>
      </c>
      <c r="T2440" s="4">
        <f>Table2[Profit]/Table2[Sales]</f>
        <v>0.17412035077820096</v>
      </c>
      <c r="U2440" t="s">
        <v>38</v>
      </c>
    </row>
    <row r="2441" spans="1:21" x14ac:dyDescent="0.35">
      <c r="A2441">
        <v>12607</v>
      </c>
      <c r="B2441" s="1">
        <v>45499</v>
      </c>
      <c r="C2441" s="2">
        <f>YEAR(Table2[Order Date])</f>
        <v>2024</v>
      </c>
      <c r="D2441" s="2" t="str">
        <f>TEXT(Table2[Order Date],"mmm")</f>
        <v>Jul</v>
      </c>
      <c r="E2441" t="s">
        <v>4942</v>
      </c>
      <c r="F2441" t="s">
        <v>15</v>
      </c>
      <c r="G2441" t="s">
        <v>68</v>
      </c>
      <c r="H2441" t="str">
        <f>VLOOKUP(Table2[[#This Row],[City]], Table46[], 2, FALSE)</f>
        <v>Telangana</v>
      </c>
      <c r="I2441" t="s">
        <v>75</v>
      </c>
      <c r="J2441" t="s">
        <v>204</v>
      </c>
      <c r="K2441" t="s">
        <v>4910</v>
      </c>
      <c r="L2441" s="2">
        <v>1</v>
      </c>
      <c r="M2441" s="11">
        <v>65804</v>
      </c>
      <c r="N2441" s="6">
        <v>10</v>
      </c>
      <c r="O2441" s="4">
        <f>Table2[[#This Row],[Discount]]/100</f>
        <v>0.1</v>
      </c>
      <c r="P2441" s="4" t="str">
        <f>IF(Table2[[#This Row],[Discount%]]=0,"No Discount",
IF(Table2[[#This Row],[Discount%]]&lt;=0.1,"Medium Discount",
IF(Table2[[#This Row],[Discount%]]&lt;=0.2,"High Discount")))</f>
        <v>Medium Discount</v>
      </c>
      <c r="Q2441" s="9">
        <f>(Table2[Unit_Price]*Table2[Quantity])*(Table2[Discount]/100)</f>
        <v>6580.4000000000005</v>
      </c>
      <c r="R2441" s="10">
        <v>59223.6</v>
      </c>
      <c r="S2441" s="10">
        <v>11869.84</v>
      </c>
      <c r="T2441" s="4">
        <f>Table2[Profit]/Table2[Sales]</f>
        <v>0.2004241552354129</v>
      </c>
      <c r="U2441" t="s">
        <v>38</v>
      </c>
    </row>
    <row r="2442" spans="1:21" x14ac:dyDescent="0.35">
      <c r="A2442">
        <v>12608</v>
      </c>
      <c r="B2442" s="1">
        <v>45713</v>
      </c>
      <c r="C2442" s="2">
        <f>YEAR(Table2[Order Date])</f>
        <v>2025</v>
      </c>
      <c r="D2442" s="2" t="str">
        <f>TEXT(Table2[Order Date],"mmm")</f>
        <v>Feb</v>
      </c>
      <c r="E2442" t="s">
        <v>4943</v>
      </c>
      <c r="F2442" t="s">
        <v>22</v>
      </c>
      <c r="G2442" t="s">
        <v>54</v>
      </c>
      <c r="H2442" t="str">
        <f>VLOOKUP(Table2[[#This Row],[City]], Table46[], 2, FALSE)</f>
        <v>Uttar Pradesh</v>
      </c>
      <c r="I2442" t="s">
        <v>86</v>
      </c>
      <c r="J2442" t="s">
        <v>171</v>
      </c>
      <c r="K2442" t="s">
        <v>4944</v>
      </c>
      <c r="L2442" s="2">
        <v>4</v>
      </c>
      <c r="M2442" s="11">
        <v>57786</v>
      </c>
      <c r="N2442" s="6">
        <v>10</v>
      </c>
      <c r="O2442" s="4">
        <f>Table2[[#This Row],[Discount]]/100</f>
        <v>0.1</v>
      </c>
      <c r="P2442" s="4" t="str">
        <f>IF(Table2[[#This Row],[Discount%]]=0,"No Discount",
IF(Table2[[#This Row],[Discount%]]&lt;=0.1,"Medium Discount",
IF(Table2[[#This Row],[Discount%]]&lt;=0.2,"High Discount")))</f>
        <v>Medium Discount</v>
      </c>
      <c r="Q2442" s="9">
        <f>(Table2[Unit_Price]*Table2[Quantity])*(Table2[Discount]/100)</f>
        <v>23114.400000000001</v>
      </c>
      <c r="R2442" s="10">
        <v>208029.6</v>
      </c>
      <c r="S2442" s="10">
        <v>42129.51</v>
      </c>
      <c r="T2442" s="4">
        <f>Table2[Profit]/Table2[Sales]</f>
        <v>0.2025169014409488</v>
      </c>
      <c r="U2442" t="s">
        <v>33</v>
      </c>
    </row>
    <row r="2443" spans="1:21" x14ac:dyDescent="0.35">
      <c r="A2443">
        <v>12609</v>
      </c>
      <c r="B2443" s="1">
        <v>45434</v>
      </c>
      <c r="C2443" s="2">
        <f>YEAR(Table2[Order Date])</f>
        <v>2024</v>
      </c>
      <c r="D2443" s="2" t="str">
        <f>TEXT(Table2[Order Date],"mmm")</f>
        <v>May</v>
      </c>
      <c r="E2443" t="s">
        <v>4945</v>
      </c>
      <c r="F2443" t="s">
        <v>22</v>
      </c>
      <c r="G2443" t="s">
        <v>74</v>
      </c>
      <c r="H2443" t="str">
        <f>VLOOKUP(Table2[[#This Row],[City]], Table46[], 2, FALSE)</f>
        <v>Chandigarh</v>
      </c>
      <c r="I2443" t="s">
        <v>30</v>
      </c>
      <c r="J2443" t="s">
        <v>104</v>
      </c>
      <c r="K2443" t="s">
        <v>4946</v>
      </c>
      <c r="L2443" s="2">
        <v>5</v>
      </c>
      <c r="M2443" s="11">
        <v>34221</v>
      </c>
      <c r="N2443" s="6">
        <v>0</v>
      </c>
      <c r="O2443" s="4">
        <f>Table2[[#This Row],[Discount]]/100</f>
        <v>0</v>
      </c>
      <c r="P2443" s="4" t="str">
        <f>IF(Table2[[#This Row],[Discount%]]=0,"No Discount",
IF(Table2[[#This Row],[Discount%]]&lt;=0.1,"Medium Discount",
IF(Table2[[#This Row],[Discount%]]&lt;=0.2,"High Discount")))</f>
        <v>No Discount</v>
      </c>
      <c r="Q2443" s="9">
        <f>(Table2[Unit_Price]*Table2[Quantity])*(Table2[Discount]/100)</f>
        <v>0</v>
      </c>
      <c r="R2443" s="10">
        <v>171105</v>
      </c>
      <c r="S2443" s="10">
        <v>42580.32</v>
      </c>
      <c r="T2443" s="4">
        <f>Table2[Profit]/Table2[Sales]</f>
        <v>0.24885491364951345</v>
      </c>
      <c r="U2443" t="s">
        <v>33</v>
      </c>
    </row>
    <row r="2444" spans="1:21" x14ac:dyDescent="0.35">
      <c r="A2444">
        <v>12610</v>
      </c>
      <c r="B2444" s="1">
        <v>45394</v>
      </c>
      <c r="C2444" s="2">
        <f>YEAR(Table2[Order Date])</f>
        <v>2024</v>
      </c>
      <c r="D2444" s="2" t="str">
        <f>TEXT(Table2[Order Date],"mmm")</f>
        <v>Apr</v>
      </c>
      <c r="E2444" t="s">
        <v>4947</v>
      </c>
      <c r="F2444" t="s">
        <v>15</v>
      </c>
      <c r="G2444" t="s">
        <v>93</v>
      </c>
      <c r="H2444" t="str">
        <f>VLOOKUP(Table2[[#This Row],[City]], Table46[], 2, FALSE)</f>
        <v>Tamil Nadu</v>
      </c>
      <c r="I2444" t="s">
        <v>17</v>
      </c>
      <c r="J2444" t="s">
        <v>18</v>
      </c>
      <c r="K2444" t="s">
        <v>4948</v>
      </c>
      <c r="L2444" s="2">
        <v>5</v>
      </c>
      <c r="M2444" s="11">
        <v>71772</v>
      </c>
      <c r="N2444" s="6">
        <v>15</v>
      </c>
      <c r="O2444" s="4">
        <f>Table2[[#This Row],[Discount]]/100</f>
        <v>0.15</v>
      </c>
      <c r="P2444" s="4" t="str">
        <f>IF(Table2[[#This Row],[Discount%]]=0,"No Discount",
IF(Table2[[#This Row],[Discount%]]&lt;=0.1,"Medium Discount",
IF(Table2[[#This Row],[Discount%]]&lt;=0.2,"High Discount")))</f>
        <v>High Discount</v>
      </c>
      <c r="Q2444" s="9">
        <f>(Table2[Unit_Price]*Table2[Quantity])*(Table2[Discount]/100)</f>
        <v>53829</v>
      </c>
      <c r="R2444" s="10">
        <v>305031</v>
      </c>
      <c r="S2444" s="10">
        <v>42045.35</v>
      </c>
      <c r="T2444" s="4">
        <f>Table2[Profit]/Table2[Sales]</f>
        <v>0.13783959663116208</v>
      </c>
      <c r="U2444" t="s">
        <v>20</v>
      </c>
    </row>
    <row r="2445" spans="1:21" x14ac:dyDescent="0.35">
      <c r="A2445">
        <v>12611</v>
      </c>
      <c r="B2445" s="1">
        <v>45551</v>
      </c>
      <c r="C2445" s="2">
        <f>YEAR(Table2[Order Date])</f>
        <v>2024</v>
      </c>
      <c r="D2445" s="2" t="str">
        <f>TEXT(Table2[Order Date],"mmm")</f>
        <v>Sep</v>
      </c>
      <c r="E2445" t="s">
        <v>4949</v>
      </c>
      <c r="F2445" t="s">
        <v>40</v>
      </c>
      <c r="G2445" t="s">
        <v>50</v>
      </c>
      <c r="H2445" t="str">
        <f>VLOOKUP(Table2[[#This Row],[City]], Table46[], 2, FALSE)</f>
        <v>Maharashtra</v>
      </c>
      <c r="I2445" t="s">
        <v>75</v>
      </c>
      <c r="J2445" t="s">
        <v>76</v>
      </c>
      <c r="K2445" t="s">
        <v>4950</v>
      </c>
      <c r="L2445" s="2">
        <v>2</v>
      </c>
      <c r="M2445" s="11">
        <v>71205</v>
      </c>
      <c r="N2445" s="6">
        <v>15</v>
      </c>
      <c r="O2445" s="4">
        <f>Table2[[#This Row],[Discount]]/100</f>
        <v>0.15</v>
      </c>
      <c r="P2445" s="4" t="str">
        <f>IF(Table2[[#This Row],[Discount%]]=0,"No Discount",
IF(Table2[[#This Row],[Discount%]]&lt;=0.1,"Medium Discount",
IF(Table2[[#This Row],[Discount%]]&lt;=0.2,"High Discount")))</f>
        <v>High Discount</v>
      </c>
      <c r="Q2445" s="9">
        <f>(Table2[Unit_Price]*Table2[Quantity])*(Table2[Discount]/100)</f>
        <v>21361.5</v>
      </c>
      <c r="R2445" s="10">
        <v>121048.5</v>
      </c>
      <c r="S2445" s="10">
        <v>13122.19</v>
      </c>
      <c r="T2445" s="4">
        <f>Table2[Profit]/Table2[Sales]</f>
        <v>0.10840439988930058</v>
      </c>
      <c r="U2445" t="s">
        <v>38</v>
      </c>
    </row>
    <row r="2446" spans="1:21" x14ac:dyDescent="0.35">
      <c r="A2446">
        <v>12612</v>
      </c>
      <c r="B2446" s="1">
        <v>45274</v>
      </c>
      <c r="C2446" s="2">
        <f>YEAR(Table2[Order Date])</f>
        <v>2023</v>
      </c>
      <c r="D2446" s="2" t="str">
        <f>TEXT(Table2[Order Date],"mmm")</f>
        <v>Dec</v>
      </c>
      <c r="E2446" t="s">
        <v>4951</v>
      </c>
      <c r="F2446" t="s">
        <v>28</v>
      </c>
      <c r="G2446" t="s">
        <v>144</v>
      </c>
      <c r="H2446" t="str">
        <f>VLOOKUP(Table2[[#This Row],[City]], Table46[], 2, FALSE)</f>
        <v>Assam</v>
      </c>
      <c r="I2446" t="s">
        <v>75</v>
      </c>
      <c r="J2446" t="s">
        <v>409</v>
      </c>
      <c r="K2446" t="s">
        <v>410</v>
      </c>
      <c r="L2446" s="2">
        <v>5</v>
      </c>
      <c r="M2446" s="11">
        <v>23305</v>
      </c>
      <c r="N2446" s="6">
        <v>0</v>
      </c>
      <c r="O2446" s="4">
        <f>Table2[[#This Row],[Discount]]/100</f>
        <v>0</v>
      </c>
      <c r="P2446" s="4" t="str">
        <f>IF(Table2[[#This Row],[Discount%]]=0,"No Discount",
IF(Table2[[#This Row],[Discount%]]&lt;=0.1,"Medium Discount",
IF(Table2[[#This Row],[Discount%]]&lt;=0.2,"High Discount")))</f>
        <v>No Discount</v>
      </c>
      <c r="Q2446" s="9">
        <f>(Table2[Unit_Price]*Table2[Quantity])*(Table2[Discount]/100)</f>
        <v>0</v>
      </c>
      <c r="R2446" s="10">
        <v>116525</v>
      </c>
      <c r="S2446" s="10">
        <v>28533.39</v>
      </c>
      <c r="T2446" s="4">
        <f>Table2[Profit]/Table2[Sales]</f>
        <v>0.24486925552456554</v>
      </c>
      <c r="U2446" t="s">
        <v>38</v>
      </c>
    </row>
    <row r="2447" spans="1:21" x14ac:dyDescent="0.35">
      <c r="A2447">
        <v>12613</v>
      </c>
      <c r="B2447" s="1">
        <v>45743</v>
      </c>
      <c r="C2447" s="2">
        <f>YEAR(Table2[Order Date])</f>
        <v>2025</v>
      </c>
      <c r="D2447" s="2" t="str">
        <f>TEXT(Table2[Order Date],"mmm")</f>
        <v>Mar</v>
      </c>
      <c r="E2447" t="s">
        <v>4952</v>
      </c>
      <c r="F2447" t="s">
        <v>28</v>
      </c>
      <c r="G2447" t="s">
        <v>85</v>
      </c>
      <c r="H2447" t="str">
        <f>VLOOKUP(Table2[[#This Row],[City]], Table46[], 2, FALSE)</f>
        <v>Odisha</v>
      </c>
      <c r="I2447" t="s">
        <v>17</v>
      </c>
      <c r="J2447" t="s">
        <v>18</v>
      </c>
      <c r="K2447" t="s">
        <v>4953</v>
      </c>
      <c r="L2447" s="2">
        <v>1</v>
      </c>
      <c r="M2447" s="11">
        <v>74364</v>
      </c>
      <c r="N2447" s="6">
        <v>15</v>
      </c>
      <c r="O2447" s="4">
        <f>Table2[[#This Row],[Discount]]/100</f>
        <v>0.15</v>
      </c>
      <c r="P2447" s="4" t="str">
        <f>IF(Table2[[#This Row],[Discount%]]=0,"No Discount",
IF(Table2[[#This Row],[Discount%]]&lt;=0.1,"Medium Discount",
IF(Table2[[#This Row],[Discount%]]&lt;=0.2,"High Discount")))</f>
        <v>High Discount</v>
      </c>
      <c r="Q2447" s="9">
        <f>(Table2[Unit_Price]*Table2[Quantity])*(Table2[Discount]/100)</f>
        <v>11154.6</v>
      </c>
      <c r="R2447" s="10">
        <v>63209.4</v>
      </c>
      <c r="S2447" s="10">
        <v>4085.25</v>
      </c>
      <c r="T2447" s="4">
        <f>Table2[Profit]/Table2[Sales]</f>
        <v>6.4630418893392438E-2</v>
      </c>
      <c r="U2447" t="s">
        <v>33</v>
      </c>
    </row>
    <row r="2448" spans="1:21" x14ac:dyDescent="0.35">
      <c r="A2448">
        <v>12614</v>
      </c>
      <c r="B2448" s="1">
        <v>45660</v>
      </c>
      <c r="C2448" s="2">
        <f>YEAR(Table2[Order Date])</f>
        <v>2025</v>
      </c>
      <c r="D2448" s="2" t="str">
        <f>TEXT(Table2[Order Date],"mmm")</f>
        <v>Jan</v>
      </c>
      <c r="E2448" t="s">
        <v>4954</v>
      </c>
      <c r="F2448" t="s">
        <v>15</v>
      </c>
      <c r="G2448" t="s">
        <v>174</v>
      </c>
      <c r="H2448" t="str">
        <f>VLOOKUP(Table2[[#This Row],[City]], Table46[], 2, FALSE)</f>
        <v>Tamil Nadu</v>
      </c>
      <c r="I2448" t="s">
        <v>86</v>
      </c>
      <c r="J2448" t="s">
        <v>118</v>
      </c>
      <c r="K2448" t="s">
        <v>2751</v>
      </c>
      <c r="L2448" s="2">
        <v>1</v>
      </c>
      <c r="M2448" s="11">
        <v>65706</v>
      </c>
      <c r="N2448" s="6">
        <v>0</v>
      </c>
      <c r="O2448" s="4">
        <f>Table2[[#This Row],[Discount]]/100</f>
        <v>0</v>
      </c>
      <c r="P2448" s="4" t="str">
        <f>IF(Table2[[#This Row],[Discount%]]=0,"No Discount",
IF(Table2[[#This Row],[Discount%]]&lt;=0.1,"Medium Discount",
IF(Table2[[#This Row],[Discount%]]&lt;=0.2,"High Discount")))</f>
        <v>No Discount</v>
      </c>
      <c r="Q2448" s="9">
        <f>(Table2[Unit_Price]*Table2[Quantity])*(Table2[Discount]/100)</f>
        <v>0</v>
      </c>
      <c r="R2448" s="10">
        <v>65706</v>
      </c>
      <c r="S2448" s="10">
        <v>14494.42</v>
      </c>
      <c r="T2448" s="4">
        <f>Table2[Profit]/Table2[Sales]</f>
        <v>0.2205950750311996</v>
      </c>
      <c r="U2448" t="s">
        <v>38</v>
      </c>
    </row>
    <row r="2449" spans="1:21" x14ac:dyDescent="0.35">
      <c r="A2449">
        <v>12615</v>
      </c>
      <c r="B2449" s="1">
        <v>45210</v>
      </c>
      <c r="C2449" s="2">
        <f>YEAR(Table2[Order Date])</f>
        <v>2023</v>
      </c>
      <c r="D2449" s="2" t="str">
        <f>TEXT(Table2[Order Date],"mmm")</f>
        <v>Oct</v>
      </c>
      <c r="E2449" t="s">
        <v>4955</v>
      </c>
      <c r="F2449" t="s">
        <v>40</v>
      </c>
      <c r="G2449" t="s">
        <v>41</v>
      </c>
      <c r="H2449" t="str">
        <f>VLOOKUP(Table2[[#This Row],[City]], Table46[], 2, FALSE)</f>
        <v>Maharashtra</v>
      </c>
      <c r="I2449" t="s">
        <v>46</v>
      </c>
      <c r="J2449" t="s">
        <v>141</v>
      </c>
      <c r="K2449" t="s">
        <v>4956</v>
      </c>
      <c r="L2449" s="2">
        <v>5</v>
      </c>
      <c r="M2449" s="11">
        <v>70724</v>
      </c>
      <c r="N2449" s="6">
        <v>20</v>
      </c>
      <c r="O2449" s="4">
        <f>Table2[[#This Row],[Discount]]/100</f>
        <v>0.2</v>
      </c>
      <c r="P2449" s="4" t="str">
        <f>IF(Table2[[#This Row],[Discount%]]=0,"No Discount",
IF(Table2[[#This Row],[Discount%]]&lt;=0.1,"Medium Discount",
IF(Table2[[#This Row],[Discount%]]&lt;=0.2,"High Discount")))</f>
        <v>High Discount</v>
      </c>
      <c r="Q2449" s="9">
        <f>(Table2[Unit_Price]*Table2[Quantity])*(Table2[Discount]/100)</f>
        <v>70724</v>
      </c>
      <c r="R2449" s="10">
        <v>282896</v>
      </c>
      <c r="S2449" s="10">
        <v>34980.080000000002</v>
      </c>
      <c r="T2449" s="4">
        <f>Table2[Profit]/Table2[Sales]</f>
        <v>0.12364996323737346</v>
      </c>
      <c r="U2449" t="s">
        <v>83</v>
      </c>
    </row>
    <row r="2450" spans="1:21" x14ac:dyDescent="0.35">
      <c r="A2450">
        <v>12616</v>
      </c>
      <c r="B2450" s="1">
        <v>45419</v>
      </c>
      <c r="C2450" s="2">
        <f>YEAR(Table2[Order Date])</f>
        <v>2024</v>
      </c>
      <c r="D2450" s="2" t="str">
        <f>TEXT(Table2[Order Date],"mmm")</f>
        <v>May</v>
      </c>
      <c r="E2450" t="s">
        <v>4957</v>
      </c>
      <c r="F2450" t="s">
        <v>15</v>
      </c>
      <c r="G2450" t="s">
        <v>174</v>
      </c>
      <c r="H2450" t="str">
        <f>VLOOKUP(Table2[[#This Row],[City]], Table46[], 2, FALSE)</f>
        <v>Tamil Nadu</v>
      </c>
      <c r="I2450" t="s">
        <v>24</v>
      </c>
      <c r="J2450" t="s">
        <v>133</v>
      </c>
      <c r="K2450" t="s">
        <v>4958</v>
      </c>
      <c r="L2450" s="2">
        <v>3</v>
      </c>
      <c r="M2450" s="11">
        <v>2118</v>
      </c>
      <c r="N2450" s="6">
        <v>0</v>
      </c>
      <c r="O2450" s="4">
        <f>Table2[[#This Row],[Discount]]/100</f>
        <v>0</v>
      </c>
      <c r="P2450" s="4" t="str">
        <f>IF(Table2[[#This Row],[Discount%]]=0,"No Discount",
IF(Table2[[#This Row],[Discount%]]&lt;=0.1,"Medium Discount",
IF(Table2[[#This Row],[Discount%]]&lt;=0.2,"High Discount")))</f>
        <v>No Discount</v>
      </c>
      <c r="Q2450" s="9">
        <f>(Table2[Unit_Price]*Table2[Quantity])*(Table2[Discount]/100)</f>
        <v>0</v>
      </c>
      <c r="R2450" s="10">
        <v>6354</v>
      </c>
      <c r="S2450" s="10">
        <v>1116.94</v>
      </c>
      <c r="T2450" s="4">
        <f>Table2[Profit]/Table2[Sales]</f>
        <v>0.17578533207428393</v>
      </c>
      <c r="U2450" t="s">
        <v>83</v>
      </c>
    </row>
    <row r="2451" spans="1:21" x14ac:dyDescent="0.35">
      <c r="A2451">
        <v>12617</v>
      </c>
      <c r="B2451" s="1">
        <v>45833</v>
      </c>
      <c r="C2451" s="2">
        <f>YEAR(Table2[Order Date])</f>
        <v>2025</v>
      </c>
      <c r="D2451" s="2" t="str">
        <f>TEXT(Table2[Order Date],"mmm")</f>
        <v>Jun</v>
      </c>
      <c r="E2451" t="s">
        <v>4959</v>
      </c>
      <c r="F2451" t="s">
        <v>40</v>
      </c>
      <c r="G2451" t="s">
        <v>103</v>
      </c>
      <c r="H2451" t="str">
        <f>VLOOKUP(Table2[[#This Row],[City]], Table46[], 2, FALSE)</f>
        <v>Gujarat</v>
      </c>
      <c r="I2451" t="s">
        <v>30</v>
      </c>
      <c r="J2451" t="s">
        <v>227</v>
      </c>
      <c r="K2451" t="s">
        <v>4960</v>
      </c>
      <c r="L2451" s="2">
        <v>1</v>
      </c>
      <c r="M2451" s="11">
        <v>7064</v>
      </c>
      <c r="N2451" s="6">
        <v>15</v>
      </c>
      <c r="O2451" s="4">
        <f>Table2[[#This Row],[Discount]]/100</f>
        <v>0.15</v>
      </c>
      <c r="P2451" s="4" t="str">
        <f>IF(Table2[[#This Row],[Discount%]]=0,"No Discount",
IF(Table2[[#This Row],[Discount%]]&lt;=0.1,"Medium Discount",
IF(Table2[[#This Row],[Discount%]]&lt;=0.2,"High Discount")))</f>
        <v>High Discount</v>
      </c>
      <c r="Q2451" s="9">
        <f>(Table2[Unit_Price]*Table2[Quantity])*(Table2[Discount]/100)</f>
        <v>1059.5999999999999</v>
      </c>
      <c r="R2451" s="10">
        <v>6004.4</v>
      </c>
      <c r="S2451" s="10">
        <v>884.52</v>
      </c>
      <c r="T2451" s="4">
        <f>Table2[Profit]/Table2[Sales]</f>
        <v>0.14731197122110454</v>
      </c>
      <c r="U2451" t="s">
        <v>20</v>
      </c>
    </row>
    <row r="2452" spans="1:21" x14ac:dyDescent="0.35">
      <c r="A2452">
        <v>12618</v>
      </c>
      <c r="B2452" s="1">
        <v>45260</v>
      </c>
      <c r="C2452" s="2">
        <f>YEAR(Table2[Order Date])</f>
        <v>2023</v>
      </c>
      <c r="D2452" s="2" t="str">
        <f>TEXT(Table2[Order Date],"mmm")</f>
        <v>Nov</v>
      </c>
      <c r="E2452" t="s">
        <v>4961</v>
      </c>
      <c r="F2452" t="s">
        <v>40</v>
      </c>
      <c r="G2452" t="s">
        <v>62</v>
      </c>
      <c r="H2452" t="str">
        <f>VLOOKUP(Table2[[#This Row],[City]], Table46[], 2, FALSE)</f>
        <v>Goa</v>
      </c>
      <c r="I2452" t="s">
        <v>129</v>
      </c>
      <c r="J2452" t="s">
        <v>164</v>
      </c>
      <c r="K2452" t="s">
        <v>4962</v>
      </c>
      <c r="L2452" s="2">
        <v>3</v>
      </c>
      <c r="M2452" s="11">
        <v>15061</v>
      </c>
      <c r="N2452" s="6">
        <v>20</v>
      </c>
      <c r="O2452" s="4">
        <f>Table2[[#This Row],[Discount]]/100</f>
        <v>0.2</v>
      </c>
      <c r="P2452" s="4" t="str">
        <f>IF(Table2[[#This Row],[Discount%]]=0,"No Discount",
IF(Table2[[#This Row],[Discount%]]&lt;=0.1,"Medium Discount",
IF(Table2[[#This Row],[Discount%]]&lt;=0.2,"High Discount")))</f>
        <v>High Discount</v>
      </c>
      <c r="Q2452" s="9">
        <f>(Table2[Unit_Price]*Table2[Quantity])*(Table2[Discount]/100)</f>
        <v>9036.6</v>
      </c>
      <c r="R2452" s="10">
        <v>36146.400000000001</v>
      </c>
      <c r="S2452" s="10">
        <v>5293.31</v>
      </c>
      <c r="T2452" s="4">
        <f>Table2[Profit]/Table2[Sales]</f>
        <v>0.14644086271385257</v>
      </c>
      <c r="U2452" t="s">
        <v>38</v>
      </c>
    </row>
    <row r="2453" spans="1:21" x14ac:dyDescent="0.35">
      <c r="A2453">
        <v>12619</v>
      </c>
      <c r="B2453" s="1">
        <v>45392</v>
      </c>
      <c r="C2453" s="2">
        <f>YEAR(Table2[Order Date])</f>
        <v>2024</v>
      </c>
      <c r="D2453" s="2" t="str">
        <f>TEXT(Table2[Order Date],"mmm")</f>
        <v>Apr</v>
      </c>
      <c r="E2453" t="s">
        <v>4963</v>
      </c>
      <c r="F2453" t="s">
        <v>28</v>
      </c>
      <c r="G2453" t="s">
        <v>144</v>
      </c>
      <c r="H2453" t="str">
        <f>VLOOKUP(Table2[[#This Row],[City]], Table46[], 2, FALSE)</f>
        <v>Assam</v>
      </c>
      <c r="I2453" t="s">
        <v>30</v>
      </c>
      <c r="J2453" t="s">
        <v>322</v>
      </c>
      <c r="K2453" t="s">
        <v>4964</v>
      </c>
      <c r="L2453" s="2">
        <v>1</v>
      </c>
      <c r="M2453" s="11">
        <v>55880</v>
      </c>
      <c r="N2453" s="6">
        <v>15</v>
      </c>
      <c r="O2453" s="4">
        <f>Table2[[#This Row],[Discount]]/100</f>
        <v>0.15</v>
      </c>
      <c r="P2453" s="4" t="str">
        <f>IF(Table2[[#This Row],[Discount%]]=0,"No Discount",
IF(Table2[[#This Row],[Discount%]]&lt;=0.1,"Medium Discount",
IF(Table2[[#This Row],[Discount%]]&lt;=0.2,"High Discount")))</f>
        <v>High Discount</v>
      </c>
      <c r="Q2453" s="9">
        <f>(Table2[Unit_Price]*Table2[Quantity])*(Table2[Discount]/100)</f>
        <v>8382</v>
      </c>
      <c r="R2453" s="10">
        <v>47498</v>
      </c>
      <c r="S2453" s="10">
        <v>5045.01</v>
      </c>
      <c r="T2453" s="4">
        <f>Table2[Profit]/Table2[Sales]</f>
        <v>0.10621520906143417</v>
      </c>
      <c r="U2453" t="s">
        <v>83</v>
      </c>
    </row>
    <row r="2454" spans="1:21" x14ac:dyDescent="0.35">
      <c r="A2454">
        <v>12620</v>
      </c>
      <c r="B2454" s="1">
        <v>45655</v>
      </c>
      <c r="C2454" s="2">
        <f>YEAR(Table2[Order Date])</f>
        <v>2024</v>
      </c>
      <c r="D2454" s="2" t="str">
        <f>TEXT(Table2[Order Date],"mmm")</f>
        <v>Dec</v>
      </c>
      <c r="E2454" t="s">
        <v>4965</v>
      </c>
      <c r="F2454" t="s">
        <v>40</v>
      </c>
      <c r="G2454" t="s">
        <v>41</v>
      </c>
      <c r="H2454" t="str">
        <f>VLOOKUP(Table2[[#This Row],[City]], Table46[], 2, FALSE)</f>
        <v>Maharashtra</v>
      </c>
      <c r="I2454" t="s">
        <v>46</v>
      </c>
      <c r="J2454" t="s">
        <v>209</v>
      </c>
      <c r="K2454" t="s">
        <v>4966</v>
      </c>
      <c r="L2454" s="2">
        <v>5</v>
      </c>
      <c r="M2454" s="11">
        <v>15887</v>
      </c>
      <c r="N2454" s="6">
        <v>10</v>
      </c>
      <c r="O2454" s="4">
        <f>Table2[[#This Row],[Discount]]/100</f>
        <v>0.1</v>
      </c>
      <c r="P2454" s="4" t="str">
        <f>IF(Table2[[#This Row],[Discount%]]=0,"No Discount",
IF(Table2[[#This Row],[Discount%]]&lt;=0.1,"Medium Discount",
IF(Table2[[#This Row],[Discount%]]&lt;=0.2,"High Discount")))</f>
        <v>Medium Discount</v>
      </c>
      <c r="Q2454" s="9">
        <f>(Table2[Unit_Price]*Table2[Quantity])*(Table2[Discount]/100)</f>
        <v>7943.5</v>
      </c>
      <c r="R2454" s="10">
        <v>71491.5</v>
      </c>
      <c r="S2454" s="10">
        <v>4420.58</v>
      </c>
      <c r="T2454" s="4">
        <f>Table2[Profit]/Table2[Sales]</f>
        <v>6.1833644559143391E-2</v>
      </c>
      <c r="U2454" t="s">
        <v>33</v>
      </c>
    </row>
    <row r="2455" spans="1:21" x14ac:dyDescent="0.35">
      <c r="A2455">
        <v>12621</v>
      </c>
      <c r="B2455" s="1">
        <v>45310</v>
      </c>
      <c r="C2455" s="2">
        <f>YEAR(Table2[Order Date])</f>
        <v>2024</v>
      </c>
      <c r="D2455" s="2" t="str">
        <f>TEXT(Table2[Order Date],"mmm")</f>
        <v>Jan</v>
      </c>
      <c r="E2455" t="s">
        <v>4967</v>
      </c>
      <c r="F2455" t="s">
        <v>22</v>
      </c>
      <c r="G2455" t="s">
        <v>54</v>
      </c>
      <c r="H2455" t="str">
        <f>VLOOKUP(Table2[[#This Row],[City]], Table46[], 2, FALSE)</f>
        <v>Uttar Pradesh</v>
      </c>
      <c r="I2455" t="s">
        <v>17</v>
      </c>
      <c r="J2455" t="s">
        <v>55</v>
      </c>
      <c r="K2455" t="s">
        <v>3314</v>
      </c>
      <c r="L2455" s="2">
        <v>3</v>
      </c>
      <c r="M2455" s="11">
        <v>804</v>
      </c>
      <c r="N2455" s="6">
        <v>15</v>
      </c>
      <c r="O2455" s="4">
        <f>Table2[[#This Row],[Discount]]/100</f>
        <v>0.15</v>
      </c>
      <c r="P2455" s="4" t="str">
        <f>IF(Table2[[#This Row],[Discount%]]=0,"No Discount",
IF(Table2[[#This Row],[Discount%]]&lt;=0.1,"Medium Discount",
IF(Table2[[#This Row],[Discount%]]&lt;=0.2,"High Discount")))</f>
        <v>High Discount</v>
      </c>
      <c r="Q2455" s="9">
        <f>(Table2[Unit_Price]*Table2[Quantity])*(Table2[Discount]/100)</f>
        <v>361.8</v>
      </c>
      <c r="R2455" s="10">
        <v>2050.1999999999998</v>
      </c>
      <c r="S2455" s="10">
        <v>433.45</v>
      </c>
      <c r="T2455" s="4">
        <f>Table2[Profit]/Table2[Sales]</f>
        <v>0.21141839820505318</v>
      </c>
      <c r="U2455" t="s">
        <v>38</v>
      </c>
    </row>
    <row r="2456" spans="1:21" x14ac:dyDescent="0.35">
      <c r="A2456">
        <v>12622</v>
      </c>
      <c r="B2456" s="1">
        <v>45733</v>
      </c>
      <c r="C2456" s="2">
        <f>YEAR(Table2[Order Date])</f>
        <v>2025</v>
      </c>
      <c r="D2456" s="2" t="str">
        <f>TEXT(Table2[Order Date],"mmm")</f>
        <v>Mar</v>
      </c>
      <c r="E2456" t="s">
        <v>4968</v>
      </c>
      <c r="F2456" t="s">
        <v>15</v>
      </c>
      <c r="G2456" t="s">
        <v>16</v>
      </c>
      <c r="H2456" t="str">
        <f>VLOOKUP(Table2[[#This Row],[City]], Table46[], 2, FALSE)</f>
        <v>Karnataka</v>
      </c>
      <c r="I2456" t="s">
        <v>30</v>
      </c>
      <c r="J2456" t="s">
        <v>31</v>
      </c>
      <c r="K2456" t="s">
        <v>3496</v>
      </c>
      <c r="L2456" s="2">
        <v>5</v>
      </c>
      <c r="M2456" s="11">
        <v>3672</v>
      </c>
      <c r="N2456" s="6">
        <v>5</v>
      </c>
      <c r="O2456" s="4">
        <f>Table2[[#This Row],[Discount]]/100</f>
        <v>0.05</v>
      </c>
      <c r="P2456" s="4" t="str">
        <f>IF(Table2[[#This Row],[Discount%]]=0,"No Discount",
IF(Table2[[#This Row],[Discount%]]&lt;=0.1,"Medium Discount",
IF(Table2[[#This Row],[Discount%]]&lt;=0.2,"High Discount")))</f>
        <v>Medium Discount</v>
      </c>
      <c r="Q2456" s="9">
        <f>(Table2[Unit_Price]*Table2[Quantity])*(Table2[Discount]/100)</f>
        <v>918</v>
      </c>
      <c r="R2456" s="10">
        <v>17442</v>
      </c>
      <c r="S2456" s="10">
        <v>3055.07</v>
      </c>
      <c r="T2456" s="4">
        <f>Table2[Profit]/Table2[Sales]</f>
        <v>0.17515594541910331</v>
      </c>
      <c r="U2456" t="s">
        <v>72</v>
      </c>
    </row>
    <row r="2457" spans="1:21" x14ac:dyDescent="0.35">
      <c r="A2457">
        <v>12623</v>
      </c>
      <c r="B2457" s="1">
        <v>45286</v>
      </c>
      <c r="C2457" s="2">
        <f>YEAR(Table2[Order Date])</f>
        <v>2023</v>
      </c>
      <c r="D2457" s="2" t="str">
        <f>TEXT(Table2[Order Date],"mmm")</f>
        <v>Dec</v>
      </c>
      <c r="E2457" t="s">
        <v>4969</v>
      </c>
      <c r="F2457" t="s">
        <v>40</v>
      </c>
      <c r="G2457" t="s">
        <v>110</v>
      </c>
      <c r="H2457" t="str">
        <f>VLOOKUP(Table2[[#This Row],[City]], Table46[], 2, FALSE)</f>
        <v>Gujarat</v>
      </c>
      <c r="I2457" t="s">
        <v>96</v>
      </c>
      <c r="J2457" t="s">
        <v>214</v>
      </c>
      <c r="K2457" t="s">
        <v>3933</v>
      </c>
      <c r="L2457" s="2">
        <v>2</v>
      </c>
      <c r="M2457" s="11">
        <v>74827</v>
      </c>
      <c r="N2457" s="6">
        <v>0</v>
      </c>
      <c r="O2457" s="4">
        <f>Table2[[#This Row],[Discount]]/100</f>
        <v>0</v>
      </c>
      <c r="P2457" s="4" t="str">
        <f>IF(Table2[[#This Row],[Discount%]]=0,"No Discount",
IF(Table2[[#This Row],[Discount%]]&lt;=0.1,"Medium Discount",
IF(Table2[[#This Row],[Discount%]]&lt;=0.2,"High Discount")))</f>
        <v>No Discount</v>
      </c>
      <c r="Q2457" s="9">
        <f>(Table2[Unit_Price]*Table2[Quantity])*(Table2[Discount]/100)</f>
        <v>0</v>
      </c>
      <c r="R2457" s="10">
        <v>149654</v>
      </c>
      <c r="S2457" s="10">
        <v>21057.200000000001</v>
      </c>
      <c r="T2457" s="4">
        <f>Table2[Profit]/Table2[Sales]</f>
        <v>0.14070589493097413</v>
      </c>
      <c r="U2457" t="s">
        <v>20</v>
      </c>
    </row>
    <row r="2458" spans="1:21" x14ac:dyDescent="0.35">
      <c r="A2458">
        <v>12624</v>
      </c>
      <c r="B2458" s="1">
        <v>45233</v>
      </c>
      <c r="C2458" s="2">
        <f>YEAR(Table2[Order Date])</f>
        <v>2023</v>
      </c>
      <c r="D2458" s="2" t="str">
        <f>TEXT(Table2[Order Date],"mmm")</f>
        <v>Nov</v>
      </c>
      <c r="E2458" t="s">
        <v>4970</v>
      </c>
      <c r="F2458" t="s">
        <v>22</v>
      </c>
      <c r="G2458" t="s">
        <v>167</v>
      </c>
      <c r="H2458" t="str">
        <f>VLOOKUP(Table2[[#This Row],[City]], Table46[], 2, FALSE)</f>
        <v>Punjab</v>
      </c>
      <c r="I2458" t="s">
        <v>30</v>
      </c>
      <c r="J2458" t="s">
        <v>322</v>
      </c>
      <c r="K2458" t="s">
        <v>4971</v>
      </c>
      <c r="L2458" s="2">
        <v>1</v>
      </c>
      <c r="M2458" s="11">
        <v>12494</v>
      </c>
      <c r="N2458" s="6">
        <v>5</v>
      </c>
      <c r="O2458" s="4">
        <f>Table2[[#This Row],[Discount]]/100</f>
        <v>0.05</v>
      </c>
      <c r="P2458" s="4" t="str">
        <f>IF(Table2[[#This Row],[Discount%]]=0,"No Discount",
IF(Table2[[#This Row],[Discount%]]&lt;=0.1,"Medium Discount",
IF(Table2[[#This Row],[Discount%]]&lt;=0.2,"High Discount")))</f>
        <v>Medium Discount</v>
      </c>
      <c r="Q2458" s="9">
        <f>(Table2[Unit_Price]*Table2[Quantity])*(Table2[Discount]/100)</f>
        <v>624.70000000000005</v>
      </c>
      <c r="R2458" s="10">
        <v>11869.3</v>
      </c>
      <c r="S2458" s="10">
        <v>1559.81</v>
      </c>
      <c r="T2458" s="4">
        <f>Table2[Profit]/Table2[Sales]</f>
        <v>0.13141550049286815</v>
      </c>
      <c r="U2458" t="s">
        <v>83</v>
      </c>
    </row>
    <row r="2459" spans="1:21" x14ac:dyDescent="0.35">
      <c r="A2459">
        <v>12625</v>
      </c>
      <c r="B2459" s="1">
        <v>45800</v>
      </c>
      <c r="C2459" s="2">
        <f>YEAR(Table2[Order Date])</f>
        <v>2025</v>
      </c>
      <c r="D2459" s="2" t="str">
        <f>TEXT(Table2[Order Date],"mmm")</f>
        <v>May</v>
      </c>
      <c r="E2459" t="s">
        <v>4972</v>
      </c>
      <c r="F2459" t="s">
        <v>40</v>
      </c>
      <c r="G2459" t="s">
        <v>50</v>
      </c>
      <c r="H2459" t="str">
        <f>VLOOKUP(Table2[[#This Row],[City]], Table46[], 2, FALSE)</f>
        <v>Maharashtra</v>
      </c>
      <c r="I2459" t="s">
        <v>69</v>
      </c>
      <c r="J2459" t="s">
        <v>70</v>
      </c>
      <c r="K2459" t="s">
        <v>4973</v>
      </c>
      <c r="L2459" s="2">
        <v>1</v>
      </c>
      <c r="M2459" s="11">
        <v>31088</v>
      </c>
      <c r="N2459" s="6">
        <v>0</v>
      </c>
      <c r="O2459" s="4">
        <f>Table2[[#This Row],[Discount]]/100</f>
        <v>0</v>
      </c>
      <c r="P2459" s="4" t="str">
        <f>IF(Table2[[#This Row],[Discount%]]=0,"No Discount",
IF(Table2[[#This Row],[Discount%]]&lt;=0.1,"Medium Discount",
IF(Table2[[#This Row],[Discount%]]&lt;=0.2,"High Discount")))</f>
        <v>No Discount</v>
      </c>
      <c r="Q2459" s="9">
        <f>(Table2[Unit_Price]*Table2[Quantity])*(Table2[Discount]/100)</f>
        <v>0</v>
      </c>
      <c r="R2459" s="10">
        <v>31088</v>
      </c>
      <c r="S2459" s="10">
        <v>2696.19</v>
      </c>
      <c r="T2459" s="4">
        <f>Table2[Profit]/Table2[Sales]</f>
        <v>8.67276762738034E-2</v>
      </c>
      <c r="U2459" t="s">
        <v>38</v>
      </c>
    </row>
    <row r="2460" spans="1:21" x14ac:dyDescent="0.35">
      <c r="A2460">
        <v>12626</v>
      </c>
      <c r="B2460" s="1">
        <v>45546</v>
      </c>
      <c r="C2460" s="2">
        <f>YEAR(Table2[Order Date])</f>
        <v>2024</v>
      </c>
      <c r="D2460" s="2" t="str">
        <f>TEXT(Table2[Order Date],"mmm")</f>
        <v>Sep</v>
      </c>
      <c r="E2460" t="s">
        <v>4974</v>
      </c>
      <c r="F2460" t="s">
        <v>22</v>
      </c>
      <c r="G2460" t="s">
        <v>58</v>
      </c>
      <c r="H2460" t="str">
        <f>VLOOKUP(Table2[[#This Row],[City]], Table46[], 2, FALSE)</f>
        <v>Rajashtan</v>
      </c>
      <c r="I2460" t="s">
        <v>46</v>
      </c>
      <c r="J2460" t="s">
        <v>209</v>
      </c>
      <c r="K2460" t="s">
        <v>265</v>
      </c>
      <c r="L2460" s="2">
        <v>3</v>
      </c>
      <c r="M2460" s="11">
        <v>34154</v>
      </c>
      <c r="N2460" s="6">
        <v>5</v>
      </c>
      <c r="O2460" s="4">
        <f>Table2[[#This Row],[Discount]]/100</f>
        <v>0.05</v>
      </c>
      <c r="P2460" s="4" t="str">
        <f>IF(Table2[[#This Row],[Discount%]]=0,"No Discount",
IF(Table2[[#This Row],[Discount%]]&lt;=0.1,"Medium Discount",
IF(Table2[[#This Row],[Discount%]]&lt;=0.2,"High Discount")))</f>
        <v>Medium Discount</v>
      </c>
      <c r="Q2460" s="9">
        <f>(Table2[Unit_Price]*Table2[Quantity])*(Table2[Discount]/100)</f>
        <v>5123.1000000000004</v>
      </c>
      <c r="R2460" s="10">
        <v>97338.9</v>
      </c>
      <c r="S2460" s="10">
        <v>22647.53</v>
      </c>
      <c r="T2460" s="4">
        <f>Table2[Profit]/Table2[Sales]</f>
        <v>0.2326667961113183</v>
      </c>
      <c r="U2460" t="s">
        <v>20</v>
      </c>
    </row>
    <row r="2461" spans="1:21" x14ac:dyDescent="0.35">
      <c r="A2461">
        <v>12627</v>
      </c>
      <c r="B2461" s="1">
        <v>45930</v>
      </c>
      <c r="C2461" s="2">
        <f>YEAR(Table2[Order Date])</f>
        <v>2025</v>
      </c>
      <c r="D2461" s="2" t="str">
        <f>TEXT(Table2[Order Date],"mmm")</f>
        <v>Sep</v>
      </c>
      <c r="E2461" t="s">
        <v>4975</v>
      </c>
      <c r="F2461" t="s">
        <v>15</v>
      </c>
      <c r="G2461" t="s">
        <v>93</v>
      </c>
      <c r="H2461" t="str">
        <f>VLOOKUP(Table2[[#This Row],[City]], Table46[], 2, FALSE)</f>
        <v>Tamil Nadu</v>
      </c>
      <c r="I2461" t="s">
        <v>30</v>
      </c>
      <c r="J2461" t="s">
        <v>227</v>
      </c>
      <c r="K2461" t="s">
        <v>4976</v>
      </c>
      <c r="L2461" s="2">
        <v>4</v>
      </c>
      <c r="M2461" s="11">
        <v>18567</v>
      </c>
      <c r="N2461" s="6">
        <v>20</v>
      </c>
      <c r="O2461" s="4">
        <f>Table2[[#This Row],[Discount]]/100</f>
        <v>0.2</v>
      </c>
      <c r="P2461" s="4" t="str">
        <f>IF(Table2[[#This Row],[Discount%]]=0,"No Discount",
IF(Table2[[#This Row],[Discount%]]&lt;=0.1,"Medium Discount",
IF(Table2[[#This Row],[Discount%]]&lt;=0.2,"High Discount")))</f>
        <v>High Discount</v>
      </c>
      <c r="Q2461" s="9">
        <f>(Table2[Unit_Price]*Table2[Quantity])*(Table2[Discount]/100)</f>
        <v>14853.6</v>
      </c>
      <c r="R2461" s="10">
        <v>59414.400000000001</v>
      </c>
      <c r="S2461" s="10">
        <v>6176.71</v>
      </c>
      <c r="T2461" s="4">
        <f>Table2[Profit]/Table2[Sales]</f>
        <v>0.10395981445575483</v>
      </c>
      <c r="U2461" t="s">
        <v>72</v>
      </c>
    </row>
    <row r="2462" spans="1:21" x14ac:dyDescent="0.35">
      <c r="A2462">
        <v>12628</v>
      </c>
      <c r="B2462" s="1">
        <v>45890</v>
      </c>
      <c r="C2462" s="2">
        <f>YEAR(Table2[Order Date])</f>
        <v>2025</v>
      </c>
      <c r="D2462" s="2" t="str">
        <f>TEXT(Table2[Order Date],"mmm")</f>
        <v>Aug</v>
      </c>
      <c r="E2462" t="s">
        <v>4977</v>
      </c>
      <c r="F2462" t="s">
        <v>15</v>
      </c>
      <c r="G2462" t="s">
        <v>16</v>
      </c>
      <c r="H2462" t="str">
        <f>VLOOKUP(Table2[[#This Row],[City]], Table46[], 2, FALSE)</f>
        <v>Karnataka</v>
      </c>
      <c r="I2462" t="s">
        <v>30</v>
      </c>
      <c r="J2462" t="s">
        <v>227</v>
      </c>
      <c r="K2462" t="s">
        <v>4978</v>
      </c>
      <c r="L2462" s="2">
        <v>2</v>
      </c>
      <c r="M2462" s="11">
        <v>53117</v>
      </c>
      <c r="N2462" s="6">
        <v>20</v>
      </c>
      <c r="O2462" s="4">
        <f>Table2[[#This Row],[Discount]]/100</f>
        <v>0.2</v>
      </c>
      <c r="P2462" s="4" t="str">
        <f>IF(Table2[[#This Row],[Discount%]]=0,"No Discount",
IF(Table2[[#This Row],[Discount%]]&lt;=0.1,"Medium Discount",
IF(Table2[[#This Row],[Discount%]]&lt;=0.2,"High Discount")))</f>
        <v>High Discount</v>
      </c>
      <c r="Q2462" s="9">
        <f>(Table2[Unit_Price]*Table2[Quantity])*(Table2[Discount]/100)</f>
        <v>21246.800000000003</v>
      </c>
      <c r="R2462" s="10">
        <v>84987.199999999997</v>
      </c>
      <c r="S2462" s="10">
        <v>12207.4</v>
      </c>
      <c r="T2462" s="4">
        <f>Table2[Profit]/Table2[Sales]</f>
        <v>0.14363810079635522</v>
      </c>
      <c r="U2462" t="s">
        <v>20</v>
      </c>
    </row>
    <row r="2463" spans="1:21" x14ac:dyDescent="0.35">
      <c r="A2463">
        <v>12629</v>
      </c>
      <c r="B2463" s="1">
        <v>45215</v>
      </c>
      <c r="C2463" s="2">
        <f>YEAR(Table2[Order Date])</f>
        <v>2023</v>
      </c>
      <c r="D2463" s="2" t="str">
        <f>TEXT(Table2[Order Date],"mmm")</f>
        <v>Oct</v>
      </c>
      <c r="E2463" t="s">
        <v>4979</v>
      </c>
      <c r="F2463" t="s">
        <v>15</v>
      </c>
      <c r="G2463" t="s">
        <v>147</v>
      </c>
      <c r="H2463" t="str">
        <f>VLOOKUP(Table2[[#This Row],[City]], Table46[], 2, FALSE)</f>
        <v>Kerala</v>
      </c>
      <c r="I2463" t="s">
        <v>46</v>
      </c>
      <c r="J2463" t="s">
        <v>201</v>
      </c>
      <c r="K2463" t="s">
        <v>4019</v>
      </c>
      <c r="L2463" s="2">
        <v>1</v>
      </c>
      <c r="M2463" s="11">
        <v>28153</v>
      </c>
      <c r="N2463" s="6">
        <v>10</v>
      </c>
      <c r="O2463" s="4">
        <f>Table2[[#This Row],[Discount]]/100</f>
        <v>0.1</v>
      </c>
      <c r="P2463" s="4" t="str">
        <f>IF(Table2[[#This Row],[Discount%]]=0,"No Discount",
IF(Table2[[#This Row],[Discount%]]&lt;=0.1,"Medium Discount",
IF(Table2[[#This Row],[Discount%]]&lt;=0.2,"High Discount")))</f>
        <v>Medium Discount</v>
      </c>
      <c r="Q2463" s="9">
        <f>(Table2[Unit_Price]*Table2[Quantity])*(Table2[Discount]/100)</f>
        <v>2815.3</v>
      </c>
      <c r="R2463" s="10">
        <v>25337.7</v>
      </c>
      <c r="S2463" s="10">
        <v>1913.13</v>
      </c>
      <c r="T2463" s="4">
        <f>Table2[Profit]/Table2[Sales]</f>
        <v>7.5505274748694631E-2</v>
      </c>
      <c r="U2463" t="s">
        <v>20</v>
      </c>
    </row>
    <row r="2464" spans="1:21" x14ac:dyDescent="0.35">
      <c r="A2464">
        <v>12630</v>
      </c>
      <c r="B2464" s="1">
        <v>45868</v>
      </c>
      <c r="C2464" s="2">
        <f>YEAR(Table2[Order Date])</f>
        <v>2025</v>
      </c>
      <c r="D2464" s="2" t="str">
        <f>TEXT(Table2[Order Date],"mmm")</f>
        <v>Jul</v>
      </c>
      <c r="E2464" t="s">
        <v>4980</v>
      </c>
      <c r="F2464" t="s">
        <v>22</v>
      </c>
      <c r="G2464" t="s">
        <v>54</v>
      </c>
      <c r="H2464" t="str">
        <f>VLOOKUP(Table2[[#This Row],[City]], Table46[], 2, FALSE)</f>
        <v>Uttar Pradesh</v>
      </c>
      <c r="I2464" t="s">
        <v>96</v>
      </c>
      <c r="J2464" t="s">
        <v>97</v>
      </c>
      <c r="K2464" t="s">
        <v>4981</v>
      </c>
      <c r="L2464" s="2">
        <v>2</v>
      </c>
      <c r="M2464" s="11">
        <v>29092</v>
      </c>
      <c r="N2464" s="6">
        <v>5</v>
      </c>
      <c r="O2464" s="4">
        <f>Table2[[#This Row],[Discount]]/100</f>
        <v>0.05</v>
      </c>
      <c r="P2464" s="4" t="str">
        <f>IF(Table2[[#This Row],[Discount%]]=0,"No Discount",
IF(Table2[[#This Row],[Discount%]]&lt;=0.1,"Medium Discount",
IF(Table2[[#This Row],[Discount%]]&lt;=0.2,"High Discount")))</f>
        <v>Medium Discount</v>
      </c>
      <c r="Q2464" s="9">
        <f>(Table2[Unit_Price]*Table2[Quantity])*(Table2[Discount]/100)</f>
        <v>2909.2000000000003</v>
      </c>
      <c r="R2464" s="10">
        <v>55274.8</v>
      </c>
      <c r="S2464" s="10">
        <v>9564.0300000000007</v>
      </c>
      <c r="T2464" s="4">
        <f>Table2[Profit]/Table2[Sales]</f>
        <v>0.1730269489894129</v>
      </c>
      <c r="U2464" t="s">
        <v>38</v>
      </c>
    </row>
    <row r="2465" spans="1:21" x14ac:dyDescent="0.35">
      <c r="A2465">
        <v>12631</v>
      </c>
      <c r="B2465" s="1">
        <v>45271</v>
      </c>
      <c r="C2465" s="2">
        <f>YEAR(Table2[Order Date])</f>
        <v>2023</v>
      </c>
      <c r="D2465" s="2" t="str">
        <f>TEXT(Table2[Order Date],"mmm")</f>
        <v>Dec</v>
      </c>
      <c r="E2465" t="s">
        <v>4982</v>
      </c>
      <c r="F2465" t="s">
        <v>28</v>
      </c>
      <c r="G2465" t="s">
        <v>144</v>
      </c>
      <c r="H2465" t="str">
        <f>VLOOKUP(Table2[[#This Row],[City]], Table46[], 2, FALSE)</f>
        <v>Assam</v>
      </c>
      <c r="I2465" t="s">
        <v>42</v>
      </c>
      <c r="J2465" t="s">
        <v>79</v>
      </c>
      <c r="K2465" t="s">
        <v>2184</v>
      </c>
      <c r="L2465" s="2">
        <v>1</v>
      </c>
      <c r="M2465" s="11">
        <v>62171</v>
      </c>
      <c r="N2465" s="6">
        <v>0</v>
      </c>
      <c r="O2465" s="4">
        <f>Table2[[#This Row],[Discount]]/100</f>
        <v>0</v>
      </c>
      <c r="P2465" s="4" t="str">
        <f>IF(Table2[[#This Row],[Discount%]]=0,"No Discount",
IF(Table2[[#This Row],[Discount%]]&lt;=0.1,"Medium Discount",
IF(Table2[[#This Row],[Discount%]]&lt;=0.2,"High Discount")))</f>
        <v>No Discount</v>
      </c>
      <c r="Q2465" s="9">
        <f>(Table2[Unit_Price]*Table2[Quantity])*(Table2[Discount]/100)</f>
        <v>0</v>
      </c>
      <c r="R2465" s="10">
        <v>62171</v>
      </c>
      <c r="S2465" s="10">
        <v>11086.04</v>
      </c>
      <c r="T2465" s="4">
        <f>Table2[Profit]/Table2[Sales]</f>
        <v>0.17831529169548505</v>
      </c>
      <c r="U2465" t="s">
        <v>33</v>
      </c>
    </row>
    <row r="2466" spans="1:21" x14ac:dyDescent="0.35">
      <c r="A2466">
        <v>12632</v>
      </c>
      <c r="B2466" s="1">
        <v>45805</v>
      </c>
      <c r="C2466" s="2">
        <f>YEAR(Table2[Order Date])</f>
        <v>2025</v>
      </c>
      <c r="D2466" s="2" t="str">
        <f>TEXT(Table2[Order Date],"mmm")</f>
        <v>May</v>
      </c>
      <c r="E2466" t="s">
        <v>4983</v>
      </c>
      <c r="F2466" t="s">
        <v>40</v>
      </c>
      <c r="G2466" t="s">
        <v>103</v>
      </c>
      <c r="H2466" t="str">
        <f>VLOOKUP(Table2[[#This Row],[City]], Table46[], 2, FALSE)</f>
        <v>Gujarat</v>
      </c>
      <c r="I2466" t="s">
        <v>86</v>
      </c>
      <c r="J2466" t="s">
        <v>90</v>
      </c>
      <c r="K2466" t="s">
        <v>3360</v>
      </c>
      <c r="L2466" s="2">
        <v>5</v>
      </c>
      <c r="M2466" s="11">
        <v>59706</v>
      </c>
      <c r="N2466" s="6">
        <v>15</v>
      </c>
      <c r="O2466" s="4">
        <f>Table2[[#This Row],[Discount]]/100</f>
        <v>0.15</v>
      </c>
      <c r="P2466" s="4" t="str">
        <f>IF(Table2[[#This Row],[Discount%]]=0,"No Discount",
IF(Table2[[#This Row],[Discount%]]&lt;=0.1,"Medium Discount",
IF(Table2[[#This Row],[Discount%]]&lt;=0.2,"High Discount")))</f>
        <v>High Discount</v>
      </c>
      <c r="Q2466" s="9">
        <f>(Table2[Unit_Price]*Table2[Quantity])*(Table2[Discount]/100)</f>
        <v>44779.5</v>
      </c>
      <c r="R2466" s="10">
        <v>253750.5</v>
      </c>
      <c r="S2466" s="10">
        <v>33269.699999999997</v>
      </c>
      <c r="T2466" s="4">
        <f>Table2[Profit]/Table2[Sales]</f>
        <v>0.13111185987810861</v>
      </c>
      <c r="U2466" t="s">
        <v>72</v>
      </c>
    </row>
    <row r="2467" spans="1:21" x14ac:dyDescent="0.35">
      <c r="A2467">
        <v>12633</v>
      </c>
      <c r="B2467" s="1">
        <v>45545</v>
      </c>
      <c r="C2467" s="2">
        <f>YEAR(Table2[Order Date])</f>
        <v>2024</v>
      </c>
      <c r="D2467" s="2" t="str">
        <f>TEXT(Table2[Order Date],"mmm")</f>
        <v>Sep</v>
      </c>
      <c r="E2467" t="s">
        <v>4984</v>
      </c>
      <c r="F2467" t="s">
        <v>15</v>
      </c>
      <c r="G2467" t="s">
        <v>93</v>
      </c>
      <c r="H2467" t="str">
        <f>VLOOKUP(Table2[[#This Row],[City]], Table46[], 2, FALSE)</f>
        <v>Tamil Nadu</v>
      </c>
      <c r="I2467" t="s">
        <v>129</v>
      </c>
      <c r="J2467" t="s">
        <v>130</v>
      </c>
      <c r="K2467" t="s">
        <v>4985</v>
      </c>
      <c r="L2467" s="2">
        <v>2</v>
      </c>
      <c r="M2467" s="11">
        <v>23016</v>
      </c>
      <c r="N2467" s="6">
        <v>20</v>
      </c>
      <c r="O2467" s="4">
        <f>Table2[[#This Row],[Discount]]/100</f>
        <v>0.2</v>
      </c>
      <c r="P2467" s="4" t="str">
        <f>IF(Table2[[#This Row],[Discount%]]=0,"No Discount",
IF(Table2[[#This Row],[Discount%]]&lt;=0.1,"Medium Discount",
IF(Table2[[#This Row],[Discount%]]&lt;=0.2,"High Discount")))</f>
        <v>High Discount</v>
      </c>
      <c r="Q2467" s="9">
        <f>(Table2[Unit_Price]*Table2[Quantity])*(Table2[Discount]/100)</f>
        <v>9206.4</v>
      </c>
      <c r="R2467" s="10">
        <v>36825.599999999999</v>
      </c>
      <c r="S2467" s="10">
        <v>5468.42</v>
      </c>
      <c r="T2467" s="4">
        <f>Table2[Profit]/Table2[Sales]</f>
        <v>0.14849506864789713</v>
      </c>
      <c r="U2467" t="s">
        <v>20</v>
      </c>
    </row>
    <row r="2468" spans="1:21" x14ac:dyDescent="0.35">
      <c r="A2468">
        <v>12634</v>
      </c>
      <c r="B2468" s="1">
        <v>45890</v>
      </c>
      <c r="C2468" s="2">
        <f>YEAR(Table2[Order Date])</f>
        <v>2025</v>
      </c>
      <c r="D2468" s="2" t="str">
        <f>TEXT(Table2[Order Date],"mmm")</f>
        <v>Aug</v>
      </c>
      <c r="E2468" t="s">
        <v>4986</v>
      </c>
      <c r="F2468" t="s">
        <v>40</v>
      </c>
      <c r="G2468" t="s">
        <v>50</v>
      </c>
      <c r="H2468" t="str">
        <f>VLOOKUP(Table2[[#This Row],[City]], Table46[], 2, FALSE)</f>
        <v>Maharashtra</v>
      </c>
      <c r="I2468" t="s">
        <v>46</v>
      </c>
      <c r="J2468" t="s">
        <v>201</v>
      </c>
      <c r="K2468" t="s">
        <v>2467</v>
      </c>
      <c r="L2468" s="2">
        <v>4</v>
      </c>
      <c r="M2468" s="11">
        <v>67815</v>
      </c>
      <c r="N2468" s="6">
        <v>10</v>
      </c>
      <c r="O2468" s="4">
        <f>Table2[[#This Row],[Discount]]/100</f>
        <v>0.1</v>
      </c>
      <c r="P2468" s="4" t="str">
        <f>IF(Table2[[#This Row],[Discount%]]=0,"No Discount",
IF(Table2[[#This Row],[Discount%]]&lt;=0.1,"Medium Discount",
IF(Table2[[#This Row],[Discount%]]&lt;=0.2,"High Discount")))</f>
        <v>Medium Discount</v>
      </c>
      <c r="Q2468" s="9">
        <f>(Table2[Unit_Price]*Table2[Quantity])*(Table2[Discount]/100)</f>
        <v>27126</v>
      </c>
      <c r="R2468" s="10">
        <v>244134</v>
      </c>
      <c r="S2468" s="10">
        <v>53624.1</v>
      </c>
      <c r="T2468" s="4">
        <f>Table2[Profit]/Table2[Sales]</f>
        <v>0.21965027402983606</v>
      </c>
      <c r="U2468" t="s">
        <v>33</v>
      </c>
    </row>
    <row r="2469" spans="1:21" x14ac:dyDescent="0.35">
      <c r="A2469">
        <v>12635</v>
      </c>
      <c r="B2469" s="1">
        <v>45505</v>
      </c>
      <c r="C2469" s="2">
        <f>YEAR(Table2[Order Date])</f>
        <v>2024</v>
      </c>
      <c r="D2469" s="2" t="str">
        <f>TEXT(Table2[Order Date],"mmm")</f>
        <v>Aug</v>
      </c>
      <c r="E2469" t="s">
        <v>4987</v>
      </c>
      <c r="F2469" t="s">
        <v>28</v>
      </c>
      <c r="G2469" t="s">
        <v>144</v>
      </c>
      <c r="H2469" t="str">
        <f>VLOOKUP(Table2[[#This Row],[City]], Table46[], 2, FALSE)</f>
        <v>Assam</v>
      </c>
      <c r="I2469" t="s">
        <v>30</v>
      </c>
      <c r="J2469" t="s">
        <v>104</v>
      </c>
      <c r="K2469" t="s">
        <v>4988</v>
      </c>
      <c r="L2469" s="2">
        <v>4</v>
      </c>
      <c r="M2469" s="11">
        <v>34660</v>
      </c>
      <c r="N2469" s="6">
        <v>0</v>
      </c>
      <c r="O2469" s="4">
        <f>Table2[[#This Row],[Discount]]/100</f>
        <v>0</v>
      </c>
      <c r="P2469" s="4" t="str">
        <f>IF(Table2[[#This Row],[Discount%]]=0,"No Discount",
IF(Table2[[#This Row],[Discount%]]&lt;=0.1,"Medium Discount",
IF(Table2[[#This Row],[Discount%]]&lt;=0.2,"High Discount")))</f>
        <v>No Discount</v>
      </c>
      <c r="Q2469" s="9">
        <f>(Table2[Unit_Price]*Table2[Quantity])*(Table2[Discount]/100)</f>
        <v>0</v>
      </c>
      <c r="R2469" s="10">
        <v>138640</v>
      </c>
      <c r="S2469" s="10">
        <v>11817.03</v>
      </c>
      <c r="T2469" s="4">
        <f>Table2[Profit]/Table2[Sales]</f>
        <v>8.5235357761107911E-2</v>
      </c>
      <c r="U2469" t="s">
        <v>20</v>
      </c>
    </row>
    <row r="2470" spans="1:21" x14ac:dyDescent="0.35">
      <c r="A2470">
        <v>12636</v>
      </c>
      <c r="B2470" s="1">
        <v>45799</v>
      </c>
      <c r="C2470" s="2">
        <f>YEAR(Table2[Order Date])</f>
        <v>2025</v>
      </c>
      <c r="D2470" s="2" t="str">
        <f>TEXT(Table2[Order Date],"mmm")</f>
        <v>May</v>
      </c>
      <c r="E2470" t="s">
        <v>4989</v>
      </c>
      <c r="F2470" t="s">
        <v>40</v>
      </c>
      <c r="G2470" t="s">
        <v>62</v>
      </c>
      <c r="H2470" t="str">
        <f>VLOOKUP(Table2[[#This Row],[City]], Table46[], 2, FALSE)</f>
        <v>Goa</v>
      </c>
      <c r="I2470" t="s">
        <v>129</v>
      </c>
      <c r="J2470" t="s">
        <v>164</v>
      </c>
      <c r="K2470" t="s">
        <v>4990</v>
      </c>
      <c r="L2470" s="2">
        <v>2</v>
      </c>
      <c r="M2470" s="11">
        <v>51696</v>
      </c>
      <c r="N2470" s="6">
        <v>0</v>
      </c>
      <c r="O2470" s="4">
        <f>Table2[[#This Row],[Discount]]/100</f>
        <v>0</v>
      </c>
      <c r="P2470" s="4" t="str">
        <f>IF(Table2[[#This Row],[Discount%]]=0,"No Discount",
IF(Table2[[#This Row],[Discount%]]&lt;=0.1,"Medium Discount",
IF(Table2[[#This Row],[Discount%]]&lt;=0.2,"High Discount")))</f>
        <v>No Discount</v>
      </c>
      <c r="Q2470" s="9">
        <f>(Table2[Unit_Price]*Table2[Quantity])*(Table2[Discount]/100)</f>
        <v>0</v>
      </c>
      <c r="R2470" s="10">
        <v>103392</v>
      </c>
      <c r="S2470" s="10">
        <v>24391.89</v>
      </c>
      <c r="T2470" s="4">
        <f>Table2[Profit]/Table2[Sales]</f>
        <v>0.23591660863509747</v>
      </c>
      <c r="U2470" t="s">
        <v>33</v>
      </c>
    </row>
    <row r="2471" spans="1:21" x14ac:dyDescent="0.35">
      <c r="A2471">
        <v>12637</v>
      </c>
      <c r="B2471" s="1">
        <v>45853</v>
      </c>
      <c r="C2471" s="2">
        <f>YEAR(Table2[Order Date])</f>
        <v>2025</v>
      </c>
      <c r="D2471" s="2" t="str">
        <f>TEXT(Table2[Order Date],"mmm")</f>
        <v>Jul</v>
      </c>
      <c r="E2471" t="s">
        <v>4991</v>
      </c>
      <c r="F2471" t="s">
        <v>22</v>
      </c>
      <c r="G2471" t="s">
        <v>58</v>
      </c>
      <c r="H2471" t="str">
        <f>VLOOKUP(Table2[[#This Row],[City]], Table46[], 2, FALSE)</f>
        <v>Rajashtan</v>
      </c>
      <c r="I2471" t="s">
        <v>42</v>
      </c>
      <c r="J2471" t="s">
        <v>446</v>
      </c>
      <c r="K2471" t="s">
        <v>4992</v>
      </c>
      <c r="L2471" s="2">
        <v>2</v>
      </c>
      <c r="M2471" s="11">
        <v>49075</v>
      </c>
      <c r="N2471" s="6">
        <v>0</v>
      </c>
      <c r="O2471" s="4">
        <f>Table2[[#This Row],[Discount]]/100</f>
        <v>0</v>
      </c>
      <c r="P2471" s="4" t="str">
        <f>IF(Table2[[#This Row],[Discount%]]=0,"No Discount",
IF(Table2[[#This Row],[Discount%]]&lt;=0.1,"Medium Discount",
IF(Table2[[#This Row],[Discount%]]&lt;=0.2,"High Discount")))</f>
        <v>No Discount</v>
      </c>
      <c r="Q2471" s="9">
        <f>(Table2[Unit_Price]*Table2[Quantity])*(Table2[Discount]/100)</f>
        <v>0</v>
      </c>
      <c r="R2471" s="10">
        <v>98150</v>
      </c>
      <c r="S2471" s="10">
        <v>13045.79</v>
      </c>
      <c r="T2471" s="4">
        <f>Table2[Profit]/Table2[Sales]</f>
        <v>0.13291686194600102</v>
      </c>
      <c r="U2471" t="s">
        <v>33</v>
      </c>
    </row>
    <row r="2472" spans="1:21" x14ac:dyDescent="0.35">
      <c r="A2472">
        <v>12638</v>
      </c>
      <c r="B2472" s="1">
        <v>45857</v>
      </c>
      <c r="C2472" s="2">
        <f>YEAR(Table2[Order Date])</f>
        <v>2025</v>
      </c>
      <c r="D2472" s="2" t="str">
        <f>TEXT(Table2[Order Date],"mmm")</f>
        <v>Jul</v>
      </c>
      <c r="E2472" t="s">
        <v>4993</v>
      </c>
      <c r="F2472" t="s">
        <v>15</v>
      </c>
      <c r="G2472" t="s">
        <v>147</v>
      </c>
      <c r="H2472" t="str">
        <f>VLOOKUP(Table2[[#This Row],[City]], Table46[], 2, FALSE)</f>
        <v>Kerala</v>
      </c>
      <c r="I2472" t="s">
        <v>69</v>
      </c>
      <c r="J2472" t="s">
        <v>115</v>
      </c>
      <c r="K2472" t="s">
        <v>453</v>
      </c>
      <c r="L2472" s="2">
        <v>5</v>
      </c>
      <c r="M2472" s="11">
        <v>20820</v>
      </c>
      <c r="N2472" s="6">
        <v>15</v>
      </c>
      <c r="O2472" s="4">
        <f>Table2[[#This Row],[Discount]]/100</f>
        <v>0.15</v>
      </c>
      <c r="P2472" s="4" t="str">
        <f>IF(Table2[[#This Row],[Discount%]]=0,"No Discount",
IF(Table2[[#This Row],[Discount%]]&lt;=0.1,"Medium Discount",
IF(Table2[[#This Row],[Discount%]]&lt;=0.2,"High Discount")))</f>
        <v>High Discount</v>
      </c>
      <c r="Q2472" s="9">
        <f>(Table2[Unit_Price]*Table2[Quantity])*(Table2[Discount]/100)</f>
        <v>15615</v>
      </c>
      <c r="R2472" s="10">
        <v>88485</v>
      </c>
      <c r="S2472" s="10">
        <v>8725.17</v>
      </c>
      <c r="T2472" s="4">
        <f>Table2[Profit]/Table2[Sales]</f>
        <v>9.8606204441430756E-2</v>
      </c>
      <c r="U2472" t="s">
        <v>20</v>
      </c>
    </row>
    <row r="2473" spans="1:21" x14ac:dyDescent="0.35">
      <c r="A2473">
        <v>12639</v>
      </c>
      <c r="B2473" s="1">
        <v>45336</v>
      </c>
      <c r="C2473" s="2">
        <f>YEAR(Table2[Order Date])</f>
        <v>2024</v>
      </c>
      <c r="D2473" s="2" t="str">
        <f>TEXT(Table2[Order Date],"mmm")</f>
        <v>Feb</v>
      </c>
      <c r="E2473" t="s">
        <v>4994</v>
      </c>
      <c r="F2473" t="s">
        <v>40</v>
      </c>
      <c r="G2473" t="s">
        <v>62</v>
      </c>
      <c r="H2473" t="str">
        <f>VLOOKUP(Table2[[#This Row],[City]], Table46[], 2, FALSE)</f>
        <v>Goa</v>
      </c>
      <c r="I2473" t="s">
        <v>42</v>
      </c>
      <c r="J2473" t="s">
        <v>43</v>
      </c>
      <c r="K2473" t="s">
        <v>920</v>
      </c>
      <c r="L2473" s="2">
        <v>2</v>
      </c>
      <c r="M2473" s="11">
        <v>4157</v>
      </c>
      <c r="N2473" s="6">
        <v>5</v>
      </c>
      <c r="O2473" s="4">
        <f>Table2[[#This Row],[Discount]]/100</f>
        <v>0.05</v>
      </c>
      <c r="P2473" s="4" t="str">
        <f>IF(Table2[[#This Row],[Discount%]]=0,"No Discount",
IF(Table2[[#This Row],[Discount%]]&lt;=0.1,"Medium Discount",
IF(Table2[[#This Row],[Discount%]]&lt;=0.2,"High Discount")))</f>
        <v>Medium Discount</v>
      </c>
      <c r="Q2473" s="9">
        <f>(Table2[Unit_Price]*Table2[Quantity])*(Table2[Discount]/100)</f>
        <v>415.70000000000005</v>
      </c>
      <c r="R2473" s="10">
        <v>7898.3</v>
      </c>
      <c r="S2473" s="10">
        <v>1119.21</v>
      </c>
      <c r="T2473" s="4">
        <f>Table2[Profit]/Table2[Sales]</f>
        <v>0.14170264487294734</v>
      </c>
      <c r="U2473" t="s">
        <v>38</v>
      </c>
    </row>
    <row r="2474" spans="1:21" x14ac:dyDescent="0.35">
      <c r="A2474">
        <v>12640</v>
      </c>
      <c r="B2474" s="1">
        <v>45336</v>
      </c>
      <c r="C2474" s="2">
        <f>YEAR(Table2[Order Date])</f>
        <v>2024</v>
      </c>
      <c r="D2474" s="2" t="str">
        <f>TEXT(Table2[Order Date],"mmm")</f>
        <v>Feb</v>
      </c>
      <c r="E2474" t="s">
        <v>4995</v>
      </c>
      <c r="F2474" t="s">
        <v>28</v>
      </c>
      <c r="G2474" t="s">
        <v>144</v>
      </c>
      <c r="H2474" t="str">
        <f>VLOOKUP(Table2[[#This Row],[City]], Table46[], 2, FALSE)</f>
        <v>Assam</v>
      </c>
      <c r="I2474" t="s">
        <v>46</v>
      </c>
      <c r="J2474" t="s">
        <v>47</v>
      </c>
      <c r="K2474" t="s">
        <v>4996</v>
      </c>
      <c r="L2474" s="2">
        <v>1</v>
      </c>
      <c r="M2474" s="11">
        <v>48758</v>
      </c>
      <c r="N2474" s="6">
        <v>0</v>
      </c>
      <c r="O2474" s="4">
        <f>Table2[[#This Row],[Discount]]/100</f>
        <v>0</v>
      </c>
      <c r="P2474" s="4" t="str">
        <f>IF(Table2[[#This Row],[Discount%]]=0,"No Discount",
IF(Table2[[#This Row],[Discount%]]&lt;=0.1,"Medium Discount",
IF(Table2[[#This Row],[Discount%]]&lt;=0.2,"High Discount")))</f>
        <v>No Discount</v>
      </c>
      <c r="Q2474" s="9">
        <f>(Table2[Unit_Price]*Table2[Quantity])*(Table2[Discount]/100)</f>
        <v>0</v>
      </c>
      <c r="R2474" s="10">
        <v>48758</v>
      </c>
      <c r="S2474" s="10">
        <v>9885.6</v>
      </c>
      <c r="T2474" s="4">
        <f>Table2[Profit]/Table2[Sales]</f>
        <v>0.20274826695106446</v>
      </c>
      <c r="U2474" t="s">
        <v>72</v>
      </c>
    </row>
    <row r="2475" spans="1:21" x14ac:dyDescent="0.35">
      <c r="A2475">
        <v>12641</v>
      </c>
      <c r="B2475" s="1">
        <v>45564</v>
      </c>
      <c r="C2475" s="2">
        <f>YEAR(Table2[Order Date])</f>
        <v>2024</v>
      </c>
      <c r="D2475" s="2" t="str">
        <f>TEXT(Table2[Order Date],"mmm")</f>
        <v>Sep</v>
      </c>
      <c r="E2475" t="s">
        <v>4997</v>
      </c>
      <c r="F2475" t="s">
        <v>40</v>
      </c>
      <c r="G2475" t="s">
        <v>62</v>
      </c>
      <c r="H2475" t="str">
        <f>VLOOKUP(Table2[[#This Row],[City]], Table46[], 2, FALSE)</f>
        <v>Goa</v>
      </c>
      <c r="I2475" t="s">
        <v>129</v>
      </c>
      <c r="J2475" t="s">
        <v>130</v>
      </c>
      <c r="K2475" t="s">
        <v>4998</v>
      </c>
      <c r="L2475" s="2">
        <v>5</v>
      </c>
      <c r="M2475" s="11">
        <v>27084</v>
      </c>
      <c r="N2475" s="6">
        <v>5</v>
      </c>
      <c r="O2475" s="4">
        <f>Table2[[#This Row],[Discount]]/100</f>
        <v>0.05</v>
      </c>
      <c r="P2475" s="4" t="str">
        <f>IF(Table2[[#This Row],[Discount%]]=0,"No Discount",
IF(Table2[[#This Row],[Discount%]]&lt;=0.1,"Medium Discount",
IF(Table2[[#This Row],[Discount%]]&lt;=0.2,"High Discount")))</f>
        <v>Medium Discount</v>
      </c>
      <c r="Q2475" s="9">
        <f>(Table2[Unit_Price]*Table2[Quantity])*(Table2[Discount]/100)</f>
        <v>6771</v>
      </c>
      <c r="R2475" s="10">
        <v>128649</v>
      </c>
      <c r="S2475" s="10">
        <v>9852.58</v>
      </c>
      <c r="T2475" s="4">
        <f>Table2[Profit]/Table2[Sales]</f>
        <v>7.6584971511632433E-2</v>
      </c>
      <c r="U2475" t="s">
        <v>33</v>
      </c>
    </row>
    <row r="2476" spans="1:21" x14ac:dyDescent="0.35">
      <c r="A2476">
        <v>12642</v>
      </c>
      <c r="B2476" s="1">
        <v>45636</v>
      </c>
      <c r="C2476" s="2">
        <f>YEAR(Table2[Order Date])</f>
        <v>2024</v>
      </c>
      <c r="D2476" s="2" t="str">
        <f>TEXT(Table2[Order Date],"mmm")</f>
        <v>Dec</v>
      </c>
      <c r="E2476" t="s">
        <v>4999</v>
      </c>
      <c r="F2476" t="s">
        <v>15</v>
      </c>
      <c r="G2476" t="s">
        <v>16</v>
      </c>
      <c r="H2476" t="str">
        <f>VLOOKUP(Table2[[#This Row],[City]], Table46[], 2, FALSE)</f>
        <v>Karnataka</v>
      </c>
      <c r="I2476" t="s">
        <v>24</v>
      </c>
      <c r="J2476" t="s">
        <v>107</v>
      </c>
      <c r="K2476" t="s">
        <v>5000</v>
      </c>
      <c r="L2476" s="2">
        <v>3</v>
      </c>
      <c r="M2476" s="11">
        <v>24691</v>
      </c>
      <c r="N2476" s="6">
        <v>20</v>
      </c>
      <c r="O2476" s="4">
        <f>Table2[[#This Row],[Discount]]/100</f>
        <v>0.2</v>
      </c>
      <c r="P2476" s="4" t="str">
        <f>IF(Table2[[#This Row],[Discount%]]=0,"No Discount",
IF(Table2[[#This Row],[Discount%]]&lt;=0.1,"Medium Discount",
IF(Table2[[#This Row],[Discount%]]&lt;=0.2,"High Discount")))</f>
        <v>High Discount</v>
      </c>
      <c r="Q2476" s="9">
        <f>(Table2[Unit_Price]*Table2[Quantity])*(Table2[Discount]/100)</f>
        <v>14814.6</v>
      </c>
      <c r="R2476" s="10">
        <v>59258.400000000001</v>
      </c>
      <c r="S2476" s="10">
        <v>11759.08</v>
      </c>
      <c r="T2476" s="4">
        <f>Table2[Profit]/Table2[Sales]</f>
        <v>0.19843735234160895</v>
      </c>
      <c r="U2476" t="s">
        <v>72</v>
      </c>
    </row>
    <row r="2477" spans="1:21" x14ac:dyDescent="0.35">
      <c r="A2477">
        <v>12643</v>
      </c>
      <c r="B2477" s="1">
        <v>45835</v>
      </c>
      <c r="C2477" s="2">
        <f>YEAR(Table2[Order Date])</f>
        <v>2025</v>
      </c>
      <c r="D2477" s="2" t="str">
        <f>TEXT(Table2[Order Date],"mmm")</f>
        <v>Jun</v>
      </c>
      <c r="E2477" t="s">
        <v>5001</v>
      </c>
      <c r="F2477" t="s">
        <v>15</v>
      </c>
      <c r="G2477" t="s">
        <v>147</v>
      </c>
      <c r="H2477" t="str">
        <f>VLOOKUP(Table2[[#This Row],[City]], Table46[], 2, FALSE)</f>
        <v>Kerala</v>
      </c>
      <c r="I2477" t="s">
        <v>129</v>
      </c>
      <c r="J2477" t="s">
        <v>130</v>
      </c>
      <c r="K2477" t="s">
        <v>5002</v>
      </c>
      <c r="L2477" s="2">
        <v>4</v>
      </c>
      <c r="M2477" s="11">
        <v>40534</v>
      </c>
      <c r="N2477" s="6">
        <v>20</v>
      </c>
      <c r="O2477" s="4">
        <f>Table2[[#This Row],[Discount]]/100</f>
        <v>0.2</v>
      </c>
      <c r="P2477" s="4" t="str">
        <f>IF(Table2[[#This Row],[Discount%]]=0,"No Discount",
IF(Table2[[#This Row],[Discount%]]&lt;=0.1,"Medium Discount",
IF(Table2[[#This Row],[Discount%]]&lt;=0.2,"High Discount")))</f>
        <v>High Discount</v>
      </c>
      <c r="Q2477" s="9">
        <f>(Table2[Unit_Price]*Table2[Quantity])*(Table2[Discount]/100)</f>
        <v>32427.200000000001</v>
      </c>
      <c r="R2477" s="10">
        <v>129708.8</v>
      </c>
      <c r="S2477" s="10">
        <v>14787.32</v>
      </c>
      <c r="T2477" s="4">
        <f>Table2[Profit]/Table2[Sales]</f>
        <v>0.11400398430946859</v>
      </c>
      <c r="U2477" t="s">
        <v>38</v>
      </c>
    </row>
    <row r="2478" spans="1:21" x14ac:dyDescent="0.35">
      <c r="A2478">
        <v>12644</v>
      </c>
      <c r="B2478" s="1">
        <v>45810</v>
      </c>
      <c r="C2478" s="2">
        <f>YEAR(Table2[Order Date])</f>
        <v>2025</v>
      </c>
      <c r="D2478" s="2" t="str">
        <f>TEXT(Table2[Order Date],"mmm")</f>
        <v>Jun</v>
      </c>
      <c r="E2478" t="s">
        <v>5003</v>
      </c>
      <c r="F2478" t="s">
        <v>22</v>
      </c>
      <c r="G2478" t="s">
        <v>54</v>
      </c>
      <c r="H2478" t="str">
        <f>VLOOKUP(Table2[[#This Row],[City]], Table46[], 2, FALSE)</f>
        <v>Uttar Pradesh</v>
      </c>
      <c r="I2478" t="s">
        <v>75</v>
      </c>
      <c r="J2478" t="s">
        <v>76</v>
      </c>
      <c r="K2478" t="s">
        <v>2433</v>
      </c>
      <c r="L2478" s="2">
        <v>3</v>
      </c>
      <c r="M2478" s="11">
        <v>48306</v>
      </c>
      <c r="N2478" s="6">
        <v>5</v>
      </c>
      <c r="O2478" s="4">
        <f>Table2[[#This Row],[Discount]]/100</f>
        <v>0.05</v>
      </c>
      <c r="P2478" s="4" t="str">
        <f>IF(Table2[[#This Row],[Discount%]]=0,"No Discount",
IF(Table2[[#This Row],[Discount%]]&lt;=0.1,"Medium Discount",
IF(Table2[[#This Row],[Discount%]]&lt;=0.2,"High Discount")))</f>
        <v>Medium Discount</v>
      </c>
      <c r="Q2478" s="9">
        <f>(Table2[Unit_Price]*Table2[Quantity])*(Table2[Discount]/100)</f>
        <v>7245.9000000000005</v>
      </c>
      <c r="R2478" s="10">
        <v>137672.1</v>
      </c>
      <c r="S2478" s="10">
        <v>23820.28</v>
      </c>
      <c r="T2478" s="4">
        <f>Table2[Profit]/Table2[Sales]</f>
        <v>0.17302183957388606</v>
      </c>
      <c r="U2478" t="s">
        <v>33</v>
      </c>
    </row>
    <row r="2479" spans="1:21" x14ac:dyDescent="0.35">
      <c r="A2479">
        <v>12645</v>
      </c>
      <c r="B2479" s="1">
        <v>45851</v>
      </c>
      <c r="C2479" s="2">
        <f>YEAR(Table2[Order Date])</f>
        <v>2025</v>
      </c>
      <c r="D2479" s="2" t="str">
        <f>TEXT(Table2[Order Date],"mmm")</f>
        <v>Jul</v>
      </c>
      <c r="E2479" t="s">
        <v>5004</v>
      </c>
      <c r="F2479" t="s">
        <v>22</v>
      </c>
      <c r="G2479" t="s">
        <v>58</v>
      </c>
      <c r="H2479" t="str">
        <f>VLOOKUP(Table2[[#This Row],[City]], Table46[], 2, FALSE)</f>
        <v>Rajashtan</v>
      </c>
      <c r="I2479" t="s">
        <v>129</v>
      </c>
      <c r="J2479" t="s">
        <v>164</v>
      </c>
      <c r="K2479" t="s">
        <v>5005</v>
      </c>
      <c r="L2479" s="2">
        <v>2</v>
      </c>
      <c r="M2479" s="11">
        <v>68216</v>
      </c>
      <c r="N2479" s="6">
        <v>0</v>
      </c>
      <c r="O2479" s="4">
        <f>Table2[[#This Row],[Discount]]/100</f>
        <v>0</v>
      </c>
      <c r="P2479" s="4" t="str">
        <f>IF(Table2[[#This Row],[Discount%]]=0,"No Discount",
IF(Table2[[#This Row],[Discount%]]&lt;=0.1,"Medium Discount",
IF(Table2[[#This Row],[Discount%]]&lt;=0.2,"High Discount")))</f>
        <v>No Discount</v>
      </c>
      <c r="Q2479" s="9">
        <f>(Table2[Unit_Price]*Table2[Quantity])*(Table2[Discount]/100)</f>
        <v>0</v>
      </c>
      <c r="R2479" s="10">
        <v>136432</v>
      </c>
      <c r="S2479" s="10">
        <v>33682.959999999999</v>
      </c>
      <c r="T2479" s="4">
        <f>Table2[Profit]/Table2[Sales]</f>
        <v>0.24688460185293773</v>
      </c>
      <c r="U2479" t="s">
        <v>83</v>
      </c>
    </row>
    <row r="2480" spans="1:21" x14ac:dyDescent="0.35">
      <c r="A2480">
        <v>12646</v>
      </c>
      <c r="B2480" s="1">
        <v>45621</v>
      </c>
      <c r="C2480" s="2">
        <f>YEAR(Table2[Order Date])</f>
        <v>2024</v>
      </c>
      <c r="D2480" s="2" t="str">
        <f>TEXT(Table2[Order Date],"mmm")</f>
        <v>Nov</v>
      </c>
      <c r="E2480" t="s">
        <v>5006</v>
      </c>
      <c r="F2480" t="s">
        <v>40</v>
      </c>
      <c r="G2480" t="s">
        <v>103</v>
      </c>
      <c r="H2480" t="str">
        <f>VLOOKUP(Table2[[#This Row],[City]], Table46[], 2, FALSE)</f>
        <v>Gujarat</v>
      </c>
      <c r="I2480" t="s">
        <v>17</v>
      </c>
      <c r="J2480" t="s">
        <v>111</v>
      </c>
      <c r="K2480" t="s">
        <v>5007</v>
      </c>
      <c r="L2480" s="2">
        <v>5</v>
      </c>
      <c r="M2480" s="11">
        <v>63842</v>
      </c>
      <c r="N2480" s="6">
        <v>0</v>
      </c>
      <c r="O2480" s="4">
        <f>Table2[[#This Row],[Discount]]/100</f>
        <v>0</v>
      </c>
      <c r="P2480" s="4" t="str">
        <f>IF(Table2[[#This Row],[Discount%]]=0,"No Discount",
IF(Table2[[#This Row],[Discount%]]&lt;=0.1,"Medium Discount",
IF(Table2[[#This Row],[Discount%]]&lt;=0.2,"High Discount")))</f>
        <v>No Discount</v>
      </c>
      <c r="Q2480" s="9">
        <f>(Table2[Unit_Price]*Table2[Quantity])*(Table2[Discount]/100)</f>
        <v>0</v>
      </c>
      <c r="R2480" s="10">
        <v>319210</v>
      </c>
      <c r="S2480" s="10">
        <v>71769.95</v>
      </c>
      <c r="T2480" s="4">
        <f>Table2[Profit]/Table2[Sales]</f>
        <v>0.22483615801509976</v>
      </c>
      <c r="U2480" t="s">
        <v>83</v>
      </c>
    </row>
    <row r="2481" spans="1:21" x14ac:dyDescent="0.35">
      <c r="A2481">
        <v>12647</v>
      </c>
      <c r="B2481" s="1">
        <v>45610</v>
      </c>
      <c r="C2481" s="2">
        <f>YEAR(Table2[Order Date])</f>
        <v>2024</v>
      </c>
      <c r="D2481" s="2" t="str">
        <f>TEXT(Table2[Order Date],"mmm")</f>
        <v>Nov</v>
      </c>
      <c r="E2481" t="s">
        <v>5008</v>
      </c>
      <c r="F2481" t="s">
        <v>28</v>
      </c>
      <c r="G2481" t="s">
        <v>144</v>
      </c>
      <c r="H2481" t="str">
        <f>VLOOKUP(Table2[[#This Row],[City]], Table46[], 2, FALSE)</f>
        <v>Assam</v>
      </c>
      <c r="I2481" t="s">
        <v>17</v>
      </c>
      <c r="J2481" t="s">
        <v>18</v>
      </c>
      <c r="K2481" t="s">
        <v>5009</v>
      </c>
      <c r="L2481" s="2">
        <v>5</v>
      </c>
      <c r="M2481" s="11">
        <v>69145</v>
      </c>
      <c r="N2481" s="6">
        <v>10</v>
      </c>
      <c r="O2481" s="4">
        <f>Table2[[#This Row],[Discount]]/100</f>
        <v>0.1</v>
      </c>
      <c r="P2481" s="4" t="str">
        <f>IF(Table2[[#This Row],[Discount%]]=0,"No Discount",
IF(Table2[[#This Row],[Discount%]]&lt;=0.1,"Medium Discount",
IF(Table2[[#This Row],[Discount%]]&lt;=0.2,"High Discount")))</f>
        <v>Medium Discount</v>
      </c>
      <c r="Q2481" s="9">
        <f>(Table2[Unit_Price]*Table2[Quantity])*(Table2[Discount]/100)</f>
        <v>34572.5</v>
      </c>
      <c r="R2481" s="10">
        <v>311152.5</v>
      </c>
      <c r="S2481" s="10">
        <v>61304.08</v>
      </c>
      <c r="T2481" s="4">
        <f>Table2[Profit]/Table2[Sales]</f>
        <v>0.19702261752677547</v>
      </c>
      <c r="U2481" t="s">
        <v>83</v>
      </c>
    </row>
    <row r="2482" spans="1:21" x14ac:dyDescent="0.35">
      <c r="A2482">
        <v>12648</v>
      </c>
      <c r="B2482" s="1">
        <v>45537</v>
      </c>
      <c r="C2482" s="2">
        <f>YEAR(Table2[Order Date])</f>
        <v>2024</v>
      </c>
      <c r="D2482" s="2" t="str">
        <f>TEXT(Table2[Order Date],"mmm")</f>
        <v>Sep</v>
      </c>
      <c r="E2482" t="s">
        <v>5010</v>
      </c>
      <c r="F2482" t="s">
        <v>40</v>
      </c>
      <c r="G2482" t="s">
        <v>110</v>
      </c>
      <c r="H2482" t="str">
        <f>VLOOKUP(Table2[[#This Row],[City]], Table46[], 2, FALSE)</f>
        <v>Gujarat</v>
      </c>
      <c r="I2482" t="s">
        <v>42</v>
      </c>
      <c r="J2482" t="s">
        <v>79</v>
      </c>
      <c r="K2482" t="s">
        <v>5011</v>
      </c>
      <c r="L2482" s="2">
        <v>3</v>
      </c>
      <c r="M2482" s="11">
        <v>79471</v>
      </c>
      <c r="N2482" s="6">
        <v>15</v>
      </c>
      <c r="O2482" s="4">
        <f>Table2[[#This Row],[Discount]]/100</f>
        <v>0.15</v>
      </c>
      <c r="P2482" s="4" t="str">
        <f>IF(Table2[[#This Row],[Discount%]]=0,"No Discount",
IF(Table2[[#This Row],[Discount%]]&lt;=0.1,"Medium Discount",
IF(Table2[[#This Row],[Discount%]]&lt;=0.2,"High Discount")))</f>
        <v>High Discount</v>
      </c>
      <c r="Q2482" s="9">
        <f>(Table2[Unit_Price]*Table2[Quantity])*(Table2[Discount]/100)</f>
        <v>35761.949999999997</v>
      </c>
      <c r="R2482" s="10">
        <v>202651.05</v>
      </c>
      <c r="S2482" s="10">
        <v>41796.68</v>
      </c>
      <c r="T2482" s="4">
        <f>Table2[Profit]/Table2[Sales]</f>
        <v>0.20624951116710227</v>
      </c>
      <c r="U2482" t="s">
        <v>38</v>
      </c>
    </row>
    <row r="2483" spans="1:21" x14ac:dyDescent="0.35">
      <c r="A2483">
        <v>12649</v>
      </c>
      <c r="B2483" s="1">
        <v>45754</v>
      </c>
      <c r="C2483" s="2">
        <f>YEAR(Table2[Order Date])</f>
        <v>2025</v>
      </c>
      <c r="D2483" s="2" t="str">
        <f>TEXT(Table2[Order Date],"mmm")</f>
        <v>Apr</v>
      </c>
      <c r="E2483" t="s">
        <v>5012</v>
      </c>
      <c r="F2483" t="s">
        <v>28</v>
      </c>
      <c r="G2483" t="s">
        <v>85</v>
      </c>
      <c r="H2483" t="str">
        <f>VLOOKUP(Table2[[#This Row],[City]], Table46[], 2, FALSE)</f>
        <v>Odisha</v>
      </c>
      <c r="I2483" t="s">
        <v>129</v>
      </c>
      <c r="J2483" t="s">
        <v>159</v>
      </c>
      <c r="K2483" t="s">
        <v>5013</v>
      </c>
      <c r="L2483" s="2">
        <v>5</v>
      </c>
      <c r="M2483" s="11">
        <v>79431</v>
      </c>
      <c r="N2483" s="6">
        <v>15</v>
      </c>
      <c r="O2483" s="4">
        <f>Table2[[#This Row],[Discount]]/100</f>
        <v>0.15</v>
      </c>
      <c r="P2483" s="4" t="str">
        <f>IF(Table2[[#This Row],[Discount%]]=0,"No Discount",
IF(Table2[[#This Row],[Discount%]]&lt;=0.1,"Medium Discount",
IF(Table2[[#This Row],[Discount%]]&lt;=0.2,"High Discount")))</f>
        <v>High Discount</v>
      </c>
      <c r="Q2483" s="9">
        <f>(Table2[Unit_Price]*Table2[Quantity])*(Table2[Discount]/100)</f>
        <v>59573.25</v>
      </c>
      <c r="R2483" s="10">
        <v>337581.75</v>
      </c>
      <c r="S2483" s="10">
        <v>66149.91</v>
      </c>
      <c r="T2483" s="4">
        <f>Table2[Profit]/Table2[Sales]</f>
        <v>0.19595226933920451</v>
      </c>
      <c r="U2483" t="s">
        <v>72</v>
      </c>
    </row>
    <row r="2484" spans="1:21" x14ac:dyDescent="0.35">
      <c r="A2484">
        <v>12650</v>
      </c>
      <c r="B2484" s="1">
        <v>45221</v>
      </c>
      <c r="C2484" s="2">
        <f>YEAR(Table2[Order Date])</f>
        <v>2023</v>
      </c>
      <c r="D2484" s="2" t="str">
        <f>TEXT(Table2[Order Date],"mmm")</f>
        <v>Oct</v>
      </c>
      <c r="E2484" t="s">
        <v>5014</v>
      </c>
      <c r="F2484" t="s">
        <v>28</v>
      </c>
      <c r="G2484" t="s">
        <v>114</v>
      </c>
      <c r="H2484" t="str">
        <f>VLOOKUP(Table2[[#This Row],[City]], Table46[], 2, FALSE)</f>
        <v>Jharkhand</v>
      </c>
      <c r="I2484" t="s">
        <v>86</v>
      </c>
      <c r="J2484" t="s">
        <v>171</v>
      </c>
      <c r="K2484" t="s">
        <v>2208</v>
      </c>
      <c r="L2484" s="2">
        <v>1</v>
      </c>
      <c r="M2484" s="11">
        <v>64914</v>
      </c>
      <c r="N2484" s="6">
        <v>15</v>
      </c>
      <c r="O2484" s="4">
        <f>Table2[[#This Row],[Discount]]/100</f>
        <v>0.15</v>
      </c>
      <c r="P2484" s="4" t="str">
        <f>IF(Table2[[#This Row],[Discount%]]=0,"No Discount",
IF(Table2[[#This Row],[Discount%]]&lt;=0.1,"Medium Discount",
IF(Table2[[#This Row],[Discount%]]&lt;=0.2,"High Discount")))</f>
        <v>High Discount</v>
      </c>
      <c r="Q2484" s="9">
        <f>(Table2[Unit_Price]*Table2[Quantity])*(Table2[Discount]/100)</f>
        <v>9737.1</v>
      </c>
      <c r="R2484" s="10">
        <v>55176.9</v>
      </c>
      <c r="S2484" s="10">
        <v>10151.81</v>
      </c>
      <c r="T2484" s="4">
        <f>Table2[Profit]/Table2[Sales]</f>
        <v>0.18398659583992574</v>
      </c>
      <c r="U2484" t="s">
        <v>33</v>
      </c>
    </row>
    <row r="2485" spans="1:21" x14ac:dyDescent="0.35">
      <c r="A2485">
        <v>12651</v>
      </c>
      <c r="B2485" s="1">
        <v>45204</v>
      </c>
      <c r="C2485" s="2">
        <f>YEAR(Table2[Order Date])</f>
        <v>2023</v>
      </c>
      <c r="D2485" s="2" t="str">
        <f>TEXT(Table2[Order Date],"mmm")</f>
        <v>Oct</v>
      </c>
      <c r="E2485" t="s">
        <v>5015</v>
      </c>
      <c r="F2485" t="s">
        <v>15</v>
      </c>
      <c r="G2485" t="s">
        <v>68</v>
      </c>
      <c r="H2485" t="str">
        <f>VLOOKUP(Table2[[#This Row],[City]], Table46[], 2, FALSE)</f>
        <v>Telangana</v>
      </c>
      <c r="I2485" t="s">
        <v>30</v>
      </c>
      <c r="J2485" t="s">
        <v>322</v>
      </c>
      <c r="K2485" t="s">
        <v>5016</v>
      </c>
      <c r="L2485" s="2">
        <v>3</v>
      </c>
      <c r="M2485" s="11">
        <v>55650</v>
      </c>
      <c r="N2485" s="6">
        <v>0</v>
      </c>
      <c r="O2485" s="4">
        <f>Table2[[#This Row],[Discount]]/100</f>
        <v>0</v>
      </c>
      <c r="P2485" s="4" t="str">
        <f>IF(Table2[[#This Row],[Discount%]]=0,"No Discount",
IF(Table2[[#This Row],[Discount%]]&lt;=0.1,"Medium Discount",
IF(Table2[[#This Row],[Discount%]]&lt;=0.2,"High Discount")))</f>
        <v>No Discount</v>
      </c>
      <c r="Q2485" s="9">
        <f>(Table2[Unit_Price]*Table2[Quantity])*(Table2[Discount]/100)</f>
        <v>0</v>
      </c>
      <c r="R2485" s="10">
        <v>166950</v>
      </c>
      <c r="S2485" s="10">
        <v>27964.98</v>
      </c>
      <c r="T2485" s="4">
        <f>Table2[Profit]/Table2[Sales]</f>
        <v>0.16750512129380055</v>
      </c>
      <c r="U2485" t="s">
        <v>33</v>
      </c>
    </row>
    <row r="2486" spans="1:21" x14ac:dyDescent="0.35">
      <c r="A2486">
        <v>12652</v>
      </c>
      <c r="B2486" s="1">
        <v>45892</v>
      </c>
      <c r="C2486" s="2">
        <f>YEAR(Table2[Order Date])</f>
        <v>2025</v>
      </c>
      <c r="D2486" s="2" t="str">
        <f>TEXT(Table2[Order Date],"mmm")</f>
        <v>Aug</v>
      </c>
      <c r="E2486" t="s">
        <v>5017</v>
      </c>
      <c r="F2486" t="s">
        <v>40</v>
      </c>
      <c r="G2486" t="s">
        <v>110</v>
      </c>
      <c r="H2486" t="str">
        <f>VLOOKUP(Table2[[#This Row],[City]], Table46[], 2, FALSE)</f>
        <v>Gujarat</v>
      </c>
      <c r="I2486" t="s">
        <v>24</v>
      </c>
      <c r="J2486" t="s">
        <v>133</v>
      </c>
      <c r="K2486" t="s">
        <v>5018</v>
      </c>
      <c r="L2486" s="2">
        <v>4</v>
      </c>
      <c r="M2486" s="11">
        <v>24723</v>
      </c>
      <c r="N2486" s="6">
        <v>0</v>
      </c>
      <c r="O2486" s="4">
        <f>Table2[[#This Row],[Discount]]/100</f>
        <v>0</v>
      </c>
      <c r="P2486" s="4" t="str">
        <f>IF(Table2[[#This Row],[Discount%]]=0,"No Discount",
IF(Table2[[#This Row],[Discount%]]&lt;=0.1,"Medium Discount",
IF(Table2[[#This Row],[Discount%]]&lt;=0.2,"High Discount")))</f>
        <v>No Discount</v>
      </c>
      <c r="Q2486" s="9">
        <f>(Table2[Unit_Price]*Table2[Quantity])*(Table2[Discount]/100)</f>
        <v>0</v>
      </c>
      <c r="R2486" s="10">
        <v>98892</v>
      </c>
      <c r="S2486" s="10">
        <v>12758.88</v>
      </c>
      <c r="T2486" s="4">
        <f>Table2[Profit]/Table2[Sales]</f>
        <v>0.12901832301905108</v>
      </c>
      <c r="U2486" t="s">
        <v>38</v>
      </c>
    </row>
    <row r="2487" spans="1:21" x14ac:dyDescent="0.35">
      <c r="A2487">
        <v>12653</v>
      </c>
      <c r="B2487" s="1">
        <v>45490</v>
      </c>
      <c r="C2487" s="2">
        <f>YEAR(Table2[Order Date])</f>
        <v>2024</v>
      </c>
      <c r="D2487" s="2" t="str">
        <f>TEXT(Table2[Order Date],"mmm")</f>
        <v>Jul</v>
      </c>
      <c r="E2487" t="s">
        <v>5019</v>
      </c>
      <c r="F2487" t="s">
        <v>40</v>
      </c>
      <c r="G2487" t="s">
        <v>110</v>
      </c>
      <c r="H2487" t="str">
        <f>VLOOKUP(Table2[[#This Row],[City]], Table46[], 2, FALSE)</f>
        <v>Gujarat</v>
      </c>
      <c r="I2487" t="s">
        <v>129</v>
      </c>
      <c r="J2487" t="s">
        <v>159</v>
      </c>
      <c r="K2487" t="s">
        <v>1947</v>
      </c>
      <c r="L2487" s="2">
        <v>4</v>
      </c>
      <c r="M2487" s="11">
        <v>43534</v>
      </c>
      <c r="N2487" s="6">
        <v>20</v>
      </c>
      <c r="O2487" s="4">
        <f>Table2[[#This Row],[Discount]]/100</f>
        <v>0.2</v>
      </c>
      <c r="P2487" s="4" t="str">
        <f>IF(Table2[[#This Row],[Discount%]]=0,"No Discount",
IF(Table2[[#This Row],[Discount%]]&lt;=0.1,"Medium Discount",
IF(Table2[[#This Row],[Discount%]]&lt;=0.2,"High Discount")))</f>
        <v>High Discount</v>
      </c>
      <c r="Q2487" s="9">
        <f>(Table2[Unit_Price]*Table2[Quantity])*(Table2[Discount]/100)</f>
        <v>34827.200000000004</v>
      </c>
      <c r="R2487" s="10">
        <v>139308.79999999999</v>
      </c>
      <c r="S2487" s="10">
        <v>26316.06</v>
      </c>
      <c r="T2487" s="4">
        <f>Table2[Profit]/Table2[Sales]</f>
        <v>0.1889045056737263</v>
      </c>
      <c r="U2487" t="s">
        <v>72</v>
      </c>
    </row>
    <row r="2488" spans="1:21" x14ac:dyDescent="0.35">
      <c r="A2488">
        <v>12654</v>
      </c>
      <c r="B2488" s="1">
        <v>45637</v>
      </c>
      <c r="C2488" s="2">
        <f>YEAR(Table2[Order Date])</f>
        <v>2024</v>
      </c>
      <c r="D2488" s="2" t="str">
        <f>TEXT(Table2[Order Date],"mmm")</f>
        <v>Dec</v>
      </c>
      <c r="E2488" t="s">
        <v>5020</v>
      </c>
      <c r="F2488" t="s">
        <v>40</v>
      </c>
      <c r="G2488" t="s">
        <v>50</v>
      </c>
      <c r="H2488" t="str">
        <f>VLOOKUP(Table2[[#This Row],[City]], Table46[], 2, FALSE)</f>
        <v>Maharashtra</v>
      </c>
      <c r="I2488" t="s">
        <v>75</v>
      </c>
      <c r="J2488" t="s">
        <v>240</v>
      </c>
      <c r="K2488" t="s">
        <v>5021</v>
      </c>
      <c r="L2488" s="2">
        <v>3</v>
      </c>
      <c r="M2488" s="11">
        <v>37510</v>
      </c>
      <c r="N2488" s="6">
        <v>20</v>
      </c>
      <c r="O2488" s="4">
        <f>Table2[[#This Row],[Discount]]/100</f>
        <v>0.2</v>
      </c>
      <c r="P2488" s="4" t="str">
        <f>IF(Table2[[#This Row],[Discount%]]=0,"No Discount",
IF(Table2[[#This Row],[Discount%]]&lt;=0.1,"Medium Discount",
IF(Table2[[#This Row],[Discount%]]&lt;=0.2,"High Discount")))</f>
        <v>High Discount</v>
      </c>
      <c r="Q2488" s="9">
        <f>(Table2[Unit_Price]*Table2[Quantity])*(Table2[Discount]/100)</f>
        <v>22506</v>
      </c>
      <c r="R2488" s="10">
        <v>90024</v>
      </c>
      <c r="S2488" s="10">
        <v>20715.05</v>
      </c>
      <c r="T2488" s="4">
        <f>Table2[Profit]/Table2[Sales]</f>
        <v>0.23010586065937971</v>
      </c>
      <c r="U2488" t="s">
        <v>72</v>
      </c>
    </row>
    <row r="2489" spans="1:21" x14ac:dyDescent="0.35">
      <c r="A2489">
        <v>12655</v>
      </c>
      <c r="B2489" s="1">
        <v>45546</v>
      </c>
      <c r="C2489" s="2">
        <f>YEAR(Table2[Order Date])</f>
        <v>2024</v>
      </c>
      <c r="D2489" s="2" t="str">
        <f>TEXT(Table2[Order Date],"mmm")</f>
        <v>Sep</v>
      </c>
      <c r="E2489" t="s">
        <v>5022</v>
      </c>
      <c r="F2489" t="s">
        <v>22</v>
      </c>
      <c r="G2489" t="s">
        <v>167</v>
      </c>
      <c r="H2489" t="str">
        <f>VLOOKUP(Table2[[#This Row],[City]], Table46[], 2, FALSE)</f>
        <v>Punjab</v>
      </c>
      <c r="I2489" t="s">
        <v>69</v>
      </c>
      <c r="J2489" t="s">
        <v>151</v>
      </c>
      <c r="K2489" t="s">
        <v>5023</v>
      </c>
      <c r="L2489" s="2">
        <v>2</v>
      </c>
      <c r="M2489" s="11">
        <v>66085</v>
      </c>
      <c r="N2489" s="6">
        <v>0</v>
      </c>
      <c r="O2489" s="4">
        <f>Table2[[#This Row],[Discount]]/100</f>
        <v>0</v>
      </c>
      <c r="P2489" s="4" t="str">
        <f>IF(Table2[[#This Row],[Discount%]]=0,"No Discount",
IF(Table2[[#This Row],[Discount%]]&lt;=0.1,"Medium Discount",
IF(Table2[[#This Row],[Discount%]]&lt;=0.2,"High Discount")))</f>
        <v>No Discount</v>
      </c>
      <c r="Q2489" s="9">
        <f>(Table2[Unit_Price]*Table2[Quantity])*(Table2[Discount]/100)</f>
        <v>0</v>
      </c>
      <c r="R2489" s="10">
        <v>132170</v>
      </c>
      <c r="S2489" s="10">
        <v>18277.29</v>
      </c>
      <c r="T2489" s="4">
        <f>Table2[Profit]/Table2[Sales]</f>
        <v>0.13828622228947568</v>
      </c>
      <c r="U2489" t="s">
        <v>72</v>
      </c>
    </row>
    <row r="2490" spans="1:21" x14ac:dyDescent="0.35">
      <c r="A2490">
        <v>12656</v>
      </c>
      <c r="B2490" s="1">
        <v>45384</v>
      </c>
      <c r="C2490" s="2">
        <f>YEAR(Table2[Order Date])</f>
        <v>2024</v>
      </c>
      <c r="D2490" s="2" t="str">
        <f>TEXT(Table2[Order Date],"mmm")</f>
        <v>Apr</v>
      </c>
      <c r="E2490" t="s">
        <v>5024</v>
      </c>
      <c r="F2490" t="s">
        <v>22</v>
      </c>
      <c r="G2490" t="s">
        <v>23</v>
      </c>
      <c r="H2490" t="str">
        <f>VLOOKUP(Table2[[#This Row],[City]], Table46[], 2, FALSE)</f>
        <v>Delhi</v>
      </c>
      <c r="I2490" t="s">
        <v>96</v>
      </c>
      <c r="J2490" t="s">
        <v>97</v>
      </c>
      <c r="K2490" t="s">
        <v>5025</v>
      </c>
      <c r="L2490" s="2">
        <v>3</v>
      </c>
      <c r="M2490" s="11">
        <v>6745</v>
      </c>
      <c r="N2490" s="6">
        <v>0</v>
      </c>
      <c r="O2490" s="4">
        <f>Table2[[#This Row],[Discount]]/100</f>
        <v>0</v>
      </c>
      <c r="P2490" s="4" t="str">
        <f>IF(Table2[[#This Row],[Discount%]]=0,"No Discount",
IF(Table2[[#This Row],[Discount%]]&lt;=0.1,"Medium Discount",
IF(Table2[[#This Row],[Discount%]]&lt;=0.2,"High Discount")))</f>
        <v>No Discount</v>
      </c>
      <c r="Q2490" s="9">
        <f>(Table2[Unit_Price]*Table2[Quantity])*(Table2[Discount]/100)</f>
        <v>0</v>
      </c>
      <c r="R2490" s="10">
        <v>20235</v>
      </c>
      <c r="S2490" s="10">
        <v>1635.15</v>
      </c>
      <c r="T2490" s="4">
        <f>Table2[Profit]/Table2[Sales]</f>
        <v>8.0808005930318755E-2</v>
      </c>
      <c r="U2490" t="s">
        <v>83</v>
      </c>
    </row>
    <row r="2491" spans="1:21" x14ac:dyDescent="0.35">
      <c r="A2491">
        <v>12657</v>
      </c>
      <c r="B2491" s="1">
        <v>45556</v>
      </c>
      <c r="C2491" s="2">
        <f>YEAR(Table2[Order Date])</f>
        <v>2024</v>
      </c>
      <c r="D2491" s="2" t="str">
        <f>TEXT(Table2[Order Date],"mmm")</f>
        <v>Sep</v>
      </c>
      <c r="E2491" t="s">
        <v>5026</v>
      </c>
      <c r="F2491" t="s">
        <v>28</v>
      </c>
      <c r="G2491" t="s">
        <v>144</v>
      </c>
      <c r="H2491" t="str">
        <f>VLOOKUP(Table2[[#This Row],[City]], Table46[], 2, FALSE)</f>
        <v>Assam</v>
      </c>
      <c r="I2491" t="s">
        <v>96</v>
      </c>
      <c r="J2491" t="s">
        <v>97</v>
      </c>
      <c r="K2491" t="s">
        <v>5027</v>
      </c>
      <c r="L2491" s="2">
        <v>3</v>
      </c>
      <c r="M2491" s="11">
        <v>21263</v>
      </c>
      <c r="N2491" s="6">
        <v>20</v>
      </c>
      <c r="O2491" s="4">
        <f>Table2[[#This Row],[Discount]]/100</f>
        <v>0.2</v>
      </c>
      <c r="P2491" s="4" t="str">
        <f>IF(Table2[[#This Row],[Discount%]]=0,"No Discount",
IF(Table2[[#This Row],[Discount%]]&lt;=0.1,"Medium Discount",
IF(Table2[[#This Row],[Discount%]]&lt;=0.2,"High Discount")))</f>
        <v>High Discount</v>
      </c>
      <c r="Q2491" s="9">
        <f>(Table2[Unit_Price]*Table2[Quantity])*(Table2[Discount]/100)</f>
        <v>12757.800000000001</v>
      </c>
      <c r="R2491" s="10">
        <v>51031.199999999997</v>
      </c>
      <c r="S2491" s="10">
        <v>6478.46</v>
      </c>
      <c r="T2491" s="4">
        <f>Table2[Profit]/Table2[Sales]</f>
        <v>0.12695096333223596</v>
      </c>
      <c r="U2491" t="s">
        <v>33</v>
      </c>
    </row>
    <row r="2492" spans="1:21" x14ac:dyDescent="0.35">
      <c r="A2492">
        <v>12658</v>
      </c>
      <c r="B2492" s="1">
        <v>45476</v>
      </c>
      <c r="C2492" s="2">
        <f>YEAR(Table2[Order Date])</f>
        <v>2024</v>
      </c>
      <c r="D2492" s="2" t="str">
        <f>TEXT(Table2[Order Date],"mmm")</f>
        <v>Jul</v>
      </c>
      <c r="E2492" t="s">
        <v>5028</v>
      </c>
      <c r="F2492" t="s">
        <v>22</v>
      </c>
      <c r="G2492" t="s">
        <v>74</v>
      </c>
      <c r="H2492" t="str">
        <f>VLOOKUP(Table2[[#This Row],[City]], Table46[], 2, FALSE)</f>
        <v>Chandigarh</v>
      </c>
      <c r="I2492" t="s">
        <v>75</v>
      </c>
      <c r="J2492" t="s">
        <v>240</v>
      </c>
      <c r="K2492" t="s">
        <v>5029</v>
      </c>
      <c r="L2492" s="2">
        <v>4</v>
      </c>
      <c r="M2492" s="11">
        <v>31267</v>
      </c>
      <c r="N2492" s="6">
        <v>20</v>
      </c>
      <c r="O2492" s="4">
        <f>Table2[[#This Row],[Discount]]/100</f>
        <v>0.2</v>
      </c>
      <c r="P2492" s="4" t="str">
        <f>IF(Table2[[#This Row],[Discount%]]=0,"No Discount",
IF(Table2[[#This Row],[Discount%]]&lt;=0.1,"Medium Discount",
IF(Table2[[#This Row],[Discount%]]&lt;=0.2,"High Discount")))</f>
        <v>High Discount</v>
      </c>
      <c r="Q2492" s="9">
        <f>(Table2[Unit_Price]*Table2[Quantity])*(Table2[Discount]/100)</f>
        <v>25013.600000000002</v>
      </c>
      <c r="R2492" s="10">
        <v>100054.39999999999</v>
      </c>
      <c r="S2492" s="10">
        <v>17424.82</v>
      </c>
      <c r="T2492" s="4">
        <f>Table2[Profit]/Table2[Sales]</f>
        <v>0.17415346051747849</v>
      </c>
      <c r="U2492" t="s">
        <v>83</v>
      </c>
    </row>
    <row r="2493" spans="1:21" x14ac:dyDescent="0.35">
      <c r="A2493">
        <v>12659</v>
      </c>
      <c r="B2493" s="1">
        <v>45815</v>
      </c>
      <c r="C2493" s="2">
        <f>YEAR(Table2[Order Date])</f>
        <v>2025</v>
      </c>
      <c r="D2493" s="2" t="str">
        <f>TEXT(Table2[Order Date],"mmm")</f>
        <v>Jun</v>
      </c>
      <c r="E2493" t="s">
        <v>5030</v>
      </c>
      <c r="F2493" t="s">
        <v>22</v>
      </c>
      <c r="G2493" t="s">
        <v>54</v>
      </c>
      <c r="H2493" t="str">
        <f>VLOOKUP(Table2[[#This Row],[City]], Table46[], 2, FALSE)</f>
        <v>Uttar Pradesh</v>
      </c>
      <c r="I2493" t="s">
        <v>69</v>
      </c>
      <c r="J2493" t="s">
        <v>115</v>
      </c>
      <c r="K2493" t="s">
        <v>5031</v>
      </c>
      <c r="L2493" s="2">
        <v>3</v>
      </c>
      <c r="M2493" s="11">
        <v>48494</v>
      </c>
      <c r="N2493" s="6">
        <v>0</v>
      </c>
      <c r="O2493" s="4">
        <f>Table2[[#This Row],[Discount]]/100</f>
        <v>0</v>
      </c>
      <c r="P2493" s="4" t="str">
        <f>IF(Table2[[#This Row],[Discount%]]=0,"No Discount",
IF(Table2[[#This Row],[Discount%]]&lt;=0.1,"Medium Discount",
IF(Table2[[#This Row],[Discount%]]&lt;=0.2,"High Discount")))</f>
        <v>No Discount</v>
      </c>
      <c r="Q2493" s="9">
        <f>(Table2[Unit_Price]*Table2[Quantity])*(Table2[Discount]/100)</f>
        <v>0</v>
      </c>
      <c r="R2493" s="10">
        <v>145482</v>
      </c>
      <c r="S2493" s="10">
        <v>17219.03</v>
      </c>
      <c r="T2493" s="4">
        <f>Table2[Profit]/Table2[Sales]</f>
        <v>0.11835849108480774</v>
      </c>
      <c r="U2493" t="s">
        <v>72</v>
      </c>
    </row>
    <row r="2494" spans="1:21" x14ac:dyDescent="0.35">
      <c r="A2494">
        <v>12660</v>
      </c>
      <c r="B2494" s="1">
        <v>45696</v>
      </c>
      <c r="C2494" s="2">
        <f>YEAR(Table2[Order Date])</f>
        <v>2025</v>
      </c>
      <c r="D2494" s="2" t="str">
        <f>TEXT(Table2[Order Date],"mmm")</f>
        <v>Feb</v>
      </c>
      <c r="E2494" t="s">
        <v>5032</v>
      </c>
      <c r="F2494" t="s">
        <v>40</v>
      </c>
      <c r="G2494" t="s">
        <v>110</v>
      </c>
      <c r="H2494" t="str">
        <f>VLOOKUP(Table2[[#This Row],[City]], Table46[], 2, FALSE)</f>
        <v>Gujarat</v>
      </c>
      <c r="I2494" t="s">
        <v>75</v>
      </c>
      <c r="J2494" t="s">
        <v>409</v>
      </c>
      <c r="K2494" t="s">
        <v>4260</v>
      </c>
      <c r="L2494" s="2">
        <v>1</v>
      </c>
      <c r="M2494" s="11">
        <v>28752</v>
      </c>
      <c r="N2494" s="6">
        <v>5</v>
      </c>
      <c r="O2494" s="4">
        <f>Table2[[#This Row],[Discount]]/100</f>
        <v>0.05</v>
      </c>
      <c r="P2494" s="4" t="str">
        <f>IF(Table2[[#This Row],[Discount%]]=0,"No Discount",
IF(Table2[[#This Row],[Discount%]]&lt;=0.1,"Medium Discount",
IF(Table2[[#This Row],[Discount%]]&lt;=0.2,"High Discount")))</f>
        <v>Medium Discount</v>
      </c>
      <c r="Q2494" s="9">
        <f>(Table2[Unit_Price]*Table2[Quantity])*(Table2[Discount]/100)</f>
        <v>1437.6000000000001</v>
      </c>
      <c r="R2494" s="10">
        <v>27314.400000000001</v>
      </c>
      <c r="S2494" s="10">
        <v>6791.93</v>
      </c>
      <c r="T2494" s="4">
        <f>Table2[Profit]/Table2[Sales]</f>
        <v>0.24865748469671675</v>
      </c>
      <c r="U2494" t="s">
        <v>20</v>
      </c>
    </row>
    <row r="2495" spans="1:21" x14ac:dyDescent="0.35">
      <c r="A2495">
        <v>12661</v>
      </c>
      <c r="B2495" s="1">
        <v>45641</v>
      </c>
      <c r="C2495" s="2">
        <f>YEAR(Table2[Order Date])</f>
        <v>2024</v>
      </c>
      <c r="D2495" s="2" t="str">
        <f>TEXT(Table2[Order Date],"mmm")</f>
        <v>Dec</v>
      </c>
      <c r="E2495" t="s">
        <v>5033</v>
      </c>
      <c r="F2495" t="s">
        <v>15</v>
      </c>
      <c r="G2495" t="s">
        <v>16</v>
      </c>
      <c r="H2495" t="str">
        <f>VLOOKUP(Table2[[#This Row],[City]], Table46[], 2, FALSE)</f>
        <v>Karnataka</v>
      </c>
      <c r="I2495" t="s">
        <v>42</v>
      </c>
      <c r="J2495" t="s">
        <v>51</v>
      </c>
      <c r="K2495" t="s">
        <v>2707</v>
      </c>
      <c r="L2495" s="2">
        <v>5</v>
      </c>
      <c r="M2495" s="11">
        <v>7587</v>
      </c>
      <c r="N2495" s="6">
        <v>5</v>
      </c>
      <c r="O2495" s="4">
        <f>Table2[[#This Row],[Discount]]/100</f>
        <v>0.05</v>
      </c>
      <c r="P2495" s="4" t="str">
        <f>IF(Table2[[#This Row],[Discount%]]=0,"No Discount",
IF(Table2[[#This Row],[Discount%]]&lt;=0.1,"Medium Discount",
IF(Table2[[#This Row],[Discount%]]&lt;=0.2,"High Discount")))</f>
        <v>Medium Discount</v>
      </c>
      <c r="Q2495" s="9">
        <f>(Table2[Unit_Price]*Table2[Quantity])*(Table2[Discount]/100)</f>
        <v>1896.75</v>
      </c>
      <c r="R2495" s="10">
        <v>36038.25</v>
      </c>
      <c r="S2495" s="10">
        <v>2277.92</v>
      </c>
      <c r="T2495" s="4">
        <f>Table2[Profit]/Table2[Sales]</f>
        <v>6.3208396634131789E-2</v>
      </c>
      <c r="U2495" t="s">
        <v>20</v>
      </c>
    </row>
    <row r="2496" spans="1:21" x14ac:dyDescent="0.35">
      <c r="A2496">
        <v>12662</v>
      </c>
      <c r="B2496" s="1">
        <v>45875</v>
      </c>
      <c r="C2496" s="2">
        <f>YEAR(Table2[Order Date])</f>
        <v>2025</v>
      </c>
      <c r="D2496" s="2" t="str">
        <f>TEXT(Table2[Order Date],"mmm")</f>
        <v>Aug</v>
      </c>
      <c r="E2496" t="s">
        <v>5034</v>
      </c>
      <c r="F2496" t="s">
        <v>28</v>
      </c>
      <c r="G2496" t="s">
        <v>29</v>
      </c>
      <c r="H2496" t="str">
        <f>VLOOKUP(Table2[[#This Row],[City]], Table46[], 2, FALSE)</f>
        <v>Bihar</v>
      </c>
      <c r="I2496" t="s">
        <v>96</v>
      </c>
      <c r="J2496" t="s">
        <v>97</v>
      </c>
      <c r="K2496" t="s">
        <v>5035</v>
      </c>
      <c r="L2496" s="2">
        <v>3</v>
      </c>
      <c r="M2496" s="11">
        <v>23691</v>
      </c>
      <c r="N2496" s="6">
        <v>0</v>
      </c>
      <c r="O2496" s="4">
        <f>Table2[[#This Row],[Discount]]/100</f>
        <v>0</v>
      </c>
      <c r="P2496" s="4" t="str">
        <f>IF(Table2[[#This Row],[Discount%]]=0,"No Discount",
IF(Table2[[#This Row],[Discount%]]&lt;=0.1,"Medium Discount",
IF(Table2[[#This Row],[Discount%]]&lt;=0.2,"High Discount")))</f>
        <v>No Discount</v>
      </c>
      <c r="Q2496" s="9">
        <f>(Table2[Unit_Price]*Table2[Quantity])*(Table2[Discount]/100)</f>
        <v>0</v>
      </c>
      <c r="R2496" s="10">
        <v>71073</v>
      </c>
      <c r="S2496" s="10">
        <v>5631.97</v>
      </c>
      <c r="T2496" s="4">
        <f>Table2[Profit]/Table2[Sales]</f>
        <v>7.9242046909515571E-2</v>
      </c>
      <c r="U2496" t="s">
        <v>38</v>
      </c>
    </row>
    <row r="2497" spans="1:21" x14ac:dyDescent="0.35">
      <c r="A2497">
        <v>12663</v>
      </c>
      <c r="B2497" s="1">
        <v>45905</v>
      </c>
      <c r="C2497" s="2">
        <f>YEAR(Table2[Order Date])</f>
        <v>2025</v>
      </c>
      <c r="D2497" s="2" t="str">
        <f>TEXT(Table2[Order Date],"mmm")</f>
        <v>Sep</v>
      </c>
      <c r="E2497" t="s">
        <v>5036</v>
      </c>
      <c r="F2497" t="s">
        <v>22</v>
      </c>
      <c r="G2497" t="s">
        <v>58</v>
      </c>
      <c r="H2497" t="str">
        <f>VLOOKUP(Table2[[#This Row],[City]], Table46[], 2, FALSE)</f>
        <v>Rajashtan</v>
      </c>
      <c r="I2497" t="s">
        <v>42</v>
      </c>
      <c r="J2497" t="s">
        <v>43</v>
      </c>
      <c r="K2497" t="s">
        <v>5037</v>
      </c>
      <c r="L2497" s="2">
        <v>3</v>
      </c>
      <c r="M2497" s="11">
        <v>265</v>
      </c>
      <c r="N2497" s="6">
        <v>5</v>
      </c>
      <c r="O2497" s="4">
        <f>Table2[[#This Row],[Discount]]/100</f>
        <v>0.05</v>
      </c>
      <c r="P2497" s="4" t="str">
        <f>IF(Table2[[#This Row],[Discount%]]=0,"No Discount",
IF(Table2[[#This Row],[Discount%]]&lt;=0.1,"Medium Discount",
IF(Table2[[#This Row],[Discount%]]&lt;=0.2,"High Discount")))</f>
        <v>Medium Discount</v>
      </c>
      <c r="Q2497" s="9">
        <f>(Table2[Unit_Price]*Table2[Quantity])*(Table2[Discount]/100)</f>
        <v>39.75</v>
      </c>
      <c r="R2497" s="10">
        <v>755.25</v>
      </c>
      <c r="S2497" s="10">
        <v>40.74</v>
      </c>
      <c r="T2497" s="4">
        <f>Table2[Profit]/Table2[Sales]</f>
        <v>5.3942403177755713E-2</v>
      </c>
      <c r="U2497" t="s">
        <v>83</v>
      </c>
    </row>
    <row r="2498" spans="1:21" x14ac:dyDescent="0.35">
      <c r="A2498">
        <v>12664</v>
      </c>
      <c r="B2498" s="1">
        <v>45583</v>
      </c>
      <c r="C2498" s="2">
        <f>YEAR(Table2[Order Date])</f>
        <v>2024</v>
      </c>
      <c r="D2498" s="2" t="str">
        <f>TEXT(Table2[Order Date],"mmm")</f>
        <v>Oct</v>
      </c>
      <c r="E2498" t="s">
        <v>5038</v>
      </c>
      <c r="F2498" t="s">
        <v>40</v>
      </c>
      <c r="G2498" t="s">
        <v>62</v>
      </c>
      <c r="H2498" t="str">
        <f>VLOOKUP(Table2[[#This Row],[City]], Table46[], 2, FALSE)</f>
        <v>Goa</v>
      </c>
      <c r="I2498" t="s">
        <v>30</v>
      </c>
      <c r="J2498" t="s">
        <v>65</v>
      </c>
      <c r="K2498" t="s">
        <v>5039</v>
      </c>
      <c r="L2498" s="2">
        <v>3</v>
      </c>
      <c r="M2498" s="11">
        <v>63282</v>
      </c>
      <c r="N2498" s="6">
        <v>5</v>
      </c>
      <c r="O2498" s="4">
        <f>Table2[[#This Row],[Discount]]/100</f>
        <v>0.05</v>
      </c>
      <c r="P2498" s="4" t="str">
        <f>IF(Table2[[#This Row],[Discount%]]=0,"No Discount",
IF(Table2[[#This Row],[Discount%]]&lt;=0.1,"Medium Discount",
IF(Table2[[#This Row],[Discount%]]&lt;=0.2,"High Discount")))</f>
        <v>Medium Discount</v>
      </c>
      <c r="Q2498" s="9">
        <f>(Table2[Unit_Price]*Table2[Quantity])*(Table2[Discount]/100)</f>
        <v>9492.3000000000011</v>
      </c>
      <c r="R2498" s="10">
        <v>180353.7</v>
      </c>
      <c r="S2498" s="10">
        <v>16601.59</v>
      </c>
      <c r="T2498" s="4">
        <f>Table2[Profit]/Table2[Sales]</f>
        <v>9.2050176957833407E-2</v>
      </c>
      <c r="U2498" t="s">
        <v>72</v>
      </c>
    </row>
    <row r="2499" spans="1:21" x14ac:dyDescent="0.35">
      <c r="A2499">
        <v>12665</v>
      </c>
      <c r="B2499" s="1">
        <v>45858</v>
      </c>
      <c r="C2499" s="2">
        <f>YEAR(Table2[Order Date])</f>
        <v>2025</v>
      </c>
      <c r="D2499" s="2" t="str">
        <f>TEXT(Table2[Order Date],"mmm")</f>
        <v>Jul</v>
      </c>
      <c r="E2499" t="s">
        <v>5040</v>
      </c>
      <c r="F2499" t="s">
        <v>28</v>
      </c>
      <c r="G2499" t="s">
        <v>114</v>
      </c>
      <c r="H2499" t="str">
        <f>VLOOKUP(Table2[[#This Row],[City]], Table46[], 2, FALSE)</f>
        <v>Jharkhand</v>
      </c>
      <c r="I2499" t="s">
        <v>30</v>
      </c>
      <c r="J2499" t="s">
        <v>65</v>
      </c>
      <c r="K2499" t="s">
        <v>5041</v>
      </c>
      <c r="L2499" s="2">
        <v>1</v>
      </c>
      <c r="M2499" s="11">
        <v>23808</v>
      </c>
      <c r="N2499" s="6">
        <v>5</v>
      </c>
      <c r="O2499" s="4">
        <f>Table2[[#This Row],[Discount]]/100</f>
        <v>0.05</v>
      </c>
      <c r="P2499" s="4" t="str">
        <f>IF(Table2[[#This Row],[Discount%]]=0,"No Discount",
IF(Table2[[#This Row],[Discount%]]&lt;=0.1,"Medium Discount",
IF(Table2[[#This Row],[Discount%]]&lt;=0.2,"High Discount")))</f>
        <v>Medium Discount</v>
      </c>
      <c r="Q2499" s="9">
        <f>(Table2[Unit_Price]*Table2[Quantity])*(Table2[Discount]/100)</f>
        <v>1190.4000000000001</v>
      </c>
      <c r="R2499" s="10">
        <v>22617.599999999999</v>
      </c>
      <c r="S2499" s="10">
        <v>1518.06</v>
      </c>
      <c r="T2499" s="4">
        <f>Table2[Profit]/Table2[Sales]</f>
        <v>6.7118527164685915E-2</v>
      </c>
      <c r="U2499" t="s">
        <v>33</v>
      </c>
    </row>
    <row r="2500" spans="1:21" x14ac:dyDescent="0.35">
      <c r="A2500">
        <v>12666</v>
      </c>
      <c r="B2500" s="1">
        <v>45614</v>
      </c>
      <c r="C2500" s="2">
        <f>YEAR(Table2[Order Date])</f>
        <v>2024</v>
      </c>
      <c r="D2500" s="2" t="str">
        <f>TEXT(Table2[Order Date],"mmm")</f>
        <v>Nov</v>
      </c>
      <c r="E2500" t="s">
        <v>5042</v>
      </c>
      <c r="F2500" t="s">
        <v>22</v>
      </c>
      <c r="G2500" t="s">
        <v>74</v>
      </c>
      <c r="H2500" t="str">
        <f>VLOOKUP(Table2[[#This Row],[City]], Table46[], 2, FALSE)</f>
        <v>Chandigarh</v>
      </c>
      <c r="I2500" t="s">
        <v>75</v>
      </c>
      <c r="J2500" t="s">
        <v>409</v>
      </c>
      <c r="K2500" t="s">
        <v>5043</v>
      </c>
      <c r="L2500" s="2">
        <v>5</v>
      </c>
      <c r="M2500" s="11">
        <v>29607</v>
      </c>
      <c r="N2500" s="6">
        <v>5</v>
      </c>
      <c r="O2500" s="4">
        <f>Table2[[#This Row],[Discount]]/100</f>
        <v>0.05</v>
      </c>
      <c r="P2500" s="4" t="str">
        <f>IF(Table2[[#This Row],[Discount%]]=0,"No Discount",
IF(Table2[[#This Row],[Discount%]]&lt;=0.1,"Medium Discount",
IF(Table2[[#This Row],[Discount%]]&lt;=0.2,"High Discount")))</f>
        <v>Medium Discount</v>
      </c>
      <c r="Q2500" s="9">
        <f>(Table2[Unit_Price]*Table2[Quantity])*(Table2[Discount]/100)</f>
        <v>7401.75</v>
      </c>
      <c r="R2500" s="10">
        <v>140633.25</v>
      </c>
      <c r="S2500" s="10">
        <v>34618.19</v>
      </c>
      <c r="T2500" s="4">
        <f>Table2[Profit]/Table2[Sales]</f>
        <v>0.24615935420677545</v>
      </c>
      <c r="U2500" t="s">
        <v>72</v>
      </c>
    </row>
    <row r="2501" spans="1:21" x14ac:dyDescent="0.35">
      <c r="A2501">
        <v>12667</v>
      </c>
      <c r="B2501" s="1">
        <v>45412</v>
      </c>
      <c r="C2501" s="2">
        <f>YEAR(Table2[Order Date])</f>
        <v>2024</v>
      </c>
      <c r="D2501" s="2" t="str">
        <f>TEXT(Table2[Order Date],"mmm")</f>
        <v>Apr</v>
      </c>
      <c r="E2501" t="s">
        <v>5044</v>
      </c>
      <c r="F2501" t="s">
        <v>15</v>
      </c>
      <c r="G2501" t="s">
        <v>174</v>
      </c>
      <c r="H2501" t="str">
        <f>VLOOKUP(Table2[[#This Row],[City]], Table46[], 2, FALSE)</f>
        <v>Tamil Nadu</v>
      </c>
      <c r="I2501" t="s">
        <v>42</v>
      </c>
      <c r="J2501" t="s">
        <v>446</v>
      </c>
      <c r="K2501" t="s">
        <v>5045</v>
      </c>
      <c r="L2501" s="2">
        <v>1</v>
      </c>
      <c r="M2501" s="11">
        <v>57260</v>
      </c>
      <c r="N2501" s="6">
        <v>5</v>
      </c>
      <c r="O2501" s="4">
        <f>Table2[[#This Row],[Discount]]/100</f>
        <v>0.05</v>
      </c>
      <c r="P2501" s="4" t="str">
        <f>IF(Table2[[#This Row],[Discount%]]=0,"No Discount",
IF(Table2[[#This Row],[Discount%]]&lt;=0.1,"Medium Discount",
IF(Table2[[#This Row],[Discount%]]&lt;=0.2,"High Discount")))</f>
        <v>Medium Discount</v>
      </c>
      <c r="Q2501" s="9">
        <f>(Table2[Unit_Price]*Table2[Quantity])*(Table2[Discount]/100)</f>
        <v>2863</v>
      </c>
      <c r="R2501" s="10">
        <v>54397</v>
      </c>
      <c r="S2501" s="10">
        <v>8823.0499999999993</v>
      </c>
      <c r="T2501" s="4">
        <f>Table2[Profit]/Table2[Sales]</f>
        <v>0.16219736382521094</v>
      </c>
      <c r="U2501" t="s">
        <v>72</v>
      </c>
    </row>
    <row r="2502" spans="1:21" x14ac:dyDescent="0.35">
      <c r="A2502">
        <v>12668</v>
      </c>
      <c r="B2502" s="1">
        <v>45644</v>
      </c>
      <c r="C2502" s="2">
        <f>YEAR(Table2[Order Date])</f>
        <v>2024</v>
      </c>
      <c r="D2502" s="2" t="str">
        <f>TEXT(Table2[Order Date],"mmm")</f>
        <v>Dec</v>
      </c>
      <c r="E2502" t="s">
        <v>5046</v>
      </c>
      <c r="F2502" t="s">
        <v>22</v>
      </c>
      <c r="G2502" t="s">
        <v>167</v>
      </c>
      <c r="H2502" t="str">
        <f>VLOOKUP(Table2[[#This Row],[City]], Table46[], 2, FALSE)</f>
        <v>Punjab</v>
      </c>
      <c r="I2502" t="s">
        <v>75</v>
      </c>
      <c r="J2502" t="s">
        <v>240</v>
      </c>
      <c r="K2502" t="s">
        <v>5047</v>
      </c>
      <c r="L2502" s="2">
        <v>4</v>
      </c>
      <c r="M2502" s="11">
        <v>73922</v>
      </c>
      <c r="N2502" s="6">
        <v>15</v>
      </c>
      <c r="O2502" s="4">
        <f>Table2[[#This Row],[Discount]]/100</f>
        <v>0.15</v>
      </c>
      <c r="P2502" s="4" t="str">
        <f>IF(Table2[[#This Row],[Discount%]]=0,"No Discount",
IF(Table2[[#This Row],[Discount%]]&lt;=0.1,"Medium Discount",
IF(Table2[[#This Row],[Discount%]]&lt;=0.2,"High Discount")))</f>
        <v>High Discount</v>
      </c>
      <c r="Q2502" s="9">
        <f>(Table2[Unit_Price]*Table2[Quantity])*(Table2[Discount]/100)</f>
        <v>44353.2</v>
      </c>
      <c r="R2502" s="10">
        <v>251334.8</v>
      </c>
      <c r="S2502" s="10">
        <v>25825.56</v>
      </c>
      <c r="T2502" s="4">
        <f>Table2[Profit]/Table2[Sales]</f>
        <v>0.10275361788339697</v>
      </c>
      <c r="U2502" t="s">
        <v>33</v>
      </c>
    </row>
    <row r="2503" spans="1:21" x14ac:dyDescent="0.35">
      <c r="A2503">
        <v>12669</v>
      </c>
      <c r="B2503" s="1">
        <v>45825</v>
      </c>
      <c r="C2503" s="2">
        <f>YEAR(Table2[Order Date])</f>
        <v>2025</v>
      </c>
      <c r="D2503" s="2" t="str">
        <f>TEXT(Table2[Order Date],"mmm")</f>
        <v>Jun</v>
      </c>
      <c r="E2503" t="s">
        <v>5048</v>
      </c>
      <c r="F2503" t="s">
        <v>22</v>
      </c>
      <c r="G2503" t="s">
        <v>58</v>
      </c>
      <c r="H2503" t="str">
        <f>VLOOKUP(Table2[[#This Row],[City]], Table46[], 2, FALSE)</f>
        <v>Rajashtan</v>
      </c>
      <c r="I2503" t="s">
        <v>17</v>
      </c>
      <c r="J2503" t="s">
        <v>291</v>
      </c>
      <c r="K2503" t="s">
        <v>5049</v>
      </c>
      <c r="L2503" s="2">
        <v>2</v>
      </c>
      <c r="M2503" s="11">
        <v>7949</v>
      </c>
      <c r="N2503" s="6">
        <v>5</v>
      </c>
      <c r="O2503" s="4">
        <f>Table2[[#This Row],[Discount]]/100</f>
        <v>0.05</v>
      </c>
      <c r="P2503" s="4" t="str">
        <f>IF(Table2[[#This Row],[Discount%]]=0,"No Discount",
IF(Table2[[#This Row],[Discount%]]&lt;=0.1,"Medium Discount",
IF(Table2[[#This Row],[Discount%]]&lt;=0.2,"High Discount")))</f>
        <v>Medium Discount</v>
      </c>
      <c r="Q2503" s="9">
        <f>(Table2[Unit_Price]*Table2[Quantity])*(Table2[Discount]/100)</f>
        <v>794.90000000000009</v>
      </c>
      <c r="R2503" s="10">
        <v>15103.1</v>
      </c>
      <c r="S2503" s="10">
        <v>1095.1500000000001</v>
      </c>
      <c r="T2503" s="4">
        <f>Table2[Profit]/Table2[Sales]</f>
        <v>7.2511603578073375E-2</v>
      </c>
      <c r="U2503" t="s">
        <v>72</v>
      </c>
    </row>
    <row r="2504" spans="1:21" x14ac:dyDescent="0.35">
      <c r="A2504">
        <v>12670</v>
      </c>
      <c r="B2504" s="1">
        <v>45203</v>
      </c>
      <c r="C2504" s="2">
        <f>YEAR(Table2[Order Date])</f>
        <v>2023</v>
      </c>
      <c r="D2504" s="2" t="str">
        <f>TEXT(Table2[Order Date],"mmm")</f>
        <v>Oct</v>
      </c>
      <c r="E2504" t="s">
        <v>5050</v>
      </c>
      <c r="F2504" t="s">
        <v>40</v>
      </c>
      <c r="G2504" t="s">
        <v>110</v>
      </c>
      <c r="H2504" t="str">
        <f>VLOOKUP(Table2[[#This Row],[City]], Table46[], 2, FALSE)</f>
        <v>Gujarat</v>
      </c>
      <c r="I2504" t="s">
        <v>24</v>
      </c>
      <c r="J2504" t="s">
        <v>133</v>
      </c>
      <c r="K2504" t="s">
        <v>4325</v>
      </c>
      <c r="L2504" s="2">
        <v>1</v>
      </c>
      <c r="M2504" s="11">
        <v>61466</v>
      </c>
      <c r="N2504" s="6">
        <v>0</v>
      </c>
      <c r="O2504" s="4">
        <f>Table2[[#This Row],[Discount]]/100</f>
        <v>0</v>
      </c>
      <c r="P2504" s="4" t="str">
        <f>IF(Table2[[#This Row],[Discount%]]=0,"No Discount",
IF(Table2[[#This Row],[Discount%]]&lt;=0.1,"Medium Discount",
IF(Table2[[#This Row],[Discount%]]&lt;=0.2,"High Discount")))</f>
        <v>No Discount</v>
      </c>
      <c r="Q2504" s="9">
        <f>(Table2[Unit_Price]*Table2[Quantity])*(Table2[Discount]/100)</f>
        <v>0</v>
      </c>
      <c r="R2504" s="10">
        <v>61466</v>
      </c>
      <c r="S2504" s="10">
        <v>11022.91</v>
      </c>
      <c r="T2504" s="4">
        <f>Table2[Profit]/Table2[Sales]</f>
        <v>0.17933345264048417</v>
      </c>
      <c r="U2504" t="s">
        <v>83</v>
      </c>
    </row>
    <row r="2505" spans="1:21" x14ac:dyDescent="0.35">
      <c r="A2505">
        <v>12671</v>
      </c>
      <c r="B2505" s="1">
        <v>45484</v>
      </c>
      <c r="C2505" s="2">
        <f>YEAR(Table2[Order Date])</f>
        <v>2024</v>
      </c>
      <c r="D2505" s="2" t="str">
        <f>TEXT(Table2[Order Date],"mmm")</f>
        <v>Jul</v>
      </c>
      <c r="E2505" t="s">
        <v>5051</v>
      </c>
      <c r="F2505" t="s">
        <v>22</v>
      </c>
      <c r="G2505" t="s">
        <v>54</v>
      </c>
      <c r="H2505" t="str">
        <f>VLOOKUP(Table2[[#This Row],[City]], Table46[], 2, FALSE)</f>
        <v>Uttar Pradesh</v>
      </c>
      <c r="I2505" t="s">
        <v>30</v>
      </c>
      <c r="J2505" t="s">
        <v>104</v>
      </c>
      <c r="K2505" t="s">
        <v>5052</v>
      </c>
      <c r="L2505" s="2">
        <v>5</v>
      </c>
      <c r="M2505" s="11">
        <v>49063</v>
      </c>
      <c r="N2505" s="6">
        <v>5</v>
      </c>
      <c r="O2505" s="4">
        <f>Table2[[#This Row],[Discount]]/100</f>
        <v>0.05</v>
      </c>
      <c r="P2505" s="4" t="str">
        <f>IF(Table2[[#This Row],[Discount%]]=0,"No Discount",
IF(Table2[[#This Row],[Discount%]]&lt;=0.1,"Medium Discount",
IF(Table2[[#This Row],[Discount%]]&lt;=0.2,"High Discount")))</f>
        <v>Medium Discount</v>
      </c>
      <c r="Q2505" s="9">
        <f>(Table2[Unit_Price]*Table2[Quantity])*(Table2[Discount]/100)</f>
        <v>12265.75</v>
      </c>
      <c r="R2505" s="10">
        <v>233049.25</v>
      </c>
      <c r="S2505" s="10">
        <v>14776.65</v>
      </c>
      <c r="T2505" s="4">
        <f>Table2[Profit]/Table2[Sales]</f>
        <v>6.3405696435410108E-2</v>
      </c>
      <c r="U2505" t="s">
        <v>83</v>
      </c>
    </row>
    <row r="2506" spans="1:21" x14ac:dyDescent="0.35">
      <c r="A2506">
        <v>12672</v>
      </c>
      <c r="B2506" s="1">
        <v>45680</v>
      </c>
      <c r="C2506" s="2">
        <f>YEAR(Table2[Order Date])</f>
        <v>2025</v>
      </c>
      <c r="D2506" s="2" t="str">
        <f>TEXT(Table2[Order Date],"mmm")</f>
        <v>Jan</v>
      </c>
      <c r="E2506" t="s">
        <v>5053</v>
      </c>
      <c r="F2506" t="s">
        <v>40</v>
      </c>
      <c r="G2506" t="s">
        <v>62</v>
      </c>
      <c r="H2506" t="str">
        <f>VLOOKUP(Table2[[#This Row],[City]], Table46[], 2, FALSE)</f>
        <v>Goa</v>
      </c>
      <c r="I2506" t="s">
        <v>69</v>
      </c>
      <c r="J2506" t="s">
        <v>517</v>
      </c>
      <c r="K2506" t="s">
        <v>5054</v>
      </c>
      <c r="L2506" s="2">
        <v>2</v>
      </c>
      <c r="M2506" s="11">
        <v>79540</v>
      </c>
      <c r="N2506" s="6">
        <v>15</v>
      </c>
      <c r="O2506" s="4">
        <f>Table2[[#This Row],[Discount]]/100</f>
        <v>0.15</v>
      </c>
      <c r="P2506" s="4" t="str">
        <f>IF(Table2[[#This Row],[Discount%]]=0,"No Discount",
IF(Table2[[#This Row],[Discount%]]&lt;=0.1,"Medium Discount",
IF(Table2[[#This Row],[Discount%]]&lt;=0.2,"High Discount")))</f>
        <v>High Discount</v>
      </c>
      <c r="Q2506" s="9">
        <f>(Table2[Unit_Price]*Table2[Quantity])*(Table2[Discount]/100)</f>
        <v>23862</v>
      </c>
      <c r="R2506" s="10">
        <v>135218</v>
      </c>
      <c r="S2506" s="10">
        <v>19337.93</v>
      </c>
      <c r="T2506" s="4">
        <f>Table2[Profit]/Table2[Sales]</f>
        <v>0.143012986436717</v>
      </c>
      <c r="U2506" t="s">
        <v>38</v>
      </c>
    </row>
    <row r="2507" spans="1:21" x14ac:dyDescent="0.35">
      <c r="A2507">
        <v>12673</v>
      </c>
      <c r="B2507" s="1">
        <v>45345</v>
      </c>
      <c r="C2507" s="2">
        <f>YEAR(Table2[Order Date])</f>
        <v>2024</v>
      </c>
      <c r="D2507" s="2" t="str">
        <f>TEXT(Table2[Order Date],"mmm")</f>
        <v>Feb</v>
      </c>
      <c r="E2507" t="s">
        <v>5055</v>
      </c>
      <c r="F2507" t="s">
        <v>40</v>
      </c>
      <c r="G2507" t="s">
        <v>110</v>
      </c>
      <c r="H2507" t="str">
        <f>VLOOKUP(Table2[[#This Row],[City]], Table46[], 2, FALSE)</f>
        <v>Gujarat</v>
      </c>
      <c r="I2507" t="s">
        <v>30</v>
      </c>
      <c r="J2507" t="s">
        <v>65</v>
      </c>
      <c r="K2507" t="s">
        <v>3240</v>
      </c>
      <c r="L2507" s="2">
        <v>3</v>
      </c>
      <c r="M2507" s="11">
        <v>51253</v>
      </c>
      <c r="N2507" s="6">
        <v>5</v>
      </c>
      <c r="O2507" s="4">
        <f>Table2[[#This Row],[Discount]]/100</f>
        <v>0.05</v>
      </c>
      <c r="P2507" s="4" t="str">
        <f>IF(Table2[[#This Row],[Discount%]]=0,"No Discount",
IF(Table2[[#This Row],[Discount%]]&lt;=0.1,"Medium Discount",
IF(Table2[[#This Row],[Discount%]]&lt;=0.2,"High Discount")))</f>
        <v>Medium Discount</v>
      </c>
      <c r="Q2507" s="9">
        <f>(Table2[Unit_Price]*Table2[Quantity])*(Table2[Discount]/100)</f>
        <v>7687.9500000000007</v>
      </c>
      <c r="R2507" s="10">
        <v>146071.04999999999</v>
      </c>
      <c r="S2507" s="10">
        <v>13243.68</v>
      </c>
      <c r="T2507" s="4">
        <f>Table2[Profit]/Table2[Sales]</f>
        <v>9.0666014929036254E-2</v>
      </c>
      <c r="U2507" t="s">
        <v>72</v>
      </c>
    </row>
    <row r="2508" spans="1:21" x14ac:dyDescent="0.35">
      <c r="A2508">
        <v>12674</v>
      </c>
      <c r="B2508" s="1">
        <v>45445</v>
      </c>
      <c r="C2508" s="2">
        <f>YEAR(Table2[Order Date])</f>
        <v>2024</v>
      </c>
      <c r="D2508" s="2" t="str">
        <f>TEXT(Table2[Order Date],"mmm")</f>
        <v>Jun</v>
      </c>
      <c r="E2508" t="s">
        <v>5056</v>
      </c>
      <c r="F2508" t="s">
        <v>28</v>
      </c>
      <c r="G2508" t="s">
        <v>85</v>
      </c>
      <c r="H2508" t="str">
        <f>VLOOKUP(Table2[[#This Row],[City]], Table46[], 2, FALSE)</f>
        <v>Odisha</v>
      </c>
      <c r="I2508" t="s">
        <v>24</v>
      </c>
      <c r="J2508" t="s">
        <v>133</v>
      </c>
      <c r="K2508" t="s">
        <v>2793</v>
      </c>
      <c r="L2508" s="2">
        <v>4</v>
      </c>
      <c r="M2508" s="11">
        <v>19605</v>
      </c>
      <c r="N2508" s="6">
        <v>5</v>
      </c>
      <c r="O2508" s="4">
        <f>Table2[[#This Row],[Discount]]/100</f>
        <v>0.05</v>
      </c>
      <c r="P2508" s="4" t="str">
        <f>IF(Table2[[#This Row],[Discount%]]=0,"No Discount",
IF(Table2[[#This Row],[Discount%]]&lt;=0.1,"Medium Discount",
IF(Table2[[#This Row],[Discount%]]&lt;=0.2,"High Discount")))</f>
        <v>Medium Discount</v>
      </c>
      <c r="Q2508" s="9">
        <f>(Table2[Unit_Price]*Table2[Quantity])*(Table2[Discount]/100)</f>
        <v>3921</v>
      </c>
      <c r="R2508" s="10">
        <v>74499</v>
      </c>
      <c r="S2508" s="10">
        <v>13964.94</v>
      </c>
      <c r="T2508" s="4">
        <f>Table2[Profit]/Table2[Sales]</f>
        <v>0.18745137518624411</v>
      </c>
      <c r="U2508" t="s">
        <v>72</v>
      </c>
    </row>
    <row r="2509" spans="1:21" x14ac:dyDescent="0.35">
      <c r="A2509">
        <v>12675</v>
      </c>
      <c r="B2509" s="1">
        <v>45762</v>
      </c>
      <c r="C2509" s="2">
        <f>YEAR(Table2[Order Date])</f>
        <v>2025</v>
      </c>
      <c r="D2509" s="2" t="str">
        <f>TEXT(Table2[Order Date],"mmm")</f>
        <v>Apr</v>
      </c>
      <c r="E2509" t="s">
        <v>5057</v>
      </c>
      <c r="F2509" t="s">
        <v>15</v>
      </c>
      <c r="G2509" t="s">
        <v>147</v>
      </c>
      <c r="H2509" t="str">
        <f>VLOOKUP(Table2[[#This Row],[City]], Table46[], 2, FALSE)</f>
        <v>Kerala</v>
      </c>
      <c r="I2509" t="s">
        <v>86</v>
      </c>
      <c r="J2509" t="s">
        <v>118</v>
      </c>
      <c r="K2509" t="s">
        <v>5058</v>
      </c>
      <c r="L2509" s="2">
        <v>1</v>
      </c>
      <c r="M2509" s="11">
        <v>24645</v>
      </c>
      <c r="N2509" s="6">
        <v>0</v>
      </c>
      <c r="O2509" s="4">
        <f>Table2[[#This Row],[Discount]]/100</f>
        <v>0</v>
      </c>
      <c r="P2509" s="4" t="str">
        <f>IF(Table2[[#This Row],[Discount%]]=0,"No Discount",
IF(Table2[[#This Row],[Discount%]]&lt;=0.1,"Medium Discount",
IF(Table2[[#This Row],[Discount%]]&lt;=0.2,"High Discount")))</f>
        <v>No Discount</v>
      </c>
      <c r="Q2509" s="9">
        <f>(Table2[Unit_Price]*Table2[Quantity])*(Table2[Discount]/100)</f>
        <v>0</v>
      </c>
      <c r="R2509" s="10">
        <v>24645</v>
      </c>
      <c r="S2509" s="10">
        <v>3160.6</v>
      </c>
      <c r="T2509" s="4">
        <f>Table2[Profit]/Table2[Sales]</f>
        <v>0.12824508013795902</v>
      </c>
      <c r="U2509" t="s">
        <v>72</v>
      </c>
    </row>
    <row r="2510" spans="1:21" x14ac:dyDescent="0.35">
      <c r="A2510">
        <v>12676</v>
      </c>
      <c r="B2510" s="1">
        <v>45217</v>
      </c>
      <c r="C2510" s="2">
        <f>YEAR(Table2[Order Date])</f>
        <v>2023</v>
      </c>
      <c r="D2510" s="2" t="str">
        <f>TEXT(Table2[Order Date],"mmm")</f>
        <v>Oct</v>
      </c>
      <c r="E2510" t="s">
        <v>5059</v>
      </c>
      <c r="F2510" t="s">
        <v>22</v>
      </c>
      <c r="G2510" t="s">
        <v>167</v>
      </c>
      <c r="H2510" t="str">
        <f>VLOOKUP(Table2[[#This Row],[City]], Table46[], 2, FALSE)</f>
        <v>Punjab</v>
      </c>
      <c r="I2510" t="s">
        <v>17</v>
      </c>
      <c r="J2510" t="s">
        <v>291</v>
      </c>
      <c r="K2510" t="s">
        <v>5060</v>
      </c>
      <c r="L2510" s="2">
        <v>3</v>
      </c>
      <c r="M2510" s="11">
        <v>5517</v>
      </c>
      <c r="N2510" s="6">
        <v>0</v>
      </c>
      <c r="O2510" s="4">
        <f>Table2[[#This Row],[Discount]]/100</f>
        <v>0</v>
      </c>
      <c r="P2510" s="4" t="str">
        <f>IF(Table2[[#This Row],[Discount%]]=0,"No Discount",
IF(Table2[[#This Row],[Discount%]]&lt;=0.1,"Medium Discount",
IF(Table2[[#This Row],[Discount%]]&lt;=0.2,"High Discount")))</f>
        <v>No Discount</v>
      </c>
      <c r="Q2510" s="9">
        <f>(Table2[Unit_Price]*Table2[Quantity])*(Table2[Discount]/100)</f>
        <v>0</v>
      </c>
      <c r="R2510" s="10">
        <v>16551</v>
      </c>
      <c r="S2510" s="10">
        <v>1712.4</v>
      </c>
      <c r="T2510" s="4">
        <f>Table2[Profit]/Table2[Sales]</f>
        <v>0.10346202646365779</v>
      </c>
      <c r="U2510" t="s">
        <v>33</v>
      </c>
    </row>
    <row r="2511" spans="1:21" x14ac:dyDescent="0.35">
      <c r="A2511">
        <v>12677</v>
      </c>
      <c r="B2511" s="1">
        <v>45255</v>
      </c>
      <c r="C2511" s="2">
        <f>YEAR(Table2[Order Date])</f>
        <v>2023</v>
      </c>
      <c r="D2511" s="2" t="str">
        <f>TEXT(Table2[Order Date],"mmm")</f>
        <v>Nov</v>
      </c>
      <c r="E2511" t="s">
        <v>5061</v>
      </c>
      <c r="F2511" t="s">
        <v>22</v>
      </c>
      <c r="G2511" t="s">
        <v>74</v>
      </c>
      <c r="H2511" t="str">
        <f>VLOOKUP(Table2[[#This Row],[City]], Table46[], 2, FALSE)</f>
        <v>Chandigarh</v>
      </c>
      <c r="I2511" t="s">
        <v>42</v>
      </c>
      <c r="J2511" t="s">
        <v>188</v>
      </c>
      <c r="K2511" t="s">
        <v>5062</v>
      </c>
      <c r="L2511" s="2">
        <v>5</v>
      </c>
      <c r="M2511" s="11">
        <v>31313</v>
      </c>
      <c r="N2511" s="6">
        <v>10</v>
      </c>
      <c r="O2511" s="4">
        <f>Table2[[#This Row],[Discount]]/100</f>
        <v>0.1</v>
      </c>
      <c r="P2511" s="4" t="str">
        <f>IF(Table2[[#This Row],[Discount%]]=0,"No Discount",
IF(Table2[[#This Row],[Discount%]]&lt;=0.1,"Medium Discount",
IF(Table2[[#This Row],[Discount%]]&lt;=0.2,"High Discount")))</f>
        <v>Medium Discount</v>
      </c>
      <c r="Q2511" s="9">
        <f>(Table2[Unit_Price]*Table2[Quantity])*(Table2[Discount]/100)</f>
        <v>15656.5</v>
      </c>
      <c r="R2511" s="10">
        <v>140908.5</v>
      </c>
      <c r="S2511" s="10">
        <v>14301.31</v>
      </c>
      <c r="T2511" s="4">
        <f>Table2[Profit]/Table2[Sales]</f>
        <v>0.10149359336023021</v>
      </c>
      <c r="U2511" t="s">
        <v>83</v>
      </c>
    </row>
    <row r="2512" spans="1:21" x14ac:dyDescent="0.35">
      <c r="A2512">
        <v>12678</v>
      </c>
      <c r="B2512" s="1">
        <v>45707</v>
      </c>
      <c r="C2512" s="2">
        <f>YEAR(Table2[Order Date])</f>
        <v>2025</v>
      </c>
      <c r="D2512" s="2" t="str">
        <f>TEXT(Table2[Order Date],"mmm")</f>
        <v>Feb</v>
      </c>
      <c r="E2512" t="s">
        <v>5063</v>
      </c>
      <c r="F2512" t="s">
        <v>28</v>
      </c>
      <c r="G2512" t="s">
        <v>144</v>
      </c>
      <c r="H2512" t="str">
        <f>VLOOKUP(Table2[[#This Row],[City]], Table46[], 2, FALSE)</f>
        <v>Assam</v>
      </c>
      <c r="I2512" t="s">
        <v>86</v>
      </c>
      <c r="J2512" t="s">
        <v>171</v>
      </c>
      <c r="K2512" t="s">
        <v>5064</v>
      </c>
      <c r="L2512" s="2">
        <v>2</v>
      </c>
      <c r="M2512" s="11">
        <v>2017</v>
      </c>
      <c r="N2512" s="6">
        <v>5</v>
      </c>
      <c r="O2512" s="4">
        <f>Table2[[#This Row],[Discount]]/100</f>
        <v>0.05</v>
      </c>
      <c r="P2512" s="4" t="str">
        <f>IF(Table2[[#This Row],[Discount%]]=0,"No Discount",
IF(Table2[[#This Row],[Discount%]]&lt;=0.1,"Medium Discount",
IF(Table2[[#This Row],[Discount%]]&lt;=0.2,"High Discount")))</f>
        <v>Medium Discount</v>
      </c>
      <c r="Q2512" s="9">
        <f>(Table2[Unit_Price]*Table2[Quantity])*(Table2[Discount]/100)</f>
        <v>201.70000000000002</v>
      </c>
      <c r="R2512" s="10">
        <v>3832.3</v>
      </c>
      <c r="S2512" s="10">
        <v>425.59</v>
      </c>
      <c r="T2512" s="4">
        <f>Table2[Profit]/Table2[Sales]</f>
        <v>0.11105341439866398</v>
      </c>
      <c r="U2512" t="s">
        <v>38</v>
      </c>
    </row>
    <row r="2513" spans="1:21" x14ac:dyDescent="0.35">
      <c r="A2513">
        <v>12679</v>
      </c>
      <c r="B2513" s="1">
        <v>45847</v>
      </c>
      <c r="C2513" s="2">
        <f>YEAR(Table2[Order Date])</f>
        <v>2025</v>
      </c>
      <c r="D2513" s="2" t="str">
        <f>TEXT(Table2[Order Date],"mmm")</f>
        <v>Jul</v>
      </c>
      <c r="E2513" t="s">
        <v>5065</v>
      </c>
      <c r="F2513" t="s">
        <v>28</v>
      </c>
      <c r="G2513" t="s">
        <v>85</v>
      </c>
      <c r="H2513" t="str">
        <f>VLOOKUP(Table2[[#This Row],[City]], Table46[], 2, FALSE)</f>
        <v>Odisha</v>
      </c>
      <c r="I2513" t="s">
        <v>75</v>
      </c>
      <c r="J2513" t="s">
        <v>204</v>
      </c>
      <c r="K2513" t="s">
        <v>5066</v>
      </c>
      <c r="L2513" s="2">
        <v>2</v>
      </c>
      <c r="M2513" s="11">
        <v>18855</v>
      </c>
      <c r="N2513" s="6">
        <v>5</v>
      </c>
      <c r="O2513" s="4">
        <f>Table2[[#This Row],[Discount]]/100</f>
        <v>0.05</v>
      </c>
      <c r="P2513" s="4" t="str">
        <f>IF(Table2[[#This Row],[Discount%]]=0,"No Discount",
IF(Table2[[#This Row],[Discount%]]&lt;=0.1,"Medium Discount",
IF(Table2[[#This Row],[Discount%]]&lt;=0.2,"High Discount")))</f>
        <v>Medium Discount</v>
      </c>
      <c r="Q2513" s="9">
        <f>(Table2[Unit_Price]*Table2[Quantity])*(Table2[Discount]/100)</f>
        <v>1885.5</v>
      </c>
      <c r="R2513" s="10">
        <v>35824.5</v>
      </c>
      <c r="S2513" s="10">
        <v>6705.89</v>
      </c>
      <c r="T2513" s="4">
        <f>Table2[Profit]/Table2[Sales]</f>
        <v>0.18718726011528425</v>
      </c>
      <c r="U2513" t="s">
        <v>33</v>
      </c>
    </row>
    <row r="2514" spans="1:21" x14ac:dyDescent="0.35">
      <c r="A2514">
        <v>12681</v>
      </c>
      <c r="B2514" s="1">
        <v>45817</v>
      </c>
      <c r="C2514" s="2">
        <f>YEAR(Table2[Order Date])</f>
        <v>2025</v>
      </c>
      <c r="D2514" s="2" t="str">
        <f>TEXT(Table2[Order Date],"mmm")</f>
        <v>Jun</v>
      </c>
      <c r="E2514" t="s">
        <v>5069</v>
      </c>
      <c r="F2514" t="s">
        <v>15</v>
      </c>
      <c r="G2514" t="s">
        <v>68</v>
      </c>
      <c r="H2514" t="str">
        <f>VLOOKUP(Table2[[#This Row],[City]], Table46[], 2, FALSE)</f>
        <v>Telangana</v>
      </c>
      <c r="I2514" t="s">
        <v>69</v>
      </c>
      <c r="J2514" t="s">
        <v>517</v>
      </c>
      <c r="K2514" t="s">
        <v>2685</v>
      </c>
      <c r="L2514" s="2">
        <v>1</v>
      </c>
      <c r="M2514" s="11">
        <v>17050</v>
      </c>
      <c r="N2514" s="6">
        <v>10</v>
      </c>
      <c r="O2514" s="4">
        <f>Table2[[#This Row],[Discount]]/100</f>
        <v>0.1</v>
      </c>
      <c r="P2514" s="4" t="str">
        <f>IF(Table2[[#This Row],[Discount%]]=0,"No Discount",
IF(Table2[[#This Row],[Discount%]]&lt;=0.1,"Medium Discount",
IF(Table2[[#This Row],[Discount%]]&lt;=0.2,"High Discount")))</f>
        <v>Medium Discount</v>
      </c>
      <c r="Q2514" s="9">
        <f>(Table2[Unit_Price]*Table2[Quantity])*(Table2[Discount]/100)</f>
        <v>1705</v>
      </c>
      <c r="R2514" s="10">
        <v>15345</v>
      </c>
      <c r="S2514" s="10">
        <v>3206.58</v>
      </c>
      <c r="T2514" s="4">
        <f>Table2[Profit]/Table2[Sales]</f>
        <v>0.20896578690127077</v>
      </c>
      <c r="U2514" t="s">
        <v>33</v>
      </c>
    </row>
    <row r="2515" spans="1:21" x14ac:dyDescent="0.35">
      <c r="A2515">
        <v>12683</v>
      </c>
      <c r="B2515" s="1">
        <v>45896</v>
      </c>
      <c r="C2515" s="2">
        <f>YEAR(Table2[Order Date])</f>
        <v>2025</v>
      </c>
      <c r="D2515" s="2" t="str">
        <f>TEXT(Table2[Order Date],"mmm")</f>
        <v>Aug</v>
      </c>
      <c r="E2515" t="s">
        <v>5071</v>
      </c>
      <c r="F2515" t="s">
        <v>28</v>
      </c>
      <c r="G2515" t="s">
        <v>85</v>
      </c>
      <c r="H2515" t="str">
        <f>VLOOKUP(Table2[[#This Row],[City]], Table46[], 2, FALSE)</f>
        <v>Odisha</v>
      </c>
      <c r="I2515" t="s">
        <v>69</v>
      </c>
      <c r="J2515" t="s">
        <v>115</v>
      </c>
      <c r="K2515" t="s">
        <v>5072</v>
      </c>
      <c r="L2515" s="2">
        <v>4</v>
      </c>
      <c r="M2515" s="11">
        <v>69322</v>
      </c>
      <c r="N2515" s="6">
        <v>15</v>
      </c>
      <c r="O2515" s="4">
        <f>Table2[[#This Row],[Discount]]/100</f>
        <v>0.15</v>
      </c>
      <c r="P2515" s="4" t="str">
        <f>IF(Table2[[#This Row],[Discount%]]=0,"No Discount",
IF(Table2[[#This Row],[Discount%]]&lt;=0.1,"Medium Discount",
IF(Table2[[#This Row],[Discount%]]&lt;=0.2,"High Discount")))</f>
        <v>High Discount</v>
      </c>
      <c r="Q2515" s="9">
        <f>(Table2[Unit_Price]*Table2[Quantity])*(Table2[Discount]/100)</f>
        <v>41593.199999999997</v>
      </c>
      <c r="R2515" s="10">
        <v>235694.8</v>
      </c>
      <c r="S2515" s="10">
        <v>37328.959999999999</v>
      </c>
      <c r="T2515" s="4">
        <f>Table2[Profit]/Table2[Sales]</f>
        <v>0.15837837746102162</v>
      </c>
      <c r="U2515" t="s">
        <v>38</v>
      </c>
    </row>
    <row r="2516" spans="1:21" x14ac:dyDescent="0.35">
      <c r="A2516">
        <v>12684</v>
      </c>
      <c r="B2516" s="1">
        <v>45792</v>
      </c>
      <c r="C2516" s="2">
        <f>YEAR(Table2[Order Date])</f>
        <v>2025</v>
      </c>
      <c r="D2516" s="2" t="str">
        <f>TEXT(Table2[Order Date],"mmm")</f>
        <v>May</v>
      </c>
      <c r="E2516" t="s">
        <v>5073</v>
      </c>
      <c r="F2516" t="s">
        <v>40</v>
      </c>
      <c r="G2516" t="s">
        <v>62</v>
      </c>
      <c r="H2516" t="str">
        <f>VLOOKUP(Table2[[#This Row],[City]], Table46[], 2, FALSE)</f>
        <v>Goa</v>
      </c>
      <c r="I2516" t="s">
        <v>30</v>
      </c>
      <c r="J2516" t="s">
        <v>322</v>
      </c>
      <c r="K2516" t="s">
        <v>5074</v>
      </c>
      <c r="L2516" s="2">
        <v>3</v>
      </c>
      <c r="M2516" s="11">
        <v>23159</v>
      </c>
      <c r="N2516" s="6">
        <v>0</v>
      </c>
      <c r="O2516" s="4">
        <f>Table2[[#This Row],[Discount]]/100</f>
        <v>0</v>
      </c>
      <c r="P2516" s="4" t="str">
        <f>IF(Table2[[#This Row],[Discount%]]=0,"No Discount",
IF(Table2[[#This Row],[Discount%]]&lt;=0.1,"Medium Discount",
IF(Table2[[#This Row],[Discount%]]&lt;=0.2,"High Discount")))</f>
        <v>No Discount</v>
      </c>
      <c r="Q2516" s="9">
        <f>(Table2[Unit_Price]*Table2[Quantity])*(Table2[Discount]/100)</f>
        <v>0</v>
      </c>
      <c r="R2516" s="10">
        <v>69477</v>
      </c>
      <c r="S2516" s="10">
        <v>11470.59</v>
      </c>
      <c r="T2516" s="4">
        <f>Table2[Profit]/Table2[Sales]</f>
        <v>0.16509909754307181</v>
      </c>
      <c r="U2516" t="s">
        <v>83</v>
      </c>
    </row>
    <row r="2517" spans="1:21" x14ac:dyDescent="0.35">
      <c r="A2517">
        <v>12685</v>
      </c>
      <c r="B2517" s="1">
        <v>45708</v>
      </c>
      <c r="C2517" s="2">
        <f>YEAR(Table2[Order Date])</f>
        <v>2025</v>
      </c>
      <c r="D2517" s="2" t="str">
        <f>TEXT(Table2[Order Date],"mmm")</f>
        <v>Feb</v>
      </c>
      <c r="E2517" t="s">
        <v>5075</v>
      </c>
      <c r="F2517" t="s">
        <v>40</v>
      </c>
      <c r="G2517" t="s">
        <v>41</v>
      </c>
      <c r="H2517" t="str">
        <f>VLOOKUP(Table2[[#This Row],[City]], Table46[], 2, FALSE)</f>
        <v>Maharashtra</v>
      </c>
      <c r="I2517" t="s">
        <v>17</v>
      </c>
      <c r="J2517" t="s">
        <v>291</v>
      </c>
      <c r="K2517" t="s">
        <v>5076</v>
      </c>
      <c r="L2517" s="2">
        <v>4</v>
      </c>
      <c r="M2517" s="11">
        <v>62268</v>
      </c>
      <c r="N2517" s="6">
        <v>20</v>
      </c>
      <c r="O2517" s="4">
        <f>Table2[[#This Row],[Discount]]/100</f>
        <v>0.2</v>
      </c>
      <c r="P2517" s="4" t="str">
        <f>IF(Table2[[#This Row],[Discount%]]=0,"No Discount",
IF(Table2[[#This Row],[Discount%]]&lt;=0.1,"Medium Discount",
IF(Table2[[#This Row],[Discount%]]&lt;=0.2,"High Discount")))</f>
        <v>High Discount</v>
      </c>
      <c r="Q2517" s="9">
        <f>(Table2[Unit_Price]*Table2[Quantity])*(Table2[Discount]/100)</f>
        <v>49814.400000000001</v>
      </c>
      <c r="R2517" s="10">
        <v>199257.60000000001</v>
      </c>
      <c r="S2517" s="10">
        <v>13101.97</v>
      </c>
      <c r="T2517" s="4">
        <f>Table2[Profit]/Table2[Sales]</f>
        <v>6.5753928582899718E-2</v>
      </c>
      <c r="U2517" t="s">
        <v>38</v>
      </c>
    </row>
    <row r="2518" spans="1:21" x14ac:dyDescent="0.35">
      <c r="A2518">
        <v>12686</v>
      </c>
      <c r="B2518" s="1">
        <v>45615</v>
      </c>
      <c r="C2518" s="2">
        <f>YEAR(Table2[Order Date])</f>
        <v>2024</v>
      </c>
      <c r="D2518" s="2" t="str">
        <f>TEXT(Table2[Order Date],"mmm")</f>
        <v>Nov</v>
      </c>
      <c r="E2518" t="s">
        <v>5077</v>
      </c>
      <c r="F2518" t="s">
        <v>22</v>
      </c>
      <c r="G2518" t="s">
        <v>54</v>
      </c>
      <c r="H2518" t="str">
        <f>VLOOKUP(Table2[[#This Row],[City]], Table46[], 2, FALSE)</f>
        <v>Uttar Pradesh</v>
      </c>
      <c r="I2518" t="s">
        <v>42</v>
      </c>
      <c r="J2518" t="s">
        <v>79</v>
      </c>
      <c r="K2518" t="s">
        <v>5078</v>
      </c>
      <c r="L2518" s="2">
        <v>3</v>
      </c>
      <c r="M2518" s="11">
        <v>17544</v>
      </c>
      <c r="N2518" s="6">
        <v>15</v>
      </c>
      <c r="O2518" s="4">
        <f>Table2[[#This Row],[Discount]]/100</f>
        <v>0.15</v>
      </c>
      <c r="P2518" s="4" t="str">
        <f>IF(Table2[[#This Row],[Discount%]]=0,"No Discount",
IF(Table2[[#This Row],[Discount%]]&lt;=0.1,"Medium Discount",
IF(Table2[[#This Row],[Discount%]]&lt;=0.2,"High Discount")))</f>
        <v>High Discount</v>
      </c>
      <c r="Q2518" s="9">
        <f>(Table2[Unit_Price]*Table2[Quantity])*(Table2[Discount]/100)</f>
        <v>7894.7999999999993</v>
      </c>
      <c r="R2518" s="10">
        <v>44737.2</v>
      </c>
      <c r="S2518" s="10">
        <v>9603.14</v>
      </c>
      <c r="T2518" s="4">
        <f>Table2[Profit]/Table2[Sales]</f>
        <v>0.21465670627576156</v>
      </c>
      <c r="U2518" t="s">
        <v>20</v>
      </c>
    </row>
    <row r="2519" spans="1:21" x14ac:dyDescent="0.35">
      <c r="A2519">
        <v>12687</v>
      </c>
      <c r="B2519" s="1">
        <v>45470</v>
      </c>
      <c r="C2519" s="2">
        <f>YEAR(Table2[Order Date])</f>
        <v>2024</v>
      </c>
      <c r="D2519" s="2" t="str">
        <f>TEXT(Table2[Order Date],"mmm")</f>
        <v>Jun</v>
      </c>
      <c r="E2519" t="s">
        <v>5079</v>
      </c>
      <c r="F2519" t="s">
        <v>22</v>
      </c>
      <c r="G2519" t="s">
        <v>23</v>
      </c>
      <c r="H2519" t="str">
        <f>VLOOKUP(Table2[[#This Row],[City]], Table46[], 2, FALSE)</f>
        <v>Delhi</v>
      </c>
      <c r="I2519" t="s">
        <v>75</v>
      </c>
      <c r="J2519" t="s">
        <v>240</v>
      </c>
      <c r="K2519" t="s">
        <v>5080</v>
      </c>
      <c r="L2519" s="2">
        <v>2</v>
      </c>
      <c r="M2519" s="11">
        <v>30247</v>
      </c>
      <c r="N2519" s="6">
        <v>10</v>
      </c>
      <c r="O2519" s="4">
        <f>Table2[[#This Row],[Discount]]/100</f>
        <v>0.1</v>
      </c>
      <c r="P2519" s="4" t="str">
        <f>IF(Table2[[#This Row],[Discount%]]=0,"No Discount",
IF(Table2[[#This Row],[Discount%]]&lt;=0.1,"Medium Discount",
IF(Table2[[#This Row],[Discount%]]&lt;=0.2,"High Discount")))</f>
        <v>Medium Discount</v>
      </c>
      <c r="Q2519" s="9">
        <f>(Table2[Unit_Price]*Table2[Quantity])*(Table2[Discount]/100)</f>
        <v>6049.4000000000005</v>
      </c>
      <c r="R2519" s="10">
        <v>54444.6</v>
      </c>
      <c r="S2519" s="10">
        <v>5481.82</v>
      </c>
      <c r="T2519" s="4">
        <f>Table2[Profit]/Table2[Sales]</f>
        <v>0.10068620212105517</v>
      </c>
      <c r="U2519" t="s">
        <v>38</v>
      </c>
    </row>
    <row r="2520" spans="1:21" x14ac:dyDescent="0.35">
      <c r="A2520">
        <v>12688</v>
      </c>
      <c r="B2520" s="1">
        <v>45728</v>
      </c>
      <c r="C2520" s="2">
        <f>YEAR(Table2[Order Date])</f>
        <v>2025</v>
      </c>
      <c r="D2520" s="2" t="str">
        <f>TEXT(Table2[Order Date],"mmm")</f>
        <v>Mar</v>
      </c>
      <c r="E2520" t="s">
        <v>5081</v>
      </c>
      <c r="F2520" t="s">
        <v>22</v>
      </c>
      <c r="G2520" t="s">
        <v>58</v>
      </c>
      <c r="H2520" t="str">
        <f>VLOOKUP(Table2[[#This Row],[City]], Table46[], 2, FALSE)</f>
        <v>Rajashtan</v>
      </c>
      <c r="I2520" t="s">
        <v>86</v>
      </c>
      <c r="J2520" t="s">
        <v>171</v>
      </c>
      <c r="K2520" t="s">
        <v>5082</v>
      </c>
      <c r="L2520" s="2">
        <v>5</v>
      </c>
      <c r="M2520" s="11">
        <v>25841</v>
      </c>
      <c r="N2520" s="6">
        <v>20</v>
      </c>
      <c r="O2520" s="4">
        <f>Table2[[#This Row],[Discount]]/100</f>
        <v>0.2</v>
      </c>
      <c r="P2520" s="4" t="str">
        <f>IF(Table2[[#This Row],[Discount%]]=0,"No Discount",
IF(Table2[[#This Row],[Discount%]]&lt;=0.1,"Medium Discount",
IF(Table2[[#This Row],[Discount%]]&lt;=0.2,"High Discount")))</f>
        <v>High Discount</v>
      </c>
      <c r="Q2520" s="9">
        <f>(Table2[Unit_Price]*Table2[Quantity])*(Table2[Discount]/100)</f>
        <v>25841</v>
      </c>
      <c r="R2520" s="10">
        <v>103364</v>
      </c>
      <c r="S2520" s="10">
        <v>12412.99</v>
      </c>
      <c r="T2520" s="4">
        <f>Table2[Profit]/Table2[Sales]</f>
        <v>0.12009007004372896</v>
      </c>
      <c r="U2520" t="s">
        <v>72</v>
      </c>
    </row>
    <row r="2521" spans="1:21" x14ac:dyDescent="0.35">
      <c r="A2521">
        <v>12689</v>
      </c>
      <c r="B2521" s="1">
        <v>45725</v>
      </c>
      <c r="C2521" s="2">
        <f>YEAR(Table2[Order Date])</f>
        <v>2025</v>
      </c>
      <c r="D2521" s="2" t="str">
        <f>TEXT(Table2[Order Date],"mmm")</f>
        <v>Mar</v>
      </c>
      <c r="E2521" t="s">
        <v>5083</v>
      </c>
      <c r="F2521" t="s">
        <v>15</v>
      </c>
      <c r="G2521" t="s">
        <v>16</v>
      </c>
      <c r="H2521" t="str">
        <f>VLOOKUP(Table2[[#This Row],[City]], Table46[], 2, FALSE)</f>
        <v>Karnataka</v>
      </c>
      <c r="I2521" t="s">
        <v>30</v>
      </c>
      <c r="J2521" t="s">
        <v>104</v>
      </c>
      <c r="K2521" t="s">
        <v>2379</v>
      </c>
      <c r="L2521" s="2">
        <v>1</v>
      </c>
      <c r="M2521" s="11">
        <v>50830</v>
      </c>
      <c r="N2521" s="6">
        <v>20</v>
      </c>
      <c r="O2521" s="4">
        <f>Table2[[#This Row],[Discount]]/100</f>
        <v>0.2</v>
      </c>
      <c r="P2521" s="4" t="str">
        <f>IF(Table2[[#This Row],[Discount%]]=0,"No Discount",
IF(Table2[[#This Row],[Discount%]]&lt;=0.1,"Medium Discount",
IF(Table2[[#This Row],[Discount%]]&lt;=0.2,"High Discount")))</f>
        <v>High Discount</v>
      </c>
      <c r="Q2521" s="9">
        <f>(Table2[Unit_Price]*Table2[Quantity])*(Table2[Discount]/100)</f>
        <v>10166</v>
      </c>
      <c r="R2521" s="10">
        <v>40664</v>
      </c>
      <c r="S2521" s="10">
        <v>6427.61</v>
      </c>
      <c r="T2521" s="4">
        <f>Table2[Profit]/Table2[Sales]</f>
        <v>0.15806634861302379</v>
      </c>
      <c r="U2521" t="s">
        <v>38</v>
      </c>
    </row>
    <row r="2522" spans="1:21" x14ac:dyDescent="0.35">
      <c r="A2522">
        <v>12690</v>
      </c>
      <c r="B2522" s="1">
        <v>45603</v>
      </c>
      <c r="C2522" s="2">
        <f>YEAR(Table2[Order Date])</f>
        <v>2024</v>
      </c>
      <c r="D2522" s="2" t="str">
        <f>TEXT(Table2[Order Date],"mmm")</f>
        <v>Nov</v>
      </c>
      <c r="E2522" t="s">
        <v>5084</v>
      </c>
      <c r="F2522" t="s">
        <v>28</v>
      </c>
      <c r="G2522" t="s">
        <v>114</v>
      </c>
      <c r="H2522" t="str">
        <f>VLOOKUP(Table2[[#This Row],[City]], Table46[], 2, FALSE)</f>
        <v>Jharkhand</v>
      </c>
      <c r="I2522" t="s">
        <v>129</v>
      </c>
      <c r="J2522" t="s">
        <v>164</v>
      </c>
      <c r="K2522" t="s">
        <v>3008</v>
      </c>
      <c r="L2522" s="2">
        <v>2</v>
      </c>
      <c r="M2522" s="11">
        <v>33310</v>
      </c>
      <c r="N2522" s="6">
        <v>0</v>
      </c>
      <c r="O2522" s="4">
        <f>Table2[[#This Row],[Discount]]/100</f>
        <v>0</v>
      </c>
      <c r="P2522" s="4" t="str">
        <f>IF(Table2[[#This Row],[Discount%]]=0,"No Discount",
IF(Table2[[#This Row],[Discount%]]&lt;=0.1,"Medium Discount",
IF(Table2[[#This Row],[Discount%]]&lt;=0.2,"High Discount")))</f>
        <v>No Discount</v>
      </c>
      <c r="Q2522" s="9">
        <f>(Table2[Unit_Price]*Table2[Quantity])*(Table2[Discount]/100)</f>
        <v>0</v>
      </c>
      <c r="R2522" s="10">
        <v>66620</v>
      </c>
      <c r="S2522" s="10">
        <v>4069.39</v>
      </c>
      <c r="T2522" s="4">
        <f>Table2[Profit]/Table2[Sales]</f>
        <v>6.1083608525968176E-2</v>
      </c>
      <c r="U2522" t="s">
        <v>83</v>
      </c>
    </row>
    <row r="2523" spans="1:21" x14ac:dyDescent="0.35">
      <c r="A2523">
        <v>12691</v>
      </c>
      <c r="B2523" s="1">
        <v>45700</v>
      </c>
      <c r="C2523" s="2">
        <f>YEAR(Table2[Order Date])</f>
        <v>2025</v>
      </c>
      <c r="D2523" s="2" t="str">
        <f>TEXT(Table2[Order Date],"mmm")</f>
        <v>Feb</v>
      </c>
      <c r="E2523" t="s">
        <v>5085</v>
      </c>
      <c r="F2523" t="s">
        <v>15</v>
      </c>
      <c r="G2523" t="s">
        <v>16</v>
      </c>
      <c r="H2523" t="str">
        <f>VLOOKUP(Table2[[#This Row],[City]], Table46[], 2, FALSE)</f>
        <v>Karnataka</v>
      </c>
      <c r="I2523" t="s">
        <v>75</v>
      </c>
      <c r="J2523" t="s">
        <v>409</v>
      </c>
      <c r="K2523" t="s">
        <v>5086</v>
      </c>
      <c r="L2523" s="2">
        <v>4</v>
      </c>
      <c r="M2523" s="11">
        <v>48882</v>
      </c>
      <c r="N2523" s="6">
        <v>20</v>
      </c>
      <c r="O2523" s="4">
        <f>Table2[[#This Row],[Discount]]/100</f>
        <v>0.2</v>
      </c>
      <c r="P2523" s="4" t="str">
        <f>IF(Table2[[#This Row],[Discount%]]=0,"No Discount",
IF(Table2[[#This Row],[Discount%]]&lt;=0.1,"Medium Discount",
IF(Table2[[#This Row],[Discount%]]&lt;=0.2,"High Discount")))</f>
        <v>High Discount</v>
      </c>
      <c r="Q2523" s="9">
        <f>(Table2[Unit_Price]*Table2[Quantity])*(Table2[Discount]/100)</f>
        <v>39105.599999999999</v>
      </c>
      <c r="R2523" s="10">
        <v>156422.39999999999</v>
      </c>
      <c r="S2523" s="10">
        <v>37893.360000000001</v>
      </c>
      <c r="T2523" s="4">
        <f>Table2[Profit]/Table2[Sales]</f>
        <v>0.24225021480299497</v>
      </c>
      <c r="U2523" t="s">
        <v>33</v>
      </c>
    </row>
    <row r="2524" spans="1:21" x14ac:dyDescent="0.35">
      <c r="A2524">
        <v>12692</v>
      </c>
      <c r="B2524" s="1">
        <v>45812</v>
      </c>
      <c r="C2524" s="2">
        <f>YEAR(Table2[Order Date])</f>
        <v>2025</v>
      </c>
      <c r="D2524" s="2" t="str">
        <f>TEXT(Table2[Order Date],"mmm")</f>
        <v>Jun</v>
      </c>
      <c r="E2524" t="s">
        <v>5087</v>
      </c>
      <c r="F2524" t="s">
        <v>40</v>
      </c>
      <c r="G2524" t="s">
        <v>110</v>
      </c>
      <c r="H2524" t="str">
        <f>VLOOKUP(Table2[[#This Row],[City]], Table46[], 2, FALSE)</f>
        <v>Gujarat</v>
      </c>
      <c r="I2524" t="s">
        <v>69</v>
      </c>
      <c r="J2524" t="s">
        <v>151</v>
      </c>
      <c r="K2524" t="s">
        <v>5088</v>
      </c>
      <c r="L2524" s="2">
        <v>4</v>
      </c>
      <c r="M2524" s="11">
        <v>18641</v>
      </c>
      <c r="N2524" s="6">
        <v>0</v>
      </c>
      <c r="O2524" s="4">
        <f>Table2[[#This Row],[Discount]]/100</f>
        <v>0</v>
      </c>
      <c r="P2524" s="4" t="str">
        <f>IF(Table2[[#This Row],[Discount%]]=0,"No Discount",
IF(Table2[[#This Row],[Discount%]]&lt;=0.1,"Medium Discount",
IF(Table2[[#This Row],[Discount%]]&lt;=0.2,"High Discount")))</f>
        <v>No Discount</v>
      </c>
      <c r="Q2524" s="9">
        <f>(Table2[Unit_Price]*Table2[Quantity])*(Table2[Discount]/100)</f>
        <v>0</v>
      </c>
      <c r="R2524" s="10">
        <v>74564</v>
      </c>
      <c r="S2524" s="10">
        <v>14655.51</v>
      </c>
      <c r="T2524" s="4">
        <f>Table2[Profit]/Table2[Sales]</f>
        <v>0.19654940722064268</v>
      </c>
      <c r="U2524" t="s">
        <v>33</v>
      </c>
    </row>
    <row r="2525" spans="1:21" x14ac:dyDescent="0.35">
      <c r="A2525">
        <v>12693</v>
      </c>
      <c r="B2525" s="1">
        <v>45354</v>
      </c>
      <c r="C2525" s="2">
        <f>YEAR(Table2[Order Date])</f>
        <v>2024</v>
      </c>
      <c r="D2525" s="2" t="str">
        <f>TEXT(Table2[Order Date],"mmm")</f>
        <v>Mar</v>
      </c>
      <c r="E2525" t="s">
        <v>5089</v>
      </c>
      <c r="F2525" t="s">
        <v>40</v>
      </c>
      <c r="G2525" t="s">
        <v>50</v>
      </c>
      <c r="H2525" t="str">
        <f>VLOOKUP(Table2[[#This Row],[City]], Table46[], 2, FALSE)</f>
        <v>Maharashtra</v>
      </c>
      <c r="I2525" t="s">
        <v>86</v>
      </c>
      <c r="J2525" t="s">
        <v>118</v>
      </c>
      <c r="K2525" t="s">
        <v>5090</v>
      </c>
      <c r="L2525" s="2">
        <v>3</v>
      </c>
      <c r="M2525" s="11">
        <v>19812</v>
      </c>
      <c r="N2525" s="6">
        <v>0</v>
      </c>
      <c r="O2525" s="4">
        <f>Table2[[#This Row],[Discount]]/100</f>
        <v>0</v>
      </c>
      <c r="P2525" s="4" t="str">
        <f>IF(Table2[[#This Row],[Discount%]]=0,"No Discount",
IF(Table2[[#This Row],[Discount%]]&lt;=0.1,"Medium Discount",
IF(Table2[[#This Row],[Discount%]]&lt;=0.2,"High Discount")))</f>
        <v>No Discount</v>
      </c>
      <c r="Q2525" s="9">
        <f>(Table2[Unit_Price]*Table2[Quantity])*(Table2[Discount]/100)</f>
        <v>0</v>
      </c>
      <c r="R2525" s="10">
        <v>59436</v>
      </c>
      <c r="S2525" s="10">
        <v>13689.65</v>
      </c>
      <c r="T2525" s="4">
        <f>Table2[Profit]/Table2[Sales]</f>
        <v>0.23032589676290463</v>
      </c>
      <c r="U2525" t="s">
        <v>33</v>
      </c>
    </row>
    <row r="2526" spans="1:21" x14ac:dyDescent="0.35">
      <c r="A2526">
        <v>12694</v>
      </c>
      <c r="B2526" s="1">
        <v>45881</v>
      </c>
      <c r="C2526" s="2">
        <f>YEAR(Table2[Order Date])</f>
        <v>2025</v>
      </c>
      <c r="D2526" s="2" t="str">
        <f>TEXT(Table2[Order Date],"mmm")</f>
        <v>Aug</v>
      </c>
      <c r="E2526" t="s">
        <v>5091</v>
      </c>
      <c r="F2526" t="s">
        <v>40</v>
      </c>
      <c r="G2526" t="s">
        <v>110</v>
      </c>
      <c r="H2526" t="str">
        <f>VLOOKUP(Table2[[#This Row],[City]], Table46[], 2, FALSE)</f>
        <v>Gujarat</v>
      </c>
      <c r="I2526" t="s">
        <v>69</v>
      </c>
      <c r="J2526" t="s">
        <v>70</v>
      </c>
      <c r="K2526" t="s">
        <v>5092</v>
      </c>
      <c r="L2526" s="2">
        <v>3</v>
      </c>
      <c r="M2526" s="11">
        <v>13920</v>
      </c>
      <c r="N2526" s="6">
        <v>5</v>
      </c>
      <c r="O2526" s="4">
        <f>Table2[[#This Row],[Discount]]/100</f>
        <v>0.05</v>
      </c>
      <c r="P2526" s="4" t="str">
        <f>IF(Table2[[#This Row],[Discount%]]=0,"No Discount",
IF(Table2[[#This Row],[Discount%]]&lt;=0.1,"Medium Discount",
IF(Table2[[#This Row],[Discount%]]&lt;=0.2,"High Discount")))</f>
        <v>Medium Discount</v>
      </c>
      <c r="Q2526" s="9">
        <f>(Table2[Unit_Price]*Table2[Quantity])*(Table2[Discount]/100)</f>
        <v>2088</v>
      </c>
      <c r="R2526" s="10">
        <v>39672</v>
      </c>
      <c r="S2526" s="10">
        <v>8920.68</v>
      </c>
      <c r="T2526" s="4">
        <f>Table2[Profit]/Table2[Sales]</f>
        <v>0.22486085904416214</v>
      </c>
      <c r="U2526" t="s">
        <v>83</v>
      </c>
    </row>
    <row r="2527" spans="1:21" x14ac:dyDescent="0.35">
      <c r="A2527">
        <v>12695</v>
      </c>
      <c r="B2527" s="1">
        <v>45752</v>
      </c>
      <c r="C2527" s="2">
        <f>YEAR(Table2[Order Date])</f>
        <v>2025</v>
      </c>
      <c r="D2527" s="2" t="str">
        <f>TEXT(Table2[Order Date],"mmm")</f>
        <v>Apr</v>
      </c>
      <c r="E2527" t="s">
        <v>5093</v>
      </c>
      <c r="F2527" t="s">
        <v>22</v>
      </c>
      <c r="G2527" t="s">
        <v>167</v>
      </c>
      <c r="H2527" t="str">
        <f>VLOOKUP(Table2[[#This Row],[City]], Table46[], 2, FALSE)</f>
        <v>Punjab</v>
      </c>
      <c r="I2527" t="s">
        <v>30</v>
      </c>
      <c r="J2527" t="s">
        <v>65</v>
      </c>
      <c r="K2527" t="s">
        <v>5094</v>
      </c>
      <c r="L2527" s="2">
        <v>2</v>
      </c>
      <c r="M2527" s="11">
        <v>35679</v>
      </c>
      <c r="N2527" s="6">
        <v>10</v>
      </c>
      <c r="O2527" s="4">
        <f>Table2[[#This Row],[Discount]]/100</f>
        <v>0.1</v>
      </c>
      <c r="P2527" s="4" t="str">
        <f>IF(Table2[[#This Row],[Discount%]]=0,"No Discount",
IF(Table2[[#This Row],[Discount%]]&lt;=0.1,"Medium Discount",
IF(Table2[[#This Row],[Discount%]]&lt;=0.2,"High Discount")))</f>
        <v>Medium Discount</v>
      </c>
      <c r="Q2527" s="9">
        <f>(Table2[Unit_Price]*Table2[Quantity])*(Table2[Discount]/100)</f>
        <v>7135.8</v>
      </c>
      <c r="R2527" s="10">
        <v>64222.2</v>
      </c>
      <c r="S2527" s="10">
        <v>11768.21</v>
      </c>
      <c r="T2527" s="4">
        <f>Table2[Profit]/Table2[Sales]</f>
        <v>0.18324208762701993</v>
      </c>
      <c r="U2527" t="s">
        <v>83</v>
      </c>
    </row>
    <row r="2528" spans="1:21" x14ac:dyDescent="0.35">
      <c r="A2528">
        <v>12696</v>
      </c>
      <c r="B2528" s="1">
        <v>45491</v>
      </c>
      <c r="C2528" s="2">
        <f>YEAR(Table2[Order Date])</f>
        <v>2024</v>
      </c>
      <c r="D2528" s="2" t="str">
        <f>TEXT(Table2[Order Date],"mmm")</f>
        <v>Jul</v>
      </c>
      <c r="E2528" t="s">
        <v>5095</v>
      </c>
      <c r="F2528" t="s">
        <v>15</v>
      </c>
      <c r="G2528" t="s">
        <v>68</v>
      </c>
      <c r="H2528" t="str">
        <f>VLOOKUP(Table2[[#This Row],[City]], Table46[], 2, FALSE)</f>
        <v>Telangana</v>
      </c>
      <c r="I2528" t="s">
        <v>17</v>
      </c>
      <c r="J2528" t="s">
        <v>55</v>
      </c>
      <c r="K2528" t="s">
        <v>5096</v>
      </c>
      <c r="L2528" s="2">
        <v>3</v>
      </c>
      <c r="M2528" s="11">
        <v>50707</v>
      </c>
      <c r="N2528" s="6">
        <v>20</v>
      </c>
      <c r="O2528" s="4">
        <f>Table2[[#This Row],[Discount]]/100</f>
        <v>0.2</v>
      </c>
      <c r="P2528" s="4" t="str">
        <f>IF(Table2[[#This Row],[Discount%]]=0,"No Discount",
IF(Table2[[#This Row],[Discount%]]&lt;=0.1,"Medium Discount",
IF(Table2[[#This Row],[Discount%]]&lt;=0.2,"High Discount")))</f>
        <v>High Discount</v>
      </c>
      <c r="Q2528" s="9">
        <f>(Table2[Unit_Price]*Table2[Quantity])*(Table2[Discount]/100)</f>
        <v>30424.2</v>
      </c>
      <c r="R2528" s="10">
        <v>121696.8</v>
      </c>
      <c r="S2528" s="10">
        <v>16451.03</v>
      </c>
      <c r="T2528" s="4">
        <f>Table2[Profit]/Table2[Sales]</f>
        <v>0.13518046489307853</v>
      </c>
      <c r="U2528" t="s">
        <v>72</v>
      </c>
    </row>
    <row r="2529" spans="1:21" x14ac:dyDescent="0.35">
      <c r="A2529">
        <v>12697</v>
      </c>
      <c r="B2529" s="1">
        <v>45210</v>
      </c>
      <c r="C2529" s="2">
        <f>YEAR(Table2[Order Date])</f>
        <v>2023</v>
      </c>
      <c r="D2529" s="2" t="str">
        <f>TEXT(Table2[Order Date],"mmm")</f>
        <v>Oct</v>
      </c>
      <c r="E2529" t="s">
        <v>5097</v>
      </c>
      <c r="F2529" t="s">
        <v>40</v>
      </c>
      <c r="G2529" t="s">
        <v>103</v>
      </c>
      <c r="H2529" t="str">
        <f>VLOOKUP(Table2[[#This Row],[City]], Table46[], 2, FALSE)</f>
        <v>Gujarat</v>
      </c>
      <c r="I2529" t="s">
        <v>129</v>
      </c>
      <c r="J2529" t="s">
        <v>130</v>
      </c>
      <c r="K2529" t="s">
        <v>3908</v>
      </c>
      <c r="L2529" s="2">
        <v>1</v>
      </c>
      <c r="M2529" s="11">
        <v>54323</v>
      </c>
      <c r="N2529" s="6">
        <v>5</v>
      </c>
      <c r="O2529" s="4">
        <f>Table2[[#This Row],[Discount]]/100</f>
        <v>0.05</v>
      </c>
      <c r="P2529" s="4" t="str">
        <f>IF(Table2[[#This Row],[Discount%]]=0,"No Discount",
IF(Table2[[#This Row],[Discount%]]&lt;=0.1,"Medium Discount",
IF(Table2[[#This Row],[Discount%]]&lt;=0.2,"High Discount")))</f>
        <v>Medium Discount</v>
      </c>
      <c r="Q2529" s="9">
        <f>(Table2[Unit_Price]*Table2[Quantity])*(Table2[Discount]/100)</f>
        <v>2716.15</v>
      </c>
      <c r="R2529" s="10">
        <v>51606.85</v>
      </c>
      <c r="S2529" s="10">
        <v>8692.7999999999993</v>
      </c>
      <c r="T2529" s="4">
        <f>Table2[Profit]/Table2[Sales]</f>
        <v>0.16844275517688057</v>
      </c>
      <c r="U2529" t="s">
        <v>72</v>
      </c>
    </row>
    <row r="2530" spans="1:21" x14ac:dyDescent="0.35">
      <c r="A2530">
        <v>12698</v>
      </c>
      <c r="B2530" s="1">
        <v>45756</v>
      </c>
      <c r="C2530" s="2">
        <f>YEAR(Table2[Order Date])</f>
        <v>2025</v>
      </c>
      <c r="D2530" s="2" t="str">
        <f>TEXT(Table2[Order Date],"mmm")</f>
        <v>Apr</v>
      </c>
      <c r="E2530" t="s">
        <v>5098</v>
      </c>
      <c r="F2530" t="s">
        <v>28</v>
      </c>
      <c r="G2530" t="s">
        <v>114</v>
      </c>
      <c r="H2530" t="str">
        <f>VLOOKUP(Table2[[#This Row],[City]], Table46[], 2, FALSE)</f>
        <v>Jharkhand</v>
      </c>
      <c r="I2530" t="s">
        <v>129</v>
      </c>
      <c r="J2530" t="s">
        <v>148</v>
      </c>
      <c r="K2530" t="s">
        <v>5099</v>
      </c>
      <c r="L2530" s="2">
        <v>4</v>
      </c>
      <c r="M2530" s="11">
        <v>47447</v>
      </c>
      <c r="N2530" s="6">
        <v>0</v>
      </c>
      <c r="O2530" s="4">
        <f>Table2[[#This Row],[Discount]]/100</f>
        <v>0</v>
      </c>
      <c r="P2530" s="4" t="str">
        <f>IF(Table2[[#This Row],[Discount%]]=0,"No Discount",
IF(Table2[[#This Row],[Discount%]]&lt;=0.1,"Medium Discount",
IF(Table2[[#This Row],[Discount%]]&lt;=0.2,"High Discount")))</f>
        <v>No Discount</v>
      </c>
      <c r="Q2530" s="9">
        <f>(Table2[Unit_Price]*Table2[Quantity])*(Table2[Discount]/100)</f>
        <v>0</v>
      </c>
      <c r="R2530" s="10">
        <v>189788</v>
      </c>
      <c r="S2530" s="10">
        <v>37270.25</v>
      </c>
      <c r="T2530" s="4">
        <f>Table2[Profit]/Table2[Sales]</f>
        <v>0.19637832739688493</v>
      </c>
      <c r="U2530" t="s">
        <v>33</v>
      </c>
    </row>
    <row r="2531" spans="1:21" x14ac:dyDescent="0.35">
      <c r="A2531">
        <v>12699</v>
      </c>
      <c r="B2531" s="1">
        <v>45445</v>
      </c>
      <c r="C2531" s="2">
        <f>YEAR(Table2[Order Date])</f>
        <v>2024</v>
      </c>
      <c r="D2531" s="2" t="str">
        <f>TEXT(Table2[Order Date],"mmm")</f>
        <v>Jun</v>
      </c>
      <c r="E2531" t="s">
        <v>5100</v>
      </c>
      <c r="F2531" t="s">
        <v>40</v>
      </c>
      <c r="G2531" t="s">
        <v>110</v>
      </c>
      <c r="H2531" t="str">
        <f>VLOOKUP(Table2[[#This Row],[City]], Table46[], 2, FALSE)</f>
        <v>Gujarat</v>
      </c>
      <c r="I2531" t="s">
        <v>30</v>
      </c>
      <c r="J2531" t="s">
        <v>322</v>
      </c>
      <c r="K2531" t="s">
        <v>5101</v>
      </c>
      <c r="L2531" s="2">
        <v>4</v>
      </c>
      <c r="M2531" s="11">
        <v>8289</v>
      </c>
      <c r="N2531" s="6">
        <v>0</v>
      </c>
      <c r="O2531" s="4">
        <f>Table2[[#This Row],[Discount]]/100</f>
        <v>0</v>
      </c>
      <c r="P2531" s="4" t="str">
        <f>IF(Table2[[#This Row],[Discount%]]=0,"No Discount",
IF(Table2[[#This Row],[Discount%]]&lt;=0.1,"Medium Discount",
IF(Table2[[#This Row],[Discount%]]&lt;=0.2,"High Discount")))</f>
        <v>No Discount</v>
      </c>
      <c r="Q2531" s="9">
        <f>(Table2[Unit_Price]*Table2[Quantity])*(Table2[Discount]/100)</f>
        <v>0</v>
      </c>
      <c r="R2531" s="10">
        <v>33156</v>
      </c>
      <c r="S2531" s="10">
        <v>6814.28</v>
      </c>
      <c r="T2531" s="4">
        <f>Table2[Profit]/Table2[Sales]</f>
        <v>0.20552177584750875</v>
      </c>
      <c r="U2531" t="s">
        <v>72</v>
      </c>
    </row>
    <row r="2532" spans="1:21" x14ac:dyDescent="0.35">
      <c r="A2532">
        <v>12700</v>
      </c>
      <c r="B2532" s="1">
        <v>45843</v>
      </c>
      <c r="C2532" s="2">
        <f>YEAR(Table2[Order Date])</f>
        <v>2025</v>
      </c>
      <c r="D2532" s="2" t="str">
        <f>TEXT(Table2[Order Date],"mmm")</f>
        <v>Jul</v>
      </c>
      <c r="E2532" t="s">
        <v>5102</v>
      </c>
      <c r="F2532" t="s">
        <v>15</v>
      </c>
      <c r="G2532" t="s">
        <v>174</v>
      </c>
      <c r="H2532" t="str">
        <f>VLOOKUP(Table2[[#This Row],[City]], Table46[], 2, FALSE)</f>
        <v>Tamil Nadu</v>
      </c>
      <c r="I2532" t="s">
        <v>75</v>
      </c>
      <c r="J2532" t="s">
        <v>76</v>
      </c>
      <c r="K2532" t="s">
        <v>5103</v>
      </c>
      <c r="L2532" s="2">
        <v>1</v>
      </c>
      <c r="M2532" s="11">
        <v>75084</v>
      </c>
      <c r="N2532" s="6">
        <v>15</v>
      </c>
      <c r="O2532" s="4">
        <f>Table2[[#This Row],[Discount]]/100</f>
        <v>0.15</v>
      </c>
      <c r="P2532" s="4" t="str">
        <f>IF(Table2[[#This Row],[Discount%]]=0,"No Discount",
IF(Table2[[#This Row],[Discount%]]&lt;=0.1,"Medium Discount",
IF(Table2[[#This Row],[Discount%]]&lt;=0.2,"High Discount")))</f>
        <v>High Discount</v>
      </c>
      <c r="Q2532" s="9">
        <f>(Table2[Unit_Price]*Table2[Quantity])*(Table2[Discount]/100)</f>
        <v>11262.6</v>
      </c>
      <c r="R2532" s="10">
        <v>63821.4</v>
      </c>
      <c r="S2532" s="10">
        <v>9266.5400000000009</v>
      </c>
      <c r="T2532" s="4">
        <f>Table2[Profit]/Table2[Sales]</f>
        <v>0.1451948719395062</v>
      </c>
      <c r="U2532" t="s">
        <v>72</v>
      </c>
    </row>
    <row r="2533" spans="1:21" x14ac:dyDescent="0.35">
      <c r="A2533">
        <v>12701</v>
      </c>
      <c r="B2533" s="1">
        <v>45932</v>
      </c>
      <c r="C2533" s="2">
        <f>YEAR(Table2[Order Date])</f>
        <v>2025</v>
      </c>
      <c r="D2533" s="2" t="str">
        <f>TEXT(Table2[Order Date],"mmm")</f>
        <v>Oct</v>
      </c>
      <c r="E2533" t="s">
        <v>5104</v>
      </c>
      <c r="F2533" t="s">
        <v>22</v>
      </c>
      <c r="G2533" t="s">
        <v>74</v>
      </c>
      <c r="H2533" t="str">
        <f>VLOOKUP(Table2[[#This Row],[City]], Table46[], 2, FALSE)</f>
        <v>Chandigarh</v>
      </c>
      <c r="I2533" t="s">
        <v>69</v>
      </c>
      <c r="J2533" t="s">
        <v>517</v>
      </c>
      <c r="K2533" t="s">
        <v>5105</v>
      </c>
      <c r="L2533" s="2">
        <v>5</v>
      </c>
      <c r="M2533" s="11">
        <v>63288</v>
      </c>
      <c r="N2533" s="6">
        <v>10</v>
      </c>
      <c r="O2533" s="4">
        <f>Table2[[#This Row],[Discount]]/100</f>
        <v>0.1</v>
      </c>
      <c r="P2533" s="4" t="str">
        <f>IF(Table2[[#This Row],[Discount%]]=0,"No Discount",
IF(Table2[[#This Row],[Discount%]]&lt;=0.1,"Medium Discount",
IF(Table2[[#This Row],[Discount%]]&lt;=0.2,"High Discount")))</f>
        <v>Medium Discount</v>
      </c>
      <c r="Q2533" s="9">
        <f>(Table2[Unit_Price]*Table2[Quantity])*(Table2[Discount]/100)</f>
        <v>31644</v>
      </c>
      <c r="R2533" s="10">
        <v>284796</v>
      </c>
      <c r="S2533" s="10">
        <v>34565.089999999997</v>
      </c>
      <c r="T2533" s="4">
        <f>Table2[Profit]/Table2[Sales]</f>
        <v>0.12136789140296914</v>
      </c>
      <c r="U2533" t="s">
        <v>83</v>
      </c>
    </row>
    <row r="2534" spans="1:21" x14ac:dyDescent="0.35">
      <c r="A2534">
        <v>12702</v>
      </c>
      <c r="B2534" s="1">
        <v>45570</v>
      </c>
      <c r="C2534" s="2">
        <f>YEAR(Table2[Order Date])</f>
        <v>2024</v>
      </c>
      <c r="D2534" s="2" t="str">
        <f>TEXT(Table2[Order Date],"mmm")</f>
        <v>Oct</v>
      </c>
      <c r="E2534" t="s">
        <v>5106</v>
      </c>
      <c r="F2534" t="s">
        <v>40</v>
      </c>
      <c r="G2534" t="s">
        <v>62</v>
      </c>
      <c r="H2534" t="str">
        <f>VLOOKUP(Table2[[#This Row],[City]], Table46[], 2, FALSE)</f>
        <v>Goa</v>
      </c>
      <c r="I2534" t="s">
        <v>75</v>
      </c>
      <c r="J2534" t="s">
        <v>204</v>
      </c>
      <c r="K2534" t="s">
        <v>5107</v>
      </c>
      <c r="L2534" s="2">
        <v>3</v>
      </c>
      <c r="M2534" s="11">
        <v>276</v>
      </c>
      <c r="N2534" s="6">
        <v>0</v>
      </c>
      <c r="O2534" s="4">
        <f>Table2[[#This Row],[Discount]]/100</f>
        <v>0</v>
      </c>
      <c r="P2534" s="4" t="str">
        <f>IF(Table2[[#This Row],[Discount%]]=0,"No Discount",
IF(Table2[[#This Row],[Discount%]]&lt;=0.1,"Medium Discount",
IF(Table2[[#This Row],[Discount%]]&lt;=0.2,"High Discount")))</f>
        <v>No Discount</v>
      </c>
      <c r="Q2534" s="9">
        <f>(Table2[Unit_Price]*Table2[Quantity])*(Table2[Discount]/100)</f>
        <v>0</v>
      </c>
      <c r="R2534" s="10">
        <v>828</v>
      </c>
      <c r="S2534" s="10">
        <v>88.45</v>
      </c>
      <c r="T2534" s="4">
        <f>Table2[Profit]/Table2[Sales]</f>
        <v>0.10682367149758454</v>
      </c>
      <c r="U2534" t="s">
        <v>38</v>
      </c>
    </row>
    <row r="2535" spans="1:21" x14ac:dyDescent="0.35">
      <c r="A2535">
        <v>12703</v>
      </c>
      <c r="B2535" s="1">
        <v>45859</v>
      </c>
      <c r="C2535" s="2">
        <f>YEAR(Table2[Order Date])</f>
        <v>2025</v>
      </c>
      <c r="D2535" s="2" t="str">
        <f>TEXT(Table2[Order Date],"mmm")</f>
        <v>Jul</v>
      </c>
      <c r="E2535" t="s">
        <v>5108</v>
      </c>
      <c r="F2535" t="s">
        <v>40</v>
      </c>
      <c r="G2535" t="s">
        <v>103</v>
      </c>
      <c r="H2535" t="str">
        <f>VLOOKUP(Table2[[#This Row],[City]], Table46[], 2, FALSE)</f>
        <v>Gujarat</v>
      </c>
      <c r="I2535" t="s">
        <v>96</v>
      </c>
      <c r="J2535" t="s">
        <v>97</v>
      </c>
      <c r="K2535" t="s">
        <v>5109</v>
      </c>
      <c r="L2535" s="2">
        <v>1</v>
      </c>
      <c r="M2535" s="11">
        <v>68071</v>
      </c>
      <c r="N2535" s="6">
        <v>10</v>
      </c>
      <c r="O2535" s="4">
        <f>Table2[[#This Row],[Discount]]/100</f>
        <v>0.1</v>
      </c>
      <c r="P2535" s="4" t="str">
        <f>IF(Table2[[#This Row],[Discount%]]=0,"No Discount",
IF(Table2[[#This Row],[Discount%]]&lt;=0.1,"Medium Discount",
IF(Table2[[#This Row],[Discount%]]&lt;=0.2,"High Discount")))</f>
        <v>Medium Discount</v>
      </c>
      <c r="Q2535" s="9">
        <f>(Table2[Unit_Price]*Table2[Quantity])*(Table2[Discount]/100)</f>
        <v>6807.1</v>
      </c>
      <c r="R2535" s="10">
        <v>61263.9</v>
      </c>
      <c r="S2535" s="10">
        <v>9417.67</v>
      </c>
      <c r="T2535" s="4">
        <f>Table2[Profit]/Table2[Sales]</f>
        <v>0.15372299184348368</v>
      </c>
      <c r="U2535" t="s">
        <v>38</v>
      </c>
    </row>
    <row r="2536" spans="1:21" x14ac:dyDescent="0.35">
      <c r="A2536">
        <v>12704</v>
      </c>
      <c r="B2536" s="1">
        <v>45616</v>
      </c>
      <c r="C2536" s="2">
        <f>YEAR(Table2[Order Date])</f>
        <v>2024</v>
      </c>
      <c r="D2536" s="2" t="str">
        <f>TEXT(Table2[Order Date],"mmm")</f>
        <v>Nov</v>
      </c>
      <c r="E2536" t="s">
        <v>5110</v>
      </c>
      <c r="F2536" t="s">
        <v>40</v>
      </c>
      <c r="G2536" t="s">
        <v>103</v>
      </c>
      <c r="H2536" t="str">
        <f>VLOOKUP(Table2[[#This Row],[City]], Table46[], 2, FALSE)</f>
        <v>Gujarat</v>
      </c>
      <c r="I2536" t="s">
        <v>17</v>
      </c>
      <c r="J2536" t="s">
        <v>111</v>
      </c>
      <c r="K2536" t="s">
        <v>5111</v>
      </c>
      <c r="L2536" s="2">
        <v>1</v>
      </c>
      <c r="M2536" s="11">
        <v>77473</v>
      </c>
      <c r="N2536" s="6">
        <v>0</v>
      </c>
      <c r="O2536" s="4">
        <f>Table2[[#This Row],[Discount]]/100</f>
        <v>0</v>
      </c>
      <c r="P2536" s="4" t="str">
        <f>IF(Table2[[#This Row],[Discount%]]=0,"No Discount",
IF(Table2[[#This Row],[Discount%]]&lt;=0.1,"Medium Discount",
IF(Table2[[#This Row],[Discount%]]&lt;=0.2,"High Discount")))</f>
        <v>No Discount</v>
      </c>
      <c r="Q2536" s="9">
        <f>(Table2[Unit_Price]*Table2[Quantity])*(Table2[Discount]/100)</f>
        <v>0</v>
      </c>
      <c r="R2536" s="10">
        <v>77473</v>
      </c>
      <c r="S2536" s="10">
        <v>17602.810000000001</v>
      </c>
      <c r="T2536" s="4">
        <f>Table2[Profit]/Table2[Sales]</f>
        <v>0.22721219005330892</v>
      </c>
      <c r="U2536" t="s">
        <v>72</v>
      </c>
    </row>
    <row r="2537" spans="1:21" x14ac:dyDescent="0.35">
      <c r="A2537">
        <v>12705</v>
      </c>
      <c r="B2537" s="1">
        <v>45814</v>
      </c>
      <c r="C2537" s="2">
        <f>YEAR(Table2[Order Date])</f>
        <v>2025</v>
      </c>
      <c r="D2537" s="2" t="str">
        <f>TEXT(Table2[Order Date],"mmm")</f>
        <v>Jun</v>
      </c>
      <c r="E2537" t="s">
        <v>5112</v>
      </c>
      <c r="F2537" t="s">
        <v>28</v>
      </c>
      <c r="G2537" t="s">
        <v>29</v>
      </c>
      <c r="H2537" t="str">
        <f>VLOOKUP(Table2[[#This Row],[City]], Table46[], 2, FALSE)</f>
        <v>Bihar</v>
      </c>
      <c r="I2537" t="s">
        <v>42</v>
      </c>
      <c r="J2537" t="s">
        <v>188</v>
      </c>
      <c r="K2537" t="s">
        <v>5113</v>
      </c>
      <c r="L2537" s="2">
        <v>2</v>
      </c>
      <c r="M2537" s="11">
        <v>12854</v>
      </c>
      <c r="N2537" s="6">
        <v>15</v>
      </c>
      <c r="O2537" s="4">
        <f>Table2[[#This Row],[Discount]]/100</f>
        <v>0.15</v>
      </c>
      <c r="P2537" s="4" t="str">
        <f>IF(Table2[[#This Row],[Discount%]]=0,"No Discount",
IF(Table2[[#This Row],[Discount%]]&lt;=0.1,"Medium Discount",
IF(Table2[[#This Row],[Discount%]]&lt;=0.2,"High Discount")))</f>
        <v>High Discount</v>
      </c>
      <c r="Q2537" s="9">
        <f>(Table2[Unit_Price]*Table2[Quantity])*(Table2[Discount]/100)</f>
        <v>3856.2</v>
      </c>
      <c r="R2537" s="10">
        <v>21851.8</v>
      </c>
      <c r="S2537" s="10">
        <v>5341.2</v>
      </c>
      <c r="T2537" s="4">
        <f>Table2[Profit]/Table2[Sales]</f>
        <v>0.2444283766097072</v>
      </c>
      <c r="U2537" t="s">
        <v>72</v>
      </c>
    </row>
    <row r="2538" spans="1:21" x14ac:dyDescent="0.35">
      <c r="A2538">
        <v>12706</v>
      </c>
      <c r="B2538" s="1">
        <v>45748</v>
      </c>
      <c r="C2538" s="2">
        <f>YEAR(Table2[Order Date])</f>
        <v>2025</v>
      </c>
      <c r="D2538" s="2" t="str">
        <f>TEXT(Table2[Order Date],"mmm")</f>
        <v>Apr</v>
      </c>
      <c r="E2538" t="s">
        <v>5114</v>
      </c>
      <c r="F2538" t="s">
        <v>22</v>
      </c>
      <c r="G2538" t="s">
        <v>74</v>
      </c>
      <c r="H2538" t="str">
        <f>VLOOKUP(Table2[[#This Row],[City]], Table46[], 2, FALSE)</f>
        <v>Chandigarh</v>
      </c>
      <c r="I2538" t="s">
        <v>24</v>
      </c>
      <c r="J2538" t="s">
        <v>25</v>
      </c>
      <c r="K2538" t="s">
        <v>960</v>
      </c>
      <c r="L2538" s="2">
        <v>4</v>
      </c>
      <c r="M2538" s="11">
        <v>69648</v>
      </c>
      <c r="N2538" s="6">
        <v>15</v>
      </c>
      <c r="O2538" s="4">
        <f>Table2[[#This Row],[Discount]]/100</f>
        <v>0.15</v>
      </c>
      <c r="P2538" s="4" t="str">
        <f>IF(Table2[[#This Row],[Discount%]]=0,"No Discount",
IF(Table2[[#This Row],[Discount%]]&lt;=0.1,"Medium Discount",
IF(Table2[[#This Row],[Discount%]]&lt;=0.2,"High Discount")))</f>
        <v>High Discount</v>
      </c>
      <c r="Q2538" s="9">
        <f>(Table2[Unit_Price]*Table2[Quantity])*(Table2[Discount]/100)</f>
        <v>41788.799999999996</v>
      </c>
      <c r="R2538" s="10">
        <v>236803.20000000001</v>
      </c>
      <c r="S2538" s="10">
        <v>30264.37</v>
      </c>
      <c r="T2538" s="4">
        <f>Table2[Profit]/Table2[Sales]</f>
        <v>0.12780388947446655</v>
      </c>
      <c r="U2538" t="s">
        <v>72</v>
      </c>
    </row>
    <row r="2539" spans="1:21" x14ac:dyDescent="0.35">
      <c r="A2539">
        <v>12707</v>
      </c>
      <c r="B2539" s="1">
        <v>45582</v>
      </c>
      <c r="C2539" s="2">
        <f>YEAR(Table2[Order Date])</f>
        <v>2024</v>
      </c>
      <c r="D2539" s="2" t="str">
        <f>TEXT(Table2[Order Date],"mmm")</f>
        <v>Oct</v>
      </c>
      <c r="E2539" t="s">
        <v>5115</v>
      </c>
      <c r="F2539" t="s">
        <v>15</v>
      </c>
      <c r="G2539" t="s">
        <v>68</v>
      </c>
      <c r="H2539" t="str">
        <f>VLOOKUP(Table2[[#This Row],[City]], Table46[], 2, FALSE)</f>
        <v>Telangana</v>
      </c>
      <c r="I2539" t="s">
        <v>24</v>
      </c>
      <c r="J2539" t="s">
        <v>107</v>
      </c>
      <c r="K2539" t="s">
        <v>5116</v>
      </c>
      <c r="L2539" s="2">
        <v>3</v>
      </c>
      <c r="M2539" s="11">
        <v>69750</v>
      </c>
      <c r="N2539" s="6">
        <v>15</v>
      </c>
      <c r="O2539" s="4">
        <f>Table2[[#This Row],[Discount]]/100</f>
        <v>0.15</v>
      </c>
      <c r="P2539" s="4" t="str">
        <f>IF(Table2[[#This Row],[Discount%]]=0,"No Discount",
IF(Table2[[#This Row],[Discount%]]&lt;=0.1,"Medium Discount",
IF(Table2[[#This Row],[Discount%]]&lt;=0.2,"High Discount")))</f>
        <v>High Discount</v>
      </c>
      <c r="Q2539" s="9">
        <f>(Table2[Unit_Price]*Table2[Quantity])*(Table2[Discount]/100)</f>
        <v>31387.5</v>
      </c>
      <c r="R2539" s="10">
        <v>177862.5</v>
      </c>
      <c r="S2539" s="10">
        <v>38521.83</v>
      </c>
      <c r="T2539" s="4">
        <f>Table2[Profit]/Table2[Sales]</f>
        <v>0.21658207885304662</v>
      </c>
      <c r="U2539" t="s">
        <v>38</v>
      </c>
    </row>
    <row r="2540" spans="1:21" x14ac:dyDescent="0.35">
      <c r="A2540">
        <v>12708</v>
      </c>
      <c r="B2540" s="1">
        <v>45519</v>
      </c>
      <c r="C2540" s="2">
        <f>YEAR(Table2[Order Date])</f>
        <v>2024</v>
      </c>
      <c r="D2540" s="2" t="str">
        <f>TEXT(Table2[Order Date],"mmm")</f>
        <v>Aug</v>
      </c>
      <c r="E2540" t="s">
        <v>5117</v>
      </c>
      <c r="F2540" t="s">
        <v>40</v>
      </c>
      <c r="G2540" t="s">
        <v>41</v>
      </c>
      <c r="H2540" t="str">
        <f>VLOOKUP(Table2[[#This Row],[City]], Table46[], 2, FALSE)</f>
        <v>Maharashtra</v>
      </c>
      <c r="I2540" t="s">
        <v>17</v>
      </c>
      <c r="J2540" t="s">
        <v>55</v>
      </c>
      <c r="K2540" t="s">
        <v>5118</v>
      </c>
      <c r="L2540" s="2">
        <v>3</v>
      </c>
      <c r="M2540" s="11">
        <v>18329</v>
      </c>
      <c r="N2540" s="6">
        <v>5</v>
      </c>
      <c r="O2540" s="4">
        <f>Table2[[#This Row],[Discount]]/100</f>
        <v>0.05</v>
      </c>
      <c r="P2540" s="4" t="str">
        <f>IF(Table2[[#This Row],[Discount%]]=0,"No Discount",
IF(Table2[[#This Row],[Discount%]]&lt;=0.1,"Medium Discount",
IF(Table2[[#This Row],[Discount%]]&lt;=0.2,"High Discount")))</f>
        <v>Medium Discount</v>
      </c>
      <c r="Q2540" s="9">
        <f>(Table2[Unit_Price]*Table2[Quantity])*(Table2[Discount]/100)</f>
        <v>2749.3500000000004</v>
      </c>
      <c r="R2540" s="10">
        <v>52237.65</v>
      </c>
      <c r="S2540" s="10">
        <v>3191.91</v>
      </c>
      <c r="T2540" s="4">
        <f>Table2[Profit]/Table2[Sales]</f>
        <v>6.1103629278882181E-2</v>
      </c>
      <c r="U2540" t="s">
        <v>20</v>
      </c>
    </row>
    <row r="2541" spans="1:21" x14ac:dyDescent="0.35">
      <c r="A2541">
        <v>12709</v>
      </c>
      <c r="B2541" s="1">
        <v>45721</v>
      </c>
      <c r="C2541" s="2">
        <f>YEAR(Table2[Order Date])</f>
        <v>2025</v>
      </c>
      <c r="D2541" s="2" t="str">
        <f>TEXT(Table2[Order Date],"mmm")</f>
        <v>Mar</v>
      </c>
      <c r="E2541" t="s">
        <v>5119</v>
      </c>
      <c r="F2541" t="s">
        <v>22</v>
      </c>
      <c r="G2541" t="s">
        <v>54</v>
      </c>
      <c r="H2541" t="str">
        <f>VLOOKUP(Table2[[#This Row],[City]], Table46[], 2, FALSE)</f>
        <v>Uttar Pradesh</v>
      </c>
      <c r="I2541" t="s">
        <v>86</v>
      </c>
      <c r="J2541" t="s">
        <v>118</v>
      </c>
      <c r="K2541" t="s">
        <v>5120</v>
      </c>
      <c r="L2541" s="2">
        <v>3</v>
      </c>
      <c r="M2541" s="11">
        <v>69777</v>
      </c>
      <c r="N2541" s="6">
        <v>20</v>
      </c>
      <c r="O2541" s="4">
        <f>Table2[[#This Row],[Discount]]/100</f>
        <v>0.2</v>
      </c>
      <c r="P2541" s="4" t="str">
        <f>IF(Table2[[#This Row],[Discount%]]=0,"No Discount",
IF(Table2[[#This Row],[Discount%]]&lt;=0.1,"Medium Discount",
IF(Table2[[#This Row],[Discount%]]&lt;=0.2,"High Discount")))</f>
        <v>High Discount</v>
      </c>
      <c r="Q2541" s="9">
        <f>(Table2[Unit_Price]*Table2[Quantity])*(Table2[Discount]/100)</f>
        <v>41866.200000000004</v>
      </c>
      <c r="R2541" s="10">
        <v>167464.79999999999</v>
      </c>
      <c r="S2541" s="10">
        <v>27314.23</v>
      </c>
      <c r="T2541" s="4">
        <f>Table2[Profit]/Table2[Sales]</f>
        <v>0.16310430609895335</v>
      </c>
      <c r="U2541" t="s">
        <v>72</v>
      </c>
    </row>
    <row r="2542" spans="1:21" x14ac:dyDescent="0.35">
      <c r="A2542">
        <v>12710</v>
      </c>
      <c r="B2542" s="1">
        <v>45284</v>
      </c>
      <c r="C2542" s="2">
        <f>YEAR(Table2[Order Date])</f>
        <v>2023</v>
      </c>
      <c r="D2542" s="2" t="str">
        <f>TEXT(Table2[Order Date],"mmm")</f>
        <v>Dec</v>
      </c>
      <c r="E2542" t="s">
        <v>5121</v>
      </c>
      <c r="F2542" t="s">
        <v>22</v>
      </c>
      <c r="G2542" t="s">
        <v>58</v>
      </c>
      <c r="H2542" t="str">
        <f>VLOOKUP(Table2[[#This Row],[City]], Table46[], 2, FALSE)</f>
        <v>Rajashtan</v>
      </c>
      <c r="I2542" t="s">
        <v>30</v>
      </c>
      <c r="J2542" t="s">
        <v>322</v>
      </c>
      <c r="K2542" t="s">
        <v>5122</v>
      </c>
      <c r="L2542" s="2">
        <v>3</v>
      </c>
      <c r="M2542" s="11">
        <v>10522</v>
      </c>
      <c r="N2542" s="6">
        <v>15</v>
      </c>
      <c r="O2542" s="4">
        <f>Table2[[#This Row],[Discount]]/100</f>
        <v>0.15</v>
      </c>
      <c r="P2542" s="4" t="str">
        <f>IF(Table2[[#This Row],[Discount%]]=0,"No Discount",
IF(Table2[[#This Row],[Discount%]]&lt;=0.1,"Medium Discount",
IF(Table2[[#This Row],[Discount%]]&lt;=0.2,"High Discount")))</f>
        <v>High Discount</v>
      </c>
      <c r="Q2542" s="9">
        <f>(Table2[Unit_Price]*Table2[Quantity])*(Table2[Discount]/100)</f>
        <v>4734.8999999999996</v>
      </c>
      <c r="R2542" s="10">
        <v>26831.1</v>
      </c>
      <c r="S2542" s="10">
        <v>2162.5100000000002</v>
      </c>
      <c r="T2542" s="4">
        <f>Table2[Profit]/Table2[Sales]</f>
        <v>8.0597142867791488E-2</v>
      </c>
      <c r="U2542" t="s">
        <v>20</v>
      </c>
    </row>
    <row r="2543" spans="1:21" x14ac:dyDescent="0.35">
      <c r="A2543">
        <v>12711</v>
      </c>
      <c r="B2543" s="1">
        <v>45791</v>
      </c>
      <c r="C2543" s="2">
        <f>YEAR(Table2[Order Date])</f>
        <v>2025</v>
      </c>
      <c r="D2543" s="2" t="str">
        <f>TEXT(Table2[Order Date],"mmm")</f>
        <v>May</v>
      </c>
      <c r="E2543" t="s">
        <v>5123</v>
      </c>
      <c r="F2543" t="s">
        <v>15</v>
      </c>
      <c r="G2543" t="s">
        <v>174</v>
      </c>
      <c r="H2543" t="str">
        <f>VLOOKUP(Table2[[#This Row],[City]], Table46[], 2, FALSE)</f>
        <v>Tamil Nadu</v>
      </c>
      <c r="I2543" t="s">
        <v>96</v>
      </c>
      <c r="J2543" t="s">
        <v>214</v>
      </c>
      <c r="K2543" t="s">
        <v>485</v>
      </c>
      <c r="L2543" s="2">
        <v>1</v>
      </c>
      <c r="M2543" s="11">
        <v>40345</v>
      </c>
      <c r="N2543" s="6">
        <v>5</v>
      </c>
      <c r="O2543" s="4">
        <f>Table2[[#This Row],[Discount]]/100</f>
        <v>0.05</v>
      </c>
      <c r="P2543" s="4" t="str">
        <f>IF(Table2[[#This Row],[Discount%]]=0,"No Discount",
IF(Table2[[#This Row],[Discount%]]&lt;=0.1,"Medium Discount",
IF(Table2[[#This Row],[Discount%]]&lt;=0.2,"High Discount")))</f>
        <v>Medium Discount</v>
      </c>
      <c r="Q2543" s="9">
        <f>(Table2[Unit_Price]*Table2[Quantity])*(Table2[Discount]/100)</f>
        <v>2017.25</v>
      </c>
      <c r="R2543" s="10">
        <v>38327.75</v>
      </c>
      <c r="S2543" s="10">
        <v>7592.64</v>
      </c>
      <c r="T2543" s="4">
        <f>Table2[Profit]/Table2[Sales]</f>
        <v>0.19809772292920927</v>
      </c>
      <c r="U2543" t="s">
        <v>38</v>
      </c>
    </row>
    <row r="2544" spans="1:21" x14ac:dyDescent="0.35">
      <c r="A2544">
        <v>12712</v>
      </c>
      <c r="B2544" s="1">
        <v>45873</v>
      </c>
      <c r="C2544" s="2">
        <f>YEAR(Table2[Order Date])</f>
        <v>2025</v>
      </c>
      <c r="D2544" s="2" t="str">
        <f>TEXT(Table2[Order Date],"mmm")</f>
        <v>Aug</v>
      </c>
      <c r="E2544" t="s">
        <v>5124</v>
      </c>
      <c r="F2544" t="s">
        <v>28</v>
      </c>
      <c r="G2544" t="s">
        <v>29</v>
      </c>
      <c r="H2544" t="str">
        <f>VLOOKUP(Table2[[#This Row],[City]], Table46[], 2, FALSE)</f>
        <v>Bihar</v>
      </c>
      <c r="I2544" t="s">
        <v>42</v>
      </c>
      <c r="J2544" t="s">
        <v>79</v>
      </c>
      <c r="K2544" t="s">
        <v>5125</v>
      </c>
      <c r="L2544" s="2">
        <v>2</v>
      </c>
      <c r="M2544" s="11">
        <v>63444</v>
      </c>
      <c r="N2544" s="6">
        <v>20</v>
      </c>
      <c r="O2544" s="4">
        <f>Table2[[#This Row],[Discount]]/100</f>
        <v>0.2</v>
      </c>
      <c r="P2544" s="4" t="str">
        <f>IF(Table2[[#This Row],[Discount%]]=0,"No Discount",
IF(Table2[[#This Row],[Discount%]]&lt;=0.1,"Medium Discount",
IF(Table2[[#This Row],[Discount%]]&lt;=0.2,"High Discount")))</f>
        <v>High Discount</v>
      </c>
      <c r="Q2544" s="9">
        <f>(Table2[Unit_Price]*Table2[Quantity])*(Table2[Discount]/100)</f>
        <v>25377.600000000002</v>
      </c>
      <c r="R2544" s="10">
        <v>101510.39999999999</v>
      </c>
      <c r="S2544" s="10">
        <v>16629.78</v>
      </c>
      <c r="T2544" s="4">
        <f>Table2[Profit]/Table2[Sales]</f>
        <v>0.16382341119727634</v>
      </c>
      <c r="U2544" t="s">
        <v>38</v>
      </c>
    </row>
    <row r="2545" spans="1:21" x14ac:dyDescent="0.35">
      <c r="A2545">
        <v>12713</v>
      </c>
      <c r="B2545" s="1">
        <v>45695</v>
      </c>
      <c r="C2545" s="2">
        <f>YEAR(Table2[Order Date])</f>
        <v>2025</v>
      </c>
      <c r="D2545" s="2" t="str">
        <f>TEXT(Table2[Order Date],"mmm")</f>
        <v>Feb</v>
      </c>
      <c r="E2545" t="s">
        <v>5126</v>
      </c>
      <c r="F2545" t="s">
        <v>28</v>
      </c>
      <c r="G2545" t="s">
        <v>114</v>
      </c>
      <c r="H2545" t="str">
        <f>VLOOKUP(Table2[[#This Row],[City]], Table46[], 2, FALSE)</f>
        <v>Jharkhand</v>
      </c>
      <c r="I2545" t="s">
        <v>75</v>
      </c>
      <c r="J2545" t="s">
        <v>204</v>
      </c>
      <c r="K2545" t="s">
        <v>5127</v>
      </c>
      <c r="L2545" s="2">
        <v>2</v>
      </c>
      <c r="M2545" s="11">
        <v>14699</v>
      </c>
      <c r="N2545" s="6">
        <v>20</v>
      </c>
      <c r="O2545" s="4">
        <f>Table2[[#This Row],[Discount]]/100</f>
        <v>0.2</v>
      </c>
      <c r="P2545" s="4" t="str">
        <f>IF(Table2[[#This Row],[Discount%]]=0,"No Discount",
IF(Table2[[#This Row],[Discount%]]&lt;=0.1,"Medium Discount",
IF(Table2[[#This Row],[Discount%]]&lt;=0.2,"High Discount")))</f>
        <v>High Discount</v>
      </c>
      <c r="Q2545" s="9">
        <f>(Table2[Unit_Price]*Table2[Quantity])*(Table2[Discount]/100)</f>
        <v>5879.6</v>
      </c>
      <c r="R2545" s="10">
        <v>23518.400000000001</v>
      </c>
      <c r="S2545" s="10">
        <v>3438.62</v>
      </c>
      <c r="T2545" s="4">
        <f>Table2[Profit]/Table2[Sales]</f>
        <v>0.14620977617524999</v>
      </c>
      <c r="U2545" t="s">
        <v>38</v>
      </c>
    </row>
    <row r="2546" spans="1:21" x14ac:dyDescent="0.35">
      <c r="A2546">
        <v>12714</v>
      </c>
      <c r="B2546" s="1">
        <v>45325</v>
      </c>
      <c r="C2546" s="2">
        <f>YEAR(Table2[Order Date])</f>
        <v>2024</v>
      </c>
      <c r="D2546" s="2" t="str">
        <f>TEXT(Table2[Order Date],"mmm")</f>
        <v>Feb</v>
      </c>
      <c r="E2546" t="s">
        <v>5128</v>
      </c>
      <c r="F2546" t="s">
        <v>28</v>
      </c>
      <c r="G2546" t="s">
        <v>144</v>
      </c>
      <c r="H2546" t="str">
        <f>VLOOKUP(Table2[[#This Row],[City]], Table46[], 2, FALSE)</f>
        <v>Assam</v>
      </c>
      <c r="I2546" t="s">
        <v>69</v>
      </c>
      <c r="J2546" t="s">
        <v>123</v>
      </c>
      <c r="K2546" t="s">
        <v>5129</v>
      </c>
      <c r="L2546" s="2">
        <v>3</v>
      </c>
      <c r="M2546" s="11">
        <v>24431</v>
      </c>
      <c r="N2546" s="6">
        <v>20</v>
      </c>
      <c r="O2546" s="4">
        <f>Table2[[#This Row],[Discount]]/100</f>
        <v>0.2</v>
      </c>
      <c r="P2546" s="4" t="str">
        <f>IF(Table2[[#This Row],[Discount%]]=0,"No Discount",
IF(Table2[[#This Row],[Discount%]]&lt;=0.1,"Medium Discount",
IF(Table2[[#This Row],[Discount%]]&lt;=0.2,"High Discount")))</f>
        <v>High Discount</v>
      </c>
      <c r="Q2546" s="9">
        <f>(Table2[Unit_Price]*Table2[Quantity])*(Table2[Discount]/100)</f>
        <v>14658.6</v>
      </c>
      <c r="R2546" s="10">
        <v>58634.400000000001</v>
      </c>
      <c r="S2546" s="10">
        <v>9573.5300000000007</v>
      </c>
      <c r="T2546" s="4">
        <f>Table2[Profit]/Table2[Sales]</f>
        <v>0.1632749716889744</v>
      </c>
      <c r="U2546" t="s">
        <v>72</v>
      </c>
    </row>
    <row r="2547" spans="1:21" x14ac:dyDescent="0.35">
      <c r="A2547">
        <v>12715</v>
      </c>
      <c r="B2547" s="1">
        <v>45808</v>
      </c>
      <c r="C2547" s="2">
        <f>YEAR(Table2[Order Date])</f>
        <v>2025</v>
      </c>
      <c r="D2547" s="2" t="str">
        <f>TEXT(Table2[Order Date],"mmm")</f>
        <v>May</v>
      </c>
      <c r="E2547" t="s">
        <v>5130</v>
      </c>
      <c r="F2547" t="s">
        <v>22</v>
      </c>
      <c r="G2547" t="s">
        <v>74</v>
      </c>
      <c r="H2547" t="str">
        <f>VLOOKUP(Table2[[#This Row],[City]], Table46[], 2, FALSE)</f>
        <v>Chandigarh</v>
      </c>
      <c r="I2547" t="s">
        <v>30</v>
      </c>
      <c r="J2547" t="s">
        <v>31</v>
      </c>
      <c r="K2547" t="s">
        <v>5131</v>
      </c>
      <c r="L2547" s="2">
        <v>3</v>
      </c>
      <c r="M2547" s="11">
        <v>35710</v>
      </c>
      <c r="N2547" s="6">
        <v>10</v>
      </c>
      <c r="O2547" s="4">
        <f>Table2[[#This Row],[Discount]]/100</f>
        <v>0.1</v>
      </c>
      <c r="P2547" s="4" t="str">
        <f>IF(Table2[[#This Row],[Discount%]]=0,"No Discount",
IF(Table2[[#This Row],[Discount%]]&lt;=0.1,"Medium Discount",
IF(Table2[[#This Row],[Discount%]]&lt;=0.2,"High Discount")))</f>
        <v>Medium Discount</v>
      </c>
      <c r="Q2547" s="9">
        <f>(Table2[Unit_Price]*Table2[Quantity])*(Table2[Discount]/100)</f>
        <v>10713</v>
      </c>
      <c r="R2547" s="10">
        <v>96417</v>
      </c>
      <c r="S2547" s="10">
        <v>5780.97</v>
      </c>
      <c r="T2547" s="4">
        <f>Table2[Profit]/Table2[Sales]</f>
        <v>5.9957994959395133E-2</v>
      </c>
      <c r="U2547" t="s">
        <v>72</v>
      </c>
    </row>
    <row r="2548" spans="1:21" x14ac:dyDescent="0.35">
      <c r="A2548">
        <v>12716</v>
      </c>
      <c r="B2548" s="1">
        <v>45292</v>
      </c>
      <c r="C2548" s="2">
        <f>YEAR(Table2[Order Date])</f>
        <v>2024</v>
      </c>
      <c r="D2548" s="2" t="str">
        <f>TEXT(Table2[Order Date],"mmm")</f>
        <v>Jan</v>
      </c>
      <c r="E2548" t="s">
        <v>5132</v>
      </c>
      <c r="F2548" t="s">
        <v>22</v>
      </c>
      <c r="G2548" t="s">
        <v>23</v>
      </c>
      <c r="H2548" t="str">
        <f>VLOOKUP(Table2[[#This Row],[City]], Table46[], 2, FALSE)</f>
        <v>Delhi</v>
      </c>
      <c r="I2548" t="s">
        <v>129</v>
      </c>
      <c r="J2548" t="s">
        <v>148</v>
      </c>
      <c r="K2548" t="s">
        <v>5133</v>
      </c>
      <c r="L2548" s="2">
        <v>5</v>
      </c>
      <c r="M2548" s="11">
        <v>16003</v>
      </c>
      <c r="N2548" s="6">
        <v>0</v>
      </c>
      <c r="O2548" s="4">
        <f>Table2[[#This Row],[Discount]]/100</f>
        <v>0</v>
      </c>
      <c r="P2548" s="4" t="str">
        <f>IF(Table2[[#This Row],[Discount%]]=0,"No Discount",
IF(Table2[[#This Row],[Discount%]]&lt;=0.1,"Medium Discount",
IF(Table2[[#This Row],[Discount%]]&lt;=0.2,"High Discount")))</f>
        <v>No Discount</v>
      </c>
      <c r="Q2548" s="9">
        <f>(Table2[Unit_Price]*Table2[Quantity])*(Table2[Discount]/100)</f>
        <v>0</v>
      </c>
      <c r="R2548" s="10">
        <v>80015</v>
      </c>
      <c r="S2548" s="10">
        <v>5568.38</v>
      </c>
      <c r="T2548" s="4">
        <f>Table2[Profit]/Table2[Sales]</f>
        <v>6.9591701555958257E-2</v>
      </c>
      <c r="U2548" t="s">
        <v>20</v>
      </c>
    </row>
    <row r="2549" spans="1:21" x14ac:dyDescent="0.35">
      <c r="A2549">
        <v>12717</v>
      </c>
      <c r="B2549" s="1">
        <v>45380</v>
      </c>
      <c r="C2549" s="2">
        <f>YEAR(Table2[Order Date])</f>
        <v>2024</v>
      </c>
      <c r="D2549" s="2" t="str">
        <f>TEXT(Table2[Order Date],"mmm")</f>
        <v>Mar</v>
      </c>
      <c r="E2549" t="s">
        <v>5134</v>
      </c>
      <c r="F2549" t="s">
        <v>22</v>
      </c>
      <c r="G2549" t="s">
        <v>74</v>
      </c>
      <c r="H2549" t="str">
        <f>VLOOKUP(Table2[[#This Row],[City]], Table46[], 2, FALSE)</f>
        <v>Chandigarh</v>
      </c>
      <c r="I2549" t="s">
        <v>69</v>
      </c>
      <c r="J2549" t="s">
        <v>123</v>
      </c>
      <c r="K2549" t="s">
        <v>2917</v>
      </c>
      <c r="L2549" s="2">
        <v>1</v>
      </c>
      <c r="M2549" s="11">
        <v>78539</v>
      </c>
      <c r="N2549" s="6">
        <v>20</v>
      </c>
      <c r="O2549" s="4">
        <f>Table2[[#This Row],[Discount]]/100</f>
        <v>0.2</v>
      </c>
      <c r="P2549" s="4" t="str">
        <f>IF(Table2[[#This Row],[Discount%]]=0,"No Discount",
IF(Table2[[#This Row],[Discount%]]&lt;=0.1,"Medium Discount",
IF(Table2[[#This Row],[Discount%]]&lt;=0.2,"High Discount")))</f>
        <v>High Discount</v>
      </c>
      <c r="Q2549" s="9">
        <f>(Table2[Unit_Price]*Table2[Quantity])*(Table2[Discount]/100)</f>
        <v>15707.800000000001</v>
      </c>
      <c r="R2549" s="10">
        <v>62831.199999999997</v>
      </c>
      <c r="S2549" s="10">
        <v>8239.7000000000007</v>
      </c>
      <c r="T2549" s="4">
        <f>Table2[Profit]/Table2[Sales]</f>
        <v>0.13114026152612079</v>
      </c>
      <c r="U2549" t="s">
        <v>72</v>
      </c>
    </row>
    <row r="2550" spans="1:21" x14ac:dyDescent="0.35">
      <c r="A2550">
        <v>12718</v>
      </c>
      <c r="B2550" s="1">
        <v>45324</v>
      </c>
      <c r="C2550" s="2">
        <f>YEAR(Table2[Order Date])</f>
        <v>2024</v>
      </c>
      <c r="D2550" s="2" t="str">
        <f>TEXT(Table2[Order Date],"mmm")</f>
        <v>Feb</v>
      </c>
      <c r="E2550" t="s">
        <v>5135</v>
      </c>
      <c r="F2550" t="s">
        <v>15</v>
      </c>
      <c r="G2550" t="s">
        <v>68</v>
      </c>
      <c r="H2550" t="str">
        <f>VLOOKUP(Table2[[#This Row],[City]], Table46[], 2, FALSE)</f>
        <v>Telangana</v>
      </c>
      <c r="I2550" t="s">
        <v>46</v>
      </c>
      <c r="J2550" t="s">
        <v>209</v>
      </c>
      <c r="K2550" t="s">
        <v>5136</v>
      </c>
      <c r="L2550" s="2">
        <v>1</v>
      </c>
      <c r="M2550" s="11">
        <v>62862</v>
      </c>
      <c r="N2550" s="6">
        <v>15</v>
      </c>
      <c r="O2550" s="4">
        <f>Table2[[#This Row],[Discount]]/100</f>
        <v>0.15</v>
      </c>
      <c r="P2550" s="4" t="str">
        <f>IF(Table2[[#This Row],[Discount%]]=0,"No Discount",
IF(Table2[[#This Row],[Discount%]]&lt;=0.1,"Medium Discount",
IF(Table2[[#This Row],[Discount%]]&lt;=0.2,"High Discount")))</f>
        <v>High Discount</v>
      </c>
      <c r="Q2550" s="9">
        <f>(Table2[Unit_Price]*Table2[Quantity])*(Table2[Discount]/100)</f>
        <v>9429.2999999999993</v>
      </c>
      <c r="R2550" s="10">
        <v>53432.7</v>
      </c>
      <c r="S2550" s="10">
        <v>8114.7</v>
      </c>
      <c r="T2550" s="4">
        <f>Table2[Profit]/Table2[Sales]</f>
        <v>0.15186767653515545</v>
      </c>
      <c r="U2550" t="s">
        <v>20</v>
      </c>
    </row>
    <row r="2551" spans="1:21" x14ac:dyDescent="0.35">
      <c r="A2551">
        <v>12719</v>
      </c>
      <c r="B2551" s="1">
        <v>45824</v>
      </c>
      <c r="C2551" s="2">
        <f>YEAR(Table2[Order Date])</f>
        <v>2025</v>
      </c>
      <c r="D2551" s="2" t="str">
        <f>TEXT(Table2[Order Date],"mmm")</f>
        <v>Jun</v>
      </c>
      <c r="E2551" t="s">
        <v>5137</v>
      </c>
      <c r="F2551" t="s">
        <v>15</v>
      </c>
      <c r="G2551" t="s">
        <v>68</v>
      </c>
      <c r="H2551" t="str">
        <f>VLOOKUP(Table2[[#This Row],[City]], Table46[], 2, FALSE)</f>
        <v>Telangana</v>
      </c>
      <c r="I2551" t="s">
        <v>96</v>
      </c>
      <c r="J2551" t="s">
        <v>97</v>
      </c>
      <c r="K2551" t="s">
        <v>5138</v>
      </c>
      <c r="L2551" s="2">
        <v>5</v>
      </c>
      <c r="M2551" s="11">
        <v>51737</v>
      </c>
      <c r="N2551" s="6">
        <v>10</v>
      </c>
      <c r="O2551" s="4">
        <f>Table2[[#This Row],[Discount]]/100</f>
        <v>0.1</v>
      </c>
      <c r="P2551" s="4" t="str">
        <f>IF(Table2[[#This Row],[Discount%]]=0,"No Discount",
IF(Table2[[#This Row],[Discount%]]&lt;=0.1,"Medium Discount",
IF(Table2[[#This Row],[Discount%]]&lt;=0.2,"High Discount")))</f>
        <v>Medium Discount</v>
      </c>
      <c r="Q2551" s="9">
        <f>(Table2[Unit_Price]*Table2[Quantity])*(Table2[Discount]/100)</f>
        <v>25868.5</v>
      </c>
      <c r="R2551" s="10">
        <v>232816.5</v>
      </c>
      <c r="S2551" s="10">
        <v>22648.720000000001</v>
      </c>
      <c r="T2551" s="4">
        <f>Table2[Profit]/Table2[Sales]</f>
        <v>9.7281421205112184E-2</v>
      </c>
      <c r="U2551" t="s">
        <v>72</v>
      </c>
    </row>
    <row r="2552" spans="1:21" x14ac:dyDescent="0.35">
      <c r="A2552">
        <v>12721</v>
      </c>
      <c r="B2552" s="1">
        <v>45555</v>
      </c>
      <c r="C2552" s="2">
        <f>YEAR(Table2[Order Date])</f>
        <v>2024</v>
      </c>
      <c r="D2552" s="2" t="str">
        <f>TEXT(Table2[Order Date],"mmm")</f>
        <v>Sep</v>
      </c>
      <c r="E2552" t="s">
        <v>5140</v>
      </c>
      <c r="F2552" t="s">
        <v>28</v>
      </c>
      <c r="G2552" t="s">
        <v>114</v>
      </c>
      <c r="H2552" t="str">
        <f>VLOOKUP(Table2[[#This Row],[City]], Table46[], 2, FALSE)</f>
        <v>Jharkhand</v>
      </c>
      <c r="I2552" t="s">
        <v>30</v>
      </c>
      <c r="J2552" t="s">
        <v>31</v>
      </c>
      <c r="K2552" t="s">
        <v>428</v>
      </c>
      <c r="L2552" s="2">
        <v>2</v>
      </c>
      <c r="M2552" s="11">
        <v>56755</v>
      </c>
      <c r="N2552" s="6">
        <v>0</v>
      </c>
      <c r="O2552" s="4">
        <f>Table2[[#This Row],[Discount]]/100</f>
        <v>0</v>
      </c>
      <c r="P2552" s="4" t="str">
        <f>IF(Table2[[#This Row],[Discount%]]=0,"No Discount",
IF(Table2[[#This Row],[Discount%]]&lt;=0.1,"Medium Discount",
IF(Table2[[#This Row],[Discount%]]&lt;=0.2,"High Discount")))</f>
        <v>No Discount</v>
      </c>
      <c r="Q2552" s="9">
        <f>(Table2[Unit_Price]*Table2[Quantity])*(Table2[Discount]/100)</f>
        <v>0</v>
      </c>
      <c r="R2552" s="10">
        <v>113510</v>
      </c>
      <c r="S2552" s="10">
        <v>11257.98</v>
      </c>
      <c r="T2552" s="4">
        <f>Table2[Profit]/Table2[Sales]</f>
        <v>9.9180512730155934E-2</v>
      </c>
      <c r="U2552" t="s">
        <v>20</v>
      </c>
    </row>
    <row r="2553" spans="1:21" x14ac:dyDescent="0.35">
      <c r="A2553">
        <v>12722</v>
      </c>
      <c r="B2553" s="1">
        <v>45813</v>
      </c>
      <c r="C2553" s="2">
        <f>YEAR(Table2[Order Date])</f>
        <v>2025</v>
      </c>
      <c r="D2553" s="2" t="str">
        <f>TEXT(Table2[Order Date],"mmm")</f>
        <v>Jun</v>
      </c>
      <c r="E2553" t="s">
        <v>5141</v>
      </c>
      <c r="F2553" t="s">
        <v>28</v>
      </c>
      <c r="G2553" t="s">
        <v>35</v>
      </c>
      <c r="H2553" t="str">
        <f>VLOOKUP(Table2[[#This Row],[City]], Table46[], 2, FALSE)</f>
        <v>West Bengal</v>
      </c>
      <c r="I2553" t="s">
        <v>75</v>
      </c>
      <c r="J2553" t="s">
        <v>204</v>
      </c>
      <c r="K2553" t="s">
        <v>5142</v>
      </c>
      <c r="L2553" s="2">
        <v>1</v>
      </c>
      <c r="M2553" s="11">
        <v>72239</v>
      </c>
      <c r="N2553" s="6">
        <v>10</v>
      </c>
      <c r="O2553" s="4">
        <f>Table2[[#This Row],[Discount]]/100</f>
        <v>0.1</v>
      </c>
      <c r="P2553" s="4" t="str">
        <f>IF(Table2[[#This Row],[Discount%]]=0,"No Discount",
IF(Table2[[#This Row],[Discount%]]&lt;=0.1,"Medium Discount",
IF(Table2[[#This Row],[Discount%]]&lt;=0.2,"High Discount")))</f>
        <v>Medium Discount</v>
      </c>
      <c r="Q2553" s="9">
        <f>(Table2[Unit_Price]*Table2[Quantity])*(Table2[Discount]/100)</f>
        <v>7223.9000000000005</v>
      </c>
      <c r="R2553" s="10">
        <v>65015.1</v>
      </c>
      <c r="S2553" s="10">
        <v>9384.2800000000007</v>
      </c>
      <c r="T2553" s="4">
        <f>Table2[Profit]/Table2[Sales]</f>
        <v>0.1443400071675657</v>
      </c>
      <c r="U2553" t="s">
        <v>72</v>
      </c>
    </row>
    <row r="2554" spans="1:21" x14ac:dyDescent="0.35">
      <c r="A2554">
        <v>12723</v>
      </c>
      <c r="B2554" s="1">
        <v>45238</v>
      </c>
      <c r="C2554" s="2">
        <f>YEAR(Table2[Order Date])</f>
        <v>2023</v>
      </c>
      <c r="D2554" s="2" t="str">
        <f>TEXT(Table2[Order Date],"mmm")</f>
        <v>Nov</v>
      </c>
      <c r="E2554" t="s">
        <v>5143</v>
      </c>
      <c r="F2554" t="s">
        <v>15</v>
      </c>
      <c r="G2554" t="s">
        <v>68</v>
      </c>
      <c r="H2554" t="str">
        <f>VLOOKUP(Table2[[#This Row],[City]], Table46[], 2, FALSE)</f>
        <v>Telangana</v>
      </c>
      <c r="I2554" t="s">
        <v>129</v>
      </c>
      <c r="J2554" t="s">
        <v>164</v>
      </c>
      <c r="K2554" t="s">
        <v>1043</v>
      </c>
      <c r="L2554" s="2">
        <v>4</v>
      </c>
      <c r="M2554" s="11">
        <v>41881</v>
      </c>
      <c r="N2554" s="6">
        <v>0</v>
      </c>
      <c r="O2554" s="4">
        <f>Table2[[#This Row],[Discount]]/100</f>
        <v>0</v>
      </c>
      <c r="P2554" s="4" t="str">
        <f>IF(Table2[[#This Row],[Discount%]]=0,"No Discount",
IF(Table2[[#This Row],[Discount%]]&lt;=0.1,"Medium Discount",
IF(Table2[[#This Row],[Discount%]]&lt;=0.2,"High Discount")))</f>
        <v>No Discount</v>
      </c>
      <c r="Q2554" s="9">
        <f>(Table2[Unit_Price]*Table2[Quantity])*(Table2[Discount]/100)</f>
        <v>0</v>
      </c>
      <c r="R2554" s="10">
        <v>167524</v>
      </c>
      <c r="S2554" s="10">
        <v>24231.61</v>
      </c>
      <c r="T2554" s="4">
        <f>Table2[Profit]/Table2[Sales]</f>
        <v>0.14464560301807503</v>
      </c>
      <c r="U2554" t="s">
        <v>72</v>
      </c>
    </row>
    <row r="2555" spans="1:21" x14ac:dyDescent="0.35">
      <c r="A2555">
        <v>12724</v>
      </c>
      <c r="B2555" s="1">
        <v>45766</v>
      </c>
      <c r="C2555" s="2">
        <f>YEAR(Table2[Order Date])</f>
        <v>2025</v>
      </c>
      <c r="D2555" s="2" t="str">
        <f>TEXT(Table2[Order Date],"mmm")</f>
        <v>Apr</v>
      </c>
      <c r="E2555" t="s">
        <v>5144</v>
      </c>
      <c r="F2555" t="s">
        <v>15</v>
      </c>
      <c r="G2555" t="s">
        <v>174</v>
      </c>
      <c r="H2555" t="str">
        <f>VLOOKUP(Table2[[#This Row],[City]], Table46[], 2, FALSE)</f>
        <v>Tamil Nadu</v>
      </c>
      <c r="I2555" t="s">
        <v>75</v>
      </c>
      <c r="J2555" t="s">
        <v>409</v>
      </c>
      <c r="K2555" t="s">
        <v>5145</v>
      </c>
      <c r="L2555" s="2">
        <v>1</v>
      </c>
      <c r="M2555" s="11">
        <v>16548</v>
      </c>
      <c r="N2555" s="6">
        <v>15</v>
      </c>
      <c r="O2555" s="4">
        <f>Table2[[#This Row],[Discount]]/100</f>
        <v>0.15</v>
      </c>
      <c r="P2555" s="4" t="str">
        <f>IF(Table2[[#This Row],[Discount%]]=0,"No Discount",
IF(Table2[[#This Row],[Discount%]]&lt;=0.1,"Medium Discount",
IF(Table2[[#This Row],[Discount%]]&lt;=0.2,"High Discount")))</f>
        <v>High Discount</v>
      </c>
      <c r="Q2555" s="9">
        <f>(Table2[Unit_Price]*Table2[Quantity])*(Table2[Discount]/100)</f>
        <v>2482.1999999999998</v>
      </c>
      <c r="R2555" s="10">
        <v>14065.8</v>
      </c>
      <c r="S2555" s="10">
        <v>2099.9</v>
      </c>
      <c r="T2555" s="4">
        <f>Table2[Profit]/Table2[Sales]</f>
        <v>0.14929118855664095</v>
      </c>
      <c r="U2555" t="s">
        <v>83</v>
      </c>
    </row>
    <row r="2556" spans="1:21" x14ac:dyDescent="0.35">
      <c r="A2556">
        <v>12725</v>
      </c>
      <c r="B2556" s="1">
        <v>45615</v>
      </c>
      <c r="C2556" s="2">
        <f>YEAR(Table2[Order Date])</f>
        <v>2024</v>
      </c>
      <c r="D2556" s="2" t="str">
        <f>TEXT(Table2[Order Date],"mmm")</f>
        <v>Nov</v>
      </c>
      <c r="E2556" t="s">
        <v>5146</v>
      </c>
      <c r="F2556" t="s">
        <v>40</v>
      </c>
      <c r="G2556" t="s">
        <v>103</v>
      </c>
      <c r="H2556" t="str">
        <f>VLOOKUP(Table2[[#This Row],[City]], Table46[], 2, FALSE)</f>
        <v>Gujarat</v>
      </c>
      <c r="I2556" t="s">
        <v>69</v>
      </c>
      <c r="J2556" t="s">
        <v>115</v>
      </c>
      <c r="K2556" t="s">
        <v>5147</v>
      </c>
      <c r="L2556" s="2">
        <v>3</v>
      </c>
      <c r="M2556" s="11">
        <v>57634</v>
      </c>
      <c r="N2556" s="6">
        <v>0</v>
      </c>
      <c r="O2556" s="4">
        <f>Table2[[#This Row],[Discount]]/100</f>
        <v>0</v>
      </c>
      <c r="P2556" s="4" t="str">
        <f>IF(Table2[[#This Row],[Discount%]]=0,"No Discount",
IF(Table2[[#This Row],[Discount%]]&lt;=0.1,"Medium Discount",
IF(Table2[[#This Row],[Discount%]]&lt;=0.2,"High Discount")))</f>
        <v>No Discount</v>
      </c>
      <c r="Q2556" s="9">
        <f>(Table2[Unit_Price]*Table2[Quantity])*(Table2[Discount]/100)</f>
        <v>0</v>
      </c>
      <c r="R2556" s="10">
        <v>172902</v>
      </c>
      <c r="S2556" s="10">
        <v>38978.19</v>
      </c>
      <c r="T2556" s="4">
        <f>Table2[Profit]/Table2[Sales]</f>
        <v>0.22543515980150608</v>
      </c>
      <c r="U2556" t="s">
        <v>83</v>
      </c>
    </row>
    <row r="2557" spans="1:21" x14ac:dyDescent="0.35">
      <c r="A2557">
        <v>12726</v>
      </c>
      <c r="B2557" s="1">
        <v>45504</v>
      </c>
      <c r="C2557" s="2">
        <f>YEAR(Table2[Order Date])</f>
        <v>2024</v>
      </c>
      <c r="D2557" s="2" t="str">
        <f>TEXT(Table2[Order Date],"mmm")</f>
        <v>Jul</v>
      </c>
      <c r="E2557" t="s">
        <v>5148</v>
      </c>
      <c r="F2557" t="s">
        <v>40</v>
      </c>
      <c r="G2557" t="s">
        <v>110</v>
      </c>
      <c r="H2557" t="str">
        <f>VLOOKUP(Table2[[#This Row],[City]], Table46[], 2, FALSE)</f>
        <v>Gujarat</v>
      </c>
      <c r="I2557" t="s">
        <v>96</v>
      </c>
      <c r="J2557" t="s">
        <v>183</v>
      </c>
      <c r="K2557" t="s">
        <v>5149</v>
      </c>
      <c r="L2557" s="2">
        <v>4</v>
      </c>
      <c r="M2557" s="11">
        <v>18054</v>
      </c>
      <c r="N2557" s="6">
        <v>5</v>
      </c>
      <c r="O2557" s="4">
        <f>Table2[[#This Row],[Discount]]/100</f>
        <v>0.05</v>
      </c>
      <c r="P2557" s="4" t="str">
        <f>IF(Table2[[#This Row],[Discount%]]=0,"No Discount",
IF(Table2[[#This Row],[Discount%]]&lt;=0.1,"Medium Discount",
IF(Table2[[#This Row],[Discount%]]&lt;=0.2,"High Discount")))</f>
        <v>Medium Discount</v>
      </c>
      <c r="Q2557" s="9">
        <f>(Table2[Unit_Price]*Table2[Quantity])*(Table2[Discount]/100)</f>
        <v>3610.8</v>
      </c>
      <c r="R2557" s="10">
        <v>68605.2</v>
      </c>
      <c r="S2557" s="10">
        <v>15558.14</v>
      </c>
      <c r="T2557" s="4">
        <f>Table2[Profit]/Table2[Sales]</f>
        <v>0.22677785357378158</v>
      </c>
      <c r="U2557" t="s">
        <v>83</v>
      </c>
    </row>
    <row r="2558" spans="1:21" x14ac:dyDescent="0.35">
      <c r="A2558">
        <v>12727</v>
      </c>
      <c r="B2558" s="1">
        <v>45787</v>
      </c>
      <c r="C2558" s="2">
        <f>YEAR(Table2[Order Date])</f>
        <v>2025</v>
      </c>
      <c r="D2558" s="2" t="str">
        <f>TEXT(Table2[Order Date],"mmm")</f>
        <v>May</v>
      </c>
      <c r="E2558" t="s">
        <v>5150</v>
      </c>
      <c r="F2558" t="s">
        <v>22</v>
      </c>
      <c r="G2558" t="s">
        <v>54</v>
      </c>
      <c r="H2558" t="str">
        <f>VLOOKUP(Table2[[#This Row],[City]], Table46[], 2, FALSE)</f>
        <v>Uttar Pradesh</v>
      </c>
      <c r="I2558" t="s">
        <v>129</v>
      </c>
      <c r="J2558" t="s">
        <v>130</v>
      </c>
      <c r="K2558" t="s">
        <v>5151</v>
      </c>
      <c r="L2558" s="2">
        <v>4</v>
      </c>
      <c r="M2558" s="11">
        <v>77768</v>
      </c>
      <c r="N2558" s="6">
        <v>0</v>
      </c>
      <c r="O2558" s="4">
        <f>Table2[[#This Row],[Discount]]/100</f>
        <v>0</v>
      </c>
      <c r="P2558" s="4" t="str">
        <f>IF(Table2[[#This Row],[Discount%]]=0,"No Discount",
IF(Table2[[#This Row],[Discount%]]&lt;=0.1,"Medium Discount",
IF(Table2[[#This Row],[Discount%]]&lt;=0.2,"High Discount")))</f>
        <v>No Discount</v>
      </c>
      <c r="Q2558" s="9">
        <f>(Table2[Unit_Price]*Table2[Quantity])*(Table2[Discount]/100)</f>
        <v>0</v>
      </c>
      <c r="R2558" s="10">
        <v>311072</v>
      </c>
      <c r="S2558" s="10">
        <v>54804.85</v>
      </c>
      <c r="T2558" s="4">
        <f>Table2[Profit]/Table2[Sales]</f>
        <v>0.17618059484620924</v>
      </c>
      <c r="U2558" t="s">
        <v>38</v>
      </c>
    </row>
    <row r="2559" spans="1:21" x14ac:dyDescent="0.35">
      <c r="A2559">
        <v>12728</v>
      </c>
      <c r="B2559" s="1">
        <v>45627</v>
      </c>
      <c r="C2559" s="2">
        <f>YEAR(Table2[Order Date])</f>
        <v>2024</v>
      </c>
      <c r="D2559" s="2" t="str">
        <f>TEXT(Table2[Order Date],"mmm")</f>
        <v>Dec</v>
      </c>
      <c r="E2559" t="s">
        <v>5152</v>
      </c>
      <c r="F2559" t="s">
        <v>15</v>
      </c>
      <c r="G2559" t="s">
        <v>16</v>
      </c>
      <c r="H2559" t="str">
        <f>VLOOKUP(Table2[[#This Row],[City]], Table46[], 2, FALSE)</f>
        <v>Karnataka</v>
      </c>
      <c r="I2559" t="s">
        <v>42</v>
      </c>
      <c r="J2559" t="s">
        <v>446</v>
      </c>
      <c r="K2559" t="s">
        <v>5153</v>
      </c>
      <c r="L2559" s="2">
        <v>3</v>
      </c>
      <c r="M2559" s="11">
        <v>50722</v>
      </c>
      <c r="N2559" s="6">
        <v>5</v>
      </c>
      <c r="O2559" s="4">
        <f>Table2[[#This Row],[Discount]]/100</f>
        <v>0.05</v>
      </c>
      <c r="P2559" s="4" t="str">
        <f>IF(Table2[[#This Row],[Discount%]]=0,"No Discount",
IF(Table2[[#This Row],[Discount%]]&lt;=0.1,"Medium Discount",
IF(Table2[[#This Row],[Discount%]]&lt;=0.2,"High Discount")))</f>
        <v>Medium Discount</v>
      </c>
      <c r="Q2559" s="9">
        <f>(Table2[Unit_Price]*Table2[Quantity])*(Table2[Discount]/100)</f>
        <v>7608.3</v>
      </c>
      <c r="R2559" s="10">
        <v>144557.70000000001</v>
      </c>
      <c r="S2559" s="10">
        <v>20520.32</v>
      </c>
      <c r="T2559" s="4">
        <f>Table2[Profit]/Table2[Sales]</f>
        <v>0.14195245220420633</v>
      </c>
      <c r="U2559" t="s">
        <v>72</v>
      </c>
    </row>
    <row r="2560" spans="1:21" x14ac:dyDescent="0.35">
      <c r="A2560">
        <v>12730</v>
      </c>
      <c r="B2560" s="1">
        <v>45333</v>
      </c>
      <c r="C2560" s="2">
        <f>YEAR(Table2[Order Date])</f>
        <v>2024</v>
      </c>
      <c r="D2560" s="2" t="str">
        <f>TEXT(Table2[Order Date],"mmm")</f>
        <v>Feb</v>
      </c>
      <c r="E2560" t="s">
        <v>5154</v>
      </c>
      <c r="F2560" t="s">
        <v>40</v>
      </c>
      <c r="G2560" t="s">
        <v>110</v>
      </c>
      <c r="H2560" t="str">
        <f>VLOOKUP(Table2[[#This Row],[City]], Table46[], 2, FALSE)</f>
        <v>Gujarat</v>
      </c>
      <c r="I2560" t="s">
        <v>46</v>
      </c>
      <c r="J2560" t="s">
        <v>47</v>
      </c>
      <c r="K2560" t="s">
        <v>5155</v>
      </c>
      <c r="L2560" s="2">
        <v>5</v>
      </c>
      <c r="M2560" s="11">
        <v>41400</v>
      </c>
      <c r="N2560" s="6">
        <v>15</v>
      </c>
      <c r="O2560" s="4">
        <f>Table2[[#This Row],[Discount]]/100</f>
        <v>0.15</v>
      </c>
      <c r="P2560" s="4" t="str">
        <f>IF(Table2[[#This Row],[Discount%]]=0,"No Discount",
IF(Table2[[#This Row],[Discount%]]&lt;=0.1,"Medium Discount",
IF(Table2[[#This Row],[Discount%]]&lt;=0.2,"High Discount")))</f>
        <v>High Discount</v>
      </c>
      <c r="Q2560" s="9">
        <f>(Table2[Unit_Price]*Table2[Quantity])*(Table2[Discount]/100)</f>
        <v>31050</v>
      </c>
      <c r="R2560" s="10">
        <v>175950</v>
      </c>
      <c r="S2560" s="10">
        <v>20819.419999999998</v>
      </c>
      <c r="T2560" s="4">
        <f>Table2[Profit]/Table2[Sales]</f>
        <v>0.11832577436771809</v>
      </c>
      <c r="U2560" t="s">
        <v>38</v>
      </c>
    </row>
    <row r="2561" spans="1:21" x14ac:dyDescent="0.35">
      <c r="A2561">
        <v>12731</v>
      </c>
      <c r="B2561" s="1">
        <v>45725</v>
      </c>
      <c r="C2561" s="2">
        <f>YEAR(Table2[Order Date])</f>
        <v>2025</v>
      </c>
      <c r="D2561" s="2" t="str">
        <f>TEXT(Table2[Order Date],"mmm")</f>
        <v>Mar</v>
      </c>
      <c r="E2561" t="s">
        <v>5156</v>
      </c>
      <c r="F2561" t="s">
        <v>22</v>
      </c>
      <c r="G2561" t="s">
        <v>74</v>
      </c>
      <c r="H2561" t="str">
        <f>VLOOKUP(Table2[[#This Row],[City]], Table46[], 2, FALSE)</f>
        <v>Chandigarh</v>
      </c>
      <c r="I2561" t="s">
        <v>24</v>
      </c>
      <c r="J2561" t="s">
        <v>25</v>
      </c>
      <c r="K2561" t="s">
        <v>5157</v>
      </c>
      <c r="L2561" s="2">
        <v>1</v>
      </c>
      <c r="M2561" s="11">
        <v>14957</v>
      </c>
      <c r="N2561" s="6">
        <v>10</v>
      </c>
      <c r="O2561" s="4">
        <f>Table2[[#This Row],[Discount]]/100</f>
        <v>0.1</v>
      </c>
      <c r="P2561" s="4" t="str">
        <f>IF(Table2[[#This Row],[Discount%]]=0,"No Discount",
IF(Table2[[#This Row],[Discount%]]&lt;=0.1,"Medium Discount",
IF(Table2[[#This Row],[Discount%]]&lt;=0.2,"High Discount")))</f>
        <v>Medium Discount</v>
      </c>
      <c r="Q2561" s="9">
        <f>(Table2[Unit_Price]*Table2[Quantity])*(Table2[Discount]/100)</f>
        <v>1495.7</v>
      </c>
      <c r="R2561" s="10">
        <v>13461.3</v>
      </c>
      <c r="S2561" s="10">
        <v>911.03</v>
      </c>
      <c r="T2561" s="4">
        <f>Table2[Profit]/Table2[Sales]</f>
        <v>6.767771314806148E-2</v>
      </c>
      <c r="U2561" t="s">
        <v>20</v>
      </c>
    </row>
    <row r="2562" spans="1:21" x14ac:dyDescent="0.35">
      <c r="A2562">
        <v>12732</v>
      </c>
      <c r="B2562" s="1">
        <v>45514</v>
      </c>
      <c r="C2562" s="2">
        <f>YEAR(Table2[Order Date])</f>
        <v>2024</v>
      </c>
      <c r="D2562" s="2" t="str">
        <f>TEXT(Table2[Order Date],"mmm")</f>
        <v>Aug</v>
      </c>
      <c r="E2562" t="s">
        <v>5158</v>
      </c>
      <c r="F2562" t="s">
        <v>15</v>
      </c>
      <c r="G2562" t="s">
        <v>174</v>
      </c>
      <c r="H2562" t="str">
        <f>VLOOKUP(Table2[[#This Row],[City]], Table46[], 2, FALSE)</f>
        <v>Tamil Nadu</v>
      </c>
      <c r="I2562" t="s">
        <v>96</v>
      </c>
      <c r="J2562" t="s">
        <v>97</v>
      </c>
      <c r="K2562" t="s">
        <v>5159</v>
      </c>
      <c r="L2562" s="2">
        <v>2</v>
      </c>
      <c r="M2562" s="11">
        <v>38851</v>
      </c>
      <c r="N2562" s="6">
        <v>10</v>
      </c>
      <c r="O2562" s="4">
        <f>Table2[[#This Row],[Discount]]/100</f>
        <v>0.1</v>
      </c>
      <c r="P2562" s="4" t="str">
        <f>IF(Table2[[#This Row],[Discount%]]=0,"No Discount",
IF(Table2[[#This Row],[Discount%]]&lt;=0.1,"Medium Discount",
IF(Table2[[#This Row],[Discount%]]&lt;=0.2,"High Discount")))</f>
        <v>Medium Discount</v>
      </c>
      <c r="Q2562" s="9">
        <f>(Table2[Unit_Price]*Table2[Quantity])*(Table2[Discount]/100)</f>
        <v>7770.2000000000007</v>
      </c>
      <c r="R2562" s="10">
        <v>69931.8</v>
      </c>
      <c r="S2562" s="10">
        <v>12489.91</v>
      </c>
      <c r="T2562" s="4">
        <f>Table2[Profit]/Table2[Sales]</f>
        <v>0.17860129440397643</v>
      </c>
      <c r="U2562" t="s">
        <v>38</v>
      </c>
    </row>
    <row r="2563" spans="1:21" x14ac:dyDescent="0.35">
      <c r="A2563">
        <v>12733</v>
      </c>
      <c r="B2563" s="1">
        <v>45523</v>
      </c>
      <c r="C2563" s="2">
        <f>YEAR(Table2[Order Date])</f>
        <v>2024</v>
      </c>
      <c r="D2563" s="2" t="str">
        <f>TEXT(Table2[Order Date],"mmm")</f>
        <v>Aug</v>
      </c>
      <c r="E2563" t="s">
        <v>5160</v>
      </c>
      <c r="F2563" t="s">
        <v>15</v>
      </c>
      <c r="G2563" t="s">
        <v>147</v>
      </c>
      <c r="H2563" t="str">
        <f>VLOOKUP(Table2[[#This Row],[City]], Table46[], 2, FALSE)</f>
        <v>Kerala</v>
      </c>
      <c r="I2563" t="s">
        <v>30</v>
      </c>
      <c r="J2563" t="s">
        <v>227</v>
      </c>
      <c r="K2563" t="s">
        <v>5161</v>
      </c>
      <c r="L2563" s="2">
        <v>5</v>
      </c>
      <c r="M2563" s="11">
        <v>901</v>
      </c>
      <c r="N2563" s="6">
        <v>10</v>
      </c>
      <c r="O2563" s="4">
        <f>Table2[[#This Row],[Discount]]/100</f>
        <v>0.1</v>
      </c>
      <c r="P2563" s="4" t="str">
        <f>IF(Table2[[#This Row],[Discount%]]=0,"No Discount",
IF(Table2[[#This Row],[Discount%]]&lt;=0.1,"Medium Discount",
IF(Table2[[#This Row],[Discount%]]&lt;=0.2,"High Discount")))</f>
        <v>Medium Discount</v>
      </c>
      <c r="Q2563" s="9">
        <f>(Table2[Unit_Price]*Table2[Quantity])*(Table2[Discount]/100)</f>
        <v>450.5</v>
      </c>
      <c r="R2563" s="10">
        <v>4054.5</v>
      </c>
      <c r="S2563" s="10">
        <v>598.77</v>
      </c>
      <c r="T2563" s="4">
        <f>Table2[Profit]/Table2[Sales]</f>
        <v>0.14768035516093228</v>
      </c>
      <c r="U2563" t="s">
        <v>38</v>
      </c>
    </row>
    <row r="2564" spans="1:21" x14ac:dyDescent="0.35">
      <c r="A2564">
        <v>12734</v>
      </c>
      <c r="B2564" s="1">
        <v>45875</v>
      </c>
      <c r="C2564" s="2">
        <f>YEAR(Table2[Order Date])</f>
        <v>2025</v>
      </c>
      <c r="D2564" s="2" t="str">
        <f>TEXT(Table2[Order Date],"mmm")</f>
        <v>Aug</v>
      </c>
      <c r="E2564" t="s">
        <v>5162</v>
      </c>
      <c r="F2564" t="s">
        <v>40</v>
      </c>
      <c r="G2564" t="s">
        <v>62</v>
      </c>
      <c r="H2564" t="str">
        <f>VLOOKUP(Table2[[#This Row],[City]], Table46[], 2, FALSE)</f>
        <v>Goa</v>
      </c>
      <c r="I2564" t="s">
        <v>46</v>
      </c>
      <c r="J2564" t="s">
        <v>209</v>
      </c>
      <c r="K2564" t="s">
        <v>5163</v>
      </c>
      <c r="L2564" s="2">
        <v>4</v>
      </c>
      <c r="M2564" s="11">
        <v>59328</v>
      </c>
      <c r="N2564" s="6">
        <v>10</v>
      </c>
      <c r="O2564" s="4">
        <f>Table2[[#This Row],[Discount]]/100</f>
        <v>0.1</v>
      </c>
      <c r="P2564" s="4" t="str">
        <f>IF(Table2[[#This Row],[Discount%]]=0,"No Discount",
IF(Table2[[#This Row],[Discount%]]&lt;=0.1,"Medium Discount",
IF(Table2[[#This Row],[Discount%]]&lt;=0.2,"High Discount")))</f>
        <v>Medium Discount</v>
      </c>
      <c r="Q2564" s="9">
        <f>(Table2[Unit_Price]*Table2[Quantity])*(Table2[Discount]/100)</f>
        <v>23731.200000000001</v>
      </c>
      <c r="R2564" s="10">
        <v>213580.79999999999</v>
      </c>
      <c r="S2564" s="10">
        <v>45762.29</v>
      </c>
      <c r="T2564" s="4">
        <f>Table2[Profit]/Table2[Sales]</f>
        <v>0.21426219023432819</v>
      </c>
      <c r="U2564" t="s">
        <v>20</v>
      </c>
    </row>
    <row r="2565" spans="1:21" x14ac:dyDescent="0.35">
      <c r="A2565">
        <v>12736</v>
      </c>
      <c r="B2565" s="1">
        <v>45311</v>
      </c>
      <c r="C2565" s="2">
        <f>YEAR(Table2[Order Date])</f>
        <v>2024</v>
      </c>
      <c r="D2565" s="2" t="str">
        <f>TEXT(Table2[Order Date],"mmm")</f>
        <v>Jan</v>
      </c>
      <c r="E2565" t="s">
        <v>5165</v>
      </c>
      <c r="F2565" t="s">
        <v>28</v>
      </c>
      <c r="G2565" t="s">
        <v>144</v>
      </c>
      <c r="H2565" t="str">
        <f>VLOOKUP(Table2[[#This Row],[City]], Table46[], 2, FALSE)</f>
        <v>Assam</v>
      </c>
      <c r="I2565" t="s">
        <v>75</v>
      </c>
      <c r="J2565" t="s">
        <v>409</v>
      </c>
      <c r="K2565" t="s">
        <v>5166</v>
      </c>
      <c r="L2565" s="2">
        <v>4</v>
      </c>
      <c r="M2565" s="11">
        <v>45677</v>
      </c>
      <c r="N2565" s="6">
        <v>5</v>
      </c>
      <c r="O2565" s="4">
        <f>Table2[[#This Row],[Discount]]/100</f>
        <v>0.05</v>
      </c>
      <c r="P2565" s="4" t="str">
        <f>IF(Table2[[#This Row],[Discount%]]=0,"No Discount",
IF(Table2[[#This Row],[Discount%]]&lt;=0.1,"Medium Discount",
IF(Table2[[#This Row],[Discount%]]&lt;=0.2,"High Discount")))</f>
        <v>Medium Discount</v>
      </c>
      <c r="Q2565" s="9">
        <f>(Table2[Unit_Price]*Table2[Quantity])*(Table2[Discount]/100)</f>
        <v>9135.4</v>
      </c>
      <c r="R2565" s="10">
        <v>173572.6</v>
      </c>
      <c r="S2565" s="10">
        <v>15988.9</v>
      </c>
      <c r="T2565" s="4">
        <f>Table2[Profit]/Table2[Sales]</f>
        <v>9.2116497649974705E-2</v>
      </c>
      <c r="U2565" t="s">
        <v>38</v>
      </c>
    </row>
    <row r="2566" spans="1:21" x14ac:dyDescent="0.35">
      <c r="A2566">
        <v>12737</v>
      </c>
      <c r="B2566" s="1">
        <v>45478</v>
      </c>
      <c r="C2566" s="2">
        <f>YEAR(Table2[Order Date])</f>
        <v>2024</v>
      </c>
      <c r="D2566" s="2" t="str">
        <f>TEXT(Table2[Order Date],"mmm")</f>
        <v>Jul</v>
      </c>
      <c r="E2566" t="s">
        <v>5167</v>
      </c>
      <c r="F2566" t="s">
        <v>40</v>
      </c>
      <c r="G2566" t="s">
        <v>103</v>
      </c>
      <c r="H2566" t="str">
        <f>VLOOKUP(Table2[[#This Row],[City]], Table46[], 2, FALSE)</f>
        <v>Gujarat</v>
      </c>
      <c r="I2566" t="s">
        <v>75</v>
      </c>
      <c r="J2566" t="s">
        <v>204</v>
      </c>
      <c r="K2566" t="s">
        <v>5168</v>
      </c>
      <c r="L2566" s="2">
        <v>1</v>
      </c>
      <c r="M2566" s="11">
        <v>19901</v>
      </c>
      <c r="N2566" s="6">
        <v>5</v>
      </c>
      <c r="O2566" s="4">
        <f>Table2[[#This Row],[Discount]]/100</f>
        <v>0.05</v>
      </c>
      <c r="P2566" s="4" t="str">
        <f>IF(Table2[[#This Row],[Discount%]]=0,"No Discount",
IF(Table2[[#This Row],[Discount%]]&lt;=0.1,"Medium Discount",
IF(Table2[[#This Row],[Discount%]]&lt;=0.2,"High Discount")))</f>
        <v>Medium Discount</v>
      </c>
      <c r="Q2566" s="9">
        <f>(Table2[Unit_Price]*Table2[Quantity])*(Table2[Discount]/100)</f>
        <v>995.05000000000007</v>
      </c>
      <c r="R2566" s="10">
        <v>18905.95</v>
      </c>
      <c r="S2566" s="10">
        <v>3976.94</v>
      </c>
      <c r="T2566" s="4">
        <f>Table2[Profit]/Table2[Sales]</f>
        <v>0.21035388330128874</v>
      </c>
      <c r="U2566" t="s">
        <v>38</v>
      </c>
    </row>
    <row r="2567" spans="1:21" x14ac:dyDescent="0.35">
      <c r="A2567">
        <v>12738</v>
      </c>
      <c r="B2567" s="1">
        <v>45336</v>
      </c>
      <c r="C2567" s="2">
        <f>YEAR(Table2[Order Date])</f>
        <v>2024</v>
      </c>
      <c r="D2567" s="2" t="str">
        <f>TEXT(Table2[Order Date],"mmm")</f>
        <v>Feb</v>
      </c>
      <c r="E2567" t="s">
        <v>5169</v>
      </c>
      <c r="F2567" t="s">
        <v>22</v>
      </c>
      <c r="G2567" t="s">
        <v>23</v>
      </c>
      <c r="H2567" t="str">
        <f>VLOOKUP(Table2[[#This Row],[City]], Table46[], 2, FALSE)</f>
        <v>Delhi</v>
      </c>
      <c r="I2567" t="s">
        <v>129</v>
      </c>
      <c r="J2567" t="s">
        <v>159</v>
      </c>
      <c r="K2567" t="s">
        <v>1543</v>
      </c>
      <c r="L2567" s="2">
        <v>1</v>
      </c>
      <c r="M2567" s="11">
        <v>64058</v>
      </c>
      <c r="N2567" s="6">
        <v>15</v>
      </c>
      <c r="O2567" s="4">
        <f>Table2[[#This Row],[Discount]]/100</f>
        <v>0.15</v>
      </c>
      <c r="P2567" s="4" t="str">
        <f>IF(Table2[[#This Row],[Discount%]]=0,"No Discount",
IF(Table2[[#This Row],[Discount%]]&lt;=0.1,"Medium Discount",
IF(Table2[[#This Row],[Discount%]]&lt;=0.2,"High Discount")))</f>
        <v>High Discount</v>
      </c>
      <c r="Q2567" s="9">
        <f>(Table2[Unit_Price]*Table2[Quantity])*(Table2[Discount]/100)</f>
        <v>9608.6999999999989</v>
      </c>
      <c r="R2567" s="10">
        <v>54449.3</v>
      </c>
      <c r="S2567" s="10">
        <v>5391.39</v>
      </c>
      <c r="T2567" s="4">
        <f>Table2[Profit]/Table2[Sales]</f>
        <v>9.9016699939209502E-2</v>
      </c>
      <c r="U2567" t="s">
        <v>33</v>
      </c>
    </row>
    <row r="2568" spans="1:21" x14ac:dyDescent="0.35">
      <c r="A2568">
        <v>12739</v>
      </c>
      <c r="B2568" s="1">
        <v>45521</v>
      </c>
      <c r="C2568" s="2">
        <f>YEAR(Table2[Order Date])</f>
        <v>2024</v>
      </c>
      <c r="D2568" s="2" t="str">
        <f>TEXT(Table2[Order Date],"mmm")</f>
        <v>Aug</v>
      </c>
      <c r="E2568" t="s">
        <v>5170</v>
      </c>
      <c r="F2568" t="s">
        <v>28</v>
      </c>
      <c r="G2568" t="s">
        <v>85</v>
      </c>
      <c r="H2568" t="str">
        <f>VLOOKUP(Table2[[#This Row],[City]], Table46[], 2, FALSE)</f>
        <v>Odisha</v>
      </c>
      <c r="I2568" t="s">
        <v>30</v>
      </c>
      <c r="J2568" t="s">
        <v>322</v>
      </c>
      <c r="K2568" t="s">
        <v>5171</v>
      </c>
      <c r="L2568" s="2">
        <v>3</v>
      </c>
      <c r="M2568" s="11">
        <v>41908</v>
      </c>
      <c r="N2568" s="6">
        <v>10</v>
      </c>
      <c r="O2568" s="4">
        <f>Table2[[#This Row],[Discount]]/100</f>
        <v>0.1</v>
      </c>
      <c r="P2568" s="4" t="str">
        <f>IF(Table2[[#This Row],[Discount%]]=0,"No Discount",
IF(Table2[[#This Row],[Discount%]]&lt;=0.1,"Medium Discount",
IF(Table2[[#This Row],[Discount%]]&lt;=0.2,"High Discount")))</f>
        <v>Medium Discount</v>
      </c>
      <c r="Q2568" s="9">
        <f>(Table2[Unit_Price]*Table2[Quantity])*(Table2[Discount]/100)</f>
        <v>12572.400000000001</v>
      </c>
      <c r="R2568" s="10">
        <v>113151.6</v>
      </c>
      <c r="S2568" s="10">
        <v>9104.49</v>
      </c>
      <c r="T2568" s="4">
        <f>Table2[Profit]/Table2[Sales]</f>
        <v>8.0462759695841685E-2</v>
      </c>
      <c r="U2568" t="s">
        <v>33</v>
      </c>
    </row>
    <row r="2569" spans="1:21" x14ac:dyDescent="0.35">
      <c r="A2569">
        <v>12740</v>
      </c>
      <c r="B2569" s="1">
        <v>45375</v>
      </c>
      <c r="C2569" s="2">
        <f>YEAR(Table2[Order Date])</f>
        <v>2024</v>
      </c>
      <c r="D2569" s="2" t="str">
        <f>TEXT(Table2[Order Date],"mmm")</f>
        <v>Mar</v>
      </c>
      <c r="E2569" t="s">
        <v>5172</v>
      </c>
      <c r="F2569" t="s">
        <v>15</v>
      </c>
      <c r="G2569" t="s">
        <v>93</v>
      </c>
      <c r="H2569" t="str">
        <f>VLOOKUP(Table2[[#This Row],[City]], Table46[], 2, FALSE)</f>
        <v>Tamil Nadu</v>
      </c>
      <c r="I2569" t="s">
        <v>69</v>
      </c>
      <c r="J2569" t="s">
        <v>517</v>
      </c>
      <c r="K2569" t="s">
        <v>5173</v>
      </c>
      <c r="L2569" s="2">
        <v>2</v>
      </c>
      <c r="M2569" s="11">
        <v>63017</v>
      </c>
      <c r="N2569" s="6">
        <v>20</v>
      </c>
      <c r="O2569" s="4">
        <f>Table2[[#This Row],[Discount]]/100</f>
        <v>0.2</v>
      </c>
      <c r="P2569" s="4" t="str">
        <f>IF(Table2[[#This Row],[Discount%]]=0,"No Discount",
IF(Table2[[#This Row],[Discount%]]&lt;=0.1,"Medium Discount",
IF(Table2[[#This Row],[Discount%]]&lt;=0.2,"High Discount")))</f>
        <v>High Discount</v>
      </c>
      <c r="Q2569" s="9">
        <f>(Table2[Unit_Price]*Table2[Quantity])*(Table2[Discount]/100)</f>
        <v>25206.800000000003</v>
      </c>
      <c r="R2569" s="10">
        <v>100827.2</v>
      </c>
      <c r="S2569" s="10">
        <v>16163.17</v>
      </c>
      <c r="T2569" s="4">
        <f>Table2[Profit]/Table2[Sales]</f>
        <v>0.16030565164955488</v>
      </c>
      <c r="U2569" t="s">
        <v>72</v>
      </c>
    </row>
    <row r="2570" spans="1:21" x14ac:dyDescent="0.35">
      <c r="A2570">
        <v>12741</v>
      </c>
      <c r="B2570" s="1">
        <v>45484</v>
      </c>
      <c r="C2570" s="2">
        <f>YEAR(Table2[Order Date])</f>
        <v>2024</v>
      </c>
      <c r="D2570" s="2" t="str">
        <f>TEXT(Table2[Order Date],"mmm")</f>
        <v>Jul</v>
      </c>
      <c r="E2570" t="s">
        <v>5174</v>
      </c>
      <c r="F2570" t="s">
        <v>22</v>
      </c>
      <c r="G2570" t="s">
        <v>58</v>
      </c>
      <c r="H2570" t="str">
        <f>VLOOKUP(Table2[[#This Row],[City]], Table46[], 2, FALSE)</f>
        <v>Rajashtan</v>
      </c>
      <c r="I2570" t="s">
        <v>46</v>
      </c>
      <c r="J2570" t="s">
        <v>209</v>
      </c>
      <c r="K2570" t="s">
        <v>5175</v>
      </c>
      <c r="L2570" s="2">
        <v>5</v>
      </c>
      <c r="M2570" s="11">
        <v>75540</v>
      </c>
      <c r="N2570" s="6">
        <v>20</v>
      </c>
      <c r="O2570" s="4">
        <f>Table2[[#This Row],[Discount]]/100</f>
        <v>0.2</v>
      </c>
      <c r="P2570" s="4" t="str">
        <f>IF(Table2[[#This Row],[Discount%]]=0,"No Discount",
IF(Table2[[#This Row],[Discount%]]&lt;=0.1,"Medium Discount",
IF(Table2[[#This Row],[Discount%]]&lt;=0.2,"High Discount")))</f>
        <v>High Discount</v>
      </c>
      <c r="Q2570" s="9">
        <f>(Table2[Unit_Price]*Table2[Quantity])*(Table2[Discount]/100)</f>
        <v>75540</v>
      </c>
      <c r="R2570" s="10">
        <v>302160</v>
      </c>
      <c r="S2570" s="10">
        <v>19963.71</v>
      </c>
      <c r="T2570" s="4">
        <f>Table2[Profit]/Table2[Sales]</f>
        <v>6.6069996028594119E-2</v>
      </c>
      <c r="U2570" t="s">
        <v>33</v>
      </c>
    </row>
    <row r="2571" spans="1:21" x14ac:dyDescent="0.35">
      <c r="A2571">
        <v>12742</v>
      </c>
      <c r="B2571" s="1">
        <v>45718</v>
      </c>
      <c r="C2571" s="2">
        <f>YEAR(Table2[Order Date])</f>
        <v>2025</v>
      </c>
      <c r="D2571" s="2" t="str">
        <f>TEXT(Table2[Order Date],"mmm")</f>
        <v>Mar</v>
      </c>
      <c r="E2571" t="s">
        <v>5176</v>
      </c>
      <c r="F2571" t="s">
        <v>40</v>
      </c>
      <c r="G2571" t="s">
        <v>103</v>
      </c>
      <c r="H2571" t="str">
        <f>VLOOKUP(Table2[[#This Row],[City]], Table46[], 2, FALSE)</f>
        <v>Gujarat</v>
      </c>
      <c r="I2571" t="s">
        <v>69</v>
      </c>
      <c r="J2571" t="s">
        <v>517</v>
      </c>
      <c r="K2571" t="s">
        <v>5177</v>
      </c>
      <c r="L2571" s="2">
        <v>3</v>
      </c>
      <c r="M2571" s="11">
        <v>58172</v>
      </c>
      <c r="N2571" s="6">
        <v>5</v>
      </c>
      <c r="O2571" s="4">
        <f>Table2[[#This Row],[Discount]]/100</f>
        <v>0.05</v>
      </c>
      <c r="P2571" s="4" t="str">
        <f>IF(Table2[[#This Row],[Discount%]]=0,"No Discount",
IF(Table2[[#This Row],[Discount%]]&lt;=0.1,"Medium Discount",
IF(Table2[[#This Row],[Discount%]]&lt;=0.2,"High Discount")))</f>
        <v>Medium Discount</v>
      </c>
      <c r="Q2571" s="9">
        <f>(Table2[Unit_Price]*Table2[Quantity])*(Table2[Discount]/100)</f>
        <v>8725.8000000000011</v>
      </c>
      <c r="R2571" s="10">
        <v>165790.20000000001</v>
      </c>
      <c r="S2571" s="10">
        <v>35707.25</v>
      </c>
      <c r="T2571" s="4">
        <f>Table2[Profit]/Table2[Sales]</f>
        <v>0.21537611993953804</v>
      </c>
      <c r="U2571" t="s">
        <v>38</v>
      </c>
    </row>
    <row r="2572" spans="1:21" x14ac:dyDescent="0.35">
      <c r="A2572">
        <v>12743</v>
      </c>
      <c r="B2572" s="1">
        <v>45315</v>
      </c>
      <c r="C2572" s="2">
        <f>YEAR(Table2[Order Date])</f>
        <v>2024</v>
      </c>
      <c r="D2572" s="2" t="str">
        <f>TEXT(Table2[Order Date],"mmm")</f>
        <v>Jan</v>
      </c>
      <c r="E2572" t="s">
        <v>5178</v>
      </c>
      <c r="F2572" t="s">
        <v>22</v>
      </c>
      <c r="G2572" t="s">
        <v>58</v>
      </c>
      <c r="H2572" t="str">
        <f>VLOOKUP(Table2[[#This Row],[City]], Table46[], 2, FALSE)</f>
        <v>Rajashtan</v>
      </c>
      <c r="I2572" t="s">
        <v>96</v>
      </c>
      <c r="J2572" t="s">
        <v>214</v>
      </c>
      <c r="K2572" t="s">
        <v>3205</v>
      </c>
      <c r="L2572" s="2">
        <v>5</v>
      </c>
      <c r="M2572" s="11">
        <v>4458</v>
      </c>
      <c r="N2572" s="6">
        <v>5</v>
      </c>
      <c r="O2572" s="4">
        <f>Table2[[#This Row],[Discount]]/100</f>
        <v>0.05</v>
      </c>
      <c r="P2572" s="4" t="str">
        <f>IF(Table2[[#This Row],[Discount%]]=0,"No Discount",
IF(Table2[[#This Row],[Discount%]]&lt;=0.1,"Medium Discount",
IF(Table2[[#This Row],[Discount%]]&lt;=0.2,"High Discount")))</f>
        <v>Medium Discount</v>
      </c>
      <c r="Q2572" s="9">
        <f>(Table2[Unit_Price]*Table2[Quantity])*(Table2[Discount]/100)</f>
        <v>1114.5</v>
      </c>
      <c r="R2572" s="10">
        <v>21175.5</v>
      </c>
      <c r="S2572" s="10">
        <v>3963.23</v>
      </c>
      <c r="T2572" s="4">
        <f>Table2[Profit]/Table2[Sales]</f>
        <v>0.18716110599513588</v>
      </c>
      <c r="U2572" t="s">
        <v>33</v>
      </c>
    </row>
    <row r="2573" spans="1:21" x14ac:dyDescent="0.35">
      <c r="A2573">
        <v>12744</v>
      </c>
      <c r="B2573" s="1">
        <v>45570</v>
      </c>
      <c r="C2573" s="2">
        <f>YEAR(Table2[Order Date])</f>
        <v>2024</v>
      </c>
      <c r="D2573" s="2" t="str">
        <f>TEXT(Table2[Order Date],"mmm")</f>
        <v>Oct</v>
      </c>
      <c r="E2573" t="s">
        <v>5179</v>
      </c>
      <c r="F2573" t="s">
        <v>28</v>
      </c>
      <c r="G2573" t="s">
        <v>85</v>
      </c>
      <c r="H2573" t="str">
        <f>VLOOKUP(Table2[[#This Row],[City]], Table46[], 2, FALSE)</f>
        <v>Odisha</v>
      </c>
      <c r="I2573" t="s">
        <v>46</v>
      </c>
      <c r="J2573" t="s">
        <v>201</v>
      </c>
      <c r="K2573" t="s">
        <v>5180</v>
      </c>
      <c r="L2573" s="2">
        <v>1</v>
      </c>
      <c r="M2573" s="11">
        <v>56736</v>
      </c>
      <c r="N2573" s="6">
        <v>15</v>
      </c>
      <c r="O2573" s="4">
        <f>Table2[[#This Row],[Discount]]/100</f>
        <v>0.15</v>
      </c>
      <c r="P2573" s="4" t="str">
        <f>IF(Table2[[#This Row],[Discount%]]=0,"No Discount",
IF(Table2[[#This Row],[Discount%]]&lt;=0.1,"Medium Discount",
IF(Table2[[#This Row],[Discount%]]&lt;=0.2,"High Discount")))</f>
        <v>High Discount</v>
      </c>
      <c r="Q2573" s="9">
        <f>(Table2[Unit_Price]*Table2[Quantity])*(Table2[Discount]/100)</f>
        <v>8510.4</v>
      </c>
      <c r="R2573" s="10">
        <v>48225.599999999999</v>
      </c>
      <c r="S2573" s="10">
        <v>7602.01</v>
      </c>
      <c r="T2573" s="4">
        <f>Table2[Profit]/Table2[Sales]</f>
        <v>0.15763432699645002</v>
      </c>
      <c r="U2573" t="s">
        <v>20</v>
      </c>
    </row>
    <row r="2574" spans="1:21" x14ac:dyDescent="0.35">
      <c r="A2574">
        <v>12745</v>
      </c>
      <c r="B2574" s="1">
        <v>45662</v>
      </c>
      <c r="C2574" s="2">
        <f>YEAR(Table2[Order Date])</f>
        <v>2025</v>
      </c>
      <c r="D2574" s="2" t="str">
        <f>TEXT(Table2[Order Date],"mmm")</f>
        <v>Jan</v>
      </c>
      <c r="E2574" t="s">
        <v>5181</v>
      </c>
      <c r="F2574" t="s">
        <v>15</v>
      </c>
      <c r="G2574" t="s">
        <v>174</v>
      </c>
      <c r="H2574" t="str">
        <f>VLOOKUP(Table2[[#This Row],[City]], Table46[], 2, FALSE)</f>
        <v>Tamil Nadu</v>
      </c>
      <c r="I2574" t="s">
        <v>42</v>
      </c>
      <c r="J2574" t="s">
        <v>43</v>
      </c>
      <c r="K2574" t="s">
        <v>5182</v>
      </c>
      <c r="L2574" s="2">
        <v>2</v>
      </c>
      <c r="M2574" s="11">
        <v>10869</v>
      </c>
      <c r="N2574" s="6">
        <v>5</v>
      </c>
      <c r="O2574" s="4">
        <f>Table2[[#This Row],[Discount]]/100</f>
        <v>0.05</v>
      </c>
      <c r="P2574" s="4" t="str">
        <f>IF(Table2[[#This Row],[Discount%]]=0,"No Discount",
IF(Table2[[#This Row],[Discount%]]&lt;=0.1,"Medium Discount",
IF(Table2[[#This Row],[Discount%]]&lt;=0.2,"High Discount")))</f>
        <v>Medium Discount</v>
      </c>
      <c r="Q2574" s="9">
        <f>(Table2[Unit_Price]*Table2[Quantity])*(Table2[Discount]/100)</f>
        <v>1086.9000000000001</v>
      </c>
      <c r="R2574" s="10">
        <v>20651.099999999999</v>
      </c>
      <c r="S2574" s="10">
        <v>4118.7</v>
      </c>
      <c r="T2574" s="4">
        <f>Table2[Profit]/Table2[Sales]</f>
        <v>0.19944216046602845</v>
      </c>
      <c r="U2574" t="s">
        <v>20</v>
      </c>
    </row>
    <row r="2575" spans="1:21" x14ac:dyDescent="0.35">
      <c r="A2575">
        <v>12746</v>
      </c>
      <c r="B2575" s="1">
        <v>45835</v>
      </c>
      <c r="C2575" s="2">
        <f>YEAR(Table2[Order Date])</f>
        <v>2025</v>
      </c>
      <c r="D2575" s="2" t="str">
        <f>TEXT(Table2[Order Date],"mmm")</f>
        <v>Jun</v>
      </c>
      <c r="E2575" t="s">
        <v>5183</v>
      </c>
      <c r="F2575" t="s">
        <v>22</v>
      </c>
      <c r="G2575" t="s">
        <v>54</v>
      </c>
      <c r="H2575" t="str">
        <f>VLOOKUP(Table2[[#This Row],[City]], Table46[], 2, FALSE)</f>
        <v>Uttar Pradesh</v>
      </c>
      <c r="I2575" t="s">
        <v>96</v>
      </c>
      <c r="J2575" t="s">
        <v>214</v>
      </c>
      <c r="K2575" t="s">
        <v>5184</v>
      </c>
      <c r="L2575" s="2">
        <v>1</v>
      </c>
      <c r="M2575" s="11">
        <v>79379</v>
      </c>
      <c r="N2575" s="6">
        <v>10</v>
      </c>
      <c r="O2575" s="4">
        <f>Table2[[#This Row],[Discount]]/100</f>
        <v>0.1</v>
      </c>
      <c r="P2575" s="4" t="str">
        <f>IF(Table2[[#This Row],[Discount%]]=0,"No Discount",
IF(Table2[[#This Row],[Discount%]]&lt;=0.1,"Medium Discount",
IF(Table2[[#This Row],[Discount%]]&lt;=0.2,"High Discount")))</f>
        <v>Medium Discount</v>
      </c>
      <c r="Q2575" s="9">
        <f>(Table2[Unit_Price]*Table2[Quantity])*(Table2[Discount]/100)</f>
        <v>7937.9000000000005</v>
      </c>
      <c r="R2575" s="10">
        <v>71441.100000000006</v>
      </c>
      <c r="S2575" s="10">
        <v>6861.7</v>
      </c>
      <c r="T2575" s="4">
        <f>Table2[Profit]/Table2[Sales]</f>
        <v>9.6046953364379878E-2</v>
      </c>
      <c r="U2575" t="s">
        <v>33</v>
      </c>
    </row>
    <row r="2576" spans="1:21" x14ac:dyDescent="0.35">
      <c r="A2576">
        <v>12747</v>
      </c>
      <c r="B2576" s="1">
        <v>45287</v>
      </c>
      <c r="C2576" s="2">
        <f>YEAR(Table2[Order Date])</f>
        <v>2023</v>
      </c>
      <c r="D2576" s="2" t="str">
        <f>TEXT(Table2[Order Date],"mmm")</f>
        <v>Dec</v>
      </c>
      <c r="E2576" t="s">
        <v>5185</v>
      </c>
      <c r="F2576" t="s">
        <v>15</v>
      </c>
      <c r="G2576" t="s">
        <v>147</v>
      </c>
      <c r="H2576" t="str">
        <f>VLOOKUP(Table2[[#This Row],[City]], Table46[], 2, FALSE)</f>
        <v>Kerala</v>
      </c>
      <c r="I2576" t="s">
        <v>86</v>
      </c>
      <c r="J2576" t="s">
        <v>171</v>
      </c>
      <c r="K2576" t="s">
        <v>5186</v>
      </c>
      <c r="L2576" s="2">
        <v>3</v>
      </c>
      <c r="M2576" s="11">
        <v>17893</v>
      </c>
      <c r="N2576" s="6">
        <v>0</v>
      </c>
      <c r="O2576" s="4">
        <f>Table2[[#This Row],[Discount]]/100</f>
        <v>0</v>
      </c>
      <c r="P2576" s="4" t="str">
        <f>IF(Table2[[#This Row],[Discount%]]=0,"No Discount",
IF(Table2[[#This Row],[Discount%]]&lt;=0.1,"Medium Discount",
IF(Table2[[#This Row],[Discount%]]&lt;=0.2,"High Discount")))</f>
        <v>No Discount</v>
      </c>
      <c r="Q2576" s="9">
        <f>(Table2[Unit_Price]*Table2[Quantity])*(Table2[Discount]/100)</f>
        <v>0</v>
      </c>
      <c r="R2576" s="10">
        <v>53679</v>
      </c>
      <c r="S2576" s="10">
        <v>9265.2900000000009</v>
      </c>
      <c r="T2576" s="4">
        <f>Table2[Profit]/Table2[Sales]</f>
        <v>0.17260548817973512</v>
      </c>
      <c r="U2576" t="s">
        <v>33</v>
      </c>
    </row>
    <row r="2577" spans="1:21" x14ac:dyDescent="0.35">
      <c r="A2577">
        <v>12748</v>
      </c>
      <c r="B2577" s="1">
        <v>45456</v>
      </c>
      <c r="C2577" s="2">
        <f>YEAR(Table2[Order Date])</f>
        <v>2024</v>
      </c>
      <c r="D2577" s="2" t="str">
        <f>TEXT(Table2[Order Date],"mmm")</f>
        <v>Jun</v>
      </c>
      <c r="E2577" t="s">
        <v>5187</v>
      </c>
      <c r="F2577" t="s">
        <v>15</v>
      </c>
      <c r="G2577" t="s">
        <v>16</v>
      </c>
      <c r="H2577" t="str">
        <f>VLOOKUP(Table2[[#This Row],[City]], Table46[], 2, FALSE)</f>
        <v>Karnataka</v>
      </c>
      <c r="I2577" t="s">
        <v>96</v>
      </c>
      <c r="J2577" t="s">
        <v>183</v>
      </c>
      <c r="K2577" t="s">
        <v>184</v>
      </c>
      <c r="L2577" s="2">
        <v>2</v>
      </c>
      <c r="M2577" s="11">
        <v>35394</v>
      </c>
      <c r="N2577" s="6">
        <v>10</v>
      </c>
      <c r="O2577" s="4">
        <f>Table2[[#This Row],[Discount]]/100</f>
        <v>0.1</v>
      </c>
      <c r="P2577" s="4" t="str">
        <f>IF(Table2[[#This Row],[Discount%]]=0,"No Discount",
IF(Table2[[#This Row],[Discount%]]&lt;=0.1,"Medium Discount",
IF(Table2[[#This Row],[Discount%]]&lt;=0.2,"High Discount")))</f>
        <v>Medium Discount</v>
      </c>
      <c r="Q2577" s="9">
        <f>(Table2[Unit_Price]*Table2[Quantity])*(Table2[Discount]/100)</f>
        <v>7078.8</v>
      </c>
      <c r="R2577" s="10">
        <v>63709.2</v>
      </c>
      <c r="S2577" s="10">
        <v>3898.41</v>
      </c>
      <c r="T2577" s="4">
        <f>Table2[Profit]/Table2[Sales]</f>
        <v>6.1190691454295454E-2</v>
      </c>
      <c r="U2577" t="s">
        <v>83</v>
      </c>
    </row>
    <row r="2578" spans="1:21" x14ac:dyDescent="0.35">
      <c r="A2578">
        <v>12749</v>
      </c>
      <c r="B2578" s="1">
        <v>45838</v>
      </c>
      <c r="C2578" s="2">
        <f>YEAR(Table2[Order Date])</f>
        <v>2025</v>
      </c>
      <c r="D2578" s="2" t="str">
        <f>TEXT(Table2[Order Date],"mmm")</f>
        <v>Jun</v>
      </c>
      <c r="E2578" t="s">
        <v>5188</v>
      </c>
      <c r="F2578" t="s">
        <v>15</v>
      </c>
      <c r="G2578" t="s">
        <v>93</v>
      </c>
      <c r="H2578" t="str">
        <f>VLOOKUP(Table2[[#This Row],[City]], Table46[], 2, FALSE)</f>
        <v>Tamil Nadu</v>
      </c>
      <c r="I2578" t="s">
        <v>86</v>
      </c>
      <c r="J2578" t="s">
        <v>87</v>
      </c>
      <c r="K2578" t="s">
        <v>5189</v>
      </c>
      <c r="L2578" s="2">
        <v>3</v>
      </c>
      <c r="M2578" s="11">
        <v>42734</v>
      </c>
      <c r="N2578" s="6">
        <v>10</v>
      </c>
      <c r="O2578" s="4">
        <f>Table2[[#This Row],[Discount]]/100</f>
        <v>0.1</v>
      </c>
      <c r="P2578" s="4" t="str">
        <f>IF(Table2[[#This Row],[Discount%]]=0,"No Discount",
IF(Table2[[#This Row],[Discount%]]&lt;=0.1,"Medium Discount",
IF(Table2[[#This Row],[Discount%]]&lt;=0.2,"High Discount")))</f>
        <v>Medium Discount</v>
      </c>
      <c r="Q2578" s="9">
        <f>(Table2[Unit_Price]*Table2[Quantity])*(Table2[Discount]/100)</f>
        <v>12820.2</v>
      </c>
      <c r="R2578" s="10">
        <v>115381.8</v>
      </c>
      <c r="S2578" s="10">
        <v>22044</v>
      </c>
      <c r="T2578" s="4">
        <f>Table2[Profit]/Table2[Sales]</f>
        <v>0.19105266168494511</v>
      </c>
      <c r="U2578" t="s">
        <v>72</v>
      </c>
    </row>
    <row r="2579" spans="1:21" x14ac:dyDescent="0.35">
      <c r="A2579">
        <v>12750</v>
      </c>
      <c r="B2579" s="1">
        <v>45253</v>
      </c>
      <c r="C2579" s="2">
        <f>YEAR(Table2[Order Date])</f>
        <v>2023</v>
      </c>
      <c r="D2579" s="2" t="str">
        <f>TEXT(Table2[Order Date],"mmm")</f>
        <v>Nov</v>
      </c>
      <c r="E2579" t="s">
        <v>5190</v>
      </c>
      <c r="F2579" t="s">
        <v>28</v>
      </c>
      <c r="G2579" t="s">
        <v>35</v>
      </c>
      <c r="H2579" t="str">
        <f>VLOOKUP(Table2[[#This Row],[City]], Table46[], 2, FALSE)</f>
        <v>West Bengal</v>
      </c>
      <c r="I2579" t="s">
        <v>96</v>
      </c>
      <c r="J2579" t="s">
        <v>138</v>
      </c>
      <c r="K2579" t="s">
        <v>5191</v>
      </c>
      <c r="L2579" s="2">
        <v>4</v>
      </c>
      <c r="M2579" s="11">
        <v>7512</v>
      </c>
      <c r="N2579" s="6">
        <v>10</v>
      </c>
      <c r="O2579" s="4">
        <f>Table2[[#This Row],[Discount]]/100</f>
        <v>0.1</v>
      </c>
      <c r="P2579" s="4" t="str">
        <f>IF(Table2[[#This Row],[Discount%]]=0,"No Discount",
IF(Table2[[#This Row],[Discount%]]&lt;=0.1,"Medium Discount",
IF(Table2[[#This Row],[Discount%]]&lt;=0.2,"High Discount")))</f>
        <v>Medium Discount</v>
      </c>
      <c r="Q2579" s="9">
        <f>(Table2[Unit_Price]*Table2[Quantity])*(Table2[Discount]/100)</f>
        <v>3004.8</v>
      </c>
      <c r="R2579" s="10">
        <v>27043.200000000001</v>
      </c>
      <c r="S2579" s="10">
        <v>5996.3</v>
      </c>
      <c r="T2579" s="4">
        <f>Table2[Profit]/Table2[Sales]</f>
        <v>0.22173041651875519</v>
      </c>
      <c r="U2579" t="s">
        <v>83</v>
      </c>
    </row>
    <row r="2580" spans="1:21" x14ac:dyDescent="0.35">
      <c r="A2580">
        <v>12751</v>
      </c>
      <c r="B2580" s="1">
        <v>45380</v>
      </c>
      <c r="C2580" s="2">
        <f>YEAR(Table2[Order Date])</f>
        <v>2024</v>
      </c>
      <c r="D2580" s="2" t="str">
        <f>TEXT(Table2[Order Date],"mmm")</f>
        <v>Mar</v>
      </c>
      <c r="E2580" t="s">
        <v>5192</v>
      </c>
      <c r="F2580" t="s">
        <v>15</v>
      </c>
      <c r="G2580" t="s">
        <v>93</v>
      </c>
      <c r="H2580" t="str">
        <f>VLOOKUP(Table2[[#This Row],[City]], Table46[], 2, FALSE)</f>
        <v>Tamil Nadu</v>
      </c>
      <c r="I2580" t="s">
        <v>75</v>
      </c>
      <c r="J2580" t="s">
        <v>307</v>
      </c>
      <c r="K2580" t="s">
        <v>5193</v>
      </c>
      <c r="L2580" s="2">
        <v>5</v>
      </c>
      <c r="M2580" s="11">
        <v>12482</v>
      </c>
      <c r="N2580" s="6">
        <v>15</v>
      </c>
      <c r="O2580" s="4">
        <f>Table2[[#This Row],[Discount]]/100</f>
        <v>0.15</v>
      </c>
      <c r="P2580" s="4" t="str">
        <f>IF(Table2[[#This Row],[Discount%]]=0,"No Discount",
IF(Table2[[#This Row],[Discount%]]&lt;=0.1,"Medium Discount",
IF(Table2[[#This Row],[Discount%]]&lt;=0.2,"High Discount")))</f>
        <v>High Discount</v>
      </c>
      <c r="Q2580" s="9">
        <f>(Table2[Unit_Price]*Table2[Quantity])*(Table2[Discount]/100)</f>
        <v>9361.5</v>
      </c>
      <c r="R2580" s="10">
        <v>53048.5</v>
      </c>
      <c r="S2580" s="10">
        <v>10930.92</v>
      </c>
      <c r="T2580" s="4">
        <f>Table2[Profit]/Table2[Sales]</f>
        <v>0.20605521362526744</v>
      </c>
      <c r="U2580" t="s">
        <v>72</v>
      </c>
    </row>
    <row r="2581" spans="1:21" x14ac:dyDescent="0.35">
      <c r="A2581">
        <v>12752</v>
      </c>
      <c r="B2581" s="1">
        <v>45502</v>
      </c>
      <c r="C2581" s="2">
        <f>YEAR(Table2[Order Date])</f>
        <v>2024</v>
      </c>
      <c r="D2581" s="2" t="str">
        <f>TEXT(Table2[Order Date],"mmm")</f>
        <v>Jul</v>
      </c>
      <c r="E2581" t="s">
        <v>5194</v>
      </c>
      <c r="F2581" t="s">
        <v>28</v>
      </c>
      <c r="G2581" t="s">
        <v>29</v>
      </c>
      <c r="H2581" t="str">
        <f>VLOOKUP(Table2[[#This Row],[City]], Table46[], 2, FALSE)</f>
        <v>Bihar</v>
      </c>
      <c r="I2581" t="s">
        <v>129</v>
      </c>
      <c r="J2581" t="s">
        <v>159</v>
      </c>
      <c r="K2581" t="s">
        <v>5195</v>
      </c>
      <c r="L2581" s="2">
        <v>3</v>
      </c>
      <c r="M2581" s="11">
        <v>66178</v>
      </c>
      <c r="N2581" s="6">
        <v>15</v>
      </c>
      <c r="O2581" s="4">
        <f>Table2[[#This Row],[Discount]]/100</f>
        <v>0.15</v>
      </c>
      <c r="P2581" s="4" t="str">
        <f>IF(Table2[[#This Row],[Discount%]]=0,"No Discount",
IF(Table2[[#This Row],[Discount%]]&lt;=0.1,"Medium Discount",
IF(Table2[[#This Row],[Discount%]]&lt;=0.2,"High Discount")))</f>
        <v>High Discount</v>
      </c>
      <c r="Q2581" s="9">
        <f>(Table2[Unit_Price]*Table2[Quantity])*(Table2[Discount]/100)</f>
        <v>29780.1</v>
      </c>
      <c r="R2581" s="10">
        <v>168753.9</v>
      </c>
      <c r="S2581" s="10">
        <v>39204.5</v>
      </c>
      <c r="T2581" s="4">
        <f>Table2[Profit]/Table2[Sales]</f>
        <v>0.23231759384523853</v>
      </c>
      <c r="U2581" t="s">
        <v>72</v>
      </c>
    </row>
    <row r="2582" spans="1:21" x14ac:dyDescent="0.35">
      <c r="A2582">
        <v>12753</v>
      </c>
      <c r="B2582" s="1">
        <v>45637</v>
      </c>
      <c r="C2582" s="2">
        <f>YEAR(Table2[Order Date])</f>
        <v>2024</v>
      </c>
      <c r="D2582" s="2" t="str">
        <f>TEXT(Table2[Order Date],"mmm")</f>
        <v>Dec</v>
      </c>
      <c r="E2582" t="s">
        <v>5196</v>
      </c>
      <c r="F2582" t="s">
        <v>22</v>
      </c>
      <c r="G2582" t="s">
        <v>167</v>
      </c>
      <c r="H2582" t="str">
        <f>VLOOKUP(Table2[[#This Row],[City]], Table46[], 2, FALSE)</f>
        <v>Punjab</v>
      </c>
      <c r="I2582" t="s">
        <v>17</v>
      </c>
      <c r="J2582" t="s">
        <v>111</v>
      </c>
      <c r="K2582" t="s">
        <v>5197</v>
      </c>
      <c r="L2582" s="2">
        <v>4</v>
      </c>
      <c r="M2582" s="11">
        <v>28656</v>
      </c>
      <c r="N2582" s="6">
        <v>15</v>
      </c>
      <c r="O2582" s="4">
        <f>Table2[[#This Row],[Discount]]/100</f>
        <v>0.15</v>
      </c>
      <c r="P2582" s="4" t="str">
        <f>IF(Table2[[#This Row],[Discount%]]=0,"No Discount",
IF(Table2[[#This Row],[Discount%]]&lt;=0.1,"Medium Discount",
IF(Table2[[#This Row],[Discount%]]&lt;=0.2,"High Discount")))</f>
        <v>High Discount</v>
      </c>
      <c r="Q2582" s="9">
        <f>(Table2[Unit_Price]*Table2[Quantity])*(Table2[Discount]/100)</f>
        <v>17193.599999999999</v>
      </c>
      <c r="R2582" s="10">
        <v>97430.399999999994</v>
      </c>
      <c r="S2582" s="10">
        <v>5988.62</v>
      </c>
      <c r="T2582" s="4">
        <f>Table2[Profit]/Table2[Sales]</f>
        <v>6.1465620586593099E-2</v>
      </c>
      <c r="U2582" t="s">
        <v>72</v>
      </c>
    </row>
    <row r="2583" spans="1:21" x14ac:dyDescent="0.35">
      <c r="A2583">
        <v>12754</v>
      </c>
      <c r="B2583" s="1">
        <v>45363</v>
      </c>
      <c r="C2583" s="2">
        <f>YEAR(Table2[Order Date])</f>
        <v>2024</v>
      </c>
      <c r="D2583" s="2" t="str">
        <f>TEXT(Table2[Order Date],"mmm")</f>
        <v>Mar</v>
      </c>
      <c r="E2583" t="s">
        <v>5198</v>
      </c>
      <c r="F2583" t="s">
        <v>40</v>
      </c>
      <c r="G2583" t="s">
        <v>50</v>
      </c>
      <c r="H2583" t="str">
        <f>VLOOKUP(Table2[[#This Row],[City]], Table46[], 2, FALSE)</f>
        <v>Maharashtra</v>
      </c>
      <c r="I2583" t="s">
        <v>96</v>
      </c>
      <c r="J2583" t="s">
        <v>138</v>
      </c>
      <c r="K2583" t="s">
        <v>5199</v>
      </c>
      <c r="L2583" s="2">
        <v>2</v>
      </c>
      <c r="M2583" s="11">
        <v>78641</v>
      </c>
      <c r="N2583" s="6">
        <v>15</v>
      </c>
      <c r="O2583" s="4">
        <f>Table2[[#This Row],[Discount]]/100</f>
        <v>0.15</v>
      </c>
      <c r="P2583" s="4" t="str">
        <f>IF(Table2[[#This Row],[Discount%]]=0,"No Discount",
IF(Table2[[#This Row],[Discount%]]&lt;=0.1,"Medium Discount",
IF(Table2[[#This Row],[Discount%]]&lt;=0.2,"High Discount")))</f>
        <v>High Discount</v>
      </c>
      <c r="Q2583" s="9">
        <f>(Table2[Unit_Price]*Table2[Quantity])*(Table2[Discount]/100)</f>
        <v>23592.3</v>
      </c>
      <c r="R2583" s="10">
        <v>133689.70000000001</v>
      </c>
      <c r="S2583" s="10">
        <v>14603.2</v>
      </c>
      <c r="T2583" s="4">
        <f>Table2[Profit]/Table2[Sales]</f>
        <v>0.10923205003826024</v>
      </c>
      <c r="U2583" t="s">
        <v>83</v>
      </c>
    </row>
    <row r="2584" spans="1:21" x14ac:dyDescent="0.35">
      <c r="A2584">
        <v>12755</v>
      </c>
      <c r="B2584" s="1">
        <v>45530</v>
      </c>
      <c r="C2584" s="2">
        <f>YEAR(Table2[Order Date])</f>
        <v>2024</v>
      </c>
      <c r="D2584" s="2" t="str">
        <f>TEXT(Table2[Order Date],"mmm")</f>
        <v>Aug</v>
      </c>
      <c r="E2584" t="s">
        <v>5200</v>
      </c>
      <c r="F2584" t="s">
        <v>22</v>
      </c>
      <c r="G2584" t="s">
        <v>167</v>
      </c>
      <c r="H2584" t="str">
        <f>VLOOKUP(Table2[[#This Row],[City]], Table46[], 2, FALSE)</f>
        <v>Punjab</v>
      </c>
      <c r="I2584" t="s">
        <v>129</v>
      </c>
      <c r="J2584" t="s">
        <v>148</v>
      </c>
      <c r="K2584" t="s">
        <v>5201</v>
      </c>
      <c r="L2584" s="2">
        <v>5</v>
      </c>
      <c r="M2584" s="11">
        <v>5578</v>
      </c>
      <c r="N2584" s="6">
        <v>0</v>
      </c>
      <c r="O2584" s="4">
        <f>Table2[[#This Row],[Discount]]/100</f>
        <v>0</v>
      </c>
      <c r="P2584" s="4" t="str">
        <f>IF(Table2[[#This Row],[Discount%]]=0,"No Discount",
IF(Table2[[#This Row],[Discount%]]&lt;=0.1,"Medium Discount",
IF(Table2[[#This Row],[Discount%]]&lt;=0.2,"High Discount")))</f>
        <v>No Discount</v>
      </c>
      <c r="Q2584" s="9">
        <f>(Table2[Unit_Price]*Table2[Quantity])*(Table2[Discount]/100)</f>
        <v>0</v>
      </c>
      <c r="R2584" s="10">
        <v>27890</v>
      </c>
      <c r="S2584" s="10">
        <v>1860.7</v>
      </c>
      <c r="T2584" s="4">
        <f>Table2[Profit]/Table2[Sales]</f>
        <v>6.6715668698458228E-2</v>
      </c>
      <c r="U2584" t="s">
        <v>83</v>
      </c>
    </row>
    <row r="2585" spans="1:21" x14ac:dyDescent="0.35">
      <c r="A2585">
        <v>12756</v>
      </c>
      <c r="B2585" s="1">
        <v>45404</v>
      </c>
      <c r="C2585" s="2">
        <f>YEAR(Table2[Order Date])</f>
        <v>2024</v>
      </c>
      <c r="D2585" s="2" t="str">
        <f>TEXT(Table2[Order Date],"mmm")</f>
        <v>Apr</v>
      </c>
      <c r="E2585" t="s">
        <v>5202</v>
      </c>
      <c r="F2585" t="s">
        <v>15</v>
      </c>
      <c r="G2585" t="s">
        <v>93</v>
      </c>
      <c r="H2585" t="str">
        <f>VLOOKUP(Table2[[#This Row],[City]], Table46[], 2, FALSE)</f>
        <v>Tamil Nadu</v>
      </c>
      <c r="I2585" t="s">
        <v>42</v>
      </c>
      <c r="J2585" t="s">
        <v>43</v>
      </c>
      <c r="K2585" t="s">
        <v>4381</v>
      </c>
      <c r="L2585" s="2">
        <v>3</v>
      </c>
      <c r="M2585" s="11">
        <v>34869</v>
      </c>
      <c r="N2585" s="6">
        <v>20</v>
      </c>
      <c r="O2585" s="4">
        <f>Table2[[#This Row],[Discount]]/100</f>
        <v>0.2</v>
      </c>
      <c r="P2585" s="4" t="str">
        <f>IF(Table2[[#This Row],[Discount%]]=0,"No Discount",
IF(Table2[[#This Row],[Discount%]]&lt;=0.1,"Medium Discount",
IF(Table2[[#This Row],[Discount%]]&lt;=0.2,"High Discount")))</f>
        <v>High Discount</v>
      </c>
      <c r="Q2585" s="9">
        <f>(Table2[Unit_Price]*Table2[Quantity])*(Table2[Discount]/100)</f>
        <v>20921.400000000001</v>
      </c>
      <c r="R2585" s="10">
        <v>83685.600000000006</v>
      </c>
      <c r="S2585" s="10">
        <v>12244.9</v>
      </c>
      <c r="T2585" s="4">
        <f>Table2[Profit]/Table2[Sales]</f>
        <v>0.14632027493379982</v>
      </c>
      <c r="U2585" t="s">
        <v>33</v>
      </c>
    </row>
    <row r="2586" spans="1:21" x14ac:dyDescent="0.35">
      <c r="A2586">
        <v>12757</v>
      </c>
      <c r="B2586" s="1">
        <v>45767</v>
      </c>
      <c r="C2586" s="2">
        <f>YEAR(Table2[Order Date])</f>
        <v>2025</v>
      </c>
      <c r="D2586" s="2" t="str">
        <f>TEXT(Table2[Order Date],"mmm")</f>
        <v>Apr</v>
      </c>
      <c r="E2586" t="s">
        <v>5203</v>
      </c>
      <c r="F2586" t="s">
        <v>40</v>
      </c>
      <c r="G2586" t="s">
        <v>103</v>
      </c>
      <c r="H2586" t="str">
        <f>VLOOKUP(Table2[[#This Row],[City]], Table46[], 2, FALSE)</f>
        <v>Gujarat</v>
      </c>
      <c r="I2586" t="s">
        <v>129</v>
      </c>
      <c r="J2586" t="s">
        <v>164</v>
      </c>
      <c r="K2586" t="s">
        <v>5204</v>
      </c>
      <c r="L2586" s="2">
        <v>2</v>
      </c>
      <c r="M2586" s="11">
        <v>76698</v>
      </c>
      <c r="N2586" s="6">
        <v>5</v>
      </c>
      <c r="O2586" s="4">
        <f>Table2[[#This Row],[Discount]]/100</f>
        <v>0.05</v>
      </c>
      <c r="P2586" s="4" t="str">
        <f>IF(Table2[[#This Row],[Discount%]]=0,"No Discount",
IF(Table2[[#This Row],[Discount%]]&lt;=0.1,"Medium Discount",
IF(Table2[[#This Row],[Discount%]]&lt;=0.2,"High Discount")))</f>
        <v>Medium Discount</v>
      </c>
      <c r="Q2586" s="9">
        <f>(Table2[Unit_Price]*Table2[Quantity])*(Table2[Discount]/100)</f>
        <v>7669.8</v>
      </c>
      <c r="R2586" s="10">
        <v>145726.20000000001</v>
      </c>
      <c r="S2586" s="10">
        <v>20448.21</v>
      </c>
      <c r="T2586" s="4">
        <f>Table2[Profit]/Table2[Sales]</f>
        <v>0.14031937976836009</v>
      </c>
      <c r="U2586" t="s">
        <v>38</v>
      </c>
    </row>
    <row r="2587" spans="1:21" x14ac:dyDescent="0.35">
      <c r="A2587">
        <v>12758</v>
      </c>
      <c r="B2587" s="1">
        <v>45495</v>
      </c>
      <c r="C2587" s="2">
        <f>YEAR(Table2[Order Date])</f>
        <v>2024</v>
      </c>
      <c r="D2587" s="2" t="str">
        <f>TEXT(Table2[Order Date],"mmm")</f>
        <v>Jul</v>
      </c>
      <c r="E2587" t="s">
        <v>5205</v>
      </c>
      <c r="F2587" t="s">
        <v>15</v>
      </c>
      <c r="G2587" t="s">
        <v>174</v>
      </c>
      <c r="H2587" t="str">
        <f>VLOOKUP(Table2[[#This Row],[City]], Table46[], 2, FALSE)</f>
        <v>Tamil Nadu</v>
      </c>
      <c r="I2587" t="s">
        <v>69</v>
      </c>
      <c r="J2587" t="s">
        <v>517</v>
      </c>
      <c r="K2587" t="s">
        <v>5206</v>
      </c>
      <c r="L2587" s="2">
        <v>4</v>
      </c>
      <c r="M2587" s="11">
        <v>28797</v>
      </c>
      <c r="N2587" s="6">
        <v>15</v>
      </c>
      <c r="O2587" s="4">
        <f>Table2[[#This Row],[Discount]]/100</f>
        <v>0.15</v>
      </c>
      <c r="P2587" s="4" t="str">
        <f>IF(Table2[[#This Row],[Discount%]]=0,"No Discount",
IF(Table2[[#This Row],[Discount%]]&lt;=0.1,"Medium Discount",
IF(Table2[[#This Row],[Discount%]]&lt;=0.2,"High Discount")))</f>
        <v>High Discount</v>
      </c>
      <c r="Q2587" s="9">
        <f>(Table2[Unit_Price]*Table2[Quantity])*(Table2[Discount]/100)</f>
        <v>17278.2</v>
      </c>
      <c r="R2587" s="10">
        <v>97909.8</v>
      </c>
      <c r="S2587" s="10">
        <v>16843.38</v>
      </c>
      <c r="T2587" s="4">
        <f>Table2[Profit]/Table2[Sales]</f>
        <v>0.17202956190289431</v>
      </c>
      <c r="U2587" t="s">
        <v>33</v>
      </c>
    </row>
    <row r="2588" spans="1:21" x14ac:dyDescent="0.35">
      <c r="A2588">
        <v>12759</v>
      </c>
      <c r="B2588" s="1">
        <v>45406</v>
      </c>
      <c r="C2588" s="2">
        <f>YEAR(Table2[Order Date])</f>
        <v>2024</v>
      </c>
      <c r="D2588" s="2" t="str">
        <f>TEXT(Table2[Order Date],"mmm")</f>
        <v>Apr</v>
      </c>
      <c r="E2588" t="s">
        <v>5207</v>
      </c>
      <c r="F2588" t="s">
        <v>22</v>
      </c>
      <c r="G2588" t="s">
        <v>74</v>
      </c>
      <c r="H2588" t="str">
        <f>VLOOKUP(Table2[[#This Row],[City]], Table46[], 2, FALSE)</f>
        <v>Chandigarh</v>
      </c>
      <c r="I2588" t="s">
        <v>30</v>
      </c>
      <c r="J2588" t="s">
        <v>104</v>
      </c>
      <c r="K2588" t="s">
        <v>4040</v>
      </c>
      <c r="L2588" s="2">
        <v>1</v>
      </c>
      <c r="M2588" s="11">
        <v>33692</v>
      </c>
      <c r="N2588" s="6">
        <v>5</v>
      </c>
      <c r="O2588" s="4">
        <f>Table2[[#This Row],[Discount]]/100</f>
        <v>0.05</v>
      </c>
      <c r="P2588" s="4" t="str">
        <f>IF(Table2[[#This Row],[Discount%]]=0,"No Discount",
IF(Table2[[#This Row],[Discount%]]&lt;=0.1,"Medium Discount",
IF(Table2[[#This Row],[Discount%]]&lt;=0.2,"High Discount")))</f>
        <v>Medium Discount</v>
      </c>
      <c r="Q2588" s="9">
        <f>(Table2[Unit_Price]*Table2[Quantity])*(Table2[Discount]/100)</f>
        <v>1684.6000000000001</v>
      </c>
      <c r="R2588" s="10">
        <v>32007.4</v>
      </c>
      <c r="S2588" s="10">
        <v>5869.21</v>
      </c>
      <c r="T2588" s="4">
        <f>Table2[Profit]/Table2[Sales]</f>
        <v>0.18337040809312846</v>
      </c>
      <c r="U2588" t="s">
        <v>33</v>
      </c>
    </row>
    <row r="2589" spans="1:21" x14ac:dyDescent="0.35">
      <c r="A2589">
        <v>12760</v>
      </c>
      <c r="B2589" s="1">
        <v>45458</v>
      </c>
      <c r="C2589" s="2">
        <f>YEAR(Table2[Order Date])</f>
        <v>2024</v>
      </c>
      <c r="D2589" s="2" t="str">
        <f>TEXT(Table2[Order Date],"mmm")</f>
        <v>Jun</v>
      </c>
      <c r="E2589" t="s">
        <v>5208</v>
      </c>
      <c r="F2589" t="s">
        <v>40</v>
      </c>
      <c r="G2589" t="s">
        <v>50</v>
      </c>
      <c r="H2589" t="str">
        <f>VLOOKUP(Table2[[#This Row],[City]], Table46[], 2, FALSE)</f>
        <v>Maharashtra</v>
      </c>
      <c r="I2589" t="s">
        <v>75</v>
      </c>
      <c r="J2589" t="s">
        <v>409</v>
      </c>
      <c r="K2589" t="s">
        <v>5209</v>
      </c>
      <c r="L2589" s="2">
        <v>1</v>
      </c>
      <c r="M2589" s="11">
        <v>13549</v>
      </c>
      <c r="N2589" s="6">
        <v>20</v>
      </c>
      <c r="O2589" s="4">
        <f>Table2[[#This Row],[Discount]]/100</f>
        <v>0.2</v>
      </c>
      <c r="P2589" s="4" t="str">
        <f>IF(Table2[[#This Row],[Discount%]]=0,"No Discount",
IF(Table2[[#This Row],[Discount%]]&lt;=0.1,"Medium Discount",
IF(Table2[[#This Row],[Discount%]]&lt;=0.2,"High Discount")))</f>
        <v>High Discount</v>
      </c>
      <c r="Q2589" s="9">
        <f>(Table2[Unit_Price]*Table2[Quantity])*(Table2[Discount]/100)</f>
        <v>2709.8</v>
      </c>
      <c r="R2589" s="10">
        <v>10839.2</v>
      </c>
      <c r="S2589" s="10">
        <v>677.38</v>
      </c>
      <c r="T2589" s="4">
        <f>Table2[Profit]/Table2[Sales]</f>
        <v>6.2493541958816144E-2</v>
      </c>
      <c r="U2589" t="s">
        <v>20</v>
      </c>
    </row>
    <row r="2590" spans="1:21" x14ac:dyDescent="0.35">
      <c r="A2590">
        <v>12761</v>
      </c>
      <c r="B2590" s="1">
        <v>45345</v>
      </c>
      <c r="C2590" s="2">
        <f>YEAR(Table2[Order Date])</f>
        <v>2024</v>
      </c>
      <c r="D2590" s="2" t="str">
        <f>TEXT(Table2[Order Date],"mmm")</f>
        <v>Feb</v>
      </c>
      <c r="E2590" t="s">
        <v>5210</v>
      </c>
      <c r="F2590" t="s">
        <v>28</v>
      </c>
      <c r="G2590" t="s">
        <v>85</v>
      </c>
      <c r="H2590" t="str">
        <f>VLOOKUP(Table2[[#This Row],[City]], Table46[], 2, FALSE)</f>
        <v>Odisha</v>
      </c>
      <c r="I2590" t="s">
        <v>46</v>
      </c>
      <c r="J2590" t="s">
        <v>126</v>
      </c>
      <c r="K2590" t="s">
        <v>3109</v>
      </c>
      <c r="L2590" s="2">
        <v>3</v>
      </c>
      <c r="M2590" s="11">
        <v>15658</v>
      </c>
      <c r="N2590" s="6">
        <v>15</v>
      </c>
      <c r="O2590" s="4">
        <f>Table2[[#This Row],[Discount]]/100</f>
        <v>0.15</v>
      </c>
      <c r="P2590" s="4" t="str">
        <f>IF(Table2[[#This Row],[Discount%]]=0,"No Discount",
IF(Table2[[#This Row],[Discount%]]&lt;=0.1,"Medium Discount",
IF(Table2[[#This Row],[Discount%]]&lt;=0.2,"High Discount")))</f>
        <v>High Discount</v>
      </c>
      <c r="Q2590" s="9">
        <f>(Table2[Unit_Price]*Table2[Quantity])*(Table2[Discount]/100)</f>
        <v>7046.0999999999995</v>
      </c>
      <c r="R2590" s="10">
        <v>39927.9</v>
      </c>
      <c r="S2590" s="10">
        <v>3738.65</v>
      </c>
      <c r="T2590" s="4">
        <f>Table2[Profit]/Table2[Sales]</f>
        <v>9.363502713641339E-2</v>
      </c>
      <c r="U2590" t="s">
        <v>20</v>
      </c>
    </row>
    <row r="2591" spans="1:21" x14ac:dyDescent="0.35">
      <c r="A2591">
        <v>12762</v>
      </c>
      <c r="B2591" s="1">
        <v>45799</v>
      </c>
      <c r="C2591" s="2">
        <f>YEAR(Table2[Order Date])</f>
        <v>2025</v>
      </c>
      <c r="D2591" s="2" t="str">
        <f>TEXT(Table2[Order Date],"mmm")</f>
        <v>May</v>
      </c>
      <c r="E2591" t="s">
        <v>5211</v>
      </c>
      <c r="F2591" t="s">
        <v>28</v>
      </c>
      <c r="G2591" t="s">
        <v>114</v>
      </c>
      <c r="H2591" t="str">
        <f>VLOOKUP(Table2[[#This Row],[City]], Table46[], 2, FALSE)</f>
        <v>Jharkhand</v>
      </c>
      <c r="I2591" t="s">
        <v>129</v>
      </c>
      <c r="J2591" t="s">
        <v>148</v>
      </c>
      <c r="K2591" t="s">
        <v>5212</v>
      </c>
      <c r="L2591" s="2">
        <v>4</v>
      </c>
      <c r="M2591" s="11">
        <v>69498</v>
      </c>
      <c r="N2591" s="6">
        <v>10</v>
      </c>
      <c r="O2591" s="4">
        <f>Table2[[#This Row],[Discount]]/100</f>
        <v>0.1</v>
      </c>
      <c r="P2591" s="4" t="str">
        <f>IF(Table2[[#This Row],[Discount%]]=0,"No Discount",
IF(Table2[[#This Row],[Discount%]]&lt;=0.1,"Medium Discount",
IF(Table2[[#This Row],[Discount%]]&lt;=0.2,"High Discount")))</f>
        <v>Medium Discount</v>
      </c>
      <c r="Q2591" s="9">
        <f>(Table2[Unit_Price]*Table2[Quantity])*(Table2[Discount]/100)</f>
        <v>27799.200000000001</v>
      </c>
      <c r="R2591" s="10">
        <v>250192.8</v>
      </c>
      <c r="S2591" s="10">
        <v>57427.33</v>
      </c>
      <c r="T2591" s="4">
        <f>Table2[Profit]/Table2[Sales]</f>
        <v>0.22953230468662569</v>
      </c>
      <c r="U2591" t="s">
        <v>72</v>
      </c>
    </row>
    <row r="2592" spans="1:21" x14ac:dyDescent="0.35">
      <c r="A2592">
        <v>12763</v>
      </c>
      <c r="B2592" s="1">
        <v>45320</v>
      </c>
      <c r="C2592" s="2">
        <f>YEAR(Table2[Order Date])</f>
        <v>2024</v>
      </c>
      <c r="D2592" s="2" t="str">
        <f>TEXT(Table2[Order Date],"mmm")</f>
        <v>Jan</v>
      </c>
      <c r="E2592" t="s">
        <v>5213</v>
      </c>
      <c r="F2592" t="s">
        <v>28</v>
      </c>
      <c r="G2592" t="s">
        <v>85</v>
      </c>
      <c r="H2592" t="str">
        <f>VLOOKUP(Table2[[#This Row],[City]], Table46[], 2, FALSE)</f>
        <v>Odisha</v>
      </c>
      <c r="I2592" t="s">
        <v>75</v>
      </c>
      <c r="J2592" t="s">
        <v>307</v>
      </c>
      <c r="K2592" t="s">
        <v>1557</v>
      </c>
      <c r="L2592" s="2">
        <v>4</v>
      </c>
      <c r="M2592" s="11">
        <v>28885</v>
      </c>
      <c r="N2592" s="6">
        <v>20</v>
      </c>
      <c r="O2592" s="4">
        <f>Table2[[#This Row],[Discount]]/100</f>
        <v>0.2</v>
      </c>
      <c r="P2592" s="4" t="str">
        <f>IF(Table2[[#This Row],[Discount%]]=0,"No Discount",
IF(Table2[[#This Row],[Discount%]]&lt;=0.1,"Medium Discount",
IF(Table2[[#This Row],[Discount%]]&lt;=0.2,"High Discount")))</f>
        <v>High Discount</v>
      </c>
      <c r="Q2592" s="9">
        <f>(Table2[Unit_Price]*Table2[Quantity])*(Table2[Discount]/100)</f>
        <v>23108</v>
      </c>
      <c r="R2592" s="10">
        <v>92432</v>
      </c>
      <c r="S2592" s="10">
        <v>6688.35</v>
      </c>
      <c r="T2592" s="4">
        <f>Table2[Profit]/Table2[Sales]</f>
        <v>7.2359680630084827E-2</v>
      </c>
      <c r="U2592" t="s">
        <v>38</v>
      </c>
    </row>
    <row r="2593" spans="1:21" x14ac:dyDescent="0.35">
      <c r="A2593">
        <v>12764</v>
      </c>
      <c r="B2593" s="1">
        <v>45323</v>
      </c>
      <c r="C2593" s="2">
        <f>YEAR(Table2[Order Date])</f>
        <v>2024</v>
      </c>
      <c r="D2593" s="2" t="str">
        <f>TEXT(Table2[Order Date],"mmm")</f>
        <v>Feb</v>
      </c>
      <c r="E2593" t="s">
        <v>5214</v>
      </c>
      <c r="F2593" t="s">
        <v>22</v>
      </c>
      <c r="G2593" t="s">
        <v>58</v>
      </c>
      <c r="H2593" t="str">
        <f>VLOOKUP(Table2[[#This Row],[City]], Table46[], 2, FALSE)</f>
        <v>Rajashtan</v>
      </c>
      <c r="I2593" t="s">
        <v>17</v>
      </c>
      <c r="J2593" t="s">
        <v>100</v>
      </c>
      <c r="K2593" t="s">
        <v>2671</v>
      </c>
      <c r="L2593" s="2">
        <v>1</v>
      </c>
      <c r="M2593" s="11">
        <v>52476</v>
      </c>
      <c r="N2593" s="6">
        <v>5</v>
      </c>
      <c r="O2593" s="4">
        <f>Table2[[#This Row],[Discount]]/100</f>
        <v>0.05</v>
      </c>
      <c r="P2593" s="4" t="str">
        <f>IF(Table2[[#This Row],[Discount%]]=0,"No Discount",
IF(Table2[[#This Row],[Discount%]]&lt;=0.1,"Medium Discount",
IF(Table2[[#This Row],[Discount%]]&lt;=0.2,"High Discount")))</f>
        <v>Medium Discount</v>
      </c>
      <c r="Q2593" s="9">
        <f>(Table2[Unit_Price]*Table2[Quantity])*(Table2[Discount]/100)</f>
        <v>2623.8</v>
      </c>
      <c r="R2593" s="10">
        <v>49852.2</v>
      </c>
      <c r="S2593" s="10">
        <v>3203.67</v>
      </c>
      <c r="T2593" s="4">
        <f>Table2[Profit]/Table2[Sales]</f>
        <v>6.4263362499548671E-2</v>
      </c>
      <c r="U2593" t="s">
        <v>83</v>
      </c>
    </row>
    <row r="2594" spans="1:21" x14ac:dyDescent="0.35">
      <c r="A2594">
        <v>12765</v>
      </c>
      <c r="B2594" s="1">
        <v>45564</v>
      </c>
      <c r="C2594" s="2">
        <f>YEAR(Table2[Order Date])</f>
        <v>2024</v>
      </c>
      <c r="D2594" s="2" t="str">
        <f>TEXT(Table2[Order Date],"mmm")</f>
        <v>Sep</v>
      </c>
      <c r="E2594" t="s">
        <v>5215</v>
      </c>
      <c r="F2594" t="s">
        <v>40</v>
      </c>
      <c r="G2594" t="s">
        <v>103</v>
      </c>
      <c r="H2594" t="str">
        <f>VLOOKUP(Table2[[#This Row],[City]], Table46[], 2, FALSE)</f>
        <v>Gujarat</v>
      </c>
      <c r="I2594" t="s">
        <v>86</v>
      </c>
      <c r="J2594" t="s">
        <v>90</v>
      </c>
      <c r="K2594" t="s">
        <v>5216</v>
      </c>
      <c r="L2594" s="2">
        <v>3</v>
      </c>
      <c r="M2594" s="11">
        <v>34517</v>
      </c>
      <c r="N2594" s="6">
        <v>20</v>
      </c>
      <c r="O2594" s="4">
        <f>Table2[[#This Row],[Discount]]/100</f>
        <v>0.2</v>
      </c>
      <c r="P2594" s="4" t="str">
        <f>IF(Table2[[#This Row],[Discount%]]=0,"No Discount",
IF(Table2[[#This Row],[Discount%]]&lt;=0.1,"Medium Discount",
IF(Table2[[#This Row],[Discount%]]&lt;=0.2,"High Discount")))</f>
        <v>High Discount</v>
      </c>
      <c r="Q2594" s="9">
        <f>(Table2[Unit_Price]*Table2[Quantity])*(Table2[Discount]/100)</f>
        <v>20710.2</v>
      </c>
      <c r="R2594" s="10">
        <v>82840.800000000003</v>
      </c>
      <c r="S2594" s="10">
        <v>20691.97</v>
      </c>
      <c r="T2594" s="4">
        <f>Table2[Profit]/Table2[Sales]</f>
        <v>0.24977993935355525</v>
      </c>
      <c r="U2594" t="s">
        <v>38</v>
      </c>
    </row>
    <row r="2595" spans="1:21" x14ac:dyDescent="0.35">
      <c r="A2595">
        <v>12766</v>
      </c>
      <c r="B2595" s="1">
        <v>45623</v>
      </c>
      <c r="C2595" s="2">
        <f>YEAR(Table2[Order Date])</f>
        <v>2024</v>
      </c>
      <c r="D2595" s="2" t="str">
        <f>TEXT(Table2[Order Date],"mmm")</f>
        <v>Nov</v>
      </c>
      <c r="E2595" t="s">
        <v>5217</v>
      </c>
      <c r="F2595" t="s">
        <v>28</v>
      </c>
      <c r="G2595" t="s">
        <v>85</v>
      </c>
      <c r="H2595" t="str">
        <f>VLOOKUP(Table2[[#This Row],[City]], Table46[], 2, FALSE)</f>
        <v>Odisha</v>
      </c>
      <c r="I2595" t="s">
        <v>24</v>
      </c>
      <c r="J2595" t="s">
        <v>133</v>
      </c>
      <c r="K2595" t="s">
        <v>5218</v>
      </c>
      <c r="L2595" s="2">
        <v>3</v>
      </c>
      <c r="M2595" s="11">
        <v>63667</v>
      </c>
      <c r="N2595" s="6">
        <v>10</v>
      </c>
      <c r="O2595" s="4">
        <f>Table2[[#This Row],[Discount]]/100</f>
        <v>0.1</v>
      </c>
      <c r="P2595" s="4" t="str">
        <f>IF(Table2[[#This Row],[Discount%]]=0,"No Discount",
IF(Table2[[#This Row],[Discount%]]&lt;=0.1,"Medium Discount",
IF(Table2[[#This Row],[Discount%]]&lt;=0.2,"High Discount")))</f>
        <v>Medium Discount</v>
      </c>
      <c r="Q2595" s="9">
        <f>(Table2[Unit_Price]*Table2[Quantity])*(Table2[Discount]/100)</f>
        <v>19100.100000000002</v>
      </c>
      <c r="R2595" s="10">
        <v>171900.9</v>
      </c>
      <c r="S2595" s="10">
        <v>40093.57</v>
      </c>
      <c r="T2595" s="4">
        <f>Table2[Profit]/Table2[Sales]</f>
        <v>0.23323653337475256</v>
      </c>
      <c r="U2595" t="s">
        <v>72</v>
      </c>
    </row>
    <row r="2596" spans="1:21" x14ac:dyDescent="0.35">
      <c r="A2596">
        <v>12768</v>
      </c>
      <c r="B2596" s="1">
        <v>45594</v>
      </c>
      <c r="C2596" s="2">
        <f>YEAR(Table2[Order Date])</f>
        <v>2024</v>
      </c>
      <c r="D2596" s="2" t="str">
        <f>TEXT(Table2[Order Date],"mmm")</f>
        <v>Oct</v>
      </c>
      <c r="E2596" t="s">
        <v>5219</v>
      </c>
      <c r="F2596" t="s">
        <v>40</v>
      </c>
      <c r="G2596" t="s">
        <v>41</v>
      </c>
      <c r="H2596" t="str">
        <f>VLOOKUP(Table2[[#This Row],[City]], Table46[], 2, FALSE)</f>
        <v>Maharashtra</v>
      </c>
      <c r="I2596" t="s">
        <v>69</v>
      </c>
      <c r="J2596" t="s">
        <v>123</v>
      </c>
      <c r="K2596" t="s">
        <v>5220</v>
      </c>
      <c r="L2596" s="2">
        <v>3</v>
      </c>
      <c r="M2596" s="11">
        <v>43225</v>
      </c>
      <c r="N2596" s="6">
        <v>10</v>
      </c>
      <c r="O2596" s="4">
        <f>Table2[[#This Row],[Discount]]/100</f>
        <v>0.1</v>
      </c>
      <c r="P2596" s="4" t="str">
        <f>IF(Table2[[#This Row],[Discount%]]=0,"No Discount",
IF(Table2[[#This Row],[Discount%]]&lt;=0.1,"Medium Discount",
IF(Table2[[#This Row],[Discount%]]&lt;=0.2,"High Discount")))</f>
        <v>Medium Discount</v>
      </c>
      <c r="Q2596" s="9">
        <f>(Table2[Unit_Price]*Table2[Quantity])*(Table2[Discount]/100)</f>
        <v>12967.5</v>
      </c>
      <c r="R2596" s="10">
        <v>116707.5</v>
      </c>
      <c r="S2596" s="10">
        <v>19903.93</v>
      </c>
      <c r="T2596" s="4">
        <f>Table2[Profit]/Table2[Sales]</f>
        <v>0.17054542338752865</v>
      </c>
      <c r="U2596" t="s">
        <v>83</v>
      </c>
    </row>
    <row r="2597" spans="1:21" x14ac:dyDescent="0.35">
      <c r="A2597">
        <v>12769</v>
      </c>
      <c r="B2597" s="1">
        <v>45864</v>
      </c>
      <c r="C2597" s="2">
        <f>YEAR(Table2[Order Date])</f>
        <v>2025</v>
      </c>
      <c r="D2597" s="2" t="str">
        <f>TEXT(Table2[Order Date],"mmm")</f>
        <v>Jul</v>
      </c>
      <c r="E2597" t="s">
        <v>5221</v>
      </c>
      <c r="F2597" t="s">
        <v>28</v>
      </c>
      <c r="G2597" t="s">
        <v>85</v>
      </c>
      <c r="H2597" t="str">
        <f>VLOOKUP(Table2[[#This Row],[City]], Table46[], 2, FALSE)</f>
        <v>Odisha</v>
      </c>
      <c r="I2597" t="s">
        <v>46</v>
      </c>
      <c r="J2597" t="s">
        <v>201</v>
      </c>
      <c r="K2597" t="s">
        <v>5222</v>
      </c>
      <c r="L2597" s="2">
        <v>1</v>
      </c>
      <c r="M2597" s="11">
        <v>2293</v>
      </c>
      <c r="N2597" s="6">
        <v>5</v>
      </c>
      <c r="O2597" s="4">
        <f>Table2[[#This Row],[Discount]]/100</f>
        <v>0.05</v>
      </c>
      <c r="P2597" s="4" t="str">
        <f>IF(Table2[[#This Row],[Discount%]]=0,"No Discount",
IF(Table2[[#This Row],[Discount%]]&lt;=0.1,"Medium Discount",
IF(Table2[[#This Row],[Discount%]]&lt;=0.2,"High Discount")))</f>
        <v>Medium Discount</v>
      </c>
      <c r="Q2597" s="9">
        <f>(Table2[Unit_Price]*Table2[Quantity])*(Table2[Discount]/100)</f>
        <v>114.65</v>
      </c>
      <c r="R2597" s="10">
        <v>2178.35</v>
      </c>
      <c r="S2597" s="10">
        <v>315.45</v>
      </c>
      <c r="T2597" s="4">
        <f>Table2[Profit]/Table2[Sales]</f>
        <v>0.14481143985126357</v>
      </c>
      <c r="U2597" t="s">
        <v>20</v>
      </c>
    </row>
    <row r="2598" spans="1:21" x14ac:dyDescent="0.35">
      <c r="A2598">
        <v>12770</v>
      </c>
      <c r="B2598" s="1">
        <v>45246</v>
      </c>
      <c r="C2598" s="2">
        <f>YEAR(Table2[Order Date])</f>
        <v>2023</v>
      </c>
      <c r="D2598" s="2" t="str">
        <f>TEXT(Table2[Order Date],"mmm")</f>
        <v>Nov</v>
      </c>
      <c r="E2598" t="s">
        <v>5223</v>
      </c>
      <c r="F2598" t="s">
        <v>28</v>
      </c>
      <c r="G2598" t="s">
        <v>29</v>
      </c>
      <c r="H2598" t="str">
        <f>VLOOKUP(Table2[[#This Row],[City]], Table46[], 2, FALSE)</f>
        <v>Bihar</v>
      </c>
      <c r="I2598" t="s">
        <v>86</v>
      </c>
      <c r="J2598" t="s">
        <v>90</v>
      </c>
      <c r="K2598" t="s">
        <v>5224</v>
      </c>
      <c r="L2598" s="2">
        <v>3</v>
      </c>
      <c r="M2598" s="11">
        <v>63870</v>
      </c>
      <c r="N2598" s="6">
        <v>5</v>
      </c>
      <c r="O2598" s="4">
        <f>Table2[[#This Row],[Discount]]/100</f>
        <v>0.05</v>
      </c>
      <c r="P2598" s="4" t="str">
        <f>IF(Table2[[#This Row],[Discount%]]=0,"No Discount",
IF(Table2[[#This Row],[Discount%]]&lt;=0.1,"Medium Discount",
IF(Table2[[#This Row],[Discount%]]&lt;=0.2,"High Discount")))</f>
        <v>Medium Discount</v>
      </c>
      <c r="Q2598" s="9">
        <f>(Table2[Unit_Price]*Table2[Quantity])*(Table2[Discount]/100)</f>
        <v>9580.5</v>
      </c>
      <c r="R2598" s="10">
        <v>182029.5</v>
      </c>
      <c r="S2598" s="10">
        <v>21659.88</v>
      </c>
      <c r="T2598" s="4">
        <f>Table2[Profit]/Table2[Sales]</f>
        <v>0.11899104266066765</v>
      </c>
      <c r="U2598" t="s">
        <v>38</v>
      </c>
    </row>
    <row r="2599" spans="1:21" x14ac:dyDescent="0.35">
      <c r="A2599">
        <v>12771</v>
      </c>
      <c r="B2599" s="1">
        <v>45462</v>
      </c>
      <c r="C2599" s="2">
        <f>YEAR(Table2[Order Date])</f>
        <v>2024</v>
      </c>
      <c r="D2599" s="2" t="str">
        <f>TEXT(Table2[Order Date],"mmm")</f>
        <v>Jun</v>
      </c>
      <c r="E2599" t="s">
        <v>5225</v>
      </c>
      <c r="F2599" t="s">
        <v>15</v>
      </c>
      <c r="G2599" t="s">
        <v>68</v>
      </c>
      <c r="H2599" t="str">
        <f>VLOOKUP(Table2[[#This Row],[City]], Table46[], 2, FALSE)</f>
        <v>Telangana</v>
      </c>
      <c r="I2599" t="s">
        <v>75</v>
      </c>
      <c r="J2599" t="s">
        <v>307</v>
      </c>
      <c r="K2599" t="s">
        <v>5226</v>
      </c>
      <c r="L2599" s="2">
        <v>4</v>
      </c>
      <c r="M2599" s="11">
        <v>59205</v>
      </c>
      <c r="N2599" s="6">
        <v>15</v>
      </c>
      <c r="O2599" s="4">
        <f>Table2[[#This Row],[Discount]]/100</f>
        <v>0.15</v>
      </c>
      <c r="P2599" s="4" t="str">
        <f>IF(Table2[[#This Row],[Discount%]]=0,"No Discount",
IF(Table2[[#This Row],[Discount%]]&lt;=0.1,"Medium Discount",
IF(Table2[[#This Row],[Discount%]]&lt;=0.2,"High Discount")))</f>
        <v>High Discount</v>
      </c>
      <c r="Q2599" s="9">
        <f>(Table2[Unit_Price]*Table2[Quantity])*(Table2[Discount]/100)</f>
        <v>35523</v>
      </c>
      <c r="R2599" s="10">
        <v>201297</v>
      </c>
      <c r="S2599" s="10">
        <v>49495.15</v>
      </c>
      <c r="T2599" s="4">
        <f>Table2[Profit]/Table2[Sales]</f>
        <v>0.2458812103508746</v>
      </c>
      <c r="U2599" t="s">
        <v>20</v>
      </c>
    </row>
    <row r="2600" spans="1:21" x14ac:dyDescent="0.35">
      <c r="A2600">
        <v>12772</v>
      </c>
      <c r="B2600" s="1">
        <v>45290</v>
      </c>
      <c r="C2600" s="2">
        <f>YEAR(Table2[Order Date])</f>
        <v>2023</v>
      </c>
      <c r="D2600" s="2" t="str">
        <f>TEXT(Table2[Order Date],"mmm")</f>
        <v>Dec</v>
      </c>
      <c r="E2600" t="s">
        <v>5227</v>
      </c>
      <c r="F2600" t="s">
        <v>28</v>
      </c>
      <c r="G2600" t="s">
        <v>85</v>
      </c>
      <c r="H2600" t="str">
        <f>VLOOKUP(Table2[[#This Row],[City]], Table46[], 2, FALSE)</f>
        <v>Odisha</v>
      </c>
      <c r="I2600" t="s">
        <v>24</v>
      </c>
      <c r="J2600" t="s">
        <v>133</v>
      </c>
      <c r="K2600" t="s">
        <v>4636</v>
      </c>
      <c r="L2600" s="2">
        <v>5</v>
      </c>
      <c r="M2600" s="11">
        <v>75327</v>
      </c>
      <c r="N2600" s="6">
        <v>10</v>
      </c>
      <c r="O2600" s="4">
        <f>Table2[[#This Row],[Discount]]/100</f>
        <v>0.1</v>
      </c>
      <c r="P2600" s="4" t="str">
        <f>IF(Table2[[#This Row],[Discount%]]=0,"No Discount",
IF(Table2[[#This Row],[Discount%]]&lt;=0.1,"Medium Discount",
IF(Table2[[#This Row],[Discount%]]&lt;=0.2,"High Discount")))</f>
        <v>Medium Discount</v>
      </c>
      <c r="Q2600" s="9">
        <f>(Table2[Unit_Price]*Table2[Quantity])*(Table2[Discount]/100)</f>
        <v>37663.5</v>
      </c>
      <c r="R2600" s="10">
        <v>338971.5</v>
      </c>
      <c r="S2600" s="10">
        <v>22101.23</v>
      </c>
      <c r="T2600" s="4">
        <f>Table2[Profit]/Table2[Sales]</f>
        <v>6.5200850218971207E-2</v>
      </c>
      <c r="U2600" t="s">
        <v>33</v>
      </c>
    </row>
    <row r="2601" spans="1:21" x14ac:dyDescent="0.35">
      <c r="A2601">
        <v>12773</v>
      </c>
      <c r="B2601" s="1">
        <v>45685</v>
      </c>
      <c r="C2601" s="2">
        <f>YEAR(Table2[Order Date])</f>
        <v>2025</v>
      </c>
      <c r="D2601" s="2" t="str">
        <f>TEXT(Table2[Order Date],"mmm")</f>
        <v>Jan</v>
      </c>
      <c r="E2601" t="s">
        <v>5228</v>
      </c>
      <c r="F2601" t="s">
        <v>28</v>
      </c>
      <c r="G2601" t="s">
        <v>114</v>
      </c>
      <c r="H2601" t="str">
        <f>VLOOKUP(Table2[[#This Row],[City]], Table46[], 2, FALSE)</f>
        <v>Jharkhand</v>
      </c>
      <c r="I2601" t="s">
        <v>24</v>
      </c>
      <c r="J2601" t="s">
        <v>36</v>
      </c>
      <c r="K2601" t="s">
        <v>5229</v>
      </c>
      <c r="L2601" s="2">
        <v>4</v>
      </c>
      <c r="M2601" s="11">
        <v>30064</v>
      </c>
      <c r="N2601" s="6">
        <v>15</v>
      </c>
      <c r="O2601" s="4">
        <f>Table2[[#This Row],[Discount]]/100</f>
        <v>0.15</v>
      </c>
      <c r="P2601" s="4" t="str">
        <f>IF(Table2[[#This Row],[Discount%]]=0,"No Discount",
IF(Table2[[#This Row],[Discount%]]&lt;=0.1,"Medium Discount",
IF(Table2[[#This Row],[Discount%]]&lt;=0.2,"High Discount")))</f>
        <v>High Discount</v>
      </c>
      <c r="Q2601" s="9">
        <f>(Table2[Unit_Price]*Table2[Quantity])*(Table2[Discount]/100)</f>
        <v>18038.399999999998</v>
      </c>
      <c r="R2601" s="10">
        <v>102217.60000000001</v>
      </c>
      <c r="S2601" s="10">
        <v>12232.26</v>
      </c>
      <c r="T2601" s="4">
        <f>Table2[Profit]/Table2[Sales]</f>
        <v>0.11966882415552703</v>
      </c>
      <c r="U2601" t="s">
        <v>83</v>
      </c>
    </row>
    <row r="2602" spans="1:21" x14ac:dyDescent="0.35">
      <c r="A2602">
        <v>12775</v>
      </c>
      <c r="B2602" s="1">
        <v>45243</v>
      </c>
      <c r="C2602" s="2">
        <f>YEAR(Table2[Order Date])</f>
        <v>2023</v>
      </c>
      <c r="D2602" s="2" t="str">
        <f>TEXT(Table2[Order Date],"mmm")</f>
        <v>Nov</v>
      </c>
      <c r="E2602" t="s">
        <v>5232</v>
      </c>
      <c r="F2602" t="s">
        <v>40</v>
      </c>
      <c r="G2602" t="s">
        <v>50</v>
      </c>
      <c r="H2602" t="str">
        <f>VLOOKUP(Table2[[#This Row],[City]], Table46[], 2, FALSE)</f>
        <v>Maharashtra</v>
      </c>
      <c r="I2602" t="s">
        <v>17</v>
      </c>
      <c r="J2602" t="s">
        <v>18</v>
      </c>
      <c r="K2602" t="s">
        <v>5233</v>
      </c>
      <c r="L2602" s="2">
        <v>3</v>
      </c>
      <c r="M2602" s="11">
        <v>6900</v>
      </c>
      <c r="N2602" s="6">
        <v>10</v>
      </c>
      <c r="O2602" s="4">
        <f>Table2[[#This Row],[Discount]]/100</f>
        <v>0.1</v>
      </c>
      <c r="P2602" s="4" t="str">
        <f>IF(Table2[[#This Row],[Discount%]]=0,"No Discount",
IF(Table2[[#This Row],[Discount%]]&lt;=0.1,"Medium Discount",
IF(Table2[[#This Row],[Discount%]]&lt;=0.2,"High Discount")))</f>
        <v>Medium Discount</v>
      </c>
      <c r="Q2602" s="9">
        <f>(Table2[Unit_Price]*Table2[Quantity])*(Table2[Discount]/100)</f>
        <v>2070</v>
      </c>
      <c r="R2602" s="10">
        <v>18630</v>
      </c>
      <c r="S2602" s="10">
        <v>1718.23</v>
      </c>
      <c r="T2602" s="4">
        <f>Table2[Profit]/Table2[Sales]</f>
        <v>9.2229200214707457E-2</v>
      </c>
      <c r="U2602" t="s">
        <v>83</v>
      </c>
    </row>
    <row r="2603" spans="1:21" x14ac:dyDescent="0.35">
      <c r="A2603">
        <v>12776</v>
      </c>
      <c r="B2603" s="1">
        <v>45917</v>
      </c>
      <c r="C2603" s="2">
        <f>YEAR(Table2[Order Date])</f>
        <v>2025</v>
      </c>
      <c r="D2603" s="2" t="str">
        <f>TEXT(Table2[Order Date],"mmm")</f>
        <v>Sep</v>
      </c>
      <c r="E2603" t="s">
        <v>5234</v>
      </c>
      <c r="F2603" t="s">
        <v>40</v>
      </c>
      <c r="G2603" t="s">
        <v>50</v>
      </c>
      <c r="H2603" t="str">
        <f>VLOOKUP(Table2[[#This Row],[City]], Table46[], 2, FALSE)</f>
        <v>Maharashtra</v>
      </c>
      <c r="I2603" t="s">
        <v>30</v>
      </c>
      <c r="J2603" t="s">
        <v>104</v>
      </c>
      <c r="K2603" t="s">
        <v>5235</v>
      </c>
      <c r="L2603" s="2">
        <v>3</v>
      </c>
      <c r="M2603" s="11">
        <v>67774</v>
      </c>
      <c r="N2603" s="6">
        <v>20</v>
      </c>
      <c r="O2603" s="4">
        <f>Table2[[#This Row],[Discount]]/100</f>
        <v>0.2</v>
      </c>
      <c r="P2603" s="4" t="str">
        <f>IF(Table2[[#This Row],[Discount%]]=0,"No Discount",
IF(Table2[[#This Row],[Discount%]]&lt;=0.1,"Medium Discount",
IF(Table2[[#This Row],[Discount%]]&lt;=0.2,"High Discount")))</f>
        <v>High Discount</v>
      </c>
      <c r="Q2603" s="9">
        <f>(Table2[Unit_Price]*Table2[Quantity])*(Table2[Discount]/100)</f>
        <v>40664.400000000001</v>
      </c>
      <c r="R2603" s="10">
        <v>162657.60000000001</v>
      </c>
      <c r="S2603" s="10">
        <v>14133.89</v>
      </c>
      <c r="T2603" s="4">
        <f>Table2[Profit]/Table2[Sales]</f>
        <v>8.6893511277677762E-2</v>
      </c>
      <c r="U2603" t="s">
        <v>72</v>
      </c>
    </row>
    <row r="2604" spans="1:21" x14ac:dyDescent="0.35">
      <c r="A2604">
        <v>12777</v>
      </c>
      <c r="B2604" s="1">
        <v>45364</v>
      </c>
      <c r="C2604" s="2">
        <f>YEAR(Table2[Order Date])</f>
        <v>2024</v>
      </c>
      <c r="D2604" s="2" t="str">
        <f>TEXT(Table2[Order Date],"mmm")</f>
        <v>Mar</v>
      </c>
      <c r="E2604" t="s">
        <v>5236</v>
      </c>
      <c r="F2604" t="s">
        <v>28</v>
      </c>
      <c r="G2604" t="s">
        <v>114</v>
      </c>
      <c r="H2604" t="str">
        <f>VLOOKUP(Table2[[#This Row],[City]], Table46[], 2, FALSE)</f>
        <v>Jharkhand</v>
      </c>
      <c r="I2604" t="s">
        <v>86</v>
      </c>
      <c r="J2604" t="s">
        <v>118</v>
      </c>
      <c r="K2604" t="s">
        <v>5237</v>
      </c>
      <c r="L2604" s="2">
        <v>1</v>
      </c>
      <c r="M2604" s="11">
        <v>34271</v>
      </c>
      <c r="N2604" s="6">
        <v>15</v>
      </c>
      <c r="O2604" s="4">
        <f>Table2[[#This Row],[Discount]]/100</f>
        <v>0.15</v>
      </c>
      <c r="P2604" s="4" t="str">
        <f>IF(Table2[[#This Row],[Discount%]]=0,"No Discount",
IF(Table2[[#This Row],[Discount%]]&lt;=0.1,"Medium Discount",
IF(Table2[[#This Row],[Discount%]]&lt;=0.2,"High Discount")))</f>
        <v>High Discount</v>
      </c>
      <c r="Q2604" s="9">
        <f>(Table2[Unit_Price]*Table2[Quantity])*(Table2[Discount]/100)</f>
        <v>5140.6499999999996</v>
      </c>
      <c r="R2604" s="10">
        <v>29130.35</v>
      </c>
      <c r="S2604" s="10">
        <v>5464.92</v>
      </c>
      <c r="T2604" s="4">
        <f>Table2[Profit]/Table2[Sales]</f>
        <v>0.18760227734991169</v>
      </c>
      <c r="U2604" t="s">
        <v>33</v>
      </c>
    </row>
    <row r="2605" spans="1:21" x14ac:dyDescent="0.35">
      <c r="A2605">
        <v>12778</v>
      </c>
      <c r="B2605" s="1">
        <v>45857</v>
      </c>
      <c r="C2605" s="2">
        <f>YEAR(Table2[Order Date])</f>
        <v>2025</v>
      </c>
      <c r="D2605" s="2" t="str">
        <f>TEXT(Table2[Order Date],"mmm")</f>
        <v>Jul</v>
      </c>
      <c r="E2605" t="s">
        <v>5238</v>
      </c>
      <c r="F2605" t="s">
        <v>28</v>
      </c>
      <c r="G2605" t="s">
        <v>29</v>
      </c>
      <c r="H2605" t="str">
        <f>VLOOKUP(Table2[[#This Row],[City]], Table46[], 2, FALSE)</f>
        <v>Bihar</v>
      </c>
      <c r="I2605" t="s">
        <v>75</v>
      </c>
      <c r="J2605" t="s">
        <v>240</v>
      </c>
      <c r="K2605" t="s">
        <v>5239</v>
      </c>
      <c r="L2605" s="2">
        <v>1</v>
      </c>
      <c r="M2605" s="11">
        <v>26851</v>
      </c>
      <c r="N2605" s="6">
        <v>5</v>
      </c>
      <c r="O2605" s="4">
        <f>Table2[[#This Row],[Discount]]/100</f>
        <v>0.05</v>
      </c>
      <c r="P2605" s="4" t="str">
        <f>IF(Table2[[#This Row],[Discount%]]=0,"No Discount",
IF(Table2[[#This Row],[Discount%]]&lt;=0.1,"Medium Discount",
IF(Table2[[#This Row],[Discount%]]&lt;=0.2,"High Discount")))</f>
        <v>Medium Discount</v>
      </c>
      <c r="Q2605" s="9">
        <f>(Table2[Unit_Price]*Table2[Quantity])*(Table2[Discount]/100)</f>
        <v>1342.5500000000002</v>
      </c>
      <c r="R2605" s="10">
        <v>25508.45</v>
      </c>
      <c r="S2605" s="10">
        <v>6049.36</v>
      </c>
      <c r="T2605" s="4">
        <f>Table2[Profit]/Table2[Sales]</f>
        <v>0.23715121851778526</v>
      </c>
      <c r="U2605" t="s">
        <v>20</v>
      </c>
    </row>
    <row r="2606" spans="1:21" x14ac:dyDescent="0.35">
      <c r="A2606">
        <v>12779</v>
      </c>
      <c r="B2606" s="1">
        <v>45526</v>
      </c>
      <c r="C2606" s="2">
        <f>YEAR(Table2[Order Date])</f>
        <v>2024</v>
      </c>
      <c r="D2606" s="2" t="str">
        <f>TEXT(Table2[Order Date],"mmm")</f>
        <v>Aug</v>
      </c>
      <c r="E2606" t="s">
        <v>5240</v>
      </c>
      <c r="F2606" t="s">
        <v>22</v>
      </c>
      <c r="G2606" t="s">
        <v>54</v>
      </c>
      <c r="H2606" t="str">
        <f>VLOOKUP(Table2[[#This Row],[City]], Table46[], 2, FALSE)</f>
        <v>Uttar Pradesh</v>
      </c>
      <c r="I2606" t="s">
        <v>17</v>
      </c>
      <c r="J2606" t="s">
        <v>100</v>
      </c>
      <c r="K2606" t="s">
        <v>5241</v>
      </c>
      <c r="L2606" s="2">
        <v>4</v>
      </c>
      <c r="M2606" s="11">
        <v>46408</v>
      </c>
      <c r="N2606" s="6">
        <v>20</v>
      </c>
      <c r="O2606" s="4">
        <f>Table2[[#This Row],[Discount]]/100</f>
        <v>0.2</v>
      </c>
      <c r="P2606" s="4" t="str">
        <f>IF(Table2[[#This Row],[Discount%]]=0,"No Discount",
IF(Table2[[#This Row],[Discount%]]&lt;=0.1,"Medium Discount",
IF(Table2[[#This Row],[Discount%]]&lt;=0.2,"High Discount")))</f>
        <v>High Discount</v>
      </c>
      <c r="Q2606" s="9">
        <f>(Table2[Unit_Price]*Table2[Quantity])*(Table2[Discount]/100)</f>
        <v>37126.400000000001</v>
      </c>
      <c r="R2606" s="10">
        <v>148505.60000000001</v>
      </c>
      <c r="S2606" s="10">
        <v>11976.6</v>
      </c>
      <c r="T2606" s="4">
        <f>Table2[Profit]/Table2[Sales]</f>
        <v>8.064746379934494E-2</v>
      </c>
      <c r="U2606" t="s">
        <v>38</v>
      </c>
    </row>
    <row r="2607" spans="1:21" x14ac:dyDescent="0.35">
      <c r="A2607">
        <v>12780</v>
      </c>
      <c r="B2607" s="1">
        <v>45725</v>
      </c>
      <c r="C2607" s="2">
        <f>YEAR(Table2[Order Date])</f>
        <v>2025</v>
      </c>
      <c r="D2607" s="2" t="str">
        <f>TEXT(Table2[Order Date],"mmm")</f>
        <v>Mar</v>
      </c>
      <c r="E2607" t="s">
        <v>5242</v>
      </c>
      <c r="F2607" t="s">
        <v>40</v>
      </c>
      <c r="G2607" t="s">
        <v>41</v>
      </c>
      <c r="H2607" t="str">
        <f>VLOOKUP(Table2[[#This Row],[City]], Table46[], 2, FALSE)</f>
        <v>Maharashtra</v>
      </c>
      <c r="I2607" t="s">
        <v>96</v>
      </c>
      <c r="J2607" t="s">
        <v>97</v>
      </c>
      <c r="K2607" t="s">
        <v>5243</v>
      </c>
      <c r="L2607" s="2">
        <v>2</v>
      </c>
      <c r="M2607" s="11">
        <v>36552</v>
      </c>
      <c r="N2607" s="6">
        <v>10</v>
      </c>
      <c r="O2607" s="4">
        <f>Table2[[#This Row],[Discount]]/100</f>
        <v>0.1</v>
      </c>
      <c r="P2607" s="4" t="str">
        <f>IF(Table2[[#This Row],[Discount%]]=0,"No Discount",
IF(Table2[[#This Row],[Discount%]]&lt;=0.1,"Medium Discount",
IF(Table2[[#This Row],[Discount%]]&lt;=0.2,"High Discount")))</f>
        <v>Medium Discount</v>
      </c>
      <c r="Q2607" s="9">
        <f>(Table2[Unit_Price]*Table2[Quantity])*(Table2[Discount]/100)</f>
        <v>7310.4000000000005</v>
      </c>
      <c r="R2607" s="10">
        <v>65793.600000000006</v>
      </c>
      <c r="S2607" s="10">
        <v>9508.9</v>
      </c>
      <c r="T2607" s="4">
        <f>Table2[Profit]/Table2[Sales]</f>
        <v>0.14452621531577536</v>
      </c>
      <c r="U2607" t="s">
        <v>83</v>
      </c>
    </row>
    <row r="2608" spans="1:21" x14ac:dyDescent="0.35">
      <c r="A2608">
        <v>12781</v>
      </c>
      <c r="B2608" s="1">
        <v>45361</v>
      </c>
      <c r="C2608" s="2">
        <f>YEAR(Table2[Order Date])</f>
        <v>2024</v>
      </c>
      <c r="D2608" s="2" t="str">
        <f>TEXT(Table2[Order Date],"mmm")</f>
        <v>Mar</v>
      </c>
      <c r="E2608" t="s">
        <v>5244</v>
      </c>
      <c r="F2608" t="s">
        <v>28</v>
      </c>
      <c r="G2608" t="s">
        <v>114</v>
      </c>
      <c r="H2608" t="str">
        <f>VLOOKUP(Table2[[#This Row],[City]], Table46[], 2, FALSE)</f>
        <v>Jharkhand</v>
      </c>
      <c r="I2608" t="s">
        <v>42</v>
      </c>
      <c r="J2608" t="s">
        <v>188</v>
      </c>
      <c r="K2608" t="s">
        <v>5245</v>
      </c>
      <c r="L2608" s="2">
        <v>1</v>
      </c>
      <c r="M2608" s="11">
        <v>54053</v>
      </c>
      <c r="N2608" s="6">
        <v>20</v>
      </c>
      <c r="O2608" s="4">
        <f>Table2[[#This Row],[Discount]]/100</f>
        <v>0.2</v>
      </c>
      <c r="P2608" s="4" t="str">
        <f>IF(Table2[[#This Row],[Discount%]]=0,"No Discount",
IF(Table2[[#This Row],[Discount%]]&lt;=0.1,"Medium Discount",
IF(Table2[[#This Row],[Discount%]]&lt;=0.2,"High Discount")))</f>
        <v>High Discount</v>
      </c>
      <c r="Q2608" s="9">
        <f>(Table2[Unit_Price]*Table2[Quantity])*(Table2[Discount]/100)</f>
        <v>10810.6</v>
      </c>
      <c r="R2608" s="10">
        <v>43242.400000000001</v>
      </c>
      <c r="S2608" s="10">
        <v>6551.31</v>
      </c>
      <c r="T2608" s="4">
        <f>Table2[Profit]/Table2[Sales]</f>
        <v>0.15150199803896178</v>
      </c>
      <c r="U2608" t="s">
        <v>72</v>
      </c>
    </row>
    <row r="2609" spans="1:21" x14ac:dyDescent="0.35">
      <c r="A2609">
        <v>12782</v>
      </c>
      <c r="B2609" s="1">
        <v>45302</v>
      </c>
      <c r="C2609" s="2">
        <f>YEAR(Table2[Order Date])</f>
        <v>2024</v>
      </c>
      <c r="D2609" s="2" t="str">
        <f>TEXT(Table2[Order Date],"mmm")</f>
        <v>Jan</v>
      </c>
      <c r="E2609" t="s">
        <v>5246</v>
      </c>
      <c r="F2609" t="s">
        <v>28</v>
      </c>
      <c r="G2609" t="s">
        <v>29</v>
      </c>
      <c r="H2609" t="str">
        <f>VLOOKUP(Table2[[#This Row],[City]], Table46[], 2, FALSE)</f>
        <v>Bihar</v>
      </c>
      <c r="I2609" t="s">
        <v>30</v>
      </c>
      <c r="J2609" t="s">
        <v>322</v>
      </c>
      <c r="K2609" t="s">
        <v>2493</v>
      </c>
      <c r="L2609" s="2">
        <v>5</v>
      </c>
      <c r="M2609" s="11">
        <v>67303</v>
      </c>
      <c r="N2609" s="6">
        <v>10</v>
      </c>
      <c r="O2609" s="4">
        <f>Table2[[#This Row],[Discount]]/100</f>
        <v>0.1</v>
      </c>
      <c r="P2609" s="4" t="str">
        <f>IF(Table2[[#This Row],[Discount%]]=0,"No Discount",
IF(Table2[[#This Row],[Discount%]]&lt;=0.1,"Medium Discount",
IF(Table2[[#This Row],[Discount%]]&lt;=0.2,"High Discount")))</f>
        <v>Medium Discount</v>
      </c>
      <c r="Q2609" s="9">
        <f>(Table2[Unit_Price]*Table2[Quantity])*(Table2[Discount]/100)</f>
        <v>33651.5</v>
      </c>
      <c r="R2609" s="10">
        <v>302863.5</v>
      </c>
      <c r="S2609" s="10">
        <v>39925.81</v>
      </c>
      <c r="T2609" s="4">
        <f>Table2[Profit]/Table2[Sales]</f>
        <v>0.13182773757814989</v>
      </c>
      <c r="U2609" t="s">
        <v>38</v>
      </c>
    </row>
    <row r="2610" spans="1:21" x14ac:dyDescent="0.35">
      <c r="A2610">
        <v>12783</v>
      </c>
      <c r="B2610" s="1">
        <v>45379</v>
      </c>
      <c r="C2610" s="2">
        <f>YEAR(Table2[Order Date])</f>
        <v>2024</v>
      </c>
      <c r="D2610" s="2" t="str">
        <f>TEXT(Table2[Order Date],"mmm")</f>
        <v>Mar</v>
      </c>
      <c r="E2610" t="s">
        <v>5247</v>
      </c>
      <c r="F2610" t="s">
        <v>28</v>
      </c>
      <c r="G2610" t="s">
        <v>144</v>
      </c>
      <c r="H2610" t="str">
        <f>VLOOKUP(Table2[[#This Row],[City]], Table46[], 2, FALSE)</f>
        <v>Assam</v>
      </c>
      <c r="I2610" t="s">
        <v>42</v>
      </c>
      <c r="J2610" t="s">
        <v>43</v>
      </c>
      <c r="K2610" t="s">
        <v>2669</v>
      </c>
      <c r="L2610" s="2">
        <v>3</v>
      </c>
      <c r="M2610" s="11">
        <v>63091</v>
      </c>
      <c r="N2610" s="6">
        <v>15</v>
      </c>
      <c r="O2610" s="4">
        <f>Table2[[#This Row],[Discount]]/100</f>
        <v>0.15</v>
      </c>
      <c r="P2610" s="4" t="str">
        <f>IF(Table2[[#This Row],[Discount%]]=0,"No Discount",
IF(Table2[[#This Row],[Discount%]]&lt;=0.1,"Medium Discount",
IF(Table2[[#This Row],[Discount%]]&lt;=0.2,"High Discount")))</f>
        <v>High Discount</v>
      </c>
      <c r="Q2610" s="9">
        <f>(Table2[Unit_Price]*Table2[Quantity])*(Table2[Discount]/100)</f>
        <v>28390.95</v>
      </c>
      <c r="R2610" s="10">
        <v>160882.04999999999</v>
      </c>
      <c r="S2610" s="10">
        <v>16815.900000000001</v>
      </c>
      <c r="T2610" s="4">
        <f>Table2[Profit]/Table2[Sales]</f>
        <v>0.10452315842569139</v>
      </c>
      <c r="U2610" t="s">
        <v>72</v>
      </c>
    </row>
    <row r="2611" spans="1:21" x14ac:dyDescent="0.35">
      <c r="A2611">
        <v>12784</v>
      </c>
      <c r="B2611" s="1">
        <v>45599</v>
      </c>
      <c r="C2611" s="2">
        <f>YEAR(Table2[Order Date])</f>
        <v>2024</v>
      </c>
      <c r="D2611" s="2" t="str">
        <f>TEXT(Table2[Order Date],"mmm")</f>
        <v>Nov</v>
      </c>
      <c r="E2611" t="s">
        <v>5248</v>
      </c>
      <c r="F2611" t="s">
        <v>28</v>
      </c>
      <c r="G2611" t="s">
        <v>144</v>
      </c>
      <c r="H2611" t="str">
        <f>VLOOKUP(Table2[[#This Row],[City]], Table46[], 2, FALSE)</f>
        <v>Assam</v>
      </c>
      <c r="I2611" t="s">
        <v>30</v>
      </c>
      <c r="J2611" t="s">
        <v>322</v>
      </c>
      <c r="K2611" t="s">
        <v>2493</v>
      </c>
      <c r="L2611" s="2">
        <v>5</v>
      </c>
      <c r="M2611" s="11">
        <v>3928</v>
      </c>
      <c r="N2611" s="6">
        <v>5</v>
      </c>
      <c r="O2611" s="4">
        <f>Table2[[#This Row],[Discount]]/100</f>
        <v>0.05</v>
      </c>
      <c r="P2611" s="4" t="str">
        <f>IF(Table2[[#This Row],[Discount%]]=0,"No Discount",
IF(Table2[[#This Row],[Discount%]]&lt;=0.1,"Medium Discount",
IF(Table2[[#This Row],[Discount%]]&lt;=0.2,"High Discount")))</f>
        <v>Medium Discount</v>
      </c>
      <c r="Q2611" s="9">
        <f>(Table2[Unit_Price]*Table2[Quantity])*(Table2[Discount]/100)</f>
        <v>982</v>
      </c>
      <c r="R2611" s="10">
        <v>18658</v>
      </c>
      <c r="S2611" s="10">
        <v>1585.91</v>
      </c>
      <c r="T2611" s="4">
        <f>Table2[Profit]/Table2[Sales]</f>
        <v>8.4998928073748536E-2</v>
      </c>
      <c r="U2611" t="s">
        <v>83</v>
      </c>
    </row>
    <row r="2612" spans="1:21" x14ac:dyDescent="0.35">
      <c r="A2612">
        <v>12785</v>
      </c>
      <c r="B2612" s="1">
        <v>45591</v>
      </c>
      <c r="C2612" s="2">
        <f>YEAR(Table2[Order Date])</f>
        <v>2024</v>
      </c>
      <c r="D2612" s="2" t="str">
        <f>TEXT(Table2[Order Date],"mmm")</f>
        <v>Oct</v>
      </c>
      <c r="E2612" t="s">
        <v>5249</v>
      </c>
      <c r="F2612" t="s">
        <v>40</v>
      </c>
      <c r="G2612" t="s">
        <v>110</v>
      </c>
      <c r="H2612" t="str">
        <f>VLOOKUP(Table2[[#This Row],[City]], Table46[], 2, FALSE)</f>
        <v>Gujarat</v>
      </c>
      <c r="I2612" t="s">
        <v>86</v>
      </c>
      <c r="J2612" t="s">
        <v>118</v>
      </c>
      <c r="K2612" t="s">
        <v>5250</v>
      </c>
      <c r="L2612" s="2">
        <v>3</v>
      </c>
      <c r="M2612" s="11">
        <v>52436</v>
      </c>
      <c r="N2612" s="6">
        <v>10</v>
      </c>
      <c r="O2612" s="4">
        <f>Table2[[#This Row],[Discount]]/100</f>
        <v>0.1</v>
      </c>
      <c r="P2612" s="4" t="str">
        <f>IF(Table2[[#This Row],[Discount%]]=0,"No Discount",
IF(Table2[[#This Row],[Discount%]]&lt;=0.1,"Medium Discount",
IF(Table2[[#This Row],[Discount%]]&lt;=0.2,"High Discount")))</f>
        <v>Medium Discount</v>
      </c>
      <c r="Q2612" s="9">
        <f>(Table2[Unit_Price]*Table2[Quantity])*(Table2[Discount]/100)</f>
        <v>15730.800000000001</v>
      </c>
      <c r="R2612" s="10">
        <v>141577.20000000001</v>
      </c>
      <c r="S2612" s="10">
        <v>16774.169999999998</v>
      </c>
      <c r="T2612" s="4">
        <f>Table2[Profit]/Table2[Sales]</f>
        <v>0.11848072994804246</v>
      </c>
      <c r="U2612" t="s">
        <v>72</v>
      </c>
    </row>
    <row r="2613" spans="1:21" x14ac:dyDescent="0.35">
      <c r="A2613">
        <v>12786</v>
      </c>
      <c r="B2613" s="1">
        <v>45715</v>
      </c>
      <c r="C2613" s="2">
        <f>YEAR(Table2[Order Date])</f>
        <v>2025</v>
      </c>
      <c r="D2613" s="2" t="str">
        <f>TEXT(Table2[Order Date],"mmm")</f>
        <v>Feb</v>
      </c>
      <c r="E2613" t="s">
        <v>5251</v>
      </c>
      <c r="F2613" t="s">
        <v>15</v>
      </c>
      <c r="G2613" t="s">
        <v>16</v>
      </c>
      <c r="H2613" t="str">
        <f>VLOOKUP(Table2[[#This Row],[City]], Table46[], 2, FALSE)</f>
        <v>Karnataka</v>
      </c>
      <c r="I2613" t="s">
        <v>46</v>
      </c>
      <c r="J2613" t="s">
        <v>201</v>
      </c>
      <c r="K2613" t="s">
        <v>4019</v>
      </c>
      <c r="L2613" s="2">
        <v>1</v>
      </c>
      <c r="M2613" s="11">
        <v>6107</v>
      </c>
      <c r="N2613" s="6">
        <v>15</v>
      </c>
      <c r="O2613" s="4">
        <f>Table2[[#This Row],[Discount]]/100</f>
        <v>0.15</v>
      </c>
      <c r="P2613" s="4" t="str">
        <f>IF(Table2[[#This Row],[Discount%]]=0,"No Discount",
IF(Table2[[#This Row],[Discount%]]&lt;=0.1,"Medium Discount",
IF(Table2[[#This Row],[Discount%]]&lt;=0.2,"High Discount")))</f>
        <v>High Discount</v>
      </c>
      <c r="Q2613" s="9">
        <f>(Table2[Unit_Price]*Table2[Quantity])*(Table2[Discount]/100)</f>
        <v>916.05</v>
      </c>
      <c r="R2613" s="10">
        <v>5190.95</v>
      </c>
      <c r="S2613" s="10">
        <v>503.29</v>
      </c>
      <c r="T2613" s="4">
        <f>Table2[Profit]/Table2[Sales]</f>
        <v>9.695527793563799E-2</v>
      </c>
      <c r="U2613" t="s">
        <v>38</v>
      </c>
    </row>
    <row r="2614" spans="1:21" x14ac:dyDescent="0.35">
      <c r="A2614">
        <v>12787</v>
      </c>
      <c r="B2614" s="1">
        <v>45861</v>
      </c>
      <c r="C2614" s="2">
        <f>YEAR(Table2[Order Date])</f>
        <v>2025</v>
      </c>
      <c r="D2614" s="2" t="str">
        <f>TEXT(Table2[Order Date],"mmm")</f>
        <v>Jul</v>
      </c>
      <c r="E2614" t="s">
        <v>5252</v>
      </c>
      <c r="F2614" t="s">
        <v>28</v>
      </c>
      <c r="G2614" t="s">
        <v>29</v>
      </c>
      <c r="H2614" t="str">
        <f>VLOOKUP(Table2[[#This Row],[City]], Table46[], 2, FALSE)</f>
        <v>Bihar</v>
      </c>
      <c r="I2614" t="s">
        <v>46</v>
      </c>
      <c r="J2614" t="s">
        <v>126</v>
      </c>
      <c r="K2614" t="s">
        <v>127</v>
      </c>
      <c r="L2614" s="2">
        <v>2</v>
      </c>
      <c r="M2614" s="11">
        <v>23314</v>
      </c>
      <c r="N2614" s="6">
        <v>20</v>
      </c>
      <c r="O2614" s="4">
        <f>Table2[[#This Row],[Discount]]/100</f>
        <v>0.2</v>
      </c>
      <c r="P2614" s="4" t="str">
        <f>IF(Table2[[#This Row],[Discount%]]=0,"No Discount",
IF(Table2[[#This Row],[Discount%]]&lt;=0.1,"Medium Discount",
IF(Table2[[#This Row],[Discount%]]&lt;=0.2,"High Discount")))</f>
        <v>High Discount</v>
      </c>
      <c r="Q2614" s="9">
        <f>(Table2[Unit_Price]*Table2[Quantity])*(Table2[Discount]/100)</f>
        <v>9325.6</v>
      </c>
      <c r="R2614" s="10">
        <v>37302.400000000001</v>
      </c>
      <c r="S2614" s="10">
        <v>6239.05</v>
      </c>
      <c r="T2614" s="4">
        <f>Table2[Profit]/Table2[Sales]</f>
        <v>0.16725599425238055</v>
      </c>
      <c r="U2614" t="s">
        <v>33</v>
      </c>
    </row>
    <row r="2615" spans="1:21" x14ac:dyDescent="0.35">
      <c r="A2615">
        <v>12788</v>
      </c>
      <c r="B2615" s="1">
        <v>45481</v>
      </c>
      <c r="C2615" s="2">
        <f>YEAR(Table2[Order Date])</f>
        <v>2024</v>
      </c>
      <c r="D2615" s="2" t="str">
        <f>TEXT(Table2[Order Date],"mmm")</f>
        <v>Jul</v>
      </c>
      <c r="E2615" t="s">
        <v>5253</v>
      </c>
      <c r="F2615" t="s">
        <v>15</v>
      </c>
      <c r="G2615" t="s">
        <v>68</v>
      </c>
      <c r="H2615" t="str">
        <f>VLOOKUP(Table2[[#This Row],[City]], Table46[], 2, FALSE)</f>
        <v>Telangana</v>
      </c>
      <c r="I2615" t="s">
        <v>46</v>
      </c>
      <c r="J2615" t="s">
        <v>126</v>
      </c>
      <c r="K2615" t="s">
        <v>5254</v>
      </c>
      <c r="L2615" s="2">
        <v>3</v>
      </c>
      <c r="M2615" s="11">
        <v>21953</v>
      </c>
      <c r="N2615" s="6">
        <v>10</v>
      </c>
      <c r="O2615" s="4">
        <f>Table2[[#This Row],[Discount]]/100</f>
        <v>0.1</v>
      </c>
      <c r="P2615" s="4" t="str">
        <f>IF(Table2[[#This Row],[Discount%]]=0,"No Discount",
IF(Table2[[#This Row],[Discount%]]&lt;=0.1,"Medium Discount",
IF(Table2[[#This Row],[Discount%]]&lt;=0.2,"High Discount")))</f>
        <v>Medium Discount</v>
      </c>
      <c r="Q2615" s="9">
        <f>(Table2[Unit_Price]*Table2[Quantity])*(Table2[Discount]/100)</f>
        <v>6585.9000000000005</v>
      </c>
      <c r="R2615" s="10">
        <v>59273.1</v>
      </c>
      <c r="S2615" s="10">
        <v>14613.39</v>
      </c>
      <c r="T2615" s="4">
        <f>Table2[Profit]/Table2[Sales]</f>
        <v>0.24654337296345222</v>
      </c>
      <c r="U2615" t="s">
        <v>20</v>
      </c>
    </row>
    <row r="2616" spans="1:21" x14ac:dyDescent="0.35">
      <c r="A2616">
        <v>12789</v>
      </c>
      <c r="B2616" s="1">
        <v>45536</v>
      </c>
      <c r="C2616" s="2">
        <f>YEAR(Table2[Order Date])</f>
        <v>2024</v>
      </c>
      <c r="D2616" s="2" t="str">
        <f>TEXT(Table2[Order Date],"mmm")</f>
        <v>Sep</v>
      </c>
      <c r="E2616" t="s">
        <v>5255</v>
      </c>
      <c r="F2616" t="s">
        <v>40</v>
      </c>
      <c r="G2616" t="s">
        <v>41</v>
      </c>
      <c r="H2616" t="str">
        <f>VLOOKUP(Table2[[#This Row],[City]], Table46[], 2, FALSE)</f>
        <v>Maharashtra</v>
      </c>
      <c r="I2616" t="s">
        <v>69</v>
      </c>
      <c r="J2616" t="s">
        <v>151</v>
      </c>
      <c r="K2616" t="s">
        <v>5256</v>
      </c>
      <c r="L2616" s="2">
        <v>3</v>
      </c>
      <c r="M2616" s="11">
        <v>67173</v>
      </c>
      <c r="N2616" s="6">
        <v>20</v>
      </c>
      <c r="O2616" s="4">
        <f>Table2[[#This Row],[Discount]]/100</f>
        <v>0.2</v>
      </c>
      <c r="P2616" s="4" t="str">
        <f>IF(Table2[[#This Row],[Discount%]]=0,"No Discount",
IF(Table2[[#This Row],[Discount%]]&lt;=0.1,"Medium Discount",
IF(Table2[[#This Row],[Discount%]]&lt;=0.2,"High Discount")))</f>
        <v>High Discount</v>
      </c>
      <c r="Q2616" s="9">
        <f>(Table2[Unit_Price]*Table2[Quantity])*(Table2[Discount]/100)</f>
        <v>40303.800000000003</v>
      </c>
      <c r="R2616" s="10">
        <v>161215.20000000001</v>
      </c>
      <c r="S2616" s="10">
        <v>31723.279999999999</v>
      </c>
      <c r="T2616" s="4">
        <f>Table2[Profit]/Table2[Sales]</f>
        <v>0.19677598638341792</v>
      </c>
      <c r="U2616" t="s">
        <v>38</v>
      </c>
    </row>
    <row r="2617" spans="1:21" x14ac:dyDescent="0.35">
      <c r="A2617">
        <v>12790</v>
      </c>
      <c r="B2617" s="1">
        <v>45784</v>
      </c>
      <c r="C2617" s="2">
        <f>YEAR(Table2[Order Date])</f>
        <v>2025</v>
      </c>
      <c r="D2617" s="2" t="str">
        <f>TEXT(Table2[Order Date],"mmm")</f>
        <v>May</v>
      </c>
      <c r="E2617" t="s">
        <v>5257</v>
      </c>
      <c r="F2617" t="s">
        <v>15</v>
      </c>
      <c r="G2617" t="s">
        <v>174</v>
      </c>
      <c r="H2617" t="str">
        <f>VLOOKUP(Table2[[#This Row],[City]], Table46[], 2, FALSE)</f>
        <v>Tamil Nadu</v>
      </c>
      <c r="I2617" t="s">
        <v>86</v>
      </c>
      <c r="J2617" t="s">
        <v>296</v>
      </c>
      <c r="K2617" t="s">
        <v>938</v>
      </c>
      <c r="L2617" s="2">
        <v>1</v>
      </c>
      <c r="M2617" s="11">
        <v>51290</v>
      </c>
      <c r="N2617" s="6">
        <v>10</v>
      </c>
      <c r="O2617" s="4">
        <f>Table2[[#This Row],[Discount]]/100</f>
        <v>0.1</v>
      </c>
      <c r="P2617" s="4" t="str">
        <f>IF(Table2[[#This Row],[Discount%]]=0,"No Discount",
IF(Table2[[#This Row],[Discount%]]&lt;=0.1,"Medium Discount",
IF(Table2[[#This Row],[Discount%]]&lt;=0.2,"High Discount")))</f>
        <v>Medium Discount</v>
      </c>
      <c r="Q2617" s="9">
        <f>(Table2[Unit_Price]*Table2[Quantity])*(Table2[Discount]/100)</f>
        <v>5129</v>
      </c>
      <c r="R2617" s="10">
        <v>46161</v>
      </c>
      <c r="S2617" s="10">
        <v>4933.6499999999996</v>
      </c>
      <c r="T2617" s="4">
        <f>Table2[Profit]/Table2[Sales]</f>
        <v>0.10687918372652239</v>
      </c>
      <c r="U2617" t="s">
        <v>83</v>
      </c>
    </row>
    <row r="2618" spans="1:21" x14ac:dyDescent="0.35">
      <c r="A2618">
        <v>12791</v>
      </c>
      <c r="B2618" s="1">
        <v>45922</v>
      </c>
      <c r="C2618" s="2">
        <f>YEAR(Table2[Order Date])</f>
        <v>2025</v>
      </c>
      <c r="D2618" s="2" t="str">
        <f>TEXT(Table2[Order Date],"mmm")</f>
        <v>Sep</v>
      </c>
      <c r="E2618" t="s">
        <v>5258</v>
      </c>
      <c r="F2618" t="s">
        <v>40</v>
      </c>
      <c r="G2618" t="s">
        <v>110</v>
      </c>
      <c r="H2618" t="str">
        <f>VLOOKUP(Table2[[#This Row],[City]], Table46[], 2, FALSE)</f>
        <v>Gujarat</v>
      </c>
      <c r="I2618" t="s">
        <v>46</v>
      </c>
      <c r="J2618" t="s">
        <v>201</v>
      </c>
      <c r="K2618" t="s">
        <v>5259</v>
      </c>
      <c r="L2618" s="2">
        <v>2</v>
      </c>
      <c r="M2618" s="11">
        <v>69934</v>
      </c>
      <c r="N2618" s="6">
        <v>10</v>
      </c>
      <c r="O2618" s="4">
        <f>Table2[[#This Row],[Discount]]/100</f>
        <v>0.1</v>
      </c>
      <c r="P2618" s="4" t="str">
        <f>IF(Table2[[#This Row],[Discount%]]=0,"No Discount",
IF(Table2[[#This Row],[Discount%]]&lt;=0.1,"Medium Discount",
IF(Table2[[#This Row],[Discount%]]&lt;=0.2,"High Discount")))</f>
        <v>Medium Discount</v>
      </c>
      <c r="Q2618" s="9">
        <f>(Table2[Unit_Price]*Table2[Quantity])*(Table2[Discount]/100)</f>
        <v>13986.800000000001</v>
      </c>
      <c r="R2618" s="10">
        <v>125881.2</v>
      </c>
      <c r="S2618" s="10">
        <v>15503.81</v>
      </c>
      <c r="T2618" s="4">
        <f>Table2[Profit]/Table2[Sales]</f>
        <v>0.12316223550458687</v>
      </c>
      <c r="U2618" t="s">
        <v>72</v>
      </c>
    </row>
    <row r="2619" spans="1:21" x14ac:dyDescent="0.35">
      <c r="A2619">
        <v>12792</v>
      </c>
      <c r="B2619" s="1">
        <v>45614</v>
      </c>
      <c r="C2619" s="2">
        <f>YEAR(Table2[Order Date])</f>
        <v>2024</v>
      </c>
      <c r="D2619" s="2" t="str">
        <f>TEXT(Table2[Order Date],"mmm")</f>
        <v>Nov</v>
      </c>
      <c r="E2619" t="s">
        <v>5260</v>
      </c>
      <c r="F2619" t="s">
        <v>15</v>
      </c>
      <c r="G2619" t="s">
        <v>68</v>
      </c>
      <c r="H2619" t="str">
        <f>VLOOKUP(Table2[[#This Row],[City]], Table46[], 2, FALSE)</f>
        <v>Telangana</v>
      </c>
      <c r="I2619" t="s">
        <v>30</v>
      </c>
      <c r="J2619" t="s">
        <v>65</v>
      </c>
      <c r="K2619" t="s">
        <v>5261</v>
      </c>
      <c r="L2619" s="2">
        <v>3</v>
      </c>
      <c r="M2619" s="11">
        <v>65689</v>
      </c>
      <c r="N2619" s="6">
        <v>0</v>
      </c>
      <c r="O2619" s="4">
        <f>Table2[[#This Row],[Discount]]/100</f>
        <v>0</v>
      </c>
      <c r="P2619" s="4" t="str">
        <f>IF(Table2[[#This Row],[Discount%]]=0,"No Discount",
IF(Table2[[#This Row],[Discount%]]&lt;=0.1,"Medium Discount",
IF(Table2[[#This Row],[Discount%]]&lt;=0.2,"High Discount")))</f>
        <v>No Discount</v>
      </c>
      <c r="Q2619" s="9">
        <f>(Table2[Unit_Price]*Table2[Quantity])*(Table2[Discount]/100)</f>
        <v>0</v>
      </c>
      <c r="R2619" s="10">
        <v>197067</v>
      </c>
      <c r="S2619" s="10">
        <v>29277.87</v>
      </c>
      <c r="T2619" s="4">
        <f>Table2[Profit]/Table2[Sales]</f>
        <v>0.14856810120415898</v>
      </c>
      <c r="U2619" t="s">
        <v>20</v>
      </c>
    </row>
    <row r="2620" spans="1:21" x14ac:dyDescent="0.35">
      <c r="A2620">
        <v>12793</v>
      </c>
      <c r="B2620" s="1">
        <v>45645</v>
      </c>
      <c r="C2620" s="2">
        <f>YEAR(Table2[Order Date])</f>
        <v>2024</v>
      </c>
      <c r="D2620" s="2" t="str">
        <f>TEXT(Table2[Order Date],"mmm")</f>
        <v>Dec</v>
      </c>
      <c r="E2620" t="s">
        <v>5262</v>
      </c>
      <c r="F2620" t="s">
        <v>40</v>
      </c>
      <c r="G2620" t="s">
        <v>41</v>
      </c>
      <c r="H2620" t="str">
        <f>VLOOKUP(Table2[[#This Row],[City]], Table46[], 2, FALSE)</f>
        <v>Maharashtra</v>
      </c>
      <c r="I2620" t="s">
        <v>46</v>
      </c>
      <c r="J2620" t="s">
        <v>201</v>
      </c>
      <c r="K2620" t="s">
        <v>5263</v>
      </c>
      <c r="L2620" s="2">
        <v>5</v>
      </c>
      <c r="M2620" s="11">
        <v>72339</v>
      </c>
      <c r="N2620" s="6">
        <v>0</v>
      </c>
      <c r="O2620" s="4">
        <f>Table2[[#This Row],[Discount]]/100</f>
        <v>0</v>
      </c>
      <c r="P2620" s="4" t="str">
        <f>IF(Table2[[#This Row],[Discount%]]=0,"No Discount",
IF(Table2[[#This Row],[Discount%]]&lt;=0.1,"Medium Discount",
IF(Table2[[#This Row],[Discount%]]&lt;=0.2,"High Discount")))</f>
        <v>No Discount</v>
      </c>
      <c r="Q2620" s="9">
        <f>(Table2[Unit_Price]*Table2[Quantity])*(Table2[Discount]/100)</f>
        <v>0</v>
      </c>
      <c r="R2620" s="10">
        <v>361695</v>
      </c>
      <c r="S2620" s="10">
        <v>32722.880000000001</v>
      </c>
      <c r="T2620" s="4">
        <f>Table2[Profit]/Table2[Sales]</f>
        <v>9.0470921632867476E-2</v>
      </c>
      <c r="U2620" t="s">
        <v>38</v>
      </c>
    </row>
    <row r="2621" spans="1:21" x14ac:dyDescent="0.35">
      <c r="A2621">
        <v>12794</v>
      </c>
      <c r="B2621" s="1">
        <v>45387</v>
      </c>
      <c r="C2621" s="2">
        <f>YEAR(Table2[Order Date])</f>
        <v>2024</v>
      </c>
      <c r="D2621" s="2" t="str">
        <f>TEXT(Table2[Order Date],"mmm")</f>
        <v>Apr</v>
      </c>
      <c r="E2621" t="s">
        <v>5264</v>
      </c>
      <c r="F2621" t="s">
        <v>15</v>
      </c>
      <c r="G2621" t="s">
        <v>16</v>
      </c>
      <c r="H2621" t="str">
        <f>VLOOKUP(Table2[[#This Row],[City]], Table46[], 2, FALSE)</f>
        <v>Karnataka</v>
      </c>
      <c r="I2621" t="s">
        <v>42</v>
      </c>
      <c r="J2621" t="s">
        <v>79</v>
      </c>
      <c r="K2621" t="s">
        <v>5265</v>
      </c>
      <c r="L2621" s="2">
        <v>3</v>
      </c>
      <c r="M2621" s="11">
        <v>42329</v>
      </c>
      <c r="N2621" s="6">
        <v>5</v>
      </c>
      <c r="O2621" s="4">
        <f>Table2[[#This Row],[Discount]]/100</f>
        <v>0.05</v>
      </c>
      <c r="P2621" s="4" t="str">
        <f>IF(Table2[[#This Row],[Discount%]]=0,"No Discount",
IF(Table2[[#This Row],[Discount%]]&lt;=0.1,"Medium Discount",
IF(Table2[[#This Row],[Discount%]]&lt;=0.2,"High Discount")))</f>
        <v>Medium Discount</v>
      </c>
      <c r="Q2621" s="9">
        <f>(Table2[Unit_Price]*Table2[Quantity])*(Table2[Discount]/100)</f>
        <v>6349.35</v>
      </c>
      <c r="R2621" s="10">
        <v>120637.65</v>
      </c>
      <c r="S2621" s="10">
        <v>29672.69</v>
      </c>
      <c r="T2621" s="4">
        <f>Table2[Profit]/Table2[Sales]</f>
        <v>0.24596541792715623</v>
      </c>
      <c r="U2621" t="s">
        <v>38</v>
      </c>
    </row>
    <row r="2622" spans="1:21" x14ac:dyDescent="0.35">
      <c r="A2622">
        <v>12795</v>
      </c>
      <c r="B2622" s="1">
        <v>45778</v>
      </c>
      <c r="C2622" s="2">
        <f>YEAR(Table2[Order Date])</f>
        <v>2025</v>
      </c>
      <c r="D2622" s="2" t="str">
        <f>TEXT(Table2[Order Date],"mmm")</f>
        <v>May</v>
      </c>
      <c r="E2622" t="s">
        <v>5266</v>
      </c>
      <c r="F2622" t="s">
        <v>15</v>
      </c>
      <c r="G2622" t="s">
        <v>174</v>
      </c>
      <c r="H2622" t="str">
        <f>VLOOKUP(Table2[[#This Row],[City]], Table46[], 2, FALSE)</f>
        <v>Tamil Nadu</v>
      </c>
      <c r="I2622" t="s">
        <v>24</v>
      </c>
      <c r="J2622" t="s">
        <v>25</v>
      </c>
      <c r="K2622" t="s">
        <v>5267</v>
      </c>
      <c r="L2622" s="2">
        <v>1</v>
      </c>
      <c r="M2622" s="11">
        <v>65721</v>
      </c>
      <c r="N2622" s="6">
        <v>20</v>
      </c>
      <c r="O2622" s="4">
        <f>Table2[[#This Row],[Discount]]/100</f>
        <v>0.2</v>
      </c>
      <c r="P2622" s="4" t="str">
        <f>IF(Table2[[#This Row],[Discount%]]=0,"No Discount",
IF(Table2[[#This Row],[Discount%]]&lt;=0.1,"Medium Discount",
IF(Table2[[#This Row],[Discount%]]&lt;=0.2,"High Discount")))</f>
        <v>High Discount</v>
      </c>
      <c r="Q2622" s="9">
        <f>(Table2[Unit_Price]*Table2[Quantity])*(Table2[Discount]/100)</f>
        <v>13144.2</v>
      </c>
      <c r="R2622" s="10">
        <v>52576.800000000003</v>
      </c>
      <c r="S2622" s="10">
        <v>10497.94</v>
      </c>
      <c r="T2622" s="4">
        <f>Table2[Profit]/Table2[Sales]</f>
        <v>0.19966867515710351</v>
      </c>
      <c r="U2622" t="s">
        <v>38</v>
      </c>
    </row>
    <row r="2623" spans="1:21" x14ac:dyDescent="0.35">
      <c r="A2623">
        <v>12796</v>
      </c>
      <c r="B2623" s="1">
        <v>45395</v>
      </c>
      <c r="C2623" s="2">
        <f>YEAR(Table2[Order Date])</f>
        <v>2024</v>
      </c>
      <c r="D2623" s="2" t="str">
        <f>TEXT(Table2[Order Date],"mmm")</f>
        <v>Apr</v>
      </c>
      <c r="E2623" t="s">
        <v>5268</v>
      </c>
      <c r="F2623" t="s">
        <v>22</v>
      </c>
      <c r="G2623" t="s">
        <v>167</v>
      </c>
      <c r="H2623" t="str">
        <f>VLOOKUP(Table2[[#This Row],[City]], Table46[], 2, FALSE)</f>
        <v>Punjab</v>
      </c>
      <c r="I2623" t="s">
        <v>24</v>
      </c>
      <c r="J2623" t="s">
        <v>36</v>
      </c>
      <c r="K2623" t="s">
        <v>5269</v>
      </c>
      <c r="L2623" s="2">
        <v>3</v>
      </c>
      <c r="M2623" s="11">
        <v>30652</v>
      </c>
      <c r="N2623" s="6">
        <v>0</v>
      </c>
      <c r="O2623" s="4">
        <f>Table2[[#This Row],[Discount]]/100</f>
        <v>0</v>
      </c>
      <c r="P2623" s="4" t="str">
        <f>IF(Table2[[#This Row],[Discount%]]=0,"No Discount",
IF(Table2[[#This Row],[Discount%]]&lt;=0.1,"Medium Discount",
IF(Table2[[#This Row],[Discount%]]&lt;=0.2,"High Discount")))</f>
        <v>No Discount</v>
      </c>
      <c r="Q2623" s="9">
        <f>(Table2[Unit_Price]*Table2[Quantity])*(Table2[Discount]/100)</f>
        <v>0</v>
      </c>
      <c r="R2623" s="10">
        <v>91956</v>
      </c>
      <c r="S2623" s="10">
        <v>15507.65</v>
      </c>
      <c r="T2623" s="4">
        <f>Table2[Profit]/Table2[Sales]</f>
        <v>0.16864206794553915</v>
      </c>
      <c r="U2623" t="s">
        <v>20</v>
      </c>
    </row>
    <row r="2624" spans="1:21" x14ac:dyDescent="0.35">
      <c r="A2624">
        <v>12797</v>
      </c>
      <c r="B2624" s="1">
        <v>45690</v>
      </c>
      <c r="C2624" s="2">
        <f>YEAR(Table2[Order Date])</f>
        <v>2025</v>
      </c>
      <c r="D2624" s="2" t="str">
        <f>TEXT(Table2[Order Date],"mmm")</f>
        <v>Feb</v>
      </c>
      <c r="E2624" t="s">
        <v>5270</v>
      </c>
      <c r="F2624" t="s">
        <v>28</v>
      </c>
      <c r="G2624" t="s">
        <v>29</v>
      </c>
      <c r="H2624" t="str">
        <f>VLOOKUP(Table2[[#This Row],[City]], Table46[], 2, FALSE)</f>
        <v>Bihar</v>
      </c>
      <c r="I2624" t="s">
        <v>17</v>
      </c>
      <c r="J2624" t="s">
        <v>55</v>
      </c>
      <c r="K2624" t="s">
        <v>1902</v>
      </c>
      <c r="L2624" s="2">
        <v>5</v>
      </c>
      <c r="M2624" s="11">
        <v>47780</v>
      </c>
      <c r="N2624" s="6">
        <v>0</v>
      </c>
      <c r="O2624" s="4">
        <f>Table2[[#This Row],[Discount]]/100</f>
        <v>0</v>
      </c>
      <c r="P2624" s="4" t="str">
        <f>IF(Table2[[#This Row],[Discount%]]=0,"No Discount",
IF(Table2[[#This Row],[Discount%]]&lt;=0.1,"Medium Discount",
IF(Table2[[#This Row],[Discount%]]&lt;=0.2,"High Discount")))</f>
        <v>No Discount</v>
      </c>
      <c r="Q2624" s="9">
        <f>(Table2[Unit_Price]*Table2[Quantity])*(Table2[Discount]/100)</f>
        <v>0</v>
      </c>
      <c r="R2624" s="10">
        <v>238900</v>
      </c>
      <c r="S2624" s="10">
        <v>15423.74</v>
      </c>
      <c r="T2624" s="4">
        <f>Table2[Profit]/Table2[Sales]</f>
        <v>6.456149016324822E-2</v>
      </c>
      <c r="U2624" t="s">
        <v>20</v>
      </c>
    </row>
    <row r="2625" spans="1:21" x14ac:dyDescent="0.35">
      <c r="A2625">
        <v>12798</v>
      </c>
      <c r="B2625" s="1">
        <v>45590</v>
      </c>
      <c r="C2625" s="2">
        <f>YEAR(Table2[Order Date])</f>
        <v>2024</v>
      </c>
      <c r="D2625" s="2" t="str">
        <f>TEXT(Table2[Order Date],"mmm")</f>
        <v>Oct</v>
      </c>
      <c r="E2625" t="s">
        <v>5271</v>
      </c>
      <c r="F2625" t="s">
        <v>22</v>
      </c>
      <c r="G2625" t="s">
        <v>54</v>
      </c>
      <c r="H2625" t="str">
        <f>VLOOKUP(Table2[[#This Row],[City]], Table46[], 2, FALSE)</f>
        <v>Uttar Pradesh</v>
      </c>
      <c r="I2625" t="s">
        <v>30</v>
      </c>
      <c r="J2625" t="s">
        <v>104</v>
      </c>
      <c r="K2625" t="s">
        <v>1977</v>
      </c>
      <c r="L2625" s="2">
        <v>4</v>
      </c>
      <c r="M2625" s="11">
        <v>23797</v>
      </c>
      <c r="N2625" s="6">
        <v>20</v>
      </c>
      <c r="O2625" s="4">
        <f>Table2[[#This Row],[Discount]]/100</f>
        <v>0.2</v>
      </c>
      <c r="P2625" s="4" t="str">
        <f>IF(Table2[[#This Row],[Discount%]]=0,"No Discount",
IF(Table2[[#This Row],[Discount%]]&lt;=0.1,"Medium Discount",
IF(Table2[[#This Row],[Discount%]]&lt;=0.2,"High Discount")))</f>
        <v>High Discount</v>
      </c>
      <c r="Q2625" s="9">
        <f>(Table2[Unit_Price]*Table2[Quantity])*(Table2[Discount]/100)</f>
        <v>19037.600000000002</v>
      </c>
      <c r="R2625" s="10">
        <v>76150.399999999994</v>
      </c>
      <c r="S2625" s="10">
        <v>10882.58</v>
      </c>
      <c r="T2625" s="4">
        <f>Table2[Profit]/Table2[Sales]</f>
        <v>0.14290903265117452</v>
      </c>
      <c r="U2625" t="s">
        <v>20</v>
      </c>
    </row>
    <row r="2626" spans="1:21" x14ac:dyDescent="0.35">
      <c r="A2626">
        <v>12799</v>
      </c>
      <c r="B2626" s="1">
        <v>45221</v>
      </c>
      <c r="C2626" s="2">
        <f>YEAR(Table2[Order Date])</f>
        <v>2023</v>
      </c>
      <c r="D2626" s="2" t="str">
        <f>TEXT(Table2[Order Date],"mmm")</f>
        <v>Oct</v>
      </c>
      <c r="E2626" t="s">
        <v>5272</v>
      </c>
      <c r="F2626" t="s">
        <v>28</v>
      </c>
      <c r="G2626" t="s">
        <v>29</v>
      </c>
      <c r="H2626" t="str">
        <f>VLOOKUP(Table2[[#This Row],[City]], Table46[], 2, FALSE)</f>
        <v>Bihar</v>
      </c>
      <c r="I2626" t="s">
        <v>96</v>
      </c>
      <c r="J2626" t="s">
        <v>156</v>
      </c>
      <c r="K2626" t="s">
        <v>5273</v>
      </c>
      <c r="L2626" s="2">
        <v>2</v>
      </c>
      <c r="M2626" s="11">
        <v>72661</v>
      </c>
      <c r="N2626" s="6">
        <v>15</v>
      </c>
      <c r="O2626" s="4">
        <f>Table2[[#This Row],[Discount]]/100</f>
        <v>0.15</v>
      </c>
      <c r="P2626" s="4" t="str">
        <f>IF(Table2[[#This Row],[Discount%]]=0,"No Discount",
IF(Table2[[#This Row],[Discount%]]&lt;=0.1,"Medium Discount",
IF(Table2[[#This Row],[Discount%]]&lt;=0.2,"High Discount")))</f>
        <v>High Discount</v>
      </c>
      <c r="Q2626" s="9">
        <f>(Table2[Unit_Price]*Table2[Quantity])*(Table2[Discount]/100)</f>
        <v>21798.3</v>
      </c>
      <c r="R2626" s="10">
        <v>123523.7</v>
      </c>
      <c r="S2626" s="10">
        <v>13667.36</v>
      </c>
      <c r="T2626" s="4">
        <f>Table2[Profit]/Table2[Sales]</f>
        <v>0.11064564937740694</v>
      </c>
      <c r="U2626" t="s">
        <v>33</v>
      </c>
    </row>
    <row r="2627" spans="1:21" x14ac:dyDescent="0.35">
      <c r="A2627">
        <v>12800</v>
      </c>
      <c r="B2627" s="1">
        <v>45910</v>
      </c>
      <c r="C2627" s="2">
        <f>YEAR(Table2[Order Date])</f>
        <v>2025</v>
      </c>
      <c r="D2627" s="2" t="str">
        <f>TEXT(Table2[Order Date],"mmm")</f>
        <v>Sep</v>
      </c>
      <c r="E2627" t="s">
        <v>5274</v>
      </c>
      <c r="F2627" t="s">
        <v>40</v>
      </c>
      <c r="G2627" t="s">
        <v>110</v>
      </c>
      <c r="H2627" t="str">
        <f>VLOOKUP(Table2[[#This Row],[City]], Table46[], 2, FALSE)</f>
        <v>Gujarat</v>
      </c>
      <c r="I2627" t="s">
        <v>24</v>
      </c>
      <c r="J2627" t="s">
        <v>107</v>
      </c>
      <c r="K2627" t="s">
        <v>5275</v>
      </c>
      <c r="L2627" s="2">
        <v>2</v>
      </c>
      <c r="M2627" s="11">
        <v>32059</v>
      </c>
      <c r="N2627" s="6">
        <v>15</v>
      </c>
      <c r="O2627" s="4">
        <f>Table2[[#This Row],[Discount]]/100</f>
        <v>0.15</v>
      </c>
      <c r="P2627" s="4" t="str">
        <f>IF(Table2[[#This Row],[Discount%]]=0,"No Discount",
IF(Table2[[#This Row],[Discount%]]&lt;=0.1,"Medium Discount",
IF(Table2[[#This Row],[Discount%]]&lt;=0.2,"High Discount")))</f>
        <v>High Discount</v>
      </c>
      <c r="Q2627" s="9">
        <f>(Table2[Unit_Price]*Table2[Quantity])*(Table2[Discount]/100)</f>
        <v>9617.6999999999989</v>
      </c>
      <c r="R2627" s="10">
        <v>54500.3</v>
      </c>
      <c r="S2627" s="10">
        <v>6296.6</v>
      </c>
      <c r="T2627" s="4">
        <f>Table2[Profit]/Table2[Sales]</f>
        <v>0.11553330899095968</v>
      </c>
      <c r="U2627" t="s">
        <v>33</v>
      </c>
    </row>
    <row r="2628" spans="1:21" x14ac:dyDescent="0.35">
      <c r="A2628">
        <v>12801</v>
      </c>
      <c r="B2628" s="1">
        <v>45506</v>
      </c>
      <c r="C2628" s="2">
        <f>YEAR(Table2[Order Date])</f>
        <v>2024</v>
      </c>
      <c r="D2628" s="2" t="str">
        <f>TEXT(Table2[Order Date],"mmm")</f>
        <v>Aug</v>
      </c>
      <c r="E2628" t="s">
        <v>5276</v>
      </c>
      <c r="F2628" t="s">
        <v>15</v>
      </c>
      <c r="G2628" t="s">
        <v>147</v>
      </c>
      <c r="H2628" t="str">
        <f>VLOOKUP(Table2[[#This Row],[City]], Table46[], 2, FALSE)</f>
        <v>Kerala</v>
      </c>
      <c r="I2628" t="s">
        <v>42</v>
      </c>
      <c r="J2628" t="s">
        <v>51</v>
      </c>
      <c r="K2628" t="s">
        <v>5277</v>
      </c>
      <c r="L2628" s="2">
        <v>1</v>
      </c>
      <c r="M2628" s="11">
        <v>24306</v>
      </c>
      <c r="N2628" s="6">
        <v>0</v>
      </c>
      <c r="O2628" s="4">
        <f>Table2[[#This Row],[Discount]]/100</f>
        <v>0</v>
      </c>
      <c r="P2628" s="4" t="str">
        <f>IF(Table2[[#This Row],[Discount%]]=0,"No Discount",
IF(Table2[[#This Row],[Discount%]]&lt;=0.1,"Medium Discount",
IF(Table2[[#This Row],[Discount%]]&lt;=0.2,"High Discount")))</f>
        <v>No Discount</v>
      </c>
      <c r="Q2628" s="9">
        <f>(Table2[Unit_Price]*Table2[Quantity])*(Table2[Discount]/100)</f>
        <v>0</v>
      </c>
      <c r="R2628" s="10">
        <v>24306</v>
      </c>
      <c r="S2628" s="10">
        <v>1504.88</v>
      </c>
      <c r="T2628" s="4">
        <f>Table2[Profit]/Table2[Sales]</f>
        <v>6.1913930716695473E-2</v>
      </c>
      <c r="U2628" t="s">
        <v>38</v>
      </c>
    </row>
    <row r="2629" spans="1:21" x14ac:dyDescent="0.35">
      <c r="A2629">
        <v>12802</v>
      </c>
      <c r="B2629" s="1">
        <v>45530</v>
      </c>
      <c r="C2629" s="2">
        <f>YEAR(Table2[Order Date])</f>
        <v>2024</v>
      </c>
      <c r="D2629" s="2" t="str">
        <f>TEXT(Table2[Order Date],"mmm")</f>
        <v>Aug</v>
      </c>
      <c r="E2629" t="s">
        <v>5278</v>
      </c>
      <c r="F2629" t="s">
        <v>22</v>
      </c>
      <c r="G2629" t="s">
        <v>74</v>
      </c>
      <c r="H2629" t="str">
        <f>VLOOKUP(Table2[[#This Row],[City]], Table46[], 2, FALSE)</f>
        <v>Chandigarh</v>
      </c>
      <c r="I2629" t="s">
        <v>17</v>
      </c>
      <c r="J2629" t="s">
        <v>18</v>
      </c>
      <c r="K2629" t="s">
        <v>5279</v>
      </c>
      <c r="L2629" s="2">
        <v>2</v>
      </c>
      <c r="M2629" s="11">
        <v>31230</v>
      </c>
      <c r="N2629" s="6">
        <v>5</v>
      </c>
      <c r="O2629" s="4">
        <f>Table2[[#This Row],[Discount]]/100</f>
        <v>0.05</v>
      </c>
      <c r="P2629" s="4" t="str">
        <f>IF(Table2[[#This Row],[Discount%]]=0,"No Discount",
IF(Table2[[#This Row],[Discount%]]&lt;=0.1,"Medium Discount",
IF(Table2[[#This Row],[Discount%]]&lt;=0.2,"High Discount")))</f>
        <v>Medium Discount</v>
      </c>
      <c r="Q2629" s="9">
        <f>(Table2[Unit_Price]*Table2[Quantity])*(Table2[Discount]/100)</f>
        <v>3123</v>
      </c>
      <c r="R2629" s="10">
        <v>59337</v>
      </c>
      <c r="S2629" s="10">
        <v>6148.85</v>
      </c>
      <c r="T2629" s="4">
        <f>Table2[Profit]/Table2[Sales]</f>
        <v>0.10362589952306318</v>
      </c>
      <c r="U2629" t="s">
        <v>83</v>
      </c>
    </row>
    <row r="2630" spans="1:21" x14ac:dyDescent="0.35">
      <c r="A2630">
        <v>12803</v>
      </c>
      <c r="B2630" s="1">
        <v>45256</v>
      </c>
      <c r="C2630" s="2">
        <f>YEAR(Table2[Order Date])</f>
        <v>2023</v>
      </c>
      <c r="D2630" s="2" t="str">
        <f>TEXT(Table2[Order Date],"mmm")</f>
        <v>Nov</v>
      </c>
      <c r="E2630" t="s">
        <v>5280</v>
      </c>
      <c r="F2630" t="s">
        <v>15</v>
      </c>
      <c r="G2630" t="s">
        <v>147</v>
      </c>
      <c r="H2630" t="str">
        <f>VLOOKUP(Table2[[#This Row],[City]], Table46[], 2, FALSE)</f>
        <v>Kerala</v>
      </c>
      <c r="I2630" t="s">
        <v>42</v>
      </c>
      <c r="J2630" t="s">
        <v>79</v>
      </c>
      <c r="K2630" t="s">
        <v>5281</v>
      </c>
      <c r="L2630" s="2">
        <v>2</v>
      </c>
      <c r="M2630" s="11">
        <v>52079</v>
      </c>
      <c r="N2630" s="6">
        <v>0</v>
      </c>
      <c r="O2630" s="4">
        <f>Table2[[#This Row],[Discount]]/100</f>
        <v>0</v>
      </c>
      <c r="P2630" s="4" t="str">
        <f>IF(Table2[[#This Row],[Discount%]]=0,"No Discount",
IF(Table2[[#This Row],[Discount%]]&lt;=0.1,"Medium Discount",
IF(Table2[[#This Row],[Discount%]]&lt;=0.2,"High Discount")))</f>
        <v>No Discount</v>
      </c>
      <c r="Q2630" s="9">
        <f>(Table2[Unit_Price]*Table2[Quantity])*(Table2[Discount]/100)</f>
        <v>0</v>
      </c>
      <c r="R2630" s="10">
        <v>104158</v>
      </c>
      <c r="S2630" s="10">
        <v>18154.93</v>
      </c>
      <c r="T2630" s="4">
        <f>Table2[Profit]/Table2[Sales]</f>
        <v>0.17430182991224871</v>
      </c>
      <c r="U2630" t="s">
        <v>83</v>
      </c>
    </row>
    <row r="2631" spans="1:21" x14ac:dyDescent="0.35">
      <c r="A2631">
        <v>12804</v>
      </c>
      <c r="B2631" s="1">
        <v>45631</v>
      </c>
      <c r="C2631" s="2">
        <f>YEAR(Table2[Order Date])</f>
        <v>2024</v>
      </c>
      <c r="D2631" s="2" t="str">
        <f>TEXT(Table2[Order Date],"mmm")</f>
        <v>Dec</v>
      </c>
      <c r="E2631" t="s">
        <v>5282</v>
      </c>
      <c r="F2631" t="s">
        <v>15</v>
      </c>
      <c r="G2631" t="s">
        <v>68</v>
      </c>
      <c r="H2631" t="str">
        <f>VLOOKUP(Table2[[#This Row],[City]], Table46[], 2, FALSE)</f>
        <v>Telangana</v>
      </c>
      <c r="I2631" t="s">
        <v>17</v>
      </c>
      <c r="J2631" t="s">
        <v>55</v>
      </c>
      <c r="K2631" t="s">
        <v>2704</v>
      </c>
      <c r="L2631" s="2">
        <v>3</v>
      </c>
      <c r="M2631" s="11">
        <v>67103</v>
      </c>
      <c r="N2631" s="6">
        <v>20</v>
      </c>
      <c r="O2631" s="4">
        <f>Table2[[#This Row],[Discount]]/100</f>
        <v>0.2</v>
      </c>
      <c r="P2631" s="4" t="str">
        <f>IF(Table2[[#This Row],[Discount%]]=0,"No Discount",
IF(Table2[[#This Row],[Discount%]]&lt;=0.1,"Medium Discount",
IF(Table2[[#This Row],[Discount%]]&lt;=0.2,"High Discount")))</f>
        <v>High Discount</v>
      </c>
      <c r="Q2631" s="9">
        <f>(Table2[Unit_Price]*Table2[Quantity])*(Table2[Discount]/100)</f>
        <v>40261.800000000003</v>
      </c>
      <c r="R2631" s="10">
        <v>161047.20000000001</v>
      </c>
      <c r="S2631" s="10">
        <v>16390.919999999998</v>
      </c>
      <c r="T2631" s="4">
        <f>Table2[Profit]/Table2[Sales]</f>
        <v>0.10177711875773063</v>
      </c>
      <c r="U2631" t="s">
        <v>20</v>
      </c>
    </row>
    <row r="2632" spans="1:21" x14ac:dyDescent="0.35">
      <c r="A2632">
        <v>12805</v>
      </c>
      <c r="B2632" s="1">
        <v>45513</v>
      </c>
      <c r="C2632" s="2">
        <f>YEAR(Table2[Order Date])</f>
        <v>2024</v>
      </c>
      <c r="D2632" s="2" t="str">
        <f>TEXT(Table2[Order Date],"mmm")</f>
        <v>Aug</v>
      </c>
      <c r="E2632" t="s">
        <v>5283</v>
      </c>
      <c r="F2632" t="s">
        <v>40</v>
      </c>
      <c r="G2632" t="s">
        <v>62</v>
      </c>
      <c r="H2632" t="str">
        <f>VLOOKUP(Table2[[#This Row],[City]], Table46[], 2, FALSE)</f>
        <v>Goa</v>
      </c>
      <c r="I2632" t="s">
        <v>69</v>
      </c>
      <c r="J2632" t="s">
        <v>115</v>
      </c>
      <c r="K2632" t="s">
        <v>5284</v>
      </c>
      <c r="L2632" s="2">
        <v>5</v>
      </c>
      <c r="M2632" s="11">
        <v>62253</v>
      </c>
      <c r="N2632" s="6">
        <v>10</v>
      </c>
      <c r="O2632" s="4">
        <f>Table2[[#This Row],[Discount]]/100</f>
        <v>0.1</v>
      </c>
      <c r="P2632" s="4" t="str">
        <f>IF(Table2[[#This Row],[Discount%]]=0,"No Discount",
IF(Table2[[#This Row],[Discount%]]&lt;=0.1,"Medium Discount",
IF(Table2[[#This Row],[Discount%]]&lt;=0.2,"High Discount")))</f>
        <v>Medium Discount</v>
      </c>
      <c r="Q2632" s="9">
        <f>(Table2[Unit_Price]*Table2[Quantity])*(Table2[Discount]/100)</f>
        <v>31126.5</v>
      </c>
      <c r="R2632" s="10">
        <v>280138.5</v>
      </c>
      <c r="S2632" s="10">
        <v>64872.65</v>
      </c>
      <c r="T2632" s="4">
        <f>Table2[Profit]/Table2[Sales]</f>
        <v>0.23157348954178023</v>
      </c>
      <c r="U2632" t="s">
        <v>72</v>
      </c>
    </row>
    <row r="2633" spans="1:21" x14ac:dyDescent="0.35">
      <c r="A2633">
        <v>12806</v>
      </c>
      <c r="B2633" s="1">
        <v>45866</v>
      </c>
      <c r="C2633" s="2">
        <f>YEAR(Table2[Order Date])</f>
        <v>2025</v>
      </c>
      <c r="D2633" s="2" t="str">
        <f>TEXT(Table2[Order Date],"mmm")</f>
        <v>Jul</v>
      </c>
      <c r="E2633" t="s">
        <v>5285</v>
      </c>
      <c r="F2633" t="s">
        <v>15</v>
      </c>
      <c r="G2633" t="s">
        <v>147</v>
      </c>
      <c r="H2633" t="str">
        <f>VLOOKUP(Table2[[#This Row],[City]], Table46[], 2, FALSE)</f>
        <v>Kerala</v>
      </c>
      <c r="I2633" t="s">
        <v>86</v>
      </c>
      <c r="J2633" t="s">
        <v>90</v>
      </c>
      <c r="K2633" t="s">
        <v>5286</v>
      </c>
      <c r="L2633" s="2">
        <v>5</v>
      </c>
      <c r="M2633" s="11">
        <v>63185</v>
      </c>
      <c r="N2633" s="6">
        <v>0</v>
      </c>
      <c r="O2633" s="4">
        <f>Table2[[#This Row],[Discount]]/100</f>
        <v>0</v>
      </c>
      <c r="P2633" s="4" t="str">
        <f>IF(Table2[[#This Row],[Discount%]]=0,"No Discount",
IF(Table2[[#This Row],[Discount%]]&lt;=0.1,"Medium Discount",
IF(Table2[[#This Row],[Discount%]]&lt;=0.2,"High Discount")))</f>
        <v>No Discount</v>
      </c>
      <c r="Q2633" s="9">
        <f>(Table2[Unit_Price]*Table2[Quantity])*(Table2[Discount]/100)</f>
        <v>0</v>
      </c>
      <c r="R2633" s="10">
        <v>315925</v>
      </c>
      <c r="S2633" s="10">
        <v>77192.100000000006</v>
      </c>
      <c r="T2633" s="4">
        <f>Table2[Profit]/Table2[Sales]</f>
        <v>0.24433678879480891</v>
      </c>
      <c r="U2633" t="s">
        <v>72</v>
      </c>
    </row>
    <row r="2634" spans="1:21" x14ac:dyDescent="0.35">
      <c r="A2634">
        <v>12807</v>
      </c>
      <c r="B2634" s="1">
        <v>45437</v>
      </c>
      <c r="C2634" s="2">
        <f>YEAR(Table2[Order Date])</f>
        <v>2024</v>
      </c>
      <c r="D2634" s="2" t="str">
        <f>TEXT(Table2[Order Date],"mmm")</f>
        <v>May</v>
      </c>
      <c r="E2634" t="s">
        <v>5287</v>
      </c>
      <c r="F2634" t="s">
        <v>40</v>
      </c>
      <c r="G2634" t="s">
        <v>50</v>
      </c>
      <c r="H2634" t="str">
        <f>VLOOKUP(Table2[[#This Row],[City]], Table46[], 2, FALSE)</f>
        <v>Maharashtra</v>
      </c>
      <c r="I2634" t="s">
        <v>69</v>
      </c>
      <c r="J2634" t="s">
        <v>70</v>
      </c>
      <c r="K2634" t="s">
        <v>3653</v>
      </c>
      <c r="L2634" s="2">
        <v>3</v>
      </c>
      <c r="M2634" s="11">
        <v>22702</v>
      </c>
      <c r="N2634" s="6">
        <v>10</v>
      </c>
      <c r="O2634" s="4">
        <f>Table2[[#This Row],[Discount]]/100</f>
        <v>0.1</v>
      </c>
      <c r="P2634" s="4" t="str">
        <f>IF(Table2[[#This Row],[Discount%]]=0,"No Discount",
IF(Table2[[#This Row],[Discount%]]&lt;=0.1,"Medium Discount",
IF(Table2[[#This Row],[Discount%]]&lt;=0.2,"High Discount")))</f>
        <v>Medium Discount</v>
      </c>
      <c r="Q2634" s="9">
        <f>(Table2[Unit_Price]*Table2[Quantity])*(Table2[Discount]/100)</f>
        <v>6810.6</v>
      </c>
      <c r="R2634" s="10">
        <v>61295.4</v>
      </c>
      <c r="S2634" s="10">
        <v>5406.59</v>
      </c>
      <c r="T2634" s="4">
        <f>Table2[Profit]/Table2[Sales]</f>
        <v>8.820547708310901E-2</v>
      </c>
      <c r="U2634" t="s">
        <v>20</v>
      </c>
    </row>
    <row r="2635" spans="1:21" x14ac:dyDescent="0.35">
      <c r="A2635">
        <v>12808</v>
      </c>
      <c r="B2635" s="1">
        <v>45632</v>
      </c>
      <c r="C2635" s="2">
        <f>YEAR(Table2[Order Date])</f>
        <v>2024</v>
      </c>
      <c r="D2635" s="2" t="str">
        <f>TEXT(Table2[Order Date],"mmm")</f>
        <v>Dec</v>
      </c>
      <c r="E2635" t="s">
        <v>5288</v>
      </c>
      <c r="F2635" t="s">
        <v>40</v>
      </c>
      <c r="G2635" t="s">
        <v>110</v>
      </c>
      <c r="H2635" t="str">
        <f>VLOOKUP(Table2[[#This Row],[City]], Table46[], 2, FALSE)</f>
        <v>Gujarat</v>
      </c>
      <c r="I2635" t="s">
        <v>75</v>
      </c>
      <c r="J2635" t="s">
        <v>307</v>
      </c>
      <c r="K2635" t="s">
        <v>3475</v>
      </c>
      <c r="L2635" s="2">
        <v>3</v>
      </c>
      <c r="M2635" s="11">
        <v>21218</v>
      </c>
      <c r="N2635" s="6">
        <v>0</v>
      </c>
      <c r="O2635" s="4">
        <f>Table2[[#This Row],[Discount]]/100</f>
        <v>0</v>
      </c>
      <c r="P2635" s="4" t="str">
        <f>IF(Table2[[#This Row],[Discount%]]=0,"No Discount",
IF(Table2[[#This Row],[Discount%]]&lt;=0.1,"Medium Discount",
IF(Table2[[#This Row],[Discount%]]&lt;=0.2,"High Discount")))</f>
        <v>No Discount</v>
      </c>
      <c r="Q2635" s="9">
        <f>(Table2[Unit_Price]*Table2[Quantity])*(Table2[Discount]/100)</f>
        <v>0</v>
      </c>
      <c r="R2635" s="10">
        <v>63654</v>
      </c>
      <c r="S2635" s="10">
        <v>14559.87</v>
      </c>
      <c r="T2635" s="4">
        <f>Table2[Profit]/Table2[Sales]</f>
        <v>0.22873456499198794</v>
      </c>
      <c r="U2635" t="s">
        <v>83</v>
      </c>
    </row>
    <row r="2636" spans="1:21" x14ac:dyDescent="0.35">
      <c r="A2636">
        <v>12809</v>
      </c>
      <c r="B2636" s="1">
        <v>45331</v>
      </c>
      <c r="C2636" s="2">
        <f>YEAR(Table2[Order Date])</f>
        <v>2024</v>
      </c>
      <c r="D2636" s="2" t="str">
        <f>TEXT(Table2[Order Date],"mmm")</f>
        <v>Feb</v>
      </c>
      <c r="E2636" t="s">
        <v>5289</v>
      </c>
      <c r="F2636" t="s">
        <v>28</v>
      </c>
      <c r="G2636" t="s">
        <v>114</v>
      </c>
      <c r="H2636" t="str">
        <f>VLOOKUP(Table2[[#This Row],[City]], Table46[], 2, FALSE)</f>
        <v>Jharkhand</v>
      </c>
      <c r="I2636" t="s">
        <v>17</v>
      </c>
      <c r="J2636" t="s">
        <v>100</v>
      </c>
      <c r="K2636" t="s">
        <v>5290</v>
      </c>
      <c r="L2636" s="2">
        <v>2</v>
      </c>
      <c r="M2636" s="11">
        <v>78297</v>
      </c>
      <c r="N2636" s="6">
        <v>15</v>
      </c>
      <c r="O2636" s="4">
        <f>Table2[[#This Row],[Discount]]/100</f>
        <v>0.15</v>
      </c>
      <c r="P2636" s="4" t="str">
        <f>IF(Table2[[#This Row],[Discount%]]=0,"No Discount",
IF(Table2[[#This Row],[Discount%]]&lt;=0.1,"Medium Discount",
IF(Table2[[#This Row],[Discount%]]&lt;=0.2,"High Discount")))</f>
        <v>High Discount</v>
      </c>
      <c r="Q2636" s="9">
        <f>(Table2[Unit_Price]*Table2[Quantity])*(Table2[Discount]/100)</f>
        <v>23489.1</v>
      </c>
      <c r="R2636" s="10">
        <v>133104.9</v>
      </c>
      <c r="S2636" s="10">
        <v>30382.28</v>
      </c>
      <c r="T2636" s="4">
        <f>Table2[Profit]/Table2[Sales]</f>
        <v>0.22825816329827076</v>
      </c>
      <c r="U2636" t="s">
        <v>20</v>
      </c>
    </row>
    <row r="2637" spans="1:21" x14ac:dyDescent="0.35">
      <c r="A2637">
        <v>12810</v>
      </c>
      <c r="B2637" s="1">
        <v>45488</v>
      </c>
      <c r="C2637" s="2">
        <f>YEAR(Table2[Order Date])</f>
        <v>2024</v>
      </c>
      <c r="D2637" s="2" t="str">
        <f>TEXT(Table2[Order Date],"mmm")</f>
        <v>Jul</v>
      </c>
      <c r="E2637" t="s">
        <v>5291</v>
      </c>
      <c r="F2637" t="s">
        <v>22</v>
      </c>
      <c r="G2637" t="s">
        <v>74</v>
      </c>
      <c r="H2637" t="str">
        <f>VLOOKUP(Table2[[#This Row],[City]], Table46[], 2, FALSE)</f>
        <v>Chandigarh</v>
      </c>
      <c r="I2637" t="s">
        <v>17</v>
      </c>
      <c r="J2637" t="s">
        <v>55</v>
      </c>
      <c r="K2637" t="s">
        <v>1587</v>
      </c>
      <c r="L2637" s="2">
        <v>2</v>
      </c>
      <c r="M2637" s="11">
        <v>38898</v>
      </c>
      <c r="N2637" s="6">
        <v>20</v>
      </c>
      <c r="O2637" s="4">
        <f>Table2[[#This Row],[Discount]]/100</f>
        <v>0.2</v>
      </c>
      <c r="P2637" s="4" t="str">
        <f>IF(Table2[[#This Row],[Discount%]]=0,"No Discount",
IF(Table2[[#This Row],[Discount%]]&lt;=0.1,"Medium Discount",
IF(Table2[[#This Row],[Discount%]]&lt;=0.2,"High Discount")))</f>
        <v>High Discount</v>
      </c>
      <c r="Q2637" s="9">
        <f>(Table2[Unit_Price]*Table2[Quantity])*(Table2[Discount]/100)</f>
        <v>15559.2</v>
      </c>
      <c r="R2637" s="10">
        <v>62236.800000000003</v>
      </c>
      <c r="S2637" s="10">
        <v>5609.48</v>
      </c>
      <c r="T2637" s="4">
        <f>Table2[Profit]/Table2[Sales]</f>
        <v>9.0131240680754787E-2</v>
      </c>
      <c r="U2637" t="s">
        <v>33</v>
      </c>
    </row>
    <row r="2638" spans="1:21" x14ac:dyDescent="0.35">
      <c r="A2638">
        <v>12812</v>
      </c>
      <c r="B2638" s="1">
        <v>45737</v>
      </c>
      <c r="C2638" s="2">
        <f>YEAR(Table2[Order Date])</f>
        <v>2025</v>
      </c>
      <c r="D2638" s="2" t="str">
        <f>TEXT(Table2[Order Date],"mmm")</f>
        <v>Mar</v>
      </c>
      <c r="E2638" t="s">
        <v>5293</v>
      </c>
      <c r="F2638" t="s">
        <v>40</v>
      </c>
      <c r="G2638" t="s">
        <v>62</v>
      </c>
      <c r="H2638" t="str">
        <f>VLOOKUP(Table2[[#This Row],[City]], Table46[], 2, FALSE)</f>
        <v>Goa</v>
      </c>
      <c r="I2638" t="s">
        <v>129</v>
      </c>
      <c r="J2638" t="s">
        <v>164</v>
      </c>
      <c r="K2638" t="s">
        <v>457</v>
      </c>
      <c r="L2638" s="2">
        <v>5</v>
      </c>
      <c r="M2638" s="11">
        <v>17516</v>
      </c>
      <c r="N2638" s="6">
        <v>0</v>
      </c>
      <c r="O2638" s="4">
        <f>Table2[[#This Row],[Discount]]/100</f>
        <v>0</v>
      </c>
      <c r="P2638" s="4" t="str">
        <f>IF(Table2[[#This Row],[Discount%]]=0,"No Discount",
IF(Table2[[#This Row],[Discount%]]&lt;=0.1,"Medium Discount",
IF(Table2[[#This Row],[Discount%]]&lt;=0.2,"High Discount")))</f>
        <v>No Discount</v>
      </c>
      <c r="Q2638" s="9">
        <f>(Table2[Unit_Price]*Table2[Quantity])*(Table2[Discount]/100)</f>
        <v>0</v>
      </c>
      <c r="R2638" s="10">
        <v>87580</v>
      </c>
      <c r="S2638" s="10">
        <v>5739.45</v>
      </c>
      <c r="T2638" s="4">
        <f>Table2[Profit]/Table2[Sales]</f>
        <v>6.5533797670701069E-2</v>
      </c>
      <c r="U2638" t="s">
        <v>72</v>
      </c>
    </row>
    <row r="2639" spans="1:21" x14ac:dyDescent="0.35">
      <c r="A2639">
        <v>12813</v>
      </c>
      <c r="B2639" s="1">
        <v>45427</v>
      </c>
      <c r="C2639" s="2">
        <f>YEAR(Table2[Order Date])</f>
        <v>2024</v>
      </c>
      <c r="D2639" s="2" t="str">
        <f>TEXT(Table2[Order Date],"mmm")</f>
        <v>May</v>
      </c>
      <c r="E2639" t="s">
        <v>5294</v>
      </c>
      <c r="F2639" t="s">
        <v>40</v>
      </c>
      <c r="G2639" t="s">
        <v>50</v>
      </c>
      <c r="H2639" t="str">
        <f>VLOOKUP(Table2[[#This Row],[City]], Table46[], 2, FALSE)</f>
        <v>Maharashtra</v>
      </c>
      <c r="I2639" t="s">
        <v>69</v>
      </c>
      <c r="J2639" t="s">
        <v>123</v>
      </c>
      <c r="K2639" t="s">
        <v>5295</v>
      </c>
      <c r="L2639" s="2">
        <v>2</v>
      </c>
      <c r="M2639" s="11">
        <v>20940</v>
      </c>
      <c r="N2639" s="6">
        <v>20</v>
      </c>
      <c r="O2639" s="4">
        <f>Table2[[#This Row],[Discount]]/100</f>
        <v>0.2</v>
      </c>
      <c r="P2639" s="4" t="str">
        <f>IF(Table2[[#This Row],[Discount%]]=0,"No Discount",
IF(Table2[[#This Row],[Discount%]]&lt;=0.1,"Medium Discount",
IF(Table2[[#This Row],[Discount%]]&lt;=0.2,"High Discount")))</f>
        <v>High Discount</v>
      </c>
      <c r="Q2639" s="9">
        <f>(Table2[Unit_Price]*Table2[Quantity])*(Table2[Discount]/100)</f>
        <v>8376</v>
      </c>
      <c r="R2639" s="10">
        <v>33504</v>
      </c>
      <c r="S2639" s="10">
        <v>6526.84</v>
      </c>
      <c r="T2639" s="4">
        <f>Table2[Profit]/Table2[Sales]</f>
        <v>0.19480778414517669</v>
      </c>
      <c r="U2639" t="s">
        <v>20</v>
      </c>
    </row>
    <row r="2640" spans="1:21" x14ac:dyDescent="0.35">
      <c r="A2640">
        <v>12814</v>
      </c>
      <c r="B2640" s="1">
        <v>45549</v>
      </c>
      <c r="C2640" s="2">
        <f>YEAR(Table2[Order Date])</f>
        <v>2024</v>
      </c>
      <c r="D2640" s="2" t="str">
        <f>TEXT(Table2[Order Date],"mmm")</f>
        <v>Sep</v>
      </c>
      <c r="E2640" t="s">
        <v>5296</v>
      </c>
      <c r="F2640" t="s">
        <v>40</v>
      </c>
      <c r="G2640" t="s">
        <v>41</v>
      </c>
      <c r="H2640" t="str">
        <f>VLOOKUP(Table2[[#This Row],[City]], Table46[], 2, FALSE)</f>
        <v>Maharashtra</v>
      </c>
      <c r="I2640" t="s">
        <v>69</v>
      </c>
      <c r="J2640" t="s">
        <v>151</v>
      </c>
      <c r="K2640" t="s">
        <v>255</v>
      </c>
      <c r="L2640" s="2">
        <v>5</v>
      </c>
      <c r="M2640" s="11">
        <v>21061</v>
      </c>
      <c r="N2640" s="6">
        <v>0</v>
      </c>
      <c r="O2640" s="4">
        <f>Table2[[#This Row],[Discount]]/100</f>
        <v>0</v>
      </c>
      <c r="P2640" s="4" t="str">
        <f>IF(Table2[[#This Row],[Discount%]]=0,"No Discount",
IF(Table2[[#This Row],[Discount%]]&lt;=0.1,"Medium Discount",
IF(Table2[[#This Row],[Discount%]]&lt;=0.2,"High Discount")))</f>
        <v>No Discount</v>
      </c>
      <c r="Q2640" s="9">
        <f>(Table2[Unit_Price]*Table2[Quantity])*(Table2[Discount]/100)</f>
        <v>0</v>
      </c>
      <c r="R2640" s="10">
        <v>105305</v>
      </c>
      <c r="S2640" s="10">
        <v>26266.080000000002</v>
      </c>
      <c r="T2640" s="4">
        <f>Table2[Profit]/Table2[Sales]</f>
        <v>0.24942861212667966</v>
      </c>
      <c r="U2640" t="s">
        <v>20</v>
      </c>
    </row>
    <row r="2641" spans="1:21" x14ac:dyDescent="0.35">
      <c r="A2641">
        <v>12815</v>
      </c>
      <c r="B2641" s="1">
        <v>45872</v>
      </c>
      <c r="C2641" s="2">
        <f>YEAR(Table2[Order Date])</f>
        <v>2025</v>
      </c>
      <c r="D2641" s="2" t="str">
        <f>TEXT(Table2[Order Date],"mmm")</f>
        <v>Aug</v>
      </c>
      <c r="E2641" t="s">
        <v>5297</v>
      </c>
      <c r="F2641" t="s">
        <v>22</v>
      </c>
      <c r="G2641" t="s">
        <v>23</v>
      </c>
      <c r="H2641" t="str">
        <f>VLOOKUP(Table2[[#This Row],[City]], Table46[], 2, FALSE)</f>
        <v>Delhi</v>
      </c>
      <c r="I2641" t="s">
        <v>75</v>
      </c>
      <c r="J2641" t="s">
        <v>307</v>
      </c>
      <c r="K2641" t="s">
        <v>5298</v>
      </c>
      <c r="L2641" s="2">
        <v>4</v>
      </c>
      <c r="M2641" s="11">
        <v>14271</v>
      </c>
      <c r="N2641" s="6">
        <v>20</v>
      </c>
      <c r="O2641" s="4">
        <f>Table2[[#This Row],[Discount]]/100</f>
        <v>0.2</v>
      </c>
      <c r="P2641" s="4" t="str">
        <f>IF(Table2[[#This Row],[Discount%]]=0,"No Discount",
IF(Table2[[#This Row],[Discount%]]&lt;=0.1,"Medium Discount",
IF(Table2[[#This Row],[Discount%]]&lt;=0.2,"High Discount")))</f>
        <v>High Discount</v>
      </c>
      <c r="Q2641" s="9">
        <f>(Table2[Unit_Price]*Table2[Quantity])*(Table2[Discount]/100)</f>
        <v>11416.800000000001</v>
      </c>
      <c r="R2641" s="10">
        <v>45667.199999999997</v>
      </c>
      <c r="S2641" s="10">
        <v>7422.94</v>
      </c>
      <c r="T2641" s="4">
        <f>Table2[Profit]/Table2[Sales]</f>
        <v>0.16254423306005186</v>
      </c>
      <c r="U2641" t="s">
        <v>83</v>
      </c>
    </row>
    <row r="2642" spans="1:21" x14ac:dyDescent="0.35">
      <c r="A2642">
        <v>12816</v>
      </c>
      <c r="B2642" s="1">
        <v>45442</v>
      </c>
      <c r="C2642" s="2">
        <f>YEAR(Table2[Order Date])</f>
        <v>2024</v>
      </c>
      <c r="D2642" s="2" t="str">
        <f>TEXT(Table2[Order Date],"mmm")</f>
        <v>May</v>
      </c>
      <c r="E2642" t="s">
        <v>5299</v>
      </c>
      <c r="F2642" t="s">
        <v>15</v>
      </c>
      <c r="G2642" t="s">
        <v>68</v>
      </c>
      <c r="H2642" t="str">
        <f>VLOOKUP(Table2[[#This Row],[City]], Table46[], 2, FALSE)</f>
        <v>Telangana</v>
      </c>
      <c r="I2642" t="s">
        <v>17</v>
      </c>
      <c r="J2642" t="s">
        <v>111</v>
      </c>
      <c r="K2642" t="s">
        <v>273</v>
      </c>
      <c r="L2642" s="2">
        <v>2</v>
      </c>
      <c r="M2642" s="11">
        <v>26823</v>
      </c>
      <c r="N2642" s="6">
        <v>10</v>
      </c>
      <c r="O2642" s="4">
        <f>Table2[[#This Row],[Discount]]/100</f>
        <v>0.1</v>
      </c>
      <c r="P2642" s="4" t="str">
        <f>IF(Table2[[#This Row],[Discount%]]=0,"No Discount",
IF(Table2[[#This Row],[Discount%]]&lt;=0.1,"Medium Discount",
IF(Table2[[#This Row],[Discount%]]&lt;=0.2,"High Discount")))</f>
        <v>Medium Discount</v>
      </c>
      <c r="Q2642" s="9">
        <f>(Table2[Unit_Price]*Table2[Quantity])*(Table2[Discount]/100)</f>
        <v>5364.6</v>
      </c>
      <c r="R2642" s="10">
        <v>48281.4</v>
      </c>
      <c r="S2642" s="10">
        <v>3861.9</v>
      </c>
      <c r="T2642" s="4">
        <f>Table2[Profit]/Table2[Sales]</f>
        <v>7.9987324311225447E-2</v>
      </c>
      <c r="U2642" t="s">
        <v>33</v>
      </c>
    </row>
    <row r="2643" spans="1:21" x14ac:dyDescent="0.35">
      <c r="A2643">
        <v>12817</v>
      </c>
      <c r="B2643" s="1">
        <v>45848</v>
      </c>
      <c r="C2643" s="2">
        <f>YEAR(Table2[Order Date])</f>
        <v>2025</v>
      </c>
      <c r="D2643" s="2" t="str">
        <f>TEXT(Table2[Order Date],"mmm")</f>
        <v>Jul</v>
      </c>
      <c r="E2643" t="s">
        <v>5300</v>
      </c>
      <c r="F2643" t="s">
        <v>15</v>
      </c>
      <c r="G2643" t="s">
        <v>68</v>
      </c>
      <c r="H2643" t="str">
        <f>VLOOKUP(Table2[[#This Row],[City]], Table46[], 2, FALSE)</f>
        <v>Telangana</v>
      </c>
      <c r="I2643" t="s">
        <v>129</v>
      </c>
      <c r="J2643" t="s">
        <v>164</v>
      </c>
      <c r="K2643" t="s">
        <v>5301</v>
      </c>
      <c r="L2643" s="2">
        <v>2</v>
      </c>
      <c r="M2643" s="11">
        <v>69094</v>
      </c>
      <c r="N2643" s="6">
        <v>5</v>
      </c>
      <c r="O2643" s="4">
        <f>Table2[[#This Row],[Discount]]/100</f>
        <v>0.05</v>
      </c>
      <c r="P2643" s="4" t="str">
        <f>IF(Table2[[#This Row],[Discount%]]=0,"No Discount",
IF(Table2[[#This Row],[Discount%]]&lt;=0.1,"Medium Discount",
IF(Table2[[#This Row],[Discount%]]&lt;=0.2,"High Discount")))</f>
        <v>Medium Discount</v>
      </c>
      <c r="Q2643" s="9">
        <f>(Table2[Unit_Price]*Table2[Quantity])*(Table2[Discount]/100)</f>
        <v>6909.4000000000005</v>
      </c>
      <c r="R2643" s="10">
        <v>131278.6</v>
      </c>
      <c r="S2643" s="10">
        <v>21514.99</v>
      </c>
      <c r="T2643" s="4">
        <f>Table2[Profit]/Table2[Sales]</f>
        <v>0.16388802135306135</v>
      </c>
      <c r="U2643" t="s">
        <v>72</v>
      </c>
    </row>
    <row r="2644" spans="1:21" x14ac:dyDescent="0.35">
      <c r="A2644">
        <v>12818</v>
      </c>
      <c r="B2644" s="1">
        <v>45476</v>
      </c>
      <c r="C2644" s="2">
        <f>YEAR(Table2[Order Date])</f>
        <v>2024</v>
      </c>
      <c r="D2644" s="2" t="str">
        <f>TEXT(Table2[Order Date],"mmm")</f>
        <v>Jul</v>
      </c>
      <c r="E2644" t="s">
        <v>5302</v>
      </c>
      <c r="F2644" t="s">
        <v>28</v>
      </c>
      <c r="G2644" t="s">
        <v>85</v>
      </c>
      <c r="H2644" t="str">
        <f>VLOOKUP(Table2[[#This Row],[City]], Table46[], 2, FALSE)</f>
        <v>Odisha</v>
      </c>
      <c r="I2644" t="s">
        <v>96</v>
      </c>
      <c r="J2644" t="s">
        <v>156</v>
      </c>
      <c r="K2644" t="s">
        <v>4572</v>
      </c>
      <c r="L2644" s="2">
        <v>2</v>
      </c>
      <c r="M2644" s="11">
        <v>50135</v>
      </c>
      <c r="N2644" s="6">
        <v>20</v>
      </c>
      <c r="O2644" s="4">
        <f>Table2[[#This Row],[Discount]]/100</f>
        <v>0.2</v>
      </c>
      <c r="P2644" s="4" t="str">
        <f>IF(Table2[[#This Row],[Discount%]]=0,"No Discount",
IF(Table2[[#This Row],[Discount%]]&lt;=0.1,"Medium Discount",
IF(Table2[[#This Row],[Discount%]]&lt;=0.2,"High Discount")))</f>
        <v>High Discount</v>
      </c>
      <c r="Q2644" s="9">
        <f>(Table2[Unit_Price]*Table2[Quantity])*(Table2[Discount]/100)</f>
        <v>20054</v>
      </c>
      <c r="R2644" s="10">
        <v>80216</v>
      </c>
      <c r="S2644" s="10">
        <v>19471.18</v>
      </c>
      <c r="T2644" s="4">
        <f>Table2[Profit]/Table2[Sales]</f>
        <v>0.24273436720853694</v>
      </c>
      <c r="U2644" t="s">
        <v>33</v>
      </c>
    </row>
    <row r="2645" spans="1:21" x14ac:dyDescent="0.35">
      <c r="A2645">
        <v>12819</v>
      </c>
      <c r="B2645" s="1">
        <v>45815</v>
      </c>
      <c r="C2645" s="2">
        <f>YEAR(Table2[Order Date])</f>
        <v>2025</v>
      </c>
      <c r="D2645" s="2" t="str">
        <f>TEXT(Table2[Order Date],"mmm")</f>
        <v>Jun</v>
      </c>
      <c r="E2645" t="s">
        <v>5303</v>
      </c>
      <c r="F2645" t="s">
        <v>22</v>
      </c>
      <c r="G2645" t="s">
        <v>23</v>
      </c>
      <c r="H2645" t="str">
        <f>VLOOKUP(Table2[[#This Row],[City]], Table46[], 2, FALSE)</f>
        <v>Delhi</v>
      </c>
      <c r="I2645" t="s">
        <v>69</v>
      </c>
      <c r="J2645" t="s">
        <v>151</v>
      </c>
      <c r="K2645" t="s">
        <v>5304</v>
      </c>
      <c r="L2645" s="2">
        <v>5</v>
      </c>
      <c r="M2645" s="11">
        <v>77156</v>
      </c>
      <c r="N2645" s="6">
        <v>20</v>
      </c>
      <c r="O2645" s="4">
        <f>Table2[[#This Row],[Discount]]/100</f>
        <v>0.2</v>
      </c>
      <c r="P2645" s="4" t="str">
        <f>IF(Table2[[#This Row],[Discount%]]=0,"No Discount",
IF(Table2[[#This Row],[Discount%]]&lt;=0.1,"Medium Discount",
IF(Table2[[#This Row],[Discount%]]&lt;=0.2,"High Discount")))</f>
        <v>High Discount</v>
      </c>
      <c r="Q2645" s="9">
        <f>(Table2[Unit_Price]*Table2[Quantity])*(Table2[Discount]/100)</f>
        <v>77156</v>
      </c>
      <c r="R2645" s="10">
        <v>308624</v>
      </c>
      <c r="S2645" s="10">
        <v>23072.14</v>
      </c>
      <c r="T2645" s="4">
        <f>Table2[Profit]/Table2[Sales]</f>
        <v>7.4758087511016647E-2</v>
      </c>
      <c r="U2645" t="s">
        <v>38</v>
      </c>
    </row>
    <row r="2646" spans="1:21" x14ac:dyDescent="0.35">
      <c r="A2646">
        <v>12820</v>
      </c>
      <c r="B2646" s="1">
        <v>45782</v>
      </c>
      <c r="C2646" s="2">
        <f>YEAR(Table2[Order Date])</f>
        <v>2025</v>
      </c>
      <c r="D2646" s="2" t="str">
        <f>TEXT(Table2[Order Date],"mmm")</f>
        <v>May</v>
      </c>
      <c r="E2646" t="s">
        <v>5305</v>
      </c>
      <c r="F2646" t="s">
        <v>40</v>
      </c>
      <c r="G2646" t="s">
        <v>41</v>
      </c>
      <c r="H2646" t="str">
        <f>VLOOKUP(Table2[[#This Row],[City]], Table46[], 2, FALSE)</f>
        <v>Maharashtra</v>
      </c>
      <c r="I2646" t="s">
        <v>24</v>
      </c>
      <c r="J2646" t="s">
        <v>107</v>
      </c>
      <c r="K2646" t="s">
        <v>5275</v>
      </c>
      <c r="L2646" s="2">
        <v>3</v>
      </c>
      <c r="M2646" s="11">
        <v>68392</v>
      </c>
      <c r="N2646" s="6">
        <v>15</v>
      </c>
      <c r="O2646" s="4">
        <f>Table2[[#This Row],[Discount]]/100</f>
        <v>0.15</v>
      </c>
      <c r="P2646" s="4" t="str">
        <f>IF(Table2[[#This Row],[Discount%]]=0,"No Discount",
IF(Table2[[#This Row],[Discount%]]&lt;=0.1,"Medium Discount",
IF(Table2[[#This Row],[Discount%]]&lt;=0.2,"High Discount")))</f>
        <v>High Discount</v>
      </c>
      <c r="Q2646" s="9">
        <f>(Table2[Unit_Price]*Table2[Quantity])*(Table2[Discount]/100)</f>
        <v>30776.399999999998</v>
      </c>
      <c r="R2646" s="10">
        <v>174399.6</v>
      </c>
      <c r="S2646" s="10">
        <v>33573.54</v>
      </c>
      <c r="T2646" s="4">
        <f>Table2[Profit]/Table2[Sales]</f>
        <v>0.19250927181025645</v>
      </c>
      <c r="U2646" t="s">
        <v>20</v>
      </c>
    </row>
    <row r="2647" spans="1:21" x14ac:dyDescent="0.35">
      <c r="A2647">
        <v>12821</v>
      </c>
      <c r="B2647" s="1">
        <v>45422</v>
      </c>
      <c r="C2647" s="2">
        <f>YEAR(Table2[Order Date])</f>
        <v>2024</v>
      </c>
      <c r="D2647" s="2" t="str">
        <f>TEXT(Table2[Order Date],"mmm")</f>
        <v>May</v>
      </c>
      <c r="E2647" t="s">
        <v>5306</v>
      </c>
      <c r="F2647" t="s">
        <v>22</v>
      </c>
      <c r="G2647" t="s">
        <v>74</v>
      </c>
      <c r="H2647" t="str">
        <f>VLOOKUP(Table2[[#This Row],[City]], Table46[], 2, FALSE)</f>
        <v>Chandigarh</v>
      </c>
      <c r="I2647" t="s">
        <v>24</v>
      </c>
      <c r="J2647" t="s">
        <v>133</v>
      </c>
      <c r="K2647" t="s">
        <v>5307</v>
      </c>
      <c r="L2647" s="2">
        <v>4</v>
      </c>
      <c r="M2647" s="11">
        <v>75150</v>
      </c>
      <c r="N2647" s="6">
        <v>5</v>
      </c>
      <c r="O2647" s="4">
        <f>Table2[[#This Row],[Discount]]/100</f>
        <v>0.05</v>
      </c>
      <c r="P2647" s="4" t="str">
        <f>IF(Table2[[#This Row],[Discount%]]=0,"No Discount",
IF(Table2[[#This Row],[Discount%]]&lt;=0.1,"Medium Discount",
IF(Table2[[#This Row],[Discount%]]&lt;=0.2,"High Discount")))</f>
        <v>Medium Discount</v>
      </c>
      <c r="Q2647" s="9">
        <f>(Table2[Unit_Price]*Table2[Quantity])*(Table2[Discount]/100)</f>
        <v>15030</v>
      </c>
      <c r="R2647" s="10">
        <v>285570</v>
      </c>
      <c r="S2647" s="10">
        <v>24832.66</v>
      </c>
      <c r="T2647" s="4">
        <f>Table2[Profit]/Table2[Sales]</f>
        <v>8.695822390307105E-2</v>
      </c>
      <c r="U2647" t="s">
        <v>83</v>
      </c>
    </row>
    <row r="2648" spans="1:21" x14ac:dyDescent="0.35">
      <c r="A2648">
        <v>12822</v>
      </c>
      <c r="B2648" s="1">
        <v>45401</v>
      </c>
      <c r="C2648" s="2">
        <f>YEAR(Table2[Order Date])</f>
        <v>2024</v>
      </c>
      <c r="D2648" s="2" t="str">
        <f>TEXT(Table2[Order Date],"mmm")</f>
        <v>Apr</v>
      </c>
      <c r="E2648" t="s">
        <v>5308</v>
      </c>
      <c r="F2648" t="s">
        <v>40</v>
      </c>
      <c r="G2648" t="s">
        <v>62</v>
      </c>
      <c r="H2648" t="str">
        <f>VLOOKUP(Table2[[#This Row],[City]], Table46[], 2, FALSE)</f>
        <v>Goa</v>
      </c>
      <c r="I2648" t="s">
        <v>46</v>
      </c>
      <c r="J2648" t="s">
        <v>141</v>
      </c>
      <c r="K2648" t="s">
        <v>5309</v>
      </c>
      <c r="L2648" s="2">
        <v>2</v>
      </c>
      <c r="M2648" s="11">
        <v>76739</v>
      </c>
      <c r="N2648" s="6">
        <v>20</v>
      </c>
      <c r="O2648" s="4">
        <f>Table2[[#This Row],[Discount]]/100</f>
        <v>0.2</v>
      </c>
      <c r="P2648" s="4" t="str">
        <f>IF(Table2[[#This Row],[Discount%]]=0,"No Discount",
IF(Table2[[#This Row],[Discount%]]&lt;=0.1,"Medium Discount",
IF(Table2[[#This Row],[Discount%]]&lt;=0.2,"High Discount")))</f>
        <v>High Discount</v>
      </c>
      <c r="Q2648" s="9">
        <f>(Table2[Unit_Price]*Table2[Quantity])*(Table2[Discount]/100)</f>
        <v>30695.600000000002</v>
      </c>
      <c r="R2648" s="10">
        <v>122782.39999999999</v>
      </c>
      <c r="S2648" s="10">
        <v>30597.08</v>
      </c>
      <c r="T2648" s="4">
        <f>Table2[Profit]/Table2[Sales]</f>
        <v>0.24919760486845022</v>
      </c>
      <c r="U2648" t="s">
        <v>83</v>
      </c>
    </row>
    <row r="2649" spans="1:21" x14ac:dyDescent="0.35">
      <c r="A2649">
        <v>12824</v>
      </c>
      <c r="B2649" s="1">
        <v>45495</v>
      </c>
      <c r="C2649" s="2">
        <f>YEAR(Table2[Order Date])</f>
        <v>2024</v>
      </c>
      <c r="D2649" s="2" t="str">
        <f>TEXT(Table2[Order Date],"mmm")</f>
        <v>Jul</v>
      </c>
      <c r="E2649" t="s">
        <v>5311</v>
      </c>
      <c r="F2649" t="s">
        <v>22</v>
      </c>
      <c r="G2649" t="s">
        <v>167</v>
      </c>
      <c r="H2649" t="str">
        <f>VLOOKUP(Table2[[#This Row],[City]], Table46[], 2, FALSE)</f>
        <v>Punjab</v>
      </c>
      <c r="I2649" t="s">
        <v>46</v>
      </c>
      <c r="J2649" t="s">
        <v>209</v>
      </c>
      <c r="K2649" t="s">
        <v>4075</v>
      </c>
      <c r="L2649" s="2">
        <v>5</v>
      </c>
      <c r="M2649" s="11">
        <v>29516</v>
      </c>
      <c r="N2649" s="6">
        <v>20</v>
      </c>
      <c r="O2649" s="4">
        <f>Table2[[#This Row],[Discount]]/100</f>
        <v>0.2</v>
      </c>
      <c r="P2649" s="4" t="str">
        <f>IF(Table2[[#This Row],[Discount%]]=0,"No Discount",
IF(Table2[[#This Row],[Discount%]]&lt;=0.1,"Medium Discount",
IF(Table2[[#This Row],[Discount%]]&lt;=0.2,"High Discount")))</f>
        <v>High Discount</v>
      </c>
      <c r="Q2649" s="9">
        <f>(Table2[Unit_Price]*Table2[Quantity])*(Table2[Discount]/100)</f>
        <v>29516</v>
      </c>
      <c r="R2649" s="10">
        <v>118064</v>
      </c>
      <c r="S2649" s="10">
        <v>12228.11</v>
      </c>
      <c r="T2649" s="4">
        <f>Table2[Profit]/Table2[Sales]</f>
        <v>0.10357187627049737</v>
      </c>
      <c r="U2649" t="s">
        <v>38</v>
      </c>
    </row>
    <row r="2650" spans="1:21" x14ac:dyDescent="0.35">
      <c r="A2650">
        <v>12825</v>
      </c>
      <c r="B2650" s="1">
        <v>45216</v>
      </c>
      <c r="C2650" s="2">
        <f>YEAR(Table2[Order Date])</f>
        <v>2023</v>
      </c>
      <c r="D2650" s="2" t="str">
        <f>TEXT(Table2[Order Date],"mmm")</f>
        <v>Oct</v>
      </c>
      <c r="E2650" t="s">
        <v>5312</v>
      </c>
      <c r="F2650" t="s">
        <v>40</v>
      </c>
      <c r="G2650" t="s">
        <v>103</v>
      </c>
      <c r="H2650" t="str">
        <f>VLOOKUP(Table2[[#This Row],[City]], Table46[], 2, FALSE)</f>
        <v>Gujarat</v>
      </c>
      <c r="I2650" t="s">
        <v>46</v>
      </c>
      <c r="J2650" t="s">
        <v>141</v>
      </c>
      <c r="K2650" t="s">
        <v>5313</v>
      </c>
      <c r="L2650" s="2">
        <v>5</v>
      </c>
      <c r="M2650" s="11">
        <v>46780</v>
      </c>
      <c r="N2650" s="6">
        <v>20</v>
      </c>
      <c r="O2650" s="4">
        <f>Table2[[#This Row],[Discount]]/100</f>
        <v>0.2</v>
      </c>
      <c r="P2650" s="4" t="str">
        <f>IF(Table2[[#This Row],[Discount%]]=0,"No Discount",
IF(Table2[[#This Row],[Discount%]]&lt;=0.1,"Medium Discount",
IF(Table2[[#This Row],[Discount%]]&lt;=0.2,"High Discount")))</f>
        <v>High Discount</v>
      </c>
      <c r="Q2650" s="9">
        <f>(Table2[Unit_Price]*Table2[Quantity])*(Table2[Discount]/100)</f>
        <v>46780</v>
      </c>
      <c r="R2650" s="10">
        <v>187120</v>
      </c>
      <c r="S2650" s="10">
        <v>19707.689999999999</v>
      </c>
      <c r="T2650" s="4">
        <f>Table2[Profit]/Table2[Sales]</f>
        <v>0.10532113082513894</v>
      </c>
      <c r="U2650" t="s">
        <v>72</v>
      </c>
    </row>
    <row r="2651" spans="1:21" x14ac:dyDescent="0.35">
      <c r="A2651">
        <v>12826</v>
      </c>
      <c r="B2651" s="1">
        <v>45539</v>
      </c>
      <c r="C2651" s="2">
        <f>YEAR(Table2[Order Date])</f>
        <v>2024</v>
      </c>
      <c r="D2651" s="2" t="str">
        <f>TEXT(Table2[Order Date],"mmm")</f>
        <v>Sep</v>
      </c>
      <c r="E2651" t="s">
        <v>5314</v>
      </c>
      <c r="F2651" t="s">
        <v>40</v>
      </c>
      <c r="G2651" t="s">
        <v>41</v>
      </c>
      <c r="H2651" t="str">
        <f>VLOOKUP(Table2[[#This Row],[City]], Table46[], 2, FALSE)</f>
        <v>Maharashtra</v>
      </c>
      <c r="I2651" t="s">
        <v>30</v>
      </c>
      <c r="J2651" t="s">
        <v>31</v>
      </c>
      <c r="K2651" t="s">
        <v>5315</v>
      </c>
      <c r="L2651" s="2">
        <v>5</v>
      </c>
      <c r="M2651" s="11">
        <v>54492</v>
      </c>
      <c r="N2651" s="6">
        <v>10</v>
      </c>
      <c r="O2651" s="4">
        <f>Table2[[#This Row],[Discount]]/100</f>
        <v>0.1</v>
      </c>
      <c r="P2651" s="4" t="str">
        <f>IF(Table2[[#This Row],[Discount%]]=0,"No Discount",
IF(Table2[[#This Row],[Discount%]]&lt;=0.1,"Medium Discount",
IF(Table2[[#This Row],[Discount%]]&lt;=0.2,"High Discount")))</f>
        <v>Medium Discount</v>
      </c>
      <c r="Q2651" s="9">
        <f>(Table2[Unit_Price]*Table2[Quantity])*(Table2[Discount]/100)</f>
        <v>27246</v>
      </c>
      <c r="R2651" s="10">
        <v>245214</v>
      </c>
      <c r="S2651" s="10">
        <v>17202.810000000001</v>
      </c>
      <c r="T2651" s="4">
        <f>Table2[Profit]/Table2[Sales]</f>
        <v>7.0154273410164183E-2</v>
      </c>
      <c r="U2651" t="s">
        <v>72</v>
      </c>
    </row>
    <row r="2652" spans="1:21" x14ac:dyDescent="0.35">
      <c r="A2652">
        <v>12827</v>
      </c>
      <c r="B2652" s="1">
        <v>45271</v>
      </c>
      <c r="C2652" s="2">
        <f>YEAR(Table2[Order Date])</f>
        <v>2023</v>
      </c>
      <c r="D2652" s="2" t="str">
        <f>TEXT(Table2[Order Date],"mmm")</f>
        <v>Dec</v>
      </c>
      <c r="E2652" t="s">
        <v>5316</v>
      </c>
      <c r="F2652" t="s">
        <v>40</v>
      </c>
      <c r="G2652" t="s">
        <v>103</v>
      </c>
      <c r="H2652" t="str">
        <f>VLOOKUP(Table2[[#This Row],[City]], Table46[], 2, FALSE)</f>
        <v>Gujarat</v>
      </c>
      <c r="I2652" t="s">
        <v>96</v>
      </c>
      <c r="J2652" t="s">
        <v>97</v>
      </c>
      <c r="K2652" t="s">
        <v>5317</v>
      </c>
      <c r="L2652" s="2">
        <v>1</v>
      </c>
      <c r="M2652" s="11">
        <v>39713</v>
      </c>
      <c r="N2652" s="6">
        <v>20</v>
      </c>
      <c r="O2652" s="4">
        <f>Table2[[#This Row],[Discount]]/100</f>
        <v>0.2</v>
      </c>
      <c r="P2652" s="4" t="str">
        <f>IF(Table2[[#This Row],[Discount%]]=0,"No Discount",
IF(Table2[[#This Row],[Discount%]]&lt;=0.1,"Medium Discount",
IF(Table2[[#This Row],[Discount%]]&lt;=0.2,"High Discount")))</f>
        <v>High Discount</v>
      </c>
      <c r="Q2652" s="9">
        <f>(Table2[Unit_Price]*Table2[Quantity])*(Table2[Discount]/100)</f>
        <v>7942.6</v>
      </c>
      <c r="R2652" s="10">
        <v>31770.400000000001</v>
      </c>
      <c r="S2652" s="10">
        <v>2726.18</v>
      </c>
      <c r="T2652" s="4">
        <f>Table2[Profit]/Table2[Sales]</f>
        <v>8.5808803162692307E-2</v>
      </c>
      <c r="U2652" t="s">
        <v>20</v>
      </c>
    </row>
    <row r="2653" spans="1:21" x14ac:dyDescent="0.35">
      <c r="A2653">
        <v>12828</v>
      </c>
      <c r="B2653" s="1">
        <v>45477</v>
      </c>
      <c r="C2653" s="2">
        <f>YEAR(Table2[Order Date])</f>
        <v>2024</v>
      </c>
      <c r="D2653" s="2" t="str">
        <f>TEXT(Table2[Order Date],"mmm")</f>
        <v>Jul</v>
      </c>
      <c r="E2653" t="s">
        <v>5318</v>
      </c>
      <c r="F2653" t="s">
        <v>40</v>
      </c>
      <c r="G2653" t="s">
        <v>41</v>
      </c>
      <c r="H2653" t="str">
        <f>VLOOKUP(Table2[[#This Row],[City]], Table46[], 2, FALSE)</f>
        <v>Maharashtra</v>
      </c>
      <c r="I2653" t="s">
        <v>69</v>
      </c>
      <c r="J2653" t="s">
        <v>151</v>
      </c>
      <c r="K2653" t="s">
        <v>5319</v>
      </c>
      <c r="L2653" s="2">
        <v>1</v>
      </c>
      <c r="M2653" s="11">
        <v>46672</v>
      </c>
      <c r="N2653" s="6">
        <v>20</v>
      </c>
      <c r="O2653" s="4">
        <f>Table2[[#This Row],[Discount]]/100</f>
        <v>0.2</v>
      </c>
      <c r="P2653" s="4" t="str">
        <f>IF(Table2[[#This Row],[Discount%]]=0,"No Discount",
IF(Table2[[#This Row],[Discount%]]&lt;=0.1,"Medium Discount",
IF(Table2[[#This Row],[Discount%]]&lt;=0.2,"High Discount")))</f>
        <v>High Discount</v>
      </c>
      <c r="Q2653" s="9">
        <f>(Table2[Unit_Price]*Table2[Quantity])*(Table2[Discount]/100)</f>
        <v>9334.4</v>
      </c>
      <c r="R2653" s="10">
        <v>37337.599999999999</v>
      </c>
      <c r="S2653" s="10">
        <v>6223.77</v>
      </c>
      <c r="T2653" s="4">
        <f>Table2[Profit]/Table2[Sales]</f>
        <v>0.1666890748200206</v>
      </c>
      <c r="U2653" t="s">
        <v>20</v>
      </c>
    </row>
    <row r="2654" spans="1:21" x14ac:dyDescent="0.35">
      <c r="A2654">
        <v>12829</v>
      </c>
      <c r="B2654" s="1">
        <v>45319</v>
      </c>
      <c r="C2654" s="2">
        <f>YEAR(Table2[Order Date])</f>
        <v>2024</v>
      </c>
      <c r="D2654" s="2" t="str">
        <f>TEXT(Table2[Order Date],"mmm")</f>
        <v>Jan</v>
      </c>
      <c r="E2654" t="s">
        <v>5320</v>
      </c>
      <c r="F2654" t="s">
        <v>15</v>
      </c>
      <c r="G2654" t="s">
        <v>147</v>
      </c>
      <c r="H2654" t="str">
        <f>VLOOKUP(Table2[[#This Row],[City]], Table46[], 2, FALSE)</f>
        <v>Kerala</v>
      </c>
      <c r="I2654" t="s">
        <v>42</v>
      </c>
      <c r="J2654" t="s">
        <v>51</v>
      </c>
      <c r="K2654" t="s">
        <v>1272</v>
      </c>
      <c r="L2654" s="2">
        <v>2</v>
      </c>
      <c r="M2654" s="11">
        <v>64750</v>
      </c>
      <c r="N2654" s="6">
        <v>15</v>
      </c>
      <c r="O2654" s="4">
        <f>Table2[[#This Row],[Discount]]/100</f>
        <v>0.15</v>
      </c>
      <c r="P2654" s="4" t="str">
        <f>IF(Table2[[#This Row],[Discount%]]=0,"No Discount",
IF(Table2[[#This Row],[Discount%]]&lt;=0.1,"Medium Discount",
IF(Table2[[#This Row],[Discount%]]&lt;=0.2,"High Discount")))</f>
        <v>High Discount</v>
      </c>
      <c r="Q2654" s="9">
        <f>(Table2[Unit_Price]*Table2[Quantity])*(Table2[Discount]/100)</f>
        <v>19425</v>
      </c>
      <c r="R2654" s="10">
        <v>110075</v>
      </c>
      <c r="S2654" s="10">
        <v>8621.01</v>
      </c>
      <c r="T2654" s="4">
        <f>Table2[Profit]/Table2[Sales]</f>
        <v>7.8319418578242109E-2</v>
      </c>
      <c r="U2654" t="s">
        <v>38</v>
      </c>
    </row>
    <row r="2655" spans="1:21" x14ac:dyDescent="0.35">
      <c r="A2655">
        <v>12830</v>
      </c>
      <c r="B2655" s="1">
        <v>45320</v>
      </c>
      <c r="C2655" s="2">
        <f>YEAR(Table2[Order Date])</f>
        <v>2024</v>
      </c>
      <c r="D2655" s="2" t="str">
        <f>TEXT(Table2[Order Date],"mmm")</f>
        <v>Jan</v>
      </c>
      <c r="E2655" t="s">
        <v>5321</v>
      </c>
      <c r="F2655" t="s">
        <v>15</v>
      </c>
      <c r="G2655" t="s">
        <v>174</v>
      </c>
      <c r="H2655" t="str">
        <f>VLOOKUP(Table2[[#This Row],[City]], Table46[], 2, FALSE)</f>
        <v>Tamil Nadu</v>
      </c>
      <c r="I2655" t="s">
        <v>86</v>
      </c>
      <c r="J2655" t="s">
        <v>296</v>
      </c>
      <c r="K2655" t="s">
        <v>5322</v>
      </c>
      <c r="L2655" s="2">
        <v>1</v>
      </c>
      <c r="M2655" s="11">
        <v>64459</v>
      </c>
      <c r="N2655" s="6">
        <v>0</v>
      </c>
      <c r="O2655" s="4">
        <f>Table2[[#This Row],[Discount]]/100</f>
        <v>0</v>
      </c>
      <c r="P2655" s="4" t="str">
        <f>IF(Table2[[#This Row],[Discount%]]=0,"No Discount",
IF(Table2[[#This Row],[Discount%]]&lt;=0.1,"Medium Discount",
IF(Table2[[#This Row],[Discount%]]&lt;=0.2,"High Discount")))</f>
        <v>No Discount</v>
      </c>
      <c r="Q2655" s="9">
        <f>(Table2[Unit_Price]*Table2[Quantity])*(Table2[Discount]/100)</f>
        <v>0</v>
      </c>
      <c r="R2655" s="10">
        <v>64459</v>
      </c>
      <c r="S2655" s="10">
        <v>6411.07</v>
      </c>
      <c r="T2655" s="4">
        <f>Table2[Profit]/Table2[Sales]</f>
        <v>9.9459656525853646E-2</v>
      </c>
      <c r="U2655" t="s">
        <v>20</v>
      </c>
    </row>
    <row r="2656" spans="1:21" x14ac:dyDescent="0.35">
      <c r="A2656">
        <v>12831</v>
      </c>
      <c r="B2656" s="1">
        <v>45395</v>
      </c>
      <c r="C2656" s="2">
        <f>YEAR(Table2[Order Date])</f>
        <v>2024</v>
      </c>
      <c r="D2656" s="2" t="str">
        <f>TEXT(Table2[Order Date],"mmm")</f>
        <v>Apr</v>
      </c>
      <c r="E2656" t="s">
        <v>5323</v>
      </c>
      <c r="F2656" t="s">
        <v>15</v>
      </c>
      <c r="G2656" t="s">
        <v>147</v>
      </c>
      <c r="H2656" t="str">
        <f>VLOOKUP(Table2[[#This Row],[City]], Table46[], 2, FALSE)</f>
        <v>Kerala</v>
      </c>
      <c r="I2656" t="s">
        <v>30</v>
      </c>
      <c r="J2656" t="s">
        <v>31</v>
      </c>
      <c r="K2656" t="s">
        <v>5324</v>
      </c>
      <c r="L2656" s="2">
        <v>5</v>
      </c>
      <c r="M2656" s="11">
        <v>29665</v>
      </c>
      <c r="N2656" s="6">
        <v>10</v>
      </c>
      <c r="O2656" s="4">
        <f>Table2[[#This Row],[Discount]]/100</f>
        <v>0.1</v>
      </c>
      <c r="P2656" s="4" t="str">
        <f>IF(Table2[[#This Row],[Discount%]]=0,"No Discount",
IF(Table2[[#This Row],[Discount%]]&lt;=0.1,"Medium Discount",
IF(Table2[[#This Row],[Discount%]]&lt;=0.2,"High Discount")))</f>
        <v>Medium Discount</v>
      </c>
      <c r="Q2656" s="9">
        <f>(Table2[Unit_Price]*Table2[Quantity])*(Table2[Discount]/100)</f>
        <v>14832.5</v>
      </c>
      <c r="R2656" s="10">
        <v>133492.5</v>
      </c>
      <c r="S2656" s="10">
        <v>7030.11</v>
      </c>
      <c r="T2656" s="4">
        <f>Table2[Profit]/Table2[Sales]</f>
        <v>5.266295859317939E-2</v>
      </c>
      <c r="U2656" t="s">
        <v>83</v>
      </c>
    </row>
    <row r="2657" spans="1:21" x14ac:dyDescent="0.35">
      <c r="A2657">
        <v>12833</v>
      </c>
      <c r="B2657" s="1">
        <v>45223</v>
      </c>
      <c r="C2657" s="2">
        <f>YEAR(Table2[Order Date])</f>
        <v>2023</v>
      </c>
      <c r="D2657" s="2" t="str">
        <f>TEXT(Table2[Order Date],"mmm")</f>
        <v>Oct</v>
      </c>
      <c r="E2657" t="s">
        <v>5325</v>
      </c>
      <c r="F2657" t="s">
        <v>40</v>
      </c>
      <c r="G2657" t="s">
        <v>50</v>
      </c>
      <c r="H2657" t="str">
        <f>VLOOKUP(Table2[[#This Row],[City]], Table46[], 2, FALSE)</f>
        <v>Maharashtra</v>
      </c>
      <c r="I2657" t="s">
        <v>30</v>
      </c>
      <c r="J2657" t="s">
        <v>322</v>
      </c>
      <c r="K2657" t="s">
        <v>5326</v>
      </c>
      <c r="L2657" s="2">
        <v>5</v>
      </c>
      <c r="M2657" s="11">
        <v>66556</v>
      </c>
      <c r="N2657" s="6">
        <v>5</v>
      </c>
      <c r="O2657" s="4">
        <f>Table2[[#This Row],[Discount]]/100</f>
        <v>0.05</v>
      </c>
      <c r="P2657" s="4" t="str">
        <f>IF(Table2[[#This Row],[Discount%]]=0,"No Discount",
IF(Table2[[#This Row],[Discount%]]&lt;=0.1,"Medium Discount",
IF(Table2[[#This Row],[Discount%]]&lt;=0.2,"High Discount")))</f>
        <v>Medium Discount</v>
      </c>
      <c r="Q2657" s="9">
        <f>(Table2[Unit_Price]*Table2[Quantity])*(Table2[Discount]/100)</f>
        <v>16639</v>
      </c>
      <c r="R2657" s="10">
        <v>316141</v>
      </c>
      <c r="S2657" s="10">
        <v>21382.75</v>
      </c>
      <c r="T2657" s="4">
        <f>Table2[Profit]/Table2[Sales]</f>
        <v>6.7636750690356517E-2</v>
      </c>
      <c r="U2657" t="s">
        <v>83</v>
      </c>
    </row>
    <row r="2658" spans="1:21" x14ac:dyDescent="0.35">
      <c r="A2658">
        <v>12834</v>
      </c>
      <c r="B2658" s="1">
        <v>45725</v>
      </c>
      <c r="C2658" s="2">
        <f>YEAR(Table2[Order Date])</f>
        <v>2025</v>
      </c>
      <c r="D2658" s="2" t="str">
        <f>TEXT(Table2[Order Date],"mmm")</f>
        <v>Mar</v>
      </c>
      <c r="E2658" t="s">
        <v>5327</v>
      </c>
      <c r="F2658" t="s">
        <v>40</v>
      </c>
      <c r="G2658" t="s">
        <v>103</v>
      </c>
      <c r="H2658" t="str">
        <f>VLOOKUP(Table2[[#This Row],[City]], Table46[], 2, FALSE)</f>
        <v>Gujarat</v>
      </c>
      <c r="I2658" t="s">
        <v>75</v>
      </c>
      <c r="J2658" t="s">
        <v>240</v>
      </c>
      <c r="K2658" t="s">
        <v>5328</v>
      </c>
      <c r="L2658" s="2">
        <v>4</v>
      </c>
      <c r="M2658" s="11">
        <v>59411</v>
      </c>
      <c r="N2658" s="6">
        <v>0</v>
      </c>
      <c r="O2658" s="4">
        <f>Table2[[#This Row],[Discount]]/100</f>
        <v>0</v>
      </c>
      <c r="P2658" s="4" t="str">
        <f>IF(Table2[[#This Row],[Discount%]]=0,"No Discount",
IF(Table2[[#This Row],[Discount%]]&lt;=0.1,"Medium Discount",
IF(Table2[[#This Row],[Discount%]]&lt;=0.2,"High Discount")))</f>
        <v>No Discount</v>
      </c>
      <c r="Q2658" s="9">
        <f>(Table2[Unit_Price]*Table2[Quantity])*(Table2[Discount]/100)</f>
        <v>0</v>
      </c>
      <c r="R2658" s="10">
        <v>237644</v>
      </c>
      <c r="S2658" s="10">
        <v>13844.33</v>
      </c>
      <c r="T2658" s="4">
        <f>Table2[Profit]/Table2[Sales]</f>
        <v>5.8256593896753125E-2</v>
      </c>
      <c r="U2658" t="s">
        <v>38</v>
      </c>
    </row>
    <row r="2659" spans="1:21" x14ac:dyDescent="0.35">
      <c r="A2659">
        <v>12836</v>
      </c>
      <c r="B2659" s="1">
        <v>45387</v>
      </c>
      <c r="C2659" s="2">
        <f>YEAR(Table2[Order Date])</f>
        <v>2024</v>
      </c>
      <c r="D2659" s="2" t="str">
        <f>TEXT(Table2[Order Date],"mmm")</f>
        <v>Apr</v>
      </c>
      <c r="E2659" t="s">
        <v>5329</v>
      </c>
      <c r="F2659" t="s">
        <v>22</v>
      </c>
      <c r="G2659" t="s">
        <v>74</v>
      </c>
      <c r="H2659" t="str">
        <f>VLOOKUP(Table2[[#This Row],[City]], Table46[], 2, FALSE)</f>
        <v>Chandigarh</v>
      </c>
      <c r="I2659" t="s">
        <v>96</v>
      </c>
      <c r="J2659" t="s">
        <v>138</v>
      </c>
      <c r="K2659" t="s">
        <v>5330</v>
      </c>
      <c r="L2659" s="2">
        <v>3</v>
      </c>
      <c r="M2659" s="11">
        <v>6812</v>
      </c>
      <c r="N2659" s="6">
        <v>15</v>
      </c>
      <c r="O2659" s="4">
        <f>Table2[[#This Row],[Discount]]/100</f>
        <v>0.15</v>
      </c>
      <c r="P2659" s="4" t="str">
        <f>IF(Table2[[#This Row],[Discount%]]=0,"No Discount",
IF(Table2[[#This Row],[Discount%]]&lt;=0.1,"Medium Discount",
IF(Table2[[#This Row],[Discount%]]&lt;=0.2,"High Discount")))</f>
        <v>High Discount</v>
      </c>
      <c r="Q2659" s="9">
        <f>(Table2[Unit_Price]*Table2[Quantity])*(Table2[Discount]/100)</f>
        <v>3065.4</v>
      </c>
      <c r="R2659" s="10">
        <v>17370.599999999999</v>
      </c>
      <c r="S2659" s="10">
        <v>4006.36</v>
      </c>
      <c r="T2659" s="4">
        <f>Table2[Profit]/Table2[Sales]</f>
        <v>0.23064027725006622</v>
      </c>
      <c r="U2659" t="s">
        <v>38</v>
      </c>
    </row>
    <row r="2660" spans="1:21" x14ac:dyDescent="0.35">
      <c r="A2660">
        <v>12837</v>
      </c>
      <c r="B2660" s="1">
        <v>45327</v>
      </c>
      <c r="C2660" s="2">
        <f>YEAR(Table2[Order Date])</f>
        <v>2024</v>
      </c>
      <c r="D2660" s="2" t="str">
        <f>TEXT(Table2[Order Date],"mmm")</f>
        <v>Feb</v>
      </c>
      <c r="E2660" t="s">
        <v>5331</v>
      </c>
      <c r="F2660" t="s">
        <v>28</v>
      </c>
      <c r="G2660" t="s">
        <v>85</v>
      </c>
      <c r="H2660" t="str">
        <f>VLOOKUP(Table2[[#This Row],[City]], Table46[], 2, FALSE)</f>
        <v>Odisha</v>
      </c>
      <c r="I2660" t="s">
        <v>75</v>
      </c>
      <c r="J2660" t="s">
        <v>409</v>
      </c>
      <c r="K2660" t="s">
        <v>5332</v>
      </c>
      <c r="L2660" s="2">
        <v>4</v>
      </c>
      <c r="M2660" s="11">
        <v>42758</v>
      </c>
      <c r="N2660" s="6">
        <v>15</v>
      </c>
      <c r="O2660" s="4">
        <f>Table2[[#This Row],[Discount]]/100</f>
        <v>0.15</v>
      </c>
      <c r="P2660" s="4" t="str">
        <f>IF(Table2[[#This Row],[Discount%]]=0,"No Discount",
IF(Table2[[#This Row],[Discount%]]&lt;=0.1,"Medium Discount",
IF(Table2[[#This Row],[Discount%]]&lt;=0.2,"High Discount")))</f>
        <v>High Discount</v>
      </c>
      <c r="Q2660" s="9">
        <f>(Table2[Unit_Price]*Table2[Quantity])*(Table2[Discount]/100)</f>
        <v>25654.799999999999</v>
      </c>
      <c r="R2660" s="10">
        <v>145377.20000000001</v>
      </c>
      <c r="S2660" s="10">
        <v>29116.400000000001</v>
      </c>
      <c r="T2660" s="4">
        <f>Table2[Profit]/Table2[Sales]</f>
        <v>0.20028174982046704</v>
      </c>
      <c r="U2660" t="s">
        <v>20</v>
      </c>
    </row>
    <row r="2661" spans="1:21" x14ac:dyDescent="0.35">
      <c r="A2661">
        <v>12838</v>
      </c>
      <c r="B2661" s="1">
        <v>45342</v>
      </c>
      <c r="C2661" s="2">
        <f>YEAR(Table2[Order Date])</f>
        <v>2024</v>
      </c>
      <c r="D2661" s="2" t="str">
        <f>TEXT(Table2[Order Date],"mmm")</f>
        <v>Feb</v>
      </c>
      <c r="E2661" t="s">
        <v>5333</v>
      </c>
      <c r="F2661" t="s">
        <v>40</v>
      </c>
      <c r="G2661" t="s">
        <v>110</v>
      </c>
      <c r="H2661" t="str">
        <f>VLOOKUP(Table2[[#This Row],[City]], Table46[], 2, FALSE)</f>
        <v>Gujarat</v>
      </c>
      <c r="I2661" t="s">
        <v>96</v>
      </c>
      <c r="J2661" t="s">
        <v>156</v>
      </c>
      <c r="K2661" t="s">
        <v>2726</v>
      </c>
      <c r="L2661" s="2">
        <v>4</v>
      </c>
      <c r="M2661" s="11">
        <v>44712</v>
      </c>
      <c r="N2661" s="6">
        <v>10</v>
      </c>
      <c r="O2661" s="4">
        <f>Table2[[#This Row],[Discount]]/100</f>
        <v>0.1</v>
      </c>
      <c r="P2661" s="4" t="str">
        <f>IF(Table2[[#This Row],[Discount%]]=0,"No Discount",
IF(Table2[[#This Row],[Discount%]]&lt;=0.1,"Medium Discount",
IF(Table2[[#This Row],[Discount%]]&lt;=0.2,"High Discount")))</f>
        <v>Medium Discount</v>
      </c>
      <c r="Q2661" s="9">
        <f>(Table2[Unit_Price]*Table2[Quantity])*(Table2[Discount]/100)</f>
        <v>17884.8</v>
      </c>
      <c r="R2661" s="10">
        <v>160963.20000000001</v>
      </c>
      <c r="S2661" s="10">
        <v>22376.28</v>
      </c>
      <c r="T2661" s="4">
        <f>Table2[Profit]/Table2[Sales]</f>
        <v>0.13901488041987234</v>
      </c>
      <c r="U2661" t="s">
        <v>33</v>
      </c>
    </row>
    <row r="2662" spans="1:21" x14ac:dyDescent="0.35">
      <c r="A2662">
        <v>12839</v>
      </c>
      <c r="B2662" s="1">
        <v>45544</v>
      </c>
      <c r="C2662" s="2">
        <f>YEAR(Table2[Order Date])</f>
        <v>2024</v>
      </c>
      <c r="D2662" s="2" t="str">
        <f>TEXT(Table2[Order Date],"mmm")</f>
        <v>Sep</v>
      </c>
      <c r="E2662" t="s">
        <v>5334</v>
      </c>
      <c r="F2662" t="s">
        <v>40</v>
      </c>
      <c r="G2662" t="s">
        <v>62</v>
      </c>
      <c r="H2662" t="str">
        <f>VLOOKUP(Table2[[#This Row],[City]], Table46[], 2, FALSE)</f>
        <v>Goa</v>
      </c>
      <c r="I2662" t="s">
        <v>24</v>
      </c>
      <c r="J2662" t="s">
        <v>25</v>
      </c>
      <c r="K2662" t="s">
        <v>5335</v>
      </c>
      <c r="L2662" s="2">
        <v>4</v>
      </c>
      <c r="M2662" s="11">
        <v>52251</v>
      </c>
      <c r="N2662" s="6">
        <v>5</v>
      </c>
      <c r="O2662" s="4">
        <f>Table2[[#This Row],[Discount]]/100</f>
        <v>0.05</v>
      </c>
      <c r="P2662" s="4" t="str">
        <f>IF(Table2[[#This Row],[Discount%]]=0,"No Discount",
IF(Table2[[#This Row],[Discount%]]&lt;=0.1,"Medium Discount",
IF(Table2[[#This Row],[Discount%]]&lt;=0.2,"High Discount")))</f>
        <v>Medium Discount</v>
      </c>
      <c r="Q2662" s="9">
        <f>(Table2[Unit_Price]*Table2[Quantity])*(Table2[Discount]/100)</f>
        <v>10450.200000000001</v>
      </c>
      <c r="R2662" s="10">
        <v>198553.8</v>
      </c>
      <c r="S2662" s="10">
        <v>18049.25</v>
      </c>
      <c r="T2662" s="4">
        <f>Table2[Profit]/Table2[Sales]</f>
        <v>9.0903573741726432E-2</v>
      </c>
      <c r="U2662" t="s">
        <v>20</v>
      </c>
    </row>
    <row r="2663" spans="1:21" x14ac:dyDescent="0.35">
      <c r="A2663">
        <v>12840</v>
      </c>
      <c r="B2663" s="1">
        <v>45291</v>
      </c>
      <c r="C2663" s="2">
        <f>YEAR(Table2[Order Date])</f>
        <v>2023</v>
      </c>
      <c r="D2663" s="2" t="str">
        <f>TEXT(Table2[Order Date],"mmm")</f>
        <v>Dec</v>
      </c>
      <c r="E2663" t="s">
        <v>5336</v>
      </c>
      <c r="F2663" t="s">
        <v>28</v>
      </c>
      <c r="G2663" t="s">
        <v>114</v>
      </c>
      <c r="H2663" t="str">
        <f>VLOOKUP(Table2[[#This Row],[City]], Table46[], 2, FALSE)</f>
        <v>Jharkhand</v>
      </c>
      <c r="I2663" t="s">
        <v>69</v>
      </c>
      <c r="J2663" t="s">
        <v>151</v>
      </c>
      <c r="K2663" t="s">
        <v>5337</v>
      </c>
      <c r="L2663" s="2">
        <v>2</v>
      </c>
      <c r="M2663" s="11">
        <v>77746</v>
      </c>
      <c r="N2663" s="6">
        <v>0</v>
      </c>
      <c r="O2663" s="4">
        <f>Table2[[#This Row],[Discount]]/100</f>
        <v>0</v>
      </c>
      <c r="P2663" s="4" t="str">
        <f>IF(Table2[[#This Row],[Discount%]]=0,"No Discount",
IF(Table2[[#This Row],[Discount%]]&lt;=0.1,"Medium Discount",
IF(Table2[[#This Row],[Discount%]]&lt;=0.2,"High Discount")))</f>
        <v>No Discount</v>
      </c>
      <c r="Q2663" s="9">
        <f>(Table2[Unit_Price]*Table2[Quantity])*(Table2[Discount]/100)</f>
        <v>0</v>
      </c>
      <c r="R2663" s="10">
        <v>155492</v>
      </c>
      <c r="S2663" s="10">
        <v>14907.76</v>
      </c>
      <c r="T2663" s="4">
        <f>Table2[Profit]/Table2[Sales]</f>
        <v>9.5874771692434343E-2</v>
      </c>
      <c r="U2663" t="s">
        <v>38</v>
      </c>
    </row>
    <row r="2664" spans="1:21" x14ac:dyDescent="0.35">
      <c r="A2664">
        <v>12841</v>
      </c>
      <c r="B2664" s="1">
        <v>45642</v>
      </c>
      <c r="C2664" s="2">
        <f>YEAR(Table2[Order Date])</f>
        <v>2024</v>
      </c>
      <c r="D2664" s="2" t="str">
        <f>TEXT(Table2[Order Date],"mmm")</f>
        <v>Dec</v>
      </c>
      <c r="E2664" t="s">
        <v>5338</v>
      </c>
      <c r="F2664" t="s">
        <v>22</v>
      </c>
      <c r="G2664" t="s">
        <v>23</v>
      </c>
      <c r="H2664" t="str">
        <f>VLOOKUP(Table2[[#This Row],[City]], Table46[], 2, FALSE)</f>
        <v>Delhi</v>
      </c>
      <c r="I2664" t="s">
        <v>46</v>
      </c>
      <c r="J2664" t="s">
        <v>47</v>
      </c>
      <c r="K2664" t="s">
        <v>2008</v>
      </c>
      <c r="L2664" s="2">
        <v>1</v>
      </c>
      <c r="M2664" s="11">
        <v>74821</v>
      </c>
      <c r="N2664" s="6">
        <v>15</v>
      </c>
      <c r="O2664" s="4">
        <f>Table2[[#This Row],[Discount]]/100</f>
        <v>0.15</v>
      </c>
      <c r="P2664" s="4" t="str">
        <f>IF(Table2[[#This Row],[Discount%]]=0,"No Discount",
IF(Table2[[#This Row],[Discount%]]&lt;=0.1,"Medium Discount",
IF(Table2[[#This Row],[Discount%]]&lt;=0.2,"High Discount")))</f>
        <v>High Discount</v>
      </c>
      <c r="Q2664" s="9">
        <f>(Table2[Unit_Price]*Table2[Quantity])*(Table2[Discount]/100)</f>
        <v>11223.15</v>
      </c>
      <c r="R2664" s="10">
        <v>63597.85</v>
      </c>
      <c r="S2664" s="10">
        <v>12212.62</v>
      </c>
      <c r="T2664" s="4">
        <f>Table2[Profit]/Table2[Sales]</f>
        <v>0.19202881858427606</v>
      </c>
      <c r="U2664" t="s">
        <v>38</v>
      </c>
    </row>
    <row r="2665" spans="1:21" x14ac:dyDescent="0.35">
      <c r="A2665">
        <v>12842</v>
      </c>
      <c r="B2665" s="1">
        <v>45756</v>
      </c>
      <c r="C2665" s="2">
        <f>YEAR(Table2[Order Date])</f>
        <v>2025</v>
      </c>
      <c r="D2665" s="2" t="str">
        <f>TEXT(Table2[Order Date],"mmm")</f>
        <v>Apr</v>
      </c>
      <c r="E2665" t="s">
        <v>5339</v>
      </c>
      <c r="F2665" t="s">
        <v>40</v>
      </c>
      <c r="G2665" t="s">
        <v>110</v>
      </c>
      <c r="H2665" t="str">
        <f>VLOOKUP(Table2[[#This Row],[City]], Table46[], 2, FALSE)</f>
        <v>Gujarat</v>
      </c>
      <c r="I2665" t="s">
        <v>129</v>
      </c>
      <c r="J2665" t="s">
        <v>130</v>
      </c>
      <c r="K2665" t="s">
        <v>3286</v>
      </c>
      <c r="L2665" s="2">
        <v>3</v>
      </c>
      <c r="M2665" s="11">
        <v>79824</v>
      </c>
      <c r="N2665" s="6">
        <v>0</v>
      </c>
      <c r="O2665" s="4">
        <f>Table2[[#This Row],[Discount]]/100</f>
        <v>0</v>
      </c>
      <c r="P2665" s="4" t="str">
        <f>IF(Table2[[#This Row],[Discount%]]=0,"No Discount",
IF(Table2[[#This Row],[Discount%]]&lt;=0.1,"Medium Discount",
IF(Table2[[#This Row],[Discount%]]&lt;=0.2,"High Discount")))</f>
        <v>No Discount</v>
      </c>
      <c r="Q2665" s="9">
        <f>(Table2[Unit_Price]*Table2[Quantity])*(Table2[Discount]/100)</f>
        <v>0</v>
      </c>
      <c r="R2665" s="10">
        <v>239472</v>
      </c>
      <c r="S2665" s="10">
        <v>19156.55</v>
      </c>
      <c r="T2665" s="4">
        <f>Table2[Profit]/Table2[Sales]</f>
        <v>7.999494721721119E-2</v>
      </c>
      <c r="U2665" t="s">
        <v>33</v>
      </c>
    </row>
    <row r="2666" spans="1:21" x14ac:dyDescent="0.35">
      <c r="A2666">
        <v>12843</v>
      </c>
      <c r="B2666" s="1">
        <v>45906</v>
      </c>
      <c r="C2666" s="2">
        <f>YEAR(Table2[Order Date])</f>
        <v>2025</v>
      </c>
      <c r="D2666" s="2" t="str">
        <f>TEXT(Table2[Order Date],"mmm")</f>
        <v>Sep</v>
      </c>
      <c r="E2666" t="s">
        <v>5340</v>
      </c>
      <c r="F2666" t="s">
        <v>28</v>
      </c>
      <c r="G2666" t="s">
        <v>29</v>
      </c>
      <c r="H2666" t="str">
        <f>VLOOKUP(Table2[[#This Row],[City]], Table46[], 2, FALSE)</f>
        <v>Bihar</v>
      </c>
      <c r="I2666" t="s">
        <v>24</v>
      </c>
      <c r="J2666" t="s">
        <v>59</v>
      </c>
      <c r="K2666" t="s">
        <v>5341</v>
      </c>
      <c r="L2666" s="2">
        <v>5</v>
      </c>
      <c r="M2666" s="11">
        <v>61020</v>
      </c>
      <c r="N2666" s="6">
        <v>10</v>
      </c>
      <c r="O2666" s="4">
        <f>Table2[[#This Row],[Discount]]/100</f>
        <v>0.1</v>
      </c>
      <c r="P2666" s="4" t="str">
        <f>IF(Table2[[#This Row],[Discount%]]=0,"No Discount",
IF(Table2[[#This Row],[Discount%]]&lt;=0.1,"Medium Discount",
IF(Table2[[#This Row],[Discount%]]&lt;=0.2,"High Discount")))</f>
        <v>Medium Discount</v>
      </c>
      <c r="Q2666" s="9">
        <f>(Table2[Unit_Price]*Table2[Quantity])*(Table2[Discount]/100)</f>
        <v>30510</v>
      </c>
      <c r="R2666" s="10">
        <v>274590</v>
      </c>
      <c r="S2666" s="10">
        <v>67381.45</v>
      </c>
      <c r="T2666" s="4">
        <f>Table2[Profit]/Table2[Sales]</f>
        <v>0.24538930769510905</v>
      </c>
      <c r="U2666" t="s">
        <v>33</v>
      </c>
    </row>
    <row r="2667" spans="1:21" x14ac:dyDescent="0.35">
      <c r="A2667">
        <v>12844</v>
      </c>
      <c r="B2667" s="1">
        <v>45401</v>
      </c>
      <c r="C2667" s="2">
        <f>YEAR(Table2[Order Date])</f>
        <v>2024</v>
      </c>
      <c r="D2667" s="2" t="str">
        <f>TEXT(Table2[Order Date],"mmm")</f>
        <v>Apr</v>
      </c>
      <c r="E2667" t="s">
        <v>5342</v>
      </c>
      <c r="F2667" t="s">
        <v>28</v>
      </c>
      <c r="G2667" t="s">
        <v>144</v>
      </c>
      <c r="H2667" t="str">
        <f>VLOOKUP(Table2[[#This Row],[City]], Table46[], 2, FALSE)</f>
        <v>Assam</v>
      </c>
      <c r="I2667" t="s">
        <v>96</v>
      </c>
      <c r="J2667" t="s">
        <v>214</v>
      </c>
      <c r="K2667" t="s">
        <v>895</v>
      </c>
      <c r="L2667" s="2">
        <v>1</v>
      </c>
      <c r="M2667" s="11">
        <v>2430</v>
      </c>
      <c r="N2667" s="6">
        <v>10</v>
      </c>
      <c r="O2667" s="4">
        <f>Table2[[#This Row],[Discount]]/100</f>
        <v>0.1</v>
      </c>
      <c r="P2667" s="4" t="str">
        <f>IF(Table2[[#This Row],[Discount%]]=0,"No Discount",
IF(Table2[[#This Row],[Discount%]]&lt;=0.1,"Medium Discount",
IF(Table2[[#This Row],[Discount%]]&lt;=0.2,"High Discount")))</f>
        <v>Medium Discount</v>
      </c>
      <c r="Q2667" s="9">
        <f>(Table2[Unit_Price]*Table2[Quantity])*(Table2[Discount]/100)</f>
        <v>243</v>
      </c>
      <c r="R2667" s="10">
        <v>2187</v>
      </c>
      <c r="S2667" s="10">
        <v>202.04</v>
      </c>
      <c r="T2667" s="4">
        <f>Table2[Profit]/Table2[Sales]</f>
        <v>9.2382258802011882E-2</v>
      </c>
      <c r="U2667" t="s">
        <v>83</v>
      </c>
    </row>
    <row r="2668" spans="1:21" x14ac:dyDescent="0.35">
      <c r="A2668">
        <v>12845</v>
      </c>
      <c r="B2668" s="1">
        <v>45572</v>
      </c>
      <c r="C2668" s="2">
        <f>YEAR(Table2[Order Date])</f>
        <v>2024</v>
      </c>
      <c r="D2668" s="2" t="str">
        <f>TEXT(Table2[Order Date],"mmm")</f>
        <v>Oct</v>
      </c>
      <c r="E2668" t="s">
        <v>5343</v>
      </c>
      <c r="F2668" t="s">
        <v>28</v>
      </c>
      <c r="G2668" t="s">
        <v>114</v>
      </c>
      <c r="H2668" t="str">
        <f>VLOOKUP(Table2[[#This Row],[City]], Table46[], 2, FALSE)</f>
        <v>Jharkhand</v>
      </c>
      <c r="I2668" t="s">
        <v>129</v>
      </c>
      <c r="J2668" t="s">
        <v>148</v>
      </c>
      <c r="K2668" t="s">
        <v>4013</v>
      </c>
      <c r="L2668" s="2">
        <v>5</v>
      </c>
      <c r="M2668" s="11">
        <v>48813</v>
      </c>
      <c r="N2668" s="6">
        <v>20</v>
      </c>
      <c r="O2668" s="4">
        <f>Table2[[#This Row],[Discount]]/100</f>
        <v>0.2</v>
      </c>
      <c r="P2668" s="4" t="str">
        <f>IF(Table2[[#This Row],[Discount%]]=0,"No Discount",
IF(Table2[[#This Row],[Discount%]]&lt;=0.1,"Medium Discount",
IF(Table2[[#This Row],[Discount%]]&lt;=0.2,"High Discount")))</f>
        <v>High Discount</v>
      </c>
      <c r="Q2668" s="9">
        <f>(Table2[Unit_Price]*Table2[Quantity])*(Table2[Discount]/100)</f>
        <v>48813</v>
      </c>
      <c r="R2668" s="10">
        <v>195252</v>
      </c>
      <c r="S2668" s="10">
        <v>44790.89</v>
      </c>
      <c r="T2668" s="4">
        <f>Table2[Profit]/Table2[Sales]</f>
        <v>0.22940041587282076</v>
      </c>
      <c r="U2668" t="s">
        <v>72</v>
      </c>
    </row>
    <row r="2669" spans="1:21" x14ac:dyDescent="0.35">
      <c r="A2669">
        <v>12846</v>
      </c>
      <c r="B2669" s="1">
        <v>45535</v>
      </c>
      <c r="C2669" s="2">
        <f>YEAR(Table2[Order Date])</f>
        <v>2024</v>
      </c>
      <c r="D2669" s="2" t="str">
        <f>TEXT(Table2[Order Date],"mmm")</f>
        <v>Aug</v>
      </c>
      <c r="E2669" t="s">
        <v>5344</v>
      </c>
      <c r="F2669" t="s">
        <v>15</v>
      </c>
      <c r="G2669" t="s">
        <v>93</v>
      </c>
      <c r="H2669" t="str">
        <f>VLOOKUP(Table2[[#This Row],[City]], Table46[], 2, FALSE)</f>
        <v>Tamil Nadu</v>
      </c>
      <c r="I2669" t="s">
        <v>129</v>
      </c>
      <c r="J2669" t="s">
        <v>164</v>
      </c>
      <c r="K2669" t="s">
        <v>5345</v>
      </c>
      <c r="L2669" s="2">
        <v>5</v>
      </c>
      <c r="M2669" s="11">
        <v>71902</v>
      </c>
      <c r="N2669" s="6">
        <v>5</v>
      </c>
      <c r="O2669" s="4">
        <f>Table2[[#This Row],[Discount]]/100</f>
        <v>0.05</v>
      </c>
      <c r="P2669" s="4" t="str">
        <f>IF(Table2[[#This Row],[Discount%]]=0,"No Discount",
IF(Table2[[#This Row],[Discount%]]&lt;=0.1,"Medium Discount",
IF(Table2[[#This Row],[Discount%]]&lt;=0.2,"High Discount")))</f>
        <v>Medium Discount</v>
      </c>
      <c r="Q2669" s="9">
        <f>(Table2[Unit_Price]*Table2[Quantity])*(Table2[Discount]/100)</f>
        <v>17975.5</v>
      </c>
      <c r="R2669" s="10">
        <v>341534.5</v>
      </c>
      <c r="S2669" s="10">
        <v>17532.09</v>
      </c>
      <c r="T2669" s="4">
        <f>Table2[Profit]/Table2[Sales]</f>
        <v>5.133329136587958E-2</v>
      </c>
      <c r="U2669" t="s">
        <v>20</v>
      </c>
    </row>
    <row r="2670" spans="1:21" x14ac:dyDescent="0.35">
      <c r="A2670">
        <v>12847</v>
      </c>
      <c r="B2670" s="1">
        <v>45761</v>
      </c>
      <c r="C2670" s="2">
        <f>YEAR(Table2[Order Date])</f>
        <v>2025</v>
      </c>
      <c r="D2670" s="2" t="str">
        <f>TEXT(Table2[Order Date],"mmm")</f>
        <v>Apr</v>
      </c>
      <c r="E2670" t="s">
        <v>5346</v>
      </c>
      <c r="F2670" t="s">
        <v>28</v>
      </c>
      <c r="G2670" t="s">
        <v>144</v>
      </c>
      <c r="H2670" t="str">
        <f>VLOOKUP(Table2[[#This Row],[City]], Table46[], 2, FALSE)</f>
        <v>Assam</v>
      </c>
      <c r="I2670" t="s">
        <v>42</v>
      </c>
      <c r="J2670" t="s">
        <v>446</v>
      </c>
      <c r="K2670" t="s">
        <v>2340</v>
      </c>
      <c r="L2670" s="2">
        <v>3</v>
      </c>
      <c r="M2670" s="11">
        <v>30751</v>
      </c>
      <c r="N2670" s="6">
        <v>5</v>
      </c>
      <c r="O2670" s="4">
        <f>Table2[[#This Row],[Discount]]/100</f>
        <v>0.05</v>
      </c>
      <c r="P2670" s="4" t="str">
        <f>IF(Table2[[#This Row],[Discount%]]=0,"No Discount",
IF(Table2[[#This Row],[Discount%]]&lt;=0.1,"Medium Discount",
IF(Table2[[#This Row],[Discount%]]&lt;=0.2,"High Discount")))</f>
        <v>Medium Discount</v>
      </c>
      <c r="Q2670" s="9">
        <f>(Table2[Unit_Price]*Table2[Quantity])*(Table2[Discount]/100)</f>
        <v>4612.6500000000005</v>
      </c>
      <c r="R2670" s="10">
        <v>87640.35</v>
      </c>
      <c r="S2670" s="10">
        <v>10467.129999999999</v>
      </c>
      <c r="T2670" s="4">
        <f>Table2[Profit]/Table2[Sales]</f>
        <v>0.11943277268974849</v>
      </c>
      <c r="U2670" t="s">
        <v>38</v>
      </c>
    </row>
    <row r="2671" spans="1:21" x14ac:dyDescent="0.35">
      <c r="A2671">
        <v>12848</v>
      </c>
      <c r="B2671" s="1">
        <v>45732</v>
      </c>
      <c r="C2671" s="2">
        <f>YEAR(Table2[Order Date])</f>
        <v>2025</v>
      </c>
      <c r="D2671" s="2" t="str">
        <f>TEXT(Table2[Order Date],"mmm")</f>
        <v>Mar</v>
      </c>
      <c r="E2671" t="s">
        <v>5347</v>
      </c>
      <c r="F2671" t="s">
        <v>22</v>
      </c>
      <c r="G2671" t="s">
        <v>74</v>
      </c>
      <c r="H2671" t="str">
        <f>VLOOKUP(Table2[[#This Row],[City]], Table46[], 2, FALSE)</f>
        <v>Chandigarh</v>
      </c>
      <c r="I2671" t="s">
        <v>129</v>
      </c>
      <c r="J2671" t="s">
        <v>164</v>
      </c>
      <c r="K2671" t="s">
        <v>5348</v>
      </c>
      <c r="L2671" s="2">
        <v>3</v>
      </c>
      <c r="M2671" s="11">
        <v>43339</v>
      </c>
      <c r="N2671" s="6">
        <v>15</v>
      </c>
      <c r="O2671" s="4">
        <f>Table2[[#This Row],[Discount]]/100</f>
        <v>0.15</v>
      </c>
      <c r="P2671" s="4" t="str">
        <f>IF(Table2[[#This Row],[Discount%]]=0,"No Discount",
IF(Table2[[#This Row],[Discount%]]&lt;=0.1,"Medium Discount",
IF(Table2[[#This Row],[Discount%]]&lt;=0.2,"High Discount")))</f>
        <v>High Discount</v>
      </c>
      <c r="Q2671" s="9">
        <f>(Table2[Unit_Price]*Table2[Quantity])*(Table2[Discount]/100)</f>
        <v>19502.55</v>
      </c>
      <c r="R2671" s="10">
        <v>110514.45</v>
      </c>
      <c r="S2671" s="10">
        <v>7595.13</v>
      </c>
      <c r="T2671" s="4">
        <f>Table2[Profit]/Table2[Sales]</f>
        <v>6.8725221000511705E-2</v>
      </c>
      <c r="U2671" t="s">
        <v>72</v>
      </c>
    </row>
    <row r="2672" spans="1:21" x14ac:dyDescent="0.35">
      <c r="A2672">
        <v>12849</v>
      </c>
      <c r="B2672" s="1">
        <v>45761</v>
      </c>
      <c r="C2672" s="2">
        <f>YEAR(Table2[Order Date])</f>
        <v>2025</v>
      </c>
      <c r="D2672" s="2" t="str">
        <f>TEXT(Table2[Order Date],"mmm")</f>
        <v>Apr</v>
      </c>
      <c r="E2672" t="s">
        <v>5349</v>
      </c>
      <c r="F2672" t="s">
        <v>15</v>
      </c>
      <c r="G2672" t="s">
        <v>147</v>
      </c>
      <c r="H2672" t="str">
        <f>VLOOKUP(Table2[[#This Row],[City]], Table46[], 2, FALSE)</f>
        <v>Kerala</v>
      </c>
      <c r="I2672" t="s">
        <v>42</v>
      </c>
      <c r="J2672" t="s">
        <v>43</v>
      </c>
      <c r="K2672" t="s">
        <v>934</v>
      </c>
      <c r="L2672" s="2">
        <v>5</v>
      </c>
      <c r="M2672" s="11">
        <v>4342</v>
      </c>
      <c r="N2672" s="6">
        <v>15</v>
      </c>
      <c r="O2672" s="4">
        <f>Table2[[#This Row],[Discount]]/100</f>
        <v>0.15</v>
      </c>
      <c r="P2672" s="4" t="str">
        <f>IF(Table2[[#This Row],[Discount%]]=0,"No Discount",
IF(Table2[[#This Row],[Discount%]]&lt;=0.1,"Medium Discount",
IF(Table2[[#This Row],[Discount%]]&lt;=0.2,"High Discount")))</f>
        <v>High Discount</v>
      </c>
      <c r="Q2672" s="9">
        <f>(Table2[Unit_Price]*Table2[Quantity])*(Table2[Discount]/100)</f>
        <v>3256.5</v>
      </c>
      <c r="R2672" s="10">
        <v>18453.5</v>
      </c>
      <c r="S2672" s="10">
        <v>1982.56</v>
      </c>
      <c r="T2672" s="4">
        <f>Table2[Profit]/Table2[Sales]</f>
        <v>0.10743544585038069</v>
      </c>
      <c r="U2672" t="s">
        <v>83</v>
      </c>
    </row>
    <row r="2673" spans="1:21" x14ac:dyDescent="0.35">
      <c r="A2673">
        <v>12851</v>
      </c>
      <c r="B2673" s="1">
        <v>45661</v>
      </c>
      <c r="C2673" s="2">
        <f>YEAR(Table2[Order Date])</f>
        <v>2025</v>
      </c>
      <c r="D2673" s="2" t="str">
        <f>TEXT(Table2[Order Date],"mmm")</f>
        <v>Jan</v>
      </c>
      <c r="E2673" t="s">
        <v>5351</v>
      </c>
      <c r="F2673" t="s">
        <v>40</v>
      </c>
      <c r="G2673" t="s">
        <v>50</v>
      </c>
      <c r="H2673" t="str">
        <f>VLOOKUP(Table2[[#This Row],[City]], Table46[], 2, FALSE)</f>
        <v>Maharashtra</v>
      </c>
      <c r="I2673" t="s">
        <v>96</v>
      </c>
      <c r="J2673" t="s">
        <v>183</v>
      </c>
      <c r="K2673" t="s">
        <v>5352</v>
      </c>
      <c r="L2673" s="2">
        <v>1</v>
      </c>
      <c r="M2673" s="11">
        <v>34538</v>
      </c>
      <c r="N2673" s="6">
        <v>0</v>
      </c>
      <c r="O2673" s="4">
        <f>Table2[[#This Row],[Discount]]/100</f>
        <v>0</v>
      </c>
      <c r="P2673" s="4" t="str">
        <f>IF(Table2[[#This Row],[Discount%]]=0,"No Discount",
IF(Table2[[#This Row],[Discount%]]&lt;=0.1,"Medium Discount",
IF(Table2[[#This Row],[Discount%]]&lt;=0.2,"High Discount")))</f>
        <v>No Discount</v>
      </c>
      <c r="Q2673" s="9">
        <f>(Table2[Unit_Price]*Table2[Quantity])*(Table2[Discount]/100)</f>
        <v>0</v>
      </c>
      <c r="R2673" s="10">
        <v>34538</v>
      </c>
      <c r="S2673" s="10">
        <v>8013.12</v>
      </c>
      <c r="T2673" s="4">
        <f>Table2[Profit]/Table2[Sales]</f>
        <v>0.23200880189935721</v>
      </c>
      <c r="U2673" t="s">
        <v>72</v>
      </c>
    </row>
    <row r="2674" spans="1:21" x14ac:dyDescent="0.35">
      <c r="A2674">
        <v>12852</v>
      </c>
      <c r="B2674" s="1">
        <v>45262</v>
      </c>
      <c r="C2674" s="2">
        <f>YEAR(Table2[Order Date])</f>
        <v>2023</v>
      </c>
      <c r="D2674" s="2" t="str">
        <f>TEXT(Table2[Order Date],"mmm")</f>
        <v>Dec</v>
      </c>
      <c r="E2674" t="s">
        <v>5353</v>
      </c>
      <c r="F2674" t="s">
        <v>28</v>
      </c>
      <c r="G2674" t="s">
        <v>144</v>
      </c>
      <c r="H2674" t="str">
        <f>VLOOKUP(Table2[[#This Row],[City]], Table46[], 2, FALSE)</f>
        <v>Assam</v>
      </c>
      <c r="I2674" t="s">
        <v>75</v>
      </c>
      <c r="J2674" t="s">
        <v>204</v>
      </c>
      <c r="K2674" t="s">
        <v>5354</v>
      </c>
      <c r="L2674" s="2">
        <v>4</v>
      </c>
      <c r="M2674" s="11">
        <v>4534</v>
      </c>
      <c r="N2674" s="6">
        <v>15</v>
      </c>
      <c r="O2674" s="4">
        <f>Table2[[#This Row],[Discount]]/100</f>
        <v>0.15</v>
      </c>
      <c r="P2674" s="4" t="str">
        <f>IF(Table2[[#This Row],[Discount%]]=0,"No Discount",
IF(Table2[[#This Row],[Discount%]]&lt;=0.1,"Medium Discount",
IF(Table2[[#This Row],[Discount%]]&lt;=0.2,"High Discount")))</f>
        <v>High Discount</v>
      </c>
      <c r="Q2674" s="9">
        <f>(Table2[Unit_Price]*Table2[Quantity])*(Table2[Discount]/100)</f>
        <v>2720.4</v>
      </c>
      <c r="R2674" s="10">
        <v>15415.6</v>
      </c>
      <c r="S2674" s="10">
        <v>3687</v>
      </c>
      <c r="T2674" s="4">
        <f>Table2[Profit]/Table2[Sales]</f>
        <v>0.2391733049638029</v>
      </c>
      <c r="U2674" t="s">
        <v>33</v>
      </c>
    </row>
    <row r="2675" spans="1:21" x14ac:dyDescent="0.35">
      <c r="A2675">
        <v>12853</v>
      </c>
      <c r="B2675" s="1">
        <v>45221</v>
      </c>
      <c r="C2675" s="2">
        <f>YEAR(Table2[Order Date])</f>
        <v>2023</v>
      </c>
      <c r="D2675" s="2" t="str">
        <f>TEXT(Table2[Order Date],"mmm")</f>
        <v>Oct</v>
      </c>
      <c r="E2675" t="s">
        <v>5355</v>
      </c>
      <c r="F2675" t="s">
        <v>15</v>
      </c>
      <c r="G2675" t="s">
        <v>93</v>
      </c>
      <c r="H2675" t="str">
        <f>VLOOKUP(Table2[[#This Row],[City]], Table46[], 2, FALSE)</f>
        <v>Tamil Nadu</v>
      </c>
      <c r="I2675" t="s">
        <v>17</v>
      </c>
      <c r="J2675" t="s">
        <v>18</v>
      </c>
      <c r="K2675" t="s">
        <v>5356</v>
      </c>
      <c r="L2675" s="2">
        <v>2</v>
      </c>
      <c r="M2675" s="11">
        <v>59166</v>
      </c>
      <c r="N2675" s="6">
        <v>20</v>
      </c>
      <c r="O2675" s="4">
        <f>Table2[[#This Row],[Discount]]/100</f>
        <v>0.2</v>
      </c>
      <c r="P2675" s="4" t="str">
        <f>IF(Table2[[#This Row],[Discount%]]=0,"No Discount",
IF(Table2[[#This Row],[Discount%]]&lt;=0.1,"Medium Discount",
IF(Table2[[#This Row],[Discount%]]&lt;=0.2,"High Discount")))</f>
        <v>High Discount</v>
      </c>
      <c r="Q2675" s="9">
        <f>(Table2[Unit_Price]*Table2[Quantity])*(Table2[Discount]/100)</f>
        <v>23666.400000000001</v>
      </c>
      <c r="R2675" s="10">
        <v>94665.600000000006</v>
      </c>
      <c r="S2675" s="10">
        <v>17648.650000000001</v>
      </c>
      <c r="T2675" s="4">
        <f>Table2[Profit]/Table2[Sales]</f>
        <v>0.18643150204509348</v>
      </c>
      <c r="U2675" t="s">
        <v>38</v>
      </c>
    </row>
    <row r="2676" spans="1:21" x14ac:dyDescent="0.35">
      <c r="A2676">
        <v>12854</v>
      </c>
      <c r="B2676" s="1">
        <v>45675</v>
      </c>
      <c r="C2676" s="2">
        <f>YEAR(Table2[Order Date])</f>
        <v>2025</v>
      </c>
      <c r="D2676" s="2" t="str">
        <f>TEXT(Table2[Order Date],"mmm")</f>
        <v>Jan</v>
      </c>
      <c r="E2676" t="s">
        <v>5357</v>
      </c>
      <c r="F2676" t="s">
        <v>15</v>
      </c>
      <c r="G2676" t="s">
        <v>16</v>
      </c>
      <c r="H2676" t="str">
        <f>VLOOKUP(Table2[[#This Row],[City]], Table46[], 2, FALSE)</f>
        <v>Karnataka</v>
      </c>
      <c r="I2676" t="s">
        <v>96</v>
      </c>
      <c r="J2676" t="s">
        <v>138</v>
      </c>
      <c r="K2676" t="s">
        <v>5358</v>
      </c>
      <c r="L2676" s="2">
        <v>1</v>
      </c>
      <c r="M2676" s="11">
        <v>55471</v>
      </c>
      <c r="N2676" s="6">
        <v>15</v>
      </c>
      <c r="O2676" s="4">
        <f>Table2[[#This Row],[Discount]]/100</f>
        <v>0.15</v>
      </c>
      <c r="P2676" s="4" t="str">
        <f>IF(Table2[[#This Row],[Discount%]]=0,"No Discount",
IF(Table2[[#This Row],[Discount%]]&lt;=0.1,"Medium Discount",
IF(Table2[[#This Row],[Discount%]]&lt;=0.2,"High Discount")))</f>
        <v>High Discount</v>
      </c>
      <c r="Q2676" s="9">
        <f>(Table2[Unit_Price]*Table2[Quantity])*(Table2[Discount]/100)</f>
        <v>8320.65</v>
      </c>
      <c r="R2676" s="10">
        <v>47150.35</v>
      </c>
      <c r="S2676" s="10">
        <v>6828.73</v>
      </c>
      <c r="T2676" s="4">
        <f>Table2[Profit]/Table2[Sales]</f>
        <v>0.14482882947846623</v>
      </c>
      <c r="U2676" t="s">
        <v>33</v>
      </c>
    </row>
    <row r="2677" spans="1:21" x14ac:dyDescent="0.35">
      <c r="A2677">
        <v>12855</v>
      </c>
      <c r="B2677" s="1">
        <v>45707</v>
      </c>
      <c r="C2677" s="2">
        <f>YEAR(Table2[Order Date])</f>
        <v>2025</v>
      </c>
      <c r="D2677" s="2" t="str">
        <f>TEXT(Table2[Order Date],"mmm")</f>
        <v>Feb</v>
      </c>
      <c r="E2677" t="s">
        <v>5359</v>
      </c>
      <c r="F2677" t="s">
        <v>15</v>
      </c>
      <c r="G2677" t="s">
        <v>16</v>
      </c>
      <c r="H2677" t="str">
        <f>VLOOKUP(Table2[[#This Row],[City]], Table46[], 2, FALSE)</f>
        <v>Karnataka</v>
      </c>
      <c r="I2677" t="s">
        <v>129</v>
      </c>
      <c r="J2677" t="s">
        <v>164</v>
      </c>
      <c r="K2677" t="s">
        <v>5360</v>
      </c>
      <c r="L2677" s="2">
        <v>3</v>
      </c>
      <c r="M2677" s="11">
        <v>2199</v>
      </c>
      <c r="N2677" s="6">
        <v>10</v>
      </c>
      <c r="O2677" s="4">
        <f>Table2[[#This Row],[Discount]]/100</f>
        <v>0.1</v>
      </c>
      <c r="P2677" s="4" t="str">
        <f>IF(Table2[[#This Row],[Discount%]]=0,"No Discount",
IF(Table2[[#This Row],[Discount%]]&lt;=0.1,"Medium Discount",
IF(Table2[[#This Row],[Discount%]]&lt;=0.2,"High Discount")))</f>
        <v>Medium Discount</v>
      </c>
      <c r="Q2677" s="9">
        <f>(Table2[Unit_Price]*Table2[Quantity])*(Table2[Discount]/100)</f>
        <v>659.7</v>
      </c>
      <c r="R2677" s="10">
        <v>5937.3</v>
      </c>
      <c r="S2677" s="10">
        <v>1434.68</v>
      </c>
      <c r="T2677" s="4">
        <f>Table2[Profit]/Table2[Sales]</f>
        <v>0.24163845519006957</v>
      </c>
      <c r="U2677" t="s">
        <v>33</v>
      </c>
    </row>
    <row r="2678" spans="1:21" x14ac:dyDescent="0.35">
      <c r="A2678">
        <v>12857</v>
      </c>
      <c r="B2678" s="1">
        <v>45859</v>
      </c>
      <c r="C2678" s="2">
        <f>YEAR(Table2[Order Date])</f>
        <v>2025</v>
      </c>
      <c r="D2678" s="2" t="str">
        <f>TEXT(Table2[Order Date],"mmm")</f>
        <v>Jul</v>
      </c>
      <c r="E2678" t="s">
        <v>5362</v>
      </c>
      <c r="F2678" t="s">
        <v>15</v>
      </c>
      <c r="G2678" t="s">
        <v>174</v>
      </c>
      <c r="H2678" t="str">
        <f>VLOOKUP(Table2[[#This Row],[City]], Table46[], 2, FALSE)</f>
        <v>Tamil Nadu</v>
      </c>
      <c r="I2678" t="s">
        <v>42</v>
      </c>
      <c r="J2678" t="s">
        <v>188</v>
      </c>
      <c r="K2678" t="s">
        <v>5363</v>
      </c>
      <c r="L2678" s="2">
        <v>2</v>
      </c>
      <c r="M2678" s="11">
        <v>71172</v>
      </c>
      <c r="N2678" s="6">
        <v>10</v>
      </c>
      <c r="O2678" s="4">
        <f>Table2[[#This Row],[Discount]]/100</f>
        <v>0.1</v>
      </c>
      <c r="P2678" s="4" t="str">
        <f>IF(Table2[[#This Row],[Discount%]]=0,"No Discount",
IF(Table2[[#This Row],[Discount%]]&lt;=0.1,"Medium Discount",
IF(Table2[[#This Row],[Discount%]]&lt;=0.2,"High Discount")))</f>
        <v>Medium Discount</v>
      </c>
      <c r="Q2678" s="9">
        <f>(Table2[Unit_Price]*Table2[Quantity])*(Table2[Discount]/100)</f>
        <v>14234.400000000001</v>
      </c>
      <c r="R2678" s="10">
        <v>128109.6</v>
      </c>
      <c r="S2678" s="10">
        <v>7863.75</v>
      </c>
      <c r="T2678" s="4">
        <f>Table2[Profit]/Table2[Sales]</f>
        <v>6.1382987691788904E-2</v>
      </c>
      <c r="U2678" t="s">
        <v>20</v>
      </c>
    </row>
    <row r="2679" spans="1:21" x14ac:dyDescent="0.35">
      <c r="A2679">
        <v>12858</v>
      </c>
      <c r="B2679" s="1">
        <v>45801</v>
      </c>
      <c r="C2679" s="2">
        <f>YEAR(Table2[Order Date])</f>
        <v>2025</v>
      </c>
      <c r="D2679" s="2" t="str">
        <f>TEXT(Table2[Order Date],"mmm")</f>
        <v>May</v>
      </c>
      <c r="E2679" t="s">
        <v>5364</v>
      </c>
      <c r="F2679" t="s">
        <v>22</v>
      </c>
      <c r="G2679" t="s">
        <v>74</v>
      </c>
      <c r="H2679" t="str">
        <f>VLOOKUP(Table2[[#This Row],[City]], Table46[], 2, FALSE)</f>
        <v>Chandigarh</v>
      </c>
      <c r="I2679" t="s">
        <v>129</v>
      </c>
      <c r="J2679" t="s">
        <v>130</v>
      </c>
      <c r="K2679" t="s">
        <v>5365</v>
      </c>
      <c r="L2679" s="2">
        <v>4</v>
      </c>
      <c r="M2679" s="11">
        <v>70769</v>
      </c>
      <c r="N2679" s="6">
        <v>10</v>
      </c>
      <c r="O2679" s="4">
        <f>Table2[[#This Row],[Discount]]/100</f>
        <v>0.1</v>
      </c>
      <c r="P2679" s="4" t="str">
        <f>IF(Table2[[#This Row],[Discount%]]=0,"No Discount",
IF(Table2[[#This Row],[Discount%]]&lt;=0.1,"Medium Discount",
IF(Table2[[#This Row],[Discount%]]&lt;=0.2,"High Discount")))</f>
        <v>Medium Discount</v>
      </c>
      <c r="Q2679" s="9">
        <f>(Table2[Unit_Price]*Table2[Quantity])*(Table2[Discount]/100)</f>
        <v>28307.600000000002</v>
      </c>
      <c r="R2679" s="10">
        <v>254768.4</v>
      </c>
      <c r="S2679" s="10">
        <v>19022.63</v>
      </c>
      <c r="T2679" s="4">
        <f>Table2[Profit]/Table2[Sales]</f>
        <v>7.4666363646354886E-2</v>
      </c>
      <c r="U2679" t="s">
        <v>33</v>
      </c>
    </row>
    <row r="2680" spans="1:21" x14ac:dyDescent="0.35">
      <c r="A2680">
        <v>12859</v>
      </c>
      <c r="B2680" s="1">
        <v>45877</v>
      </c>
      <c r="C2680" s="2">
        <f>YEAR(Table2[Order Date])</f>
        <v>2025</v>
      </c>
      <c r="D2680" s="2" t="str">
        <f>TEXT(Table2[Order Date],"mmm")</f>
        <v>Aug</v>
      </c>
      <c r="E2680" t="s">
        <v>5366</v>
      </c>
      <c r="F2680" t="s">
        <v>15</v>
      </c>
      <c r="G2680" t="s">
        <v>68</v>
      </c>
      <c r="H2680" t="str">
        <f>VLOOKUP(Table2[[#This Row],[City]], Table46[], 2, FALSE)</f>
        <v>Telangana</v>
      </c>
      <c r="I2680" t="s">
        <v>30</v>
      </c>
      <c r="J2680" t="s">
        <v>322</v>
      </c>
      <c r="K2680" t="s">
        <v>5367</v>
      </c>
      <c r="L2680" s="2">
        <v>3</v>
      </c>
      <c r="M2680" s="11">
        <v>48469</v>
      </c>
      <c r="N2680" s="6">
        <v>20</v>
      </c>
      <c r="O2680" s="4">
        <f>Table2[[#This Row],[Discount]]/100</f>
        <v>0.2</v>
      </c>
      <c r="P2680" s="4" t="str">
        <f>IF(Table2[[#This Row],[Discount%]]=0,"No Discount",
IF(Table2[[#This Row],[Discount%]]&lt;=0.1,"Medium Discount",
IF(Table2[[#This Row],[Discount%]]&lt;=0.2,"High Discount")))</f>
        <v>High Discount</v>
      </c>
      <c r="Q2680" s="9">
        <f>(Table2[Unit_Price]*Table2[Quantity])*(Table2[Discount]/100)</f>
        <v>29081.4</v>
      </c>
      <c r="R2680" s="10">
        <v>116325.6</v>
      </c>
      <c r="S2680" s="10">
        <v>5982.56</v>
      </c>
      <c r="T2680" s="4">
        <f>Table2[Profit]/Table2[Sales]</f>
        <v>5.1429435996891482E-2</v>
      </c>
      <c r="U2680" t="s">
        <v>33</v>
      </c>
    </row>
    <row r="2681" spans="1:21" x14ac:dyDescent="0.35">
      <c r="A2681">
        <v>12860</v>
      </c>
      <c r="B2681" s="1">
        <v>45423</v>
      </c>
      <c r="C2681" s="2">
        <f>YEAR(Table2[Order Date])</f>
        <v>2024</v>
      </c>
      <c r="D2681" s="2" t="str">
        <f>TEXT(Table2[Order Date],"mmm")</f>
        <v>May</v>
      </c>
      <c r="E2681" t="s">
        <v>5368</v>
      </c>
      <c r="F2681" t="s">
        <v>15</v>
      </c>
      <c r="G2681" t="s">
        <v>68</v>
      </c>
      <c r="H2681" t="str">
        <f>VLOOKUP(Table2[[#This Row],[City]], Table46[], 2, FALSE)</f>
        <v>Telangana</v>
      </c>
      <c r="I2681" t="s">
        <v>42</v>
      </c>
      <c r="J2681" t="s">
        <v>43</v>
      </c>
      <c r="K2681" t="s">
        <v>5369</v>
      </c>
      <c r="L2681" s="2">
        <v>3</v>
      </c>
      <c r="M2681" s="11">
        <v>32404</v>
      </c>
      <c r="N2681" s="6">
        <v>10</v>
      </c>
      <c r="O2681" s="4">
        <f>Table2[[#This Row],[Discount]]/100</f>
        <v>0.1</v>
      </c>
      <c r="P2681" s="4" t="str">
        <f>IF(Table2[[#This Row],[Discount%]]=0,"No Discount",
IF(Table2[[#This Row],[Discount%]]&lt;=0.1,"Medium Discount",
IF(Table2[[#This Row],[Discount%]]&lt;=0.2,"High Discount")))</f>
        <v>Medium Discount</v>
      </c>
      <c r="Q2681" s="9">
        <f>(Table2[Unit_Price]*Table2[Quantity])*(Table2[Discount]/100)</f>
        <v>9721.2000000000007</v>
      </c>
      <c r="R2681" s="10">
        <v>87490.8</v>
      </c>
      <c r="S2681" s="10">
        <v>13642.6</v>
      </c>
      <c r="T2681" s="4">
        <f>Table2[Profit]/Table2[Sales]</f>
        <v>0.15593182368889072</v>
      </c>
      <c r="U2681" t="s">
        <v>83</v>
      </c>
    </row>
    <row r="2682" spans="1:21" x14ac:dyDescent="0.35">
      <c r="A2682">
        <v>12861</v>
      </c>
      <c r="B2682" s="1">
        <v>45257</v>
      </c>
      <c r="C2682" s="2">
        <f>YEAR(Table2[Order Date])</f>
        <v>2023</v>
      </c>
      <c r="D2682" s="2" t="str">
        <f>TEXT(Table2[Order Date],"mmm")</f>
        <v>Nov</v>
      </c>
      <c r="E2682" t="s">
        <v>5370</v>
      </c>
      <c r="F2682" t="s">
        <v>22</v>
      </c>
      <c r="G2682" t="s">
        <v>167</v>
      </c>
      <c r="H2682" t="str">
        <f>VLOOKUP(Table2[[#This Row],[City]], Table46[], 2, FALSE)</f>
        <v>Punjab</v>
      </c>
      <c r="I2682" t="s">
        <v>96</v>
      </c>
      <c r="J2682" t="s">
        <v>214</v>
      </c>
      <c r="K2682" t="s">
        <v>5371</v>
      </c>
      <c r="L2682" s="2">
        <v>3</v>
      </c>
      <c r="M2682" s="11">
        <v>45429</v>
      </c>
      <c r="N2682" s="6">
        <v>20</v>
      </c>
      <c r="O2682" s="4">
        <f>Table2[[#This Row],[Discount]]/100</f>
        <v>0.2</v>
      </c>
      <c r="P2682" s="4" t="str">
        <f>IF(Table2[[#This Row],[Discount%]]=0,"No Discount",
IF(Table2[[#This Row],[Discount%]]&lt;=0.1,"Medium Discount",
IF(Table2[[#This Row],[Discount%]]&lt;=0.2,"High Discount")))</f>
        <v>High Discount</v>
      </c>
      <c r="Q2682" s="9">
        <f>(Table2[Unit_Price]*Table2[Quantity])*(Table2[Discount]/100)</f>
        <v>27257.4</v>
      </c>
      <c r="R2682" s="10">
        <v>109029.6</v>
      </c>
      <c r="S2682" s="10">
        <v>24555.19</v>
      </c>
      <c r="T2682" s="4">
        <f>Table2[Profit]/Table2[Sales]</f>
        <v>0.22521581295354653</v>
      </c>
      <c r="U2682" t="s">
        <v>83</v>
      </c>
    </row>
    <row r="2683" spans="1:21" x14ac:dyDescent="0.35">
      <c r="A2683">
        <v>12862</v>
      </c>
      <c r="B2683" s="1">
        <v>45852</v>
      </c>
      <c r="C2683" s="2">
        <f>YEAR(Table2[Order Date])</f>
        <v>2025</v>
      </c>
      <c r="D2683" s="2" t="str">
        <f>TEXT(Table2[Order Date],"mmm")</f>
        <v>Jul</v>
      </c>
      <c r="E2683" t="s">
        <v>5372</v>
      </c>
      <c r="F2683" t="s">
        <v>15</v>
      </c>
      <c r="G2683" t="s">
        <v>93</v>
      </c>
      <c r="H2683" t="str">
        <f>VLOOKUP(Table2[[#This Row],[City]], Table46[], 2, FALSE)</f>
        <v>Tamil Nadu</v>
      </c>
      <c r="I2683" t="s">
        <v>75</v>
      </c>
      <c r="J2683" t="s">
        <v>76</v>
      </c>
      <c r="K2683" t="s">
        <v>5373</v>
      </c>
      <c r="L2683" s="2">
        <v>3</v>
      </c>
      <c r="M2683" s="11">
        <v>20368</v>
      </c>
      <c r="N2683" s="6">
        <v>20</v>
      </c>
      <c r="O2683" s="4">
        <f>Table2[[#This Row],[Discount]]/100</f>
        <v>0.2</v>
      </c>
      <c r="P2683" s="4" t="str">
        <f>IF(Table2[[#This Row],[Discount%]]=0,"No Discount",
IF(Table2[[#This Row],[Discount%]]&lt;=0.1,"Medium Discount",
IF(Table2[[#This Row],[Discount%]]&lt;=0.2,"High Discount")))</f>
        <v>High Discount</v>
      </c>
      <c r="Q2683" s="9">
        <f>(Table2[Unit_Price]*Table2[Quantity])*(Table2[Discount]/100)</f>
        <v>12220.800000000001</v>
      </c>
      <c r="R2683" s="10">
        <v>48883.199999999997</v>
      </c>
      <c r="S2683" s="10">
        <v>3433.28</v>
      </c>
      <c r="T2683" s="4">
        <f>Table2[Profit]/Table2[Sales]</f>
        <v>7.0234354543074112E-2</v>
      </c>
      <c r="U2683" t="s">
        <v>83</v>
      </c>
    </row>
    <row r="2684" spans="1:21" x14ac:dyDescent="0.35">
      <c r="A2684">
        <v>12863</v>
      </c>
      <c r="B2684" s="1">
        <v>45565</v>
      </c>
      <c r="C2684" s="2">
        <f>YEAR(Table2[Order Date])</f>
        <v>2024</v>
      </c>
      <c r="D2684" s="2" t="str">
        <f>TEXT(Table2[Order Date],"mmm")</f>
        <v>Sep</v>
      </c>
      <c r="E2684" t="s">
        <v>5374</v>
      </c>
      <c r="F2684" t="s">
        <v>22</v>
      </c>
      <c r="G2684" t="s">
        <v>167</v>
      </c>
      <c r="H2684" t="str">
        <f>VLOOKUP(Table2[[#This Row],[City]], Table46[], 2, FALSE)</f>
        <v>Punjab</v>
      </c>
      <c r="I2684" t="s">
        <v>86</v>
      </c>
      <c r="J2684" t="s">
        <v>87</v>
      </c>
      <c r="K2684" t="s">
        <v>5375</v>
      </c>
      <c r="L2684" s="2">
        <v>3</v>
      </c>
      <c r="M2684" s="11">
        <v>76971</v>
      </c>
      <c r="N2684" s="6">
        <v>20</v>
      </c>
      <c r="O2684" s="4">
        <f>Table2[[#This Row],[Discount]]/100</f>
        <v>0.2</v>
      </c>
      <c r="P2684" s="4" t="str">
        <f>IF(Table2[[#This Row],[Discount%]]=0,"No Discount",
IF(Table2[[#This Row],[Discount%]]&lt;=0.1,"Medium Discount",
IF(Table2[[#This Row],[Discount%]]&lt;=0.2,"High Discount")))</f>
        <v>High Discount</v>
      </c>
      <c r="Q2684" s="9">
        <f>(Table2[Unit_Price]*Table2[Quantity])*(Table2[Discount]/100)</f>
        <v>46182.600000000006</v>
      </c>
      <c r="R2684" s="10">
        <v>184730.4</v>
      </c>
      <c r="S2684" s="10">
        <v>18623.330000000002</v>
      </c>
      <c r="T2684" s="4">
        <f>Table2[Profit]/Table2[Sales]</f>
        <v>0.10081356398297195</v>
      </c>
      <c r="U2684" t="s">
        <v>33</v>
      </c>
    </row>
    <row r="2685" spans="1:21" x14ac:dyDescent="0.35">
      <c r="A2685">
        <v>12864</v>
      </c>
      <c r="B2685" s="1">
        <v>45335</v>
      </c>
      <c r="C2685" s="2">
        <f>YEAR(Table2[Order Date])</f>
        <v>2024</v>
      </c>
      <c r="D2685" s="2" t="str">
        <f>TEXT(Table2[Order Date],"mmm")</f>
        <v>Feb</v>
      </c>
      <c r="E2685" t="s">
        <v>5376</v>
      </c>
      <c r="F2685" t="s">
        <v>40</v>
      </c>
      <c r="G2685" t="s">
        <v>110</v>
      </c>
      <c r="H2685" t="str">
        <f>VLOOKUP(Table2[[#This Row],[City]], Table46[], 2, FALSE)</f>
        <v>Gujarat</v>
      </c>
      <c r="I2685" t="s">
        <v>129</v>
      </c>
      <c r="J2685" t="s">
        <v>164</v>
      </c>
      <c r="K2685" t="s">
        <v>5377</v>
      </c>
      <c r="L2685" s="2">
        <v>3</v>
      </c>
      <c r="M2685" s="11">
        <v>376</v>
      </c>
      <c r="N2685" s="6">
        <v>15</v>
      </c>
      <c r="O2685" s="4">
        <f>Table2[[#This Row],[Discount]]/100</f>
        <v>0.15</v>
      </c>
      <c r="P2685" s="4" t="str">
        <f>IF(Table2[[#This Row],[Discount%]]=0,"No Discount",
IF(Table2[[#This Row],[Discount%]]&lt;=0.1,"Medium Discount",
IF(Table2[[#This Row],[Discount%]]&lt;=0.2,"High Discount")))</f>
        <v>High Discount</v>
      </c>
      <c r="Q2685" s="9">
        <f>(Table2[Unit_Price]*Table2[Quantity])*(Table2[Discount]/100)</f>
        <v>169.2</v>
      </c>
      <c r="R2685" s="10">
        <v>958.8</v>
      </c>
      <c r="S2685" s="10">
        <v>168.75</v>
      </c>
      <c r="T2685" s="4">
        <f>Table2[Profit]/Table2[Sales]</f>
        <v>0.17600125156445559</v>
      </c>
      <c r="U2685" t="s">
        <v>72</v>
      </c>
    </row>
    <row r="2686" spans="1:21" x14ac:dyDescent="0.35">
      <c r="A2686">
        <v>12865</v>
      </c>
      <c r="B2686" s="1">
        <v>45882</v>
      </c>
      <c r="C2686" s="2">
        <f>YEAR(Table2[Order Date])</f>
        <v>2025</v>
      </c>
      <c r="D2686" s="2" t="str">
        <f>TEXT(Table2[Order Date],"mmm")</f>
        <v>Aug</v>
      </c>
      <c r="E2686" t="s">
        <v>5378</v>
      </c>
      <c r="F2686" t="s">
        <v>40</v>
      </c>
      <c r="G2686" t="s">
        <v>110</v>
      </c>
      <c r="H2686" t="str">
        <f>VLOOKUP(Table2[[#This Row],[City]], Table46[], 2, FALSE)</f>
        <v>Gujarat</v>
      </c>
      <c r="I2686" t="s">
        <v>17</v>
      </c>
      <c r="J2686" t="s">
        <v>100</v>
      </c>
      <c r="K2686" t="s">
        <v>5379</v>
      </c>
      <c r="L2686" s="2">
        <v>2</v>
      </c>
      <c r="M2686" s="11">
        <v>17441</v>
      </c>
      <c r="N2686" s="6">
        <v>15</v>
      </c>
      <c r="O2686" s="4">
        <f>Table2[[#This Row],[Discount]]/100</f>
        <v>0.15</v>
      </c>
      <c r="P2686" s="4" t="str">
        <f>IF(Table2[[#This Row],[Discount%]]=0,"No Discount",
IF(Table2[[#This Row],[Discount%]]&lt;=0.1,"Medium Discount",
IF(Table2[[#This Row],[Discount%]]&lt;=0.2,"High Discount")))</f>
        <v>High Discount</v>
      </c>
      <c r="Q2686" s="9">
        <f>(Table2[Unit_Price]*Table2[Quantity])*(Table2[Discount]/100)</f>
        <v>5232.3</v>
      </c>
      <c r="R2686" s="10">
        <v>29649.7</v>
      </c>
      <c r="S2686" s="10">
        <v>3391.88</v>
      </c>
      <c r="T2686" s="4">
        <f>Table2[Profit]/Table2[Sales]</f>
        <v>0.11439845934360213</v>
      </c>
      <c r="U2686" t="s">
        <v>72</v>
      </c>
    </row>
    <row r="2687" spans="1:21" x14ac:dyDescent="0.35">
      <c r="A2687">
        <v>12866</v>
      </c>
      <c r="B2687" s="1">
        <v>45802</v>
      </c>
      <c r="C2687" s="2">
        <f>YEAR(Table2[Order Date])</f>
        <v>2025</v>
      </c>
      <c r="D2687" s="2" t="str">
        <f>TEXT(Table2[Order Date],"mmm")</f>
        <v>May</v>
      </c>
      <c r="E2687" t="s">
        <v>5380</v>
      </c>
      <c r="F2687" t="s">
        <v>28</v>
      </c>
      <c r="G2687" t="s">
        <v>144</v>
      </c>
      <c r="H2687" t="str">
        <f>VLOOKUP(Table2[[#This Row],[City]], Table46[], 2, FALSE)</f>
        <v>Assam</v>
      </c>
      <c r="I2687" t="s">
        <v>46</v>
      </c>
      <c r="J2687" t="s">
        <v>47</v>
      </c>
      <c r="K2687" t="s">
        <v>5381</v>
      </c>
      <c r="L2687" s="2">
        <v>3</v>
      </c>
      <c r="M2687" s="11">
        <v>55808</v>
      </c>
      <c r="N2687" s="6">
        <v>5</v>
      </c>
      <c r="O2687" s="4">
        <f>Table2[[#This Row],[Discount]]/100</f>
        <v>0.05</v>
      </c>
      <c r="P2687" s="4" t="str">
        <f>IF(Table2[[#This Row],[Discount%]]=0,"No Discount",
IF(Table2[[#This Row],[Discount%]]&lt;=0.1,"Medium Discount",
IF(Table2[[#This Row],[Discount%]]&lt;=0.2,"High Discount")))</f>
        <v>Medium Discount</v>
      </c>
      <c r="Q2687" s="9">
        <f>(Table2[Unit_Price]*Table2[Quantity])*(Table2[Discount]/100)</f>
        <v>8371.2000000000007</v>
      </c>
      <c r="R2687" s="10">
        <v>159052.79999999999</v>
      </c>
      <c r="S2687" s="10">
        <v>30452.799999999999</v>
      </c>
      <c r="T2687" s="4">
        <f>Table2[Profit]/Table2[Sales]</f>
        <v>0.1914634637051344</v>
      </c>
      <c r="U2687" t="s">
        <v>20</v>
      </c>
    </row>
    <row r="2688" spans="1:21" x14ac:dyDescent="0.35">
      <c r="A2688">
        <v>12867</v>
      </c>
      <c r="B2688" s="1">
        <v>45476</v>
      </c>
      <c r="C2688" s="2">
        <f>YEAR(Table2[Order Date])</f>
        <v>2024</v>
      </c>
      <c r="D2688" s="2" t="str">
        <f>TEXT(Table2[Order Date],"mmm")</f>
        <v>Jul</v>
      </c>
      <c r="E2688" t="s">
        <v>5382</v>
      </c>
      <c r="F2688" t="s">
        <v>40</v>
      </c>
      <c r="G2688" t="s">
        <v>103</v>
      </c>
      <c r="H2688" t="str">
        <f>VLOOKUP(Table2[[#This Row],[City]], Table46[], 2, FALSE)</f>
        <v>Gujarat</v>
      </c>
      <c r="I2688" t="s">
        <v>24</v>
      </c>
      <c r="J2688" t="s">
        <v>36</v>
      </c>
      <c r="K2688" t="s">
        <v>530</v>
      </c>
      <c r="L2688" s="2">
        <v>2</v>
      </c>
      <c r="M2688" s="11">
        <v>33292</v>
      </c>
      <c r="N2688" s="6">
        <v>10</v>
      </c>
      <c r="O2688" s="4">
        <f>Table2[[#This Row],[Discount]]/100</f>
        <v>0.1</v>
      </c>
      <c r="P2688" s="4" t="str">
        <f>IF(Table2[[#This Row],[Discount%]]=0,"No Discount",
IF(Table2[[#This Row],[Discount%]]&lt;=0.1,"Medium Discount",
IF(Table2[[#This Row],[Discount%]]&lt;=0.2,"High Discount")))</f>
        <v>Medium Discount</v>
      </c>
      <c r="Q2688" s="9">
        <f>(Table2[Unit_Price]*Table2[Quantity])*(Table2[Discount]/100)</f>
        <v>6658.4000000000005</v>
      </c>
      <c r="R2688" s="10">
        <v>59925.599999999999</v>
      </c>
      <c r="S2688" s="10">
        <v>10676.52</v>
      </c>
      <c r="T2688" s="4">
        <f>Table2[Profit]/Table2[Sales]</f>
        <v>0.17816292202330891</v>
      </c>
      <c r="U2688" t="s">
        <v>33</v>
      </c>
    </row>
    <row r="2689" spans="1:21" x14ac:dyDescent="0.35">
      <c r="A2689">
        <v>12869</v>
      </c>
      <c r="B2689" s="1">
        <v>45696</v>
      </c>
      <c r="C2689" s="2">
        <f>YEAR(Table2[Order Date])</f>
        <v>2025</v>
      </c>
      <c r="D2689" s="2" t="str">
        <f>TEXT(Table2[Order Date],"mmm")</f>
        <v>Feb</v>
      </c>
      <c r="E2689" t="s">
        <v>5383</v>
      </c>
      <c r="F2689" t="s">
        <v>15</v>
      </c>
      <c r="G2689" t="s">
        <v>174</v>
      </c>
      <c r="H2689" t="str">
        <f>VLOOKUP(Table2[[#This Row],[City]], Table46[], 2, FALSE)</f>
        <v>Tamil Nadu</v>
      </c>
      <c r="I2689" t="s">
        <v>86</v>
      </c>
      <c r="J2689" t="s">
        <v>118</v>
      </c>
      <c r="K2689" t="s">
        <v>5384</v>
      </c>
      <c r="L2689" s="2">
        <v>4</v>
      </c>
      <c r="M2689" s="11">
        <v>59987</v>
      </c>
      <c r="N2689" s="6">
        <v>10</v>
      </c>
      <c r="O2689" s="4">
        <f>Table2[[#This Row],[Discount]]/100</f>
        <v>0.1</v>
      </c>
      <c r="P2689" s="4" t="str">
        <f>IF(Table2[[#This Row],[Discount%]]=0,"No Discount",
IF(Table2[[#This Row],[Discount%]]&lt;=0.1,"Medium Discount",
IF(Table2[[#This Row],[Discount%]]&lt;=0.2,"High Discount")))</f>
        <v>Medium Discount</v>
      </c>
      <c r="Q2689" s="9">
        <f>(Table2[Unit_Price]*Table2[Quantity])*(Table2[Discount]/100)</f>
        <v>23994.800000000003</v>
      </c>
      <c r="R2689" s="10">
        <v>215953.2</v>
      </c>
      <c r="S2689" s="10">
        <v>51316.84</v>
      </c>
      <c r="T2689" s="4">
        <f>Table2[Profit]/Table2[Sales]</f>
        <v>0.23762944934365407</v>
      </c>
      <c r="U2689" t="s">
        <v>38</v>
      </c>
    </row>
    <row r="2690" spans="1:21" x14ac:dyDescent="0.35">
      <c r="A2690">
        <v>12870</v>
      </c>
      <c r="B2690" s="1">
        <v>45572</v>
      </c>
      <c r="C2690" s="2">
        <f>YEAR(Table2[Order Date])</f>
        <v>2024</v>
      </c>
      <c r="D2690" s="2" t="str">
        <f>TEXT(Table2[Order Date],"mmm")</f>
        <v>Oct</v>
      </c>
      <c r="E2690" t="s">
        <v>5385</v>
      </c>
      <c r="F2690" t="s">
        <v>15</v>
      </c>
      <c r="G2690" t="s">
        <v>16</v>
      </c>
      <c r="H2690" t="str">
        <f>VLOOKUP(Table2[[#This Row],[City]], Table46[], 2, FALSE)</f>
        <v>Karnataka</v>
      </c>
      <c r="I2690" t="s">
        <v>86</v>
      </c>
      <c r="J2690" t="s">
        <v>171</v>
      </c>
      <c r="K2690" t="s">
        <v>5386</v>
      </c>
      <c r="L2690" s="2">
        <v>1</v>
      </c>
      <c r="M2690" s="11">
        <v>39813</v>
      </c>
      <c r="N2690" s="6">
        <v>15</v>
      </c>
      <c r="O2690" s="4">
        <f>Table2[[#This Row],[Discount]]/100</f>
        <v>0.15</v>
      </c>
      <c r="P2690" s="4" t="str">
        <f>IF(Table2[[#This Row],[Discount%]]=0,"No Discount",
IF(Table2[[#This Row],[Discount%]]&lt;=0.1,"Medium Discount",
IF(Table2[[#This Row],[Discount%]]&lt;=0.2,"High Discount")))</f>
        <v>High Discount</v>
      </c>
      <c r="Q2690" s="9">
        <f>(Table2[Unit_Price]*Table2[Quantity])*(Table2[Discount]/100)</f>
        <v>5971.95</v>
      </c>
      <c r="R2690" s="10">
        <v>33841.050000000003</v>
      </c>
      <c r="S2690" s="10">
        <v>6866.96</v>
      </c>
      <c r="T2690" s="4">
        <f>Table2[Profit]/Table2[Sales]</f>
        <v>0.20291805366559251</v>
      </c>
      <c r="U2690" t="s">
        <v>72</v>
      </c>
    </row>
    <row r="2691" spans="1:21" x14ac:dyDescent="0.35">
      <c r="A2691">
        <v>12871</v>
      </c>
      <c r="B2691" s="1">
        <v>45613</v>
      </c>
      <c r="C2691" s="2">
        <f>YEAR(Table2[Order Date])</f>
        <v>2024</v>
      </c>
      <c r="D2691" s="2" t="str">
        <f>TEXT(Table2[Order Date],"mmm")</f>
        <v>Nov</v>
      </c>
      <c r="E2691" t="s">
        <v>5387</v>
      </c>
      <c r="F2691" t="s">
        <v>22</v>
      </c>
      <c r="G2691" t="s">
        <v>58</v>
      </c>
      <c r="H2691" t="str">
        <f>VLOOKUP(Table2[[#This Row],[City]], Table46[], 2, FALSE)</f>
        <v>Rajashtan</v>
      </c>
      <c r="I2691" t="s">
        <v>30</v>
      </c>
      <c r="J2691" t="s">
        <v>104</v>
      </c>
      <c r="K2691" t="s">
        <v>5388</v>
      </c>
      <c r="L2691" s="2">
        <v>2</v>
      </c>
      <c r="M2691" s="11">
        <v>660</v>
      </c>
      <c r="N2691" s="6">
        <v>20</v>
      </c>
      <c r="O2691" s="4">
        <f>Table2[[#This Row],[Discount]]/100</f>
        <v>0.2</v>
      </c>
      <c r="P2691" s="4" t="str">
        <f>IF(Table2[[#This Row],[Discount%]]=0,"No Discount",
IF(Table2[[#This Row],[Discount%]]&lt;=0.1,"Medium Discount",
IF(Table2[[#This Row],[Discount%]]&lt;=0.2,"High Discount")))</f>
        <v>High Discount</v>
      </c>
      <c r="Q2691" s="9">
        <f>(Table2[Unit_Price]*Table2[Quantity])*(Table2[Discount]/100)</f>
        <v>264</v>
      </c>
      <c r="R2691" s="10">
        <v>1056</v>
      </c>
      <c r="S2691" s="10">
        <v>89.97</v>
      </c>
      <c r="T2691" s="4">
        <f>Table2[Profit]/Table2[Sales]</f>
        <v>8.5198863636363642E-2</v>
      </c>
      <c r="U2691" t="s">
        <v>33</v>
      </c>
    </row>
    <row r="2692" spans="1:21" x14ac:dyDescent="0.35">
      <c r="A2692">
        <v>12872</v>
      </c>
      <c r="B2692" s="1">
        <v>45241</v>
      </c>
      <c r="C2692" s="2">
        <f>YEAR(Table2[Order Date])</f>
        <v>2023</v>
      </c>
      <c r="D2692" s="2" t="str">
        <f>TEXT(Table2[Order Date],"mmm")</f>
        <v>Nov</v>
      </c>
      <c r="E2692" t="s">
        <v>5389</v>
      </c>
      <c r="F2692" t="s">
        <v>15</v>
      </c>
      <c r="G2692" t="s">
        <v>68</v>
      </c>
      <c r="H2692" t="str">
        <f>VLOOKUP(Table2[[#This Row],[City]], Table46[], 2, FALSE)</f>
        <v>Telangana</v>
      </c>
      <c r="I2692" t="s">
        <v>129</v>
      </c>
      <c r="J2692" t="s">
        <v>168</v>
      </c>
      <c r="K2692" t="s">
        <v>5390</v>
      </c>
      <c r="L2692" s="2">
        <v>2</v>
      </c>
      <c r="M2692" s="11">
        <v>38276</v>
      </c>
      <c r="N2692" s="6">
        <v>0</v>
      </c>
      <c r="O2692" s="4">
        <f>Table2[[#This Row],[Discount]]/100</f>
        <v>0</v>
      </c>
      <c r="P2692" s="4" t="str">
        <f>IF(Table2[[#This Row],[Discount%]]=0,"No Discount",
IF(Table2[[#This Row],[Discount%]]&lt;=0.1,"Medium Discount",
IF(Table2[[#This Row],[Discount%]]&lt;=0.2,"High Discount")))</f>
        <v>No Discount</v>
      </c>
      <c r="Q2692" s="9">
        <f>(Table2[Unit_Price]*Table2[Quantity])*(Table2[Discount]/100)</f>
        <v>0</v>
      </c>
      <c r="R2692" s="10">
        <v>76552</v>
      </c>
      <c r="S2692" s="10">
        <v>12371.69</v>
      </c>
      <c r="T2692" s="4">
        <f>Table2[Profit]/Table2[Sales]</f>
        <v>0.16161158428257916</v>
      </c>
      <c r="U2692" t="s">
        <v>83</v>
      </c>
    </row>
    <row r="2693" spans="1:21" x14ac:dyDescent="0.35">
      <c r="A2693">
        <v>12873</v>
      </c>
      <c r="B2693" s="1">
        <v>45809</v>
      </c>
      <c r="C2693" s="2">
        <f>YEAR(Table2[Order Date])</f>
        <v>2025</v>
      </c>
      <c r="D2693" s="2" t="str">
        <f>TEXT(Table2[Order Date],"mmm")</f>
        <v>Jun</v>
      </c>
      <c r="E2693" t="s">
        <v>5391</v>
      </c>
      <c r="F2693" t="s">
        <v>22</v>
      </c>
      <c r="G2693" t="s">
        <v>167</v>
      </c>
      <c r="H2693" t="str">
        <f>VLOOKUP(Table2[[#This Row],[City]], Table46[], 2, FALSE)</f>
        <v>Punjab</v>
      </c>
      <c r="I2693" t="s">
        <v>30</v>
      </c>
      <c r="J2693" t="s">
        <v>322</v>
      </c>
      <c r="K2693" t="s">
        <v>1931</v>
      </c>
      <c r="L2693" s="2">
        <v>5</v>
      </c>
      <c r="M2693" s="11">
        <v>9907</v>
      </c>
      <c r="N2693" s="6">
        <v>15</v>
      </c>
      <c r="O2693" s="4">
        <f>Table2[[#This Row],[Discount]]/100</f>
        <v>0.15</v>
      </c>
      <c r="P2693" s="4" t="str">
        <f>IF(Table2[[#This Row],[Discount%]]=0,"No Discount",
IF(Table2[[#This Row],[Discount%]]&lt;=0.1,"Medium Discount",
IF(Table2[[#This Row],[Discount%]]&lt;=0.2,"High Discount")))</f>
        <v>High Discount</v>
      </c>
      <c r="Q2693" s="9">
        <f>(Table2[Unit_Price]*Table2[Quantity])*(Table2[Discount]/100)</f>
        <v>7430.25</v>
      </c>
      <c r="R2693" s="10">
        <v>42104.75</v>
      </c>
      <c r="S2693" s="10">
        <v>9512.34</v>
      </c>
      <c r="T2693" s="4">
        <f>Table2[Profit]/Table2[Sales]</f>
        <v>0.22592082841009625</v>
      </c>
      <c r="U2693" t="s">
        <v>38</v>
      </c>
    </row>
    <row r="2694" spans="1:21" x14ac:dyDescent="0.35">
      <c r="A2694">
        <v>12874</v>
      </c>
      <c r="B2694" s="1">
        <v>45769</v>
      </c>
      <c r="C2694" s="2">
        <f>YEAR(Table2[Order Date])</f>
        <v>2025</v>
      </c>
      <c r="D2694" s="2" t="str">
        <f>TEXT(Table2[Order Date],"mmm")</f>
        <v>Apr</v>
      </c>
      <c r="E2694" t="s">
        <v>5392</v>
      </c>
      <c r="F2694" t="s">
        <v>28</v>
      </c>
      <c r="G2694" t="s">
        <v>29</v>
      </c>
      <c r="H2694" t="str">
        <f>VLOOKUP(Table2[[#This Row],[City]], Table46[], 2, FALSE)</f>
        <v>Bihar</v>
      </c>
      <c r="I2694" t="s">
        <v>30</v>
      </c>
      <c r="J2694" t="s">
        <v>31</v>
      </c>
      <c r="K2694" t="s">
        <v>5393</v>
      </c>
      <c r="L2694" s="2">
        <v>4</v>
      </c>
      <c r="M2694" s="11">
        <v>37387</v>
      </c>
      <c r="N2694" s="6">
        <v>15</v>
      </c>
      <c r="O2694" s="4">
        <f>Table2[[#This Row],[Discount]]/100</f>
        <v>0.15</v>
      </c>
      <c r="P2694" s="4" t="str">
        <f>IF(Table2[[#This Row],[Discount%]]=0,"No Discount",
IF(Table2[[#This Row],[Discount%]]&lt;=0.1,"Medium Discount",
IF(Table2[[#This Row],[Discount%]]&lt;=0.2,"High Discount")))</f>
        <v>High Discount</v>
      </c>
      <c r="Q2694" s="9">
        <f>(Table2[Unit_Price]*Table2[Quantity])*(Table2[Discount]/100)</f>
        <v>22432.2</v>
      </c>
      <c r="R2694" s="10">
        <v>127115.8</v>
      </c>
      <c r="S2694" s="10">
        <v>30152.93</v>
      </c>
      <c r="T2694" s="4">
        <f>Table2[Profit]/Table2[Sales]</f>
        <v>0.23720835647496219</v>
      </c>
      <c r="U2694" t="s">
        <v>33</v>
      </c>
    </row>
    <row r="2695" spans="1:21" x14ac:dyDescent="0.35">
      <c r="A2695">
        <v>12875</v>
      </c>
      <c r="B2695" s="1">
        <v>45571</v>
      </c>
      <c r="C2695" s="2">
        <f>YEAR(Table2[Order Date])</f>
        <v>2024</v>
      </c>
      <c r="D2695" s="2" t="str">
        <f>TEXT(Table2[Order Date],"mmm")</f>
        <v>Oct</v>
      </c>
      <c r="E2695" t="s">
        <v>5394</v>
      </c>
      <c r="F2695" t="s">
        <v>22</v>
      </c>
      <c r="G2695" t="s">
        <v>74</v>
      </c>
      <c r="H2695" t="str">
        <f>VLOOKUP(Table2[[#This Row],[City]], Table46[], 2, FALSE)</f>
        <v>Chandigarh</v>
      </c>
      <c r="I2695" t="s">
        <v>17</v>
      </c>
      <c r="J2695" t="s">
        <v>291</v>
      </c>
      <c r="K2695" t="s">
        <v>5395</v>
      </c>
      <c r="L2695" s="2">
        <v>4</v>
      </c>
      <c r="M2695" s="11">
        <v>75489</v>
      </c>
      <c r="N2695" s="6">
        <v>10</v>
      </c>
      <c r="O2695" s="4">
        <f>Table2[[#This Row],[Discount]]/100</f>
        <v>0.1</v>
      </c>
      <c r="P2695" s="4" t="str">
        <f>IF(Table2[[#This Row],[Discount%]]=0,"No Discount",
IF(Table2[[#This Row],[Discount%]]&lt;=0.1,"Medium Discount",
IF(Table2[[#This Row],[Discount%]]&lt;=0.2,"High Discount")))</f>
        <v>Medium Discount</v>
      </c>
      <c r="Q2695" s="9">
        <f>(Table2[Unit_Price]*Table2[Quantity])*(Table2[Discount]/100)</f>
        <v>30195.600000000002</v>
      </c>
      <c r="R2695" s="10">
        <v>271760.40000000002</v>
      </c>
      <c r="S2695" s="10">
        <v>27433.78</v>
      </c>
      <c r="T2695" s="4">
        <f>Table2[Profit]/Table2[Sales]</f>
        <v>0.10094840896613338</v>
      </c>
      <c r="U2695" t="s">
        <v>83</v>
      </c>
    </row>
    <row r="2696" spans="1:21" x14ac:dyDescent="0.35">
      <c r="A2696">
        <v>12876</v>
      </c>
      <c r="B2696" s="1">
        <v>45862</v>
      </c>
      <c r="C2696" s="2">
        <f>YEAR(Table2[Order Date])</f>
        <v>2025</v>
      </c>
      <c r="D2696" s="2" t="str">
        <f>TEXT(Table2[Order Date],"mmm")</f>
        <v>Jul</v>
      </c>
      <c r="E2696" t="s">
        <v>5396</v>
      </c>
      <c r="F2696" t="s">
        <v>15</v>
      </c>
      <c r="G2696" t="s">
        <v>93</v>
      </c>
      <c r="H2696" t="str">
        <f>VLOOKUP(Table2[[#This Row],[City]], Table46[], 2, FALSE)</f>
        <v>Tamil Nadu</v>
      </c>
      <c r="I2696" t="s">
        <v>46</v>
      </c>
      <c r="J2696" t="s">
        <v>141</v>
      </c>
      <c r="K2696" t="s">
        <v>5397</v>
      </c>
      <c r="L2696" s="2">
        <v>2</v>
      </c>
      <c r="M2696" s="11">
        <v>79204</v>
      </c>
      <c r="N2696" s="6">
        <v>20</v>
      </c>
      <c r="O2696" s="4">
        <f>Table2[[#This Row],[Discount]]/100</f>
        <v>0.2</v>
      </c>
      <c r="P2696" s="4" t="str">
        <f>IF(Table2[[#This Row],[Discount%]]=0,"No Discount",
IF(Table2[[#This Row],[Discount%]]&lt;=0.1,"Medium Discount",
IF(Table2[[#This Row],[Discount%]]&lt;=0.2,"High Discount")))</f>
        <v>High Discount</v>
      </c>
      <c r="Q2696" s="9">
        <f>(Table2[Unit_Price]*Table2[Quantity])*(Table2[Discount]/100)</f>
        <v>31681.600000000002</v>
      </c>
      <c r="R2696" s="10">
        <v>126726.39999999999</v>
      </c>
      <c r="S2696" s="10">
        <v>17506.09</v>
      </c>
      <c r="T2696" s="4">
        <f>Table2[Profit]/Table2[Sales]</f>
        <v>0.13814082937730418</v>
      </c>
      <c r="U2696" t="s">
        <v>83</v>
      </c>
    </row>
    <row r="2697" spans="1:21" x14ac:dyDescent="0.35">
      <c r="A2697">
        <v>12878</v>
      </c>
      <c r="B2697" s="1">
        <v>45915</v>
      </c>
      <c r="C2697" s="2">
        <f>YEAR(Table2[Order Date])</f>
        <v>2025</v>
      </c>
      <c r="D2697" s="2" t="str">
        <f>TEXT(Table2[Order Date],"mmm")</f>
        <v>Sep</v>
      </c>
      <c r="E2697" t="s">
        <v>5399</v>
      </c>
      <c r="F2697" t="s">
        <v>40</v>
      </c>
      <c r="G2697" t="s">
        <v>41</v>
      </c>
      <c r="H2697" t="str">
        <f>VLOOKUP(Table2[[#This Row],[City]], Table46[], 2, FALSE)</f>
        <v>Maharashtra</v>
      </c>
      <c r="I2697" t="s">
        <v>86</v>
      </c>
      <c r="J2697" t="s">
        <v>171</v>
      </c>
      <c r="K2697" t="s">
        <v>320</v>
      </c>
      <c r="L2697" s="2">
        <v>3</v>
      </c>
      <c r="M2697" s="11">
        <v>20631</v>
      </c>
      <c r="N2697" s="6">
        <v>0</v>
      </c>
      <c r="O2697" s="4">
        <f>Table2[[#This Row],[Discount]]/100</f>
        <v>0</v>
      </c>
      <c r="P2697" s="4" t="str">
        <f>IF(Table2[[#This Row],[Discount%]]=0,"No Discount",
IF(Table2[[#This Row],[Discount%]]&lt;=0.1,"Medium Discount",
IF(Table2[[#This Row],[Discount%]]&lt;=0.2,"High Discount")))</f>
        <v>No Discount</v>
      </c>
      <c r="Q2697" s="9">
        <f>(Table2[Unit_Price]*Table2[Quantity])*(Table2[Discount]/100)</f>
        <v>0</v>
      </c>
      <c r="R2697" s="10">
        <v>61893</v>
      </c>
      <c r="S2697" s="10">
        <v>6535.48</v>
      </c>
      <c r="T2697" s="4">
        <f>Table2[Profit]/Table2[Sales]</f>
        <v>0.1055932011697607</v>
      </c>
      <c r="U2697" t="s">
        <v>72</v>
      </c>
    </row>
    <row r="2698" spans="1:21" x14ac:dyDescent="0.35">
      <c r="A2698">
        <v>12879</v>
      </c>
      <c r="B2698" s="1">
        <v>45272</v>
      </c>
      <c r="C2698" s="2">
        <f>YEAR(Table2[Order Date])</f>
        <v>2023</v>
      </c>
      <c r="D2698" s="2" t="str">
        <f>TEXT(Table2[Order Date],"mmm")</f>
        <v>Dec</v>
      </c>
      <c r="E2698" t="s">
        <v>5400</v>
      </c>
      <c r="F2698" t="s">
        <v>28</v>
      </c>
      <c r="G2698" t="s">
        <v>144</v>
      </c>
      <c r="H2698" t="str">
        <f>VLOOKUP(Table2[[#This Row],[City]], Table46[], 2, FALSE)</f>
        <v>Assam</v>
      </c>
      <c r="I2698" t="s">
        <v>42</v>
      </c>
      <c r="J2698" t="s">
        <v>51</v>
      </c>
      <c r="K2698" t="s">
        <v>5401</v>
      </c>
      <c r="L2698" s="2">
        <v>4</v>
      </c>
      <c r="M2698" s="11">
        <v>6429</v>
      </c>
      <c r="N2698" s="6">
        <v>0</v>
      </c>
      <c r="O2698" s="4">
        <f>Table2[[#This Row],[Discount]]/100</f>
        <v>0</v>
      </c>
      <c r="P2698" s="4" t="str">
        <f>IF(Table2[[#This Row],[Discount%]]=0,"No Discount",
IF(Table2[[#This Row],[Discount%]]&lt;=0.1,"Medium Discount",
IF(Table2[[#This Row],[Discount%]]&lt;=0.2,"High Discount")))</f>
        <v>No Discount</v>
      </c>
      <c r="Q2698" s="9">
        <f>(Table2[Unit_Price]*Table2[Quantity])*(Table2[Discount]/100)</f>
        <v>0</v>
      </c>
      <c r="R2698" s="10">
        <v>25716</v>
      </c>
      <c r="S2698" s="10">
        <v>5562.16</v>
      </c>
      <c r="T2698" s="4">
        <f>Table2[Profit]/Table2[Sales]</f>
        <v>0.2162918027687043</v>
      </c>
      <c r="U2698" t="s">
        <v>20</v>
      </c>
    </row>
    <row r="2699" spans="1:21" x14ac:dyDescent="0.35">
      <c r="A2699">
        <v>12880</v>
      </c>
      <c r="B2699" s="1">
        <v>45402</v>
      </c>
      <c r="C2699" s="2">
        <f>YEAR(Table2[Order Date])</f>
        <v>2024</v>
      </c>
      <c r="D2699" s="2" t="str">
        <f>TEXT(Table2[Order Date],"mmm")</f>
        <v>Apr</v>
      </c>
      <c r="E2699" t="s">
        <v>5402</v>
      </c>
      <c r="F2699" t="s">
        <v>15</v>
      </c>
      <c r="G2699" t="s">
        <v>174</v>
      </c>
      <c r="H2699" t="str">
        <f>VLOOKUP(Table2[[#This Row],[City]], Table46[], 2, FALSE)</f>
        <v>Tamil Nadu</v>
      </c>
      <c r="I2699" t="s">
        <v>46</v>
      </c>
      <c r="J2699" t="s">
        <v>201</v>
      </c>
      <c r="K2699" t="s">
        <v>3372</v>
      </c>
      <c r="L2699" s="2">
        <v>3</v>
      </c>
      <c r="M2699" s="11">
        <v>9972</v>
      </c>
      <c r="N2699" s="6">
        <v>10</v>
      </c>
      <c r="O2699" s="4">
        <f>Table2[[#This Row],[Discount]]/100</f>
        <v>0.1</v>
      </c>
      <c r="P2699" s="4" t="str">
        <f>IF(Table2[[#This Row],[Discount%]]=0,"No Discount",
IF(Table2[[#This Row],[Discount%]]&lt;=0.1,"Medium Discount",
IF(Table2[[#This Row],[Discount%]]&lt;=0.2,"High Discount")))</f>
        <v>Medium Discount</v>
      </c>
      <c r="Q2699" s="9">
        <f>(Table2[Unit_Price]*Table2[Quantity])*(Table2[Discount]/100)</f>
        <v>2991.6000000000004</v>
      </c>
      <c r="R2699" s="10">
        <v>26924.400000000001</v>
      </c>
      <c r="S2699" s="10">
        <v>4913.49</v>
      </c>
      <c r="T2699" s="4">
        <f>Table2[Profit]/Table2[Sales]</f>
        <v>0.18249208896019964</v>
      </c>
      <c r="U2699" t="s">
        <v>20</v>
      </c>
    </row>
    <row r="2700" spans="1:21" x14ac:dyDescent="0.35">
      <c r="A2700">
        <v>12881</v>
      </c>
      <c r="B2700" s="1">
        <v>45769</v>
      </c>
      <c r="C2700" s="2">
        <f>YEAR(Table2[Order Date])</f>
        <v>2025</v>
      </c>
      <c r="D2700" s="2" t="str">
        <f>TEXT(Table2[Order Date],"mmm")</f>
        <v>Apr</v>
      </c>
      <c r="E2700" t="s">
        <v>5403</v>
      </c>
      <c r="F2700" t="s">
        <v>28</v>
      </c>
      <c r="G2700" t="s">
        <v>85</v>
      </c>
      <c r="H2700" t="str">
        <f>VLOOKUP(Table2[[#This Row],[City]], Table46[], 2, FALSE)</f>
        <v>Odisha</v>
      </c>
      <c r="I2700" t="s">
        <v>75</v>
      </c>
      <c r="J2700" t="s">
        <v>76</v>
      </c>
      <c r="K2700" t="s">
        <v>5404</v>
      </c>
      <c r="L2700" s="2">
        <v>2</v>
      </c>
      <c r="M2700" s="11">
        <v>29658</v>
      </c>
      <c r="N2700" s="6">
        <v>20</v>
      </c>
      <c r="O2700" s="4">
        <f>Table2[[#This Row],[Discount]]/100</f>
        <v>0.2</v>
      </c>
      <c r="P2700" s="4" t="str">
        <f>IF(Table2[[#This Row],[Discount%]]=0,"No Discount",
IF(Table2[[#This Row],[Discount%]]&lt;=0.1,"Medium Discount",
IF(Table2[[#This Row],[Discount%]]&lt;=0.2,"High Discount")))</f>
        <v>High Discount</v>
      </c>
      <c r="Q2700" s="9">
        <f>(Table2[Unit_Price]*Table2[Quantity])*(Table2[Discount]/100)</f>
        <v>11863.2</v>
      </c>
      <c r="R2700" s="10">
        <v>47452.800000000003</v>
      </c>
      <c r="S2700" s="10">
        <v>9367.8700000000008</v>
      </c>
      <c r="T2700" s="4">
        <f>Table2[Profit]/Table2[Sales]</f>
        <v>0.1974144834446018</v>
      </c>
      <c r="U2700" t="s">
        <v>83</v>
      </c>
    </row>
    <row r="2701" spans="1:21" x14ac:dyDescent="0.35">
      <c r="A2701">
        <v>12882</v>
      </c>
      <c r="B2701" s="1">
        <v>45527</v>
      </c>
      <c r="C2701" s="2">
        <f>YEAR(Table2[Order Date])</f>
        <v>2024</v>
      </c>
      <c r="D2701" s="2" t="str">
        <f>TEXT(Table2[Order Date],"mmm")</f>
        <v>Aug</v>
      </c>
      <c r="E2701" t="s">
        <v>5405</v>
      </c>
      <c r="F2701" t="s">
        <v>40</v>
      </c>
      <c r="G2701" t="s">
        <v>50</v>
      </c>
      <c r="H2701" t="str">
        <f>VLOOKUP(Table2[[#This Row],[City]], Table46[], 2, FALSE)</f>
        <v>Maharashtra</v>
      </c>
      <c r="I2701" t="s">
        <v>42</v>
      </c>
      <c r="J2701" t="s">
        <v>446</v>
      </c>
      <c r="K2701" t="s">
        <v>5406</v>
      </c>
      <c r="L2701" s="2">
        <v>4</v>
      </c>
      <c r="M2701" s="11">
        <v>20469</v>
      </c>
      <c r="N2701" s="6">
        <v>10</v>
      </c>
      <c r="O2701" s="4">
        <f>Table2[[#This Row],[Discount]]/100</f>
        <v>0.1</v>
      </c>
      <c r="P2701" s="4" t="str">
        <f>IF(Table2[[#This Row],[Discount%]]=0,"No Discount",
IF(Table2[[#This Row],[Discount%]]&lt;=0.1,"Medium Discount",
IF(Table2[[#This Row],[Discount%]]&lt;=0.2,"High Discount")))</f>
        <v>Medium Discount</v>
      </c>
      <c r="Q2701" s="9">
        <f>(Table2[Unit_Price]*Table2[Quantity])*(Table2[Discount]/100)</f>
        <v>8187.6</v>
      </c>
      <c r="R2701" s="10">
        <v>73688.399999999994</v>
      </c>
      <c r="S2701" s="10">
        <v>13874.29</v>
      </c>
      <c r="T2701" s="4">
        <f>Table2[Profit]/Table2[Sales]</f>
        <v>0.18828323046775344</v>
      </c>
      <c r="U2701" t="s">
        <v>83</v>
      </c>
    </row>
    <row r="2702" spans="1:21" x14ac:dyDescent="0.35">
      <c r="A2702">
        <v>12883</v>
      </c>
      <c r="B2702" s="1">
        <v>45315</v>
      </c>
      <c r="C2702" s="2">
        <f>YEAR(Table2[Order Date])</f>
        <v>2024</v>
      </c>
      <c r="D2702" s="2" t="str">
        <f>TEXT(Table2[Order Date],"mmm")</f>
        <v>Jan</v>
      </c>
      <c r="E2702" t="s">
        <v>5407</v>
      </c>
      <c r="F2702" t="s">
        <v>28</v>
      </c>
      <c r="G2702" t="s">
        <v>114</v>
      </c>
      <c r="H2702" t="str">
        <f>VLOOKUP(Table2[[#This Row],[City]], Table46[], 2, FALSE)</f>
        <v>Jharkhand</v>
      </c>
      <c r="I2702" t="s">
        <v>86</v>
      </c>
      <c r="J2702" t="s">
        <v>90</v>
      </c>
      <c r="K2702" t="s">
        <v>5408</v>
      </c>
      <c r="L2702" s="2">
        <v>1</v>
      </c>
      <c r="M2702" s="11">
        <v>55365</v>
      </c>
      <c r="N2702" s="6">
        <v>10</v>
      </c>
      <c r="O2702" s="4">
        <f>Table2[[#This Row],[Discount]]/100</f>
        <v>0.1</v>
      </c>
      <c r="P2702" s="4" t="str">
        <f>IF(Table2[[#This Row],[Discount%]]=0,"No Discount",
IF(Table2[[#This Row],[Discount%]]&lt;=0.1,"Medium Discount",
IF(Table2[[#This Row],[Discount%]]&lt;=0.2,"High Discount")))</f>
        <v>Medium Discount</v>
      </c>
      <c r="Q2702" s="9">
        <f>(Table2[Unit_Price]*Table2[Quantity])*(Table2[Discount]/100)</f>
        <v>5536.5</v>
      </c>
      <c r="R2702" s="10">
        <v>49828.5</v>
      </c>
      <c r="S2702" s="10">
        <v>6517.7</v>
      </c>
      <c r="T2702" s="4">
        <f>Table2[Profit]/Table2[Sales]</f>
        <v>0.13080265310013345</v>
      </c>
      <c r="U2702" t="s">
        <v>38</v>
      </c>
    </row>
    <row r="2703" spans="1:21" x14ac:dyDescent="0.35">
      <c r="A2703">
        <v>12884</v>
      </c>
      <c r="B2703" s="1">
        <v>45430</v>
      </c>
      <c r="C2703" s="2">
        <f>YEAR(Table2[Order Date])</f>
        <v>2024</v>
      </c>
      <c r="D2703" s="2" t="str">
        <f>TEXT(Table2[Order Date],"mmm")</f>
        <v>May</v>
      </c>
      <c r="E2703" t="s">
        <v>5409</v>
      </c>
      <c r="F2703" t="s">
        <v>22</v>
      </c>
      <c r="G2703" t="s">
        <v>58</v>
      </c>
      <c r="H2703" t="str">
        <f>VLOOKUP(Table2[[#This Row],[City]], Table46[], 2, FALSE)</f>
        <v>Rajashtan</v>
      </c>
      <c r="I2703" t="s">
        <v>86</v>
      </c>
      <c r="J2703" t="s">
        <v>296</v>
      </c>
      <c r="K2703" t="s">
        <v>5410</v>
      </c>
      <c r="L2703" s="2">
        <v>1</v>
      </c>
      <c r="M2703" s="11">
        <v>31555</v>
      </c>
      <c r="N2703" s="6">
        <v>0</v>
      </c>
      <c r="O2703" s="4">
        <f>Table2[[#This Row],[Discount]]/100</f>
        <v>0</v>
      </c>
      <c r="P2703" s="4" t="str">
        <f>IF(Table2[[#This Row],[Discount%]]=0,"No Discount",
IF(Table2[[#This Row],[Discount%]]&lt;=0.1,"Medium Discount",
IF(Table2[[#This Row],[Discount%]]&lt;=0.2,"High Discount")))</f>
        <v>No Discount</v>
      </c>
      <c r="Q2703" s="9">
        <f>(Table2[Unit_Price]*Table2[Quantity])*(Table2[Discount]/100)</f>
        <v>0</v>
      </c>
      <c r="R2703" s="10">
        <v>31555</v>
      </c>
      <c r="S2703" s="10">
        <v>7762.5</v>
      </c>
      <c r="T2703" s="4">
        <f>Table2[Profit]/Table2[Sales]</f>
        <v>0.2459990492790366</v>
      </c>
      <c r="U2703" t="s">
        <v>20</v>
      </c>
    </row>
    <row r="2704" spans="1:21" x14ac:dyDescent="0.35">
      <c r="A2704">
        <v>12886</v>
      </c>
      <c r="B2704" s="1">
        <v>45722</v>
      </c>
      <c r="C2704" s="2">
        <f>YEAR(Table2[Order Date])</f>
        <v>2025</v>
      </c>
      <c r="D2704" s="2" t="str">
        <f>TEXT(Table2[Order Date],"mmm")</f>
        <v>Mar</v>
      </c>
      <c r="E2704" t="s">
        <v>5413</v>
      </c>
      <c r="F2704" t="s">
        <v>28</v>
      </c>
      <c r="G2704" t="s">
        <v>85</v>
      </c>
      <c r="H2704" t="str">
        <f>VLOOKUP(Table2[[#This Row],[City]], Table46[], 2, FALSE)</f>
        <v>Odisha</v>
      </c>
      <c r="I2704" t="s">
        <v>96</v>
      </c>
      <c r="J2704" t="s">
        <v>138</v>
      </c>
      <c r="K2704" t="s">
        <v>946</v>
      </c>
      <c r="L2704" s="2">
        <v>2</v>
      </c>
      <c r="M2704" s="11">
        <v>15411</v>
      </c>
      <c r="N2704" s="6">
        <v>15</v>
      </c>
      <c r="O2704" s="4">
        <f>Table2[[#This Row],[Discount]]/100</f>
        <v>0.15</v>
      </c>
      <c r="P2704" s="4" t="str">
        <f>IF(Table2[[#This Row],[Discount%]]=0,"No Discount",
IF(Table2[[#This Row],[Discount%]]&lt;=0.1,"Medium Discount",
IF(Table2[[#This Row],[Discount%]]&lt;=0.2,"High Discount")))</f>
        <v>High Discount</v>
      </c>
      <c r="Q2704" s="9">
        <f>(Table2[Unit_Price]*Table2[Quantity])*(Table2[Discount]/100)</f>
        <v>4623.3</v>
      </c>
      <c r="R2704" s="10">
        <v>26198.7</v>
      </c>
      <c r="S2704" s="10">
        <v>6130.13</v>
      </c>
      <c r="T2704" s="4">
        <f>Table2[Profit]/Table2[Sales]</f>
        <v>0.23398603747514191</v>
      </c>
      <c r="U2704" t="s">
        <v>83</v>
      </c>
    </row>
    <row r="2705" spans="1:21" x14ac:dyDescent="0.35">
      <c r="A2705">
        <v>12887</v>
      </c>
      <c r="B2705" s="1">
        <v>45647</v>
      </c>
      <c r="C2705" s="2">
        <f>YEAR(Table2[Order Date])</f>
        <v>2024</v>
      </c>
      <c r="D2705" s="2" t="str">
        <f>TEXT(Table2[Order Date],"mmm")</f>
        <v>Dec</v>
      </c>
      <c r="E2705" t="s">
        <v>5414</v>
      </c>
      <c r="F2705" t="s">
        <v>22</v>
      </c>
      <c r="G2705" t="s">
        <v>23</v>
      </c>
      <c r="H2705" t="str">
        <f>VLOOKUP(Table2[[#This Row],[City]], Table46[], 2, FALSE)</f>
        <v>Delhi</v>
      </c>
      <c r="I2705" t="s">
        <v>17</v>
      </c>
      <c r="J2705" t="s">
        <v>111</v>
      </c>
      <c r="K2705" t="s">
        <v>5415</v>
      </c>
      <c r="L2705" s="2">
        <v>5</v>
      </c>
      <c r="M2705" s="11">
        <v>40005</v>
      </c>
      <c r="N2705" s="6">
        <v>10</v>
      </c>
      <c r="O2705" s="4">
        <f>Table2[[#This Row],[Discount]]/100</f>
        <v>0.1</v>
      </c>
      <c r="P2705" s="4" t="str">
        <f>IF(Table2[[#This Row],[Discount%]]=0,"No Discount",
IF(Table2[[#This Row],[Discount%]]&lt;=0.1,"Medium Discount",
IF(Table2[[#This Row],[Discount%]]&lt;=0.2,"High Discount")))</f>
        <v>Medium Discount</v>
      </c>
      <c r="Q2705" s="9">
        <f>(Table2[Unit_Price]*Table2[Quantity])*(Table2[Discount]/100)</f>
        <v>20002.5</v>
      </c>
      <c r="R2705" s="10">
        <v>180022.5</v>
      </c>
      <c r="S2705" s="10">
        <v>36746.22</v>
      </c>
      <c r="T2705" s="4">
        <f>Table2[Profit]/Table2[Sales]</f>
        <v>0.20412015164771072</v>
      </c>
      <c r="U2705" t="s">
        <v>83</v>
      </c>
    </row>
    <row r="2706" spans="1:21" x14ac:dyDescent="0.35">
      <c r="A2706">
        <v>12888</v>
      </c>
      <c r="B2706" s="1">
        <v>45567</v>
      </c>
      <c r="C2706" s="2">
        <f>YEAR(Table2[Order Date])</f>
        <v>2024</v>
      </c>
      <c r="D2706" s="2" t="str">
        <f>TEXT(Table2[Order Date],"mmm")</f>
        <v>Oct</v>
      </c>
      <c r="E2706" t="s">
        <v>5416</v>
      </c>
      <c r="F2706" t="s">
        <v>15</v>
      </c>
      <c r="G2706" t="s">
        <v>174</v>
      </c>
      <c r="H2706" t="str">
        <f>VLOOKUP(Table2[[#This Row],[City]], Table46[], 2, FALSE)</f>
        <v>Tamil Nadu</v>
      </c>
      <c r="I2706" t="s">
        <v>24</v>
      </c>
      <c r="J2706" t="s">
        <v>133</v>
      </c>
      <c r="K2706" t="s">
        <v>5417</v>
      </c>
      <c r="L2706" s="2">
        <v>3</v>
      </c>
      <c r="M2706" s="11">
        <v>62784</v>
      </c>
      <c r="N2706" s="6">
        <v>15</v>
      </c>
      <c r="O2706" s="4">
        <f>Table2[[#This Row],[Discount]]/100</f>
        <v>0.15</v>
      </c>
      <c r="P2706" s="4" t="str">
        <f>IF(Table2[[#This Row],[Discount%]]=0,"No Discount",
IF(Table2[[#This Row],[Discount%]]&lt;=0.1,"Medium Discount",
IF(Table2[[#This Row],[Discount%]]&lt;=0.2,"High Discount")))</f>
        <v>High Discount</v>
      </c>
      <c r="Q2706" s="9">
        <f>(Table2[Unit_Price]*Table2[Quantity])*(Table2[Discount]/100)</f>
        <v>28252.799999999999</v>
      </c>
      <c r="R2706" s="10">
        <v>160099.20000000001</v>
      </c>
      <c r="S2706" s="10">
        <v>20794.28</v>
      </c>
      <c r="T2706" s="4">
        <f>Table2[Profit]/Table2[Sales]</f>
        <v>0.12988372209230276</v>
      </c>
      <c r="U2706" t="s">
        <v>72</v>
      </c>
    </row>
    <row r="2707" spans="1:21" x14ac:dyDescent="0.35">
      <c r="A2707">
        <v>12889</v>
      </c>
      <c r="B2707" s="1">
        <v>45395</v>
      </c>
      <c r="C2707" s="2">
        <f>YEAR(Table2[Order Date])</f>
        <v>2024</v>
      </c>
      <c r="D2707" s="2" t="str">
        <f>TEXT(Table2[Order Date],"mmm")</f>
        <v>Apr</v>
      </c>
      <c r="E2707" t="s">
        <v>5418</v>
      </c>
      <c r="F2707" t="s">
        <v>15</v>
      </c>
      <c r="G2707" t="s">
        <v>68</v>
      </c>
      <c r="H2707" t="str">
        <f>VLOOKUP(Table2[[#This Row],[City]], Table46[], 2, FALSE)</f>
        <v>Telangana</v>
      </c>
      <c r="I2707" t="s">
        <v>24</v>
      </c>
      <c r="J2707" t="s">
        <v>59</v>
      </c>
      <c r="K2707" t="s">
        <v>5419</v>
      </c>
      <c r="L2707" s="2">
        <v>2</v>
      </c>
      <c r="M2707" s="11">
        <v>52667</v>
      </c>
      <c r="N2707" s="6">
        <v>20</v>
      </c>
      <c r="O2707" s="4">
        <f>Table2[[#This Row],[Discount]]/100</f>
        <v>0.2</v>
      </c>
      <c r="P2707" s="4" t="str">
        <f>IF(Table2[[#This Row],[Discount%]]=0,"No Discount",
IF(Table2[[#This Row],[Discount%]]&lt;=0.1,"Medium Discount",
IF(Table2[[#This Row],[Discount%]]&lt;=0.2,"High Discount")))</f>
        <v>High Discount</v>
      </c>
      <c r="Q2707" s="9">
        <f>(Table2[Unit_Price]*Table2[Quantity])*(Table2[Discount]/100)</f>
        <v>21066.800000000003</v>
      </c>
      <c r="R2707" s="10">
        <v>84267.199999999997</v>
      </c>
      <c r="S2707" s="10">
        <v>15553.15</v>
      </c>
      <c r="T2707" s="4">
        <f>Table2[Profit]/Table2[Sales]</f>
        <v>0.1845694410161961</v>
      </c>
      <c r="U2707" t="s">
        <v>72</v>
      </c>
    </row>
    <row r="2708" spans="1:21" x14ac:dyDescent="0.35">
      <c r="A2708">
        <v>12890</v>
      </c>
      <c r="B2708" s="1">
        <v>45356</v>
      </c>
      <c r="C2708" s="2">
        <f>YEAR(Table2[Order Date])</f>
        <v>2024</v>
      </c>
      <c r="D2708" s="2" t="str">
        <f>TEXT(Table2[Order Date],"mmm")</f>
        <v>Mar</v>
      </c>
      <c r="E2708" t="s">
        <v>5420</v>
      </c>
      <c r="F2708" t="s">
        <v>15</v>
      </c>
      <c r="G2708" t="s">
        <v>16</v>
      </c>
      <c r="H2708" t="str">
        <f>VLOOKUP(Table2[[#This Row],[City]], Table46[], 2, FALSE)</f>
        <v>Karnataka</v>
      </c>
      <c r="I2708" t="s">
        <v>17</v>
      </c>
      <c r="J2708" t="s">
        <v>111</v>
      </c>
      <c r="K2708" t="s">
        <v>5421</v>
      </c>
      <c r="L2708" s="2">
        <v>4</v>
      </c>
      <c r="M2708" s="11">
        <v>51554</v>
      </c>
      <c r="N2708" s="6">
        <v>0</v>
      </c>
      <c r="O2708" s="4">
        <f>Table2[[#This Row],[Discount]]/100</f>
        <v>0</v>
      </c>
      <c r="P2708" s="4" t="str">
        <f>IF(Table2[[#This Row],[Discount%]]=0,"No Discount",
IF(Table2[[#This Row],[Discount%]]&lt;=0.1,"Medium Discount",
IF(Table2[[#This Row],[Discount%]]&lt;=0.2,"High Discount")))</f>
        <v>No Discount</v>
      </c>
      <c r="Q2708" s="9">
        <f>(Table2[Unit_Price]*Table2[Quantity])*(Table2[Discount]/100)</f>
        <v>0</v>
      </c>
      <c r="R2708" s="10">
        <v>206216</v>
      </c>
      <c r="S2708" s="10">
        <v>14102.48</v>
      </c>
      <c r="T2708" s="4">
        <f>Table2[Profit]/Table2[Sales]</f>
        <v>6.8386934088528528E-2</v>
      </c>
      <c r="U2708" t="s">
        <v>72</v>
      </c>
    </row>
    <row r="2709" spans="1:21" x14ac:dyDescent="0.35">
      <c r="A2709">
        <v>12891</v>
      </c>
      <c r="B2709" s="1">
        <v>45384</v>
      </c>
      <c r="C2709" s="2">
        <f>YEAR(Table2[Order Date])</f>
        <v>2024</v>
      </c>
      <c r="D2709" s="2" t="str">
        <f>TEXT(Table2[Order Date],"mmm")</f>
        <v>Apr</v>
      </c>
      <c r="E2709" t="s">
        <v>5422</v>
      </c>
      <c r="F2709" t="s">
        <v>28</v>
      </c>
      <c r="G2709" t="s">
        <v>144</v>
      </c>
      <c r="H2709" t="str">
        <f>VLOOKUP(Table2[[#This Row],[City]], Table46[], 2, FALSE)</f>
        <v>Assam</v>
      </c>
      <c r="I2709" t="s">
        <v>69</v>
      </c>
      <c r="J2709" t="s">
        <v>517</v>
      </c>
      <c r="K2709" t="s">
        <v>5423</v>
      </c>
      <c r="L2709" s="2">
        <v>5</v>
      </c>
      <c r="M2709" s="11">
        <v>50921</v>
      </c>
      <c r="N2709" s="6">
        <v>5</v>
      </c>
      <c r="O2709" s="4">
        <f>Table2[[#This Row],[Discount]]/100</f>
        <v>0.05</v>
      </c>
      <c r="P2709" s="4" t="str">
        <f>IF(Table2[[#This Row],[Discount%]]=0,"No Discount",
IF(Table2[[#This Row],[Discount%]]&lt;=0.1,"Medium Discount",
IF(Table2[[#This Row],[Discount%]]&lt;=0.2,"High Discount")))</f>
        <v>Medium Discount</v>
      </c>
      <c r="Q2709" s="9">
        <f>(Table2[Unit_Price]*Table2[Quantity])*(Table2[Discount]/100)</f>
        <v>12730.25</v>
      </c>
      <c r="R2709" s="10">
        <v>241874.75</v>
      </c>
      <c r="S2709" s="10">
        <v>36510.089999999997</v>
      </c>
      <c r="T2709" s="4">
        <f>Table2[Profit]/Table2[Sales]</f>
        <v>0.15094626454394267</v>
      </c>
      <c r="U2709" t="s">
        <v>38</v>
      </c>
    </row>
    <row r="2710" spans="1:21" x14ac:dyDescent="0.35">
      <c r="A2710">
        <v>12892</v>
      </c>
      <c r="B2710" s="1">
        <v>45572</v>
      </c>
      <c r="C2710" s="2">
        <f>YEAR(Table2[Order Date])</f>
        <v>2024</v>
      </c>
      <c r="D2710" s="2" t="str">
        <f>TEXT(Table2[Order Date],"mmm")</f>
        <v>Oct</v>
      </c>
      <c r="E2710" t="s">
        <v>5424</v>
      </c>
      <c r="F2710" t="s">
        <v>22</v>
      </c>
      <c r="G2710" t="s">
        <v>23</v>
      </c>
      <c r="H2710" t="str">
        <f>VLOOKUP(Table2[[#This Row],[City]], Table46[], 2, FALSE)</f>
        <v>Delhi</v>
      </c>
      <c r="I2710" t="s">
        <v>46</v>
      </c>
      <c r="J2710" t="s">
        <v>126</v>
      </c>
      <c r="K2710" t="s">
        <v>5425</v>
      </c>
      <c r="L2710" s="2">
        <v>4</v>
      </c>
      <c r="M2710" s="11">
        <v>27136</v>
      </c>
      <c r="N2710" s="6">
        <v>20</v>
      </c>
      <c r="O2710" s="4">
        <f>Table2[[#This Row],[Discount]]/100</f>
        <v>0.2</v>
      </c>
      <c r="P2710" s="4" t="str">
        <f>IF(Table2[[#This Row],[Discount%]]=0,"No Discount",
IF(Table2[[#This Row],[Discount%]]&lt;=0.1,"Medium Discount",
IF(Table2[[#This Row],[Discount%]]&lt;=0.2,"High Discount")))</f>
        <v>High Discount</v>
      </c>
      <c r="Q2710" s="9">
        <f>(Table2[Unit_Price]*Table2[Quantity])*(Table2[Discount]/100)</f>
        <v>21708.800000000003</v>
      </c>
      <c r="R2710" s="10">
        <v>86835.199999999997</v>
      </c>
      <c r="S2710" s="10">
        <v>18547.36</v>
      </c>
      <c r="T2710" s="4">
        <f>Table2[Profit]/Table2[Sales]</f>
        <v>0.21359264445754719</v>
      </c>
      <c r="U2710" t="s">
        <v>38</v>
      </c>
    </row>
    <row r="2711" spans="1:21" x14ac:dyDescent="0.35">
      <c r="A2711">
        <v>12893</v>
      </c>
      <c r="B2711" s="1">
        <v>45248</v>
      </c>
      <c r="C2711" s="2">
        <f>YEAR(Table2[Order Date])</f>
        <v>2023</v>
      </c>
      <c r="D2711" s="2" t="str">
        <f>TEXT(Table2[Order Date],"mmm")</f>
        <v>Nov</v>
      </c>
      <c r="E2711" t="s">
        <v>5426</v>
      </c>
      <c r="F2711" t="s">
        <v>28</v>
      </c>
      <c r="G2711" t="s">
        <v>144</v>
      </c>
      <c r="H2711" t="str">
        <f>VLOOKUP(Table2[[#This Row],[City]], Table46[], 2, FALSE)</f>
        <v>Assam</v>
      </c>
      <c r="I2711" t="s">
        <v>24</v>
      </c>
      <c r="J2711" t="s">
        <v>36</v>
      </c>
      <c r="K2711" t="s">
        <v>5427</v>
      </c>
      <c r="L2711" s="2">
        <v>3</v>
      </c>
      <c r="M2711" s="11">
        <v>29827</v>
      </c>
      <c r="N2711" s="6">
        <v>15</v>
      </c>
      <c r="O2711" s="4">
        <f>Table2[[#This Row],[Discount]]/100</f>
        <v>0.15</v>
      </c>
      <c r="P2711" s="4" t="str">
        <f>IF(Table2[[#This Row],[Discount%]]=0,"No Discount",
IF(Table2[[#This Row],[Discount%]]&lt;=0.1,"Medium Discount",
IF(Table2[[#This Row],[Discount%]]&lt;=0.2,"High Discount")))</f>
        <v>High Discount</v>
      </c>
      <c r="Q2711" s="9">
        <f>(Table2[Unit_Price]*Table2[Quantity])*(Table2[Discount]/100)</f>
        <v>13422.15</v>
      </c>
      <c r="R2711" s="10">
        <v>76058.850000000006</v>
      </c>
      <c r="S2711" s="10">
        <v>11021.72</v>
      </c>
      <c r="T2711" s="4">
        <f>Table2[Profit]/Table2[Sales]</f>
        <v>0.14491042133821375</v>
      </c>
      <c r="U2711" t="s">
        <v>20</v>
      </c>
    </row>
    <row r="2712" spans="1:21" x14ac:dyDescent="0.35">
      <c r="A2712">
        <v>12894</v>
      </c>
      <c r="B2712" s="1">
        <v>45570</v>
      </c>
      <c r="C2712" s="2">
        <f>YEAR(Table2[Order Date])</f>
        <v>2024</v>
      </c>
      <c r="D2712" s="2" t="str">
        <f>TEXT(Table2[Order Date],"mmm")</f>
        <v>Oct</v>
      </c>
      <c r="E2712" t="s">
        <v>5428</v>
      </c>
      <c r="F2712" t="s">
        <v>22</v>
      </c>
      <c r="G2712" t="s">
        <v>74</v>
      </c>
      <c r="H2712" t="str">
        <f>VLOOKUP(Table2[[#This Row],[City]], Table46[], 2, FALSE)</f>
        <v>Chandigarh</v>
      </c>
      <c r="I2712" t="s">
        <v>17</v>
      </c>
      <c r="J2712" t="s">
        <v>18</v>
      </c>
      <c r="K2712" t="s">
        <v>5429</v>
      </c>
      <c r="L2712" s="2">
        <v>4</v>
      </c>
      <c r="M2712" s="11">
        <v>32461</v>
      </c>
      <c r="N2712" s="6">
        <v>15</v>
      </c>
      <c r="O2712" s="4">
        <f>Table2[[#This Row],[Discount]]/100</f>
        <v>0.15</v>
      </c>
      <c r="P2712" s="4" t="str">
        <f>IF(Table2[[#This Row],[Discount%]]=0,"No Discount",
IF(Table2[[#This Row],[Discount%]]&lt;=0.1,"Medium Discount",
IF(Table2[[#This Row],[Discount%]]&lt;=0.2,"High Discount")))</f>
        <v>High Discount</v>
      </c>
      <c r="Q2712" s="9">
        <f>(Table2[Unit_Price]*Table2[Quantity])*(Table2[Discount]/100)</f>
        <v>19476.599999999999</v>
      </c>
      <c r="R2712" s="10">
        <v>110367.4</v>
      </c>
      <c r="S2712" s="10">
        <v>14609.77</v>
      </c>
      <c r="T2712" s="4">
        <f>Table2[Profit]/Table2[Sales]</f>
        <v>0.13237396187642367</v>
      </c>
      <c r="U2712" t="s">
        <v>20</v>
      </c>
    </row>
    <row r="2713" spans="1:21" x14ac:dyDescent="0.35">
      <c r="A2713">
        <v>12895</v>
      </c>
      <c r="B2713" s="1">
        <v>45355</v>
      </c>
      <c r="C2713" s="2">
        <f>YEAR(Table2[Order Date])</f>
        <v>2024</v>
      </c>
      <c r="D2713" s="2" t="str">
        <f>TEXT(Table2[Order Date],"mmm")</f>
        <v>Mar</v>
      </c>
      <c r="E2713" t="s">
        <v>5430</v>
      </c>
      <c r="F2713" t="s">
        <v>28</v>
      </c>
      <c r="G2713" t="s">
        <v>144</v>
      </c>
      <c r="H2713" t="str">
        <f>VLOOKUP(Table2[[#This Row],[City]], Table46[], 2, FALSE)</f>
        <v>Assam</v>
      </c>
      <c r="I2713" t="s">
        <v>69</v>
      </c>
      <c r="J2713" t="s">
        <v>115</v>
      </c>
      <c r="K2713" t="s">
        <v>2087</v>
      </c>
      <c r="L2713" s="2">
        <v>3</v>
      </c>
      <c r="M2713" s="11">
        <v>59052</v>
      </c>
      <c r="N2713" s="6">
        <v>0</v>
      </c>
      <c r="O2713" s="4">
        <f>Table2[[#This Row],[Discount]]/100</f>
        <v>0</v>
      </c>
      <c r="P2713" s="4" t="str">
        <f>IF(Table2[[#This Row],[Discount%]]=0,"No Discount",
IF(Table2[[#This Row],[Discount%]]&lt;=0.1,"Medium Discount",
IF(Table2[[#This Row],[Discount%]]&lt;=0.2,"High Discount")))</f>
        <v>No Discount</v>
      </c>
      <c r="Q2713" s="9">
        <f>(Table2[Unit_Price]*Table2[Quantity])*(Table2[Discount]/100)</f>
        <v>0</v>
      </c>
      <c r="R2713" s="10">
        <v>177156</v>
      </c>
      <c r="S2713" s="10">
        <v>16898.04</v>
      </c>
      <c r="T2713" s="4">
        <f>Table2[Profit]/Table2[Sales]</f>
        <v>9.5385084332452755E-2</v>
      </c>
      <c r="U2713" t="s">
        <v>83</v>
      </c>
    </row>
    <row r="2714" spans="1:21" x14ac:dyDescent="0.35">
      <c r="A2714">
        <v>12896</v>
      </c>
      <c r="B2714" s="1">
        <v>45243</v>
      </c>
      <c r="C2714" s="2">
        <f>YEAR(Table2[Order Date])</f>
        <v>2023</v>
      </c>
      <c r="D2714" s="2" t="str">
        <f>TEXT(Table2[Order Date],"mmm")</f>
        <v>Nov</v>
      </c>
      <c r="E2714" t="s">
        <v>5431</v>
      </c>
      <c r="F2714" t="s">
        <v>40</v>
      </c>
      <c r="G2714" t="s">
        <v>50</v>
      </c>
      <c r="H2714" t="str">
        <f>VLOOKUP(Table2[[#This Row],[City]], Table46[], 2, FALSE)</f>
        <v>Maharashtra</v>
      </c>
      <c r="I2714" t="s">
        <v>17</v>
      </c>
      <c r="J2714" t="s">
        <v>55</v>
      </c>
      <c r="K2714" t="s">
        <v>1806</v>
      </c>
      <c r="L2714" s="2">
        <v>2</v>
      </c>
      <c r="M2714" s="11">
        <v>2046</v>
      </c>
      <c r="N2714" s="6">
        <v>15</v>
      </c>
      <c r="O2714" s="4">
        <f>Table2[[#This Row],[Discount]]/100</f>
        <v>0.15</v>
      </c>
      <c r="P2714" s="4" t="str">
        <f>IF(Table2[[#This Row],[Discount%]]=0,"No Discount",
IF(Table2[[#This Row],[Discount%]]&lt;=0.1,"Medium Discount",
IF(Table2[[#This Row],[Discount%]]&lt;=0.2,"High Discount")))</f>
        <v>High Discount</v>
      </c>
      <c r="Q2714" s="9">
        <f>(Table2[Unit_Price]*Table2[Quantity])*(Table2[Discount]/100)</f>
        <v>613.79999999999995</v>
      </c>
      <c r="R2714" s="10">
        <v>3478.2</v>
      </c>
      <c r="S2714" s="10">
        <v>686.24</v>
      </c>
      <c r="T2714" s="4">
        <f>Table2[Profit]/Table2[Sales]</f>
        <v>0.19729745270542237</v>
      </c>
      <c r="U2714" t="s">
        <v>38</v>
      </c>
    </row>
    <row r="2715" spans="1:21" x14ac:dyDescent="0.35">
      <c r="A2715">
        <v>12897</v>
      </c>
      <c r="B2715" s="1">
        <v>45882</v>
      </c>
      <c r="C2715" s="2">
        <f>YEAR(Table2[Order Date])</f>
        <v>2025</v>
      </c>
      <c r="D2715" s="2" t="str">
        <f>TEXT(Table2[Order Date],"mmm")</f>
        <v>Aug</v>
      </c>
      <c r="E2715" t="s">
        <v>5432</v>
      </c>
      <c r="F2715" t="s">
        <v>28</v>
      </c>
      <c r="G2715" t="s">
        <v>114</v>
      </c>
      <c r="H2715" t="str">
        <f>VLOOKUP(Table2[[#This Row],[City]], Table46[], 2, FALSE)</f>
        <v>Jharkhand</v>
      </c>
      <c r="I2715" t="s">
        <v>46</v>
      </c>
      <c r="J2715" t="s">
        <v>141</v>
      </c>
      <c r="K2715" t="s">
        <v>1919</v>
      </c>
      <c r="L2715" s="2">
        <v>1</v>
      </c>
      <c r="M2715" s="11">
        <v>19837</v>
      </c>
      <c r="N2715" s="6">
        <v>15</v>
      </c>
      <c r="O2715" s="4">
        <f>Table2[[#This Row],[Discount]]/100</f>
        <v>0.15</v>
      </c>
      <c r="P2715" s="4" t="str">
        <f>IF(Table2[[#This Row],[Discount%]]=0,"No Discount",
IF(Table2[[#This Row],[Discount%]]&lt;=0.1,"Medium Discount",
IF(Table2[[#This Row],[Discount%]]&lt;=0.2,"High Discount")))</f>
        <v>High Discount</v>
      </c>
      <c r="Q2715" s="9">
        <f>(Table2[Unit_Price]*Table2[Quantity])*(Table2[Discount]/100)</f>
        <v>2975.5499999999997</v>
      </c>
      <c r="R2715" s="10">
        <v>16861.45</v>
      </c>
      <c r="S2715" s="10">
        <v>1842.75</v>
      </c>
      <c r="T2715" s="4">
        <f>Table2[Profit]/Table2[Sales]</f>
        <v>0.10928775401878249</v>
      </c>
      <c r="U2715" t="s">
        <v>38</v>
      </c>
    </row>
    <row r="2716" spans="1:21" x14ac:dyDescent="0.35">
      <c r="A2716">
        <v>12898</v>
      </c>
      <c r="B2716" s="1">
        <v>45893</v>
      </c>
      <c r="C2716" s="2">
        <f>YEAR(Table2[Order Date])</f>
        <v>2025</v>
      </c>
      <c r="D2716" s="2" t="str">
        <f>TEXT(Table2[Order Date],"mmm")</f>
        <v>Aug</v>
      </c>
      <c r="E2716" t="s">
        <v>5433</v>
      </c>
      <c r="F2716" t="s">
        <v>22</v>
      </c>
      <c r="G2716" t="s">
        <v>23</v>
      </c>
      <c r="H2716" t="str">
        <f>VLOOKUP(Table2[[#This Row],[City]], Table46[], 2, FALSE)</f>
        <v>Delhi</v>
      </c>
      <c r="I2716" t="s">
        <v>96</v>
      </c>
      <c r="J2716" t="s">
        <v>156</v>
      </c>
      <c r="K2716" t="s">
        <v>2611</v>
      </c>
      <c r="L2716" s="2">
        <v>2</v>
      </c>
      <c r="M2716" s="11">
        <v>75913</v>
      </c>
      <c r="N2716" s="6">
        <v>15</v>
      </c>
      <c r="O2716" s="4">
        <f>Table2[[#This Row],[Discount]]/100</f>
        <v>0.15</v>
      </c>
      <c r="P2716" s="4" t="str">
        <f>IF(Table2[[#This Row],[Discount%]]=0,"No Discount",
IF(Table2[[#This Row],[Discount%]]&lt;=0.1,"Medium Discount",
IF(Table2[[#This Row],[Discount%]]&lt;=0.2,"High Discount")))</f>
        <v>High Discount</v>
      </c>
      <c r="Q2716" s="9">
        <f>(Table2[Unit_Price]*Table2[Quantity])*(Table2[Discount]/100)</f>
        <v>22773.899999999998</v>
      </c>
      <c r="R2716" s="10">
        <v>129052.1</v>
      </c>
      <c r="S2716" s="10">
        <v>30642.880000000001</v>
      </c>
      <c r="T2716" s="4">
        <f>Table2[Profit]/Table2[Sales]</f>
        <v>0.23744580677106378</v>
      </c>
      <c r="U2716" t="s">
        <v>20</v>
      </c>
    </row>
    <row r="2717" spans="1:21" x14ac:dyDescent="0.35">
      <c r="A2717">
        <v>12899</v>
      </c>
      <c r="B2717" s="1">
        <v>45824</v>
      </c>
      <c r="C2717" s="2">
        <f>YEAR(Table2[Order Date])</f>
        <v>2025</v>
      </c>
      <c r="D2717" s="2" t="str">
        <f>TEXT(Table2[Order Date],"mmm")</f>
        <v>Jun</v>
      </c>
      <c r="E2717" t="s">
        <v>5434</v>
      </c>
      <c r="F2717" t="s">
        <v>22</v>
      </c>
      <c r="G2717" t="s">
        <v>167</v>
      </c>
      <c r="H2717" t="str">
        <f>VLOOKUP(Table2[[#This Row],[City]], Table46[], 2, FALSE)</f>
        <v>Punjab</v>
      </c>
      <c r="I2717" t="s">
        <v>30</v>
      </c>
      <c r="J2717" t="s">
        <v>31</v>
      </c>
      <c r="K2717" t="s">
        <v>428</v>
      </c>
      <c r="L2717" s="2">
        <v>2</v>
      </c>
      <c r="M2717" s="11">
        <v>43462</v>
      </c>
      <c r="N2717" s="6">
        <v>20</v>
      </c>
      <c r="O2717" s="4">
        <f>Table2[[#This Row],[Discount]]/100</f>
        <v>0.2</v>
      </c>
      <c r="P2717" s="4" t="str">
        <f>IF(Table2[[#This Row],[Discount%]]=0,"No Discount",
IF(Table2[[#This Row],[Discount%]]&lt;=0.1,"Medium Discount",
IF(Table2[[#This Row],[Discount%]]&lt;=0.2,"High Discount")))</f>
        <v>High Discount</v>
      </c>
      <c r="Q2717" s="9">
        <f>(Table2[Unit_Price]*Table2[Quantity])*(Table2[Discount]/100)</f>
        <v>17384.8</v>
      </c>
      <c r="R2717" s="10">
        <v>69539.199999999997</v>
      </c>
      <c r="S2717" s="10">
        <v>7371.72</v>
      </c>
      <c r="T2717" s="4">
        <f>Table2[Profit]/Table2[Sales]</f>
        <v>0.10600812203764208</v>
      </c>
      <c r="U2717" t="s">
        <v>20</v>
      </c>
    </row>
    <row r="2718" spans="1:21" x14ac:dyDescent="0.35">
      <c r="A2718">
        <v>12900</v>
      </c>
      <c r="B2718" s="1">
        <v>45462</v>
      </c>
      <c r="C2718" s="2">
        <f>YEAR(Table2[Order Date])</f>
        <v>2024</v>
      </c>
      <c r="D2718" s="2" t="str">
        <f>TEXT(Table2[Order Date],"mmm")</f>
        <v>Jun</v>
      </c>
      <c r="E2718" t="s">
        <v>5435</v>
      </c>
      <c r="F2718" t="s">
        <v>28</v>
      </c>
      <c r="G2718" t="s">
        <v>35</v>
      </c>
      <c r="H2718" t="str">
        <f>VLOOKUP(Table2[[#This Row],[City]], Table46[], 2, FALSE)</f>
        <v>West Bengal</v>
      </c>
      <c r="I2718" t="s">
        <v>17</v>
      </c>
      <c r="J2718" t="s">
        <v>100</v>
      </c>
      <c r="K2718" t="s">
        <v>3069</v>
      </c>
      <c r="L2718" s="2">
        <v>5</v>
      </c>
      <c r="M2718" s="11">
        <v>62288</v>
      </c>
      <c r="N2718" s="6">
        <v>20</v>
      </c>
      <c r="O2718" s="4">
        <f>Table2[[#This Row],[Discount]]/100</f>
        <v>0.2</v>
      </c>
      <c r="P2718" s="4" t="str">
        <f>IF(Table2[[#This Row],[Discount%]]=0,"No Discount",
IF(Table2[[#This Row],[Discount%]]&lt;=0.1,"Medium Discount",
IF(Table2[[#This Row],[Discount%]]&lt;=0.2,"High Discount")))</f>
        <v>High Discount</v>
      </c>
      <c r="Q2718" s="9">
        <f>(Table2[Unit_Price]*Table2[Quantity])*(Table2[Discount]/100)</f>
        <v>62288</v>
      </c>
      <c r="R2718" s="10">
        <v>249152</v>
      </c>
      <c r="S2718" s="10">
        <v>34717.96</v>
      </c>
      <c r="T2718" s="4">
        <f>Table2[Profit]/Table2[Sales]</f>
        <v>0.13934449653223735</v>
      </c>
      <c r="U2718" t="s">
        <v>83</v>
      </c>
    </row>
    <row r="2719" spans="1:21" x14ac:dyDescent="0.35">
      <c r="A2719">
        <v>12901</v>
      </c>
      <c r="B2719" s="1">
        <v>45559</v>
      </c>
      <c r="C2719" s="2">
        <f>YEAR(Table2[Order Date])</f>
        <v>2024</v>
      </c>
      <c r="D2719" s="2" t="str">
        <f>TEXT(Table2[Order Date],"mmm")</f>
        <v>Sep</v>
      </c>
      <c r="E2719" t="s">
        <v>5436</v>
      </c>
      <c r="F2719" t="s">
        <v>28</v>
      </c>
      <c r="G2719" t="s">
        <v>85</v>
      </c>
      <c r="H2719" t="str">
        <f>VLOOKUP(Table2[[#This Row],[City]], Table46[], 2, FALSE)</f>
        <v>Odisha</v>
      </c>
      <c r="I2719" t="s">
        <v>30</v>
      </c>
      <c r="J2719" t="s">
        <v>65</v>
      </c>
      <c r="K2719" t="s">
        <v>3714</v>
      </c>
      <c r="L2719" s="2">
        <v>4</v>
      </c>
      <c r="M2719" s="11">
        <v>8055</v>
      </c>
      <c r="N2719" s="6">
        <v>20</v>
      </c>
      <c r="O2719" s="4">
        <f>Table2[[#This Row],[Discount]]/100</f>
        <v>0.2</v>
      </c>
      <c r="P2719" s="4" t="str">
        <f>IF(Table2[[#This Row],[Discount%]]=0,"No Discount",
IF(Table2[[#This Row],[Discount%]]&lt;=0.1,"Medium Discount",
IF(Table2[[#This Row],[Discount%]]&lt;=0.2,"High Discount")))</f>
        <v>High Discount</v>
      </c>
      <c r="Q2719" s="9">
        <f>(Table2[Unit_Price]*Table2[Quantity])*(Table2[Discount]/100)</f>
        <v>6444</v>
      </c>
      <c r="R2719" s="10">
        <v>25776</v>
      </c>
      <c r="S2719" s="10">
        <v>4745.84</v>
      </c>
      <c r="T2719" s="4">
        <f>Table2[Profit]/Table2[Sales]</f>
        <v>0.18411855990068282</v>
      </c>
      <c r="U2719" t="s">
        <v>72</v>
      </c>
    </row>
    <row r="2720" spans="1:21" x14ac:dyDescent="0.35">
      <c r="A2720">
        <v>12902</v>
      </c>
      <c r="B2720" s="1">
        <v>45428</v>
      </c>
      <c r="C2720" s="2">
        <f>YEAR(Table2[Order Date])</f>
        <v>2024</v>
      </c>
      <c r="D2720" s="2" t="str">
        <f>TEXT(Table2[Order Date],"mmm")</f>
        <v>May</v>
      </c>
      <c r="E2720" t="s">
        <v>5437</v>
      </c>
      <c r="F2720" t="s">
        <v>28</v>
      </c>
      <c r="G2720" t="s">
        <v>144</v>
      </c>
      <c r="H2720" t="str">
        <f>VLOOKUP(Table2[[#This Row],[City]], Table46[], 2, FALSE)</f>
        <v>Assam</v>
      </c>
      <c r="I2720" t="s">
        <v>96</v>
      </c>
      <c r="J2720" t="s">
        <v>214</v>
      </c>
      <c r="K2720" t="s">
        <v>1994</v>
      </c>
      <c r="L2720" s="2">
        <v>2</v>
      </c>
      <c r="M2720" s="11">
        <v>19518</v>
      </c>
      <c r="N2720" s="6">
        <v>20</v>
      </c>
      <c r="O2720" s="4">
        <f>Table2[[#This Row],[Discount]]/100</f>
        <v>0.2</v>
      </c>
      <c r="P2720" s="4" t="str">
        <f>IF(Table2[[#This Row],[Discount%]]=0,"No Discount",
IF(Table2[[#This Row],[Discount%]]&lt;=0.1,"Medium Discount",
IF(Table2[[#This Row],[Discount%]]&lt;=0.2,"High Discount")))</f>
        <v>High Discount</v>
      </c>
      <c r="Q2720" s="9">
        <f>(Table2[Unit_Price]*Table2[Quantity])*(Table2[Discount]/100)</f>
        <v>7807.2000000000007</v>
      </c>
      <c r="R2720" s="10">
        <v>31228.799999999999</v>
      </c>
      <c r="S2720" s="10">
        <v>1800.58</v>
      </c>
      <c r="T2720" s="4">
        <f>Table2[Profit]/Table2[Sales]</f>
        <v>5.7657674966697409E-2</v>
      </c>
      <c r="U2720" t="s">
        <v>72</v>
      </c>
    </row>
    <row r="2721" spans="1:21" x14ac:dyDescent="0.35">
      <c r="A2721">
        <v>12903</v>
      </c>
      <c r="B2721" s="1">
        <v>45240</v>
      </c>
      <c r="C2721" s="2">
        <f>YEAR(Table2[Order Date])</f>
        <v>2023</v>
      </c>
      <c r="D2721" s="2" t="str">
        <f>TEXT(Table2[Order Date],"mmm")</f>
        <v>Nov</v>
      </c>
      <c r="E2721" t="s">
        <v>5438</v>
      </c>
      <c r="F2721" t="s">
        <v>22</v>
      </c>
      <c r="G2721" t="s">
        <v>23</v>
      </c>
      <c r="H2721" t="str">
        <f>VLOOKUP(Table2[[#This Row],[City]], Table46[], 2, FALSE)</f>
        <v>Delhi</v>
      </c>
      <c r="I2721" t="s">
        <v>46</v>
      </c>
      <c r="J2721" t="s">
        <v>201</v>
      </c>
      <c r="K2721" t="s">
        <v>4491</v>
      </c>
      <c r="L2721" s="2">
        <v>4</v>
      </c>
      <c r="M2721" s="11">
        <v>8099</v>
      </c>
      <c r="N2721" s="6">
        <v>10</v>
      </c>
      <c r="O2721" s="4">
        <f>Table2[[#This Row],[Discount]]/100</f>
        <v>0.1</v>
      </c>
      <c r="P2721" s="4" t="str">
        <f>IF(Table2[[#This Row],[Discount%]]=0,"No Discount",
IF(Table2[[#This Row],[Discount%]]&lt;=0.1,"Medium Discount",
IF(Table2[[#This Row],[Discount%]]&lt;=0.2,"High Discount")))</f>
        <v>Medium Discount</v>
      </c>
      <c r="Q2721" s="9">
        <f>(Table2[Unit_Price]*Table2[Quantity])*(Table2[Discount]/100)</f>
        <v>3239.6000000000004</v>
      </c>
      <c r="R2721" s="10">
        <v>29156.400000000001</v>
      </c>
      <c r="S2721" s="10">
        <v>7080.79</v>
      </c>
      <c r="T2721" s="4">
        <f>Table2[Profit]/Table2[Sales]</f>
        <v>0.2428554279677875</v>
      </c>
      <c r="U2721" t="s">
        <v>72</v>
      </c>
    </row>
    <row r="2722" spans="1:21" x14ac:dyDescent="0.35">
      <c r="A2722">
        <v>12904</v>
      </c>
      <c r="B2722" s="1">
        <v>45389</v>
      </c>
      <c r="C2722" s="2">
        <f>YEAR(Table2[Order Date])</f>
        <v>2024</v>
      </c>
      <c r="D2722" s="2" t="str">
        <f>TEXT(Table2[Order Date],"mmm")</f>
        <v>Apr</v>
      </c>
      <c r="E2722" t="s">
        <v>5439</v>
      </c>
      <c r="F2722" t="s">
        <v>28</v>
      </c>
      <c r="G2722" t="s">
        <v>85</v>
      </c>
      <c r="H2722" t="str">
        <f>VLOOKUP(Table2[[#This Row],[City]], Table46[], 2, FALSE)</f>
        <v>Odisha</v>
      </c>
      <c r="I2722" t="s">
        <v>46</v>
      </c>
      <c r="J2722" t="s">
        <v>201</v>
      </c>
      <c r="K2722" t="s">
        <v>5440</v>
      </c>
      <c r="L2722" s="2">
        <v>1</v>
      </c>
      <c r="M2722" s="11">
        <v>426</v>
      </c>
      <c r="N2722" s="6">
        <v>15</v>
      </c>
      <c r="O2722" s="4">
        <f>Table2[[#This Row],[Discount]]/100</f>
        <v>0.15</v>
      </c>
      <c r="P2722" s="4" t="str">
        <f>IF(Table2[[#This Row],[Discount%]]=0,"No Discount",
IF(Table2[[#This Row],[Discount%]]&lt;=0.1,"Medium Discount",
IF(Table2[[#This Row],[Discount%]]&lt;=0.2,"High Discount")))</f>
        <v>High Discount</v>
      </c>
      <c r="Q2722" s="9">
        <f>(Table2[Unit_Price]*Table2[Quantity])*(Table2[Discount]/100)</f>
        <v>63.9</v>
      </c>
      <c r="R2722" s="10">
        <v>362.1</v>
      </c>
      <c r="S2722" s="10">
        <v>73.61</v>
      </c>
      <c r="T2722" s="4">
        <f>Table2[Profit]/Table2[Sales]</f>
        <v>0.20328638497652582</v>
      </c>
      <c r="U2722" t="s">
        <v>20</v>
      </c>
    </row>
    <row r="2723" spans="1:21" x14ac:dyDescent="0.35">
      <c r="A2723">
        <v>12905</v>
      </c>
      <c r="B2723" s="1">
        <v>45319</v>
      </c>
      <c r="C2723" s="2">
        <f>YEAR(Table2[Order Date])</f>
        <v>2024</v>
      </c>
      <c r="D2723" s="2" t="str">
        <f>TEXT(Table2[Order Date],"mmm")</f>
        <v>Jan</v>
      </c>
      <c r="E2723" t="s">
        <v>5441</v>
      </c>
      <c r="F2723" t="s">
        <v>40</v>
      </c>
      <c r="G2723" t="s">
        <v>62</v>
      </c>
      <c r="H2723" t="str">
        <f>VLOOKUP(Table2[[#This Row],[City]], Table46[], 2, FALSE)</f>
        <v>Goa</v>
      </c>
      <c r="I2723" t="s">
        <v>30</v>
      </c>
      <c r="J2723" t="s">
        <v>31</v>
      </c>
      <c r="K2723" t="s">
        <v>5442</v>
      </c>
      <c r="L2723" s="2">
        <v>1</v>
      </c>
      <c r="M2723" s="11">
        <v>62395</v>
      </c>
      <c r="N2723" s="6">
        <v>0</v>
      </c>
      <c r="O2723" s="4">
        <f>Table2[[#This Row],[Discount]]/100</f>
        <v>0</v>
      </c>
      <c r="P2723" s="4" t="str">
        <f>IF(Table2[[#This Row],[Discount%]]=0,"No Discount",
IF(Table2[[#This Row],[Discount%]]&lt;=0.1,"Medium Discount",
IF(Table2[[#This Row],[Discount%]]&lt;=0.2,"High Discount")))</f>
        <v>No Discount</v>
      </c>
      <c r="Q2723" s="9">
        <f>(Table2[Unit_Price]*Table2[Quantity])*(Table2[Discount]/100)</f>
        <v>0</v>
      </c>
      <c r="R2723" s="10">
        <v>62395</v>
      </c>
      <c r="S2723" s="10">
        <v>6986.53</v>
      </c>
      <c r="T2723" s="4">
        <f>Table2[Profit]/Table2[Sales]</f>
        <v>0.11197259395784918</v>
      </c>
      <c r="U2723" t="s">
        <v>20</v>
      </c>
    </row>
    <row r="2724" spans="1:21" x14ac:dyDescent="0.35">
      <c r="A2724">
        <v>12906</v>
      </c>
      <c r="B2724" s="1">
        <v>45591</v>
      </c>
      <c r="C2724" s="2">
        <f>YEAR(Table2[Order Date])</f>
        <v>2024</v>
      </c>
      <c r="D2724" s="2" t="str">
        <f>TEXT(Table2[Order Date],"mmm")</f>
        <v>Oct</v>
      </c>
      <c r="E2724" t="s">
        <v>5443</v>
      </c>
      <c r="F2724" t="s">
        <v>28</v>
      </c>
      <c r="G2724" t="s">
        <v>85</v>
      </c>
      <c r="H2724" t="str">
        <f>VLOOKUP(Table2[[#This Row],[City]], Table46[], 2, FALSE)</f>
        <v>Odisha</v>
      </c>
      <c r="I2724" t="s">
        <v>69</v>
      </c>
      <c r="J2724" t="s">
        <v>151</v>
      </c>
      <c r="K2724" t="s">
        <v>5444</v>
      </c>
      <c r="L2724" s="2">
        <v>5</v>
      </c>
      <c r="M2724" s="11">
        <v>63904</v>
      </c>
      <c r="N2724" s="6">
        <v>5</v>
      </c>
      <c r="O2724" s="4">
        <f>Table2[[#This Row],[Discount]]/100</f>
        <v>0.05</v>
      </c>
      <c r="P2724" s="4" t="str">
        <f>IF(Table2[[#This Row],[Discount%]]=0,"No Discount",
IF(Table2[[#This Row],[Discount%]]&lt;=0.1,"Medium Discount",
IF(Table2[[#This Row],[Discount%]]&lt;=0.2,"High Discount")))</f>
        <v>Medium Discount</v>
      </c>
      <c r="Q2724" s="9">
        <f>(Table2[Unit_Price]*Table2[Quantity])*(Table2[Discount]/100)</f>
        <v>15976</v>
      </c>
      <c r="R2724" s="10">
        <v>303544</v>
      </c>
      <c r="S2724" s="10">
        <v>53880.28</v>
      </c>
      <c r="T2724" s="4">
        <f>Table2[Profit]/Table2[Sales]</f>
        <v>0.17750401918667474</v>
      </c>
      <c r="U2724" t="s">
        <v>20</v>
      </c>
    </row>
    <row r="2725" spans="1:21" x14ac:dyDescent="0.35">
      <c r="A2725">
        <v>12907</v>
      </c>
      <c r="B2725" s="1">
        <v>45253</v>
      </c>
      <c r="C2725" s="2">
        <f>YEAR(Table2[Order Date])</f>
        <v>2023</v>
      </c>
      <c r="D2725" s="2" t="str">
        <f>TEXT(Table2[Order Date],"mmm")</f>
        <v>Nov</v>
      </c>
      <c r="E2725" t="s">
        <v>5445</v>
      </c>
      <c r="F2725" t="s">
        <v>22</v>
      </c>
      <c r="G2725" t="s">
        <v>74</v>
      </c>
      <c r="H2725" t="str">
        <f>VLOOKUP(Table2[[#This Row],[City]], Table46[], 2, FALSE)</f>
        <v>Chandigarh</v>
      </c>
      <c r="I2725" t="s">
        <v>24</v>
      </c>
      <c r="J2725" t="s">
        <v>36</v>
      </c>
      <c r="K2725" t="s">
        <v>5446</v>
      </c>
      <c r="L2725" s="2">
        <v>2</v>
      </c>
      <c r="M2725" s="11">
        <v>15602</v>
      </c>
      <c r="N2725" s="6">
        <v>5</v>
      </c>
      <c r="O2725" s="4">
        <f>Table2[[#This Row],[Discount]]/100</f>
        <v>0.05</v>
      </c>
      <c r="P2725" s="4" t="str">
        <f>IF(Table2[[#This Row],[Discount%]]=0,"No Discount",
IF(Table2[[#This Row],[Discount%]]&lt;=0.1,"Medium Discount",
IF(Table2[[#This Row],[Discount%]]&lt;=0.2,"High Discount")))</f>
        <v>Medium Discount</v>
      </c>
      <c r="Q2725" s="9">
        <f>(Table2[Unit_Price]*Table2[Quantity])*(Table2[Discount]/100)</f>
        <v>1560.2</v>
      </c>
      <c r="R2725" s="10">
        <v>29643.8</v>
      </c>
      <c r="S2725" s="10">
        <v>7092.75</v>
      </c>
      <c r="T2725" s="4">
        <f>Table2[Profit]/Table2[Sales]</f>
        <v>0.23926588359117254</v>
      </c>
      <c r="U2725" t="s">
        <v>83</v>
      </c>
    </row>
    <row r="2726" spans="1:21" x14ac:dyDescent="0.35">
      <c r="A2726">
        <v>12908</v>
      </c>
      <c r="B2726" s="1">
        <v>45296</v>
      </c>
      <c r="C2726" s="2">
        <f>YEAR(Table2[Order Date])</f>
        <v>2024</v>
      </c>
      <c r="D2726" s="2" t="str">
        <f>TEXT(Table2[Order Date],"mmm")</f>
        <v>Jan</v>
      </c>
      <c r="E2726" t="s">
        <v>5447</v>
      </c>
      <c r="F2726" t="s">
        <v>40</v>
      </c>
      <c r="G2726" t="s">
        <v>41</v>
      </c>
      <c r="H2726" t="str">
        <f>VLOOKUP(Table2[[#This Row],[City]], Table46[], 2, FALSE)</f>
        <v>Maharashtra</v>
      </c>
      <c r="I2726" t="s">
        <v>17</v>
      </c>
      <c r="J2726" t="s">
        <v>100</v>
      </c>
      <c r="K2726" t="s">
        <v>5448</v>
      </c>
      <c r="L2726" s="2">
        <v>1</v>
      </c>
      <c r="M2726" s="11">
        <v>35283</v>
      </c>
      <c r="N2726" s="6">
        <v>20</v>
      </c>
      <c r="O2726" s="4">
        <f>Table2[[#This Row],[Discount]]/100</f>
        <v>0.2</v>
      </c>
      <c r="P2726" s="4" t="str">
        <f>IF(Table2[[#This Row],[Discount%]]=0,"No Discount",
IF(Table2[[#This Row],[Discount%]]&lt;=0.1,"Medium Discount",
IF(Table2[[#This Row],[Discount%]]&lt;=0.2,"High Discount")))</f>
        <v>High Discount</v>
      </c>
      <c r="Q2726" s="9">
        <f>(Table2[Unit_Price]*Table2[Quantity])*(Table2[Discount]/100)</f>
        <v>7056.6</v>
      </c>
      <c r="R2726" s="10">
        <v>28226.400000000001</v>
      </c>
      <c r="S2726" s="10">
        <v>3175.83</v>
      </c>
      <c r="T2726" s="4">
        <f>Table2[Profit]/Table2[Sales]</f>
        <v>0.11251275401751551</v>
      </c>
      <c r="U2726" t="s">
        <v>33</v>
      </c>
    </row>
    <row r="2727" spans="1:21" x14ac:dyDescent="0.35">
      <c r="A2727">
        <v>12909</v>
      </c>
      <c r="B2727" s="1">
        <v>45902</v>
      </c>
      <c r="C2727" s="2">
        <f>YEAR(Table2[Order Date])</f>
        <v>2025</v>
      </c>
      <c r="D2727" s="2" t="str">
        <f>TEXT(Table2[Order Date],"mmm")</f>
        <v>Sep</v>
      </c>
      <c r="E2727" t="s">
        <v>5449</v>
      </c>
      <c r="F2727" t="s">
        <v>40</v>
      </c>
      <c r="G2727" t="s">
        <v>110</v>
      </c>
      <c r="H2727" t="str">
        <f>VLOOKUP(Table2[[#This Row],[City]], Table46[], 2, FALSE)</f>
        <v>Gujarat</v>
      </c>
      <c r="I2727" t="s">
        <v>75</v>
      </c>
      <c r="J2727" t="s">
        <v>204</v>
      </c>
      <c r="K2727" t="s">
        <v>5450</v>
      </c>
      <c r="L2727" s="2">
        <v>5</v>
      </c>
      <c r="M2727" s="11">
        <v>46301</v>
      </c>
      <c r="N2727" s="6">
        <v>15</v>
      </c>
      <c r="O2727" s="4">
        <f>Table2[[#This Row],[Discount]]/100</f>
        <v>0.15</v>
      </c>
      <c r="P2727" s="4" t="str">
        <f>IF(Table2[[#This Row],[Discount%]]=0,"No Discount",
IF(Table2[[#This Row],[Discount%]]&lt;=0.1,"Medium Discount",
IF(Table2[[#This Row],[Discount%]]&lt;=0.2,"High Discount")))</f>
        <v>High Discount</v>
      </c>
      <c r="Q2727" s="9">
        <f>(Table2[Unit_Price]*Table2[Quantity])*(Table2[Discount]/100)</f>
        <v>34725.75</v>
      </c>
      <c r="R2727" s="10">
        <v>196779.25</v>
      </c>
      <c r="S2727" s="10">
        <v>30075.03</v>
      </c>
      <c r="T2727" s="4">
        <f>Table2[Profit]/Table2[Sales]</f>
        <v>0.15283638899934826</v>
      </c>
      <c r="U2727" t="s">
        <v>38</v>
      </c>
    </row>
    <row r="2728" spans="1:21" x14ac:dyDescent="0.35">
      <c r="A2728">
        <v>12910</v>
      </c>
      <c r="B2728" s="1">
        <v>45756</v>
      </c>
      <c r="C2728" s="2">
        <f>YEAR(Table2[Order Date])</f>
        <v>2025</v>
      </c>
      <c r="D2728" s="2" t="str">
        <f>TEXT(Table2[Order Date],"mmm")</f>
        <v>Apr</v>
      </c>
      <c r="E2728" t="s">
        <v>5451</v>
      </c>
      <c r="F2728" t="s">
        <v>22</v>
      </c>
      <c r="G2728" t="s">
        <v>54</v>
      </c>
      <c r="H2728" t="str">
        <f>VLOOKUP(Table2[[#This Row],[City]], Table46[], 2, FALSE)</f>
        <v>Uttar Pradesh</v>
      </c>
      <c r="I2728" t="s">
        <v>17</v>
      </c>
      <c r="J2728" t="s">
        <v>291</v>
      </c>
      <c r="K2728" t="s">
        <v>536</v>
      </c>
      <c r="L2728" s="2">
        <v>2</v>
      </c>
      <c r="M2728" s="11">
        <v>46734</v>
      </c>
      <c r="N2728" s="6">
        <v>5</v>
      </c>
      <c r="O2728" s="4">
        <f>Table2[[#This Row],[Discount]]/100</f>
        <v>0.05</v>
      </c>
      <c r="P2728" s="4" t="str">
        <f>IF(Table2[[#This Row],[Discount%]]=0,"No Discount",
IF(Table2[[#This Row],[Discount%]]&lt;=0.1,"Medium Discount",
IF(Table2[[#This Row],[Discount%]]&lt;=0.2,"High Discount")))</f>
        <v>Medium Discount</v>
      </c>
      <c r="Q2728" s="9">
        <f>(Table2[Unit_Price]*Table2[Quantity])*(Table2[Discount]/100)</f>
        <v>4673.4000000000005</v>
      </c>
      <c r="R2728" s="10">
        <v>88794.6</v>
      </c>
      <c r="S2728" s="10">
        <v>9359.11</v>
      </c>
      <c r="T2728" s="4">
        <f>Table2[Profit]/Table2[Sales]</f>
        <v>0.10540179245134276</v>
      </c>
      <c r="U2728" t="s">
        <v>20</v>
      </c>
    </row>
    <row r="2729" spans="1:21" x14ac:dyDescent="0.35">
      <c r="A2729">
        <v>12911</v>
      </c>
      <c r="B2729" s="1">
        <v>45774</v>
      </c>
      <c r="C2729" s="2">
        <f>YEAR(Table2[Order Date])</f>
        <v>2025</v>
      </c>
      <c r="D2729" s="2" t="str">
        <f>TEXT(Table2[Order Date],"mmm")</f>
        <v>Apr</v>
      </c>
      <c r="E2729" t="s">
        <v>5452</v>
      </c>
      <c r="F2729" t="s">
        <v>40</v>
      </c>
      <c r="G2729" t="s">
        <v>110</v>
      </c>
      <c r="H2729" t="str">
        <f>VLOOKUP(Table2[[#This Row],[City]], Table46[], 2, FALSE)</f>
        <v>Gujarat</v>
      </c>
      <c r="I2729" t="s">
        <v>17</v>
      </c>
      <c r="J2729" t="s">
        <v>18</v>
      </c>
      <c r="K2729" t="s">
        <v>5453</v>
      </c>
      <c r="L2729" s="2">
        <v>3</v>
      </c>
      <c r="M2729" s="11">
        <v>44786</v>
      </c>
      <c r="N2729" s="6">
        <v>20</v>
      </c>
      <c r="O2729" s="4">
        <f>Table2[[#This Row],[Discount]]/100</f>
        <v>0.2</v>
      </c>
      <c r="P2729" s="4" t="str">
        <f>IF(Table2[[#This Row],[Discount%]]=0,"No Discount",
IF(Table2[[#This Row],[Discount%]]&lt;=0.1,"Medium Discount",
IF(Table2[[#This Row],[Discount%]]&lt;=0.2,"High Discount")))</f>
        <v>High Discount</v>
      </c>
      <c r="Q2729" s="9">
        <f>(Table2[Unit_Price]*Table2[Quantity])*(Table2[Discount]/100)</f>
        <v>26871.600000000002</v>
      </c>
      <c r="R2729" s="10">
        <v>107486.39999999999</v>
      </c>
      <c r="S2729" s="10">
        <v>15398.12</v>
      </c>
      <c r="T2729" s="4">
        <f>Table2[Profit]/Table2[Sales]</f>
        <v>0.1432564491879903</v>
      </c>
      <c r="U2729" t="s">
        <v>20</v>
      </c>
    </row>
    <row r="2730" spans="1:21" x14ac:dyDescent="0.35">
      <c r="A2730">
        <v>12912</v>
      </c>
      <c r="B2730" s="1">
        <v>45520</v>
      </c>
      <c r="C2730" s="2">
        <f>YEAR(Table2[Order Date])</f>
        <v>2024</v>
      </c>
      <c r="D2730" s="2" t="str">
        <f>TEXT(Table2[Order Date],"mmm")</f>
        <v>Aug</v>
      </c>
      <c r="E2730" t="s">
        <v>5454</v>
      </c>
      <c r="F2730" t="s">
        <v>28</v>
      </c>
      <c r="G2730" t="s">
        <v>85</v>
      </c>
      <c r="H2730" t="str">
        <f>VLOOKUP(Table2[[#This Row],[City]], Table46[], 2, FALSE)</f>
        <v>Odisha</v>
      </c>
      <c r="I2730" t="s">
        <v>69</v>
      </c>
      <c r="J2730" t="s">
        <v>70</v>
      </c>
      <c r="K2730" t="s">
        <v>5455</v>
      </c>
      <c r="L2730" s="2">
        <v>5</v>
      </c>
      <c r="M2730" s="11">
        <v>22386</v>
      </c>
      <c r="N2730" s="6">
        <v>20</v>
      </c>
      <c r="O2730" s="4">
        <f>Table2[[#This Row],[Discount]]/100</f>
        <v>0.2</v>
      </c>
      <c r="P2730" s="4" t="str">
        <f>IF(Table2[[#This Row],[Discount%]]=0,"No Discount",
IF(Table2[[#This Row],[Discount%]]&lt;=0.1,"Medium Discount",
IF(Table2[[#This Row],[Discount%]]&lt;=0.2,"High Discount")))</f>
        <v>High Discount</v>
      </c>
      <c r="Q2730" s="9">
        <f>(Table2[Unit_Price]*Table2[Quantity])*(Table2[Discount]/100)</f>
        <v>22386</v>
      </c>
      <c r="R2730" s="10">
        <v>89544</v>
      </c>
      <c r="S2730" s="10">
        <v>22058.67</v>
      </c>
      <c r="T2730" s="4">
        <f>Table2[Profit]/Table2[Sales]</f>
        <v>0.24634447869203965</v>
      </c>
      <c r="U2730" t="s">
        <v>20</v>
      </c>
    </row>
    <row r="2731" spans="1:21" x14ac:dyDescent="0.35">
      <c r="A2731">
        <v>12914</v>
      </c>
      <c r="B2731" s="1">
        <v>45488</v>
      </c>
      <c r="C2731" s="2">
        <f>YEAR(Table2[Order Date])</f>
        <v>2024</v>
      </c>
      <c r="D2731" s="2" t="str">
        <f>TEXT(Table2[Order Date],"mmm")</f>
        <v>Jul</v>
      </c>
      <c r="E2731" t="s">
        <v>5457</v>
      </c>
      <c r="F2731" t="s">
        <v>15</v>
      </c>
      <c r="G2731" t="s">
        <v>174</v>
      </c>
      <c r="H2731" t="str">
        <f>VLOOKUP(Table2[[#This Row],[City]], Table46[], 2, FALSE)</f>
        <v>Tamil Nadu</v>
      </c>
      <c r="I2731" t="s">
        <v>96</v>
      </c>
      <c r="J2731" t="s">
        <v>156</v>
      </c>
      <c r="K2731" t="s">
        <v>5458</v>
      </c>
      <c r="L2731" s="2">
        <v>2</v>
      </c>
      <c r="M2731" s="11">
        <v>79183</v>
      </c>
      <c r="N2731" s="6">
        <v>15</v>
      </c>
      <c r="O2731" s="4">
        <f>Table2[[#This Row],[Discount]]/100</f>
        <v>0.15</v>
      </c>
      <c r="P2731" s="4" t="str">
        <f>IF(Table2[[#This Row],[Discount%]]=0,"No Discount",
IF(Table2[[#This Row],[Discount%]]&lt;=0.1,"Medium Discount",
IF(Table2[[#This Row],[Discount%]]&lt;=0.2,"High Discount")))</f>
        <v>High Discount</v>
      </c>
      <c r="Q2731" s="9">
        <f>(Table2[Unit_Price]*Table2[Quantity])*(Table2[Discount]/100)</f>
        <v>23754.899999999998</v>
      </c>
      <c r="R2731" s="10">
        <v>134611.1</v>
      </c>
      <c r="S2731" s="10">
        <v>26815.83</v>
      </c>
      <c r="T2731" s="4">
        <f>Table2[Profit]/Table2[Sales]</f>
        <v>0.19920964912997516</v>
      </c>
      <c r="U2731" t="s">
        <v>72</v>
      </c>
    </row>
    <row r="2732" spans="1:21" x14ac:dyDescent="0.35">
      <c r="A2732">
        <v>12915</v>
      </c>
      <c r="B2732" s="1">
        <v>45716</v>
      </c>
      <c r="C2732" s="2">
        <f>YEAR(Table2[Order Date])</f>
        <v>2025</v>
      </c>
      <c r="D2732" s="2" t="str">
        <f>TEXT(Table2[Order Date],"mmm")</f>
        <v>Feb</v>
      </c>
      <c r="E2732" t="s">
        <v>5459</v>
      </c>
      <c r="F2732" t="s">
        <v>40</v>
      </c>
      <c r="G2732" t="s">
        <v>50</v>
      </c>
      <c r="H2732" t="str">
        <f>VLOOKUP(Table2[[#This Row],[City]], Table46[], 2, FALSE)</f>
        <v>Maharashtra</v>
      </c>
      <c r="I2732" t="s">
        <v>129</v>
      </c>
      <c r="J2732" t="s">
        <v>130</v>
      </c>
      <c r="K2732" t="s">
        <v>5460</v>
      </c>
      <c r="L2732" s="2">
        <v>2</v>
      </c>
      <c r="M2732" s="11">
        <v>29535</v>
      </c>
      <c r="N2732" s="6">
        <v>20</v>
      </c>
      <c r="O2732" s="4">
        <f>Table2[[#This Row],[Discount]]/100</f>
        <v>0.2</v>
      </c>
      <c r="P2732" s="4" t="str">
        <f>IF(Table2[[#This Row],[Discount%]]=0,"No Discount",
IF(Table2[[#This Row],[Discount%]]&lt;=0.1,"Medium Discount",
IF(Table2[[#This Row],[Discount%]]&lt;=0.2,"High Discount")))</f>
        <v>High Discount</v>
      </c>
      <c r="Q2732" s="9">
        <f>(Table2[Unit_Price]*Table2[Quantity])*(Table2[Discount]/100)</f>
        <v>11814</v>
      </c>
      <c r="R2732" s="10">
        <v>47256</v>
      </c>
      <c r="S2732" s="10">
        <v>2858.72</v>
      </c>
      <c r="T2732" s="4">
        <f>Table2[Profit]/Table2[Sales]</f>
        <v>6.0494328762485186E-2</v>
      </c>
      <c r="U2732" t="s">
        <v>72</v>
      </c>
    </row>
    <row r="2733" spans="1:21" x14ac:dyDescent="0.35">
      <c r="A2733">
        <v>12916</v>
      </c>
      <c r="B2733" s="1">
        <v>45771</v>
      </c>
      <c r="C2733" s="2">
        <f>YEAR(Table2[Order Date])</f>
        <v>2025</v>
      </c>
      <c r="D2733" s="2" t="str">
        <f>TEXT(Table2[Order Date],"mmm")</f>
        <v>Apr</v>
      </c>
      <c r="E2733" t="s">
        <v>5461</v>
      </c>
      <c r="F2733" t="s">
        <v>40</v>
      </c>
      <c r="G2733" t="s">
        <v>50</v>
      </c>
      <c r="H2733" t="str">
        <f>VLOOKUP(Table2[[#This Row],[City]], Table46[], 2, FALSE)</f>
        <v>Maharashtra</v>
      </c>
      <c r="I2733" t="s">
        <v>42</v>
      </c>
      <c r="J2733" t="s">
        <v>188</v>
      </c>
      <c r="K2733" t="s">
        <v>5462</v>
      </c>
      <c r="L2733" s="2">
        <v>5</v>
      </c>
      <c r="M2733" s="11">
        <v>38813</v>
      </c>
      <c r="N2733" s="6">
        <v>5</v>
      </c>
      <c r="O2733" s="4">
        <f>Table2[[#This Row],[Discount]]/100</f>
        <v>0.05</v>
      </c>
      <c r="P2733" s="4" t="str">
        <f>IF(Table2[[#This Row],[Discount%]]=0,"No Discount",
IF(Table2[[#This Row],[Discount%]]&lt;=0.1,"Medium Discount",
IF(Table2[[#This Row],[Discount%]]&lt;=0.2,"High Discount")))</f>
        <v>Medium Discount</v>
      </c>
      <c r="Q2733" s="9">
        <f>(Table2[Unit_Price]*Table2[Quantity])*(Table2[Discount]/100)</f>
        <v>9703.25</v>
      </c>
      <c r="R2733" s="10">
        <v>184361.75</v>
      </c>
      <c r="S2733" s="10">
        <v>33341.61</v>
      </c>
      <c r="T2733" s="4">
        <f>Table2[Profit]/Table2[Sales]</f>
        <v>0.18084884744259588</v>
      </c>
      <c r="U2733" t="s">
        <v>20</v>
      </c>
    </row>
    <row r="2734" spans="1:21" x14ac:dyDescent="0.35">
      <c r="A2734">
        <v>12917</v>
      </c>
      <c r="B2734" s="1">
        <v>45311</v>
      </c>
      <c r="C2734" s="2">
        <f>YEAR(Table2[Order Date])</f>
        <v>2024</v>
      </c>
      <c r="D2734" s="2" t="str">
        <f>TEXT(Table2[Order Date],"mmm")</f>
        <v>Jan</v>
      </c>
      <c r="E2734" t="s">
        <v>5463</v>
      </c>
      <c r="F2734" t="s">
        <v>28</v>
      </c>
      <c r="G2734" t="s">
        <v>35</v>
      </c>
      <c r="H2734" t="str">
        <f>VLOOKUP(Table2[[#This Row],[City]], Table46[], 2, FALSE)</f>
        <v>West Bengal</v>
      </c>
      <c r="I2734" t="s">
        <v>17</v>
      </c>
      <c r="J2734" t="s">
        <v>100</v>
      </c>
      <c r="K2734" t="s">
        <v>5464</v>
      </c>
      <c r="L2734" s="2">
        <v>1</v>
      </c>
      <c r="M2734" s="11">
        <v>74906</v>
      </c>
      <c r="N2734" s="6">
        <v>0</v>
      </c>
      <c r="O2734" s="4">
        <f>Table2[[#This Row],[Discount]]/100</f>
        <v>0</v>
      </c>
      <c r="P2734" s="4" t="str">
        <f>IF(Table2[[#This Row],[Discount%]]=0,"No Discount",
IF(Table2[[#This Row],[Discount%]]&lt;=0.1,"Medium Discount",
IF(Table2[[#This Row],[Discount%]]&lt;=0.2,"High Discount")))</f>
        <v>No Discount</v>
      </c>
      <c r="Q2734" s="9">
        <f>(Table2[Unit_Price]*Table2[Quantity])*(Table2[Discount]/100)</f>
        <v>0</v>
      </c>
      <c r="R2734" s="10">
        <v>74906</v>
      </c>
      <c r="S2734" s="10">
        <v>4232.9799999999996</v>
      </c>
      <c r="T2734" s="4">
        <f>Table2[Profit]/Table2[Sales]</f>
        <v>5.6510559901743515E-2</v>
      </c>
      <c r="U2734" t="s">
        <v>33</v>
      </c>
    </row>
    <row r="2735" spans="1:21" x14ac:dyDescent="0.35">
      <c r="A2735">
        <v>12918</v>
      </c>
      <c r="B2735" s="1">
        <v>45846</v>
      </c>
      <c r="C2735" s="2">
        <f>YEAR(Table2[Order Date])</f>
        <v>2025</v>
      </c>
      <c r="D2735" s="2" t="str">
        <f>TEXT(Table2[Order Date],"mmm")</f>
        <v>Jul</v>
      </c>
      <c r="E2735" t="s">
        <v>5465</v>
      </c>
      <c r="F2735" t="s">
        <v>22</v>
      </c>
      <c r="G2735" t="s">
        <v>167</v>
      </c>
      <c r="H2735" t="str">
        <f>VLOOKUP(Table2[[#This Row],[City]], Table46[], 2, FALSE)</f>
        <v>Punjab</v>
      </c>
      <c r="I2735" t="s">
        <v>75</v>
      </c>
      <c r="J2735" t="s">
        <v>204</v>
      </c>
      <c r="K2735" t="s">
        <v>1780</v>
      </c>
      <c r="L2735" s="2">
        <v>4</v>
      </c>
      <c r="M2735" s="11">
        <v>25962</v>
      </c>
      <c r="N2735" s="6">
        <v>20</v>
      </c>
      <c r="O2735" s="4">
        <f>Table2[[#This Row],[Discount]]/100</f>
        <v>0.2</v>
      </c>
      <c r="P2735" s="4" t="str">
        <f>IF(Table2[[#This Row],[Discount%]]=0,"No Discount",
IF(Table2[[#This Row],[Discount%]]&lt;=0.1,"Medium Discount",
IF(Table2[[#This Row],[Discount%]]&lt;=0.2,"High Discount")))</f>
        <v>High Discount</v>
      </c>
      <c r="Q2735" s="9">
        <f>(Table2[Unit_Price]*Table2[Quantity])*(Table2[Discount]/100)</f>
        <v>20769.600000000002</v>
      </c>
      <c r="R2735" s="10">
        <v>83078.399999999994</v>
      </c>
      <c r="S2735" s="10">
        <v>14421.83</v>
      </c>
      <c r="T2735" s="4">
        <f>Table2[Profit]/Table2[Sales]</f>
        <v>0.17359301575379402</v>
      </c>
      <c r="U2735" t="s">
        <v>38</v>
      </c>
    </row>
    <row r="2736" spans="1:21" x14ac:dyDescent="0.35">
      <c r="A2736">
        <v>12919</v>
      </c>
      <c r="B2736" s="1">
        <v>45720</v>
      </c>
      <c r="C2736" s="2">
        <f>YEAR(Table2[Order Date])</f>
        <v>2025</v>
      </c>
      <c r="D2736" s="2" t="str">
        <f>TEXT(Table2[Order Date],"mmm")</f>
        <v>Mar</v>
      </c>
      <c r="E2736" t="s">
        <v>5466</v>
      </c>
      <c r="F2736" t="s">
        <v>28</v>
      </c>
      <c r="G2736" t="s">
        <v>29</v>
      </c>
      <c r="H2736" t="str">
        <f>VLOOKUP(Table2[[#This Row],[City]], Table46[], 2, FALSE)</f>
        <v>Bihar</v>
      </c>
      <c r="I2736" t="s">
        <v>129</v>
      </c>
      <c r="J2736" t="s">
        <v>168</v>
      </c>
      <c r="K2736" t="s">
        <v>5467</v>
      </c>
      <c r="L2736" s="2">
        <v>5</v>
      </c>
      <c r="M2736" s="11">
        <v>61715</v>
      </c>
      <c r="N2736" s="6">
        <v>15</v>
      </c>
      <c r="O2736" s="4">
        <f>Table2[[#This Row],[Discount]]/100</f>
        <v>0.15</v>
      </c>
      <c r="P2736" s="4" t="str">
        <f>IF(Table2[[#This Row],[Discount%]]=0,"No Discount",
IF(Table2[[#This Row],[Discount%]]&lt;=0.1,"Medium Discount",
IF(Table2[[#This Row],[Discount%]]&lt;=0.2,"High Discount")))</f>
        <v>High Discount</v>
      </c>
      <c r="Q2736" s="9">
        <f>(Table2[Unit_Price]*Table2[Quantity])*(Table2[Discount]/100)</f>
        <v>46286.25</v>
      </c>
      <c r="R2736" s="10">
        <v>262288.75</v>
      </c>
      <c r="S2736" s="10">
        <v>53719.58</v>
      </c>
      <c r="T2736" s="4">
        <f>Table2[Profit]/Table2[Sales]</f>
        <v>0.20481084301175709</v>
      </c>
      <c r="U2736" t="s">
        <v>72</v>
      </c>
    </row>
    <row r="2737" spans="1:21" x14ac:dyDescent="0.35">
      <c r="A2737">
        <v>12920</v>
      </c>
      <c r="B2737" s="1">
        <v>45892</v>
      </c>
      <c r="C2737" s="2">
        <f>YEAR(Table2[Order Date])</f>
        <v>2025</v>
      </c>
      <c r="D2737" s="2" t="str">
        <f>TEXT(Table2[Order Date],"mmm")</f>
        <v>Aug</v>
      </c>
      <c r="E2737" t="s">
        <v>5468</v>
      </c>
      <c r="F2737" t="s">
        <v>28</v>
      </c>
      <c r="G2737" t="s">
        <v>29</v>
      </c>
      <c r="H2737" t="str">
        <f>VLOOKUP(Table2[[#This Row],[City]], Table46[], 2, FALSE)</f>
        <v>Bihar</v>
      </c>
      <c r="I2737" t="s">
        <v>96</v>
      </c>
      <c r="J2737" t="s">
        <v>183</v>
      </c>
      <c r="K2737" t="s">
        <v>5469</v>
      </c>
      <c r="L2737" s="2">
        <v>2</v>
      </c>
      <c r="M2737" s="11">
        <v>8068</v>
      </c>
      <c r="N2737" s="6">
        <v>20</v>
      </c>
      <c r="O2737" s="4">
        <f>Table2[[#This Row],[Discount]]/100</f>
        <v>0.2</v>
      </c>
      <c r="P2737" s="4" t="str">
        <f>IF(Table2[[#This Row],[Discount%]]=0,"No Discount",
IF(Table2[[#This Row],[Discount%]]&lt;=0.1,"Medium Discount",
IF(Table2[[#This Row],[Discount%]]&lt;=0.2,"High Discount")))</f>
        <v>High Discount</v>
      </c>
      <c r="Q2737" s="9">
        <f>(Table2[Unit_Price]*Table2[Quantity])*(Table2[Discount]/100)</f>
        <v>3227.2000000000003</v>
      </c>
      <c r="R2737" s="10">
        <v>12908.8</v>
      </c>
      <c r="S2737" s="10">
        <v>2209.0700000000002</v>
      </c>
      <c r="T2737" s="4">
        <f>Table2[Profit]/Table2[Sales]</f>
        <v>0.17112899727317801</v>
      </c>
      <c r="U2737" t="s">
        <v>72</v>
      </c>
    </row>
    <row r="2738" spans="1:21" x14ac:dyDescent="0.35">
      <c r="A2738">
        <v>12921</v>
      </c>
      <c r="B2738" s="1">
        <v>45474</v>
      </c>
      <c r="C2738" s="2">
        <f>YEAR(Table2[Order Date])</f>
        <v>2024</v>
      </c>
      <c r="D2738" s="2" t="str">
        <f>TEXT(Table2[Order Date],"mmm")</f>
        <v>Jul</v>
      </c>
      <c r="E2738" t="s">
        <v>5470</v>
      </c>
      <c r="F2738" t="s">
        <v>15</v>
      </c>
      <c r="G2738" t="s">
        <v>147</v>
      </c>
      <c r="H2738" t="str">
        <f>VLOOKUP(Table2[[#This Row],[City]], Table46[], 2, FALSE)</f>
        <v>Kerala</v>
      </c>
      <c r="I2738" t="s">
        <v>69</v>
      </c>
      <c r="J2738" t="s">
        <v>517</v>
      </c>
      <c r="K2738" t="s">
        <v>5471</v>
      </c>
      <c r="L2738" s="2">
        <v>3</v>
      </c>
      <c r="M2738" s="11">
        <v>45951</v>
      </c>
      <c r="N2738" s="6">
        <v>5</v>
      </c>
      <c r="O2738" s="4">
        <f>Table2[[#This Row],[Discount]]/100</f>
        <v>0.05</v>
      </c>
      <c r="P2738" s="4" t="str">
        <f>IF(Table2[[#This Row],[Discount%]]=0,"No Discount",
IF(Table2[[#This Row],[Discount%]]&lt;=0.1,"Medium Discount",
IF(Table2[[#This Row],[Discount%]]&lt;=0.2,"High Discount")))</f>
        <v>Medium Discount</v>
      </c>
      <c r="Q2738" s="9">
        <f>(Table2[Unit_Price]*Table2[Quantity])*(Table2[Discount]/100)</f>
        <v>6892.6500000000005</v>
      </c>
      <c r="R2738" s="10">
        <v>130960.35</v>
      </c>
      <c r="S2738" s="10">
        <v>23910.03</v>
      </c>
      <c r="T2738" s="4">
        <f>Table2[Profit]/Table2[Sales]</f>
        <v>0.1825745731437034</v>
      </c>
      <c r="U2738" t="s">
        <v>33</v>
      </c>
    </row>
    <row r="2739" spans="1:21" x14ac:dyDescent="0.35">
      <c r="A2739">
        <v>12922</v>
      </c>
      <c r="B2739" s="1">
        <v>45230</v>
      </c>
      <c r="C2739" s="2">
        <f>YEAR(Table2[Order Date])</f>
        <v>2023</v>
      </c>
      <c r="D2739" s="2" t="str">
        <f>TEXT(Table2[Order Date],"mmm")</f>
        <v>Oct</v>
      </c>
      <c r="E2739" t="s">
        <v>5472</v>
      </c>
      <c r="F2739" t="s">
        <v>40</v>
      </c>
      <c r="G2739" t="s">
        <v>41</v>
      </c>
      <c r="H2739" t="str">
        <f>VLOOKUP(Table2[[#This Row],[City]], Table46[], 2, FALSE)</f>
        <v>Maharashtra</v>
      </c>
      <c r="I2739" t="s">
        <v>30</v>
      </c>
      <c r="J2739" t="s">
        <v>227</v>
      </c>
      <c r="K2739" t="s">
        <v>5473</v>
      </c>
      <c r="L2739" s="2">
        <v>4</v>
      </c>
      <c r="M2739" s="11">
        <v>26149</v>
      </c>
      <c r="N2739" s="6">
        <v>5</v>
      </c>
      <c r="O2739" s="4">
        <f>Table2[[#This Row],[Discount]]/100</f>
        <v>0.05</v>
      </c>
      <c r="P2739" s="4" t="str">
        <f>IF(Table2[[#This Row],[Discount%]]=0,"No Discount",
IF(Table2[[#This Row],[Discount%]]&lt;=0.1,"Medium Discount",
IF(Table2[[#This Row],[Discount%]]&lt;=0.2,"High Discount")))</f>
        <v>Medium Discount</v>
      </c>
      <c r="Q2739" s="9">
        <f>(Table2[Unit_Price]*Table2[Quantity])*(Table2[Discount]/100)</f>
        <v>5229.8</v>
      </c>
      <c r="R2739" s="10">
        <v>99366.2</v>
      </c>
      <c r="S2739" s="10">
        <v>21894.52</v>
      </c>
      <c r="T2739" s="4">
        <f>Table2[Profit]/Table2[Sales]</f>
        <v>0.22034172585849113</v>
      </c>
      <c r="U2739" t="s">
        <v>72</v>
      </c>
    </row>
    <row r="2740" spans="1:21" x14ac:dyDescent="0.35">
      <c r="A2740">
        <v>12923</v>
      </c>
      <c r="B2740" s="1">
        <v>45212</v>
      </c>
      <c r="C2740" s="2">
        <f>YEAR(Table2[Order Date])</f>
        <v>2023</v>
      </c>
      <c r="D2740" s="2" t="str">
        <f>TEXT(Table2[Order Date],"mmm")</f>
        <v>Oct</v>
      </c>
      <c r="E2740" t="s">
        <v>5474</v>
      </c>
      <c r="F2740" t="s">
        <v>22</v>
      </c>
      <c r="G2740" t="s">
        <v>74</v>
      </c>
      <c r="H2740" t="str">
        <f>VLOOKUP(Table2[[#This Row],[City]], Table46[], 2, FALSE)</f>
        <v>Chandigarh</v>
      </c>
      <c r="I2740" t="s">
        <v>42</v>
      </c>
      <c r="J2740" t="s">
        <v>446</v>
      </c>
      <c r="K2740" t="s">
        <v>5475</v>
      </c>
      <c r="L2740" s="2">
        <v>2</v>
      </c>
      <c r="M2740" s="11">
        <v>77525</v>
      </c>
      <c r="N2740" s="6">
        <v>10</v>
      </c>
      <c r="O2740" s="4">
        <f>Table2[[#This Row],[Discount]]/100</f>
        <v>0.1</v>
      </c>
      <c r="P2740" s="4" t="str">
        <f>IF(Table2[[#This Row],[Discount%]]=0,"No Discount",
IF(Table2[[#This Row],[Discount%]]&lt;=0.1,"Medium Discount",
IF(Table2[[#This Row],[Discount%]]&lt;=0.2,"High Discount")))</f>
        <v>Medium Discount</v>
      </c>
      <c r="Q2740" s="9">
        <f>(Table2[Unit_Price]*Table2[Quantity])*(Table2[Discount]/100)</f>
        <v>15505</v>
      </c>
      <c r="R2740" s="10">
        <v>139545</v>
      </c>
      <c r="S2740" s="10">
        <v>21135.93</v>
      </c>
      <c r="T2740" s="4">
        <f>Table2[Profit]/Table2[Sales]</f>
        <v>0.15146318391916586</v>
      </c>
      <c r="U2740" t="s">
        <v>33</v>
      </c>
    </row>
    <row r="2741" spans="1:21" x14ac:dyDescent="0.35">
      <c r="A2741">
        <v>12924</v>
      </c>
      <c r="B2741" s="1">
        <v>45574</v>
      </c>
      <c r="C2741" s="2">
        <f>YEAR(Table2[Order Date])</f>
        <v>2024</v>
      </c>
      <c r="D2741" s="2" t="str">
        <f>TEXT(Table2[Order Date],"mmm")</f>
        <v>Oct</v>
      </c>
      <c r="E2741" t="s">
        <v>5476</v>
      </c>
      <c r="F2741" t="s">
        <v>22</v>
      </c>
      <c r="G2741" t="s">
        <v>23</v>
      </c>
      <c r="H2741" t="str">
        <f>VLOOKUP(Table2[[#This Row],[City]], Table46[], 2, FALSE)</f>
        <v>Delhi</v>
      </c>
      <c r="I2741" t="s">
        <v>96</v>
      </c>
      <c r="J2741" t="s">
        <v>97</v>
      </c>
      <c r="K2741" t="s">
        <v>5477</v>
      </c>
      <c r="L2741" s="2">
        <v>2</v>
      </c>
      <c r="M2741" s="11">
        <v>40282</v>
      </c>
      <c r="N2741" s="6">
        <v>5</v>
      </c>
      <c r="O2741" s="4">
        <f>Table2[[#This Row],[Discount]]/100</f>
        <v>0.05</v>
      </c>
      <c r="P2741" s="4" t="str">
        <f>IF(Table2[[#This Row],[Discount%]]=0,"No Discount",
IF(Table2[[#This Row],[Discount%]]&lt;=0.1,"Medium Discount",
IF(Table2[[#This Row],[Discount%]]&lt;=0.2,"High Discount")))</f>
        <v>Medium Discount</v>
      </c>
      <c r="Q2741" s="9">
        <f>(Table2[Unit_Price]*Table2[Quantity])*(Table2[Discount]/100)</f>
        <v>4028.2000000000003</v>
      </c>
      <c r="R2741" s="10">
        <v>76535.8</v>
      </c>
      <c r="S2741" s="10">
        <v>7558.5</v>
      </c>
      <c r="T2741" s="4">
        <f>Table2[Profit]/Table2[Sales]</f>
        <v>9.8757705544333496E-2</v>
      </c>
      <c r="U2741" t="s">
        <v>20</v>
      </c>
    </row>
    <row r="2742" spans="1:21" x14ac:dyDescent="0.35">
      <c r="A2742">
        <v>12925</v>
      </c>
      <c r="B2742" s="1">
        <v>45795</v>
      </c>
      <c r="C2742" s="2">
        <f>YEAR(Table2[Order Date])</f>
        <v>2025</v>
      </c>
      <c r="D2742" s="2" t="str">
        <f>TEXT(Table2[Order Date],"mmm")</f>
        <v>May</v>
      </c>
      <c r="E2742" t="s">
        <v>5478</v>
      </c>
      <c r="F2742" t="s">
        <v>28</v>
      </c>
      <c r="G2742" t="s">
        <v>144</v>
      </c>
      <c r="H2742" t="str">
        <f>VLOOKUP(Table2[[#This Row],[City]], Table46[], 2, FALSE)</f>
        <v>Assam</v>
      </c>
      <c r="I2742" t="s">
        <v>17</v>
      </c>
      <c r="J2742" t="s">
        <v>55</v>
      </c>
      <c r="K2742" t="s">
        <v>4934</v>
      </c>
      <c r="L2742" s="2">
        <v>3</v>
      </c>
      <c r="M2742" s="11">
        <v>7587</v>
      </c>
      <c r="N2742" s="6">
        <v>15</v>
      </c>
      <c r="O2742" s="4">
        <f>Table2[[#This Row],[Discount]]/100</f>
        <v>0.15</v>
      </c>
      <c r="P2742" s="4" t="str">
        <f>IF(Table2[[#This Row],[Discount%]]=0,"No Discount",
IF(Table2[[#This Row],[Discount%]]&lt;=0.1,"Medium Discount",
IF(Table2[[#This Row],[Discount%]]&lt;=0.2,"High Discount")))</f>
        <v>High Discount</v>
      </c>
      <c r="Q2742" s="9">
        <f>(Table2[Unit_Price]*Table2[Quantity])*(Table2[Discount]/100)</f>
        <v>3414.15</v>
      </c>
      <c r="R2742" s="10">
        <v>19346.849999999999</v>
      </c>
      <c r="S2742" s="10">
        <v>4309.8900000000003</v>
      </c>
      <c r="T2742" s="4">
        <f>Table2[Profit]/Table2[Sales]</f>
        <v>0.22276959815163713</v>
      </c>
      <c r="U2742" t="s">
        <v>33</v>
      </c>
    </row>
    <row r="2743" spans="1:21" x14ac:dyDescent="0.35">
      <c r="A2743">
        <v>12927</v>
      </c>
      <c r="B2743" s="1">
        <v>45466</v>
      </c>
      <c r="C2743" s="2">
        <f>YEAR(Table2[Order Date])</f>
        <v>2024</v>
      </c>
      <c r="D2743" s="2" t="str">
        <f>TEXT(Table2[Order Date],"mmm")</f>
        <v>Jun</v>
      </c>
      <c r="E2743" t="s">
        <v>5480</v>
      </c>
      <c r="F2743" t="s">
        <v>22</v>
      </c>
      <c r="G2743" t="s">
        <v>54</v>
      </c>
      <c r="H2743" t="str">
        <f>VLOOKUP(Table2[[#This Row],[City]], Table46[], 2, FALSE)</f>
        <v>Uttar Pradesh</v>
      </c>
      <c r="I2743" t="s">
        <v>24</v>
      </c>
      <c r="J2743" t="s">
        <v>133</v>
      </c>
      <c r="K2743" t="s">
        <v>5481</v>
      </c>
      <c r="L2743" s="2">
        <v>3</v>
      </c>
      <c r="M2743" s="11">
        <v>5463</v>
      </c>
      <c r="N2743" s="6">
        <v>15</v>
      </c>
      <c r="O2743" s="4">
        <f>Table2[[#This Row],[Discount]]/100</f>
        <v>0.15</v>
      </c>
      <c r="P2743" s="4" t="str">
        <f>IF(Table2[[#This Row],[Discount%]]=0,"No Discount",
IF(Table2[[#This Row],[Discount%]]&lt;=0.1,"Medium Discount",
IF(Table2[[#This Row],[Discount%]]&lt;=0.2,"High Discount")))</f>
        <v>High Discount</v>
      </c>
      <c r="Q2743" s="9">
        <f>(Table2[Unit_Price]*Table2[Quantity])*(Table2[Discount]/100)</f>
        <v>2458.35</v>
      </c>
      <c r="R2743" s="10">
        <v>13930.65</v>
      </c>
      <c r="S2743" s="10">
        <v>2507.65</v>
      </c>
      <c r="T2743" s="4">
        <f>Table2[Profit]/Table2[Sales]</f>
        <v>0.18000954729319882</v>
      </c>
      <c r="U2743" t="s">
        <v>33</v>
      </c>
    </row>
    <row r="2744" spans="1:21" x14ac:dyDescent="0.35">
      <c r="A2744">
        <v>12929</v>
      </c>
      <c r="B2744" s="1">
        <v>45253</v>
      </c>
      <c r="C2744" s="2">
        <f>YEAR(Table2[Order Date])</f>
        <v>2023</v>
      </c>
      <c r="D2744" s="2" t="str">
        <f>TEXT(Table2[Order Date],"mmm")</f>
        <v>Nov</v>
      </c>
      <c r="E2744" t="s">
        <v>5484</v>
      </c>
      <c r="F2744" t="s">
        <v>22</v>
      </c>
      <c r="G2744" t="s">
        <v>167</v>
      </c>
      <c r="H2744" t="str">
        <f>VLOOKUP(Table2[[#This Row],[City]], Table46[], 2, FALSE)</f>
        <v>Punjab</v>
      </c>
      <c r="I2744" t="s">
        <v>46</v>
      </c>
      <c r="J2744" t="s">
        <v>201</v>
      </c>
      <c r="K2744" t="s">
        <v>3798</v>
      </c>
      <c r="L2744" s="2">
        <v>4</v>
      </c>
      <c r="M2744" s="11">
        <v>64858</v>
      </c>
      <c r="N2744" s="6">
        <v>5</v>
      </c>
      <c r="O2744" s="4">
        <f>Table2[[#This Row],[Discount]]/100</f>
        <v>0.05</v>
      </c>
      <c r="P2744" s="4" t="str">
        <f>IF(Table2[[#This Row],[Discount%]]=0,"No Discount",
IF(Table2[[#This Row],[Discount%]]&lt;=0.1,"Medium Discount",
IF(Table2[[#This Row],[Discount%]]&lt;=0.2,"High Discount")))</f>
        <v>Medium Discount</v>
      </c>
      <c r="Q2744" s="9">
        <f>(Table2[Unit_Price]*Table2[Quantity])*(Table2[Discount]/100)</f>
        <v>12971.6</v>
      </c>
      <c r="R2744" s="10">
        <v>246460.4</v>
      </c>
      <c r="S2744" s="10">
        <v>59284.02</v>
      </c>
      <c r="T2744" s="4">
        <f>Table2[Profit]/Table2[Sales]</f>
        <v>0.24054176654748591</v>
      </c>
      <c r="U2744" t="s">
        <v>20</v>
      </c>
    </row>
    <row r="2745" spans="1:21" x14ac:dyDescent="0.35">
      <c r="A2745">
        <v>12930</v>
      </c>
      <c r="B2745" s="1">
        <v>45663</v>
      </c>
      <c r="C2745" s="2">
        <f>YEAR(Table2[Order Date])</f>
        <v>2025</v>
      </c>
      <c r="D2745" s="2" t="str">
        <f>TEXT(Table2[Order Date],"mmm")</f>
        <v>Jan</v>
      </c>
      <c r="E2745" t="s">
        <v>5485</v>
      </c>
      <c r="F2745" t="s">
        <v>15</v>
      </c>
      <c r="G2745" t="s">
        <v>93</v>
      </c>
      <c r="H2745" t="str">
        <f>VLOOKUP(Table2[[#This Row],[City]], Table46[], 2, FALSE)</f>
        <v>Tamil Nadu</v>
      </c>
      <c r="I2745" t="s">
        <v>30</v>
      </c>
      <c r="J2745" t="s">
        <v>322</v>
      </c>
      <c r="K2745" t="s">
        <v>5486</v>
      </c>
      <c r="L2745" s="2">
        <v>5</v>
      </c>
      <c r="M2745" s="11">
        <v>39023</v>
      </c>
      <c r="N2745" s="6">
        <v>20</v>
      </c>
      <c r="O2745" s="4">
        <f>Table2[[#This Row],[Discount]]/100</f>
        <v>0.2</v>
      </c>
      <c r="P2745" s="4" t="str">
        <f>IF(Table2[[#This Row],[Discount%]]=0,"No Discount",
IF(Table2[[#This Row],[Discount%]]&lt;=0.1,"Medium Discount",
IF(Table2[[#This Row],[Discount%]]&lt;=0.2,"High Discount")))</f>
        <v>High Discount</v>
      </c>
      <c r="Q2745" s="9">
        <f>(Table2[Unit_Price]*Table2[Quantity])*(Table2[Discount]/100)</f>
        <v>39023</v>
      </c>
      <c r="R2745" s="10">
        <v>156092</v>
      </c>
      <c r="S2745" s="10">
        <v>20235.419999999998</v>
      </c>
      <c r="T2745" s="4">
        <f>Table2[Profit]/Table2[Sales]</f>
        <v>0.12963777772083129</v>
      </c>
      <c r="U2745" t="s">
        <v>38</v>
      </c>
    </row>
    <row r="2746" spans="1:21" x14ac:dyDescent="0.35">
      <c r="A2746">
        <v>12931</v>
      </c>
      <c r="B2746" s="1">
        <v>45404</v>
      </c>
      <c r="C2746" s="2">
        <f>YEAR(Table2[Order Date])</f>
        <v>2024</v>
      </c>
      <c r="D2746" s="2" t="str">
        <f>TEXT(Table2[Order Date],"mmm")</f>
        <v>Apr</v>
      </c>
      <c r="E2746" t="s">
        <v>5487</v>
      </c>
      <c r="F2746" t="s">
        <v>15</v>
      </c>
      <c r="G2746" t="s">
        <v>147</v>
      </c>
      <c r="H2746" t="str">
        <f>VLOOKUP(Table2[[#This Row],[City]], Table46[], 2, FALSE)</f>
        <v>Kerala</v>
      </c>
      <c r="I2746" t="s">
        <v>69</v>
      </c>
      <c r="J2746" t="s">
        <v>517</v>
      </c>
      <c r="K2746" t="s">
        <v>5488</v>
      </c>
      <c r="L2746" s="2">
        <v>1</v>
      </c>
      <c r="M2746" s="11">
        <v>14367</v>
      </c>
      <c r="N2746" s="6">
        <v>20</v>
      </c>
      <c r="O2746" s="4">
        <f>Table2[[#This Row],[Discount]]/100</f>
        <v>0.2</v>
      </c>
      <c r="P2746" s="4" t="str">
        <f>IF(Table2[[#This Row],[Discount%]]=0,"No Discount",
IF(Table2[[#This Row],[Discount%]]&lt;=0.1,"Medium Discount",
IF(Table2[[#This Row],[Discount%]]&lt;=0.2,"High Discount")))</f>
        <v>High Discount</v>
      </c>
      <c r="Q2746" s="9">
        <f>(Table2[Unit_Price]*Table2[Quantity])*(Table2[Discount]/100)</f>
        <v>2873.4</v>
      </c>
      <c r="R2746" s="10">
        <v>11493.6</v>
      </c>
      <c r="S2746" s="10">
        <v>2353.37</v>
      </c>
      <c r="T2746" s="4">
        <f>Table2[Profit]/Table2[Sales]</f>
        <v>0.20475482007378018</v>
      </c>
      <c r="U2746" t="s">
        <v>38</v>
      </c>
    </row>
    <row r="2747" spans="1:21" x14ac:dyDescent="0.35">
      <c r="A2747">
        <v>12933</v>
      </c>
      <c r="B2747" s="1">
        <v>45318</v>
      </c>
      <c r="C2747" s="2">
        <f>YEAR(Table2[Order Date])</f>
        <v>2024</v>
      </c>
      <c r="D2747" s="2" t="str">
        <f>TEXT(Table2[Order Date],"mmm")</f>
        <v>Jan</v>
      </c>
      <c r="E2747" t="s">
        <v>5489</v>
      </c>
      <c r="F2747" t="s">
        <v>22</v>
      </c>
      <c r="G2747" t="s">
        <v>54</v>
      </c>
      <c r="H2747" t="str">
        <f>VLOOKUP(Table2[[#This Row],[City]], Table46[], 2, FALSE)</f>
        <v>Uttar Pradesh</v>
      </c>
      <c r="I2747" t="s">
        <v>96</v>
      </c>
      <c r="J2747" t="s">
        <v>214</v>
      </c>
      <c r="K2747" t="s">
        <v>5490</v>
      </c>
      <c r="L2747" s="2">
        <v>2</v>
      </c>
      <c r="M2747" s="11">
        <v>13789</v>
      </c>
      <c r="N2747" s="6">
        <v>15</v>
      </c>
      <c r="O2747" s="4">
        <f>Table2[[#This Row],[Discount]]/100</f>
        <v>0.15</v>
      </c>
      <c r="P2747" s="4" t="str">
        <f>IF(Table2[[#This Row],[Discount%]]=0,"No Discount",
IF(Table2[[#This Row],[Discount%]]&lt;=0.1,"Medium Discount",
IF(Table2[[#This Row],[Discount%]]&lt;=0.2,"High Discount")))</f>
        <v>High Discount</v>
      </c>
      <c r="Q2747" s="9">
        <f>(Table2[Unit_Price]*Table2[Quantity])*(Table2[Discount]/100)</f>
        <v>4136.7</v>
      </c>
      <c r="R2747" s="10">
        <v>23441.3</v>
      </c>
      <c r="S2747" s="10">
        <v>4454.78</v>
      </c>
      <c r="T2747" s="4">
        <f>Table2[Profit]/Table2[Sales]</f>
        <v>0.19003980154684252</v>
      </c>
      <c r="U2747" t="s">
        <v>72</v>
      </c>
    </row>
    <row r="2748" spans="1:21" x14ac:dyDescent="0.35">
      <c r="A2748">
        <v>12934</v>
      </c>
      <c r="B2748" s="1">
        <v>45210</v>
      </c>
      <c r="C2748" s="2">
        <f>YEAR(Table2[Order Date])</f>
        <v>2023</v>
      </c>
      <c r="D2748" s="2" t="str">
        <f>TEXT(Table2[Order Date],"mmm")</f>
        <v>Oct</v>
      </c>
      <c r="E2748" t="s">
        <v>5491</v>
      </c>
      <c r="F2748" t="s">
        <v>40</v>
      </c>
      <c r="G2748" t="s">
        <v>110</v>
      </c>
      <c r="H2748" t="str">
        <f>VLOOKUP(Table2[[#This Row],[City]], Table46[], 2, FALSE)</f>
        <v>Gujarat</v>
      </c>
      <c r="I2748" t="s">
        <v>17</v>
      </c>
      <c r="J2748" t="s">
        <v>18</v>
      </c>
      <c r="K2748" t="s">
        <v>5492</v>
      </c>
      <c r="L2748" s="2">
        <v>4</v>
      </c>
      <c r="M2748" s="11">
        <v>33230</v>
      </c>
      <c r="N2748" s="6">
        <v>0</v>
      </c>
      <c r="O2748" s="4">
        <f>Table2[[#This Row],[Discount]]/100</f>
        <v>0</v>
      </c>
      <c r="P2748" s="4" t="str">
        <f>IF(Table2[[#This Row],[Discount%]]=0,"No Discount",
IF(Table2[[#This Row],[Discount%]]&lt;=0.1,"Medium Discount",
IF(Table2[[#This Row],[Discount%]]&lt;=0.2,"High Discount")))</f>
        <v>No Discount</v>
      </c>
      <c r="Q2748" s="9">
        <f>(Table2[Unit_Price]*Table2[Quantity])*(Table2[Discount]/100)</f>
        <v>0</v>
      </c>
      <c r="R2748" s="10">
        <v>132920</v>
      </c>
      <c r="S2748" s="10">
        <v>26592.57</v>
      </c>
      <c r="T2748" s="4">
        <f>Table2[Profit]/Table2[Sales]</f>
        <v>0.20006447487210352</v>
      </c>
      <c r="U2748" t="s">
        <v>20</v>
      </c>
    </row>
    <row r="2749" spans="1:21" x14ac:dyDescent="0.35">
      <c r="A2749">
        <v>12936</v>
      </c>
      <c r="B2749" s="1">
        <v>45537</v>
      </c>
      <c r="C2749" s="2">
        <f>YEAR(Table2[Order Date])</f>
        <v>2024</v>
      </c>
      <c r="D2749" s="2" t="str">
        <f>TEXT(Table2[Order Date],"mmm")</f>
        <v>Sep</v>
      </c>
      <c r="E2749" t="s">
        <v>5495</v>
      </c>
      <c r="F2749" t="s">
        <v>40</v>
      </c>
      <c r="G2749" t="s">
        <v>62</v>
      </c>
      <c r="H2749" t="str">
        <f>VLOOKUP(Table2[[#This Row],[City]], Table46[], 2, FALSE)</f>
        <v>Goa</v>
      </c>
      <c r="I2749" t="s">
        <v>30</v>
      </c>
      <c r="J2749" t="s">
        <v>31</v>
      </c>
      <c r="K2749" t="s">
        <v>5496</v>
      </c>
      <c r="L2749" s="2">
        <v>3</v>
      </c>
      <c r="M2749" s="11">
        <v>43782</v>
      </c>
      <c r="N2749" s="6">
        <v>15</v>
      </c>
      <c r="O2749" s="4">
        <f>Table2[[#This Row],[Discount]]/100</f>
        <v>0.15</v>
      </c>
      <c r="P2749" s="4" t="str">
        <f>IF(Table2[[#This Row],[Discount%]]=0,"No Discount",
IF(Table2[[#This Row],[Discount%]]&lt;=0.1,"Medium Discount",
IF(Table2[[#This Row],[Discount%]]&lt;=0.2,"High Discount")))</f>
        <v>High Discount</v>
      </c>
      <c r="Q2749" s="9">
        <f>(Table2[Unit_Price]*Table2[Quantity])*(Table2[Discount]/100)</f>
        <v>19701.899999999998</v>
      </c>
      <c r="R2749" s="10">
        <v>111644.1</v>
      </c>
      <c r="S2749" s="10">
        <v>9035.6200000000008</v>
      </c>
      <c r="T2749" s="4">
        <f>Table2[Profit]/Table2[Sales]</f>
        <v>8.0932355583501508E-2</v>
      </c>
      <c r="U2749" t="s">
        <v>83</v>
      </c>
    </row>
    <row r="2750" spans="1:21" x14ac:dyDescent="0.35">
      <c r="A2750">
        <v>12938</v>
      </c>
      <c r="B2750" s="1">
        <v>45879</v>
      </c>
      <c r="C2750" s="2">
        <f>YEAR(Table2[Order Date])</f>
        <v>2025</v>
      </c>
      <c r="D2750" s="2" t="str">
        <f>TEXT(Table2[Order Date],"mmm")</f>
        <v>Aug</v>
      </c>
      <c r="E2750" t="s">
        <v>5498</v>
      </c>
      <c r="F2750" t="s">
        <v>40</v>
      </c>
      <c r="G2750" t="s">
        <v>41</v>
      </c>
      <c r="H2750" t="str">
        <f>VLOOKUP(Table2[[#This Row],[City]], Table46[], 2, FALSE)</f>
        <v>Maharashtra</v>
      </c>
      <c r="I2750" t="s">
        <v>24</v>
      </c>
      <c r="J2750" t="s">
        <v>25</v>
      </c>
      <c r="K2750" t="s">
        <v>5499</v>
      </c>
      <c r="L2750" s="2">
        <v>4</v>
      </c>
      <c r="M2750" s="11">
        <v>38946</v>
      </c>
      <c r="N2750" s="6">
        <v>15</v>
      </c>
      <c r="O2750" s="4">
        <f>Table2[[#This Row],[Discount]]/100</f>
        <v>0.15</v>
      </c>
      <c r="P2750" s="4" t="str">
        <f>IF(Table2[[#This Row],[Discount%]]=0,"No Discount",
IF(Table2[[#This Row],[Discount%]]&lt;=0.1,"Medium Discount",
IF(Table2[[#This Row],[Discount%]]&lt;=0.2,"High Discount")))</f>
        <v>High Discount</v>
      </c>
      <c r="Q2750" s="9">
        <f>(Table2[Unit_Price]*Table2[Quantity])*(Table2[Discount]/100)</f>
        <v>23367.599999999999</v>
      </c>
      <c r="R2750" s="10">
        <v>132416.4</v>
      </c>
      <c r="S2750" s="10">
        <v>16252.05</v>
      </c>
      <c r="T2750" s="4">
        <f>Table2[Profit]/Table2[Sales]</f>
        <v>0.12273441960361406</v>
      </c>
      <c r="U2750" t="s">
        <v>20</v>
      </c>
    </row>
    <row r="2751" spans="1:21" x14ac:dyDescent="0.35">
      <c r="A2751">
        <v>12939</v>
      </c>
      <c r="B2751" s="1">
        <v>45720</v>
      </c>
      <c r="C2751" s="2">
        <f>YEAR(Table2[Order Date])</f>
        <v>2025</v>
      </c>
      <c r="D2751" s="2" t="str">
        <f>TEXT(Table2[Order Date],"mmm")</f>
        <v>Mar</v>
      </c>
      <c r="E2751" t="s">
        <v>5500</v>
      </c>
      <c r="F2751" t="s">
        <v>28</v>
      </c>
      <c r="G2751" t="s">
        <v>85</v>
      </c>
      <c r="H2751" t="str">
        <f>VLOOKUP(Table2[[#This Row],[City]], Table46[], 2, FALSE)</f>
        <v>Odisha</v>
      </c>
      <c r="I2751" t="s">
        <v>86</v>
      </c>
      <c r="J2751" t="s">
        <v>296</v>
      </c>
      <c r="K2751" t="s">
        <v>742</v>
      </c>
      <c r="L2751" s="2">
        <v>1</v>
      </c>
      <c r="M2751" s="11">
        <v>53923</v>
      </c>
      <c r="N2751" s="6">
        <v>15</v>
      </c>
      <c r="O2751" s="4">
        <f>Table2[[#This Row],[Discount]]/100</f>
        <v>0.15</v>
      </c>
      <c r="P2751" s="4" t="str">
        <f>IF(Table2[[#This Row],[Discount%]]=0,"No Discount",
IF(Table2[[#This Row],[Discount%]]&lt;=0.1,"Medium Discount",
IF(Table2[[#This Row],[Discount%]]&lt;=0.2,"High Discount")))</f>
        <v>High Discount</v>
      </c>
      <c r="Q2751" s="9">
        <f>(Table2[Unit_Price]*Table2[Quantity])*(Table2[Discount]/100)</f>
        <v>8088.45</v>
      </c>
      <c r="R2751" s="10">
        <v>45834.55</v>
      </c>
      <c r="S2751" s="10">
        <v>5791.38</v>
      </c>
      <c r="T2751" s="4">
        <f>Table2[Profit]/Table2[Sales]</f>
        <v>0.12635402769308304</v>
      </c>
      <c r="U2751" t="s">
        <v>33</v>
      </c>
    </row>
    <row r="2752" spans="1:21" x14ac:dyDescent="0.35">
      <c r="A2752">
        <v>12940</v>
      </c>
      <c r="B2752" s="1">
        <v>45789</v>
      </c>
      <c r="C2752" s="2">
        <f>YEAR(Table2[Order Date])</f>
        <v>2025</v>
      </c>
      <c r="D2752" s="2" t="str">
        <f>TEXT(Table2[Order Date],"mmm")</f>
        <v>May</v>
      </c>
      <c r="E2752" t="s">
        <v>5501</v>
      </c>
      <c r="F2752" t="s">
        <v>15</v>
      </c>
      <c r="G2752" t="s">
        <v>147</v>
      </c>
      <c r="H2752" t="str">
        <f>VLOOKUP(Table2[[#This Row],[City]], Table46[], 2, FALSE)</f>
        <v>Kerala</v>
      </c>
      <c r="I2752" t="s">
        <v>24</v>
      </c>
      <c r="J2752" t="s">
        <v>107</v>
      </c>
      <c r="K2752" t="s">
        <v>5502</v>
      </c>
      <c r="L2752" s="2">
        <v>4</v>
      </c>
      <c r="M2752" s="11">
        <v>68144</v>
      </c>
      <c r="N2752" s="6">
        <v>10</v>
      </c>
      <c r="O2752" s="4">
        <f>Table2[[#This Row],[Discount]]/100</f>
        <v>0.1</v>
      </c>
      <c r="P2752" s="4" t="str">
        <f>IF(Table2[[#This Row],[Discount%]]=0,"No Discount",
IF(Table2[[#This Row],[Discount%]]&lt;=0.1,"Medium Discount",
IF(Table2[[#This Row],[Discount%]]&lt;=0.2,"High Discount")))</f>
        <v>Medium Discount</v>
      </c>
      <c r="Q2752" s="9">
        <f>(Table2[Unit_Price]*Table2[Quantity])*(Table2[Discount]/100)</f>
        <v>27257.600000000002</v>
      </c>
      <c r="R2752" s="10">
        <v>245318.39999999999</v>
      </c>
      <c r="S2752" s="10">
        <v>25463.47</v>
      </c>
      <c r="T2752" s="4">
        <f>Table2[Profit]/Table2[Sales]</f>
        <v>0.10379763605175968</v>
      </c>
      <c r="U2752" t="s">
        <v>33</v>
      </c>
    </row>
    <row r="2753" spans="1:21" x14ac:dyDescent="0.35">
      <c r="A2753">
        <v>12941</v>
      </c>
      <c r="B2753" s="1">
        <v>45853</v>
      </c>
      <c r="C2753" s="2">
        <f>YEAR(Table2[Order Date])</f>
        <v>2025</v>
      </c>
      <c r="D2753" s="2" t="str">
        <f>TEXT(Table2[Order Date],"mmm")</f>
        <v>Jul</v>
      </c>
      <c r="E2753" t="s">
        <v>5503</v>
      </c>
      <c r="F2753" t="s">
        <v>28</v>
      </c>
      <c r="G2753" t="s">
        <v>144</v>
      </c>
      <c r="H2753" t="str">
        <f>VLOOKUP(Table2[[#This Row],[City]], Table46[], 2, FALSE)</f>
        <v>Assam</v>
      </c>
      <c r="I2753" t="s">
        <v>42</v>
      </c>
      <c r="J2753" t="s">
        <v>43</v>
      </c>
      <c r="K2753" t="s">
        <v>5504</v>
      </c>
      <c r="L2753" s="2">
        <v>1</v>
      </c>
      <c r="M2753" s="11">
        <v>46830</v>
      </c>
      <c r="N2753" s="6">
        <v>15</v>
      </c>
      <c r="O2753" s="4">
        <f>Table2[[#This Row],[Discount]]/100</f>
        <v>0.15</v>
      </c>
      <c r="P2753" s="4" t="str">
        <f>IF(Table2[[#This Row],[Discount%]]=0,"No Discount",
IF(Table2[[#This Row],[Discount%]]&lt;=0.1,"Medium Discount",
IF(Table2[[#This Row],[Discount%]]&lt;=0.2,"High Discount")))</f>
        <v>High Discount</v>
      </c>
      <c r="Q2753" s="9">
        <f>(Table2[Unit_Price]*Table2[Quantity])*(Table2[Discount]/100)</f>
        <v>7024.5</v>
      </c>
      <c r="R2753" s="10">
        <v>39805.5</v>
      </c>
      <c r="S2753" s="10">
        <v>8586.35</v>
      </c>
      <c r="T2753" s="4">
        <f>Table2[Profit]/Table2[Sales]</f>
        <v>0.21570762834281695</v>
      </c>
      <c r="U2753" t="s">
        <v>38</v>
      </c>
    </row>
    <row r="2754" spans="1:21" x14ac:dyDescent="0.35">
      <c r="A2754">
        <v>12942</v>
      </c>
      <c r="B2754" s="1">
        <v>45517</v>
      </c>
      <c r="C2754" s="2">
        <f>YEAR(Table2[Order Date])</f>
        <v>2024</v>
      </c>
      <c r="D2754" s="2" t="str">
        <f>TEXT(Table2[Order Date],"mmm")</f>
        <v>Aug</v>
      </c>
      <c r="E2754" t="s">
        <v>5505</v>
      </c>
      <c r="F2754" t="s">
        <v>28</v>
      </c>
      <c r="G2754" t="s">
        <v>29</v>
      </c>
      <c r="H2754" t="str">
        <f>VLOOKUP(Table2[[#This Row],[City]], Table46[], 2, FALSE)</f>
        <v>Bihar</v>
      </c>
      <c r="I2754" t="s">
        <v>96</v>
      </c>
      <c r="J2754" t="s">
        <v>156</v>
      </c>
      <c r="K2754" t="s">
        <v>5506</v>
      </c>
      <c r="L2754" s="2">
        <v>3</v>
      </c>
      <c r="M2754" s="11">
        <v>73011</v>
      </c>
      <c r="N2754" s="6">
        <v>10</v>
      </c>
      <c r="O2754" s="4">
        <f>Table2[[#This Row],[Discount]]/100</f>
        <v>0.1</v>
      </c>
      <c r="P2754" s="4" t="str">
        <f>IF(Table2[[#This Row],[Discount%]]=0,"No Discount",
IF(Table2[[#This Row],[Discount%]]&lt;=0.1,"Medium Discount",
IF(Table2[[#This Row],[Discount%]]&lt;=0.2,"High Discount")))</f>
        <v>Medium Discount</v>
      </c>
      <c r="Q2754" s="9">
        <f>(Table2[Unit_Price]*Table2[Quantity])*(Table2[Discount]/100)</f>
        <v>21903.300000000003</v>
      </c>
      <c r="R2754" s="10">
        <v>197129.7</v>
      </c>
      <c r="S2754" s="10">
        <v>21387.01</v>
      </c>
      <c r="T2754" s="4">
        <f>Table2[Profit]/Table2[Sales]</f>
        <v>0.10849207400001115</v>
      </c>
      <c r="U2754" t="s">
        <v>83</v>
      </c>
    </row>
    <row r="2755" spans="1:21" x14ac:dyDescent="0.35">
      <c r="A2755">
        <v>12944</v>
      </c>
      <c r="B2755" s="1">
        <v>45919</v>
      </c>
      <c r="C2755" s="2">
        <f>YEAR(Table2[Order Date])</f>
        <v>2025</v>
      </c>
      <c r="D2755" s="2" t="str">
        <f>TEXT(Table2[Order Date],"mmm")</f>
        <v>Sep</v>
      </c>
      <c r="E2755" t="s">
        <v>5508</v>
      </c>
      <c r="F2755" t="s">
        <v>28</v>
      </c>
      <c r="G2755" t="s">
        <v>35</v>
      </c>
      <c r="H2755" t="str">
        <f>VLOOKUP(Table2[[#This Row],[City]], Table46[], 2, FALSE)</f>
        <v>West Bengal</v>
      </c>
      <c r="I2755" t="s">
        <v>86</v>
      </c>
      <c r="J2755" t="s">
        <v>118</v>
      </c>
      <c r="K2755" t="s">
        <v>5509</v>
      </c>
      <c r="L2755" s="2">
        <v>3</v>
      </c>
      <c r="M2755" s="11">
        <v>67306</v>
      </c>
      <c r="N2755" s="6">
        <v>10</v>
      </c>
      <c r="O2755" s="4">
        <f>Table2[[#This Row],[Discount]]/100</f>
        <v>0.1</v>
      </c>
      <c r="P2755" s="4" t="str">
        <f>IF(Table2[[#This Row],[Discount%]]=0,"No Discount",
IF(Table2[[#This Row],[Discount%]]&lt;=0.1,"Medium Discount",
IF(Table2[[#This Row],[Discount%]]&lt;=0.2,"High Discount")))</f>
        <v>Medium Discount</v>
      </c>
      <c r="Q2755" s="9">
        <f>(Table2[Unit_Price]*Table2[Quantity])*(Table2[Discount]/100)</f>
        <v>20191.800000000003</v>
      </c>
      <c r="R2755" s="10">
        <v>181726.2</v>
      </c>
      <c r="S2755" s="10">
        <v>25378.9</v>
      </c>
      <c r="T2755" s="4">
        <f>Table2[Profit]/Table2[Sales]</f>
        <v>0.13965460126277884</v>
      </c>
      <c r="U2755" t="s">
        <v>83</v>
      </c>
    </row>
    <row r="2756" spans="1:21" x14ac:dyDescent="0.35">
      <c r="A2756">
        <v>12946</v>
      </c>
      <c r="B2756" s="1">
        <v>45218</v>
      </c>
      <c r="C2756" s="2">
        <f>YEAR(Table2[Order Date])</f>
        <v>2023</v>
      </c>
      <c r="D2756" s="2" t="str">
        <f>TEXT(Table2[Order Date],"mmm")</f>
        <v>Oct</v>
      </c>
      <c r="E2756" t="s">
        <v>5511</v>
      </c>
      <c r="F2756" t="s">
        <v>22</v>
      </c>
      <c r="G2756" t="s">
        <v>54</v>
      </c>
      <c r="H2756" t="str">
        <f>VLOOKUP(Table2[[#This Row],[City]], Table46[], 2, FALSE)</f>
        <v>Uttar Pradesh</v>
      </c>
      <c r="I2756" t="s">
        <v>86</v>
      </c>
      <c r="J2756" t="s">
        <v>90</v>
      </c>
      <c r="K2756" t="s">
        <v>5512</v>
      </c>
      <c r="L2756" s="2">
        <v>2</v>
      </c>
      <c r="M2756" s="11">
        <v>32569</v>
      </c>
      <c r="N2756" s="6">
        <v>15</v>
      </c>
      <c r="O2756" s="4">
        <f>Table2[[#This Row],[Discount]]/100</f>
        <v>0.15</v>
      </c>
      <c r="P2756" s="4" t="str">
        <f>IF(Table2[[#This Row],[Discount%]]=0,"No Discount",
IF(Table2[[#This Row],[Discount%]]&lt;=0.1,"Medium Discount",
IF(Table2[[#This Row],[Discount%]]&lt;=0.2,"High Discount")))</f>
        <v>High Discount</v>
      </c>
      <c r="Q2756" s="9">
        <f>(Table2[Unit_Price]*Table2[Quantity])*(Table2[Discount]/100)</f>
        <v>9770.6999999999989</v>
      </c>
      <c r="R2756" s="10">
        <v>55367.3</v>
      </c>
      <c r="S2756" s="10">
        <v>5273.68</v>
      </c>
      <c r="T2756" s="4">
        <f>Table2[Profit]/Table2[Sales]</f>
        <v>9.5249000763988859E-2</v>
      </c>
      <c r="U2756" t="s">
        <v>38</v>
      </c>
    </row>
    <row r="2757" spans="1:21" x14ac:dyDescent="0.35">
      <c r="A2757">
        <v>12947</v>
      </c>
      <c r="B2757" s="1">
        <v>45309</v>
      </c>
      <c r="C2757" s="2">
        <f>YEAR(Table2[Order Date])</f>
        <v>2024</v>
      </c>
      <c r="D2757" s="2" t="str">
        <f>TEXT(Table2[Order Date],"mmm")</f>
        <v>Jan</v>
      </c>
      <c r="E2757" t="s">
        <v>5513</v>
      </c>
      <c r="F2757" t="s">
        <v>28</v>
      </c>
      <c r="G2757" t="s">
        <v>114</v>
      </c>
      <c r="H2757" t="str">
        <f>VLOOKUP(Table2[[#This Row],[City]], Table46[], 2, FALSE)</f>
        <v>Jharkhand</v>
      </c>
      <c r="I2757" t="s">
        <v>75</v>
      </c>
      <c r="J2757" t="s">
        <v>240</v>
      </c>
      <c r="K2757" t="s">
        <v>5514</v>
      </c>
      <c r="L2757" s="2">
        <v>2</v>
      </c>
      <c r="M2757" s="11">
        <v>72766</v>
      </c>
      <c r="N2757" s="6">
        <v>20</v>
      </c>
      <c r="O2757" s="4">
        <f>Table2[[#This Row],[Discount]]/100</f>
        <v>0.2</v>
      </c>
      <c r="P2757" s="4" t="str">
        <f>IF(Table2[[#This Row],[Discount%]]=0,"No Discount",
IF(Table2[[#This Row],[Discount%]]&lt;=0.1,"Medium Discount",
IF(Table2[[#This Row],[Discount%]]&lt;=0.2,"High Discount")))</f>
        <v>High Discount</v>
      </c>
      <c r="Q2757" s="9">
        <f>(Table2[Unit_Price]*Table2[Quantity])*(Table2[Discount]/100)</f>
        <v>29106.400000000001</v>
      </c>
      <c r="R2757" s="10">
        <v>116425.60000000001</v>
      </c>
      <c r="S2757" s="10">
        <v>10761.29</v>
      </c>
      <c r="T2757" s="4">
        <f>Table2[Profit]/Table2[Sales]</f>
        <v>9.2430616634142315E-2</v>
      </c>
      <c r="U2757" t="s">
        <v>20</v>
      </c>
    </row>
    <row r="2758" spans="1:21" x14ac:dyDescent="0.35">
      <c r="A2758">
        <v>12948</v>
      </c>
      <c r="B2758" s="1">
        <v>45642</v>
      </c>
      <c r="C2758" s="2">
        <f>YEAR(Table2[Order Date])</f>
        <v>2024</v>
      </c>
      <c r="D2758" s="2" t="str">
        <f>TEXT(Table2[Order Date],"mmm")</f>
        <v>Dec</v>
      </c>
      <c r="E2758" t="s">
        <v>5515</v>
      </c>
      <c r="F2758" t="s">
        <v>22</v>
      </c>
      <c r="G2758" t="s">
        <v>167</v>
      </c>
      <c r="H2758" t="str">
        <f>VLOOKUP(Table2[[#This Row],[City]], Table46[], 2, FALSE)</f>
        <v>Punjab</v>
      </c>
      <c r="I2758" t="s">
        <v>17</v>
      </c>
      <c r="J2758" t="s">
        <v>111</v>
      </c>
      <c r="K2758" t="s">
        <v>2667</v>
      </c>
      <c r="L2758" s="2">
        <v>5</v>
      </c>
      <c r="M2758" s="11">
        <v>64528</v>
      </c>
      <c r="N2758" s="6">
        <v>15</v>
      </c>
      <c r="O2758" s="4">
        <f>Table2[[#This Row],[Discount]]/100</f>
        <v>0.15</v>
      </c>
      <c r="P2758" s="4" t="str">
        <f>IF(Table2[[#This Row],[Discount%]]=0,"No Discount",
IF(Table2[[#This Row],[Discount%]]&lt;=0.1,"Medium Discount",
IF(Table2[[#This Row],[Discount%]]&lt;=0.2,"High Discount")))</f>
        <v>High Discount</v>
      </c>
      <c r="Q2758" s="9">
        <f>(Table2[Unit_Price]*Table2[Quantity])*(Table2[Discount]/100)</f>
        <v>48396</v>
      </c>
      <c r="R2758" s="10">
        <v>274244</v>
      </c>
      <c r="S2758" s="10">
        <v>40371.89</v>
      </c>
      <c r="T2758" s="4">
        <f>Table2[Profit]/Table2[Sales]</f>
        <v>0.14721157071804669</v>
      </c>
      <c r="U2758" t="s">
        <v>38</v>
      </c>
    </row>
    <row r="2759" spans="1:21" x14ac:dyDescent="0.35">
      <c r="A2759">
        <v>12949</v>
      </c>
      <c r="B2759" s="1">
        <v>45518</v>
      </c>
      <c r="C2759" s="2">
        <f>YEAR(Table2[Order Date])</f>
        <v>2024</v>
      </c>
      <c r="D2759" s="2" t="str">
        <f>TEXT(Table2[Order Date],"mmm")</f>
        <v>Aug</v>
      </c>
      <c r="E2759" t="s">
        <v>5516</v>
      </c>
      <c r="F2759" t="s">
        <v>15</v>
      </c>
      <c r="G2759" t="s">
        <v>16</v>
      </c>
      <c r="H2759" t="str">
        <f>VLOOKUP(Table2[[#This Row],[City]], Table46[], 2, FALSE)</f>
        <v>Karnataka</v>
      </c>
      <c r="I2759" t="s">
        <v>129</v>
      </c>
      <c r="J2759" t="s">
        <v>148</v>
      </c>
      <c r="K2759" t="s">
        <v>5517</v>
      </c>
      <c r="L2759" s="2">
        <v>1</v>
      </c>
      <c r="M2759" s="11">
        <v>67058</v>
      </c>
      <c r="N2759" s="6">
        <v>20</v>
      </c>
      <c r="O2759" s="4">
        <f>Table2[[#This Row],[Discount]]/100</f>
        <v>0.2</v>
      </c>
      <c r="P2759" s="4" t="str">
        <f>IF(Table2[[#This Row],[Discount%]]=0,"No Discount",
IF(Table2[[#This Row],[Discount%]]&lt;=0.1,"Medium Discount",
IF(Table2[[#This Row],[Discount%]]&lt;=0.2,"High Discount")))</f>
        <v>High Discount</v>
      </c>
      <c r="Q2759" s="9">
        <f>(Table2[Unit_Price]*Table2[Quantity])*(Table2[Discount]/100)</f>
        <v>13411.6</v>
      </c>
      <c r="R2759" s="10">
        <v>53646.400000000001</v>
      </c>
      <c r="S2759" s="10">
        <v>6289.52</v>
      </c>
      <c r="T2759" s="4">
        <f>Table2[Profit]/Table2[Sales]</f>
        <v>0.11724029944227386</v>
      </c>
      <c r="U2759" t="s">
        <v>33</v>
      </c>
    </row>
    <row r="2760" spans="1:21" x14ac:dyDescent="0.35">
      <c r="A2760">
        <v>12950</v>
      </c>
      <c r="B2760" s="1">
        <v>45851</v>
      </c>
      <c r="C2760" s="2">
        <f>YEAR(Table2[Order Date])</f>
        <v>2025</v>
      </c>
      <c r="D2760" s="2" t="str">
        <f>TEXT(Table2[Order Date],"mmm")</f>
        <v>Jul</v>
      </c>
      <c r="E2760" t="s">
        <v>5518</v>
      </c>
      <c r="F2760" t="s">
        <v>28</v>
      </c>
      <c r="G2760" t="s">
        <v>85</v>
      </c>
      <c r="H2760" t="str">
        <f>VLOOKUP(Table2[[#This Row],[City]], Table46[], 2, FALSE)</f>
        <v>Odisha</v>
      </c>
      <c r="I2760" t="s">
        <v>69</v>
      </c>
      <c r="J2760" t="s">
        <v>123</v>
      </c>
      <c r="K2760" t="s">
        <v>5519</v>
      </c>
      <c r="L2760" s="2">
        <v>1</v>
      </c>
      <c r="M2760" s="11">
        <v>48758</v>
      </c>
      <c r="N2760" s="6">
        <v>10</v>
      </c>
      <c r="O2760" s="4">
        <f>Table2[[#This Row],[Discount]]/100</f>
        <v>0.1</v>
      </c>
      <c r="P2760" s="4" t="str">
        <f>IF(Table2[[#This Row],[Discount%]]=0,"No Discount",
IF(Table2[[#This Row],[Discount%]]&lt;=0.1,"Medium Discount",
IF(Table2[[#This Row],[Discount%]]&lt;=0.2,"High Discount")))</f>
        <v>Medium Discount</v>
      </c>
      <c r="Q2760" s="9">
        <f>(Table2[Unit_Price]*Table2[Quantity])*(Table2[Discount]/100)</f>
        <v>4875.8</v>
      </c>
      <c r="R2760" s="10">
        <v>43882.2</v>
      </c>
      <c r="S2760" s="10">
        <v>5422.94</v>
      </c>
      <c r="T2760" s="4">
        <f>Table2[Profit]/Table2[Sales]</f>
        <v>0.12357949236820397</v>
      </c>
      <c r="U2760" t="s">
        <v>20</v>
      </c>
    </row>
    <row r="2761" spans="1:21" x14ac:dyDescent="0.35">
      <c r="A2761">
        <v>12951</v>
      </c>
      <c r="B2761" s="1">
        <v>45762</v>
      </c>
      <c r="C2761" s="2">
        <f>YEAR(Table2[Order Date])</f>
        <v>2025</v>
      </c>
      <c r="D2761" s="2" t="str">
        <f>TEXT(Table2[Order Date],"mmm")</f>
        <v>Apr</v>
      </c>
      <c r="E2761" t="s">
        <v>5520</v>
      </c>
      <c r="F2761" t="s">
        <v>40</v>
      </c>
      <c r="G2761" t="s">
        <v>110</v>
      </c>
      <c r="H2761" t="str">
        <f>VLOOKUP(Table2[[#This Row],[City]], Table46[], 2, FALSE)</f>
        <v>Gujarat</v>
      </c>
      <c r="I2761" t="s">
        <v>24</v>
      </c>
      <c r="J2761" t="s">
        <v>133</v>
      </c>
      <c r="K2761" t="s">
        <v>3852</v>
      </c>
      <c r="L2761" s="2">
        <v>1</v>
      </c>
      <c r="M2761" s="11">
        <v>75582</v>
      </c>
      <c r="N2761" s="6">
        <v>15</v>
      </c>
      <c r="O2761" s="4">
        <f>Table2[[#This Row],[Discount]]/100</f>
        <v>0.15</v>
      </c>
      <c r="P2761" s="4" t="str">
        <f>IF(Table2[[#This Row],[Discount%]]=0,"No Discount",
IF(Table2[[#This Row],[Discount%]]&lt;=0.1,"Medium Discount",
IF(Table2[[#This Row],[Discount%]]&lt;=0.2,"High Discount")))</f>
        <v>High Discount</v>
      </c>
      <c r="Q2761" s="9">
        <f>(Table2[Unit_Price]*Table2[Quantity])*(Table2[Discount]/100)</f>
        <v>11337.3</v>
      </c>
      <c r="R2761" s="10">
        <v>64244.7</v>
      </c>
      <c r="S2761" s="10">
        <v>13265.48</v>
      </c>
      <c r="T2761" s="4">
        <f>Table2[Profit]/Table2[Sales]</f>
        <v>0.20648364767832988</v>
      </c>
      <c r="U2761" t="s">
        <v>33</v>
      </c>
    </row>
    <row r="2762" spans="1:21" x14ac:dyDescent="0.35">
      <c r="A2762">
        <v>12952</v>
      </c>
      <c r="B2762" s="1">
        <v>45799</v>
      </c>
      <c r="C2762" s="2">
        <f>YEAR(Table2[Order Date])</f>
        <v>2025</v>
      </c>
      <c r="D2762" s="2" t="str">
        <f>TEXT(Table2[Order Date],"mmm")</f>
        <v>May</v>
      </c>
      <c r="E2762" t="s">
        <v>5521</v>
      </c>
      <c r="F2762" t="s">
        <v>28</v>
      </c>
      <c r="G2762" t="s">
        <v>144</v>
      </c>
      <c r="H2762" t="str">
        <f>VLOOKUP(Table2[[#This Row],[City]], Table46[], 2, FALSE)</f>
        <v>Assam</v>
      </c>
      <c r="I2762" t="s">
        <v>24</v>
      </c>
      <c r="J2762" t="s">
        <v>36</v>
      </c>
      <c r="K2762" t="s">
        <v>5522</v>
      </c>
      <c r="L2762" s="2">
        <v>3</v>
      </c>
      <c r="M2762" s="11">
        <v>66317</v>
      </c>
      <c r="N2762" s="6">
        <v>15</v>
      </c>
      <c r="O2762" s="4">
        <f>Table2[[#This Row],[Discount]]/100</f>
        <v>0.15</v>
      </c>
      <c r="P2762" s="4" t="str">
        <f>IF(Table2[[#This Row],[Discount%]]=0,"No Discount",
IF(Table2[[#This Row],[Discount%]]&lt;=0.1,"Medium Discount",
IF(Table2[[#This Row],[Discount%]]&lt;=0.2,"High Discount")))</f>
        <v>High Discount</v>
      </c>
      <c r="Q2762" s="9">
        <f>(Table2[Unit_Price]*Table2[Quantity])*(Table2[Discount]/100)</f>
        <v>29842.649999999998</v>
      </c>
      <c r="R2762" s="10">
        <v>169108.35</v>
      </c>
      <c r="S2762" s="10">
        <v>9471.9699999999993</v>
      </c>
      <c r="T2762" s="4">
        <f>Table2[Profit]/Table2[Sales]</f>
        <v>5.601124959234715E-2</v>
      </c>
      <c r="U2762" t="s">
        <v>20</v>
      </c>
    </row>
    <row r="2763" spans="1:21" x14ac:dyDescent="0.35">
      <c r="A2763">
        <v>12953</v>
      </c>
      <c r="B2763" s="1">
        <v>45214</v>
      </c>
      <c r="C2763" s="2">
        <f>YEAR(Table2[Order Date])</f>
        <v>2023</v>
      </c>
      <c r="D2763" s="2" t="str">
        <f>TEXT(Table2[Order Date],"mmm")</f>
        <v>Oct</v>
      </c>
      <c r="E2763" t="s">
        <v>5523</v>
      </c>
      <c r="F2763" t="s">
        <v>22</v>
      </c>
      <c r="G2763" t="s">
        <v>167</v>
      </c>
      <c r="H2763" t="str">
        <f>VLOOKUP(Table2[[#This Row],[City]], Table46[], 2, FALSE)</f>
        <v>Punjab</v>
      </c>
      <c r="I2763" t="s">
        <v>42</v>
      </c>
      <c r="J2763" t="s">
        <v>446</v>
      </c>
      <c r="K2763" t="s">
        <v>3516</v>
      </c>
      <c r="L2763" s="2">
        <v>1</v>
      </c>
      <c r="M2763" s="11">
        <v>20638</v>
      </c>
      <c r="N2763" s="6">
        <v>10</v>
      </c>
      <c r="O2763" s="4">
        <f>Table2[[#This Row],[Discount]]/100</f>
        <v>0.1</v>
      </c>
      <c r="P2763" s="4" t="str">
        <f>IF(Table2[[#This Row],[Discount%]]=0,"No Discount",
IF(Table2[[#This Row],[Discount%]]&lt;=0.1,"Medium Discount",
IF(Table2[[#This Row],[Discount%]]&lt;=0.2,"High Discount")))</f>
        <v>Medium Discount</v>
      </c>
      <c r="Q2763" s="9">
        <f>(Table2[Unit_Price]*Table2[Quantity])*(Table2[Discount]/100)</f>
        <v>2063.8000000000002</v>
      </c>
      <c r="R2763" s="10">
        <v>18574.2</v>
      </c>
      <c r="S2763" s="10">
        <v>3472.99</v>
      </c>
      <c r="T2763" s="4">
        <f>Table2[Profit]/Table2[Sales]</f>
        <v>0.18697925078872843</v>
      </c>
      <c r="U2763" t="s">
        <v>20</v>
      </c>
    </row>
    <row r="2764" spans="1:21" x14ac:dyDescent="0.35">
      <c r="A2764">
        <v>12954</v>
      </c>
      <c r="B2764" s="1">
        <v>45583</v>
      </c>
      <c r="C2764" s="2">
        <f>YEAR(Table2[Order Date])</f>
        <v>2024</v>
      </c>
      <c r="D2764" s="2" t="str">
        <f>TEXT(Table2[Order Date],"mmm")</f>
        <v>Oct</v>
      </c>
      <c r="E2764" t="s">
        <v>5524</v>
      </c>
      <c r="F2764" t="s">
        <v>15</v>
      </c>
      <c r="G2764" t="s">
        <v>174</v>
      </c>
      <c r="H2764" t="str">
        <f>VLOOKUP(Table2[[#This Row],[City]], Table46[], 2, FALSE)</f>
        <v>Tamil Nadu</v>
      </c>
      <c r="I2764" t="s">
        <v>42</v>
      </c>
      <c r="J2764" t="s">
        <v>446</v>
      </c>
      <c r="K2764" t="s">
        <v>5525</v>
      </c>
      <c r="L2764" s="2">
        <v>5</v>
      </c>
      <c r="M2764" s="11">
        <v>24733</v>
      </c>
      <c r="N2764" s="6">
        <v>0</v>
      </c>
      <c r="O2764" s="4">
        <f>Table2[[#This Row],[Discount]]/100</f>
        <v>0</v>
      </c>
      <c r="P2764" s="4" t="str">
        <f>IF(Table2[[#This Row],[Discount%]]=0,"No Discount",
IF(Table2[[#This Row],[Discount%]]&lt;=0.1,"Medium Discount",
IF(Table2[[#This Row],[Discount%]]&lt;=0.2,"High Discount")))</f>
        <v>No Discount</v>
      </c>
      <c r="Q2764" s="9">
        <f>(Table2[Unit_Price]*Table2[Quantity])*(Table2[Discount]/100)</f>
        <v>0</v>
      </c>
      <c r="R2764" s="10">
        <v>123665</v>
      </c>
      <c r="S2764" s="10">
        <v>26126.1</v>
      </c>
      <c r="T2764" s="4">
        <f>Table2[Profit]/Table2[Sales]</f>
        <v>0.21126511138964135</v>
      </c>
      <c r="U2764" t="s">
        <v>20</v>
      </c>
    </row>
    <row r="2765" spans="1:21" x14ac:dyDescent="0.35">
      <c r="A2765">
        <v>12955</v>
      </c>
      <c r="B2765" s="1">
        <v>45791</v>
      </c>
      <c r="C2765" s="2">
        <f>YEAR(Table2[Order Date])</f>
        <v>2025</v>
      </c>
      <c r="D2765" s="2" t="str">
        <f>TEXT(Table2[Order Date],"mmm")</f>
        <v>May</v>
      </c>
      <c r="E2765" t="s">
        <v>5526</v>
      </c>
      <c r="F2765" t="s">
        <v>22</v>
      </c>
      <c r="G2765" t="s">
        <v>23</v>
      </c>
      <c r="H2765" t="str">
        <f>VLOOKUP(Table2[[#This Row],[City]], Table46[], 2, FALSE)</f>
        <v>Delhi</v>
      </c>
      <c r="I2765" t="s">
        <v>24</v>
      </c>
      <c r="J2765" t="s">
        <v>107</v>
      </c>
      <c r="K2765" t="s">
        <v>5527</v>
      </c>
      <c r="L2765" s="2">
        <v>3</v>
      </c>
      <c r="M2765" s="11">
        <v>19567</v>
      </c>
      <c r="N2765" s="6">
        <v>0</v>
      </c>
      <c r="O2765" s="4">
        <f>Table2[[#This Row],[Discount]]/100</f>
        <v>0</v>
      </c>
      <c r="P2765" s="4" t="str">
        <f>IF(Table2[[#This Row],[Discount%]]=0,"No Discount",
IF(Table2[[#This Row],[Discount%]]&lt;=0.1,"Medium Discount",
IF(Table2[[#This Row],[Discount%]]&lt;=0.2,"High Discount")))</f>
        <v>No Discount</v>
      </c>
      <c r="Q2765" s="9">
        <f>(Table2[Unit_Price]*Table2[Quantity])*(Table2[Discount]/100)</f>
        <v>0</v>
      </c>
      <c r="R2765" s="10">
        <v>58701</v>
      </c>
      <c r="S2765" s="10">
        <v>7699.42</v>
      </c>
      <c r="T2765" s="4">
        <f>Table2[Profit]/Table2[Sales]</f>
        <v>0.13116335326485068</v>
      </c>
      <c r="U2765" t="s">
        <v>83</v>
      </c>
    </row>
    <row r="2766" spans="1:21" x14ac:dyDescent="0.35">
      <c r="A2766">
        <v>12956</v>
      </c>
      <c r="B2766" s="1">
        <v>45849</v>
      </c>
      <c r="C2766" s="2">
        <f>YEAR(Table2[Order Date])</f>
        <v>2025</v>
      </c>
      <c r="D2766" s="2" t="str">
        <f>TEXT(Table2[Order Date],"mmm")</f>
        <v>Jul</v>
      </c>
      <c r="E2766" t="s">
        <v>5528</v>
      </c>
      <c r="F2766" t="s">
        <v>22</v>
      </c>
      <c r="G2766" t="s">
        <v>74</v>
      </c>
      <c r="H2766" t="str">
        <f>VLOOKUP(Table2[[#This Row],[City]], Table46[], 2, FALSE)</f>
        <v>Chandigarh</v>
      </c>
      <c r="I2766" t="s">
        <v>17</v>
      </c>
      <c r="J2766" t="s">
        <v>18</v>
      </c>
      <c r="K2766" t="s">
        <v>5529</v>
      </c>
      <c r="L2766" s="2">
        <v>4</v>
      </c>
      <c r="M2766" s="11">
        <v>32047</v>
      </c>
      <c r="N2766" s="6">
        <v>10</v>
      </c>
      <c r="O2766" s="4">
        <f>Table2[[#This Row],[Discount]]/100</f>
        <v>0.1</v>
      </c>
      <c r="P2766" s="4" t="str">
        <f>IF(Table2[[#This Row],[Discount%]]=0,"No Discount",
IF(Table2[[#This Row],[Discount%]]&lt;=0.1,"Medium Discount",
IF(Table2[[#This Row],[Discount%]]&lt;=0.2,"High Discount")))</f>
        <v>Medium Discount</v>
      </c>
      <c r="Q2766" s="9">
        <f>(Table2[Unit_Price]*Table2[Quantity])*(Table2[Discount]/100)</f>
        <v>12818.800000000001</v>
      </c>
      <c r="R2766" s="10">
        <v>115369.2</v>
      </c>
      <c r="S2766" s="10">
        <v>15008.08</v>
      </c>
      <c r="T2766" s="4">
        <f>Table2[Profit]/Table2[Sales]</f>
        <v>0.13008740634415425</v>
      </c>
      <c r="U2766" t="s">
        <v>20</v>
      </c>
    </row>
    <row r="2767" spans="1:21" x14ac:dyDescent="0.35">
      <c r="A2767">
        <v>12957</v>
      </c>
      <c r="B2767" s="1">
        <v>45255</v>
      </c>
      <c r="C2767" s="2">
        <f>YEAR(Table2[Order Date])</f>
        <v>2023</v>
      </c>
      <c r="D2767" s="2" t="str">
        <f>TEXT(Table2[Order Date],"mmm")</f>
        <v>Nov</v>
      </c>
      <c r="E2767" t="s">
        <v>5530</v>
      </c>
      <c r="F2767" t="s">
        <v>22</v>
      </c>
      <c r="G2767" t="s">
        <v>74</v>
      </c>
      <c r="H2767" t="str">
        <f>VLOOKUP(Table2[[#This Row],[City]], Table46[], 2, FALSE)</f>
        <v>Chandigarh</v>
      </c>
      <c r="I2767" t="s">
        <v>17</v>
      </c>
      <c r="J2767" t="s">
        <v>55</v>
      </c>
      <c r="K2767" t="s">
        <v>5531</v>
      </c>
      <c r="L2767" s="2">
        <v>4</v>
      </c>
      <c r="M2767" s="11">
        <v>29546</v>
      </c>
      <c r="N2767" s="6">
        <v>0</v>
      </c>
      <c r="O2767" s="4">
        <f>Table2[[#This Row],[Discount]]/100</f>
        <v>0</v>
      </c>
      <c r="P2767" s="4" t="str">
        <f>IF(Table2[[#This Row],[Discount%]]=0,"No Discount",
IF(Table2[[#This Row],[Discount%]]&lt;=0.1,"Medium Discount",
IF(Table2[[#This Row],[Discount%]]&lt;=0.2,"High Discount")))</f>
        <v>No Discount</v>
      </c>
      <c r="Q2767" s="9">
        <f>(Table2[Unit_Price]*Table2[Quantity])*(Table2[Discount]/100)</f>
        <v>0</v>
      </c>
      <c r="R2767" s="10">
        <v>118184</v>
      </c>
      <c r="S2767" s="10">
        <v>25056.82</v>
      </c>
      <c r="T2767" s="4">
        <f>Table2[Profit]/Table2[Sales]</f>
        <v>0.21201533202463954</v>
      </c>
      <c r="U2767" t="s">
        <v>72</v>
      </c>
    </row>
    <row r="2768" spans="1:21" x14ac:dyDescent="0.35">
      <c r="A2768">
        <v>12958</v>
      </c>
      <c r="B2768" s="1">
        <v>45920</v>
      </c>
      <c r="C2768" s="2">
        <f>YEAR(Table2[Order Date])</f>
        <v>2025</v>
      </c>
      <c r="D2768" s="2" t="str">
        <f>TEXT(Table2[Order Date],"mmm")</f>
        <v>Sep</v>
      </c>
      <c r="E2768" t="s">
        <v>5532</v>
      </c>
      <c r="F2768" t="s">
        <v>28</v>
      </c>
      <c r="G2768" t="s">
        <v>114</v>
      </c>
      <c r="H2768" t="str">
        <f>VLOOKUP(Table2[[#This Row],[City]], Table46[], 2, FALSE)</f>
        <v>Jharkhand</v>
      </c>
      <c r="I2768" t="s">
        <v>75</v>
      </c>
      <c r="J2768" t="s">
        <v>204</v>
      </c>
      <c r="K2768" t="s">
        <v>5533</v>
      </c>
      <c r="L2768" s="2">
        <v>3</v>
      </c>
      <c r="M2768" s="11">
        <v>42934</v>
      </c>
      <c r="N2768" s="6">
        <v>15</v>
      </c>
      <c r="O2768" s="4">
        <f>Table2[[#This Row],[Discount]]/100</f>
        <v>0.15</v>
      </c>
      <c r="P2768" s="4" t="str">
        <f>IF(Table2[[#This Row],[Discount%]]=0,"No Discount",
IF(Table2[[#This Row],[Discount%]]&lt;=0.1,"Medium Discount",
IF(Table2[[#This Row],[Discount%]]&lt;=0.2,"High Discount")))</f>
        <v>High Discount</v>
      </c>
      <c r="Q2768" s="9">
        <f>(Table2[Unit_Price]*Table2[Quantity])*(Table2[Discount]/100)</f>
        <v>19320.3</v>
      </c>
      <c r="R2768" s="10">
        <v>109481.7</v>
      </c>
      <c r="S2768" s="10">
        <v>19863.47</v>
      </c>
      <c r="T2768" s="4">
        <f>Table2[Profit]/Table2[Sales]</f>
        <v>0.18143187400268723</v>
      </c>
      <c r="U2768" t="s">
        <v>20</v>
      </c>
    </row>
    <row r="2769" spans="1:21" x14ac:dyDescent="0.35">
      <c r="A2769">
        <v>12959</v>
      </c>
      <c r="B2769" s="1">
        <v>45595</v>
      </c>
      <c r="C2769" s="2">
        <f>YEAR(Table2[Order Date])</f>
        <v>2024</v>
      </c>
      <c r="D2769" s="2" t="str">
        <f>TEXT(Table2[Order Date],"mmm")</f>
        <v>Oct</v>
      </c>
      <c r="E2769" t="s">
        <v>5534</v>
      </c>
      <c r="F2769" t="s">
        <v>40</v>
      </c>
      <c r="G2769" t="s">
        <v>62</v>
      </c>
      <c r="H2769" t="str">
        <f>VLOOKUP(Table2[[#This Row],[City]], Table46[], 2, FALSE)</f>
        <v>Goa</v>
      </c>
      <c r="I2769" t="s">
        <v>17</v>
      </c>
      <c r="J2769" t="s">
        <v>55</v>
      </c>
      <c r="K2769" t="s">
        <v>5535</v>
      </c>
      <c r="L2769" s="2">
        <v>2</v>
      </c>
      <c r="M2769" s="11">
        <v>44336</v>
      </c>
      <c r="N2769" s="6">
        <v>10</v>
      </c>
      <c r="O2769" s="4">
        <f>Table2[[#This Row],[Discount]]/100</f>
        <v>0.1</v>
      </c>
      <c r="P2769" s="4" t="str">
        <f>IF(Table2[[#This Row],[Discount%]]=0,"No Discount",
IF(Table2[[#This Row],[Discount%]]&lt;=0.1,"Medium Discount",
IF(Table2[[#This Row],[Discount%]]&lt;=0.2,"High Discount")))</f>
        <v>Medium Discount</v>
      </c>
      <c r="Q2769" s="9">
        <f>(Table2[Unit_Price]*Table2[Quantity])*(Table2[Discount]/100)</f>
        <v>8867.2000000000007</v>
      </c>
      <c r="R2769" s="10">
        <v>79804.800000000003</v>
      </c>
      <c r="S2769" s="10">
        <v>17157.689999999999</v>
      </c>
      <c r="T2769" s="4">
        <f>Table2[Profit]/Table2[Sales]</f>
        <v>0.21499571454348609</v>
      </c>
      <c r="U2769" t="s">
        <v>72</v>
      </c>
    </row>
    <row r="2770" spans="1:21" x14ac:dyDescent="0.35">
      <c r="A2770">
        <v>12960</v>
      </c>
      <c r="B2770" s="1">
        <v>45292</v>
      </c>
      <c r="C2770" s="2">
        <f>YEAR(Table2[Order Date])</f>
        <v>2024</v>
      </c>
      <c r="D2770" s="2" t="str">
        <f>TEXT(Table2[Order Date],"mmm")</f>
        <v>Jan</v>
      </c>
      <c r="E2770" t="s">
        <v>5536</v>
      </c>
      <c r="F2770" t="s">
        <v>40</v>
      </c>
      <c r="G2770" t="s">
        <v>103</v>
      </c>
      <c r="H2770" t="str">
        <f>VLOOKUP(Table2[[#This Row],[City]], Table46[], 2, FALSE)</f>
        <v>Gujarat</v>
      </c>
      <c r="I2770" t="s">
        <v>129</v>
      </c>
      <c r="J2770" t="s">
        <v>164</v>
      </c>
      <c r="K2770" t="s">
        <v>5537</v>
      </c>
      <c r="L2770" s="2">
        <v>5</v>
      </c>
      <c r="M2770" s="11">
        <v>74164</v>
      </c>
      <c r="N2770" s="6">
        <v>10</v>
      </c>
      <c r="O2770" s="4">
        <f>Table2[[#This Row],[Discount]]/100</f>
        <v>0.1</v>
      </c>
      <c r="P2770" s="4" t="str">
        <f>IF(Table2[[#This Row],[Discount%]]=0,"No Discount",
IF(Table2[[#This Row],[Discount%]]&lt;=0.1,"Medium Discount",
IF(Table2[[#This Row],[Discount%]]&lt;=0.2,"High Discount")))</f>
        <v>Medium Discount</v>
      </c>
      <c r="Q2770" s="9">
        <f>(Table2[Unit_Price]*Table2[Quantity])*(Table2[Discount]/100)</f>
        <v>37082</v>
      </c>
      <c r="R2770" s="10">
        <v>333738</v>
      </c>
      <c r="S2770" s="10">
        <v>74227.75</v>
      </c>
      <c r="T2770" s="4">
        <f>Table2[Profit]/Table2[Sales]</f>
        <v>0.22241324032624393</v>
      </c>
      <c r="U2770" t="s">
        <v>72</v>
      </c>
    </row>
    <row r="2771" spans="1:21" x14ac:dyDescent="0.35">
      <c r="A2771">
        <v>12961</v>
      </c>
      <c r="B2771" s="1">
        <v>45908</v>
      </c>
      <c r="C2771" s="2">
        <f>YEAR(Table2[Order Date])</f>
        <v>2025</v>
      </c>
      <c r="D2771" s="2" t="str">
        <f>TEXT(Table2[Order Date],"mmm")</f>
        <v>Sep</v>
      </c>
      <c r="E2771" t="s">
        <v>5538</v>
      </c>
      <c r="F2771" t="s">
        <v>15</v>
      </c>
      <c r="G2771" t="s">
        <v>68</v>
      </c>
      <c r="H2771" t="str">
        <f>VLOOKUP(Table2[[#This Row],[City]], Table46[], 2, FALSE)</f>
        <v>Telangana</v>
      </c>
      <c r="I2771" t="s">
        <v>42</v>
      </c>
      <c r="J2771" t="s">
        <v>188</v>
      </c>
      <c r="K2771" t="s">
        <v>5539</v>
      </c>
      <c r="L2771" s="2">
        <v>5</v>
      </c>
      <c r="M2771" s="11">
        <v>79618</v>
      </c>
      <c r="N2771" s="6">
        <v>15</v>
      </c>
      <c r="O2771" s="4">
        <f>Table2[[#This Row],[Discount]]/100</f>
        <v>0.15</v>
      </c>
      <c r="P2771" s="4" t="str">
        <f>IF(Table2[[#This Row],[Discount%]]=0,"No Discount",
IF(Table2[[#This Row],[Discount%]]&lt;=0.1,"Medium Discount",
IF(Table2[[#This Row],[Discount%]]&lt;=0.2,"High Discount")))</f>
        <v>High Discount</v>
      </c>
      <c r="Q2771" s="9">
        <f>(Table2[Unit_Price]*Table2[Quantity])*(Table2[Discount]/100)</f>
        <v>59713.5</v>
      </c>
      <c r="R2771" s="10">
        <v>338376.5</v>
      </c>
      <c r="S2771" s="10">
        <v>60728.83</v>
      </c>
      <c r="T2771" s="4">
        <f>Table2[Profit]/Table2[Sales]</f>
        <v>0.17947118077053223</v>
      </c>
      <c r="U2771" t="s">
        <v>72</v>
      </c>
    </row>
    <row r="2772" spans="1:21" x14ac:dyDescent="0.35">
      <c r="A2772">
        <v>12962</v>
      </c>
      <c r="B2772" s="1">
        <v>45738</v>
      </c>
      <c r="C2772" s="2">
        <f>YEAR(Table2[Order Date])</f>
        <v>2025</v>
      </c>
      <c r="D2772" s="2" t="str">
        <f>TEXT(Table2[Order Date],"mmm")</f>
        <v>Mar</v>
      </c>
      <c r="E2772" t="s">
        <v>5540</v>
      </c>
      <c r="F2772" t="s">
        <v>15</v>
      </c>
      <c r="G2772" t="s">
        <v>68</v>
      </c>
      <c r="H2772" t="str">
        <f>VLOOKUP(Table2[[#This Row],[City]], Table46[], 2, FALSE)</f>
        <v>Telangana</v>
      </c>
      <c r="I2772" t="s">
        <v>75</v>
      </c>
      <c r="J2772" t="s">
        <v>76</v>
      </c>
      <c r="K2772" t="s">
        <v>2072</v>
      </c>
      <c r="L2772" s="2">
        <v>2</v>
      </c>
      <c r="M2772" s="11">
        <v>4773</v>
      </c>
      <c r="N2772" s="6">
        <v>20</v>
      </c>
      <c r="O2772" s="4">
        <f>Table2[[#This Row],[Discount]]/100</f>
        <v>0.2</v>
      </c>
      <c r="P2772" s="4" t="str">
        <f>IF(Table2[[#This Row],[Discount%]]=0,"No Discount",
IF(Table2[[#This Row],[Discount%]]&lt;=0.1,"Medium Discount",
IF(Table2[[#This Row],[Discount%]]&lt;=0.2,"High Discount")))</f>
        <v>High Discount</v>
      </c>
      <c r="Q2772" s="9">
        <f>(Table2[Unit_Price]*Table2[Quantity])*(Table2[Discount]/100)</f>
        <v>1909.2</v>
      </c>
      <c r="R2772" s="10">
        <v>7636.8</v>
      </c>
      <c r="S2772" s="10">
        <v>1172.75</v>
      </c>
      <c r="T2772" s="4">
        <f>Table2[Profit]/Table2[Sales]</f>
        <v>0.15356562958307143</v>
      </c>
      <c r="U2772" t="s">
        <v>72</v>
      </c>
    </row>
    <row r="2773" spans="1:21" x14ac:dyDescent="0.35">
      <c r="A2773">
        <v>12963</v>
      </c>
      <c r="B2773" s="1">
        <v>45854</v>
      </c>
      <c r="C2773" s="2">
        <f>YEAR(Table2[Order Date])</f>
        <v>2025</v>
      </c>
      <c r="D2773" s="2" t="str">
        <f>TEXT(Table2[Order Date],"mmm")</f>
        <v>Jul</v>
      </c>
      <c r="E2773" t="s">
        <v>5541</v>
      </c>
      <c r="F2773" t="s">
        <v>15</v>
      </c>
      <c r="G2773" t="s">
        <v>147</v>
      </c>
      <c r="H2773" t="str">
        <f>VLOOKUP(Table2[[#This Row],[City]], Table46[], 2, FALSE)</f>
        <v>Kerala</v>
      </c>
      <c r="I2773" t="s">
        <v>30</v>
      </c>
      <c r="J2773" t="s">
        <v>104</v>
      </c>
      <c r="K2773" t="s">
        <v>2716</v>
      </c>
      <c r="L2773" s="2">
        <v>5</v>
      </c>
      <c r="M2773" s="11">
        <v>50775</v>
      </c>
      <c r="N2773" s="6">
        <v>0</v>
      </c>
      <c r="O2773" s="4">
        <f>Table2[[#This Row],[Discount]]/100</f>
        <v>0</v>
      </c>
      <c r="P2773" s="4" t="str">
        <f>IF(Table2[[#This Row],[Discount%]]=0,"No Discount",
IF(Table2[[#This Row],[Discount%]]&lt;=0.1,"Medium Discount",
IF(Table2[[#This Row],[Discount%]]&lt;=0.2,"High Discount")))</f>
        <v>No Discount</v>
      </c>
      <c r="Q2773" s="9">
        <f>(Table2[Unit_Price]*Table2[Quantity])*(Table2[Discount]/100)</f>
        <v>0</v>
      </c>
      <c r="R2773" s="10">
        <v>253875</v>
      </c>
      <c r="S2773" s="10">
        <v>22939.3</v>
      </c>
      <c r="T2773" s="4">
        <f>Table2[Profit]/Table2[Sales]</f>
        <v>9.0356671590349574E-2</v>
      </c>
      <c r="U2773" t="s">
        <v>20</v>
      </c>
    </row>
    <row r="2774" spans="1:21" x14ac:dyDescent="0.35">
      <c r="A2774">
        <v>12964</v>
      </c>
      <c r="B2774" s="1">
        <v>45404</v>
      </c>
      <c r="C2774" s="2">
        <f>YEAR(Table2[Order Date])</f>
        <v>2024</v>
      </c>
      <c r="D2774" s="2" t="str">
        <f>TEXT(Table2[Order Date],"mmm")</f>
        <v>Apr</v>
      </c>
      <c r="E2774" t="s">
        <v>5542</v>
      </c>
      <c r="F2774" t="s">
        <v>15</v>
      </c>
      <c r="G2774" t="s">
        <v>93</v>
      </c>
      <c r="H2774" t="str">
        <f>VLOOKUP(Table2[[#This Row],[City]], Table46[], 2, FALSE)</f>
        <v>Tamil Nadu</v>
      </c>
      <c r="I2774" t="s">
        <v>17</v>
      </c>
      <c r="J2774" t="s">
        <v>111</v>
      </c>
      <c r="K2774" t="s">
        <v>1376</v>
      </c>
      <c r="L2774" s="2">
        <v>3</v>
      </c>
      <c r="M2774" s="11">
        <v>12682</v>
      </c>
      <c r="N2774" s="6">
        <v>15</v>
      </c>
      <c r="O2774" s="4">
        <f>Table2[[#This Row],[Discount]]/100</f>
        <v>0.15</v>
      </c>
      <c r="P2774" s="4" t="str">
        <f>IF(Table2[[#This Row],[Discount%]]=0,"No Discount",
IF(Table2[[#This Row],[Discount%]]&lt;=0.1,"Medium Discount",
IF(Table2[[#This Row],[Discount%]]&lt;=0.2,"High Discount")))</f>
        <v>High Discount</v>
      </c>
      <c r="Q2774" s="9">
        <f>(Table2[Unit_Price]*Table2[Quantity])*(Table2[Discount]/100)</f>
        <v>5706.9</v>
      </c>
      <c r="R2774" s="10">
        <v>32339.1</v>
      </c>
      <c r="S2774" s="10">
        <v>6108.21</v>
      </c>
      <c r="T2774" s="4">
        <f>Table2[Profit]/Table2[Sales]</f>
        <v>0.18888002449047747</v>
      </c>
      <c r="U2774" t="s">
        <v>83</v>
      </c>
    </row>
    <row r="2775" spans="1:21" x14ac:dyDescent="0.35">
      <c r="A2775">
        <v>12965</v>
      </c>
      <c r="B2775" s="1">
        <v>45841</v>
      </c>
      <c r="C2775" s="2">
        <f>YEAR(Table2[Order Date])</f>
        <v>2025</v>
      </c>
      <c r="D2775" s="2" t="str">
        <f>TEXT(Table2[Order Date],"mmm")</f>
        <v>Jul</v>
      </c>
      <c r="E2775" t="s">
        <v>5543</v>
      </c>
      <c r="F2775" t="s">
        <v>15</v>
      </c>
      <c r="G2775" t="s">
        <v>147</v>
      </c>
      <c r="H2775" t="str">
        <f>VLOOKUP(Table2[[#This Row],[City]], Table46[], 2, FALSE)</f>
        <v>Kerala</v>
      </c>
      <c r="I2775" t="s">
        <v>86</v>
      </c>
      <c r="J2775" t="s">
        <v>118</v>
      </c>
      <c r="K2775" t="s">
        <v>5544</v>
      </c>
      <c r="L2775" s="2">
        <v>5</v>
      </c>
      <c r="M2775" s="11">
        <v>58035</v>
      </c>
      <c r="N2775" s="6">
        <v>15</v>
      </c>
      <c r="O2775" s="4">
        <f>Table2[[#This Row],[Discount]]/100</f>
        <v>0.15</v>
      </c>
      <c r="P2775" s="4" t="str">
        <f>IF(Table2[[#This Row],[Discount%]]=0,"No Discount",
IF(Table2[[#This Row],[Discount%]]&lt;=0.1,"Medium Discount",
IF(Table2[[#This Row],[Discount%]]&lt;=0.2,"High Discount")))</f>
        <v>High Discount</v>
      </c>
      <c r="Q2775" s="9">
        <f>(Table2[Unit_Price]*Table2[Quantity])*(Table2[Discount]/100)</f>
        <v>43526.25</v>
      </c>
      <c r="R2775" s="10">
        <v>246648.75</v>
      </c>
      <c r="S2775" s="10">
        <v>36963.760000000002</v>
      </c>
      <c r="T2775" s="4">
        <f>Table2[Profit]/Table2[Sales]</f>
        <v>0.14986396647053757</v>
      </c>
      <c r="U2775" t="s">
        <v>83</v>
      </c>
    </row>
    <row r="2776" spans="1:21" x14ac:dyDescent="0.35">
      <c r="A2776">
        <v>12966</v>
      </c>
      <c r="B2776" s="1">
        <v>45453</v>
      </c>
      <c r="C2776" s="2">
        <f>YEAR(Table2[Order Date])</f>
        <v>2024</v>
      </c>
      <c r="D2776" s="2" t="str">
        <f>TEXT(Table2[Order Date],"mmm")</f>
        <v>Jun</v>
      </c>
      <c r="E2776" t="s">
        <v>5545</v>
      </c>
      <c r="F2776" t="s">
        <v>40</v>
      </c>
      <c r="G2776" t="s">
        <v>41</v>
      </c>
      <c r="H2776" t="str">
        <f>VLOOKUP(Table2[[#This Row],[City]], Table46[], 2, FALSE)</f>
        <v>Maharashtra</v>
      </c>
      <c r="I2776" t="s">
        <v>42</v>
      </c>
      <c r="J2776" t="s">
        <v>188</v>
      </c>
      <c r="K2776" t="s">
        <v>5546</v>
      </c>
      <c r="L2776" s="2">
        <v>5</v>
      </c>
      <c r="M2776" s="11">
        <v>73649</v>
      </c>
      <c r="N2776" s="6">
        <v>5</v>
      </c>
      <c r="O2776" s="4">
        <f>Table2[[#This Row],[Discount]]/100</f>
        <v>0.05</v>
      </c>
      <c r="P2776" s="4" t="str">
        <f>IF(Table2[[#This Row],[Discount%]]=0,"No Discount",
IF(Table2[[#This Row],[Discount%]]&lt;=0.1,"Medium Discount",
IF(Table2[[#This Row],[Discount%]]&lt;=0.2,"High Discount")))</f>
        <v>Medium Discount</v>
      </c>
      <c r="Q2776" s="9">
        <f>(Table2[Unit_Price]*Table2[Quantity])*(Table2[Discount]/100)</f>
        <v>18412.25</v>
      </c>
      <c r="R2776" s="10">
        <v>349832.75</v>
      </c>
      <c r="S2776" s="10">
        <v>41408.800000000003</v>
      </c>
      <c r="T2776" s="4">
        <f>Table2[Profit]/Table2[Sales]</f>
        <v>0.11836741985991879</v>
      </c>
      <c r="U2776" t="s">
        <v>33</v>
      </c>
    </row>
    <row r="2777" spans="1:21" x14ac:dyDescent="0.35">
      <c r="A2777">
        <v>12967</v>
      </c>
      <c r="B2777" s="1">
        <v>45656</v>
      </c>
      <c r="C2777" s="2">
        <f>YEAR(Table2[Order Date])</f>
        <v>2024</v>
      </c>
      <c r="D2777" s="2" t="str">
        <f>TEXT(Table2[Order Date],"mmm")</f>
        <v>Dec</v>
      </c>
      <c r="E2777" t="s">
        <v>5547</v>
      </c>
      <c r="F2777" t="s">
        <v>22</v>
      </c>
      <c r="G2777" t="s">
        <v>167</v>
      </c>
      <c r="H2777" t="str">
        <f>VLOOKUP(Table2[[#This Row],[City]], Table46[], 2, FALSE)</f>
        <v>Punjab</v>
      </c>
      <c r="I2777" t="s">
        <v>129</v>
      </c>
      <c r="J2777" t="s">
        <v>148</v>
      </c>
      <c r="K2777" t="s">
        <v>5548</v>
      </c>
      <c r="L2777" s="2">
        <v>5</v>
      </c>
      <c r="M2777" s="11">
        <v>32688</v>
      </c>
      <c r="N2777" s="6">
        <v>10</v>
      </c>
      <c r="O2777" s="4">
        <f>Table2[[#This Row],[Discount]]/100</f>
        <v>0.1</v>
      </c>
      <c r="P2777" s="4" t="str">
        <f>IF(Table2[[#This Row],[Discount%]]=0,"No Discount",
IF(Table2[[#This Row],[Discount%]]&lt;=0.1,"Medium Discount",
IF(Table2[[#This Row],[Discount%]]&lt;=0.2,"High Discount")))</f>
        <v>Medium Discount</v>
      </c>
      <c r="Q2777" s="9">
        <f>(Table2[Unit_Price]*Table2[Quantity])*(Table2[Discount]/100)</f>
        <v>16344</v>
      </c>
      <c r="R2777" s="10">
        <v>147096</v>
      </c>
      <c r="S2777" s="10">
        <v>22451.03</v>
      </c>
      <c r="T2777" s="4">
        <f>Table2[Profit]/Table2[Sales]</f>
        <v>0.1526284195355414</v>
      </c>
      <c r="U2777" t="s">
        <v>83</v>
      </c>
    </row>
    <row r="2778" spans="1:21" x14ac:dyDescent="0.35">
      <c r="A2778">
        <v>12968</v>
      </c>
      <c r="B2778" s="1">
        <v>45614</v>
      </c>
      <c r="C2778" s="2">
        <f>YEAR(Table2[Order Date])</f>
        <v>2024</v>
      </c>
      <c r="D2778" s="2" t="str">
        <f>TEXT(Table2[Order Date],"mmm")</f>
        <v>Nov</v>
      </c>
      <c r="E2778" t="s">
        <v>5549</v>
      </c>
      <c r="F2778" t="s">
        <v>40</v>
      </c>
      <c r="G2778" t="s">
        <v>41</v>
      </c>
      <c r="H2778" t="str">
        <f>VLOOKUP(Table2[[#This Row],[City]], Table46[], 2, FALSE)</f>
        <v>Maharashtra</v>
      </c>
      <c r="I2778" t="s">
        <v>69</v>
      </c>
      <c r="J2778" t="s">
        <v>70</v>
      </c>
      <c r="K2778" t="s">
        <v>5550</v>
      </c>
      <c r="L2778" s="2">
        <v>2</v>
      </c>
      <c r="M2778" s="11">
        <v>43735</v>
      </c>
      <c r="N2778" s="6">
        <v>5</v>
      </c>
      <c r="O2778" s="4">
        <f>Table2[[#This Row],[Discount]]/100</f>
        <v>0.05</v>
      </c>
      <c r="P2778" s="4" t="str">
        <f>IF(Table2[[#This Row],[Discount%]]=0,"No Discount",
IF(Table2[[#This Row],[Discount%]]&lt;=0.1,"Medium Discount",
IF(Table2[[#This Row],[Discount%]]&lt;=0.2,"High Discount")))</f>
        <v>Medium Discount</v>
      </c>
      <c r="Q2778" s="9">
        <f>(Table2[Unit_Price]*Table2[Quantity])*(Table2[Discount]/100)</f>
        <v>4373.5</v>
      </c>
      <c r="R2778" s="10">
        <v>83096.5</v>
      </c>
      <c r="S2778" s="10">
        <v>9017.7900000000009</v>
      </c>
      <c r="T2778" s="4">
        <f>Table2[Profit]/Table2[Sales]</f>
        <v>0.10852189923763336</v>
      </c>
      <c r="U2778" t="s">
        <v>72</v>
      </c>
    </row>
    <row r="2779" spans="1:21" x14ac:dyDescent="0.35">
      <c r="A2779">
        <v>12969</v>
      </c>
      <c r="B2779" s="1">
        <v>45704</v>
      </c>
      <c r="C2779" s="2">
        <f>YEAR(Table2[Order Date])</f>
        <v>2025</v>
      </c>
      <c r="D2779" s="2" t="str">
        <f>TEXT(Table2[Order Date],"mmm")</f>
        <v>Feb</v>
      </c>
      <c r="E2779" t="s">
        <v>5551</v>
      </c>
      <c r="F2779" t="s">
        <v>15</v>
      </c>
      <c r="G2779" t="s">
        <v>174</v>
      </c>
      <c r="H2779" t="str">
        <f>VLOOKUP(Table2[[#This Row],[City]], Table46[], 2, FALSE)</f>
        <v>Tamil Nadu</v>
      </c>
      <c r="I2779" t="s">
        <v>86</v>
      </c>
      <c r="J2779" t="s">
        <v>171</v>
      </c>
      <c r="K2779" t="s">
        <v>5552</v>
      </c>
      <c r="L2779" s="2">
        <v>4</v>
      </c>
      <c r="M2779" s="11">
        <v>38256</v>
      </c>
      <c r="N2779" s="6">
        <v>15</v>
      </c>
      <c r="O2779" s="4">
        <f>Table2[[#This Row],[Discount]]/100</f>
        <v>0.15</v>
      </c>
      <c r="P2779" s="4" t="str">
        <f>IF(Table2[[#This Row],[Discount%]]=0,"No Discount",
IF(Table2[[#This Row],[Discount%]]&lt;=0.1,"Medium Discount",
IF(Table2[[#This Row],[Discount%]]&lt;=0.2,"High Discount")))</f>
        <v>High Discount</v>
      </c>
      <c r="Q2779" s="9">
        <f>(Table2[Unit_Price]*Table2[Quantity])*(Table2[Discount]/100)</f>
        <v>22953.599999999999</v>
      </c>
      <c r="R2779" s="10">
        <v>130070.39999999999</v>
      </c>
      <c r="S2779" s="10">
        <v>21460.14</v>
      </c>
      <c r="T2779" s="4">
        <f>Table2[Profit]/Table2[Sales]</f>
        <v>0.16498865229906268</v>
      </c>
      <c r="U2779" t="s">
        <v>72</v>
      </c>
    </row>
    <row r="2780" spans="1:21" x14ac:dyDescent="0.35">
      <c r="A2780">
        <v>12970</v>
      </c>
      <c r="B2780" s="1">
        <v>45218</v>
      </c>
      <c r="C2780" s="2">
        <f>YEAR(Table2[Order Date])</f>
        <v>2023</v>
      </c>
      <c r="D2780" s="2" t="str">
        <f>TEXT(Table2[Order Date],"mmm")</f>
        <v>Oct</v>
      </c>
      <c r="E2780" t="s">
        <v>5553</v>
      </c>
      <c r="F2780" t="s">
        <v>40</v>
      </c>
      <c r="G2780" t="s">
        <v>41</v>
      </c>
      <c r="H2780" t="str">
        <f>VLOOKUP(Table2[[#This Row],[City]], Table46[], 2, FALSE)</f>
        <v>Maharashtra</v>
      </c>
      <c r="I2780" t="s">
        <v>69</v>
      </c>
      <c r="J2780" t="s">
        <v>115</v>
      </c>
      <c r="K2780" t="s">
        <v>5554</v>
      </c>
      <c r="L2780" s="2">
        <v>2</v>
      </c>
      <c r="M2780" s="11">
        <v>68591</v>
      </c>
      <c r="N2780" s="6">
        <v>0</v>
      </c>
      <c r="O2780" s="4">
        <f>Table2[[#This Row],[Discount]]/100</f>
        <v>0</v>
      </c>
      <c r="P2780" s="4" t="str">
        <f>IF(Table2[[#This Row],[Discount%]]=0,"No Discount",
IF(Table2[[#This Row],[Discount%]]&lt;=0.1,"Medium Discount",
IF(Table2[[#This Row],[Discount%]]&lt;=0.2,"High Discount")))</f>
        <v>No Discount</v>
      </c>
      <c r="Q2780" s="9">
        <f>(Table2[Unit_Price]*Table2[Quantity])*(Table2[Discount]/100)</f>
        <v>0</v>
      </c>
      <c r="R2780" s="10">
        <v>137182</v>
      </c>
      <c r="S2780" s="10">
        <v>12922.77</v>
      </c>
      <c r="T2780" s="4">
        <f>Table2[Profit]/Table2[Sales]</f>
        <v>9.420164453062356E-2</v>
      </c>
      <c r="U2780" t="s">
        <v>72</v>
      </c>
    </row>
    <row r="2781" spans="1:21" x14ac:dyDescent="0.35">
      <c r="A2781">
        <v>12971</v>
      </c>
      <c r="B2781" s="1">
        <v>45356</v>
      </c>
      <c r="C2781" s="2">
        <f>YEAR(Table2[Order Date])</f>
        <v>2024</v>
      </c>
      <c r="D2781" s="2" t="str">
        <f>TEXT(Table2[Order Date],"mmm")</f>
        <v>Mar</v>
      </c>
      <c r="E2781" t="s">
        <v>5555</v>
      </c>
      <c r="F2781" t="s">
        <v>28</v>
      </c>
      <c r="G2781" t="s">
        <v>114</v>
      </c>
      <c r="H2781" t="str">
        <f>VLOOKUP(Table2[[#This Row],[City]], Table46[], 2, FALSE)</f>
        <v>Jharkhand</v>
      </c>
      <c r="I2781" t="s">
        <v>75</v>
      </c>
      <c r="J2781" t="s">
        <v>76</v>
      </c>
      <c r="K2781" t="s">
        <v>4580</v>
      </c>
      <c r="L2781" s="2">
        <v>5</v>
      </c>
      <c r="M2781" s="11">
        <v>21401</v>
      </c>
      <c r="N2781" s="6">
        <v>5</v>
      </c>
      <c r="O2781" s="4">
        <f>Table2[[#This Row],[Discount]]/100</f>
        <v>0.05</v>
      </c>
      <c r="P2781" s="4" t="str">
        <f>IF(Table2[[#This Row],[Discount%]]=0,"No Discount",
IF(Table2[[#This Row],[Discount%]]&lt;=0.1,"Medium Discount",
IF(Table2[[#This Row],[Discount%]]&lt;=0.2,"High Discount")))</f>
        <v>Medium Discount</v>
      </c>
      <c r="Q2781" s="9">
        <f>(Table2[Unit_Price]*Table2[Quantity])*(Table2[Discount]/100)</f>
        <v>5350.25</v>
      </c>
      <c r="R2781" s="10">
        <v>101654.75</v>
      </c>
      <c r="S2781" s="10">
        <v>18872.759999999998</v>
      </c>
      <c r="T2781" s="4">
        <f>Table2[Profit]/Table2[Sales]</f>
        <v>0.1856554661734941</v>
      </c>
      <c r="U2781" t="s">
        <v>83</v>
      </c>
    </row>
    <row r="2782" spans="1:21" x14ac:dyDescent="0.35">
      <c r="A2782">
        <v>12972</v>
      </c>
      <c r="B2782" s="1">
        <v>45216</v>
      </c>
      <c r="C2782" s="2">
        <f>YEAR(Table2[Order Date])</f>
        <v>2023</v>
      </c>
      <c r="D2782" s="2" t="str">
        <f>TEXT(Table2[Order Date],"mmm")</f>
        <v>Oct</v>
      </c>
      <c r="E2782" t="s">
        <v>5556</v>
      </c>
      <c r="F2782" t="s">
        <v>22</v>
      </c>
      <c r="G2782" t="s">
        <v>167</v>
      </c>
      <c r="H2782" t="str">
        <f>VLOOKUP(Table2[[#This Row],[City]], Table46[], 2, FALSE)</f>
        <v>Punjab</v>
      </c>
      <c r="I2782" t="s">
        <v>129</v>
      </c>
      <c r="J2782" t="s">
        <v>168</v>
      </c>
      <c r="K2782" t="s">
        <v>5557</v>
      </c>
      <c r="L2782" s="2">
        <v>3</v>
      </c>
      <c r="M2782" s="11">
        <v>78372</v>
      </c>
      <c r="N2782" s="6">
        <v>15</v>
      </c>
      <c r="O2782" s="4">
        <f>Table2[[#This Row],[Discount]]/100</f>
        <v>0.15</v>
      </c>
      <c r="P2782" s="4" t="str">
        <f>IF(Table2[[#This Row],[Discount%]]=0,"No Discount",
IF(Table2[[#This Row],[Discount%]]&lt;=0.1,"Medium Discount",
IF(Table2[[#This Row],[Discount%]]&lt;=0.2,"High Discount")))</f>
        <v>High Discount</v>
      </c>
      <c r="Q2782" s="9">
        <f>(Table2[Unit_Price]*Table2[Quantity])*(Table2[Discount]/100)</f>
        <v>35267.4</v>
      </c>
      <c r="R2782" s="10">
        <v>199848.6</v>
      </c>
      <c r="S2782" s="10">
        <v>13439.84</v>
      </c>
      <c r="T2782" s="4">
        <f>Table2[Profit]/Table2[Sales]</f>
        <v>6.7250108332007327E-2</v>
      </c>
      <c r="U2782" t="s">
        <v>33</v>
      </c>
    </row>
    <row r="2783" spans="1:21" x14ac:dyDescent="0.35">
      <c r="A2783">
        <v>12974</v>
      </c>
      <c r="B2783" s="1">
        <v>45840</v>
      </c>
      <c r="C2783" s="2">
        <f>YEAR(Table2[Order Date])</f>
        <v>2025</v>
      </c>
      <c r="D2783" s="2" t="str">
        <f>TEXT(Table2[Order Date],"mmm")</f>
        <v>Jul</v>
      </c>
      <c r="E2783" t="s">
        <v>5559</v>
      </c>
      <c r="F2783" t="s">
        <v>22</v>
      </c>
      <c r="G2783" t="s">
        <v>74</v>
      </c>
      <c r="H2783" t="str">
        <f>VLOOKUP(Table2[[#This Row],[City]], Table46[], 2, FALSE)</f>
        <v>Chandigarh</v>
      </c>
      <c r="I2783" t="s">
        <v>69</v>
      </c>
      <c r="J2783" t="s">
        <v>70</v>
      </c>
      <c r="K2783" t="s">
        <v>4897</v>
      </c>
      <c r="L2783" s="2">
        <v>5</v>
      </c>
      <c r="M2783" s="11">
        <v>53140</v>
      </c>
      <c r="N2783" s="6">
        <v>15</v>
      </c>
      <c r="O2783" s="4">
        <f>Table2[[#This Row],[Discount]]/100</f>
        <v>0.15</v>
      </c>
      <c r="P2783" s="4" t="str">
        <f>IF(Table2[[#This Row],[Discount%]]=0,"No Discount",
IF(Table2[[#This Row],[Discount%]]&lt;=0.1,"Medium Discount",
IF(Table2[[#This Row],[Discount%]]&lt;=0.2,"High Discount")))</f>
        <v>High Discount</v>
      </c>
      <c r="Q2783" s="9">
        <f>(Table2[Unit_Price]*Table2[Quantity])*(Table2[Discount]/100)</f>
        <v>39855</v>
      </c>
      <c r="R2783" s="10">
        <v>225845</v>
      </c>
      <c r="S2783" s="10">
        <v>34447.83</v>
      </c>
      <c r="T2783" s="4">
        <f>Table2[Profit]/Table2[Sales]</f>
        <v>0.15252863689698687</v>
      </c>
      <c r="U2783" t="s">
        <v>33</v>
      </c>
    </row>
    <row r="2784" spans="1:21" x14ac:dyDescent="0.35">
      <c r="A2784">
        <v>12975</v>
      </c>
      <c r="B2784" s="1">
        <v>45681</v>
      </c>
      <c r="C2784" s="2">
        <f>YEAR(Table2[Order Date])</f>
        <v>2025</v>
      </c>
      <c r="D2784" s="2" t="str">
        <f>TEXT(Table2[Order Date],"mmm")</f>
        <v>Jan</v>
      </c>
      <c r="E2784" t="s">
        <v>5560</v>
      </c>
      <c r="F2784" t="s">
        <v>15</v>
      </c>
      <c r="G2784" t="s">
        <v>147</v>
      </c>
      <c r="H2784" t="str">
        <f>VLOOKUP(Table2[[#This Row],[City]], Table46[], 2, FALSE)</f>
        <v>Kerala</v>
      </c>
      <c r="I2784" t="s">
        <v>42</v>
      </c>
      <c r="J2784" t="s">
        <v>43</v>
      </c>
      <c r="K2784" t="s">
        <v>44</v>
      </c>
      <c r="L2784" s="2">
        <v>2</v>
      </c>
      <c r="M2784" s="11">
        <v>20018</v>
      </c>
      <c r="N2784" s="6">
        <v>10</v>
      </c>
      <c r="O2784" s="4">
        <f>Table2[[#This Row],[Discount]]/100</f>
        <v>0.1</v>
      </c>
      <c r="P2784" s="4" t="str">
        <f>IF(Table2[[#This Row],[Discount%]]=0,"No Discount",
IF(Table2[[#This Row],[Discount%]]&lt;=0.1,"Medium Discount",
IF(Table2[[#This Row],[Discount%]]&lt;=0.2,"High Discount")))</f>
        <v>Medium Discount</v>
      </c>
      <c r="Q2784" s="9">
        <f>(Table2[Unit_Price]*Table2[Quantity])*(Table2[Discount]/100)</f>
        <v>4003.6000000000004</v>
      </c>
      <c r="R2784" s="10">
        <v>36032.400000000001</v>
      </c>
      <c r="S2784" s="10">
        <v>3694.09</v>
      </c>
      <c r="T2784" s="4">
        <f>Table2[Profit]/Table2[Sales]</f>
        <v>0.10252134190339805</v>
      </c>
      <c r="U2784" t="s">
        <v>72</v>
      </c>
    </row>
    <row r="2785" spans="1:21" x14ac:dyDescent="0.35">
      <c r="A2785">
        <v>12976</v>
      </c>
      <c r="B2785" s="1">
        <v>45465</v>
      </c>
      <c r="C2785" s="2">
        <f>YEAR(Table2[Order Date])</f>
        <v>2024</v>
      </c>
      <c r="D2785" s="2" t="str">
        <f>TEXT(Table2[Order Date],"mmm")</f>
        <v>Jun</v>
      </c>
      <c r="E2785" t="s">
        <v>5561</v>
      </c>
      <c r="F2785" t="s">
        <v>28</v>
      </c>
      <c r="G2785" t="s">
        <v>144</v>
      </c>
      <c r="H2785" t="str">
        <f>VLOOKUP(Table2[[#This Row],[City]], Table46[], 2, FALSE)</f>
        <v>Assam</v>
      </c>
      <c r="I2785" t="s">
        <v>24</v>
      </c>
      <c r="J2785" t="s">
        <v>107</v>
      </c>
      <c r="K2785" t="s">
        <v>4315</v>
      </c>
      <c r="L2785" s="2">
        <v>1</v>
      </c>
      <c r="M2785" s="11">
        <v>57926</v>
      </c>
      <c r="N2785" s="6">
        <v>15</v>
      </c>
      <c r="O2785" s="4">
        <f>Table2[[#This Row],[Discount]]/100</f>
        <v>0.15</v>
      </c>
      <c r="P2785" s="4" t="str">
        <f>IF(Table2[[#This Row],[Discount%]]=0,"No Discount",
IF(Table2[[#This Row],[Discount%]]&lt;=0.1,"Medium Discount",
IF(Table2[[#This Row],[Discount%]]&lt;=0.2,"High Discount")))</f>
        <v>High Discount</v>
      </c>
      <c r="Q2785" s="9">
        <f>(Table2[Unit_Price]*Table2[Quantity])*(Table2[Discount]/100)</f>
        <v>8688.9</v>
      </c>
      <c r="R2785" s="10">
        <v>49237.1</v>
      </c>
      <c r="S2785" s="10">
        <v>6411.26</v>
      </c>
      <c r="T2785" s="4">
        <f>Table2[Profit]/Table2[Sales]</f>
        <v>0.13021197430392936</v>
      </c>
      <c r="U2785" t="s">
        <v>38</v>
      </c>
    </row>
    <row r="2786" spans="1:21" x14ac:dyDescent="0.35">
      <c r="A2786">
        <v>12977</v>
      </c>
      <c r="B2786" s="1">
        <v>45829</v>
      </c>
      <c r="C2786" s="2">
        <f>YEAR(Table2[Order Date])</f>
        <v>2025</v>
      </c>
      <c r="D2786" s="2" t="str">
        <f>TEXT(Table2[Order Date],"mmm")</f>
        <v>Jun</v>
      </c>
      <c r="E2786" t="s">
        <v>5562</v>
      </c>
      <c r="F2786" t="s">
        <v>28</v>
      </c>
      <c r="G2786" t="s">
        <v>35</v>
      </c>
      <c r="H2786" t="str">
        <f>VLOOKUP(Table2[[#This Row],[City]], Table46[], 2, FALSE)</f>
        <v>West Bengal</v>
      </c>
      <c r="I2786" t="s">
        <v>129</v>
      </c>
      <c r="J2786" t="s">
        <v>159</v>
      </c>
      <c r="K2786" t="s">
        <v>5563</v>
      </c>
      <c r="L2786" s="2">
        <v>2</v>
      </c>
      <c r="M2786" s="11">
        <v>18405</v>
      </c>
      <c r="N2786" s="6">
        <v>10</v>
      </c>
      <c r="O2786" s="4">
        <f>Table2[[#This Row],[Discount]]/100</f>
        <v>0.1</v>
      </c>
      <c r="P2786" s="4" t="str">
        <f>IF(Table2[[#This Row],[Discount%]]=0,"No Discount",
IF(Table2[[#This Row],[Discount%]]&lt;=0.1,"Medium Discount",
IF(Table2[[#This Row],[Discount%]]&lt;=0.2,"High Discount")))</f>
        <v>Medium Discount</v>
      </c>
      <c r="Q2786" s="9">
        <f>(Table2[Unit_Price]*Table2[Quantity])*(Table2[Discount]/100)</f>
        <v>3681</v>
      </c>
      <c r="R2786" s="10">
        <v>33129</v>
      </c>
      <c r="S2786" s="10">
        <v>4297.91</v>
      </c>
      <c r="T2786" s="4">
        <f>Table2[Profit]/Table2[Sales]</f>
        <v>0.12973256059645627</v>
      </c>
      <c r="U2786" t="s">
        <v>72</v>
      </c>
    </row>
    <row r="2787" spans="1:21" x14ac:dyDescent="0.35">
      <c r="A2787">
        <v>12978</v>
      </c>
      <c r="B2787" s="1">
        <v>45543</v>
      </c>
      <c r="C2787" s="2">
        <f>YEAR(Table2[Order Date])</f>
        <v>2024</v>
      </c>
      <c r="D2787" s="2" t="str">
        <f>TEXT(Table2[Order Date],"mmm")</f>
        <v>Sep</v>
      </c>
      <c r="E2787" t="s">
        <v>5564</v>
      </c>
      <c r="F2787" t="s">
        <v>15</v>
      </c>
      <c r="G2787" t="s">
        <v>68</v>
      </c>
      <c r="H2787" t="str">
        <f>VLOOKUP(Table2[[#This Row],[City]], Table46[], 2, FALSE)</f>
        <v>Telangana</v>
      </c>
      <c r="I2787" t="s">
        <v>30</v>
      </c>
      <c r="J2787" t="s">
        <v>31</v>
      </c>
      <c r="K2787" t="s">
        <v>5565</v>
      </c>
      <c r="L2787" s="2">
        <v>4</v>
      </c>
      <c r="M2787" s="11">
        <v>61274</v>
      </c>
      <c r="N2787" s="6">
        <v>0</v>
      </c>
      <c r="O2787" s="4">
        <f>Table2[[#This Row],[Discount]]/100</f>
        <v>0</v>
      </c>
      <c r="P2787" s="4" t="str">
        <f>IF(Table2[[#This Row],[Discount%]]=0,"No Discount",
IF(Table2[[#This Row],[Discount%]]&lt;=0.1,"Medium Discount",
IF(Table2[[#This Row],[Discount%]]&lt;=0.2,"High Discount")))</f>
        <v>No Discount</v>
      </c>
      <c r="Q2787" s="9">
        <f>(Table2[Unit_Price]*Table2[Quantity])*(Table2[Discount]/100)</f>
        <v>0</v>
      </c>
      <c r="R2787" s="10">
        <v>245096</v>
      </c>
      <c r="S2787" s="10">
        <v>40659.01</v>
      </c>
      <c r="T2787" s="4">
        <f>Table2[Profit]/Table2[Sales]</f>
        <v>0.16589014100597319</v>
      </c>
      <c r="U2787" t="s">
        <v>72</v>
      </c>
    </row>
    <row r="2788" spans="1:21" x14ac:dyDescent="0.35">
      <c r="A2788">
        <v>12979</v>
      </c>
      <c r="B2788" s="1">
        <v>45520</v>
      </c>
      <c r="C2788" s="2">
        <f>YEAR(Table2[Order Date])</f>
        <v>2024</v>
      </c>
      <c r="D2788" s="2" t="str">
        <f>TEXT(Table2[Order Date],"mmm")</f>
        <v>Aug</v>
      </c>
      <c r="E2788" t="s">
        <v>5566</v>
      </c>
      <c r="F2788" t="s">
        <v>40</v>
      </c>
      <c r="G2788" t="s">
        <v>50</v>
      </c>
      <c r="H2788" t="str">
        <f>VLOOKUP(Table2[[#This Row],[City]], Table46[], 2, FALSE)</f>
        <v>Maharashtra</v>
      </c>
      <c r="I2788" t="s">
        <v>96</v>
      </c>
      <c r="J2788" t="s">
        <v>214</v>
      </c>
      <c r="K2788" t="s">
        <v>5490</v>
      </c>
      <c r="L2788" s="2">
        <v>5</v>
      </c>
      <c r="M2788" s="11">
        <v>3929</v>
      </c>
      <c r="N2788" s="6">
        <v>20</v>
      </c>
      <c r="O2788" s="4">
        <f>Table2[[#This Row],[Discount]]/100</f>
        <v>0.2</v>
      </c>
      <c r="P2788" s="4" t="str">
        <f>IF(Table2[[#This Row],[Discount%]]=0,"No Discount",
IF(Table2[[#This Row],[Discount%]]&lt;=0.1,"Medium Discount",
IF(Table2[[#This Row],[Discount%]]&lt;=0.2,"High Discount")))</f>
        <v>High Discount</v>
      </c>
      <c r="Q2788" s="9">
        <f>(Table2[Unit_Price]*Table2[Quantity])*(Table2[Discount]/100)</f>
        <v>3929</v>
      </c>
      <c r="R2788" s="10">
        <v>15716</v>
      </c>
      <c r="S2788" s="10">
        <v>2467.77</v>
      </c>
      <c r="T2788" s="4">
        <f>Table2[Profit]/Table2[Sales]</f>
        <v>0.15702277933316366</v>
      </c>
      <c r="U2788" t="s">
        <v>20</v>
      </c>
    </row>
    <row r="2789" spans="1:21" x14ac:dyDescent="0.35">
      <c r="A2789">
        <v>12980</v>
      </c>
      <c r="B2789" s="1">
        <v>45354</v>
      </c>
      <c r="C2789" s="2">
        <f>YEAR(Table2[Order Date])</f>
        <v>2024</v>
      </c>
      <c r="D2789" s="2" t="str">
        <f>TEXT(Table2[Order Date],"mmm")</f>
        <v>Mar</v>
      </c>
      <c r="E2789" t="s">
        <v>5567</v>
      </c>
      <c r="F2789" t="s">
        <v>28</v>
      </c>
      <c r="G2789" t="s">
        <v>29</v>
      </c>
      <c r="H2789" t="str">
        <f>VLOOKUP(Table2[[#This Row],[City]], Table46[], 2, FALSE)</f>
        <v>Bihar</v>
      </c>
      <c r="I2789" t="s">
        <v>129</v>
      </c>
      <c r="J2789" t="s">
        <v>148</v>
      </c>
      <c r="K2789" t="s">
        <v>5568</v>
      </c>
      <c r="L2789" s="2">
        <v>2</v>
      </c>
      <c r="M2789" s="11">
        <v>25428</v>
      </c>
      <c r="N2789" s="6">
        <v>10</v>
      </c>
      <c r="O2789" s="4">
        <f>Table2[[#This Row],[Discount]]/100</f>
        <v>0.1</v>
      </c>
      <c r="P2789" s="4" t="str">
        <f>IF(Table2[[#This Row],[Discount%]]=0,"No Discount",
IF(Table2[[#This Row],[Discount%]]&lt;=0.1,"Medium Discount",
IF(Table2[[#This Row],[Discount%]]&lt;=0.2,"High Discount")))</f>
        <v>Medium Discount</v>
      </c>
      <c r="Q2789" s="9">
        <f>(Table2[Unit_Price]*Table2[Quantity])*(Table2[Discount]/100)</f>
        <v>5085.6000000000004</v>
      </c>
      <c r="R2789" s="10">
        <v>45770.400000000001</v>
      </c>
      <c r="S2789" s="10">
        <v>5337.42</v>
      </c>
      <c r="T2789" s="4">
        <f>Table2[Profit]/Table2[Sales]</f>
        <v>0.1166129201405275</v>
      </c>
      <c r="U2789" t="s">
        <v>83</v>
      </c>
    </row>
    <row r="2790" spans="1:21" x14ac:dyDescent="0.35">
      <c r="A2790">
        <v>12981</v>
      </c>
      <c r="B2790" s="1">
        <v>45257</v>
      </c>
      <c r="C2790" s="2">
        <f>YEAR(Table2[Order Date])</f>
        <v>2023</v>
      </c>
      <c r="D2790" s="2" t="str">
        <f>TEXT(Table2[Order Date],"mmm")</f>
        <v>Nov</v>
      </c>
      <c r="E2790" t="s">
        <v>5569</v>
      </c>
      <c r="F2790" t="s">
        <v>40</v>
      </c>
      <c r="G2790" t="s">
        <v>50</v>
      </c>
      <c r="H2790" t="str">
        <f>VLOOKUP(Table2[[#This Row],[City]], Table46[], 2, FALSE)</f>
        <v>Maharashtra</v>
      </c>
      <c r="I2790" t="s">
        <v>30</v>
      </c>
      <c r="J2790" t="s">
        <v>227</v>
      </c>
      <c r="K2790" t="s">
        <v>1242</v>
      </c>
      <c r="L2790" s="2">
        <v>2</v>
      </c>
      <c r="M2790" s="11">
        <v>71944</v>
      </c>
      <c r="N2790" s="6">
        <v>20</v>
      </c>
      <c r="O2790" s="4">
        <f>Table2[[#This Row],[Discount]]/100</f>
        <v>0.2</v>
      </c>
      <c r="P2790" s="4" t="str">
        <f>IF(Table2[[#This Row],[Discount%]]=0,"No Discount",
IF(Table2[[#This Row],[Discount%]]&lt;=0.1,"Medium Discount",
IF(Table2[[#This Row],[Discount%]]&lt;=0.2,"High Discount")))</f>
        <v>High Discount</v>
      </c>
      <c r="Q2790" s="9">
        <f>(Table2[Unit_Price]*Table2[Quantity])*(Table2[Discount]/100)</f>
        <v>28777.600000000002</v>
      </c>
      <c r="R2790" s="10">
        <v>115110.39999999999</v>
      </c>
      <c r="S2790" s="10">
        <v>27950.52</v>
      </c>
      <c r="T2790" s="4">
        <f>Table2[Profit]/Table2[Sales]</f>
        <v>0.24281489769820974</v>
      </c>
      <c r="U2790" t="s">
        <v>38</v>
      </c>
    </row>
    <row r="2791" spans="1:21" x14ac:dyDescent="0.35">
      <c r="A2791">
        <v>12982</v>
      </c>
      <c r="B2791" s="1">
        <v>45534</v>
      </c>
      <c r="C2791" s="2">
        <f>YEAR(Table2[Order Date])</f>
        <v>2024</v>
      </c>
      <c r="D2791" s="2" t="str">
        <f>TEXT(Table2[Order Date],"mmm")</f>
        <v>Aug</v>
      </c>
      <c r="E2791" t="s">
        <v>5570</v>
      </c>
      <c r="F2791" t="s">
        <v>22</v>
      </c>
      <c r="G2791" t="s">
        <v>167</v>
      </c>
      <c r="H2791" t="str">
        <f>VLOOKUP(Table2[[#This Row],[City]], Table46[], 2, FALSE)</f>
        <v>Punjab</v>
      </c>
      <c r="I2791" t="s">
        <v>69</v>
      </c>
      <c r="J2791" t="s">
        <v>70</v>
      </c>
      <c r="K2791" t="s">
        <v>2681</v>
      </c>
      <c r="L2791" s="2">
        <v>4</v>
      </c>
      <c r="M2791" s="11">
        <v>19670</v>
      </c>
      <c r="N2791" s="6">
        <v>20</v>
      </c>
      <c r="O2791" s="4">
        <f>Table2[[#This Row],[Discount]]/100</f>
        <v>0.2</v>
      </c>
      <c r="P2791" s="4" t="str">
        <f>IF(Table2[[#This Row],[Discount%]]=0,"No Discount",
IF(Table2[[#This Row],[Discount%]]&lt;=0.1,"Medium Discount",
IF(Table2[[#This Row],[Discount%]]&lt;=0.2,"High Discount")))</f>
        <v>High Discount</v>
      </c>
      <c r="Q2791" s="9">
        <f>(Table2[Unit_Price]*Table2[Quantity])*(Table2[Discount]/100)</f>
        <v>15736</v>
      </c>
      <c r="R2791" s="10">
        <v>62944</v>
      </c>
      <c r="S2791" s="10">
        <v>10997.43</v>
      </c>
      <c r="T2791" s="4">
        <f>Table2[Profit]/Table2[Sales]</f>
        <v>0.1747176855617692</v>
      </c>
      <c r="U2791" t="s">
        <v>38</v>
      </c>
    </row>
    <row r="2792" spans="1:21" x14ac:dyDescent="0.35">
      <c r="A2792">
        <v>12984</v>
      </c>
      <c r="B2792" s="1">
        <v>45649</v>
      </c>
      <c r="C2792" s="2">
        <f>YEAR(Table2[Order Date])</f>
        <v>2024</v>
      </c>
      <c r="D2792" s="2" t="str">
        <f>TEXT(Table2[Order Date],"mmm")</f>
        <v>Dec</v>
      </c>
      <c r="E2792" t="s">
        <v>5571</v>
      </c>
      <c r="F2792" t="s">
        <v>15</v>
      </c>
      <c r="G2792" t="s">
        <v>68</v>
      </c>
      <c r="H2792" t="str">
        <f>VLOOKUP(Table2[[#This Row],[City]], Table46[], 2, FALSE)</f>
        <v>Telangana</v>
      </c>
      <c r="I2792" t="s">
        <v>75</v>
      </c>
      <c r="J2792" t="s">
        <v>240</v>
      </c>
      <c r="K2792" t="s">
        <v>5572</v>
      </c>
      <c r="L2792" s="2">
        <v>1</v>
      </c>
      <c r="M2792" s="11">
        <v>9382</v>
      </c>
      <c r="N2792" s="6">
        <v>5</v>
      </c>
      <c r="O2792" s="4">
        <f>Table2[[#This Row],[Discount]]/100</f>
        <v>0.05</v>
      </c>
      <c r="P2792" s="4" t="str">
        <f>IF(Table2[[#This Row],[Discount%]]=0,"No Discount",
IF(Table2[[#This Row],[Discount%]]&lt;=0.1,"Medium Discount",
IF(Table2[[#This Row],[Discount%]]&lt;=0.2,"High Discount")))</f>
        <v>Medium Discount</v>
      </c>
      <c r="Q2792" s="9">
        <f>(Table2[Unit_Price]*Table2[Quantity])*(Table2[Discount]/100)</f>
        <v>469.1</v>
      </c>
      <c r="R2792" s="10">
        <v>8912.9</v>
      </c>
      <c r="S2792" s="10">
        <v>547.48</v>
      </c>
      <c r="T2792" s="4">
        <f>Table2[Profit]/Table2[Sales]</f>
        <v>6.1425574167779294E-2</v>
      </c>
      <c r="U2792" t="s">
        <v>20</v>
      </c>
    </row>
    <row r="2793" spans="1:21" x14ac:dyDescent="0.35">
      <c r="A2793">
        <v>12985</v>
      </c>
      <c r="B2793" s="1">
        <v>45648</v>
      </c>
      <c r="C2793" s="2">
        <f>YEAR(Table2[Order Date])</f>
        <v>2024</v>
      </c>
      <c r="D2793" s="2" t="str">
        <f>TEXT(Table2[Order Date],"mmm")</f>
        <v>Dec</v>
      </c>
      <c r="E2793" t="s">
        <v>5573</v>
      </c>
      <c r="F2793" t="s">
        <v>15</v>
      </c>
      <c r="G2793" t="s">
        <v>68</v>
      </c>
      <c r="H2793" t="str">
        <f>VLOOKUP(Table2[[#This Row],[City]], Table46[], 2, FALSE)</f>
        <v>Telangana</v>
      </c>
      <c r="I2793" t="s">
        <v>96</v>
      </c>
      <c r="J2793" t="s">
        <v>214</v>
      </c>
      <c r="K2793" t="s">
        <v>5574</v>
      </c>
      <c r="L2793" s="2">
        <v>2</v>
      </c>
      <c r="M2793" s="11">
        <v>77925</v>
      </c>
      <c r="N2793" s="6">
        <v>20</v>
      </c>
      <c r="O2793" s="4">
        <f>Table2[[#This Row],[Discount]]/100</f>
        <v>0.2</v>
      </c>
      <c r="P2793" s="4" t="str">
        <f>IF(Table2[[#This Row],[Discount%]]=0,"No Discount",
IF(Table2[[#This Row],[Discount%]]&lt;=0.1,"Medium Discount",
IF(Table2[[#This Row],[Discount%]]&lt;=0.2,"High Discount")))</f>
        <v>High Discount</v>
      </c>
      <c r="Q2793" s="9">
        <f>(Table2[Unit_Price]*Table2[Quantity])*(Table2[Discount]/100)</f>
        <v>31170</v>
      </c>
      <c r="R2793" s="10">
        <v>124680</v>
      </c>
      <c r="S2793" s="10">
        <v>29388.7</v>
      </c>
      <c r="T2793" s="4">
        <f>Table2[Profit]/Table2[Sales]</f>
        <v>0.23571302534488289</v>
      </c>
      <c r="U2793" t="s">
        <v>33</v>
      </c>
    </row>
    <row r="2794" spans="1:21" x14ac:dyDescent="0.35">
      <c r="A2794">
        <v>12986</v>
      </c>
      <c r="B2794" s="1">
        <v>45219</v>
      </c>
      <c r="C2794" s="2">
        <f>YEAR(Table2[Order Date])</f>
        <v>2023</v>
      </c>
      <c r="D2794" s="2" t="str">
        <f>TEXT(Table2[Order Date],"mmm")</f>
        <v>Oct</v>
      </c>
      <c r="E2794" t="s">
        <v>5575</v>
      </c>
      <c r="F2794" t="s">
        <v>40</v>
      </c>
      <c r="G2794" t="s">
        <v>103</v>
      </c>
      <c r="H2794" t="str">
        <f>VLOOKUP(Table2[[#This Row],[City]], Table46[], 2, FALSE)</f>
        <v>Gujarat</v>
      </c>
      <c r="I2794" t="s">
        <v>46</v>
      </c>
      <c r="J2794" t="s">
        <v>126</v>
      </c>
      <c r="K2794" t="s">
        <v>5576</v>
      </c>
      <c r="L2794" s="2">
        <v>1</v>
      </c>
      <c r="M2794" s="11">
        <v>9490</v>
      </c>
      <c r="N2794" s="6">
        <v>5</v>
      </c>
      <c r="O2794" s="4">
        <f>Table2[[#This Row],[Discount]]/100</f>
        <v>0.05</v>
      </c>
      <c r="P2794" s="4" t="str">
        <f>IF(Table2[[#This Row],[Discount%]]=0,"No Discount",
IF(Table2[[#This Row],[Discount%]]&lt;=0.1,"Medium Discount",
IF(Table2[[#This Row],[Discount%]]&lt;=0.2,"High Discount")))</f>
        <v>Medium Discount</v>
      </c>
      <c r="Q2794" s="9">
        <f>(Table2[Unit_Price]*Table2[Quantity])*(Table2[Discount]/100)</f>
        <v>474.5</v>
      </c>
      <c r="R2794" s="10">
        <v>9015.5</v>
      </c>
      <c r="S2794" s="10">
        <v>714.35</v>
      </c>
      <c r="T2794" s="4">
        <f>Table2[Profit]/Table2[Sales]</f>
        <v>7.9235760634462873E-2</v>
      </c>
      <c r="U2794" t="s">
        <v>20</v>
      </c>
    </row>
    <row r="2795" spans="1:21" x14ac:dyDescent="0.35">
      <c r="A2795">
        <v>12987</v>
      </c>
      <c r="B2795" s="1">
        <v>45762</v>
      </c>
      <c r="C2795" s="2">
        <f>YEAR(Table2[Order Date])</f>
        <v>2025</v>
      </c>
      <c r="D2795" s="2" t="str">
        <f>TEXT(Table2[Order Date],"mmm")</f>
        <v>Apr</v>
      </c>
      <c r="E2795" t="s">
        <v>5577</v>
      </c>
      <c r="F2795" t="s">
        <v>22</v>
      </c>
      <c r="G2795" t="s">
        <v>23</v>
      </c>
      <c r="H2795" t="str">
        <f>VLOOKUP(Table2[[#This Row],[City]], Table46[], 2, FALSE)</f>
        <v>Delhi</v>
      </c>
      <c r="I2795" t="s">
        <v>96</v>
      </c>
      <c r="J2795" t="s">
        <v>156</v>
      </c>
      <c r="K2795" t="s">
        <v>5578</v>
      </c>
      <c r="L2795" s="2">
        <v>3</v>
      </c>
      <c r="M2795" s="11">
        <v>30925</v>
      </c>
      <c r="N2795" s="6">
        <v>10</v>
      </c>
      <c r="O2795" s="4">
        <f>Table2[[#This Row],[Discount]]/100</f>
        <v>0.1</v>
      </c>
      <c r="P2795" s="4" t="str">
        <f>IF(Table2[[#This Row],[Discount%]]=0,"No Discount",
IF(Table2[[#This Row],[Discount%]]&lt;=0.1,"Medium Discount",
IF(Table2[[#This Row],[Discount%]]&lt;=0.2,"High Discount")))</f>
        <v>Medium Discount</v>
      </c>
      <c r="Q2795" s="9">
        <f>(Table2[Unit_Price]*Table2[Quantity])*(Table2[Discount]/100)</f>
        <v>9277.5</v>
      </c>
      <c r="R2795" s="10">
        <v>83497.5</v>
      </c>
      <c r="S2795" s="10">
        <v>11950.92</v>
      </c>
      <c r="T2795" s="4">
        <f>Table2[Profit]/Table2[Sales]</f>
        <v>0.14312907572082997</v>
      </c>
      <c r="U2795" t="s">
        <v>20</v>
      </c>
    </row>
    <row r="2796" spans="1:21" x14ac:dyDescent="0.35">
      <c r="A2796">
        <v>12988</v>
      </c>
      <c r="B2796" s="1">
        <v>45611</v>
      </c>
      <c r="C2796" s="2">
        <f>YEAR(Table2[Order Date])</f>
        <v>2024</v>
      </c>
      <c r="D2796" s="2" t="str">
        <f>TEXT(Table2[Order Date],"mmm")</f>
        <v>Nov</v>
      </c>
      <c r="E2796" t="s">
        <v>5579</v>
      </c>
      <c r="F2796" t="s">
        <v>40</v>
      </c>
      <c r="G2796" t="s">
        <v>103</v>
      </c>
      <c r="H2796" t="str">
        <f>VLOOKUP(Table2[[#This Row],[City]], Table46[], 2, FALSE)</f>
        <v>Gujarat</v>
      </c>
      <c r="I2796" t="s">
        <v>69</v>
      </c>
      <c r="J2796" t="s">
        <v>151</v>
      </c>
      <c r="K2796" t="s">
        <v>5580</v>
      </c>
      <c r="L2796" s="2">
        <v>1</v>
      </c>
      <c r="M2796" s="11">
        <v>79574</v>
      </c>
      <c r="N2796" s="6">
        <v>5</v>
      </c>
      <c r="O2796" s="4">
        <f>Table2[[#This Row],[Discount]]/100</f>
        <v>0.05</v>
      </c>
      <c r="P2796" s="4" t="str">
        <f>IF(Table2[[#This Row],[Discount%]]=0,"No Discount",
IF(Table2[[#This Row],[Discount%]]&lt;=0.1,"Medium Discount",
IF(Table2[[#This Row],[Discount%]]&lt;=0.2,"High Discount")))</f>
        <v>Medium Discount</v>
      </c>
      <c r="Q2796" s="9">
        <f>(Table2[Unit_Price]*Table2[Quantity])*(Table2[Discount]/100)</f>
        <v>3978.7000000000003</v>
      </c>
      <c r="R2796" s="10">
        <v>75595.3</v>
      </c>
      <c r="S2796" s="10">
        <v>15580.38</v>
      </c>
      <c r="T2796" s="4">
        <f>Table2[Profit]/Table2[Sales]</f>
        <v>0.20610249579008216</v>
      </c>
      <c r="U2796" t="s">
        <v>72</v>
      </c>
    </row>
    <row r="2797" spans="1:21" x14ac:dyDescent="0.35">
      <c r="A2797">
        <v>12989</v>
      </c>
      <c r="B2797" s="1">
        <v>45307</v>
      </c>
      <c r="C2797" s="2">
        <f>YEAR(Table2[Order Date])</f>
        <v>2024</v>
      </c>
      <c r="D2797" s="2" t="str">
        <f>TEXT(Table2[Order Date],"mmm")</f>
        <v>Jan</v>
      </c>
      <c r="E2797" t="s">
        <v>5581</v>
      </c>
      <c r="F2797" t="s">
        <v>28</v>
      </c>
      <c r="G2797" t="s">
        <v>29</v>
      </c>
      <c r="H2797" t="str">
        <f>VLOOKUP(Table2[[#This Row],[City]], Table46[], 2, FALSE)</f>
        <v>Bihar</v>
      </c>
      <c r="I2797" t="s">
        <v>42</v>
      </c>
      <c r="J2797" t="s">
        <v>188</v>
      </c>
      <c r="K2797" t="s">
        <v>5582</v>
      </c>
      <c r="L2797" s="2">
        <v>4</v>
      </c>
      <c r="M2797" s="11">
        <v>5233</v>
      </c>
      <c r="N2797" s="6">
        <v>0</v>
      </c>
      <c r="O2797" s="4">
        <f>Table2[[#This Row],[Discount]]/100</f>
        <v>0</v>
      </c>
      <c r="P2797" s="4" t="str">
        <f>IF(Table2[[#This Row],[Discount%]]=0,"No Discount",
IF(Table2[[#This Row],[Discount%]]&lt;=0.1,"Medium Discount",
IF(Table2[[#This Row],[Discount%]]&lt;=0.2,"High Discount")))</f>
        <v>No Discount</v>
      </c>
      <c r="Q2797" s="9">
        <f>(Table2[Unit_Price]*Table2[Quantity])*(Table2[Discount]/100)</f>
        <v>0</v>
      </c>
      <c r="R2797" s="10">
        <v>20932</v>
      </c>
      <c r="S2797" s="10">
        <v>3998.28</v>
      </c>
      <c r="T2797" s="4">
        <f>Table2[Profit]/Table2[Sales]</f>
        <v>0.19101280336327156</v>
      </c>
      <c r="U2797" t="s">
        <v>72</v>
      </c>
    </row>
    <row r="2798" spans="1:21" x14ac:dyDescent="0.35">
      <c r="A2798">
        <v>12990</v>
      </c>
      <c r="B2798" s="1">
        <v>45539</v>
      </c>
      <c r="C2798" s="2">
        <f>YEAR(Table2[Order Date])</f>
        <v>2024</v>
      </c>
      <c r="D2798" s="2" t="str">
        <f>TEXT(Table2[Order Date],"mmm")</f>
        <v>Sep</v>
      </c>
      <c r="E2798" t="s">
        <v>5583</v>
      </c>
      <c r="F2798" t="s">
        <v>40</v>
      </c>
      <c r="G2798" t="s">
        <v>62</v>
      </c>
      <c r="H2798" t="str">
        <f>VLOOKUP(Table2[[#This Row],[City]], Table46[], 2, FALSE)</f>
        <v>Goa</v>
      </c>
      <c r="I2798" t="s">
        <v>46</v>
      </c>
      <c r="J2798" t="s">
        <v>141</v>
      </c>
      <c r="K2798" t="s">
        <v>2634</v>
      </c>
      <c r="L2798" s="2">
        <v>2</v>
      </c>
      <c r="M2798" s="11">
        <v>50534</v>
      </c>
      <c r="N2798" s="6">
        <v>10</v>
      </c>
      <c r="O2798" s="4">
        <f>Table2[[#This Row],[Discount]]/100</f>
        <v>0.1</v>
      </c>
      <c r="P2798" s="4" t="str">
        <f>IF(Table2[[#This Row],[Discount%]]=0,"No Discount",
IF(Table2[[#This Row],[Discount%]]&lt;=0.1,"Medium Discount",
IF(Table2[[#This Row],[Discount%]]&lt;=0.2,"High Discount")))</f>
        <v>Medium Discount</v>
      </c>
      <c r="Q2798" s="9">
        <f>(Table2[Unit_Price]*Table2[Quantity])*(Table2[Discount]/100)</f>
        <v>10106.800000000001</v>
      </c>
      <c r="R2798" s="10">
        <v>90961.2</v>
      </c>
      <c r="S2798" s="10">
        <v>11817.29</v>
      </c>
      <c r="T2798" s="4">
        <f>Table2[Profit]/Table2[Sales]</f>
        <v>0.12991572230797307</v>
      </c>
      <c r="U2798" t="s">
        <v>83</v>
      </c>
    </row>
    <row r="2799" spans="1:21" x14ac:dyDescent="0.35">
      <c r="A2799">
        <v>12991</v>
      </c>
      <c r="B2799" s="1">
        <v>45367</v>
      </c>
      <c r="C2799" s="2">
        <f>YEAR(Table2[Order Date])</f>
        <v>2024</v>
      </c>
      <c r="D2799" s="2" t="str">
        <f>TEXT(Table2[Order Date],"mmm")</f>
        <v>Mar</v>
      </c>
      <c r="E2799" t="s">
        <v>5584</v>
      </c>
      <c r="F2799" t="s">
        <v>22</v>
      </c>
      <c r="G2799" t="s">
        <v>23</v>
      </c>
      <c r="H2799" t="str">
        <f>VLOOKUP(Table2[[#This Row],[City]], Table46[], 2, FALSE)</f>
        <v>Delhi</v>
      </c>
      <c r="I2799" t="s">
        <v>46</v>
      </c>
      <c r="J2799" t="s">
        <v>126</v>
      </c>
      <c r="K2799" t="s">
        <v>5585</v>
      </c>
      <c r="L2799" s="2">
        <v>1</v>
      </c>
      <c r="M2799" s="11">
        <v>79891</v>
      </c>
      <c r="N2799" s="6">
        <v>5</v>
      </c>
      <c r="O2799" s="4">
        <f>Table2[[#This Row],[Discount]]/100</f>
        <v>0.05</v>
      </c>
      <c r="P2799" s="4" t="str">
        <f>IF(Table2[[#This Row],[Discount%]]=0,"No Discount",
IF(Table2[[#This Row],[Discount%]]&lt;=0.1,"Medium Discount",
IF(Table2[[#This Row],[Discount%]]&lt;=0.2,"High Discount")))</f>
        <v>Medium Discount</v>
      </c>
      <c r="Q2799" s="9">
        <f>(Table2[Unit_Price]*Table2[Quantity])*(Table2[Discount]/100)</f>
        <v>3994.55</v>
      </c>
      <c r="R2799" s="10">
        <v>75896.45</v>
      </c>
      <c r="S2799" s="10">
        <v>6114.17</v>
      </c>
      <c r="T2799" s="4">
        <f>Table2[Profit]/Table2[Sales]</f>
        <v>8.0559367401242088E-2</v>
      </c>
      <c r="U2799" t="s">
        <v>83</v>
      </c>
    </row>
    <row r="2800" spans="1:21" x14ac:dyDescent="0.35">
      <c r="A2800">
        <v>12992</v>
      </c>
      <c r="B2800" s="1">
        <v>45858</v>
      </c>
      <c r="C2800" s="2">
        <f>YEAR(Table2[Order Date])</f>
        <v>2025</v>
      </c>
      <c r="D2800" s="2" t="str">
        <f>TEXT(Table2[Order Date],"mmm")</f>
        <v>Jul</v>
      </c>
      <c r="E2800" t="s">
        <v>5586</v>
      </c>
      <c r="F2800" t="s">
        <v>28</v>
      </c>
      <c r="G2800" t="s">
        <v>29</v>
      </c>
      <c r="H2800" t="str">
        <f>VLOOKUP(Table2[[#This Row],[City]], Table46[], 2, FALSE)</f>
        <v>Bihar</v>
      </c>
      <c r="I2800" t="s">
        <v>17</v>
      </c>
      <c r="J2800" t="s">
        <v>18</v>
      </c>
      <c r="K2800" t="s">
        <v>5587</v>
      </c>
      <c r="L2800" s="2">
        <v>2</v>
      </c>
      <c r="M2800" s="11">
        <v>20984</v>
      </c>
      <c r="N2800" s="6">
        <v>15</v>
      </c>
      <c r="O2800" s="4">
        <f>Table2[[#This Row],[Discount]]/100</f>
        <v>0.15</v>
      </c>
      <c r="P2800" s="4" t="str">
        <f>IF(Table2[[#This Row],[Discount%]]=0,"No Discount",
IF(Table2[[#This Row],[Discount%]]&lt;=0.1,"Medium Discount",
IF(Table2[[#This Row],[Discount%]]&lt;=0.2,"High Discount")))</f>
        <v>High Discount</v>
      </c>
      <c r="Q2800" s="9">
        <f>(Table2[Unit_Price]*Table2[Quantity])*(Table2[Discount]/100)</f>
        <v>6295.2</v>
      </c>
      <c r="R2800" s="10">
        <v>35672.800000000003</v>
      </c>
      <c r="S2800" s="10">
        <v>2566.54</v>
      </c>
      <c r="T2800" s="4">
        <f>Table2[Profit]/Table2[Sales]</f>
        <v>7.1946693278912774E-2</v>
      </c>
      <c r="U2800" t="s">
        <v>72</v>
      </c>
    </row>
    <row r="2801" spans="1:21" x14ac:dyDescent="0.35">
      <c r="A2801">
        <v>12993</v>
      </c>
      <c r="B2801" s="1">
        <v>45384</v>
      </c>
      <c r="C2801" s="2">
        <f>YEAR(Table2[Order Date])</f>
        <v>2024</v>
      </c>
      <c r="D2801" s="2" t="str">
        <f>TEXT(Table2[Order Date],"mmm")</f>
        <v>Apr</v>
      </c>
      <c r="E2801" t="s">
        <v>5588</v>
      </c>
      <c r="F2801" t="s">
        <v>22</v>
      </c>
      <c r="G2801" t="s">
        <v>54</v>
      </c>
      <c r="H2801" t="str">
        <f>VLOOKUP(Table2[[#This Row],[City]], Table46[], 2, FALSE)</f>
        <v>Uttar Pradesh</v>
      </c>
      <c r="I2801" t="s">
        <v>42</v>
      </c>
      <c r="J2801" t="s">
        <v>446</v>
      </c>
      <c r="K2801" t="s">
        <v>3210</v>
      </c>
      <c r="L2801" s="2">
        <v>2</v>
      </c>
      <c r="M2801" s="11">
        <v>51569</v>
      </c>
      <c r="N2801" s="6">
        <v>15</v>
      </c>
      <c r="O2801" s="4">
        <f>Table2[[#This Row],[Discount]]/100</f>
        <v>0.15</v>
      </c>
      <c r="P2801" s="4" t="str">
        <f>IF(Table2[[#This Row],[Discount%]]=0,"No Discount",
IF(Table2[[#This Row],[Discount%]]&lt;=0.1,"Medium Discount",
IF(Table2[[#This Row],[Discount%]]&lt;=0.2,"High Discount")))</f>
        <v>High Discount</v>
      </c>
      <c r="Q2801" s="9">
        <f>(Table2[Unit_Price]*Table2[Quantity])*(Table2[Discount]/100)</f>
        <v>15470.699999999999</v>
      </c>
      <c r="R2801" s="10">
        <v>87667.3</v>
      </c>
      <c r="S2801" s="10">
        <v>21791.96</v>
      </c>
      <c r="T2801" s="4">
        <f>Table2[Profit]/Table2[Sales]</f>
        <v>0.24857569470030444</v>
      </c>
      <c r="U2801" t="s">
        <v>33</v>
      </c>
    </row>
    <row r="2802" spans="1:21" x14ac:dyDescent="0.35">
      <c r="A2802">
        <v>12994</v>
      </c>
      <c r="B2802" s="1">
        <v>45293</v>
      </c>
      <c r="C2802" s="2">
        <f>YEAR(Table2[Order Date])</f>
        <v>2024</v>
      </c>
      <c r="D2802" s="2" t="str">
        <f>TEXT(Table2[Order Date],"mmm")</f>
        <v>Jan</v>
      </c>
      <c r="E2802" t="s">
        <v>5589</v>
      </c>
      <c r="F2802" t="s">
        <v>15</v>
      </c>
      <c r="G2802" t="s">
        <v>93</v>
      </c>
      <c r="H2802" t="str">
        <f>VLOOKUP(Table2[[#This Row],[City]], Table46[], 2, FALSE)</f>
        <v>Tamil Nadu</v>
      </c>
      <c r="I2802" t="s">
        <v>86</v>
      </c>
      <c r="J2802" t="s">
        <v>296</v>
      </c>
      <c r="K2802" t="s">
        <v>4340</v>
      </c>
      <c r="L2802" s="2">
        <v>1</v>
      </c>
      <c r="M2802" s="11">
        <v>46498</v>
      </c>
      <c r="N2802" s="6">
        <v>15</v>
      </c>
      <c r="O2802" s="4">
        <f>Table2[[#This Row],[Discount]]/100</f>
        <v>0.15</v>
      </c>
      <c r="P2802" s="4" t="str">
        <f>IF(Table2[[#This Row],[Discount%]]=0,"No Discount",
IF(Table2[[#This Row],[Discount%]]&lt;=0.1,"Medium Discount",
IF(Table2[[#This Row],[Discount%]]&lt;=0.2,"High Discount")))</f>
        <v>High Discount</v>
      </c>
      <c r="Q2802" s="9">
        <f>(Table2[Unit_Price]*Table2[Quantity])*(Table2[Discount]/100)</f>
        <v>6974.7</v>
      </c>
      <c r="R2802" s="10">
        <v>39523.300000000003</v>
      </c>
      <c r="S2802" s="10">
        <v>4002.98</v>
      </c>
      <c r="T2802" s="4">
        <f>Table2[Profit]/Table2[Sales]</f>
        <v>0.10128152254492918</v>
      </c>
      <c r="U2802" t="s">
        <v>20</v>
      </c>
    </row>
    <row r="2803" spans="1:21" x14ac:dyDescent="0.35">
      <c r="A2803">
        <v>12996</v>
      </c>
      <c r="B2803" s="1">
        <v>45458</v>
      </c>
      <c r="C2803" s="2">
        <f>YEAR(Table2[Order Date])</f>
        <v>2024</v>
      </c>
      <c r="D2803" s="2" t="str">
        <f>TEXT(Table2[Order Date],"mmm")</f>
        <v>Jun</v>
      </c>
      <c r="E2803" t="s">
        <v>5591</v>
      </c>
      <c r="F2803" t="s">
        <v>40</v>
      </c>
      <c r="G2803" t="s">
        <v>41</v>
      </c>
      <c r="H2803" t="str">
        <f>VLOOKUP(Table2[[#This Row],[City]], Table46[], 2, FALSE)</f>
        <v>Maharashtra</v>
      </c>
      <c r="I2803" t="s">
        <v>69</v>
      </c>
      <c r="J2803" t="s">
        <v>123</v>
      </c>
      <c r="K2803" t="s">
        <v>5592</v>
      </c>
      <c r="L2803" s="2">
        <v>2</v>
      </c>
      <c r="M2803" s="11">
        <v>9157</v>
      </c>
      <c r="N2803" s="6">
        <v>5</v>
      </c>
      <c r="O2803" s="4">
        <f>Table2[[#This Row],[Discount]]/100</f>
        <v>0.05</v>
      </c>
      <c r="P2803" s="4" t="str">
        <f>IF(Table2[[#This Row],[Discount%]]=0,"No Discount",
IF(Table2[[#This Row],[Discount%]]&lt;=0.1,"Medium Discount",
IF(Table2[[#This Row],[Discount%]]&lt;=0.2,"High Discount")))</f>
        <v>Medium Discount</v>
      </c>
      <c r="Q2803" s="9">
        <f>(Table2[Unit_Price]*Table2[Quantity])*(Table2[Discount]/100)</f>
        <v>915.7</v>
      </c>
      <c r="R2803" s="10">
        <v>17398.3</v>
      </c>
      <c r="S2803" s="10">
        <v>3437.35</v>
      </c>
      <c r="T2803" s="4">
        <f>Table2[Profit]/Table2[Sales]</f>
        <v>0.19756815321037113</v>
      </c>
      <c r="U2803" t="s">
        <v>83</v>
      </c>
    </row>
    <row r="2804" spans="1:21" x14ac:dyDescent="0.35">
      <c r="A2804">
        <v>12997</v>
      </c>
      <c r="B2804" s="1">
        <v>45404</v>
      </c>
      <c r="C2804" s="2">
        <f>YEAR(Table2[Order Date])</f>
        <v>2024</v>
      </c>
      <c r="D2804" s="2" t="str">
        <f>TEXT(Table2[Order Date],"mmm")</f>
        <v>Apr</v>
      </c>
      <c r="E2804" t="s">
        <v>5593</v>
      </c>
      <c r="F2804" t="s">
        <v>40</v>
      </c>
      <c r="G2804" t="s">
        <v>110</v>
      </c>
      <c r="H2804" t="str">
        <f>VLOOKUP(Table2[[#This Row],[City]], Table46[], 2, FALSE)</f>
        <v>Gujarat</v>
      </c>
      <c r="I2804" t="s">
        <v>69</v>
      </c>
      <c r="J2804" t="s">
        <v>151</v>
      </c>
      <c r="K2804" t="s">
        <v>152</v>
      </c>
      <c r="L2804" s="2">
        <v>3</v>
      </c>
      <c r="M2804" s="11">
        <v>264</v>
      </c>
      <c r="N2804" s="6">
        <v>0</v>
      </c>
      <c r="O2804" s="4">
        <f>Table2[[#This Row],[Discount]]/100</f>
        <v>0</v>
      </c>
      <c r="P2804" s="4" t="str">
        <f>IF(Table2[[#This Row],[Discount%]]=0,"No Discount",
IF(Table2[[#This Row],[Discount%]]&lt;=0.1,"Medium Discount",
IF(Table2[[#This Row],[Discount%]]&lt;=0.2,"High Discount")))</f>
        <v>No Discount</v>
      </c>
      <c r="Q2804" s="9">
        <f>(Table2[Unit_Price]*Table2[Quantity])*(Table2[Discount]/100)</f>
        <v>0</v>
      </c>
      <c r="R2804" s="10">
        <v>792</v>
      </c>
      <c r="S2804" s="10">
        <v>151.41999999999999</v>
      </c>
      <c r="T2804" s="4">
        <f>Table2[Profit]/Table2[Sales]</f>
        <v>0.19118686868686868</v>
      </c>
      <c r="U2804" t="s">
        <v>72</v>
      </c>
    </row>
    <row r="2805" spans="1:21" x14ac:dyDescent="0.35">
      <c r="A2805">
        <v>12998</v>
      </c>
      <c r="B2805" s="1">
        <v>45648</v>
      </c>
      <c r="C2805" s="2">
        <f>YEAR(Table2[Order Date])</f>
        <v>2024</v>
      </c>
      <c r="D2805" s="2" t="str">
        <f>TEXT(Table2[Order Date],"mmm")</f>
        <v>Dec</v>
      </c>
      <c r="E2805" t="s">
        <v>5594</v>
      </c>
      <c r="F2805" t="s">
        <v>28</v>
      </c>
      <c r="G2805" t="s">
        <v>85</v>
      </c>
      <c r="H2805" t="str">
        <f>VLOOKUP(Table2[[#This Row],[City]], Table46[], 2, FALSE)</f>
        <v>Odisha</v>
      </c>
      <c r="I2805" t="s">
        <v>86</v>
      </c>
      <c r="J2805" t="s">
        <v>118</v>
      </c>
      <c r="K2805" t="s">
        <v>5595</v>
      </c>
      <c r="L2805" s="2">
        <v>2</v>
      </c>
      <c r="M2805" s="11">
        <v>39922</v>
      </c>
      <c r="N2805" s="6">
        <v>0</v>
      </c>
      <c r="O2805" s="4">
        <f>Table2[[#This Row],[Discount]]/100</f>
        <v>0</v>
      </c>
      <c r="P2805" s="4" t="str">
        <f>IF(Table2[[#This Row],[Discount%]]=0,"No Discount",
IF(Table2[[#This Row],[Discount%]]&lt;=0.1,"Medium Discount",
IF(Table2[[#This Row],[Discount%]]&lt;=0.2,"High Discount")))</f>
        <v>No Discount</v>
      </c>
      <c r="Q2805" s="9">
        <f>(Table2[Unit_Price]*Table2[Quantity])*(Table2[Discount]/100)</f>
        <v>0</v>
      </c>
      <c r="R2805" s="10">
        <v>79844</v>
      </c>
      <c r="S2805" s="10">
        <v>10269.18</v>
      </c>
      <c r="T2805" s="4">
        <f>Table2[Profit]/Table2[Sales]</f>
        <v>0.1286155503231301</v>
      </c>
      <c r="U2805" t="s">
        <v>20</v>
      </c>
    </row>
    <row r="2806" spans="1:21" x14ac:dyDescent="0.35">
      <c r="A2806">
        <v>12999</v>
      </c>
      <c r="B2806" s="1">
        <v>45634</v>
      </c>
      <c r="C2806" s="2">
        <f>YEAR(Table2[Order Date])</f>
        <v>2024</v>
      </c>
      <c r="D2806" s="2" t="str">
        <f>TEXT(Table2[Order Date],"mmm")</f>
        <v>Dec</v>
      </c>
      <c r="E2806" t="s">
        <v>5596</v>
      </c>
      <c r="F2806" t="s">
        <v>15</v>
      </c>
      <c r="G2806" t="s">
        <v>93</v>
      </c>
      <c r="H2806" t="str">
        <f>VLOOKUP(Table2[[#This Row],[City]], Table46[], 2, FALSE)</f>
        <v>Tamil Nadu</v>
      </c>
      <c r="I2806" t="s">
        <v>69</v>
      </c>
      <c r="J2806" t="s">
        <v>517</v>
      </c>
      <c r="K2806" t="s">
        <v>5597</v>
      </c>
      <c r="L2806" s="2">
        <v>4</v>
      </c>
      <c r="M2806" s="11">
        <v>60118</v>
      </c>
      <c r="N2806" s="6">
        <v>10</v>
      </c>
      <c r="O2806" s="4">
        <f>Table2[[#This Row],[Discount]]/100</f>
        <v>0.1</v>
      </c>
      <c r="P2806" s="4" t="str">
        <f>IF(Table2[[#This Row],[Discount%]]=0,"No Discount",
IF(Table2[[#This Row],[Discount%]]&lt;=0.1,"Medium Discount",
IF(Table2[[#This Row],[Discount%]]&lt;=0.2,"High Discount")))</f>
        <v>Medium Discount</v>
      </c>
      <c r="Q2806" s="9">
        <f>(Table2[Unit_Price]*Table2[Quantity])*(Table2[Discount]/100)</f>
        <v>24047.200000000001</v>
      </c>
      <c r="R2806" s="10">
        <v>216424.8</v>
      </c>
      <c r="S2806" s="10">
        <v>25972.2</v>
      </c>
      <c r="T2806" s="4">
        <f>Table2[Profit]/Table2[Sales]</f>
        <v>0.12000565554409662</v>
      </c>
      <c r="U2806" t="s">
        <v>33</v>
      </c>
    </row>
    <row r="2807" spans="1:21" x14ac:dyDescent="0.35">
      <c r="A2807">
        <v>13000</v>
      </c>
      <c r="B2807" s="1">
        <v>45417</v>
      </c>
      <c r="C2807" s="2">
        <f>YEAR(Table2[Order Date])</f>
        <v>2024</v>
      </c>
      <c r="D2807" s="2" t="str">
        <f>TEXT(Table2[Order Date],"mmm")</f>
        <v>May</v>
      </c>
      <c r="E2807" t="s">
        <v>5598</v>
      </c>
      <c r="F2807" t="s">
        <v>40</v>
      </c>
      <c r="G2807" t="s">
        <v>62</v>
      </c>
      <c r="H2807" t="str">
        <f>VLOOKUP(Table2[[#This Row],[City]], Table46[], 2, FALSE)</f>
        <v>Goa</v>
      </c>
      <c r="I2807" t="s">
        <v>75</v>
      </c>
      <c r="J2807" t="s">
        <v>76</v>
      </c>
      <c r="K2807" t="s">
        <v>1114</v>
      </c>
      <c r="L2807" s="2">
        <v>1</v>
      </c>
      <c r="M2807" s="11">
        <v>42595</v>
      </c>
      <c r="N2807" s="6">
        <v>10</v>
      </c>
      <c r="O2807" s="4">
        <f>Table2[[#This Row],[Discount]]/100</f>
        <v>0.1</v>
      </c>
      <c r="P2807" s="4" t="str">
        <f>IF(Table2[[#This Row],[Discount%]]=0,"No Discount",
IF(Table2[[#This Row],[Discount%]]&lt;=0.1,"Medium Discount",
IF(Table2[[#This Row],[Discount%]]&lt;=0.2,"High Discount")))</f>
        <v>Medium Discount</v>
      </c>
      <c r="Q2807" s="9">
        <f>(Table2[Unit_Price]*Table2[Quantity])*(Table2[Discount]/100)</f>
        <v>4259.5</v>
      </c>
      <c r="R2807" s="10">
        <v>38335.5</v>
      </c>
      <c r="S2807" s="10">
        <v>8363.7900000000009</v>
      </c>
      <c r="T2807" s="4">
        <f>Table2[Profit]/Table2[Sales]</f>
        <v>0.21817349454161289</v>
      </c>
      <c r="U2807" t="s">
        <v>20</v>
      </c>
    </row>
    <row r="2808" spans="1:21" x14ac:dyDescent="0.35">
      <c r="A2808">
        <v>13002</v>
      </c>
      <c r="B2808" s="1">
        <v>45283</v>
      </c>
      <c r="C2808" s="2">
        <f>YEAR(Table2[Order Date])</f>
        <v>2023</v>
      </c>
      <c r="D2808" s="2" t="str">
        <f>TEXT(Table2[Order Date],"mmm")</f>
        <v>Dec</v>
      </c>
      <c r="E2808" t="s">
        <v>5600</v>
      </c>
      <c r="F2808" t="s">
        <v>15</v>
      </c>
      <c r="G2808" t="s">
        <v>68</v>
      </c>
      <c r="H2808" t="str">
        <f>VLOOKUP(Table2[[#This Row],[City]], Table46[], 2, FALSE)</f>
        <v>Telangana</v>
      </c>
      <c r="I2808" t="s">
        <v>17</v>
      </c>
      <c r="J2808" t="s">
        <v>18</v>
      </c>
      <c r="K2808" t="s">
        <v>5601</v>
      </c>
      <c r="L2808" s="2">
        <v>1</v>
      </c>
      <c r="M2808" s="11">
        <v>49849</v>
      </c>
      <c r="N2808" s="6">
        <v>5</v>
      </c>
      <c r="O2808" s="4">
        <f>Table2[[#This Row],[Discount]]/100</f>
        <v>0.05</v>
      </c>
      <c r="P2808" s="4" t="str">
        <f>IF(Table2[[#This Row],[Discount%]]=0,"No Discount",
IF(Table2[[#This Row],[Discount%]]&lt;=0.1,"Medium Discount",
IF(Table2[[#This Row],[Discount%]]&lt;=0.2,"High Discount")))</f>
        <v>Medium Discount</v>
      </c>
      <c r="Q2808" s="9">
        <f>(Table2[Unit_Price]*Table2[Quantity])*(Table2[Discount]/100)</f>
        <v>2492.4500000000003</v>
      </c>
      <c r="R2808" s="10">
        <v>47356.55</v>
      </c>
      <c r="S2808" s="10">
        <v>9849.56</v>
      </c>
      <c r="T2808" s="4">
        <f>Table2[Profit]/Table2[Sales]</f>
        <v>0.20798727947876269</v>
      </c>
      <c r="U2808" t="s">
        <v>38</v>
      </c>
    </row>
    <row r="2809" spans="1:21" x14ac:dyDescent="0.35">
      <c r="A2809">
        <v>13003</v>
      </c>
      <c r="B2809" s="1">
        <v>45917</v>
      </c>
      <c r="C2809" s="2">
        <f>YEAR(Table2[Order Date])</f>
        <v>2025</v>
      </c>
      <c r="D2809" s="2" t="str">
        <f>TEXT(Table2[Order Date],"mmm")</f>
        <v>Sep</v>
      </c>
      <c r="E2809" t="s">
        <v>5602</v>
      </c>
      <c r="F2809" t="s">
        <v>28</v>
      </c>
      <c r="G2809" t="s">
        <v>35</v>
      </c>
      <c r="H2809" t="str">
        <f>VLOOKUP(Table2[[#This Row],[City]], Table46[], 2, FALSE)</f>
        <v>West Bengal</v>
      </c>
      <c r="I2809" t="s">
        <v>129</v>
      </c>
      <c r="J2809" t="s">
        <v>164</v>
      </c>
      <c r="K2809" t="s">
        <v>2970</v>
      </c>
      <c r="L2809" s="2">
        <v>2</v>
      </c>
      <c r="M2809" s="11">
        <v>33608</v>
      </c>
      <c r="N2809" s="6">
        <v>10</v>
      </c>
      <c r="O2809" s="4">
        <f>Table2[[#This Row],[Discount]]/100</f>
        <v>0.1</v>
      </c>
      <c r="P2809" s="4" t="str">
        <f>IF(Table2[[#This Row],[Discount%]]=0,"No Discount",
IF(Table2[[#This Row],[Discount%]]&lt;=0.1,"Medium Discount",
IF(Table2[[#This Row],[Discount%]]&lt;=0.2,"High Discount")))</f>
        <v>Medium Discount</v>
      </c>
      <c r="Q2809" s="9">
        <f>(Table2[Unit_Price]*Table2[Quantity])*(Table2[Discount]/100)</f>
        <v>6721.6</v>
      </c>
      <c r="R2809" s="10">
        <v>60494.400000000001</v>
      </c>
      <c r="S2809" s="10">
        <v>12705.82</v>
      </c>
      <c r="T2809" s="4">
        <f>Table2[Profit]/Table2[Sales]</f>
        <v>0.21003299478960036</v>
      </c>
      <c r="U2809" t="s">
        <v>20</v>
      </c>
    </row>
    <row r="2810" spans="1:21" x14ac:dyDescent="0.35">
      <c r="A2810">
        <v>13004</v>
      </c>
      <c r="B2810" s="1">
        <v>45723</v>
      </c>
      <c r="C2810" s="2">
        <f>YEAR(Table2[Order Date])</f>
        <v>2025</v>
      </c>
      <c r="D2810" s="2" t="str">
        <f>TEXT(Table2[Order Date],"mmm")</f>
        <v>Mar</v>
      </c>
      <c r="E2810" t="s">
        <v>5603</v>
      </c>
      <c r="F2810" t="s">
        <v>28</v>
      </c>
      <c r="G2810" t="s">
        <v>29</v>
      </c>
      <c r="H2810" t="str">
        <f>VLOOKUP(Table2[[#This Row],[City]], Table46[], 2, FALSE)</f>
        <v>Bihar</v>
      </c>
      <c r="I2810" t="s">
        <v>46</v>
      </c>
      <c r="J2810" t="s">
        <v>209</v>
      </c>
      <c r="K2810" t="s">
        <v>5604</v>
      </c>
      <c r="L2810" s="2">
        <v>1</v>
      </c>
      <c r="M2810" s="11">
        <v>54176</v>
      </c>
      <c r="N2810" s="6">
        <v>5</v>
      </c>
      <c r="O2810" s="4">
        <f>Table2[[#This Row],[Discount]]/100</f>
        <v>0.05</v>
      </c>
      <c r="P2810" s="4" t="str">
        <f>IF(Table2[[#This Row],[Discount%]]=0,"No Discount",
IF(Table2[[#This Row],[Discount%]]&lt;=0.1,"Medium Discount",
IF(Table2[[#This Row],[Discount%]]&lt;=0.2,"High Discount")))</f>
        <v>Medium Discount</v>
      </c>
      <c r="Q2810" s="9">
        <f>(Table2[Unit_Price]*Table2[Quantity])*(Table2[Discount]/100)</f>
        <v>2708.8</v>
      </c>
      <c r="R2810" s="10">
        <v>51467.199999999997</v>
      </c>
      <c r="S2810" s="10">
        <v>10699.67</v>
      </c>
      <c r="T2810" s="4">
        <f>Table2[Profit]/Table2[Sales]</f>
        <v>0.20789298815556317</v>
      </c>
      <c r="U2810" t="s">
        <v>33</v>
      </c>
    </row>
    <row r="2811" spans="1:21" x14ac:dyDescent="0.35">
      <c r="A2811">
        <v>13005</v>
      </c>
      <c r="B2811" s="1">
        <v>45495</v>
      </c>
      <c r="C2811" s="2">
        <f>YEAR(Table2[Order Date])</f>
        <v>2024</v>
      </c>
      <c r="D2811" s="2" t="str">
        <f>TEXT(Table2[Order Date],"mmm")</f>
        <v>Jul</v>
      </c>
      <c r="E2811" t="s">
        <v>5605</v>
      </c>
      <c r="F2811" t="s">
        <v>15</v>
      </c>
      <c r="G2811" t="s">
        <v>93</v>
      </c>
      <c r="H2811" t="str">
        <f>VLOOKUP(Table2[[#This Row],[City]], Table46[], 2, FALSE)</f>
        <v>Tamil Nadu</v>
      </c>
      <c r="I2811" t="s">
        <v>46</v>
      </c>
      <c r="J2811" t="s">
        <v>201</v>
      </c>
      <c r="K2811" t="s">
        <v>4491</v>
      </c>
      <c r="L2811" s="2">
        <v>4</v>
      </c>
      <c r="M2811" s="11">
        <v>46580</v>
      </c>
      <c r="N2811" s="6">
        <v>15</v>
      </c>
      <c r="O2811" s="4">
        <f>Table2[[#This Row],[Discount]]/100</f>
        <v>0.15</v>
      </c>
      <c r="P2811" s="4" t="str">
        <f>IF(Table2[[#This Row],[Discount%]]=0,"No Discount",
IF(Table2[[#This Row],[Discount%]]&lt;=0.1,"Medium Discount",
IF(Table2[[#This Row],[Discount%]]&lt;=0.2,"High Discount")))</f>
        <v>High Discount</v>
      </c>
      <c r="Q2811" s="9">
        <f>(Table2[Unit_Price]*Table2[Quantity])*(Table2[Discount]/100)</f>
        <v>27948</v>
      </c>
      <c r="R2811" s="10">
        <v>158372</v>
      </c>
      <c r="S2811" s="10">
        <v>28095.77</v>
      </c>
      <c r="T2811" s="4">
        <f>Table2[Profit]/Table2[Sales]</f>
        <v>0.17740364458363853</v>
      </c>
      <c r="U2811" t="s">
        <v>20</v>
      </c>
    </row>
    <row r="2812" spans="1:21" x14ac:dyDescent="0.35">
      <c r="A2812">
        <v>13006</v>
      </c>
      <c r="B2812" s="1">
        <v>45820</v>
      </c>
      <c r="C2812" s="2">
        <f>YEAR(Table2[Order Date])</f>
        <v>2025</v>
      </c>
      <c r="D2812" s="2" t="str">
        <f>TEXT(Table2[Order Date],"mmm")</f>
        <v>Jun</v>
      </c>
      <c r="E2812" t="s">
        <v>5606</v>
      </c>
      <c r="F2812" t="s">
        <v>15</v>
      </c>
      <c r="G2812" t="s">
        <v>174</v>
      </c>
      <c r="H2812" t="str">
        <f>VLOOKUP(Table2[[#This Row],[City]], Table46[], 2, FALSE)</f>
        <v>Tamil Nadu</v>
      </c>
      <c r="I2812" t="s">
        <v>75</v>
      </c>
      <c r="J2812" t="s">
        <v>204</v>
      </c>
      <c r="K2812" t="s">
        <v>5533</v>
      </c>
      <c r="L2812" s="2">
        <v>2</v>
      </c>
      <c r="M2812" s="11">
        <v>66721</v>
      </c>
      <c r="N2812" s="6">
        <v>10</v>
      </c>
      <c r="O2812" s="4">
        <f>Table2[[#This Row],[Discount]]/100</f>
        <v>0.1</v>
      </c>
      <c r="P2812" s="4" t="str">
        <f>IF(Table2[[#This Row],[Discount%]]=0,"No Discount",
IF(Table2[[#This Row],[Discount%]]&lt;=0.1,"Medium Discount",
IF(Table2[[#This Row],[Discount%]]&lt;=0.2,"High Discount")))</f>
        <v>Medium Discount</v>
      </c>
      <c r="Q2812" s="9">
        <f>(Table2[Unit_Price]*Table2[Quantity])*(Table2[Discount]/100)</f>
        <v>13344.2</v>
      </c>
      <c r="R2812" s="10">
        <v>120097.8</v>
      </c>
      <c r="S2812" s="10">
        <v>26133.82</v>
      </c>
      <c r="T2812" s="4">
        <f>Table2[Profit]/Table2[Sales]</f>
        <v>0.21760448567750615</v>
      </c>
      <c r="U2812" t="s">
        <v>38</v>
      </c>
    </row>
    <row r="2813" spans="1:21" x14ac:dyDescent="0.35">
      <c r="A2813">
        <v>13007</v>
      </c>
      <c r="B2813" s="1">
        <v>45597</v>
      </c>
      <c r="C2813" s="2">
        <f>YEAR(Table2[Order Date])</f>
        <v>2024</v>
      </c>
      <c r="D2813" s="2" t="str">
        <f>TEXT(Table2[Order Date],"mmm")</f>
        <v>Nov</v>
      </c>
      <c r="E2813" t="s">
        <v>5607</v>
      </c>
      <c r="F2813" t="s">
        <v>22</v>
      </c>
      <c r="G2813" t="s">
        <v>167</v>
      </c>
      <c r="H2813" t="str">
        <f>VLOOKUP(Table2[[#This Row],[City]], Table46[], 2, FALSE)</f>
        <v>Punjab</v>
      </c>
      <c r="I2813" t="s">
        <v>24</v>
      </c>
      <c r="J2813" t="s">
        <v>107</v>
      </c>
      <c r="K2813" t="s">
        <v>5608</v>
      </c>
      <c r="L2813" s="2">
        <v>5</v>
      </c>
      <c r="M2813" s="11">
        <v>4578</v>
      </c>
      <c r="N2813" s="6">
        <v>0</v>
      </c>
      <c r="O2813" s="4">
        <f>Table2[[#This Row],[Discount]]/100</f>
        <v>0</v>
      </c>
      <c r="P2813" s="4" t="str">
        <f>IF(Table2[[#This Row],[Discount%]]=0,"No Discount",
IF(Table2[[#This Row],[Discount%]]&lt;=0.1,"Medium Discount",
IF(Table2[[#This Row],[Discount%]]&lt;=0.2,"High Discount")))</f>
        <v>No Discount</v>
      </c>
      <c r="Q2813" s="9">
        <f>(Table2[Unit_Price]*Table2[Quantity])*(Table2[Discount]/100)</f>
        <v>0</v>
      </c>
      <c r="R2813" s="10">
        <v>22890</v>
      </c>
      <c r="S2813" s="10">
        <v>2739.12</v>
      </c>
      <c r="T2813" s="4">
        <f>Table2[Profit]/Table2[Sales]</f>
        <v>0.11966448230668414</v>
      </c>
      <c r="U2813" t="s">
        <v>38</v>
      </c>
    </row>
    <row r="2814" spans="1:21" x14ac:dyDescent="0.35">
      <c r="A2814">
        <v>13008</v>
      </c>
      <c r="B2814" s="1">
        <v>45821</v>
      </c>
      <c r="C2814" s="2">
        <f>YEAR(Table2[Order Date])</f>
        <v>2025</v>
      </c>
      <c r="D2814" s="2" t="str">
        <f>TEXT(Table2[Order Date],"mmm")</f>
        <v>Jun</v>
      </c>
      <c r="E2814" t="s">
        <v>5609</v>
      </c>
      <c r="F2814" t="s">
        <v>15</v>
      </c>
      <c r="G2814" t="s">
        <v>68</v>
      </c>
      <c r="H2814" t="str">
        <f>VLOOKUP(Table2[[#This Row],[City]], Table46[], 2, FALSE)</f>
        <v>Telangana</v>
      </c>
      <c r="I2814" t="s">
        <v>30</v>
      </c>
      <c r="J2814" t="s">
        <v>65</v>
      </c>
      <c r="K2814" t="s">
        <v>5610</v>
      </c>
      <c r="L2814" s="2">
        <v>2</v>
      </c>
      <c r="M2814" s="11">
        <v>8544</v>
      </c>
      <c r="N2814" s="6">
        <v>5</v>
      </c>
      <c r="O2814" s="4">
        <f>Table2[[#This Row],[Discount]]/100</f>
        <v>0.05</v>
      </c>
      <c r="P2814" s="4" t="str">
        <f>IF(Table2[[#This Row],[Discount%]]=0,"No Discount",
IF(Table2[[#This Row],[Discount%]]&lt;=0.1,"Medium Discount",
IF(Table2[[#This Row],[Discount%]]&lt;=0.2,"High Discount")))</f>
        <v>Medium Discount</v>
      </c>
      <c r="Q2814" s="9">
        <f>(Table2[Unit_Price]*Table2[Quantity])*(Table2[Discount]/100)</f>
        <v>854.40000000000009</v>
      </c>
      <c r="R2814" s="10">
        <v>16233.6</v>
      </c>
      <c r="S2814" s="10">
        <v>1766.93</v>
      </c>
      <c r="T2814" s="4">
        <f>Table2[Profit]/Table2[Sales]</f>
        <v>0.10884400256258624</v>
      </c>
      <c r="U2814" t="s">
        <v>33</v>
      </c>
    </row>
    <row r="2815" spans="1:21" x14ac:dyDescent="0.35">
      <c r="A2815">
        <v>13009</v>
      </c>
      <c r="B2815" s="1">
        <v>45758</v>
      </c>
      <c r="C2815" s="2">
        <f>YEAR(Table2[Order Date])</f>
        <v>2025</v>
      </c>
      <c r="D2815" s="2" t="str">
        <f>TEXT(Table2[Order Date],"mmm")</f>
        <v>Apr</v>
      </c>
      <c r="E2815" t="s">
        <v>5611</v>
      </c>
      <c r="F2815" t="s">
        <v>40</v>
      </c>
      <c r="G2815" t="s">
        <v>103</v>
      </c>
      <c r="H2815" t="str">
        <f>VLOOKUP(Table2[[#This Row],[City]], Table46[], 2, FALSE)</f>
        <v>Gujarat</v>
      </c>
      <c r="I2815" t="s">
        <v>96</v>
      </c>
      <c r="J2815" t="s">
        <v>214</v>
      </c>
      <c r="K2815" t="s">
        <v>883</v>
      </c>
      <c r="L2815" s="2">
        <v>1</v>
      </c>
      <c r="M2815" s="11">
        <v>3203</v>
      </c>
      <c r="N2815" s="6">
        <v>15</v>
      </c>
      <c r="O2815" s="4">
        <f>Table2[[#This Row],[Discount]]/100</f>
        <v>0.15</v>
      </c>
      <c r="P2815" s="4" t="str">
        <f>IF(Table2[[#This Row],[Discount%]]=0,"No Discount",
IF(Table2[[#This Row],[Discount%]]&lt;=0.1,"Medium Discount",
IF(Table2[[#This Row],[Discount%]]&lt;=0.2,"High Discount")))</f>
        <v>High Discount</v>
      </c>
      <c r="Q2815" s="9">
        <f>(Table2[Unit_Price]*Table2[Quantity])*(Table2[Discount]/100)</f>
        <v>480.45</v>
      </c>
      <c r="R2815" s="10">
        <v>2722.55</v>
      </c>
      <c r="S2815" s="10">
        <v>449.4</v>
      </c>
      <c r="T2815" s="4">
        <f>Table2[Profit]/Table2[Sales]</f>
        <v>0.16506583901122107</v>
      </c>
      <c r="U2815" t="s">
        <v>33</v>
      </c>
    </row>
    <row r="2816" spans="1:21" x14ac:dyDescent="0.35">
      <c r="A2816">
        <v>13011</v>
      </c>
      <c r="B2816" s="1">
        <v>45557</v>
      </c>
      <c r="C2816" s="2">
        <f>YEAR(Table2[Order Date])</f>
        <v>2024</v>
      </c>
      <c r="D2816" s="2" t="str">
        <f>TEXT(Table2[Order Date],"mmm")</f>
        <v>Sep</v>
      </c>
      <c r="E2816" t="s">
        <v>5614</v>
      </c>
      <c r="F2816" t="s">
        <v>28</v>
      </c>
      <c r="G2816" t="s">
        <v>35</v>
      </c>
      <c r="H2816" t="str">
        <f>VLOOKUP(Table2[[#This Row],[City]], Table46[], 2, FALSE)</f>
        <v>West Bengal</v>
      </c>
      <c r="I2816" t="s">
        <v>24</v>
      </c>
      <c r="J2816" t="s">
        <v>133</v>
      </c>
      <c r="K2816" t="s">
        <v>5615</v>
      </c>
      <c r="L2816" s="2">
        <v>2</v>
      </c>
      <c r="M2816" s="11">
        <v>55582</v>
      </c>
      <c r="N2816" s="6">
        <v>5</v>
      </c>
      <c r="O2816" s="4">
        <f>Table2[[#This Row],[Discount]]/100</f>
        <v>0.05</v>
      </c>
      <c r="P2816" s="4" t="str">
        <f>IF(Table2[[#This Row],[Discount%]]=0,"No Discount",
IF(Table2[[#This Row],[Discount%]]&lt;=0.1,"Medium Discount",
IF(Table2[[#This Row],[Discount%]]&lt;=0.2,"High Discount")))</f>
        <v>Medium Discount</v>
      </c>
      <c r="Q2816" s="9">
        <f>(Table2[Unit_Price]*Table2[Quantity])*(Table2[Discount]/100)</f>
        <v>5558.2000000000007</v>
      </c>
      <c r="R2816" s="10">
        <v>105605.8</v>
      </c>
      <c r="S2816" s="10">
        <v>8497.31</v>
      </c>
      <c r="T2816" s="4">
        <f>Table2[Profit]/Table2[Sales]</f>
        <v>8.0462531413994301E-2</v>
      </c>
      <c r="U2816" t="s">
        <v>38</v>
      </c>
    </row>
    <row r="2817" spans="1:21" x14ac:dyDescent="0.35">
      <c r="A2817">
        <v>13012</v>
      </c>
      <c r="B2817" s="1">
        <v>45494</v>
      </c>
      <c r="C2817" s="2">
        <f>YEAR(Table2[Order Date])</f>
        <v>2024</v>
      </c>
      <c r="D2817" s="2" t="str">
        <f>TEXT(Table2[Order Date],"mmm")</f>
        <v>Jul</v>
      </c>
      <c r="E2817" t="s">
        <v>5616</v>
      </c>
      <c r="F2817" t="s">
        <v>28</v>
      </c>
      <c r="G2817" t="s">
        <v>35</v>
      </c>
      <c r="H2817" t="str">
        <f>VLOOKUP(Table2[[#This Row],[City]], Table46[], 2, FALSE)</f>
        <v>West Bengal</v>
      </c>
      <c r="I2817" t="s">
        <v>30</v>
      </c>
      <c r="J2817" t="s">
        <v>104</v>
      </c>
      <c r="K2817" t="s">
        <v>5617</v>
      </c>
      <c r="L2817" s="2">
        <v>2</v>
      </c>
      <c r="M2817" s="11">
        <v>66808</v>
      </c>
      <c r="N2817" s="6">
        <v>5</v>
      </c>
      <c r="O2817" s="4">
        <f>Table2[[#This Row],[Discount]]/100</f>
        <v>0.05</v>
      </c>
      <c r="P2817" s="4" t="str">
        <f>IF(Table2[[#This Row],[Discount%]]=0,"No Discount",
IF(Table2[[#This Row],[Discount%]]&lt;=0.1,"Medium Discount",
IF(Table2[[#This Row],[Discount%]]&lt;=0.2,"High Discount")))</f>
        <v>Medium Discount</v>
      </c>
      <c r="Q2817" s="9">
        <f>(Table2[Unit_Price]*Table2[Quantity])*(Table2[Discount]/100)</f>
        <v>6680.8</v>
      </c>
      <c r="R2817" s="10">
        <v>126935.2</v>
      </c>
      <c r="S2817" s="10">
        <v>18226.830000000002</v>
      </c>
      <c r="T2817" s="4">
        <f>Table2[Profit]/Table2[Sales]</f>
        <v>0.14359161209814142</v>
      </c>
      <c r="U2817" t="s">
        <v>38</v>
      </c>
    </row>
    <row r="2818" spans="1:21" x14ac:dyDescent="0.35">
      <c r="A2818">
        <v>13013</v>
      </c>
      <c r="B2818" s="1">
        <v>45490</v>
      </c>
      <c r="C2818" s="2">
        <f>YEAR(Table2[Order Date])</f>
        <v>2024</v>
      </c>
      <c r="D2818" s="2" t="str">
        <f>TEXT(Table2[Order Date],"mmm")</f>
        <v>Jul</v>
      </c>
      <c r="E2818" t="s">
        <v>5618</v>
      </c>
      <c r="F2818" t="s">
        <v>15</v>
      </c>
      <c r="G2818" t="s">
        <v>93</v>
      </c>
      <c r="H2818" t="str">
        <f>VLOOKUP(Table2[[#This Row],[City]], Table46[], 2, FALSE)</f>
        <v>Tamil Nadu</v>
      </c>
      <c r="I2818" t="s">
        <v>75</v>
      </c>
      <c r="J2818" t="s">
        <v>240</v>
      </c>
      <c r="K2818" t="s">
        <v>5619</v>
      </c>
      <c r="L2818" s="2">
        <v>5</v>
      </c>
      <c r="M2818" s="11">
        <v>30083</v>
      </c>
      <c r="N2818" s="6">
        <v>20</v>
      </c>
      <c r="O2818" s="4">
        <f>Table2[[#This Row],[Discount]]/100</f>
        <v>0.2</v>
      </c>
      <c r="P2818" s="4" t="str">
        <f>IF(Table2[[#This Row],[Discount%]]=0,"No Discount",
IF(Table2[[#This Row],[Discount%]]&lt;=0.1,"Medium Discount",
IF(Table2[[#This Row],[Discount%]]&lt;=0.2,"High Discount")))</f>
        <v>High Discount</v>
      </c>
      <c r="Q2818" s="9">
        <f>(Table2[Unit_Price]*Table2[Quantity])*(Table2[Discount]/100)</f>
        <v>30083</v>
      </c>
      <c r="R2818" s="10">
        <v>120332</v>
      </c>
      <c r="S2818" s="10">
        <v>6259.45</v>
      </c>
      <c r="T2818" s="4">
        <f>Table2[Profit]/Table2[Sales]</f>
        <v>5.2018166406275969E-2</v>
      </c>
      <c r="U2818" t="s">
        <v>83</v>
      </c>
    </row>
    <row r="2819" spans="1:21" x14ac:dyDescent="0.35">
      <c r="A2819">
        <v>13014</v>
      </c>
      <c r="B2819" s="1">
        <v>45720</v>
      </c>
      <c r="C2819" s="2">
        <f>YEAR(Table2[Order Date])</f>
        <v>2025</v>
      </c>
      <c r="D2819" s="2" t="str">
        <f>TEXT(Table2[Order Date],"mmm")</f>
        <v>Mar</v>
      </c>
      <c r="E2819" t="s">
        <v>5620</v>
      </c>
      <c r="F2819" t="s">
        <v>22</v>
      </c>
      <c r="G2819" t="s">
        <v>58</v>
      </c>
      <c r="H2819" t="str">
        <f>VLOOKUP(Table2[[#This Row],[City]], Table46[], 2, FALSE)</f>
        <v>Rajashtan</v>
      </c>
      <c r="I2819" t="s">
        <v>75</v>
      </c>
      <c r="J2819" t="s">
        <v>204</v>
      </c>
      <c r="K2819" t="s">
        <v>5621</v>
      </c>
      <c r="L2819" s="2">
        <v>5</v>
      </c>
      <c r="M2819" s="11">
        <v>59448</v>
      </c>
      <c r="N2819" s="6">
        <v>5</v>
      </c>
      <c r="O2819" s="4">
        <f>Table2[[#This Row],[Discount]]/100</f>
        <v>0.05</v>
      </c>
      <c r="P2819" s="4" t="str">
        <f>IF(Table2[[#This Row],[Discount%]]=0,"No Discount",
IF(Table2[[#This Row],[Discount%]]&lt;=0.1,"Medium Discount",
IF(Table2[[#This Row],[Discount%]]&lt;=0.2,"High Discount")))</f>
        <v>Medium Discount</v>
      </c>
      <c r="Q2819" s="9">
        <f>(Table2[Unit_Price]*Table2[Quantity])*(Table2[Discount]/100)</f>
        <v>14862</v>
      </c>
      <c r="R2819" s="10">
        <v>282378</v>
      </c>
      <c r="S2819" s="10">
        <v>67947.89</v>
      </c>
      <c r="T2819" s="4">
        <f>Table2[Profit]/Table2[Sales]</f>
        <v>0.2406274213996841</v>
      </c>
      <c r="U2819" t="s">
        <v>72</v>
      </c>
    </row>
    <row r="2820" spans="1:21" x14ac:dyDescent="0.35">
      <c r="A2820">
        <v>13015</v>
      </c>
      <c r="B2820" s="1">
        <v>45924</v>
      </c>
      <c r="C2820" s="2">
        <f>YEAR(Table2[Order Date])</f>
        <v>2025</v>
      </c>
      <c r="D2820" s="2" t="str">
        <f>TEXT(Table2[Order Date],"mmm")</f>
        <v>Sep</v>
      </c>
      <c r="E2820" t="s">
        <v>5622</v>
      </c>
      <c r="F2820" t="s">
        <v>15</v>
      </c>
      <c r="G2820" t="s">
        <v>174</v>
      </c>
      <c r="H2820" t="str">
        <f>VLOOKUP(Table2[[#This Row],[City]], Table46[], 2, FALSE)</f>
        <v>Tamil Nadu</v>
      </c>
      <c r="I2820" t="s">
        <v>129</v>
      </c>
      <c r="J2820" t="s">
        <v>148</v>
      </c>
      <c r="K2820" t="s">
        <v>5623</v>
      </c>
      <c r="L2820" s="2">
        <v>5</v>
      </c>
      <c r="M2820" s="11">
        <v>53981</v>
      </c>
      <c r="N2820" s="6">
        <v>20</v>
      </c>
      <c r="O2820" s="4">
        <f>Table2[[#This Row],[Discount]]/100</f>
        <v>0.2</v>
      </c>
      <c r="P2820" s="4" t="str">
        <f>IF(Table2[[#This Row],[Discount%]]=0,"No Discount",
IF(Table2[[#This Row],[Discount%]]&lt;=0.1,"Medium Discount",
IF(Table2[[#This Row],[Discount%]]&lt;=0.2,"High Discount")))</f>
        <v>High Discount</v>
      </c>
      <c r="Q2820" s="9">
        <f>(Table2[Unit_Price]*Table2[Quantity])*(Table2[Discount]/100)</f>
        <v>53981</v>
      </c>
      <c r="R2820" s="10">
        <v>215924</v>
      </c>
      <c r="S2820" s="10">
        <v>32677.54</v>
      </c>
      <c r="T2820" s="4">
        <f>Table2[Profit]/Table2[Sales]</f>
        <v>0.15133815601785813</v>
      </c>
      <c r="U2820" t="s">
        <v>20</v>
      </c>
    </row>
    <row r="2821" spans="1:21" x14ac:dyDescent="0.35">
      <c r="A2821">
        <v>13016</v>
      </c>
      <c r="B2821" s="1">
        <v>45515</v>
      </c>
      <c r="C2821" s="2">
        <f>YEAR(Table2[Order Date])</f>
        <v>2024</v>
      </c>
      <c r="D2821" s="2" t="str">
        <f>TEXT(Table2[Order Date],"mmm")</f>
        <v>Aug</v>
      </c>
      <c r="E2821" t="s">
        <v>5624</v>
      </c>
      <c r="F2821" t="s">
        <v>15</v>
      </c>
      <c r="G2821" t="s">
        <v>174</v>
      </c>
      <c r="H2821" t="str">
        <f>VLOOKUP(Table2[[#This Row],[City]], Table46[], 2, FALSE)</f>
        <v>Tamil Nadu</v>
      </c>
      <c r="I2821" t="s">
        <v>129</v>
      </c>
      <c r="J2821" t="s">
        <v>168</v>
      </c>
      <c r="K2821" t="s">
        <v>2657</v>
      </c>
      <c r="L2821" s="2">
        <v>3</v>
      </c>
      <c r="M2821" s="11">
        <v>3570</v>
      </c>
      <c r="N2821" s="6">
        <v>10</v>
      </c>
      <c r="O2821" s="4">
        <f>Table2[[#This Row],[Discount]]/100</f>
        <v>0.1</v>
      </c>
      <c r="P2821" s="4" t="str">
        <f>IF(Table2[[#This Row],[Discount%]]=0,"No Discount",
IF(Table2[[#This Row],[Discount%]]&lt;=0.1,"Medium Discount",
IF(Table2[[#This Row],[Discount%]]&lt;=0.2,"High Discount")))</f>
        <v>Medium Discount</v>
      </c>
      <c r="Q2821" s="9">
        <f>(Table2[Unit_Price]*Table2[Quantity])*(Table2[Discount]/100)</f>
        <v>1071</v>
      </c>
      <c r="R2821" s="10">
        <v>9639</v>
      </c>
      <c r="S2821" s="10">
        <v>2116.5700000000002</v>
      </c>
      <c r="T2821" s="4">
        <f>Table2[Profit]/Table2[Sales]</f>
        <v>0.21958398174084451</v>
      </c>
      <c r="U2821" t="s">
        <v>38</v>
      </c>
    </row>
    <row r="2822" spans="1:21" x14ac:dyDescent="0.35">
      <c r="A2822">
        <v>13017</v>
      </c>
      <c r="B2822" s="1">
        <v>45453</v>
      </c>
      <c r="C2822" s="2">
        <f>YEAR(Table2[Order Date])</f>
        <v>2024</v>
      </c>
      <c r="D2822" s="2" t="str">
        <f>TEXT(Table2[Order Date],"mmm")</f>
        <v>Jun</v>
      </c>
      <c r="E2822" t="s">
        <v>5625</v>
      </c>
      <c r="F2822" t="s">
        <v>22</v>
      </c>
      <c r="G2822" t="s">
        <v>54</v>
      </c>
      <c r="H2822" t="str">
        <f>VLOOKUP(Table2[[#This Row],[City]], Table46[], 2, FALSE)</f>
        <v>Uttar Pradesh</v>
      </c>
      <c r="I2822" t="s">
        <v>96</v>
      </c>
      <c r="J2822" t="s">
        <v>214</v>
      </c>
      <c r="K2822" t="s">
        <v>5626</v>
      </c>
      <c r="L2822" s="2">
        <v>1</v>
      </c>
      <c r="M2822" s="11">
        <v>34871</v>
      </c>
      <c r="N2822" s="6">
        <v>10</v>
      </c>
      <c r="O2822" s="4">
        <f>Table2[[#This Row],[Discount]]/100</f>
        <v>0.1</v>
      </c>
      <c r="P2822" s="4" t="str">
        <f>IF(Table2[[#This Row],[Discount%]]=0,"No Discount",
IF(Table2[[#This Row],[Discount%]]&lt;=0.1,"Medium Discount",
IF(Table2[[#This Row],[Discount%]]&lt;=0.2,"High Discount")))</f>
        <v>Medium Discount</v>
      </c>
      <c r="Q2822" s="9">
        <f>(Table2[Unit_Price]*Table2[Quantity])*(Table2[Discount]/100)</f>
        <v>3487.1000000000004</v>
      </c>
      <c r="R2822" s="10">
        <v>31383.9</v>
      </c>
      <c r="S2822" s="10">
        <v>1697.65</v>
      </c>
      <c r="T2822" s="4">
        <f>Table2[Profit]/Table2[Sales]</f>
        <v>5.4093022218398609E-2</v>
      </c>
      <c r="U2822" t="s">
        <v>83</v>
      </c>
    </row>
    <row r="2823" spans="1:21" x14ac:dyDescent="0.35">
      <c r="A2823">
        <v>13018</v>
      </c>
      <c r="B2823" s="1">
        <v>45495</v>
      </c>
      <c r="C2823" s="2">
        <f>YEAR(Table2[Order Date])</f>
        <v>2024</v>
      </c>
      <c r="D2823" s="2" t="str">
        <f>TEXT(Table2[Order Date],"mmm")</f>
        <v>Jul</v>
      </c>
      <c r="E2823" t="s">
        <v>5627</v>
      </c>
      <c r="F2823" t="s">
        <v>22</v>
      </c>
      <c r="G2823" t="s">
        <v>74</v>
      </c>
      <c r="H2823" t="str">
        <f>VLOOKUP(Table2[[#This Row],[City]], Table46[], 2, FALSE)</f>
        <v>Chandigarh</v>
      </c>
      <c r="I2823" t="s">
        <v>24</v>
      </c>
      <c r="J2823" t="s">
        <v>59</v>
      </c>
      <c r="K2823" t="s">
        <v>5628</v>
      </c>
      <c r="L2823" s="2">
        <v>2</v>
      </c>
      <c r="M2823" s="11">
        <v>31854</v>
      </c>
      <c r="N2823" s="6">
        <v>0</v>
      </c>
      <c r="O2823" s="4">
        <f>Table2[[#This Row],[Discount]]/100</f>
        <v>0</v>
      </c>
      <c r="P2823" s="4" t="str">
        <f>IF(Table2[[#This Row],[Discount%]]=0,"No Discount",
IF(Table2[[#This Row],[Discount%]]&lt;=0.1,"Medium Discount",
IF(Table2[[#This Row],[Discount%]]&lt;=0.2,"High Discount")))</f>
        <v>No Discount</v>
      </c>
      <c r="Q2823" s="9">
        <f>(Table2[Unit_Price]*Table2[Quantity])*(Table2[Discount]/100)</f>
        <v>0</v>
      </c>
      <c r="R2823" s="10">
        <v>63708</v>
      </c>
      <c r="S2823" s="10">
        <v>9996.08</v>
      </c>
      <c r="T2823" s="4">
        <f>Table2[Profit]/Table2[Sales]</f>
        <v>0.15690462736234068</v>
      </c>
      <c r="U2823" t="s">
        <v>20</v>
      </c>
    </row>
    <row r="2824" spans="1:21" x14ac:dyDescent="0.35">
      <c r="A2824">
        <v>13019</v>
      </c>
      <c r="B2824" s="1">
        <v>45744</v>
      </c>
      <c r="C2824" s="2">
        <f>YEAR(Table2[Order Date])</f>
        <v>2025</v>
      </c>
      <c r="D2824" s="2" t="str">
        <f>TEXT(Table2[Order Date],"mmm")</f>
        <v>Mar</v>
      </c>
      <c r="E2824" t="s">
        <v>5629</v>
      </c>
      <c r="F2824" t="s">
        <v>15</v>
      </c>
      <c r="G2824" t="s">
        <v>93</v>
      </c>
      <c r="H2824" t="str">
        <f>VLOOKUP(Table2[[#This Row],[City]], Table46[], 2, FALSE)</f>
        <v>Tamil Nadu</v>
      </c>
      <c r="I2824" t="s">
        <v>86</v>
      </c>
      <c r="J2824" t="s">
        <v>87</v>
      </c>
      <c r="K2824" t="s">
        <v>5630</v>
      </c>
      <c r="L2824" s="2">
        <v>2</v>
      </c>
      <c r="M2824" s="11">
        <v>36773</v>
      </c>
      <c r="N2824" s="6">
        <v>5</v>
      </c>
      <c r="O2824" s="4">
        <f>Table2[[#This Row],[Discount]]/100</f>
        <v>0.05</v>
      </c>
      <c r="P2824" s="4" t="str">
        <f>IF(Table2[[#This Row],[Discount%]]=0,"No Discount",
IF(Table2[[#This Row],[Discount%]]&lt;=0.1,"Medium Discount",
IF(Table2[[#This Row],[Discount%]]&lt;=0.2,"High Discount")))</f>
        <v>Medium Discount</v>
      </c>
      <c r="Q2824" s="9">
        <f>(Table2[Unit_Price]*Table2[Quantity])*(Table2[Discount]/100)</f>
        <v>3677.3</v>
      </c>
      <c r="R2824" s="10">
        <v>69868.7</v>
      </c>
      <c r="S2824" s="10">
        <v>12029.07</v>
      </c>
      <c r="T2824" s="4">
        <f>Table2[Profit]/Table2[Sales]</f>
        <v>0.17216679285574227</v>
      </c>
      <c r="U2824" t="s">
        <v>72</v>
      </c>
    </row>
    <row r="2825" spans="1:21" x14ac:dyDescent="0.35">
      <c r="A2825">
        <v>13020</v>
      </c>
      <c r="B2825" s="1">
        <v>45880</v>
      </c>
      <c r="C2825" s="2">
        <f>YEAR(Table2[Order Date])</f>
        <v>2025</v>
      </c>
      <c r="D2825" s="2" t="str">
        <f>TEXT(Table2[Order Date],"mmm")</f>
        <v>Aug</v>
      </c>
      <c r="E2825" t="s">
        <v>5631</v>
      </c>
      <c r="F2825" t="s">
        <v>15</v>
      </c>
      <c r="G2825" t="s">
        <v>93</v>
      </c>
      <c r="H2825" t="str">
        <f>VLOOKUP(Table2[[#This Row],[City]], Table46[], 2, FALSE)</f>
        <v>Tamil Nadu</v>
      </c>
      <c r="I2825" t="s">
        <v>75</v>
      </c>
      <c r="J2825" t="s">
        <v>240</v>
      </c>
      <c r="K2825" t="s">
        <v>5632</v>
      </c>
      <c r="L2825" s="2">
        <v>3</v>
      </c>
      <c r="M2825" s="11">
        <v>65805</v>
      </c>
      <c r="N2825" s="6">
        <v>15</v>
      </c>
      <c r="O2825" s="4">
        <f>Table2[[#This Row],[Discount]]/100</f>
        <v>0.15</v>
      </c>
      <c r="P2825" s="4" t="str">
        <f>IF(Table2[[#This Row],[Discount%]]=0,"No Discount",
IF(Table2[[#This Row],[Discount%]]&lt;=0.1,"Medium Discount",
IF(Table2[[#This Row],[Discount%]]&lt;=0.2,"High Discount")))</f>
        <v>High Discount</v>
      </c>
      <c r="Q2825" s="9">
        <f>(Table2[Unit_Price]*Table2[Quantity])*(Table2[Discount]/100)</f>
        <v>29612.25</v>
      </c>
      <c r="R2825" s="10">
        <v>167802.75</v>
      </c>
      <c r="S2825" s="10">
        <v>9532.49</v>
      </c>
      <c r="T2825" s="4">
        <f>Table2[Profit]/Table2[Sales]</f>
        <v>5.6807710243127717E-2</v>
      </c>
      <c r="U2825" t="s">
        <v>33</v>
      </c>
    </row>
    <row r="2826" spans="1:21" x14ac:dyDescent="0.35">
      <c r="A2826">
        <v>13021</v>
      </c>
      <c r="B2826" s="1">
        <v>45514</v>
      </c>
      <c r="C2826" s="2">
        <f>YEAR(Table2[Order Date])</f>
        <v>2024</v>
      </c>
      <c r="D2826" s="2" t="str">
        <f>TEXT(Table2[Order Date],"mmm")</f>
        <v>Aug</v>
      </c>
      <c r="E2826" t="s">
        <v>5633</v>
      </c>
      <c r="F2826" t="s">
        <v>40</v>
      </c>
      <c r="G2826" t="s">
        <v>62</v>
      </c>
      <c r="H2826" t="str">
        <f>VLOOKUP(Table2[[#This Row],[City]], Table46[], 2, FALSE)</f>
        <v>Goa</v>
      </c>
      <c r="I2826" t="s">
        <v>17</v>
      </c>
      <c r="J2826" t="s">
        <v>291</v>
      </c>
      <c r="K2826" t="s">
        <v>5634</v>
      </c>
      <c r="L2826" s="2">
        <v>4</v>
      </c>
      <c r="M2826" s="11">
        <v>76032</v>
      </c>
      <c r="N2826" s="6">
        <v>5</v>
      </c>
      <c r="O2826" s="4">
        <f>Table2[[#This Row],[Discount]]/100</f>
        <v>0.05</v>
      </c>
      <c r="P2826" s="4" t="str">
        <f>IF(Table2[[#This Row],[Discount%]]=0,"No Discount",
IF(Table2[[#This Row],[Discount%]]&lt;=0.1,"Medium Discount",
IF(Table2[[#This Row],[Discount%]]&lt;=0.2,"High Discount")))</f>
        <v>Medium Discount</v>
      </c>
      <c r="Q2826" s="9">
        <f>(Table2[Unit_Price]*Table2[Quantity])*(Table2[Discount]/100)</f>
        <v>15206.400000000001</v>
      </c>
      <c r="R2826" s="10">
        <v>288921.59999999998</v>
      </c>
      <c r="S2826" s="10">
        <v>14845.82</v>
      </c>
      <c r="T2826" s="4">
        <f>Table2[Profit]/Table2[Sales]</f>
        <v>5.1383558723196887E-2</v>
      </c>
      <c r="U2826" t="s">
        <v>72</v>
      </c>
    </row>
    <row r="2827" spans="1:21" x14ac:dyDescent="0.35">
      <c r="A2827">
        <v>13022</v>
      </c>
      <c r="B2827" s="1">
        <v>45235</v>
      </c>
      <c r="C2827" s="2">
        <f>YEAR(Table2[Order Date])</f>
        <v>2023</v>
      </c>
      <c r="D2827" s="2" t="str">
        <f>TEXT(Table2[Order Date],"mmm")</f>
        <v>Nov</v>
      </c>
      <c r="E2827" t="s">
        <v>5635</v>
      </c>
      <c r="F2827" t="s">
        <v>28</v>
      </c>
      <c r="G2827" t="s">
        <v>144</v>
      </c>
      <c r="H2827" t="str">
        <f>VLOOKUP(Table2[[#This Row],[City]], Table46[], 2, FALSE)</f>
        <v>Assam</v>
      </c>
      <c r="I2827" t="s">
        <v>86</v>
      </c>
      <c r="J2827" t="s">
        <v>296</v>
      </c>
      <c r="K2827" t="s">
        <v>5636</v>
      </c>
      <c r="L2827" s="2">
        <v>4</v>
      </c>
      <c r="M2827" s="11">
        <v>63656</v>
      </c>
      <c r="N2827" s="6">
        <v>5</v>
      </c>
      <c r="O2827" s="4">
        <f>Table2[[#This Row],[Discount]]/100</f>
        <v>0.05</v>
      </c>
      <c r="P2827" s="4" t="str">
        <f>IF(Table2[[#This Row],[Discount%]]=0,"No Discount",
IF(Table2[[#This Row],[Discount%]]&lt;=0.1,"Medium Discount",
IF(Table2[[#This Row],[Discount%]]&lt;=0.2,"High Discount")))</f>
        <v>Medium Discount</v>
      </c>
      <c r="Q2827" s="9">
        <f>(Table2[Unit_Price]*Table2[Quantity])*(Table2[Discount]/100)</f>
        <v>12731.2</v>
      </c>
      <c r="R2827" s="10">
        <v>241892.8</v>
      </c>
      <c r="S2827" s="10">
        <v>47368.7</v>
      </c>
      <c r="T2827" s="4">
        <f>Table2[Profit]/Table2[Sales]</f>
        <v>0.19582517544962066</v>
      </c>
      <c r="U2827" t="s">
        <v>83</v>
      </c>
    </row>
    <row r="2828" spans="1:21" x14ac:dyDescent="0.35">
      <c r="A2828">
        <v>13023</v>
      </c>
      <c r="B2828" s="1">
        <v>45480</v>
      </c>
      <c r="C2828" s="2">
        <f>YEAR(Table2[Order Date])</f>
        <v>2024</v>
      </c>
      <c r="D2828" s="2" t="str">
        <f>TEXT(Table2[Order Date],"mmm")</f>
        <v>Jul</v>
      </c>
      <c r="E2828" t="s">
        <v>5637</v>
      </c>
      <c r="F2828" t="s">
        <v>40</v>
      </c>
      <c r="G2828" t="s">
        <v>41</v>
      </c>
      <c r="H2828" t="str">
        <f>VLOOKUP(Table2[[#This Row],[City]], Table46[], 2, FALSE)</f>
        <v>Maharashtra</v>
      </c>
      <c r="I2828" t="s">
        <v>46</v>
      </c>
      <c r="J2828" t="s">
        <v>141</v>
      </c>
      <c r="K2828" t="s">
        <v>5638</v>
      </c>
      <c r="L2828" s="2">
        <v>4</v>
      </c>
      <c r="M2828" s="11">
        <v>2486</v>
      </c>
      <c r="N2828" s="6">
        <v>0</v>
      </c>
      <c r="O2828" s="4">
        <f>Table2[[#This Row],[Discount]]/100</f>
        <v>0</v>
      </c>
      <c r="P2828" s="4" t="str">
        <f>IF(Table2[[#This Row],[Discount%]]=0,"No Discount",
IF(Table2[[#This Row],[Discount%]]&lt;=0.1,"Medium Discount",
IF(Table2[[#This Row],[Discount%]]&lt;=0.2,"High Discount")))</f>
        <v>No Discount</v>
      </c>
      <c r="Q2828" s="9">
        <f>(Table2[Unit_Price]*Table2[Quantity])*(Table2[Discount]/100)</f>
        <v>0</v>
      </c>
      <c r="R2828" s="10">
        <v>9944</v>
      </c>
      <c r="S2828" s="10">
        <v>1778.2</v>
      </c>
      <c r="T2828" s="4">
        <f>Table2[Profit]/Table2[Sales]</f>
        <v>0.17882139983909895</v>
      </c>
      <c r="U2828" t="s">
        <v>38</v>
      </c>
    </row>
    <row r="2829" spans="1:21" x14ac:dyDescent="0.35">
      <c r="A2829">
        <v>13024</v>
      </c>
      <c r="B2829" s="1">
        <v>45867</v>
      </c>
      <c r="C2829" s="2">
        <f>YEAR(Table2[Order Date])</f>
        <v>2025</v>
      </c>
      <c r="D2829" s="2" t="str">
        <f>TEXT(Table2[Order Date],"mmm")</f>
        <v>Jul</v>
      </c>
      <c r="E2829" t="s">
        <v>5639</v>
      </c>
      <c r="F2829" t="s">
        <v>15</v>
      </c>
      <c r="G2829" t="s">
        <v>16</v>
      </c>
      <c r="H2829" t="str">
        <f>VLOOKUP(Table2[[#This Row],[City]], Table46[], 2, FALSE)</f>
        <v>Karnataka</v>
      </c>
      <c r="I2829" t="s">
        <v>46</v>
      </c>
      <c r="J2829" t="s">
        <v>201</v>
      </c>
      <c r="K2829" t="s">
        <v>5640</v>
      </c>
      <c r="L2829" s="2">
        <v>2</v>
      </c>
      <c r="M2829" s="11">
        <v>61345</v>
      </c>
      <c r="N2829" s="6">
        <v>5</v>
      </c>
      <c r="O2829" s="4">
        <f>Table2[[#This Row],[Discount]]/100</f>
        <v>0.05</v>
      </c>
      <c r="P2829" s="4" t="str">
        <f>IF(Table2[[#This Row],[Discount%]]=0,"No Discount",
IF(Table2[[#This Row],[Discount%]]&lt;=0.1,"Medium Discount",
IF(Table2[[#This Row],[Discount%]]&lt;=0.2,"High Discount")))</f>
        <v>Medium Discount</v>
      </c>
      <c r="Q2829" s="9">
        <f>(Table2[Unit_Price]*Table2[Quantity])*(Table2[Discount]/100)</f>
        <v>6134.5</v>
      </c>
      <c r="R2829" s="10">
        <v>116555.5</v>
      </c>
      <c r="S2829" s="10">
        <v>19507.55</v>
      </c>
      <c r="T2829" s="4">
        <f>Table2[Profit]/Table2[Sales]</f>
        <v>0.16736704831603827</v>
      </c>
      <c r="U2829" t="s">
        <v>83</v>
      </c>
    </row>
    <row r="2830" spans="1:21" x14ac:dyDescent="0.35">
      <c r="A2830">
        <v>13025</v>
      </c>
      <c r="B2830" s="1">
        <v>45762</v>
      </c>
      <c r="C2830" s="2">
        <f>YEAR(Table2[Order Date])</f>
        <v>2025</v>
      </c>
      <c r="D2830" s="2" t="str">
        <f>TEXT(Table2[Order Date],"mmm")</f>
        <v>Apr</v>
      </c>
      <c r="E2830" t="s">
        <v>5641</v>
      </c>
      <c r="F2830" t="s">
        <v>28</v>
      </c>
      <c r="G2830" t="s">
        <v>85</v>
      </c>
      <c r="H2830" t="str">
        <f>VLOOKUP(Table2[[#This Row],[City]], Table46[], 2, FALSE)</f>
        <v>Odisha</v>
      </c>
      <c r="I2830" t="s">
        <v>42</v>
      </c>
      <c r="J2830" t="s">
        <v>43</v>
      </c>
      <c r="K2830" t="s">
        <v>5642</v>
      </c>
      <c r="L2830" s="2">
        <v>3</v>
      </c>
      <c r="M2830" s="11">
        <v>22520</v>
      </c>
      <c r="N2830" s="6">
        <v>20</v>
      </c>
      <c r="O2830" s="4">
        <f>Table2[[#This Row],[Discount]]/100</f>
        <v>0.2</v>
      </c>
      <c r="P2830" s="4" t="str">
        <f>IF(Table2[[#This Row],[Discount%]]=0,"No Discount",
IF(Table2[[#This Row],[Discount%]]&lt;=0.1,"Medium Discount",
IF(Table2[[#This Row],[Discount%]]&lt;=0.2,"High Discount")))</f>
        <v>High Discount</v>
      </c>
      <c r="Q2830" s="9">
        <f>(Table2[Unit_Price]*Table2[Quantity])*(Table2[Discount]/100)</f>
        <v>13512</v>
      </c>
      <c r="R2830" s="10">
        <v>54048</v>
      </c>
      <c r="S2830" s="10">
        <v>12371.54</v>
      </c>
      <c r="T2830" s="4">
        <f>Table2[Profit]/Table2[Sales]</f>
        <v>0.22889912670219068</v>
      </c>
      <c r="U2830" t="s">
        <v>83</v>
      </c>
    </row>
    <row r="2831" spans="1:21" x14ac:dyDescent="0.35">
      <c r="A2831">
        <v>13026</v>
      </c>
      <c r="B2831" s="1">
        <v>45644</v>
      </c>
      <c r="C2831" s="2">
        <f>YEAR(Table2[Order Date])</f>
        <v>2024</v>
      </c>
      <c r="D2831" s="2" t="str">
        <f>TEXT(Table2[Order Date],"mmm")</f>
        <v>Dec</v>
      </c>
      <c r="E2831" t="s">
        <v>5643</v>
      </c>
      <c r="F2831" t="s">
        <v>28</v>
      </c>
      <c r="G2831" t="s">
        <v>85</v>
      </c>
      <c r="H2831" t="str">
        <f>VLOOKUP(Table2[[#This Row],[City]], Table46[], 2, FALSE)</f>
        <v>Odisha</v>
      </c>
      <c r="I2831" t="s">
        <v>17</v>
      </c>
      <c r="J2831" t="s">
        <v>18</v>
      </c>
      <c r="K2831" t="s">
        <v>379</v>
      </c>
      <c r="L2831" s="2">
        <v>4</v>
      </c>
      <c r="M2831" s="11">
        <v>73022</v>
      </c>
      <c r="N2831" s="6">
        <v>10</v>
      </c>
      <c r="O2831" s="4">
        <f>Table2[[#This Row],[Discount]]/100</f>
        <v>0.1</v>
      </c>
      <c r="P2831" s="4" t="str">
        <f>IF(Table2[[#This Row],[Discount%]]=0,"No Discount",
IF(Table2[[#This Row],[Discount%]]&lt;=0.1,"Medium Discount",
IF(Table2[[#This Row],[Discount%]]&lt;=0.2,"High Discount")))</f>
        <v>Medium Discount</v>
      </c>
      <c r="Q2831" s="9">
        <f>(Table2[Unit_Price]*Table2[Quantity])*(Table2[Discount]/100)</f>
        <v>29208.800000000003</v>
      </c>
      <c r="R2831" s="10">
        <v>262879.2</v>
      </c>
      <c r="S2831" s="10">
        <v>36854.33</v>
      </c>
      <c r="T2831" s="4">
        <f>Table2[Profit]/Table2[Sales]</f>
        <v>0.14019492603446754</v>
      </c>
      <c r="U2831" t="s">
        <v>72</v>
      </c>
    </row>
    <row r="2832" spans="1:21" x14ac:dyDescent="0.35">
      <c r="A2832">
        <v>13027</v>
      </c>
      <c r="B2832" s="1">
        <v>45335</v>
      </c>
      <c r="C2832" s="2">
        <f>YEAR(Table2[Order Date])</f>
        <v>2024</v>
      </c>
      <c r="D2832" s="2" t="str">
        <f>TEXT(Table2[Order Date],"mmm")</f>
        <v>Feb</v>
      </c>
      <c r="E2832" t="s">
        <v>5644</v>
      </c>
      <c r="F2832" t="s">
        <v>15</v>
      </c>
      <c r="G2832" t="s">
        <v>68</v>
      </c>
      <c r="H2832" t="str">
        <f>VLOOKUP(Table2[[#This Row],[City]], Table46[], 2, FALSE)</f>
        <v>Telangana</v>
      </c>
      <c r="I2832" t="s">
        <v>42</v>
      </c>
      <c r="J2832" t="s">
        <v>43</v>
      </c>
      <c r="K2832" t="s">
        <v>920</v>
      </c>
      <c r="L2832" s="2">
        <v>1</v>
      </c>
      <c r="M2832" s="11">
        <v>75515</v>
      </c>
      <c r="N2832" s="6">
        <v>20</v>
      </c>
      <c r="O2832" s="4">
        <f>Table2[[#This Row],[Discount]]/100</f>
        <v>0.2</v>
      </c>
      <c r="P2832" s="4" t="str">
        <f>IF(Table2[[#This Row],[Discount%]]=0,"No Discount",
IF(Table2[[#This Row],[Discount%]]&lt;=0.1,"Medium Discount",
IF(Table2[[#This Row],[Discount%]]&lt;=0.2,"High Discount")))</f>
        <v>High Discount</v>
      </c>
      <c r="Q2832" s="9">
        <f>(Table2[Unit_Price]*Table2[Quantity])*(Table2[Discount]/100)</f>
        <v>15103</v>
      </c>
      <c r="R2832" s="10">
        <v>60412</v>
      </c>
      <c r="S2832" s="10">
        <v>9609.65</v>
      </c>
      <c r="T2832" s="4">
        <f>Table2[Profit]/Table2[Sales]</f>
        <v>0.15906856253724425</v>
      </c>
      <c r="U2832" t="s">
        <v>33</v>
      </c>
    </row>
    <row r="2833" spans="1:21" x14ac:dyDescent="0.35">
      <c r="A2833">
        <v>13028</v>
      </c>
      <c r="B2833" s="1">
        <v>45854</v>
      </c>
      <c r="C2833" s="2">
        <f>YEAR(Table2[Order Date])</f>
        <v>2025</v>
      </c>
      <c r="D2833" s="2" t="str">
        <f>TEXT(Table2[Order Date],"mmm")</f>
        <v>Jul</v>
      </c>
      <c r="E2833" t="s">
        <v>5645</v>
      </c>
      <c r="F2833" t="s">
        <v>40</v>
      </c>
      <c r="G2833" t="s">
        <v>110</v>
      </c>
      <c r="H2833" t="str">
        <f>VLOOKUP(Table2[[#This Row],[City]], Table46[], 2, FALSE)</f>
        <v>Gujarat</v>
      </c>
      <c r="I2833" t="s">
        <v>129</v>
      </c>
      <c r="J2833" t="s">
        <v>130</v>
      </c>
      <c r="K2833" t="s">
        <v>5646</v>
      </c>
      <c r="L2833" s="2">
        <v>3</v>
      </c>
      <c r="M2833" s="11">
        <v>47768</v>
      </c>
      <c r="N2833" s="6">
        <v>5</v>
      </c>
      <c r="O2833" s="4">
        <f>Table2[[#This Row],[Discount]]/100</f>
        <v>0.05</v>
      </c>
      <c r="P2833" s="4" t="str">
        <f>IF(Table2[[#This Row],[Discount%]]=0,"No Discount",
IF(Table2[[#This Row],[Discount%]]&lt;=0.1,"Medium Discount",
IF(Table2[[#This Row],[Discount%]]&lt;=0.2,"High Discount")))</f>
        <v>Medium Discount</v>
      </c>
      <c r="Q2833" s="9">
        <f>(Table2[Unit_Price]*Table2[Quantity])*(Table2[Discount]/100)</f>
        <v>7165.2000000000007</v>
      </c>
      <c r="R2833" s="10">
        <v>136138.79999999999</v>
      </c>
      <c r="S2833" s="10">
        <v>21724.21</v>
      </c>
      <c r="T2833" s="4">
        <f>Table2[Profit]/Table2[Sales]</f>
        <v>0.15957397890975974</v>
      </c>
      <c r="U2833" t="s">
        <v>72</v>
      </c>
    </row>
    <row r="2834" spans="1:21" x14ac:dyDescent="0.35">
      <c r="A2834">
        <v>13029</v>
      </c>
      <c r="B2834" s="1">
        <v>45334</v>
      </c>
      <c r="C2834" s="2">
        <f>YEAR(Table2[Order Date])</f>
        <v>2024</v>
      </c>
      <c r="D2834" s="2" t="str">
        <f>TEXT(Table2[Order Date],"mmm")</f>
        <v>Feb</v>
      </c>
      <c r="E2834" t="s">
        <v>5647</v>
      </c>
      <c r="F2834" t="s">
        <v>40</v>
      </c>
      <c r="G2834" t="s">
        <v>110</v>
      </c>
      <c r="H2834" t="str">
        <f>VLOOKUP(Table2[[#This Row],[City]], Table46[], 2, FALSE)</f>
        <v>Gujarat</v>
      </c>
      <c r="I2834" t="s">
        <v>86</v>
      </c>
      <c r="J2834" t="s">
        <v>87</v>
      </c>
      <c r="K2834" t="s">
        <v>5648</v>
      </c>
      <c r="L2834" s="2">
        <v>3</v>
      </c>
      <c r="M2834" s="11">
        <v>55611</v>
      </c>
      <c r="N2834" s="6">
        <v>0</v>
      </c>
      <c r="O2834" s="4">
        <f>Table2[[#This Row],[Discount]]/100</f>
        <v>0</v>
      </c>
      <c r="P2834" s="4" t="str">
        <f>IF(Table2[[#This Row],[Discount%]]=0,"No Discount",
IF(Table2[[#This Row],[Discount%]]&lt;=0.1,"Medium Discount",
IF(Table2[[#This Row],[Discount%]]&lt;=0.2,"High Discount")))</f>
        <v>No Discount</v>
      </c>
      <c r="Q2834" s="9">
        <f>(Table2[Unit_Price]*Table2[Quantity])*(Table2[Discount]/100)</f>
        <v>0</v>
      </c>
      <c r="R2834" s="10">
        <v>166833</v>
      </c>
      <c r="S2834" s="10">
        <v>25996.35</v>
      </c>
      <c r="T2834" s="4">
        <f>Table2[Profit]/Table2[Sales]</f>
        <v>0.15582258905612198</v>
      </c>
      <c r="U2834" t="s">
        <v>20</v>
      </c>
    </row>
    <row r="2835" spans="1:21" x14ac:dyDescent="0.35">
      <c r="A2835">
        <v>13030</v>
      </c>
      <c r="B2835" s="1">
        <v>45458</v>
      </c>
      <c r="C2835" s="2">
        <f>YEAR(Table2[Order Date])</f>
        <v>2024</v>
      </c>
      <c r="D2835" s="2" t="str">
        <f>TEXT(Table2[Order Date],"mmm")</f>
        <v>Jun</v>
      </c>
      <c r="E2835" t="s">
        <v>5649</v>
      </c>
      <c r="F2835" t="s">
        <v>22</v>
      </c>
      <c r="G2835" t="s">
        <v>58</v>
      </c>
      <c r="H2835" t="str">
        <f>VLOOKUP(Table2[[#This Row],[City]], Table46[], 2, FALSE)</f>
        <v>Rajashtan</v>
      </c>
      <c r="I2835" t="s">
        <v>69</v>
      </c>
      <c r="J2835" t="s">
        <v>517</v>
      </c>
      <c r="K2835" t="s">
        <v>716</v>
      </c>
      <c r="L2835" s="2">
        <v>5</v>
      </c>
      <c r="M2835" s="11">
        <v>61900</v>
      </c>
      <c r="N2835" s="6">
        <v>15</v>
      </c>
      <c r="O2835" s="4">
        <f>Table2[[#This Row],[Discount]]/100</f>
        <v>0.15</v>
      </c>
      <c r="P2835" s="4" t="str">
        <f>IF(Table2[[#This Row],[Discount%]]=0,"No Discount",
IF(Table2[[#This Row],[Discount%]]&lt;=0.1,"Medium Discount",
IF(Table2[[#This Row],[Discount%]]&lt;=0.2,"High Discount")))</f>
        <v>High Discount</v>
      </c>
      <c r="Q2835" s="9">
        <f>(Table2[Unit_Price]*Table2[Quantity])*(Table2[Discount]/100)</f>
        <v>46425</v>
      </c>
      <c r="R2835" s="10">
        <v>263075</v>
      </c>
      <c r="S2835" s="10">
        <v>30507.31</v>
      </c>
      <c r="T2835" s="4">
        <f>Table2[Profit]/Table2[Sales]</f>
        <v>0.11596430675662835</v>
      </c>
      <c r="U2835" t="s">
        <v>38</v>
      </c>
    </row>
    <row r="2836" spans="1:21" x14ac:dyDescent="0.35">
      <c r="A2836">
        <v>13031</v>
      </c>
      <c r="B2836" s="1">
        <v>45648</v>
      </c>
      <c r="C2836" s="2">
        <f>YEAR(Table2[Order Date])</f>
        <v>2024</v>
      </c>
      <c r="D2836" s="2" t="str">
        <f>TEXT(Table2[Order Date],"mmm")</f>
        <v>Dec</v>
      </c>
      <c r="E2836" t="s">
        <v>5650</v>
      </c>
      <c r="F2836" t="s">
        <v>40</v>
      </c>
      <c r="G2836" t="s">
        <v>50</v>
      </c>
      <c r="H2836" t="str">
        <f>VLOOKUP(Table2[[#This Row],[City]], Table46[], 2, FALSE)</f>
        <v>Maharashtra</v>
      </c>
      <c r="I2836" t="s">
        <v>86</v>
      </c>
      <c r="J2836" t="s">
        <v>87</v>
      </c>
      <c r="K2836" t="s">
        <v>5651</v>
      </c>
      <c r="L2836" s="2">
        <v>1</v>
      </c>
      <c r="M2836" s="11">
        <v>47330</v>
      </c>
      <c r="N2836" s="6">
        <v>10</v>
      </c>
      <c r="O2836" s="4">
        <f>Table2[[#This Row],[Discount]]/100</f>
        <v>0.1</v>
      </c>
      <c r="P2836" s="4" t="str">
        <f>IF(Table2[[#This Row],[Discount%]]=0,"No Discount",
IF(Table2[[#This Row],[Discount%]]&lt;=0.1,"Medium Discount",
IF(Table2[[#This Row],[Discount%]]&lt;=0.2,"High Discount")))</f>
        <v>Medium Discount</v>
      </c>
      <c r="Q2836" s="9">
        <f>(Table2[Unit_Price]*Table2[Quantity])*(Table2[Discount]/100)</f>
        <v>4733</v>
      </c>
      <c r="R2836" s="10">
        <v>42597</v>
      </c>
      <c r="S2836" s="10">
        <v>9898.51</v>
      </c>
      <c r="T2836" s="4">
        <f>Table2[Profit]/Table2[Sales]</f>
        <v>0.23237575416109116</v>
      </c>
      <c r="U2836" t="s">
        <v>38</v>
      </c>
    </row>
    <row r="2837" spans="1:21" x14ac:dyDescent="0.35">
      <c r="A2837">
        <v>13032</v>
      </c>
      <c r="B2837" s="1">
        <v>45755</v>
      </c>
      <c r="C2837" s="2">
        <f>YEAR(Table2[Order Date])</f>
        <v>2025</v>
      </c>
      <c r="D2837" s="2" t="str">
        <f>TEXT(Table2[Order Date],"mmm")</f>
        <v>Apr</v>
      </c>
      <c r="E2837" t="s">
        <v>5652</v>
      </c>
      <c r="F2837" t="s">
        <v>40</v>
      </c>
      <c r="G2837" t="s">
        <v>110</v>
      </c>
      <c r="H2837" t="str">
        <f>VLOOKUP(Table2[[#This Row],[City]], Table46[], 2, FALSE)</f>
        <v>Gujarat</v>
      </c>
      <c r="I2837" t="s">
        <v>69</v>
      </c>
      <c r="J2837" t="s">
        <v>517</v>
      </c>
      <c r="K2837" t="s">
        <v>5177</v>
      </c>
      <c r="L2837" s="2">
        <v>5</v>
      </c>
      <c r="M2837" s="11">
        <v>4138</v>
      </c>
      <c r="N2837" s="6">
        <v>20</v>
      </c>
      <c r="O2837" s="4">
        <f>Table2[[#This Row],[Discount]]/100</f>
        <v>0.2</v>
      </c>
      <c r="P2837" s="4" t="str">
        <f>IF(Table2[[#This Row],[Discount%]]=0,"No Discount",
IF(Table2[[#This Row],[Discount%]]&lt;=0.1,"Medium Discount",
IF(Table2[[#This Row],[Discount%]]&lt;=0.2,"High Discount")))</f>
        <v>High Discount</v>
      </c>
      <c r="Q2837" s="9">
        <f>(Table2[Unit_Price]*Table2[Quantity])*(Table2[Discount]/100)</f>
        <v>4138</v>
      </c>
      <c r="R2837" s="10">
        <v>16552</v>
      </c>
      <c r="S2837" s="10">
        <v>3141.34</v>
      </c>
      <c r="T2837" s="4">
        <f>Table2[Profit]/Table2[Sales]</f>
        <v>0.18978612856452393</v>
      </c>
      <c r="U2837" t="s">
        <v>33</v>
      </c>
    </row>
    <row r="2838" spans="1:21" x14ac:dyDescent="0.35">
      <c r="A2838">
        <v>13033</v>
      </c>
      <c r="B2838" s="1">
        <v>45635</v>
      </c>
      <c r="C2838" s="2">
        <f>YEAR(Table2[Order Date])</f>
        <v>2024</v>
      </c>
      <c r="D2838" s="2" t="str">
        <f>TEXT(Table2[Order Date],"mmm")</f>
        <v>Dec</v>
      </c>
      <c r="E2838" t="s">
        <v>5653</v>
      </c>
      <c r="F2838" t="s">
        <v>15</v>
      </c>
      <c r="G2838" t="s">
        <v>16</v>
      </c>
      <c r="H2838" t="str">
        <f>VLOOKUP(Table2[[#This Row],[City]], Table46[], 2, FALSE)</f>
        <v>Karnataka</v>
      </c>
      <c r="I2838" t="s">
        <v>17</v>
      </c>
      <c r="J2838" t="s">
        <v>100</v>
      </c>
      <c r="K2838" t="s">
        <v>2673</v>
      </c>
      <c r="L2838" s="2">
        <v>1</v>
      </c>
      <c r="M2838" s="11">
        <v>14104</v>
      </c>
      <c r="N2838" s="6">
        <v>15</v>
      </c>
      <c r="O2838" s="4">
        <f>Table2[[#This Row],[Discount]]/100</f>
        <v>0.15</v>
      </c>
      <c r="P2838" s="4" t="str">
        <f>IF(Table2[[#This Row],[Discount%]]=0,"No Discount",
IF(Table2[[#This Row],[Discount%]]&lt;=0.1,"Medium Discount",
IF(Table2[[#This Row],[Discount%]]&lt;=0.2,"High Discount")))</f>
        <v>High Discount</v>
      </c>
      <c r="Q2838" s="9">
        <f>(Table2[Unit_Price]*Table2[Quantity])*(Table2[Discount]/100)</f>
        <v>2115.6</v>
      </c>
      <c r="R2838" s="10">
        <v>11988.4</v>
      </c>
      <c r="S2838" s="10">
        <v>1637.8</v>
      </c>
      <c r="T2838" s="4">
        <f>Table2[Profit]/Table2[Sales]</f>
        <v>0.136615394881719</v>
      </c>
      <c r="U2838" t="s">
        <v>33</v>
      </c>
    </row>
    <row r="2839" spans="1:21" x14ac:dyDescent="0.35">
      <c r="A2839">
        <v>13034</v>
      </c>
      <c r="B2839" s="1">
        <v>45869</v>
      </c>
      <c r="C2839" s="2">
        <f>YEAR(Table2[Order Date])</f>
        <v>2025</v>
      </c>
      <c r="D2839" s="2" t="str">
        <f>TEXT(Table2[Order Date],"mmm")</f>
        <v>Jul</v>
      </c>
      <c r="E2839" t="s">
        <v>5654</v>
      </c>
      <c r="F2839" t="s">
        <v>40</v>
      </c>
      <c r="G2839" t="s">
        <v>62</v>
      </c>
      <c r="H2839" t="str">
        <f>VLOOKUP(Table2[[#This Row],[City]], Table46[], 2, FALSE)</f>
        <v>Goa</v>
      </c>
      <c r="I2839" t="s">
        <v>17</v>
      </c>
      <c r="J2839" t="s">
        <v>55</v>
      </c>
      <c r="K2839" t="s">
        <v>5655</v>
      </c>
      <c r="L2839" s="2">
        <v>2</v>
      </c>
      <c r="M2839" s="11">
        <v>16789</v>
      </c>
      <c r="N2839" s="6">
        <v>15</v>
      </c>
      <c r="O2839" s="4">
        <f>Table2[[#This Row],[Discount]]/100</f>
        <v>0.15</v>
      </c>
      <c r="P2839" s="4" t="str">
        <f>IF(Table2[[#This Row],[Discount%]]=0,"No Discount",
IF(Table2[[#This Row],[Discount%]]&lt;=0.1,"Medium Discount",
IF(Table2[[#This Row],[Discount%]]&lt;=0.2,"High Discount")))</f>
        <v>High Discount</v>
      </c>
      <c r="Q2839" s="9">
        <f>(Table2[Unit_Price]*Table2[Quantity])*(Table2[Discount]/100)</f>
        <v>5036.7</v>
      </c>
      <c r="R2839" s="10">
        <v>28541.3</v>
      </c>
      <c r="S2839" s="10">
        <v>3394.96</v>
      </c>
      <c r="T2839" s="4">
        <f>Table2[Profit]/Table2[Sales]</f>
        <v>0.11894903175398458</v>
      </c>
      <c r="U2839" t="s">
        <v>83</v>
      </c>
    </row>
    <row r="2840" spans="1:21" x14ac:dyDescent="0.35">
      <c r="A2840">
        <v>13035</v>
      </c>
      <c r="B2840" s="1">
        <v>45306</v>
      </c>
      <c r="C2840" s="2">
        <f>YEAR(Table2[Order Date])</f>
        <v>2024</v>
      </c>
      <c r="D2840" s="2" t="str">
        <f>TEXT(Table2[Order Date],"mmm")</f>
        <v>Jan</v>
      </c>
      <c r="E2840" t="s">
        <v>5656</v>
      </c>
      <c r="F2840" t="s">
        <v>28</v>
      </c>
      <c r="G2840" t="s">
        <v>144</v>
      </c>
      <c r="H2840" t="str">
        <f>VLOOKUP(Table2[[#This Row],[City]], Table46[], 2, FALSE)</f>
        <v>Assam</v>
      </c>
      <c r="I2840" t="s">
        <v>75</v>
      </c>
      <c r="J2840" t="s">
        <v>204</v>
      </c>
      <c r="K2840" t="s">
        <v>5657</v>
      </c>
      <c r="L2840" s="2">
        <v>2</v>
      </c>
      <c r="M2840" s="11">
        <v>28960</v>
      </c>
      <c r="N2840" s="6">
        <v>15</v>
      </c>
      <c r="O2840" s="4">
        <f>Table2[[#This Row],[Discount]]/100</f>
        <v>0.15</v>
      </c>
      <c r="P2840" s="4" t="str">
        <f>IF(Table2[[#This Row],[Discount%]]=0,"No Discount",
IF(Table2[[#This Row],[Discount%]]&lt;=0.1,"Medium Discount",
IF(Table2[[#This Row],[Discount%]]&lt;=0.2,"High Discount")))</f>
        <v>High Discount</v>
      </c>
      <c r="Q2840" s="9">
        <f>(Table2[Unit_Price]*Table2[Quantity])*(Table2[Discount]/100)</f>
        <v>8688</v>
      </c>
      <c r="R2840" s="10">
        <v>49232</v>
      </c>
      <c r="S2840" s="10">
        <v>4029.73</v>
      </c>
      <c r="T2840" s="4">
        <f>Table2[Profit]/Table2[Sales]</f>
        <v>8.1851844328891782E-2</v>
      </c>
      <c r="U2840" t="s">
        <v>83</v>
      </c>
    </row>
    <row r="2841" spans="1:21" x14ac:dyDescent="0.35">
      <c r="A2841">
        <v>13036</v>
      </c>
      <c r="B2841" s="1">
        <v>45274</v>
      </c>
      <c r="C2841" s="2">
        <f>YEAR(Table2[Order Date])</f>
        <v>2023</v>
      </c>
      <c r="D2841" s="2" t="str">
        <f>TEXT(Table2[Order Date],"mmm")</f>
        <v>Dec</v>
      </c>
      <c r="E2841" t="s">
        <v>5658</v>
      </c>
      <c r="F2841" t="s">
        <v>28</v>
      </c>
      <c r="G2841" t="s">
        <v>35</v>
      </c>
      <c r="H2841" t="str">
        <f>VLOOKUP(Table2[[#This Row],[City]], Table46[], 2, FALSE)</f>
        <v>West Bengal</v>
      </c>
      <c r="I2841" t="s">
        <v>46</v>
      </c>
      <c r="J2841" t="s">
        <v>201</v>
      </c>
      <c r="K2841" t="s">
        <v>5659</v>
      </c>
      <c r="L2841" s="2">
        <v>4</v>
      </c>
      <c r="M2841" s="11">
        <v>61001</v>
      </c>
      <c r="N2841" s="6">
        <v>15</v>
      </c>
      <c r="O2841" s="4">
        <f>Table2[[#This Row],[Discount]]/100</f>
        <v>0.15</v>
      </c>
      <c r="P2841" s="4" t="str">
        <f>IF(Table2[[#This Row],[Discount%]]=0,"No Discount",
IF(Table2[[#This Row],[Discount%]]&lt;=0.1,"Medium Discount",
IF(Table2[[#This Row],[Discount%]]&lt;=0.2,"High Discount")))</f>
        <v>High Discount</v>
      </c>
      <c r="Q2841" s="9">
        <f>(Table2[Unit_Price]*Table2[Quantity])*(Table2[Discount]/100)</f>
        <v>36600.6</v>
      </c>
      <c r="R2841" s="10">
        <v>207403.4</v>
      </c>
      <c r="S2841" s="10">
        <v>18493.61</v>
      </c>
      <c r="T2841" s="4">
        <f>Table2[Profit]/Table2[Sales]</f>
        <v>8.9167342483295844E-2</v>
      </c>
      <c r="U2841" t="s">
        <v>33</v>
      </c>
    </row>
    <row r="2842" spans="1:21" x14ac:dyDescent="0.35">
      <c r="A2842">
        <v>13037</v>
      </c>
      <c r="B2842" s="1">
        <v>45426</v>
      </c>
      <c r="C2842" s="2">
        <f>YEAR(Table2[Order Date])</f>
        <v>2024</v>
      </c>
      <c r="D2842" s="2" t="str">
        <f>TEXT(Table2[Order Date],"mmm")</f>
        <v>May</v>
      </c>
      <c r="E2842" t="s">
        <v>5660</v>
      </c>
      <c r="F2842" t="s">
        <v>40</v>
      </c>
      <c r="G2842" t="s">
        <v>62</v>
      </c>
      <c r="H2842" t="str">
        <f>VLOOKUP(Table2[[#This Row],[City]], Table46[], 2, FALSE)</f>
        <v>Goa</v>
      </c>
      <c r="I2842" t="s">
        <v>30</v>
      </c>
      <c r="J2842" t="s">
        <v>322</v>
      </c>
      <c r="K2842" t="s">
        <v>5661</v>
      </c>
      <c r="L2842" s="2">
        <v>5</v>
      </c>
      <c r="M2842" s="11">
        <v>52901</v>
      </c>
      <c r="N2842" s="6">
        <v>10</v>
      </c>
      <c r="O2842" s="4">
        <f>Table2[[#This Row],[Discount]]/100</f>
        <v>0.1</v>
      </c>
      <c r="P2842" s="4" t="str">
        <f>IF(Table2[[#This Row],[Discount%]]=0,"No Discount",
IF(Table2[[#This Row],[Discount%]]&lt;=0.1,"Medium Discount",
IF(Table2[[#This Row],[Discount%]]&lt;=0.2,"High Discount")))</f>
        <v>Medium Discount</v>
      </c>
      <c r="Q2842" s="9">
        <f>(Table2[Unit_Price]*Table2[Quantity])*(Table2[Discount]/100)</f>
        <v>26450.5</v>
      </c>
      <c r="R2842" s="10">
        <v>238054.5</v>
      </c>
      <c r="S2842" s="10">
        <v>28025.07</v>
      </c>
      <c r="T2842" s="4">
        <f>Table2[Profit]/Table2[Sales]</f>
        <v>0.11772543682224028</v>
      </c>
      <c r="U2842" t="s">
        <v>72</v>
      </c>
    </row>
    <row r="2843" spans="1:21" x14ac:dyDescent="0.35">
      <c r="A2843">
        <v>13038</v>
      </c>
      <c r="B2843" s="1">
        <v>45895</v>
      </c>
      <c r="C2843" s="2">
        <f>YEAR(Table2[Order Date])</f>
        <v>2025</v>
      </c>
      <c r="D2843" s="2" t="str">
        <f>TEXT(Table2[Order Date],"mmm")</f>
        <v>Aug</v>
      </c>
      <c r="E2843" t="s">
        <v>5662</v>
      </c>
      <c r="F2843" t="s">
        <v>28</v>
      </c>
      <c r="G2843" t="s">
        <v>29</v>
      </c>
      <c r="H2843" t="str">
        <f>VLOOKUP(Table2[[#This Row],[City]], Table46[], 2, FALSE)</f>
        <v>Bihar</v>
      </c>
      <c r="I2843" t="s">
        <v>75</v>
      </c>
      <c r="J2843" t="s">
        <v>307</v>
      </c>
      <c r="K2843" t="s">
        <v>5663</v>
      </c>
      <c r="L2843" s="2">
        <v>3</v>
      </c>
      <c r="M2843" s="11">
        <v>26219</v>
      </c>
      <c r="N2843" s="6">
        <v>20</v>
      </c>
      <c r="O2843" s="4">
        <f>Table2[[#This Row],[Discount]]/100</f>
        <v>0.2</v>
      </c>
      <c r="P2843" s="4" t="str">
        <f>IF(Table2[[#This Row],[Discount%]]=0,"No Discount",
IF(Table2[[#This Row],[Discount%]]&lt;=0.1,"Medium Discount",
IF(Table2[[#This Row],[Discount%]]&lt;=0.2,"High Discount")))</f>
        <v>High Discount</v>
      </c>
      <c r="Q2843" s="9">
        <f>(Table2[Unit_Price]*Table2[Quantity])*(Table2[Discount]/100)</f>
        <v>15731.400000000001</v>
      </c>
      <c r="R2843" s="10">
        <v>62925.599999999999</v>
      </c>
      <c r="S2843" s="10">
        <v>10078.65</v>
      </c>
      <c r="T2843" s="4">
        <f>Table2[Profit]/Table2[Sales]</f>
        <v>0.16016772188107861</v>
      </c>
      <c r="U2843" t="s">
        <v>72</v>
      </c>
    </row>
    <row r="2844" spans="1:21" x14ac:dyDescent="0.35">
      <c r="A2844">
        <v>13039</v>
      </c>
      <c r="B2844" s="1">
        <v>45634</v>
      </c>
      <c r="C2844" s="2">
        <f>YEAR(Table2[Order Date])</f>
        <v>2024</v>
      </c>
      <c r="D2844" s="2" t="str">
        <f>TEXT(Table2[Order Date],"mmm")</f>
        <v>Dec</v>
      </c>
      <c r="E2844" t="s">
        <v>5664</v>
      </c>
      <c r="F2844" t="s">
        <v>22</v>
      </c>
      <c r="G2844" t="s">
        <v>74</v>
      </c>
      <c r="H2844" t="str">
        <f>VLOOKUP(Table2[[#This Row],[City]], Table46[], 2, FALSE)</f>
        <v>Chandigarh</v>
      </c>
      <c r="I2844" t="s">
        <v>75</v>
      </c>
      <c r="J2844" t="s">
        <v>307</v>
      </c>
      <c r="K2844" t="s">
        <v>5665</v>
      </c>
      <c r="L2844" s="2">
        <v>2</v>
      </c>
      <c r="M2844" s="11">
        <v>48953</v>
      </c>
      <c r="N2844" s="6">
        <v>10</v>
      </c>
      <c r="O2844" s="4">
        <f>Table2[[#This Row],[Discount]]/100</f>
        <v>0.1</v>
      </c>
      <c r="P2844" s="4" t="str">
        <f>IF(Table2[[#This Row],[Discount%]]=0,"No Discount",
IF(Table2[[#This Row],[Discount%]]&lt;=0.1,"Medium Discount",
IF(Table2[[#This Row],[Discount%]]&lt;=0.2,"High Discount")))</f>
        <v>Medium Discount</v>
      </c>
      <c r="Q2844" s="9">
        <f>(Table2[Unit_Price]*Table2[Quantity])*(Table2[Discount]/100)</f>
        <v>9790.6</v>
      </c>
      <c r="R2844" s="10">
        <v>88115.4</v>
      </c>
      <c r="S2844" s="10">
        <v>11763.57</v>
      </c>
      <c r="T2844" s="4">
        <f>Table2[Profit]/Table2[Sales]</f>
        <v>0.13350186233053474</v>
      </c>
      <c r="U2844" t="s">
        <v>33</v>
      </c>
    </row>
    <row r="2845" spans="1:21" x14ac:dyDescent="0.35">
      <c r="A2845">
        <v>13040</v>
      </c>
      <c r="B2845" s="1">
        <v>45274</v>
      </c>
      <c r="C2845" s="2">
        <f>YEAR(Table2[Order Date])</f>
        <v>2023</v>
      </c>
      <c r="D2845" s="2" t="str">
        <f>TEXT(Table2[Order Date],"mmm")</f>
        <v>Dec</v>
      </c>
      <c r="E2845" t="s">
        <v>5666</v>
      </c>
      <c r="F2845" t="s">
        <v>22</v>
      </c>
      <c r="G2845" t="s">
        <v>74</v>
      </c>
      <c r="H2845" t="str">
        <f>VLOOKUP(Table2[[#This Row],[City]], Table46[], 2, FALSE)</f>
        <v>Chandigarh</v>
      </c>
      <c r="I2845" t="s">
        <v>86</v>
      </c>
      <c r="J2845" t="s">
        <v>90</v>
      </c>
      <c r="K2845" t="s">
        <v>5667</v>
      </c>
      <c r="L2845" s="2">
        <v>5</v>
      </c>
      <c r="M2845" s="11">
        <v>24950</v>
      </c>
      <c r="N2845" s="6">
        <v>15</v>
      </c>
      <c r="O2845" s="4">
        <f>Table2[[#This Row],[Discount]]/100</f>
        <v>0.15</v>
      </c>
      <c r="P2845" s="4" t="str">
        <f>IF(Table2[[#This Row],[Discount%]]=0,"No Discount",
IF(Table2[[#This Row],[Discount%]]&lt;=0.1,"Medium Discount",
IF(Table2[[#This Row],[Discount%]]&lt;=0.2,"High Discount")))</f>
        <v>High Discount</v>
      </c>
      <c r="Q2845" s="9">
        <f>(Table2[Unit_Price]*Table2[Quantity])*(Table2[Discount]/100)</f>
        <v>18712.5</v>
      </c>
      <c r="R2845" s="10">
        <v>106037.5</v>
      </c>
      <c r="S2845" s="10">
        <v>10712.41</v>
      </c>
      <c r="T2845" s="4">
        <f>Table2[Profit]/Table2[Sales]</f>
        <v>0.10102473181657433</v>
      </c>
      <c r="U2845" t="s">
        <v>33</v>
      </c>
    </row>
    <row r="2846" spans="1:21" x14ac:dyDescent="0.35">
      <c r="A2846">
        <v>13041</v>
      </c>
      <c r="B2846" s="1">
        <v>45583</v>
      </c>
      <c r="C2846" s="2">
        <f>YEAR(Table2[Order Date])</f>
        <v>2024</v>
      </c>
      <c r="D2846" s="2" t="str">
        <f>TEXT(Table2[Order Date],"mmm")</f>
        <v>Oct</v>
      </c>
      <c r="E2846" t="s">
        <v>5668</v>
      </c>
      <c r="F2846" t="s">
        <v>40</v>
      </c>
      <c r="G2846" t="s">
        <v>110</v>
      </c>
      <c r="H2846" t="str">
        <f>VLOOKUP(Table2[[#This Row],[City]], Table46[], 2, FALSE)</f>
        <v>Gujarat</v>
      </c>
      <c r="I2846" t="s">
        <v>42</v>
      </c>
      <c r="J2846" t="s">
        <v>79</v>
      </c>
      <c r="K2846" t="s">
        <v>5669</v>
      </c>
      <c r="L2846" s="2">
        <v>5</v>
      </c>
      <c r="M2846" s="11">
        <v>35783</v>
      </c>
      <c r="N2846" s="6">
        <v>15</v>
      </c>
      <c r="O2846" s="4">
        <f>Table2[[#This Row],[Discount]]/100</f>
        <v>0.15</v>
      </c>
      <c r="P2846" s="4" t="str">
        <f>IF(Table2[[#This Row],[Discount%]]=0,"No Discount",
IF(Table2[[#This Row],[Discount%]]&lt;=0.1,"Medium Discount",
IF(Table2[[#This Row],[Discount%]]&lt;=0.2,"High Discount")))</f>
        <v>High Discount</v>
      </c>
      <c r="Q2846" s="9">
        <f>(Table2[Unit_Price]*Table2[Quantity])*(Table2[Discount]/100)</f>
        <v>26837.25</v>
      </c>
      <c r="R2846" s="10">
        <v>152077.75</v>
      </c>
      <c r="S2846" s="10">
        <v>7926.92</v>
      </c>
      <c r="T2846" s="4">
        <f>Table2[Profit]/Table2[Sales]</f>
        <v>5.2124127296728155E-2</v>
      </c>
      <c r="U2846" t="s">
        <v>33</v>
      </c>
    </row>
    <row r="2847" spans="1:21" x14ac:dyDescent="0.35">
      <c r="A2847">
        <v>13042</v>
      </c>
      <c r="B2847" s="1">
        <v>45764</v>
      </c>
      <c r="C2847" s="2">
        <f>YEAR(Table2[Order Date])</f>
        <v>2025</v>
      </c>
      <c r="D2847" s="2" t="str">
        <f>TEXT(Table2[Order Date],"mmm")</f>
        <v>Apr</v>
      </c>
      <c r="E2847" t="s">
        <v>5670</v>
      </c>
      <c r="F2847" t="s">
        <v>40</v>
      </c>
      <c r="G2847" t="s">
        <v>103</v>
      </c>
      <c r="H2847" t="str">
        <f>VLOOKUP(Table2[[#This Row],[City]], Table46[], 2, FALSE)</f>
        <v>Gujarat</v>
      </c>
      <c r="I2847" t="s">
        <v>42</v>
      </c>
      <c r="J2847" t="s">
        <v>43</v>
      </c>
      <c r="K2847" t="s">
        <v>5671</v>
      </c>
      <c r="L2847" s="2">
        <v>1</v>
      </c>
      <c r="M2847" s="11">
        <v>22723</v>
      </c>
      <c r="N2847" s="6">
        <v>0</v>
      </c>
      <c r="O2847" s="4">
        <f>Table2[[#This Row],[Discount]]/100</f>
        <v>0</v>
      </c>
      <c r="P2847" s="4" t="str">
        <f>IF(Table2[[#This Row],[Discount%]]=0,"No Discount",
IF(Table2[[#This Row],[Discount%]]&lt;=0.1,"Medium Discount",
IF(Table2[[#This Row],[Discount%]]&lt;=0.2,"High Discount")))</f>
        <v>No Discount</v>
      </c>
      <c r="Q2847" s="9">
        <f>(Table2[Unit_Price]*Table2[Quantity])*(Table2[Discount]/100)</f>
        <v>0</v>
      </c>
      <c r="R2847" s="10">
        <v>22723</v>
      </c>
      <c r="S2847" s="10">
        <v>3015.02</v>
      </c>
      <c r="T2847" s="4">
        <f>Table2[Profit]/Table2[Sales]</f>
        <v>0.13268582493508779</v>
      </c>
      <c r="U2847" t="s">
        <v>72</v>
      </c>
    </row>
    <row r="2848" spans="1:21" x14ac:dyDescent="0.35">
      <c r="A2848">
        <v>13043</v>
      </c>
      <c r="B2848" s="1">
        <v>45368</v>
      </c>
      <c r="C2848" s="2">
        <f>YEAR(Table2[Order Date])</f>
        <v>2024</v>
      </c>
      <c r="D2848" s="2" t="str">
        <f>TEXT(Table2[Order Date],"mmm")</f>
        <v>Mar</v>
      </c>
      <c r="E2848" t="s">
        <v>5672</v>
      </c>
      <c r="F2848" t="s">
        <v>40</v>
      </c>
      <c r="G2848" t="s">
        <v>110</v>
      </c>
      <c r="H2848" t="str">
        <f>VLOOKUP(Table2[[#This Row],[City]], Table46[], 2, FALSE)</f>
        <v>Gujarat</v>
      </c>
      <c r="I2848" t="s">
        <v>24</v>
      </c>
      <c r="J2848" t="s">
        <v>25</v>
      </c>
      <c r="K2848" t="s">
        <v>954</v>
      </c>
      <c r="L2848" s="2">
        <v>1</v>
      </c>
      <c r="M2848" s="11">
        <v>53059</v>
      </c>
      <c r="N2848" s="6">
        <v>10</v>
      </c>
      <c r="O2848" s="4">
        <f>Table2[[#This Row],[Discount]]/100</f>
        <v>0.1</v>
      </c>
      <c r="P2848" s="4" t="str">
        <f>IF(Table2[[#This Row],[Discount%]]=0,"No Discount",
IF(Table2[[#This Row],[Discount%]]&lt;=0.1,"Medium Discount",
IF(Table2[[#This Row],[Discount%]]&lt;=0.2,"High Discount")))</f>
        <v>Medium Discount</v>
      </c>
      <c r="Q2848" s="9">
        <f>(Table2[Unit_Price]*Table2[Quantity])*(Table2[Discount]/100)</f>
        <v>5305.9000000000005</v>
      </c>
      <c r="R2848" s="10">
        <v>47753.1</v>
      </c>
      <c r="S2848" s="10">
        <v>6951.29</v>
      </c>
      <c r="T2848" s="4">
        <f>Table2[Profit]/Table2[Sales]</f>
        <v>0.1455673034839623</v>
      </c>
      <c r="U2848" t="s">
        <v>38</v>
      </c>
    </row>
    <row r="2849" spans="1:21" x14ac:dyDescent="0.35">
      <c r="A2849">
        <v>13044</v>
      </c>
      <c r="B2849" s="1">
        <v>45262</v>
      </c>
      <c r="C2849" s="2">
        <f>YEAR(Table2[Order Date])</f>
        <v>2023</v>
      </c>
      <c r="D2849" s="2" t="str">
        <f>TEXT(Table2[Order Date],"mmm")</f>
        <v>Dec</v>
      </c>
      <c r="E2849" t="s">
        <v>5673</v>
      </c>
      <c r="F2849" t="s">
        <v>15</v>
      </c>
      <c r="G2849" t="s">
        <v>147</v>
      </c>
      <c r="H2849" t="str">
        <f>VLOOKUP(Table2[[#This Row],[City]], Table46[], 2, FALSE)</f>
        <v>Kerala</v>
      </c>
      <c r="I2849" t="s">
        <v>69</v>
      </c>
      <c r="J2849" t="s">
        <v>123</v>
      </c>
      <c r="K2849" t="s">
        <v>5674</v>
      </c>
      <c r="L2849" s="2">
        <v>1</v>
      </c>
      <c r="M2849" s="11">
        <v>16349</v>
      </c>
      <c r="N2849" s="6">
        <v>20</v>
      </c>
      <c r="O2849" s="4">
        <f>Table2[[#This Row],[Discount]]/100</f>
        <v>0.2</v>
      </c>
      <c r="P2849" s="4" t="str">
        <f>IF(Table2[[#This Row],[Discount%]]=0,"No Discount",
IF(Table2[[#This Row],[Discount%]]&lt;=0.1,"Medium Discount",
IF(Table2[[#This Row],[Discount%]]&lt;=0.2,"High Discount")))</f>
        <v>High Discount</v>
      </c>
      <c r="Q2849" s="9">
        <f>(Table2[Unit_Price]*Table2[Quantity])*(Table2[Discount]/100)</f>
        <v>3269.8</v>
      </c>
      <c r="R2849" s="10">
        <v>13079.2</v>
      </c>
      <c r="S2849" s="10">
        <v>2485.08</v>
      </c>
      <c r="T2849" s="4">
        <f>Table2[Profit]/Table2[Sales]</f>
        <v>0.19000244663282156</v>
      </c>
      <c r="U2849" t="s">
        <v>83</v>
      </c>
    </row>
    <row r="2850" spans="1:21" x14ac:dyDescent="0.35">
      <c r="A2850">
        <v>13045</v>
      </c>
      <c r="B2850" s="1">
        <v>45348</v>
      </c>
      <c r="C2850" s="2">
        <f>YEAR(Table2[Order Date])</f>
        <v>2024</v>
      </c>
      <c r="D2850" s="2" t="str">
        <f>TEXT(Table2[Order Date],"mmm")</f>
        <v>Feb</v>
      </c>
      <c r="E2850" t="s">
        <v>5675</v>
      </c>
      <c r="F2850" t="s">
        <v>22</v>
      </c>
      <c r="G2850" t="s">
        <v>58</v>
      </c>
      <c r="H2850" t="str">
        <f>VLOOKUP(Table2[[#This Row],[City]], Table46[], 2, FALSE)</f>
        <v>Rajashtan</v>
      </c>
      <c r="I2850" t="s">
        <v>86</v>
      </c>
      <c r="J2850" t="s">
        <v>171</v>
      </c>
      <c r="K2850" t="s">
        <v>369</v>
      </c>
      <c r="L2850" s="2">
        <v>4</v>
      </c>
      <c r="M2850" s="11">
        <v>19551</v>
      </c>
      <c r="N2850" s="6">
        <v>15</v>
      </c>
      <c r="O2850" s="4">
        <f>Table2[[#This Row],[Discount]]/100</f>
        <v>0.15</v>
      </c>
      <c r="P2850" s="4" t="str">
        <f>IF(Table2[[#This Row],[Discount%]]=0,"No Discount",
IF(Table2[[#This Row],[Discount%]]&lt;=0.1,"Medium Discount",
IF(Table2[[#This Row],[Discount%]]&lt;=0.2,"High Discount")))</f>
        <v>High Discount</v>
      </c>
      <c r="Q2850" s="9">
        <f>(Table2[Unit_Price]*Table2[Quantity])*(Table2[Discount]/100)</f>
        <v>11730.6</v>
      </c>
      <c r="R2850" s="10">
        <v>66473.399999999994</v>
      </c>
      <c r="S2850" s="10">
        <v>10615.49</v>
      </c>
      <c r="T2850" s="4">
        <f>Table2[Profit]/Table2[Sales]</f>
        <v>0.15969530669410623</v>
      </c>
      <c r="U2850" t="s">
        <v>33</v>
      </c>
    </row>
    <row r="2851" spans="1:21" x14ac:dyDescent="0.35">
      <c r="A2851">
        <v>13046</v>
      </c>
      <c r="B2851" s="1">
        <v>45262</v>
      </c>
      <c r="C2851" s="2">
        <f>YEAR(Table2[Order Date])</f>
        <v>2023</v>
      </c>
      <c r="D2851" s="2" t="str">
        <f>TEXT(Table2[Order Date],"mmm")</f>
        <v>Dec</v>
      </c>
      <c r="E2851" t="s">
        <v>5676</v>
      </c>
      <c r="F2851" t="s">
        <v>22</v>
      </c>
      <c r="G2851" t="s">
        <v>74</v>
      </c>
      <c r="H2851" t="str">
        <f>VLOOKUP(Table2[[#This Row],[City]], Table46[], 2, FALSE)</f>
        <v>Chandigarh</v>
      </c>
      <c r="I2851" t="s">
        <v>17</v>
      </c>
      <c r="J2851" t="s">
        <v>55</v>
      </c>
      <c r="K2851" t="s">
        <v>5677</v>
      </c>
      <c r="L2851" s="2">
        <v>3</v>
      </c>
      <c r="M2851" s="11">
        <v>33505</v>
      </c>
      <c r="N2851" s="6">
        <v>0</v>
      </c>
      <c r="O2851" s="4">
        <f>Table2[[#This Row],[Discount]]/100</f>
        <v>0</v>
      </c>
      <c r="P2851" s="4" t="str">
        <f>IF(Table2[[#This Row],[Discount%]]=0,"No Discount",
IF(Table2[[#This Row],[Discount%]]&lt;=0.1,"Medium Discount",
IF(Table2[[#This Row],[Discount%]]&lt;=0.2,"High Discount")))</f>
        <v>No Discount</v>
      </c>
      <c r="Q2851" s="9">
        <f>(Table2[Unit_Price]*Table2[Quantity])*(Table2[Discount]/100)</f>
        <v>0</v>
      </c>
      <c r="R2851" s="10">
        <v>100515</v>
      </c>
      <c r="S2851" s="10">
        <v>12501.44</v>
      </c>
      <c r="T2851" s="4">
        <f>Table2[Profit]/Table2[Sales]</f>
        <v>0.12437387454608766</v>
      </c>
      <c r="U2851" t="s">
        <v>20</v>
      </c>
    </row>
    <row r="2852" spans="1:21" x14ac:dyDescent="0.35">
      <c r="A2852">
        <v>13047</v>
      </c>
      <c r="B2852" s="1">
        <v>45588</v>
      </c>
      <c r="C2852" s="2">
        <f>YEAR(Table2[Order Date])</f>
        <v>2024</v>
      </c>
      <c r="D2852" s="2" t="str">
        <f>TEXT(Table2[Order Date],"mmm")</f>
        <v>Oct</v>
      </c>
      <c r="E2852" t="s">
        <v>5678</v>
      </c>
      <c r="F2852" t="s">
        <v>40</v>
      </c>
      <c r="G2852" t="s">
        <v>62</v>
      </c>
      <c r="H2852" t="str">
        <f>VLOOKUP(Table2[[#This Row],[City]], Table46[], 2, FALSE)</f>
        <v>Goa</v>
      </c>
      <c r="I2852" t="s">
        <v>46</v>
      </c>
      <c r="J2852" t="s">
        <v>209</v>
      </c>
      <c r="K2852" t="s">
        <v>5679</v>
      </c>
      <c r="L2852" s="2">
        <v>3</v>
      </c>
      <c r="M2852" s="11">
        <v>26525</v>
      </c>
      <c r="N2852" s="6">
        <v>15</v>
      </c>
      <c r="O2852" s="4">
        <f>Table2[[#This Row],[Discount]]/100</f>
        <v>0.15</v>
      </c>
      <c r="P2852" s="4" t="str">
        <f>IF(Table2[[#This Row],[Discount%]]=0,"No Discount",
IF(Table2[[#This Row],[Discount%]]&lt;=0.1,"Medium Discount",
IF(Table2[[#This Row],[Discount%]]&lt;=0.2,"High Discount")))</f>
        <v>High Discount</v>
      </c>
      <c r="Q2852" s="9">
        <f>(Table2[Unit_Price]*Table2[Quantity])*(Table2[Discount]/100)</f>
        <v>11936.25</v>
      </c>
      <c r="R2852" s="10">
        <v>67638.75</v>
      </c>
      <c r="S2852" s="10">
        <v>10344.85</v>
      </c>
      <c r="T2852" s="4">
        <f>Table2[Profit]/Table2[Sales]</f>
        <v>0.15294265491304912</v>
      </c>
      <c r="U2852" t="s">
        <v>38</v>
      </c>
    </row>
    <row r="2853" spans="1:21" x14ac:dyDescent="0.35">
      <c r="A2853">
        <v>13048</v>
      </c>
      <c r="B2853" s="1">
        <v>45581</v>
      </c>
      <c r="C2853" s="2">
        <f>YEAR(Table2[Order Date])</f>
        <v>2024</v>
      </c>
      <c r="D2853" s="2" t="str">
        <f>TEXT(Table2[Order Date],"mmm")</f>
        <v>Oct</v>
      </c>
      <c r="E2853" t="s">
        <v>5680</v>
      </c>
      <c r="F2853" t="s">
        <v>28</v>
      </c>
      <c r="G2853" t="s">
        <v>144</v>
      </c>
      <c r="H2853" t="str">
        <f>VLOOKUP(Table2[[#This Row],[City]], Table46[], 2, FALSE)</f>
        <v>Assam</v>
      </c>
      <c r="I2853" t="s">
        <v>69</v>
      </c>
      <c r="J2853" t="s">
        <v>151</v>
      </c>
      <c r="K2853" t="s">
        <v>5681</v>
      </c>
      <c r="L2853" s="2">
        <v>1</v>
      </c>
      <c r="M2853" s="11">
        <v>71036</v>
      </c>
      <c r="N2853" s="6">
        <v>20</v>
      </c>
      <c r="O2853" s="4">
        <f>Table2[[#This Row],[Discount]]/100</f>
        <v>0.2</v>
      </c>
      <c r="P2853" s="4" t="str">
        <f>IF(Table2[[#This Row],[Discount%]]=0,"No Discount",
IF(Table2[[#This Row],[Discount%]]&lt;=0.1,"Medium Discount",
IF(Table2[[#This Row],[Discount%]]&lt;=0.2,"High Discount")))</f>
        <v>High Discount</v>
      </c>
      <c r="Q2853" s="9">
        <f>(Table2[Unit_Price]*Table2[Quantity])*(Table2[Discount]/100)</f>
        <v>14207.2</v>
      </c>
      <c r="R2853" s="10">
        <v>56828.800000000003</v>
      </c>
      <c r="S2853" s="10">
        <v>5863.92</v>
      </c>
      <c r="T2853" s="4">
        <f>Table2[Profit]/Table2[Sales]</f>
        <v>0.10318570865476659</v>
      </c>
      <c r="U2853" t="s">
        <v>33</v>
      </c>
    </row>
    <row r="2854" spans="1:21" x14ac:dyDescent="0.35">
      <c r="A2854">
        <v>13049</v>
      </c>
      <c r="B2854" s="1">
        <v>45750</v>
      </c>
      <c r="C2854" s="2">
        <f>YEAR(Table2[Order Date])</f>
        <v>2025</v>
      </c>
      <c r="D2854" s="2" t="str">
        <f>TEXT(Table2[Order Date],"mmm")</f>
        <v>Apr</v>
      </c>
      <c r="E2854" t="s">
        <v>5682</v>
      </c>
      <c r="F2854" t="s">
        <v>22</v>
      </c>
      <c r="G2854" t="s">
        <v>167</v>
      </c>
      <c r="H2854" t="str">
        <f>VLOOKUP(Table2[[#This Row],[City]], Table46[], 2, FALSE)</f>
        <v>Punjab</v>
      </c>
      <c r="I2854" t="s">
        <v>86</v>
      </c>
      <c r="J2854" t="s">
        <v>90</v>
      </c>
      <c r="K2854" t="s">
        <v>5683</v>
      </c>
      <c r="L2854" s="2">
        <v>2</v>
      </c>
      <c r="M2854" s="11">
        <v>69965</v>
      </c>
      <c r="N2854" s="6">
        <v>0</v>
      </c>
      <c r="O2854" s="4">
        <f>Table2[[#This Row],[Discount]]/100</f>
        <v>0</v>
      </c>
      <c r="P2854" s="4" t="str">
        <f>IF(Table2[[#This Row],[Discount%]]=0,"No Discount",
IF(Table2[[#This Row],[Discount%]]&lt;=0.1,"Medium Discount",
IF(Table2[[#This Row],[Discount%]]&lt;=0.2,"High Discount")))</f>
        <v>No Discount</v>
      </c>
      <c r="Q2854" s="9">
        <f>(Table2[Unit_Price]*Table2[Quantity])*(Table2[Discount]/100)</f>
        <v>0</v>
      </c>
      <c r="R2854" s="10">
        <v>139930</v>
      </c>
      <c r="S2854" s="10">
        <v>19954.53</v>
      </c>
      <c r="T2854" s="4">
        <f>Table2[Profit]/Table2[Sales]</f>
        <v>0.14260365897234331</v>
      </c>
      <c r="U2854" t="s">
        <v>33</v>
      </c>
    </row>
    <row r="2855" spans="1:21" x14ac:dyDescent="0.35">
      <c r="A2855">
        <v>13050</v>
      </c>
      <c r="B2855" s="1">
        <v>45672</v>
      </c>
      <c r="C2855" s="2">
        <f>YEAR(Table2[Order Date])</f>
        <v>2025</v>
      </c>
      <c r="D2855" s="2" t="str">
        <f>TEXT(Table2[Order Date],"mmm")</f>
        <v>Jan</v>
      </c>
      <c r="E2855" t="s">
        <v>5684</v>
      </c>
      <c r="F2855" t="s">
        <v>28</v>
      </c>
      <c r="G2855" t="s">
        <v>144</v>
      </c>
      <c r="H2855" t="str">
        <f>VLOOKUP(Table2[[#This Row],[City]], Table46[], 2, FALSE)</f>
        <v>Assam</v>
      </c>
      <c r="I2855" t="s">
        <v>86</v>
      </c>
      <c r="J2855" t="s">
        <v>296</v>
      </c>
      <c r="K2855" t="s">
        <v>3040</v>
      </c>
      <c r="L2855" s="2">
        <v>1</v>
      </c>
      <c r="M2855" s="11">
        <v>71876</v>
      </c>
      <c r="N2855" s="6">
        <v>10</v>
      </c>
      <c r="O2855" s="4">
        <f>Table2[[#This Row],[Discount]]/100</f>
        <v>0.1</v>
      </c>
      <c r="P2855" s="4" t="str">
        <f>IF(Table2[[#This Row],[Discount%]]=0,"No Discount",
IF(Table2[[#This Row],[Discount%]]&lt;=0.1,"Medium Discount",
IF(Table2[[#This Row],[Discount%]]&lt;=0.2,"High Discount")))</f>
        <v>Medium Discount</v>
      </c>
      <c r="Q2855" s="9">
        <f>(Table2[Unit_Price]*Table2[Quantity])*(Table2[Discount]/100)</f>
        <v>7187.6</v>
      </c>
      <c r="R2855" s="10">
        <v>64688.4</v>
      </c>
      <c r="S2855" s="10">
        <v>9795.77</v>
      </c>
      <c r="T2855" s="4">
        <f>Table2[Profit]/Table2[Sales]</f>
        <v>0.15143008638333921</v>
      </c>
      <c r="U2855" t="s">
        <v>72</v>
      </c>
    </row>
    <row r="2856" spans="1:21" x14ac:dyDescent="0.35">
      <c r="A2856">
        <v>13051</v>
      </c>
      <c r="B2856" s="1">
        <v>45468</v>
      </c>
      <c r="C2856" s="2">
        <f>YEAR(Table2[Order Date])</f>
        <v>2024</v>
      </c>
      <c r="D2856" s="2" t="str">
        <f>TEXT(Table2[Order Date],"mmm")</f>
        <v>Jun</v>
      </c>
      <c r="E2856" t="s">
        <v>5685</v>
      </c>
      <c r="F2856" t="s">
        <v>40</v>
      </c>
      <c r="G2856" t="s">
        <v>50</v>
      </c>
      <c r="H2856" t="str">
        <f>VLOOKUP(Table2[[#This Row],[City]], Table46[], 2, FALSE)</f>
        <v>Maharashtra</v>
      </c>
      <c r="I2856" t="s">
        <v>86</v>
      </c>
      <c r="J2856" t="s">
        <v>90</v>
      </c>
      <c r="K2856" t="s">
        <v>5686</v>
      </c>
      <c r="L2856" s="2">
        <v>5</v>
      </c>
      <c r="M2856" s="11">
        <v>23597</v>
      </c>
      <c r="N2856" s="6">
        <v>20</v>
      </c>
      <c r="O2856" s="4">
        <f>Table2[[#This Row],[Discount]]/100</f>
        <v>0.2</v>
      </c>
      <c r="P2856" s="4" t="str">
        <f>IF(Table2[[#This Row],[Discount%]]=0,"No Discount",
IF(Table2[[#This Row],[Discount%]]&lt;=0.1,"Medium Discount",
IF(Table2[[#This Row],[Discount%]]&lt;=0.2,"High Discount")))</f>
        <v>High Discount</v>
      </c>
      <c r="Q2856" s="9">
        <f>(Table2[Unit_Price]*Table2[Quantity])*(Table2[Discount]/100)</f>
        <v>23597</v>
      </c>
      <c r="R2856" s="10">
        <v>94388</v>
      </c>
      <c r="S2856" s="10">
        <v>22123.47</v>
      </c>
      <c r="T2856" s="4">
        <f>Table2[Profit]/Table2[Sales]</f>
        <v>0.23438858753231345</v>
      </c>
      <c r="U2856" t="s">
        <v>20</v>
      </c>
    </row>
    <row r="2857" spans="1:21" x14ac:dyDescent="0.35">
      <c r="A2857">
        <v>13052</v>
      </c>
      <c r="B2857" s="1">
        <v>45676</v>
      </c>
      <c r="C2857" s="2">
        <f>YEAR(Table2[Order Date])</f>
        <v>2025</v>
      </c>
      <c r="D2857" s="2" t="str">
        <f>TEXT(Table2[Order Date],"mmm")</f>
        <v>Jan</v>
      </c>
      <c r="E2857" t="s">
        <v>5687</v>
      </c>
      <c r="F2857" t="s">
        <v>22</v>
      </c>
      <c r="G2857" t="s">
        <v>54</v>
      </c>
      <c r="H2857" t="str">
        <f>VLOOKUP(Table2[[#This Row],[City]], Table46[], 2, FALSE)</f>
        <v>Uttar Pradesh</v>
      </c>
      <c r="I2857" t="s">
        <v>17</v>
      </c>
      <c r="J2857" t="s">
        <v>18</v>
      </c>
      <c r="K2857" t="s">
        <v>5688</v>
      </c>
      <c r="L2857" s="2">
        <v>4</v>
      </c>
      <c r="M2857" s="11">
        <v>29395</v>
      </c>
      <c r="N2857" s="6">
        <v>5</v>
      </c>
      <c r="O2857" s="4">
        <f>Table2[[#This Row],[Discount]]/100</f>
        <v>0.05</v>
      </c>
      <c r="P2857" s="4" t="str">
        <f>IF(Table2[[#This Row],[Discount%]]=0,"No Discount",
IF(Table2[[#This Row],[Discount%]]&lt;=0.1,"Medium Discount",
IF(Table2[[#This Row],[Discount%]]&lt;=0.2,"High Discount")))</f>
        <v>Medium Discount</v>
      </c>
      <c r="Q2857" s="9">
        <f>(Table2[Unit_Price]*Table2[Quantity])*(Table2[Discount]/100)</f>
        <v>5879</v>
      </c>
      <c r="R2857" s="10">
        <v>111701</v>
      </c>
      <c r="S2857" s="10">
        <v>13191.05</v>
      </c>
      <c r="T2857" s="4">
        <f>Table2[Profit]/Table2[Sales]</f>
        <v>0.11809249693377856</v>
      </c>
      <c r="U2857" t="s">
        <v>20</v>
      </c>
    </row>
    <row r="2858" spans="1:21" x14ac:dyDescent="0.35">
      <c r="A2858">
        <v>13053</v>
      </c>
      <c r="B2858" s="1">
        <v>45817</v>
      </c>
      <c r="C2858" s="2">
        <f>YEAR(Table2[Order Date])</f>
        <v>2025</v>
      </c>
      <c r="D2858" s="2" t="str">
        <f>TEXT(Table2[Order Date],"mmm")</f>
        <v>Jun</v>
      </c>
      <c r="E2858" t="s">
        <v>5689</v>
      </c>
      <c r="F2858" t="s">
        <v>28</v>
      </c>
      <c r="G2858" t="s">
        <v>144</v>
      </c>
      <c r="H2858" t="str">
        <f>VLOOKUP(Table2[[#This Row],[City]], Table46[], 2, FALSE)</f>
        <v>Assam</v>
      </c>
      <c r="I2858" t="s">
        <v>69</v>
      </c>
      <c r="J2858" t="s">
        <v>151</v>
      </c>
      <c r="K2858" t="s">
        <v>5690</v>
      </c>
      <c r="L2858" s="2">
        <v>4</v>
      </c>
      <c r="M2858" s="11">
        <v>73212</v>
      </c>
      <c r="N2858" s="6">
        <v>0</v>
      </c>
      <c r="O2858" s="4">
        <f>Table2[[#This Row],[Discount]]/100</f>
        <v>0</v>
      </c>
      <c r="P2858" s="4" t="str">
        <f>IF(Table2[[#This Row],[Discount%]]=0,"No Discount",
IF(Table2[[#This Row],[Discount%]]&lt;=0.1,"Medium Discount",
IF(Table2[[#This Row],[Discount%]]&lt;=0.2,"High Discount")))</f>
        <v>No Discount</v>
      </c>
      <c r="Q2858" s="9">
        <f>(Table2[Unit_Price]*Table2[Quantity])*(Table2[Discount]/100)</f>
        <v>0</v>
      </c>
      <c r="R2858" s="10">
        <v>292848</v>
      </c>
      <c r="S2858" s="10">
        <v>43805.32</v>
      </c>
      <c r="T2858" s="4">
        <f>Table2[Profit]/Table2[Sales]</f>
        <v>0.14958381139703875</v>
      </c>
      <c r="U2858" t="s">
        <v>20</v>
      </c>
    </row>
    <row r="2859" spans="1:21" x14ac:dyDescent="0.35">
      <c r="A2859">
        <v>13054</v>
      </c>
      <c r="B2859" s="1">
        <v>45637</v>
      </c>
      <c r="C2859" s="2">
        <f>YEAR(Table2[Order Date])</f>
        <v>2024</v>
      </c>
      <c r="D2859" s="2" t="str">
        <f>TEXT(Table2[Order Date],"mmm")</f>
        <v>Dec</v>
      </c>
      <c r="E2859" t="s">
        <v>5691</v>
      </c>
      <c r="F2859" t="s">
        <v>40</v>
      </c>
      <c r="G2859" t="s">
        <v>41</v>
      </c>
      <c r="H2859" t="str">
        <f>VLOOKUP(Table2[[#This Row],[City]], Table46[], 2, FALSE)</f>
        <v>Maharashtra</v>
      </c>
      <c r="I2859" t="s">
        <v>30</v>
      </c>
      <c r="J2859" t="s">
        <v>31</v>
      </c>
      <c r="K2859" t="s">
        <v>1703</v>
      </c>
      <c r="L2859" s="2">
        <v>2</v>
      </c>
      <c r="M2859" s="11">
        <v>38478</v>
      </c>
      <c r="N2859" s="6">
        <v>10</v>
      </c>
      <c r="O2859" s="4">
        <f>Table2[[#This Row],[Discount]]/100</f>
        <v>0.1</v>
      </c>
      <c r="P2859" s="4" t="str">
        <f>IF(Table2[[#This Row],[Discount%]]=0,"No Discount",
IF(Table2[[#This Row],[Discount%]]&lt;=0.1,"Medium Discount",
IF(Table2[[#This Row],[Discount%]]&lt;=0.2,"High Discount")))</f>
        <v>Medium Discount</v>
      </c>
      <c r="Q2859" s="9">
        <f>(Table2[Unit_Price]*Table2[Quantity])*(Table2[Discount]/100)</f>
        <v>7695.6</v>
      </c>
      <c r="R2859" s="10">
        <v>69260.399999999994</v>
      </c>
      <c r="S2859" s="10">
        <v>8452.35</v>
      </c>
      <c r="T2859" s="4">
        <f>Table2[Profit]/Table2[Sales]</f>
        <v>0.12203726804927492</v>
      </c>
      <c r="U2859" t="s">
        <v>83</v>
      </c>
    </row>
    <row r="2860" spans="1:21" x14ac:dyDescent="0.35">
      <c r="A2860">
        <v>13055</v>
      </c>
      <c r="B2860" s="1">
        <v>45873</v>
      </c>
      <c r="C2860" s="2">
        <f>YEAR(Table2[Order Date])</f>
        <v>2025</v>
      </c>
      <c r="D2860" s="2" t="str">
        <f>TEXT(Table2[Order Date],"mmm")</f>
        <v>Aug</v>
      </c>
      <c r="E2860" t="s">
        <v>5692</v>
      </c>
      <c r="F2860" t="s">
        <v>28</v>
      </c>
      <c r="G2860" t="s">
        <v>35</v>
      </c>
      <c r="H2860" t="str">
        <f>VLOOKUP(Table2[[#This Row],[City]], Table46[], 2, FALSE)</f>
        <v>West Bengal</v>
      </c>
      <c r="I2860" t="s">
        <v>96</v>
      </c>
      <c r="J2860" t="s">
        <v>138</v>
      </c>
      <c r="K2860" t="s">
        <v>5693</v>
      </c>
      <c r="L2860" s="2">
        <v>1</v>
      </c>
      <c r="M2860" s="11">
        <v>77933</v>
      </c>
      <c r="N2860" s="6">
        <v>0</v>
      </c>
      <c r="O2860" s="4">
        <f>Table2[[#This Row],[Discount]]/100</f>
        <v>0</v>
      </c>
      <c r="P2860" s="4" t="str">
        <f>IF(Table2[[#This Row],[Discount%]]=0,"No Discount",
IF(Table2[[#This Row],[Discount%]]&lt;=0.1,"Medium Discount",
IF(Table2[[#This Row],[Discount%]]&lt;=0.2,"High Discount")))</f>
        <v>No Discount</v>
      </c>
      <c r="Q2860" s="9">
        <f>(Table2[Unit_Price]*Table2[Quantity])*(Table2[Discount]/100)</f>
        <v>0</v>
      </c>
      <c r="R2860" s="10">
        <v>77933</v>
      </c>
      <c r="S2860" s="10">
        <v>7876.25</v>
      </c>
      <c r="T2860" s="4">
        <f>Table2[Profit]/Table2[Sales]</f>
        <v>0.10106437580999063</v>
      </c>
      <c r="U2860" t="s">
        <v>72</v>
      </c>
    </row>
    <row r="2861" spans="1:21" x14ac:dyDescent="0.35">
      <c r="A2861">
        <v>13056</v>
      </c>
      <c r="B2861" s="1">
        <v>45795</v>
      </c>
      <c r="C2861" s="2">
        <f>YEAR(Table2[Order Date])</f>
        <v>2025</v>
      </c>
      <c r="D2861" s="2" t="str">
        <f>TEXT(Table2[Order Date],"mmm")</f>
        <v>May</v>
      </c>
      <c r="E2861" t="s">
        <v>5694</v>
      </c>
      <c r="F2861" t="s">
        <v>28</v>
      </c>
      <c r="G2861" t="s">
        <v>114</v>
      </c>
      <c r="H2861" t="str">
        <f>VLOOKUP(Table2[[#This Row],[City]], Table46[], 2, FALSE)</f>
        <v>Jharkhand</v>
      </c>
      <c r="I2861" t="s">
        <v>69</v>
      </c>
      <c r="J2861" t="s">
        <v>115</v>
      </c>
      <c r="K2861" t="s">
        <v>5695</v>
      </c>
      <c r="L2861" s="2">
        <v>2</v>
      </c>
      <c r="M2861" s="11">
        <v>61973</v>
      </c>
      <c r="N2861" s="6">
        <v>10</v>
      </c>
      <c r="O2861" s="4">
        <f>Table2[[#This Row],[Discount]]/100</f>
        <v>0.1</v>
      </c>
      <c r="P2861" s="4" t="str">
        <f>IF(Table2[[#This Row],[Discount%]]=0,"No Discount",
IF(Table2[[#This Row],[Discount%]]&lt;=0.1,"Medium Discount",
IF(Table2[[#This Row],[Discount%]]&lt;=0.2,"High Discount")))</f>
        <v>Medium Discount</v>
      </c>
      <c r="Q2861" s="9">
        <f>(Table2[Unit_Price]*Table2[Quantity])*(Table2[Discount]/100)</f>
        <v>12394.6</v>
      </c>
      <c r="R2861" s="10">
        <v>111551.4</v>
      </c>
      <c r="S2861" s="10">
        <v>15434.62</v>
      </c>
      <c r="T2861" s="4">
        <f>Table2[Profit]/Table2[Sales]</f>
        <v>0.13836330158115454</v>
      </c>
      <c r="U2861" t="s">
        <v>38</v>
      </c>
    </row>
    <row r="2862" spans="1:21" x14ac:dyDescent="0.35">
      <c r="A2862">
        <v>13057</v>
      </c>
      <c r="B2862" s="1">
        <v>45252</v>
      </c>
      <c r="C2862" s="2">
        <f>YEAR(Table2[Order Date])</f>
        <v>2023</v>
      </c>
      <c r="D2862" s="2" t="str">
        <f>TEXT(Table2[Order Date],"mmm")</f>
        <v>Nov</v>
      </c>
      <c r="E2862" t="s">
        <v>5696</v>
      </c>
      <c r="F2862" t="s">
        <v>28</v>
      </c>
      <c r="G2862" t="s">
        <v>29</v>
      </c>
      <c r="H2862" t="str">
        <f>VLOOKUP(Table2[[#This Row],[City]], Table46[], 2, FALSE)</f>
        <v>Bihar</v>
      </c>
      <c r="I2862" t="s">
        <v>46</v>
      </c>
      <c r="J2862" t="s">
        <v>201</v>
      </c>
      <c r="K2862" t="s">
        <v>3372</v>
      </c>
      <c r="L2862" s="2">
        <v>4</v>
      </c>
      <c r="M2862" s="11">
        <v>17771</v>
      </c>
      <c r="N2862" s="6">
        <v>0</v>
      </c>
      <c r="O2862" s="4">
        <f>Table2[[#This Row],[Discount]]/100</f>
        <v>0</v>
      </c>
      <c r="P2862" s="4" t="str">
        <f>IF(Table2[[#This Row],[Discount%]]=0,"No Discount",
IF(Table2[[#This Row],[Discount%]]&lt;=0.1,"Medium Discount",
IF(Table2[[#This Row],[Discount%]]&lt;=0.2,"High Discount")))</f>
        <v>No Discount</v>
      </c>
      <c r="Q2862" s="9">
        <f>(Table2[Unit_Price]*Table2[Quantity])*(Table2[Discount]/100)</f>
        <v>0</v>
      </c>
      <c r="R2862" s="10">
        <v>71084</v>
      </c>
      <c r="S2862" s="10">
        <v>6882.6</v>
      </c>
      <c r="T2862" s="4">
        <f>Table2[Profit]/Table2[Sales]</f>
        <v>9.6823476450396725E-2</v>
      </c>
      <c r="U2862" t="s">
        <v>72</v>
      </c>
    </row>
    <row r="2863" spans="1:21" x14ac:dyDescent="0.35">
      <c r="A2863">
        <v>13058</v>
      </c>
      <c r="B2863" s="1">
        <v>45916</v>
      </c>
      <c r="C2863" s="2">
        <f>YEAR(Table2[Order Date])</f>
        <v>2025</v>
      </c>
      <c r="D2863" s="2" t="str">
        <f>TEXT(Table2[Order Date],"mmm")</f>
        <v>Sep</v>
      </c>
      <c r="E2863" t="s">
        <v>5697</v>
      </c>
      <c r="F2863" t="s">
        <v>15</v>
      </c>
      <c r="G2863" t="s">
        <v>93</v>
      </c>
      <c r="H2863" t="str">
        <f>VLOOKUP(Table2[[#This Row],[City]], Table46[], 2, FALSE)</f>
        <v>Tamil Nadu</v>
      </c>
      <c r="I2863" t="s">
        <v>86</v>
      </c>
      <c r="J2863" t="s">
        <v>90</v>
      </c>
      <c r="K2863" t="s">
        <v>1080</v>
      </c>
      <c r="L2863" s="2">
        <v>3</v>
      </c>
      <c r="M2863" s="11">
        <v>63135</v>
      </c>
      <c r="N2863" s="6">
        <v>10</v>
      </c>
      <c r="O2863" s="4">
        <f>Table2[[#This Row],[Discount]]/100</f>
        <v>0.1</v>
      </c>
      <c r="P2863" s="4" t="str">
        <f>IF(Table2[[#This Row],[Discount%]]=0,"No Discount",
IF(Table2[[#This Row],[Discount%]]&lt;=0.1,"Medium Discount",
IF(Table2[[#This Row],[Discount%]]&lt;=0.2,"High Discount")))</f>
        <v>Medium Discount</v>
      </c>
      <c r="Q2863" s="9">
        <f>(Table2[Unit_Price]*Table2[Quantity])*(Table2[Discount]/100)</f>
        <v>18940.5</v>
      </c>
      <c r="R2863" s="10">
        <v>170464.5</v>
      </c>
      <c r="S2863" s="10">
        <v>10224.17</v>
      </c>
      <c r="T2863" s="4">
        <f>Table2[Profit]/Table2[Sales]</f>
        <v>5.9978294600928642E-2</v>
      </c>
      <c r="U2863" t="s">
        <v>83</v>
      </c>
    </row>
    <row r="2864" spans="1:21" x14ac:dyDescent="0.35">
      <c r="A2864">
        <v>13059</v>
      </c>
      <c r="B2864" s="1">
        <v>45443</v>
      </c>
      <c r="C2864" s="2">
        <f>YEAR(Table2[Order Date])</f>
        <v>2024</v>
      </c>
      <c r="D2864" s="2" t="str">
        <f>TEXT(Table2[Order Date],"mmm")</f>
        <v>May</v>
      </c>
      <c r="E2864" t="s">
        <v>5698</v>
      </c>
      <c r="F2864" t="s">
        <v>40</v>
      </c>
      <c r="G2864" t="s">
        <v>62</v>
      </c>
      <c r="H2864" t="str">
        <f>VLOOKUP(Table2[[#This Row],[City]], Table46[], 2, FALSE)</f>
        <v>Goa</v>
      </c>
      <c r="I2864" t="s">
        <v>24</v>
      </c>
      <c r="J2864" t="s">
        <v>25</v>
      </c>
      <c r="K2864" t="s">
        <v>5699</v>
      </c>
      <c r="L2864" s="2">
        <v>3</v>
      </c>
      <c r="M2864" s="11">
        <v>79841</v>
      </c>
      <c r="N2864" s="6">
        <v>0</v>
      </c>
      <c r="O2864" s="4">
        <f>Table2[[#This Row],[Discount]]/100</f>
        <v>0</v>
      </c>
      <c r="P2864" s="4" t="str">
        <f>IF(Table2[[#This Row],[Discount%]]=0,"No Discount",
IF(Table2[[#This Row],[Discount%]]&lt;=0.1,"Medium Discount",
IF(Table2[[#This Row],[Discount%]]&lt;=0.2,"High Discount")))</f>
        <v>No Discount</v>
      </c>
      <c r="Q2864" s="9">
        <f>(Table2[Unit_Price]*Table2[Quantity])*(Table2[Discount]/100)</f>
        <v>0</v>
      </c>
      <c r="R2864" s="10">
        <v>239523</v>
      </c>
      <c r="S2864" s="10">
        <v>26323.93</v>
      </c>
      <c r="T2864" s="4">
        <f>Table2[Profit]/Table2[Sales]</f>
        <v>0.10990147083996109</v>
      </c>
      <c r="U2864" t="s">
        <v>72</v>
      </c>
    </row>
    <row r="2865" spans="1:21" x14ac:dyDescent="0.35">
      <c r="A2865">
        <v>13060</v>
      </c>
      <c r="B2865" s="1">
        <v>45367</v>
      </c>
      <c r="C2865" s="2">
        <f>YEAR(Table2[Order Date])</f>
        <v>2024</v>
      </c>
      <c r="D2865" s="2" t="str">
        <f>TEXT(Table2[Order Date],"mmm")</f>
        <v>Mar</v>
      </c>
      <c r="E2865" t="s">
        <v>5700</v>
      </c>
      <c r="F2865" t="s">
        <v>28</v>
      </c>
      <c r="G2865" t="s">
        <v>29</v>
      </c>
      <c r="H2865" t="str">
        <f>VLOOKUP(Table2[[#This Row],[City]], Table46[], 2, FALSE)</f>
        <v>Bihar</v>
      </c>
      <c r="I2865" t="s">
        <v>17</v>
      </c>
      <c r="J2865" t="s">
        <v>100</v>
      </c>
      <c r="K2865" t="s">
        <v>5701</v>
      </c>
      <c r="L2865" s="2">
        <v>1</v>
      </c>
      <c r="M2865" s="11">
        <v>317</v>
      </c>
      <c r="N2865" s="6">
        <v>15</v>
      </c>
      <c r="O2865" s="4">
        <f>Table2[[#This Row],[Discount]]/100</f>
        <v>0.15</v>
      </c>
      <c r="P2865" s="4" t="str">
        <f>IF(Table2[[#This Row],[Discount%]]=0,"No Discount",
IF(Table2[[#This Row],[Discount%]]&lt;=0.1,"Medium Discount",
IF(Table2[[#This Row],[Discount%]]&lt;=0.2,"High Discount")))</f>
        <v>High Discount</v>
      </c>
      <c r="Q2865" s="9">
        <f>(Table2[Unit_Price]*Table2[Quantity])*(Table2[Discount]/100)</f>
        <v>47.55</v>
      </c>
      <c r="R2865" s="10">
        <v>269.45</v>
      </c>
      <c r="S2865" s="10">
        <v>38.24</v>
      </c>
      <c r="T2865" s="4">
        <f>Table2[Profit]/Table2[Sales]</f>
        <v>0.14191872332529226</v>
      </c>
      <c r="U2865" t="s">
        <v>72</v>
      </c>
    </row>
    <row r="2866" spans="1:21" x14ac:dyDescent="0.35">
      <c r="A2866">
        <v>13061</v>
      </c>
      <c r="B2866" s="1">
        <v>45887</v>
      </c>
      <c r="C2866" s="2">
        <f>YEAR(Table2[Order Date])</f>
        <v>2025</v>
      </c>
      <c r="D2866" s="2" t="str">
        <f>TEXT(Table2[Order Date],"mmm")</f>
        <v>Aug</v>
      </c>
      <c r="E2866" t="s">
        <v>5702</v>
      </c>
      <c r="F2866" t="s">
        <v>40</v>
      </c>
      <c r="G2866" t="s">
        <v>110</v>
      </c>
      <c r="H2866" t="str">
        <f>VLOOKUP(Table2[[#This Row],[City]], Table46[], 2, FALSE)</f>
        <v>Gujarat</v>
      </c>
      <c r="I2866" t="s">
        <v>86</v>
      </c>
      <c r="J2866" t="s">
        <v>90</v>
      </c>
      <c r="K2866" t="s">
        <v>5703</v>
      </c>
      <c r="L2866" s="2">
        <v>2</v>
      </c>
      <c r="M2866" s="11">
        <v>3923</v>
      </c>
      <c r="N2866" s="6">
        <v>10</v>
      </c>
      <c r="O2866" s="4">
        <f>Table2[[#This Row],[Discount]]/100</f>
        <v>0.1</v>
      </c>
      <c r="P2866" s="4" t="str">
        <f>IF(Table2[[#This Row],[Discount%]]=0,"No Discount",
IF(Table2[[#This Row],[Discount%]]&lt;=0.1,"Medium Discount",
IF(Table2[[#This Row],[Discount%]]&lt;=0.2,"High Discount")))</f>
        <v>Medium Discount</v>
      </c>
      <c r="Q2866" s="9">
        <f>(Table2[Unit_Price]*Table2[Quantity])*(Table2[Discount]/100)</f>
        <v>784.6</v>
      </c>
      <c r="R2866" s="10">
        <v>7061.4</v>
      </c>
      <c r="S2866" s="10">
        <v>1206.4000000000001</v>
      </c>
      <c r="T2866" s="4">
        <f>Table2[Profit]/Table2[Sales]</f>
        <v>0.17084430849406634</v>
      </c>
      <c r="U2866" t="s">
        <v>20</v>
      </c>
    </row>
    <row r="2867" spans="1:21" x14ac:dyDescent="0.35">
      <c r="A2867">
        <v>13062</v>
      </c>
      <c r="B2867" s="1">
        <v>45307</v>
      </c>
      <c r="C2867" s="2">
        <f>YEAR(Table2[Order Date])</f>
        <v>2024</v>
      </c>
      <c r="D2867" s="2" t="str">
        <f>TEXT(Table2[Order Date],"mmm")</f>
        <v>Jan</v>
      </c>
      <c r="E2867" t="s">
        <v>5704</v>
      </c>
      <c r="F2867" t="s">
        <v>40</v>
      </c>
      <c r="G2867" t="s">
        <v>50</v>
      </c>
      <c r="H2867" t="str">
        <f>VLOOKUP(Table2[[#This Row],[City]], Table46[], 2, FALSE)</f>
        <v>Maharashtra</v>
      </c>
      <c r="I2867" t="s">
        <v>30</v>
      </c>
      <c r="J2867" t="s">
        <v>227</v>
      </c>
      <c r="K2867" t="s">
        <v>5705</v>
      </c>
      <c r="L2867" s="2">
        <v>4</v>
      </c>
      <c r="M2867" s="11">
        <v>45989</v>
      </c>
      <c r="N2867" s="6">
        <v>15</v>
      </c>
      <c r="O2867" s="4">
        <f>Table2[[#This Row],[Discount]]/100</f>
        <v>0.15</v>
      </c>
      <c r="P2867" s="4" t="str">
        <f>IF(Table2[[#This Row],[Discount%]]=0,"No Discount",
IF(Table2[[#This Row],[Discount%]]&lt;=0.1,"Medium Discount",
IF(Table2[[#This Row],[Discount%]]&lt;=0.2,"High Discount")))</f>
        <v>High Discount</v>
      </c>
      <c r="Q2867" s="9">
        <f>(Table2[Unit_Price]*Table2[Quantity])*(Table2[Discount]/100)</f>
        <v>27593.399999999998</v>
      </c>
      <c r="R2867" s="10">
        <v>156362.6</v>
      </c>
      <c r="S2867" s="10">
        <v>36552.82</v>
      </c>
      <c r="T2867" s="4">
        <f>Table2[Profit]/Table2[Sales]</f>
        <v>0.23376958428677957</v>
      </c>
      <c r="U2867" t="s">
        <v>72</v>
      </c>
    </row>
    <row r="2868" spans="1:21" x14ac:dyDescent="0.35">
      <c r="A2868">
        <v>13063</v>
      </c>
      <c r="B2868" s="1">
        <v>45426</v>
      </c>
      <c r="C2868" s="2">
        <f>YEAR(Table2[Order Date])</f>
        <v>2024</v>
      </c>
      <c r="D2868" s="2" t="str">
        <f>TEXT(Table2[Order Date],"mmm")</f>
        <v>May</v>
      </c>
      <c r="E2868" t="s">
        <v>5706</v>
      </c>
      <c r="F2868" t="s">
        <v>40</v>
      </c>
      <c r="G2868" t="s">
        <v>103</v>
      </c>
      <c r="H2868" t="str">
        <f>VLOOKUP(Table2[[#This Row],[City]], Table46[], 2, FALSE)</f>
        <v>Gujarat</v>
      </c>
      <c r="I2868" t="s">
        <v>69</v>
      </c>
      <c r="J2868" t="s">
        <v>115</v>
      </c>
      <c r="K2868" t="s">
        <v>5707</v>
      </c>
      <c r="L2868" s="2">
        <v>4</v>
      </c>
      <c r="M2868" s="11">
        <v>2395</v>
      </c>
      <c r="N2868" s="6">
        <v>15</v>
      </c>
      <c r="O2868" s="4">
        <f>Table2[[#This Row],[Discount]]/100</f>
        <v>0.15</v>
      </c>
      <c r="P2868" s="4" t="str">
        <f>IF(Table2[[#This Row],[Discount%]]=0,"No Discount",
IF(Table2[[#This Row],[Discount%]]&lt;=0.1,"Medium Discount",
IF(Table2[[#This Row],[Discount%]]&lt;=0.2,"High Discount")))</f>
        <v>High Discount</v>
      </c>
      <c r="Q2868" s="9">
        <f>(Table2[Unit_Price]*Table2[Quantity])*(Table2[Discount]/100)</f>
        <v>1437</v>
      </c>
      <c r="R2868" s="10">
        <v>8143</v>
      </c>
      <c r="S2868" s="10">
        <v>727.83</v>
      </c>
      <c r="T2868" s="4">
        <f>Table2[Profit]/Table2[Sales]</f>
        <v>8.938106349011421E-2</v>
      </c>
      <c r="U2868" t="s">
        <v>20</v>
      </c>
    </row>
    <row r="2869" spans="1:21" x14ac:dyDescent="0.35">
      <c r="A2869">
        <v>13065</v>
      </c>
      <c r="B2869" s="1">
        <v>45838</v>
      </c>
      <c r="C2869" s="2">
        <f>YEAR(Table2[Order Date])</f>
        <v>2025</v>
      </c>
      <c r="D2869" s="2" t="str">
        <f>TEXT(Table2[Order Date],"mmm")</f>
        <v>Jun</v>
      </c>
      <c r="E2869" t="s">
        <v>5710</v>
      </c>
      <c r="F2869" t="s">
        <v>28</v>
      </c>
      <c r="G2869" t="s">
        <v>144</v>
      </c>
      <c r="H2869" t="str">
        <f>VLOOKUP(Table2[[#This Row],[City]], Table46[], 2, FALSE)</f>
        <v>Assam</v>
      </c>
      <c r="I2869" t="s">
        <v>129</v>
      </c>
      <c r="J2869" t="s">
        <v>130</v>
      </c>
      <c r="K2869" t="s">
        <v>5711</v>
      </c>
      <c r="L2869" s="2">
        <v>3</v>
      </c>
      <c r="M2869" s="11">
        <v>64714</v>
      </c>
      <c r="N2869" s="6">
        <v>10</v>
      </c>
      <c r="O2869" s="4">
        <f>Table2[[#This Row],[Discount]]/100</f>
        <v>0.1</v>
      </c>
      <c r="P2869" s="4" t="str">
        <f>IF(Table2[[#This Row],[Discount%]]=0,"No Discount",
IF(Table2[[#This Row],[Discount%]]&lt;=0.1,"Medium Discount",
IF(Table2[[#This Row],[Discount%]]&lt;=0.2,"High Discount")))</f>
        <v>Medium Discount</v>
      </c>
      <c r="Q2869" s="9">
        <f>(Table2[Unit_Price]*Table2[Quantity])*(Table2[Discount]/100)</f>
        <v>19414.2</v>
      </c>
      <c r="R2869" s="10">
        <v>174727.8</v>
      </c>
      <c r="S2869" s="10">
        <v>41459.43</v>
      </c>
      <c r="T2869" s="4">
        <f>Table2[Profit]/Table2[Sales]</f>
        <v>0.23728010081967496</v>
      </c>
      <c r="U2869" t="s">
        <v>20</v>
      </c>
    </row>
    <row r="2870" spans="1:21" x14ac:dyDescent="0.35">
      <c r="A2870">
        <v>13066</v>
      </c>
      <c r="B2870" s="1">
        <v>45600</v>
      </c>
      <c r="C2870" s="2">
        <f>YEAR(Table2[Order Date])</f>
        <v>2024</v>
      </c>
      <c r="D2870" s="2" t="str">
        <f>TEXT(Table2[Order Date],"mmm")</f>
        <v>Nov</v>
      </c>
      <c r="E2870" t="s">
        <v>5712</v>
      </c>
      <c r="F2870" t="s">
        <v>28</v>
      </c>
      <c r="G2870" t="s">
        <v>29</v>
      </c>
      <c r="H2870" t="str">
        <f>VLOOKUP(Table2[[#This Row],[City]], Table46[], 2, FALSE)</f>
        <v>Bihar</v>
      </c>
      <c r="I2870" t="s">
        <v>46</v>
      </c>
      <c r="J2870" t="s">
        <v>201</v>
      </c>
      <c r="K2870" t="s">
        <v>5713</v>
      </c>
      <c r="L2870" s="2">
        <v>1</v>
      </c>
      <c r="M2870" s="11">
        <v>278</v>
      </c>
      <c r="N2870" s="6">
        <v>5</v>
      </c>
      <c r="O2870" s="4">
        <f>Table2[[#This Row],[Discount]]/100</f>
        <v>0.05</v>
      </c>
      <c r="P2870" s="4" t="str">
        <f>IF(Table2[[#This Row],[Discount%]]=0,"No Discount",
IF(Table2[[#This Row],[Discount%]]&lt;=0.1,"Medium Discount",
IF(Table2[[#This Row],[Discount%]]&lt;=0.2,"High Discount")))</f>
        <v>Medium Discount</v>
      </c>
      <c r="Q2870" s="9">
        <f>(Table2[Unit_Price]*Table2[Quantity])*(Table2[Discount]/100)</f>
        <v>13.9</v>
      </c>
      <c r="R2870" s="10">
        <v>264.10000000000002</v>
      </c>
      <c r="S2870" s="10">
        <v>19.12</v>
      </c>
      <c r="T2870" s="4">
        <f>Table2[Profit]/Table2[Sales]</f>
        <v>7.2396819386595979E-2</v>
      </c>
      <c r="U2870" t="s">
        <v>38</v>
      </c>
    </row>
    <row r="2871" spans="1:21" x14ac:dyDescent="0.35">
      <c r="A2871">
        <v>13067</v>
      </c>
      <c r="B2871" s="1">
        <v>45414</v>
      </c>
      <c r="C2871" s="2">
        <f>YEAR(Table2[Order Date])</f>
        <v>2024</v>
      </c>
      <c r="D2871" s="2" t="str">
        <f>TEXT(Table2[Order Date],"mmm")</f>
        <v>May</v>
      </c>
      <c r="E2871" t="s">
        <v>5714</v>
      </c>
      <c r="F2871" t="s">
        <v>22</v>
      </c>
      <c r="G2871" t="s">
        <v>23</v>
      </c>
      <c r="H2871" t="str">
        <f>VLOOKUP(Table2[[#This Row],[City]], Table46[], 2, FALSE)</f>
        <v>Delhi</v>
      </c>
      <c r="I2871" t="s">
        <v>86</v>
      </c>
      <c r="J2871" t="s">
        <v>171</v>
      </c>
      <c r="K2871" t="s">
        <v>5715</v>
      </c>
      <c r="L2871" s="2">
        <v>2</v>
      </c>
      <c r="M2871" s="11">
        <v>27771</v>
      </c>
      <c r="N2871" s="6">
        <v>10</v>
      </c>
      <c r="O2871" s="4">
        <f>Table2[[#This Row],[Discount]]/100</f>
        <v>0.1</v>
      </c>
      <c r="P2871" s="4" t="str">
        <f>IF(Table2[[#This Row],[Discount%]]=0,"No Discount",
IF(Table2[[#This Row],[Discount%]]&lt;=0.1,"Medium Discount",
IF(Table2[[#This Row],[Discount%]]&lt;=0.2,"High Discount")))</f>
        <v>Medium Discount</v>
      </c>
      <c r="Q2871" s="9">
        <f>(Table2[Unit_Price]*Table2[Quantity])*(Table2[Discount]/100)</f>
        <v>5554.2000000000007</v>
      </c>
      <c r="R2871" s="10">
        <v>49987.8</v>
      </c>
      <c r="S2871" s="10">
        <v>6019.35</v>
      </c>
      <c r="T2871" s="4">
        <f>Table2[Profit]/Table2[Sales]</f>
        <v>0.1204163815971097</v>
      </c>
      <c r="U2871" t="s">
        <v>33</v>
      </c>
    </row>
    <row r="2872" spans="1:21" x14ac:dyDescent="0.35">
      <c r="A2872">
        <v>13068</v>
      </c>
      <c r="B2872" s="1">
        <v>45579</v>
      </c>
      <c r="C2872" s="2">
        <f>YEAR(Table2[Order Date])</f>
        <v>2024</v>
      </c>
      <c r="D2872" s="2" t="str">
        <f>TEXT(Table2[Order Date],"mmm")</f>
        <v>Oct</v>
      </c>
      <c r="E2872" t="s">
        <v>5716</v>
      </c>
      <c r="F2872" t="s">
        <v>15</v>
      </c>
      <c r="G2872" t="s">
        <v>16</v>
      </c>
      <c r="H2872" t="str">
        <f>VLOOKUP(Table2[[#This Row],[City]], Table46[], 2, FALSE)</f>
        <v>Karnataka</v>
      </c>
      <c r="I2872" t="s">
        <v>86</v>
      </c>
      <c r="J2872" t="s">
        <v>118</v>
      </c>
      <c r="K2872" t="s">
        <v>5058</v>
      </c>
      <c r="L2872" s="2">
        <v>4</v>
      </c>
      <c r="M2872" s="11">
        <v>74225</v>
      </c>
      <c r="N2872" s="6">
        <v>10</v>
      </c>
      <c r="O2872" s="4">
        <f>Table2[[#This Row],[Discount]]/100</f>
        <v>0.1</v>
      </c>
      <c r="P2872" s="4" t="str">
        <f>IF(Table2[[#This Row],[Discount%]]=0,"No Discount",
IF(Table2[[#This Row],[Discount%]]&lt;=0.1,"Medium Discount",
IF(Table2[[#This Row],[Discount%]]&lt;=0.2,"High Discount")))</f>
        <v>Medium Discount</v>
      </c>
      <c r="Q2872" s="9">
        <f>(Table2[Unit_Price]*Table2[Quantity])*(Table2[Discount]/100)</f>
        <v>29690</v>
      </c>
      <c r="R2872" s="10">
        <v>267210</v>
      </c>
      <c r="S2872" s="10">
        <v>19685</v>
      </c>
      <c r="T2872" s="4">
        <f>Table2[Profit]/Table2[Sales]</f>
        <v>7.3668650125369564E-2</v>
      </c>
      <c r="U2872" t="s">
        <v>83</v>
      </c>
    </row>
    <row r="2873" spans="1:21" x14ac:dyDescent="0.35">
      <c r="A2873">
        <v>13069</v>
      </c>
      <c r="B2873" s="1">
        <v>45689</v>
      </c>
      <c r="C2873" s="2">
        <f>YEAR(Table2[Order Date])</f>
        <v>2025</v>
      </c>
      <c r="D2873" s="2" t="str">
        <f>TEXT(Table2[Order Date],"mmm")</f>
        <v>Feb</v>
      </c>
      <c r="E2873" t="s">
        <v>5717</v>
      </c>
      <c r="F2873" t="s">
        <v>40</v>
      </c>
      <c r="G2873" t="s">
        <v>41</v>
      </c>
      <c r="H2873" t="str">
        <f>VLOOKUP(Table2[[#This Row],[City]], Table46[], 2, FALSE)</f>
        <v>Maharashtra</v>
      </c>
      <c r="I2873" t="s">
        <v>17</v>
      </c>
      <c r="J2873" t="s">
        <v>100</v>
      </c>
      <c r="K2873" t="s">
        <v>5718</v>
      </c>
      <c r="L2873" s="2">
        <v>5</v>
      </c>
      <c r="M2873" s="11">
        <v>64232</v>
      </c>
      <c r="N2873" s="6">
        <v>10</v>
      </c>
      <c r="O2873" s="4">
        <f>Table2[[#This Row],[Discount]]/100</f>
        <v>0.1</v>
      </c>
      <c r="P2873" s="4" t="str">
        <f>IF(Table2[[#This Row],[Discount%]]=0,"No Discount",
IF(Table2[[#This Row],[Discount%]]&lt;=0.1,"Medium Discount",
IF(Table2[[#This Row],[Discount%]]&lt;=0.2,"High Discount")))</f>
        <v>Medium Discount</v>
      </c>
      <c r="Q2873" s="9">
        <f>(Table2[Unit_Price]*Table2[Quantity])*(Table2[Discount]/100)</f>
        <v>32116</v>
      </c>
      <c r="R2873" s="10">
        <v>289044</v>
      </c>
      <c r="S2873" s="10">
        <v>51823.53</v>
      </c>
      <c r="T2873" s="4">
        <f>Table2[Profit]/Table2[Sales]</f>
        <v>0.1792928758251339</v>
      </c>
      <c r="U2873" t="s">
        <v>83</v>
      </c>
    </row>
    <row r="2874" spans="1:21" x14ac:dyDescent="0.35">
      <c r="A2874">
        <v>13070</v>
      </c>
      <c r="B2874" s="1">
        <v>45419</v>
      </c>
      <c r="C2874" s="2">
        <f>YEAR(Table2[Order Date])</f>
        <v>2024</v>
      </c>
      <c r="D2874" s="2" t="str">
        <f>TEXT(Table2[Order Date],"mmm")</f>
        <v>May</v>
      </c>
      <c r="E2874" t="s">
        <v>5719</v>
      </c>
      <c r="F2874" t="s">
        <v>28</v>
      </c>
      <c r="G2874" t="s">
        <v>35</v>
      </c>
      <c r="H2874" t="str">
        <f>VLOOKUP(Table2[[#This Row],[City]], Table46[], 2, FALSE)</f>
        <v>West Bengal</v>
      </c>
      <c r="I2874" t="s">
        <v>30</v>
      </c>
      <c r="J2874" t="s">
        <v>31</v>
      </c>
      <c r="K2874" t="s">
        <v>1172</v>
      </c>
      <c r="L2874" s="2">
        <v>1</v>
      </c>
      <c r="M2874" s="11">
        <v>79127</v>
      </c>
      <c r="N2874" s="6">
        <v>5</v>
      </c>
      <c r="O2874" s="4">
        <f>Table2[[#This Row],[Discount]]/100</f>
        <v>0.05</v>
      </c>
      <c r="P2874" s="4" t="str">
        <f>IF(Table2[[#This Row],[Discount%]]=0,"No Discount",
IF(Table2[[#This Row],[Discount%]]&lt;=0.1,"Medium Discount",
IF(Table2[[#This Row],[Discount%]]&lt;=0.2,"High Discount")))</f>
        <v>Medium Discount</v>
      </c>
      <c r="Q2874" s="9">
        <f>(Table2[Unit_Price]*Table2[Quantity])*(Table2[Discount]/100)</f>
        <v>3956.3500000000004</v>
      </c>
      <c r="R2874" s="10">
        <v>75170.649999999994</v>
      </c>
      <c r="S2874" s="10">
        <v>11863.43</v>
      </c>
      <c r="T2874" s="4">
        <f>Table2[Profit]/Table2[Sales]</f>
        <v>0.15781997362002326</v>
      </c>
      <c r="U2874" t="s">
        <v>33</v>
      </c>
    </row>
    <row r="2875" spans="1:21" x14ac:dyDescent="0.35">
      <c r="A2875">
        <v>13071</v>
      </c>
      <c r="B2875" s="1">
        <v>45398</v>
      </c>
      <c r="C2875" s="2">
        <f>YEAR(Table2[Order Date])</f>
        <v>2024</v>
      </c>
      <c r="D2875" s="2" t="str">
        <f>TEXT(Table2[Order Date],"mmm")</f>
        <v>Apr</v>
      </c>
      <c r="E2875" t="s">
        <v>5720</v>
      </c>
      <c r="F2875" t="s">
        <v>15</v>
      </c>
      <c r="G2875" t="s">
        <v>16</v>
      </c>
      <c r="H2875" t="str">
        <f>VLOOKUP(Table2[[#This Row],[City]], Table46[], 2, FALSE)</f>
        <v>Karnataka</v>
      </c>
      <c r="I2875" t="s">
        <v>129</v>
      </c>
      <c r="J2875" t="s">
        <v>159</v>
      </c>
      <c r="K2875" t="s">
        <v>207</v>
      </c>
      <c r="L2875" s="2">
        <v>1</v>
      </c>
      <c r="M2875" s="11">
        <v>72835</v>
      </c>
      <c r="N2875" s="6">
        <v>5</v>
      </c>
      <c r="O2875" s="4">
        <f>Table2[[#This Row],[Discount]]/100</f>
        <v>0.05</v>
      </c>
      <c r="P2875" s="4" t="str">
        <f>IF(Table2[[#This Row],[Discount%]]=0,"No Discount",
IF(Table2[[#This Row],[Discount%]]&lt;=0.1,"Medium Discount",
IF(Table2[[#This Row],[Discount%]]&lt;=0.2,"High Discount")))</f>
        <v>Medium Discount</v>
      </c>
      <c r="Q2875" s="9">
        <f>(Table2[Unit_Price]*Table2[Quantity])*(Table2[Discount]/100)</f>
        <v>3641.75</v>
      </c>
      <c r="R2875" s="10">
        <v>69193.25</v>
      </c>
      <c r="S2875" s="10">
        <v>9252.7900000000009</v>
      </c>
      <c r="T2875" s="4">
        <f>Table2[Profit]/Table2[Sales]</f>
        <v>0.13372388202606469</v>
      </c>
      <c r="U2875" t="s">
        <v>20</v>
      </c>
    </row>
    <row r="2876" spans="1:21" x14ac:dyDescent="0.35">
      <c r="A2876">
        <v>13072</v>
      </c>
      <c r="B2876" s="1">
        <v>45394</v>
      </c>
      <c r="C2876" s="2">
        <f>YEAR(Table2[Order Date])</f>
        <v>2024</v>
      </c>
      <c r="D2876" s="2" t="str">
        <f>TEXT(Table2[Order Date],"mmm")</f>
        <v>Apr</v>
      </c>
      <c r="E2876" t="s">
        <v>5721</v>
      </c>
      <c r="F2876" t="s">
        <v>15</v>
      </c>
      <c r="G2876" t="s">
        <v>174</v>
      </c>
      <c r="H2876" t="str">
        <f>VLOOKUP(Table2[[#This Row],[City]], Table46[], 2, FALSE)</f>
        <v>Tamil Nadu</v>
      </c>
      <c r="I2876" t="s">
        <v>46</v>
      </c>
      <c r="J2876" t="s">
        <v>47</v>
      </c>
      <c r="K2876" t="s">
        <v>3551</v>
      </c>
      <c r="L2876" s="2">
        <v>4</v>
      </c>
      <c r="M2876" s="11">
        <v>8180</v>
      </c>
      <c r="N2876" s="6">
        <v>0</v>
      </c>
      <c r="O2876" s="4">
        <f>Table2[[#This Row],[Discount]]/100</f>
        <v>0</v>
      </c>
      <c r="P2876" s="4" t="str">
        <f>IF(Table2[[#This Row],[Discount%]]=0,"No Discount",
IF(Table2[[#This Row],[Discount%]]&lt;=0.1,"Medium Discount",
IF(Table2[[#This Row],[Discount%]]&lt;=0.2,"High Discount")))</f>
        <v>No Discount</v>
      </c>
      <c r="Q2876" s="9">
        <f>(Table2[Unit_Price]*Table2[Quantity])*(Table2[Discount]/100)</f>
        <v>0</v>
      </c>
      <c r="R2876" s="10">
        <v>32720</v>
      </c>
      <c r="S2876" s="10">
        <v>2779.92</v>
      </c>
      <c r="T2876" s="4">
        <f>Table2[Profit]/Table2[Sales]</f>
        <v>8.4960880195599026E-2</v>
      </c>
      <c r="U2876" t="s">
        <v>38</v>
      </c>
    </row>
    <row r="2877" spans="1:21" x14ac:dyDescent="0.35">
      <c r="A2877">
        <v>13073</v>
      </c>
      <c r="B2877" s="1">
        <v>45290</v>
      </c>
      <c r="C2877" s="2">
        <f>YEAR(Table2[Order Date])</f>
        <v>2023</v>
      </c>
      <c r="D2877" s="2" t="str">
        <f>TEXT(Table2[Order Date],"mmm")</f>
        <v>Dec</v>
      </c>
      <c r="E2877" t="s">
        <v>5722</v>
      </c>
      <c r="F2877" t="s">
        <v>15</v>
      </c>
      <c r="G2877" t="s">
        <v>16</v>
      </c>
      <c r="H2877" t="str">
        <f>VLOOKUP(Table2[[#This Row],[City]], Table46[], 2, FALSE)</f>
        <v>Karnataka</v>
      </c>
      <c r="I2877" t="s">
        <v>24</v>
      </c>
      <c r="J2877" t="s">
        <v>107</v>
      </c>
      <c r="K2877" t="s">
        <v>5723</v>
      </c>
      <c r="L2877" s="2">
        <v>4</v>
      </c>
      <c r="M2877" s="11">
        <v>24631</v>
      </c>
      <c r="N2877" s="6">
        <v>5</v>
      </c>
      <c r="O2877" s="4">
        <f>Table2[[#This Row],[Discount]]/100</f>
        <v>0.05</v>
      </c>
      <c r="P2877" s="4" t="str">
        <f>IF(Table2[[#This Row],[Discount%]]=0,"No Discount",
IF(Table2[[#This Row],[Discount%]]&lt;=0.1,"Medium Discount",
IF(Table2[[#This Row],[Discount%]]&lt;=0.2,"High Discount")))</f>
        <v>Medium Discount</v>
      </c>
      <c r="Q2877" s="9">
        <f>(Table2[Unit_Price]*Table2[Quantity])*(Table2[Discount]/100)</f>
        <v>4926.2000000000007</v>
      </c>
      <c r="R2877" s="10">
        <v>93597.8</v>
      </c>
      <c r="S2877" s="10">
        <v>11213.7</v>
      </c>
      <c r="T2877" s="4">
        <f>Table2[Profit]/Table2[Sales]</f>
        <v>0.11980730316310854</v>
      </c>
      <c r="U2877" t="s">
        <v>20</v>
      </c>
    </row>
    <row r="2878" spans="1:21" x14ac:dyDescent="0.35">
      <c r="A2878">
        <v>13074</v>
      </c>
      <c r="B2878" s="1">
        <v>45588</v>
      </c>
      <c r="C2878" s="2">
        <f>YEAR(Table2[Order Date])</f>
        <v>2024</v>
      </c>
      <c r="D2878" s="2" t="str">
        <f>TEXT(Table2[Order Date],"mmm")</f>
        <v>Oct</v>
      </c>
      <c r="E2878" t="s">
        <v>5724</v>
      </c>
      <c r="F2878" t="s">
        <v>40</v>
      </c>
      <c r="G2878" t="s">
        <v>41</v>
      </c>
      <c r="H2878" t="str">
        <f>VLOOKUP(Table2[[#This Row],[City]], Table46[], 2, FALSE)</f>
        <v>Maharashtra</v>
      </c>
      <c r="I2878" t="s">
        <v>46</v>
      </c>
      <c r="J2878" t="s">
        <v>141</v>
      </c>
      <c r="K2878" t="s">
        <v>5456</v>
      </c>
      <c r="L2878" s="2">
        <v>5</v>
      </c>
      <c r="M2878" s="11">
        <v>68127</v>
      </c>
      <c r="N2878" s="6">
        <v>10</v>
      </c>
      <c r="O2878" s="4">
        <f>Table2[[#This Row],[Discount]]/100</f>
        <v>0.1</v>
      </c>
      <c r="P2878" s="4" t="str">
        <f>IF(Table2[[#This Row],[Discount%]]=0,"No Discount",
IF(Table2[[#This Row],[Discount%]]&lt;=0.1,"Medium Discount",
IF(Table2[[#This Row],[Discount%]]&lt;=0.2,"High Discount")))</f>
        <v>Medium Discount</v>
      </c>
      <c r="Q2878" s="9">
        <f>(Table2[Unit_Price]*Table2[Quantity])*(Table2[Discount]/100)</f>
        <v>34063.5</v>
      </c>
      <c r="R2878" s="10">
        <v>306571.5</v>
      </c>
      <c r="S2878" s="10">
        <v>51208.5</v>
      </c>
      <c r="T2878" s="4">
        <f>Table2[Profit]/Table2[Sales]</f>
        <v>0.16703607478190244</v>
      </c>
      <c r="U2878" t="s">
        <v>38</v>
      </c>
    </row>
    <row r="2879" spans="1:21" x14ac:dyDescent="0.35">
      <c r="A2879">
        <v>13075</v>
      </c>
      <c r="B2879" s="1">
        <v>45208</v>
      </c>
      <c r="C2879" s="2">
        <f>YEAR(Table2[Order Date])</f>
        <v>2023</v>
      </c>
      <c r="D2879" s="2" t="str">
        <f>TEXT(Table2[Order Date],"mmm")</f>
        <v>Oct</v>
      </c>
      <c r="E2879" t="s">
        <v>5725</v>
      </c>
      <c r="F2879" t="s">
        <v>15</v>
      </c>
      <c r="G2879" t="s">
        <v>147</v>
      </c>
      <c r="H2879" t="str">
        <f>VLOOKUP(Table2[[#This Row],[City]], Table46[], 2, FALSE)</f>
        <v>Kerala</v>
      </c>
      <c r="I2879" t="s">
        <v>96</v>
      </c>
      <c r="J2879" t="s">
        <v>183</v>
      </c>
      <c r="K2879" t="s">
        <v>5726</v>
      </c>
      <c r="L2879" s="2">
        <v>2</v>
      </c>
      <c r="M2879" s="11">
        <v>36160</v>
      </c>
      <c r="N2879" s="6">
        <v>5</v>
      </c>
      <c r="O2879" s="4">
        <f>Table2[[#This Row],[Discount]]/100</f>
        <v>0.05</v>
      </c>
      <c r="P2879" s="4" t="str">
        <f>IF(Table2[[#This Row],[Discount%]]=0,"No Discount",
IF(Table2[[#This Row],[Discount%]]&lt;=0.1,"Medium Discount",
IF(Table2[[#This Row],[Discount%]]&lt;=0.2,"High Discount")))</f>
        <v>Medium Discount</v>
      </c>
      <c r="Q2879" s="9">
        <f>(Table2[Unit_Price]*Table2[Quantity])*(Table2[Discount]/100)</f>
        <v>3616</v>
      </c>
      <c r="R2879" s="10">
        <v>68704</v>
      </c>
      <c r="S2879" s="10">
        <v>13928.85</v>
      </c>
      <c r="T2879" s="4">
        <f>Table2[Profit]/Table2[Sales]</f>
        <v>0.20273710409874243</v>
      </c>
      <c r="U2879" t="s">
        <v>33</v>
      </c>
    </row>
    <row r="2880" spans="1:21" x14ac:dyDescent="0.35">
      <c r="A2880">
        <v>13076</v>
      </c>
      <c r="B2880" s="1">
        <v>45903</v>
      </c>
      <c r="C2880" s="2">
        <f>YEAR(Table2[Order Date])</f>
        <v>2025</v>
      </c>
      <c r="D2880" s="2" t="str">
        <f>TEXT(Table2[Order Date],"mmm")</f>
        <v>Sep</v>
      </c>
      <c r="E2880" t="s">
        <v>5727</v>
      </c>
      <c r="F2880" t="s">
        <v>28</v>
      </c>
      <c r="G2880" t="s">
        <v>85</v>
      </c>
      <c r="H2880" t="str">
        <f>VLOOKUP(Table2[[#This Row],[City]], Table46[], 2, FALSE)</f>
        <v>Odisha</v>
      </c>
      <c r="I2880" t="s">
        <v>75</v>
      </c>
      <c r="J2880" t="s">
        <v>307</v>
      </c>
      <c r="K2880" t="s">
        <v>5728</v>
      </c>
      <c r="L2880" s="2">
        <v>2</v>
      </c>
      <c r="M2880" s="11">
        <v>39527</v>
      </c>
      <c r="N2880" s="6">
        <v>20</v>
      </c>
      <c r="O2880" s="4">
        <f>Table2[[#This Row],[Discount]]/100</f>
        <v>0.2</v>
      </c>
      <c r="P2880" s="4" t="str">
        <f>IF(Table2[[#This Row],[Discount%]]=0,"No Discount",
IF(Table2[[#This Row],[Discount%]]&lt;=0.1,"Medium Discount",
IF(Table2[[#This Row],[Discount%]]&lt;=0.2,"High Discount")))</f>
        <v>High Discount</v>
      </c>
      <c r="Q2880" s="9">
        <f>(Table2[Unit_Price]*Table2[Quantity])*(Table2[Discount]/100)</f>
        <v>15810.800000000001</v>
      </c>
      <c r="R2880" s="10">
        <v>63243.199999999997</v>
      </c>
      <c r="S2880" s="10">
        <v>10326.16</v>
      </c>
      <c r="T2880" s="4">
        <f>Table2[Profit]/Table2[Sales]</f>
        <v>0.16327700053128241</v>
      </c>
      <c r="U2880" t="s">
        <v>83</v>
      </c>
    </row>
    <row r="2881" spans="1:21" x14ac:dyDescent="0.35">
      <c r="A2881">
        <v>13077</v>
      </c>
      <c r="B2881" s="1">
        <v>45838</v>
      </c>
      <c r="C2881" s="2">
        <f>YEAR(Table2[Order Date])</f>
        <v>2025</v>
      </c>
      <c r="D2881" s="2" t="str">
        <f>TEXT(Table2[Order Date],"mmm")</f>
        <v>Jun</v>
      </c>
      <c r="E2881" t="s">
        <v>5729</v>
      </c>
      <c r="F2881" t="s">
        <v>40</v>
      </c>
      <c r="G2881" t="s">
        <v>110</v>
      </c>
      <c r="H2881" t="str">
        <f>VLOOKUP(Table2[[#This Row],[City]], Table46[], 2, FALSE)</f>
        <v>Gujarat</v>
      </c>
      <c r="I2881" t="s">
        <v>75</v>
      </c>
      <c r="J2881" t="s">
        <v>76</v>
      </c>
      <c r="K2881" t="s">
        <v>3844</v>
      </c>
      <c r="L2881" s="2">
        <v>1</v>
      </c>
      <c r="M2881" s="11">
        <v>14371</v>
      </c>
      <c r="N2881" s="6">
        <v>15</v>
      </c>
      <c r="O2881" s="4">
        <f>Table2[[#This Row],[Discount]]/100</f>
        <v>0.15</v>
      </c>
      <c r="P2881" s="4" t="str">
        <f>IF(Table2[[#This Row],[Discount%]]=0,"No Discount",
IF(Table2[[#This Row],[Discount%]]&lt;=0.1,"Medium Discount",
IF(Table2[[#This Row],[Discount%]]&lt;=0.2,"High Discount")))</f>
        <v>High Discount</v>
      </c>
      <c r="Q2881" s="9">
        <f>(Table2[Unit_Price]*Table2[Quantity])*(Table2[Discount]/100)</f>
        <v>2155.65</v>
      </c>
      <c r="R2881" s="10">
        <v>12215.35</v>
      </c>
      <c r="S2881" s="10">
        <v>1679.02</v>
      </c>
      <c r="T2881" s="4">
        <f>Table2[Profit]/Table2[Sales]</f>
        <v>0.13745164894988682</v>
      </c>
      <c r="U2881" t="s">
        <v>38</v>
      </c>
    </row>
    <row r="2882" spans="1:21" x14ac:dyDescent="0.35">
      <c r="A2882">
        <v>13078</v>
      </c>
      <c r="B2882" s="1">
        <v>45806</v>
      </c>
      <c r="C2882" s="2">
        <f>YEAR(Table2[Order Date])</f>
        <v>2025</v>
      </c>
      <c r="D2882" s="2" t="str">
        <f>TEXT(Table2[Order Date],"mmm")</f>
        <v>May</v>
      </c>
      <c r="E2882" t="s">
        <v>5730</v>
      </c>
      <c r="F2882" t="s">
        <v>15</v>
      </c>
      <c r="G2882" t="s">
        <v>147</v>
      </c>
      <c r="H2882" t="str">
        <f>VLOOKUP(Table2[[#This Row],[City]], Table46[], 2, FALSE)</f>
        <v>Kerala</v>
      </c>
      <c r="I2882" t="s">
        <v>86</v>
      </c>
      <c r="J2882" t="s">
        <v>87</v>
      </c>
      <c r="K2882" t="s">
        <v>5731</v>
      </c>
      <c r="L2882" s="2">
        <v>2</v>
      </c>
      <c r="M2882" s="11">
        <v>13288</v>
      </c>
      <c r="N2882" s="6">
        <v>5</v>
      </c>
      <c r="O2882" s="4">
        <f>Table2[[#This Row],[Discount]]/100</f>
        <v>0.05</v>
      </c>
      <c r="P2882" s="4" t="str">
        <f>IF(Table2[[#This Row],[Discount%]]=0,"No Discount",
IF(Table2[[#This Row],[Discount%]]&lt;=0.1,"Medium Discount",
IF(Table2[[#This Row],[Discount%]]&lt;=0.2,"High Discount")))</f>
        <v>Medium Discount</v>
      </c>
      <c r="Q2882" s="9">
        <f>(Table2[Unit_Price]*Table2[Quantity])*(Table2[Discount]/100)</f>
        <v>1328.8000000000002</v>
      </c>
      <c r="R2882" s="10">
        <v>25247.200000000001</v>
      </c>
      <c r="S2882" s="10">
        <v>2401.94</v>
      </c>
      <c r="T2882" s="4">
        <f>Table2[Profit]/Table2[Sales]</f>
        <v>9.5136886466618081E-2</v>
      </c>
      <c r="U2882" t="s">
        <v>20</v>
      </c>
    </row>
    <row r="2883" spans="1:21" x14ac:dyDescent="0.35">
      <c r="A2883">
        <v>13079</v>
      </c>
      <c r="B2883" s="1">
        <v>45218</v>
      </c>
      <c r="C2883" s="2">
        <f>YEAR(Table2[Order Date])</f>
        <v>2023</v>
      </c>
      <c r="D2883" s="2" t="str">
        <f>TEXT(Table2[Order Date],"mmm")</f>
        <v>Oct</v>
      </c>
      <c r="E2883" t="s">
        <v>5732</v>
      </c>
      <c r="F2883" t="s">
        <v>40</v>
      </c>
      <c r="G2883" t="s">
        <v>41</v>
      </c>
      <c r="H2883" t="str">
        <f>VLOOKUP(Table2[[#This Row],[City]], Table46[], 2, FALSE)</f>
        <v>Maharashtra</v>
      </c>
      <c r="I2883" t="s">
        <v>96</v>
      </c>
      <c r="J2883" t="s">
        <v>214</v>
      </c>
      <c r="K2883" t="s">
        <v>5733</v>
      </c>
      <c r="L2883" s="2">
        <v>4</v>
      </c>
      <c r="M2883" s="11">
        <v>19841</v>
      </c>
      <c r="N2883" s="6">
        <v>5</v>
      </c>
      <c r="O2883" s="4">
        <f>Table2[[#This Row],[Discount]]/100</f>
        <v>0.05</v>
      </c>
      <c r="P2883" s="4" t="str">
        <f>IF(Table2[[#This Row],[Discount%]]=0,"No Discount",
IF(Table2[[#This Row],[Discount%]]&lt;=0.1,"Medium Discount",
IF(Table2[[#This Row],[Discount%]]&lt;=0.2,"High Discount")))</f>
        <v>Medium Discount</v>
      </c>
      <c r="Q2883" s="9">
        <f>(Table2[Unit_Price]*Table2[Quantity])*(Table2[Discount]/100)</f>
        <v>3968.2000000000003</v>
      </c>
      <c r="R2883" s="10">
        <v>75395.8</v>
      </c>
      <c r="S2883" s="10">
        <v>12702.86</v>
      </c>
      <c r="T2883" s="4">
        <f>Table2[Profit]/Table2[Sales]</f>
        <v>0.1684823292544147</v>
      </c>
      <c r="U2883" t="s">
        <v>72</v>
      </c>
    </row>
    <row r="2884" spans="1:21" x14ac:dyDescent="0.35">
      <c r="A2884">
        <v>13080</v>
      </c>
      <c r="B2884" s="1">
        <v>45597</v>
      </c>
      <c r="C2884" s="2">
        <f>YEAR(Table2[Order Date])</f>
        <v>2024</v>
      </c>
      <c r="D2884" s="2" t="str">
        <f>TEXT(Table2[Order Date],"mmm")</f>
        <v>Nov</v>
      </c>
      <c r="E2884" t="s">
        <v>5734</v>
      </c>
      <c r="F2884" t="s">
        <v>40</v>
      </c>
      <c r="G2884" t="s">
        <v>103</v>
      </c>
      <c r="H2884" t="str">
        <f>VLOOKUP(Table2[[#This Row],[City]], Table46[], 2, FALSE)</f>
        <v>Gujarat</v>
      </c>
      <c r="I2884" t="s">
        <v>46</v>
      </c>
      <c r="J2884" t="s">
        <v>141</v>
      </c>
      <c r="K2884" t="s">
        <v>5735</v>
      </c>
      <c r="L2884" s="2">
        <v>3</v>
      </c>
      <c r="M2884" s="11">
        <v>68638</v>
      </c>
      <c r="N2884" s="6">
        <v>15</v>
      </c>
      <c r="O2884" s="4">
        <f>Table2[[#This Row],[Discount]]/100</f>
        <v>0.15</v>
      </c>
      <c r="P2884" s="4" t="str">
        <f>IF(Table2[[#This Row],[Discount%]]=0,"No Discount",
IF(Table2[[#This Row],[Discount%]]&lt;=0.1,"Medium Discount",
IF(Table2[[#This Row],[Discount%]]&lt;=0.2,"High Discount")))</f>
        <v>High Discount</v>
      </c>
      <c r="Q2884" s="9">
        <f>(Table2[Unit_Price]*Table2[Quantity])*(Table2[Discount]/100)</f>
        <v>30887.1</v>
      </c>
      <c r="R2884" s="10">
        <v>175026.9</v>
      </c>
      <c r="S2884" s="10">
        <v>17034.03</v>
      </c>
      <c r="T2884" s="4">
        <f>Table2[Profit]/Table2[Sales]</f>
        <v>9.7322354449516049E-2</v>
      </c>
      <c r="U2884" t="s">
        <v>38</v>
      </c>
    </row>
    <row r="2885" spans="1:21" x14ac:dyDescent="0.35">
      <c r="A2885">
        <v>13081</v>
      </c>
      <c r="B2885" s="1">
        <v>45751</v>
      </c>
      <c r="C2885" s="2">
        <f>YEAR(Table2[Order Date])</f>
        <v>2025</v>
      </c>
      <c r="D2885" s="2" t="str">
        <f>TEXT(Table2[Order Date],"mmm")</f>
        <v>Apr</v>
      </c>
      <c r="E2885" t="s">
        <v>5736</v>
      </c>
      <c r="F2885" t="s">
        <v>15</v>
      </c>
      <c r="G2885" t="s">
        <v>93</v>
      </c>
      <c r="H2885" t="str">
        <f>VLOOKUP(Table2[[#This Row],[City]], Table46[], 2, FALSE)</f>
        <v>Tamil Nadu</v>
      </c>
      <c r="I2885" t="s">
        <v>24</v>
      </c>
      <c r="J2885" t="s">
        <v>107</v>
      </c>
      <c r="K2885" t="s">
        <v>5737</v>
      </c>
      <c r="L2885" s="2">
        <v>2</v>
      </c>
      <c r="M2885" s="11">
        <v>11203</v>
      </c>
      <c r="N2885" s="6">
        <v>10</v>
      </c>
      <c r="O2885" s="4">
        <f>Table2[[#This Row],[Discount]]/100</f>
        <v>0.1</v>
      </c>
      <c r="P2885" s="4" t="str">
        <f>IF(Table2[[#This Row],[Discount%]]=0,"No Discount",
IF(Table2[[#This Row],[Discount%]]&lt;=0.1,"Medium Discount",
IF(Table2[[#This Row],[Discount%]]&lt;=0.2,"High Discount")))</f>
        <v>Medium Discount</v>
      </c>
      <c r="Q2885" s="9">
        <f>(Table2[Unit_Price]*Table2[Quantity])*(Table2[Discount]/100)</f>
        <v>2240.6</v>
      </c>
      <c r="R2885" s="10">
        <v>20165.400000000001</v>
      </c>
      <c r="S2885" s="10">
        <v>3987.05</v>
      </c>
      <c r="T2885" s="4">
        <f>Table2[Profit]/Table2[Sales]</f>
        <v>0.19771737728981323</v>
      </c>
      <c r="U2885" t="s">
        <v>72</v>
      </c>
    </row>
    <row r="2886" spans="1:21" x14ac:dyDescent="0.35">
      <c r="A2886">
        <v>13082</v>
      </c>
      <c r="B2886" s="1">
        <v>45275</v>
      </c>
      <c r="C2886" s="2">
        <f>YEAR(Table2[Order Date])</f>
        <v>2023</v>
      </c>
      <c r="D2886" s="2" t="str">
        <f>TEXT(Table2[Order Date],"mmm")</f>
        <v>Dec</v>
      </c>
      <c r="E2886" t="s">
        <v>5738</v>
      </c>
      <c r="F2886" t="s">
        <v>15</v>
      </c>
      <c r="G2886" t="s">
        <v>16</v>
      </c>
      <c r="H2886" t="str">
        <f>VLOOKUP(Table2[[#This Row],[City]], Table46[], 2, FALSE)</f>
        <v>Karnataka</v>
      </c>
      <c r="I2886" t="s">
        <v>69</v>
      </c>
      <c r="J2886" t="s">
        <v>517</v>
      </c>
      <c r="K2886" t="s">
        <v>3834</v>
      </c>
      <c r="L2886" s="2">
        <v>2</v>
      </c>
      <c r="M2886" s="11">
        <v>63253</v>
      </c>
      <c r="N2886" s="6">
        <v>5</v>
      </c>
      <c r="O2886" s="4">
        <f>Table2[[#This Row],[Discount]]/100</f>
        <v>0.05</v>
      </c>
      <c r="P2886" s="4" t="str">
        <f>IF(Table2[[#This Row],[Discount%]]=0,"No Discount",
IF(Table2[[#This Row],[Discount%]]&lt;=0.1,"Medium Discount",
IF(Table2[[#This Row],[Discount%]]&lt;=0.2,"High Discount")))</f>
        <v>Medium Discount</v>
      </c>
      <c r="Q2886" s="9">
        <f>(Table2[Unit_Price]*Table2[Quantity])*(Table2[Discount]/100)</f>
        <v>6325.3</v>
      </c>
      <c r="R2886" s="10">
        <v>120180.7</v>
      </c>
      <c r="S2886" s="10">
        <v>19412.75</v>
      </c>
      <c r="T2886" s="4">
        <f>Table2[Profit]/Table2[Sales]</f>
        <v>0.1615296798903651</v>
      </c>
      <c r="U2886" t="s">
        <v>33</v>
      </c>
    </row>
    <row r="2887" spans="1:21" x14ac:dyDescent="0.35">
      <c r="A2887">
        <v>13083</v>
      </c>
      <c r="B2887" s="1">
        <v>45856</v>
      </c>
      <c r="C2887" s="2">
        <f>YEAR(Table2[Order Date])</f>
        <v>2025</v>
      </c>
      <c r="D2887" s="2" t="str">
        <f>TEXT(Table2[Order Date],"mmm")</f>
        <v>Jul</v>
      </c>
      <c r="E2887" t="s">
        <v>5739</v>
      </c>
      <c r="F2887" t="s">
        <v>40</v>
      </c>
      <c r="G2887" t="s">
        <v>62</v>
      </c>
      <c r="H2887" t="str">
        <f>VLOOKUP(Table2[[#This Row],[City]], Table46[], 2, FALSE)</f>
        <v>Goa</v>
      </c>
      <c r="I2887" t="s">
        <v>46</v>
      </c>
      <c r="J2887" t="s">
        <v>201</v>
      </c>
      <c r="K2887" t="s">
        <v>4019</v>
      </c>
      <c r="L2887" s="2">
        <v>1</v>
      </c>
      <c r="M2887" s="11">
        <v>49630</v>
      </c>
      <c r="N2887" s="6">
        <v>10</v>
      </c>
      <c r="O2887" s="4">
        <f>Table2[[#This Row],[Discount]]/100</f>
        <v>0.1</v>
      </c>
      <c r="P2887" s="4" t="str">
        <f>IF(Table2[[#This Row],[Discount%]]=0,"No Discount",
IF(Table2[[#This Row],[Discount%]]&lt;=0.1,"Medium Discount",
IF(Table2[[#This Row],[Discount%]]&lt;=0.2,"High Discount")))</f>
        <v>Medium Discount</v>
      </c>
      <c r="Q2887" s="9">
        <f>(Table2[Unit_Price]*Table2[Quantity])*(Table2[Discount]/100)</f>
        <v>4963</v>
      </c>
      <c r="R2887" s="10">
        <v>44667</v>
      </c>
      <c r="S2887" s="10">
        <v>3531.27</v>
      </c>
      <c r="T2887" s="4">
        <f>Table2[Profit]/Table2[Sales]</f>
        <v>7.9057693599301496E-2</v>
      </c>
      <c r="U2887" t="s">
        <v>38</v>
      </c>
    </row>
    <row r="2888" spans="1:21" x14ac:dyDescent="0.35">
      <c r="A2888">
        <v>13084</v>
      </c>
      <c r="B2888" s="1">
        <v>45254</v>
      </c>
      <c r="C2888" s="2">
        <f>YEAR(Table2[Order Date])</f>
        <v>2023</v>
      </c>
      <c r="D2888" s="2" t="str">
        <f>TEXT(Table2[Order Date],"mmm")</f>
        <v>Nov</v>
      </c>
      <c r="E2888" t="s">
        <v>5740</v>
      </c>
      <c r="F2888" t="s">
        <v>28</v>
      </c>
      <c r="G2888" t="s">
        <v>35</v>
      </c>
      <c r="H2888" t="str">
        <f>VLOOKUP(Table2[[#This Row],[City]], Table46[], 2, FALSE)</f>
        <v>West Bengal</v>
      </c>
      <c r="I2888" t="s">
        <v>69</v>
      </c>
      <c r="J2888" t="s">
        <v>70</v>
      </c>
      <c r="K2888" t="s">
        <v>5741</v>
      </c>
      <c r="L2888" s="2">
        <v>3</v>
      </c>
      <c r="M2888" s="11">
        <v>45931</v>
      </c>
      <c r="N2888" s="6">
        <v>10</v>
      </c>
      <c r="O2888" s="4">
        <f>Table2[[#This Row],[Discount]]/100</f>
        <v>0.1</v>
      </c>
      <c r="P2888" s="4" t="str">
        <f>IF(Table2[[#This Row],[Discount%]]=0,"No Discount",
IF(Table2[[#This Row],[Discount%]]&lt;=0.1,"Medium Discount",
IF(Table2[[#This Row],[Discount%]]&lt;=0.2,"High Discount")))</f>
        <v>Medium Discount</v>
      </c>
      <c r="Q2888" s="9">
        <f>(Table2[Unit_Price]*Table2[Quantity])*(Table2[Discount]/100)</f>
        <v>13779.300000000001</v>
      </c>
      <c r="R2888" s="10">
        <v>124013.7</v>
      </c>
      <c r="S2888" s="10">
        <v>17277.47</v>
      </c>
      <c r="T2888" s="4">
        <f>Table2[Profit]/Table2[Sales]</f>
        <v>0.13931904297670339</v>
      </c>
      <c r="U2888" t="s">
        <v>20</v>
      </c>
    </row>
    <row r="2889" spans="1:21" x14ac:dyDescent="0.35">
      <c r="A2889">
        <v>13085</v>
      </c>
      <c r="B2889" s="1">
        <v>45510</v>
      </c>
      <c r="C2889" s="2">
        <f>YEAR(Table2[Order Date])</f>
        <v>2024</v>
      </c>
      <c r="D2889" s="2" t="str">
        <f>TEXT(Table2[Order Date],"mmm")</f>
        <v>Aug</v>
      </c>
      <c r="E2889" t="s">
        <v>5742</v>
      </c>
      <c r="F2889" t="s">
        <v>15</v>
      </c>
      <c r="G2889" t="s">
        <v>16</v>
      </c>
      <c r="H2889" t="str">
        <f>VLOOKUP(Table2[[#This Row],[City]], Table46[], 2, FALSE)</f>
        <v>Karnataka</v>
      </c>
      <c r="I2889" t="s">
        <v>42</v>
      </c>
      <c r="J2889" t="s">
        <v>446</v>
      </c>
      <c r="K2889" t="s">
        <v>1614</v>
      </c>
      <c r="L2889" s="2">
        <v>1</v>
      </c>
      <c r="M2889" s="11">
        <v>19394</v>
      </c>
      <c r="N2889" s="6">
        <v>0</v>
      </c>
      <c r="O2889" s="4">
        <f>Table2[[#This Row],[Discount]]/100</f>
        <v>0</v>
      </c>
      <c r="P2889" s="4" t="str">
        <f>IF(Table2[[#This Row],[Discount%]]=0,"No Discount",
IF(Table2[[#This Row],[Discount%]]&lt;=0.1,"Medium Discount",
IF(Table2[[#This Row],[Discount%]]&lt;=0.2,"High Discount")))</f>
        <v>No Discount</v>
      </c>
      <c r="Q2889" s="9">
        <f>(Table2[Unit_Price]*Table2[Quantity])*(Table2[Discount]/100)</f>
        <v>0</v>
      </c>
      <c r="R2889" s="10">
        <v>19394</v>
      </c>
      <c r="S2889" s="10">
        <v>2147.59</v>
      </c>
      <c r="T2889" s="4">
        <f>Table2[Profit]/Table2[Sales]</f>
        <v>0.1107347633288646</v>
      </c>
      <c r="U2889" t="s">
        <v>83</v>
      </c>
    </row>
    <row r="2890" spans="1:21" x14ac:dyDescent="0.35">
      <c r="A2890">
        <v>13086</v>
      </c>
      <c r="B2890" s="1">
        <v>45574</v>
      </c>
      <c r="C2890" s="2">
        <f>YEAR(Table2[Order Date])</f>
        <v>2024</v>
      </c>
      <c r="D2890" s="2" t="str">
        <f>TEXT(Table2[Order Date],"mmm")</f>
        <v>Oct</v>
      </c>
      <c r="E2890" t="s">
        <v>5743</v>
      </c>
      <c r="F2890" t="s">
        <v>15</v>
      </c>
      <c r="G2890" t="s">
        <v>174</v>
      </c>
      <c r="H2890" t="str">
        <f>VLOOKUP(Table2[[#This Row],[City]], Table46[], 2, FALSE)</f>
        <v>Tamil Nadu</v>
      </c>
      <c r="I2890" t="s">
        <v>129</v>
      </c>
      <c r="J2890" t="s">
        <v>130</v>
      </c>
      <c r="K2890" t="s">
        <v>5744</v>
      </c>
      <c r="L2890" s="2">
        <v>5</v>
      </c>
      <c r="M2890" s="11">
        <v>777</v>
      </c>
      <c r="N2890" s="6">
        <v>5</v>
      </c>
      <c r="O2890" s="4">
        <f>Table2[[#This Row],[Discount]]/100</f>
        <v>0.05</v>
      </c>
      <c r="P2890" s="4" t="str">
        <f>IF(Table2[[#This Row],[Discount%]]=0,"No Discount",
IF(Table2[[#This Row],[Discount%]]&lt;=0.1,"Medium Discount",
IF(Table2[[#This Row],[Discount%]]&lt;=0.2,"High Discount")))</f>
        <v>Medium Discount</v>
      </c>
      <c r="Q2890" s="9">
        <f>(Table2[Unit_Price]*Table2[Quantity])*(Table2[Discount]/100)</f>
        <v>194.25</v>
      </c>
      <c r="R2890" s="10">
        <v>3690.75</v>
      </c>
      <c r="S2890" s="10">
        <v>381.12</v>
      </c>
      <c r="T2890" s="4">
        <f>Table2[Profit]/Table2[Sales]</f>
        <v>0.10326356431619589</v>
      </c>
      <c r="U2890" t="s">
        <v>33</v>
      </c>
    </row>
    <row r="2891" spans="1:21" x14ac:dyDescent="0.35">
      <c r="A2891">
        <v>13087</v>
      </c>
      <c r="B2891" s="1">
        <v>45600</v>
      </c>
      <c r="C2891" s="2">
        <f>YEAR(Table2[Order Date])</f>
        <v>2024</v>
      </c>
      <c r="D2891" s="2" t="str">
        <f>TEXT(Table2[Order Date],"mmm")</f>
        <v>Nov</v>
      </c>
      <c r="E2891" t="s">
        <v>5745</v>
      </c>
      <c r="F2891" t="s">
        <v>40</v>
      </c>
      <c r="G2891" t="s">
        <v>62</v>
      </c>
      <c r="H2891" t="str">
        <f>VLOOKUP(Table2[[#This Row],[City]], Table46[], 2, FALSE)</f>
        <v>Goa</v>
      </c>
      <c r="I2891" t="s">
        <v>86</v>
      </c>
      <c r="J2891" t="s">
        <v>87</v>
      </c>
      <c r="K2891" t="s">
        <v>5746</v>
      </c>
      <c r="L2891" s="2">
        <v>3</v>
      </c>
      <c r="M2891" s="11">
        <v>38127</v>
      </c>
      <c r="N2891" s="6">
        <v>5</v>
      </c>
      <c r="O2891" s="4">
        <f>Table2[[#This Row],[Discount]]/100</f>
        <v>0.05</v>
      </c>
      <c r="P2891" s="4" t="str">
        <f>IF(Table2[[#This Row],[Discount%]]=0,"No Discount",
IF(Table2[[#This Row],[Discount%]]&lt;=0.1,"Medium Discount",
IF(Table2[[#This Row],[Discount%]]&lt;=0.2,"High Discount")))</f>
        <v>Medium Discount</v>
      </c>
      <c r="Q2891" s="9">
        <f>(Table2[Unit_Price]*Table2[Quantity])*(Table2[Discount]/100)</f>
        <v>5719.05</v>
      </c>
      <c r="R2891" s="10">
        <v>108661.95</v>
      </c>
      <c r="S2891" s="10">
        <v>26444.92</v>
      </c>
      <c r="T2891" s="4">
        <f>Table2[Profit]/Table2[Sales]</f>
        <v>0.2433687229062243</v>
      </c>
      <c r="U2891" t="s">
        <v>72</v>
      </c>
    </row>
    <row r="2892" spans="1:21" x14ac:dyDescent="0.35">
      <c r="A2892">
        <v>13088</v>
      </c>
      <c r="B2892" s="1">
        <v>45384</v>
      </c>
      <c r="C2892" s="2">
        <f>YEAR(Table2[Order Date])</f>
        <v>2024</v>
      </c>
      <c r="D2892" s="2" t="str">
        <f>TEXT(Table2[Order Date],"mmm")</f>
        <v>Apr</v>
      </c>
      <c r="E2892" t="s">
        <v>5747</v>
      </c>
      <c r="F2892" t="s">
        <v>22</v>
      </c>
      <c r="G2892" t="s">
        <v>23</v>
      </c>
      <c r="H2892" t="str">
        <f>VLOOKUP(Table2[[#This Row],[City]], Table46[], 2, FALSE)</f>
        <v>Delhi</v>
      </c>
      <c r="I2892" t="s">
        <v>30</v>
      </c>
      <c r="J2892" t="s">
        <v>65</v>
      </c>
      <c r="K2892" t="s">
        <v>5748</v>
      </c>
      <c r="L2892" s="2">
        <v>1</v>
      </c>
      <c r="M2892" s="11">
        <v>45598</v>
      </c>
      <c r="N2892" s="6">
        <v>10</v>
      </c>
      <c r="O2892" s="4">
        <f>Table2[[#This Row],[Discount]]/100</f>
        <v>0.1</v>
      </c>
      <c r="P2892" s="4" t="str">
        <f>IF(Table2[[#This Row],[Discount%]]=0,"No Discount",
IF(Table2[[#This Row],[Discount%]]&lt;=0.1,"Medium Discount",
IF(Table2[[#This Row],[Discount%]]&lt;=0.2,"High Discount")))</f>
        <v>Medium Discount</v>
      </c>
      <c r="Q2892" s="9">
        <f>(Table2[Unit_Price]*Table2[Quantity])*(Table2[Discount]/100)</f>
        <v>4559.8</v>
      </c>
      <c r="R2892" s="10">
        <v>41038.199999999997</v>
      </c>
      <c r="S2892" s="10">
        <v>8831.35</v>
      </c>
      <c r="T2892" s="4">
        <f>Table2[Profit]/Table2[Sales]</f>
        <v>0.21519827867694005</v>
      </c>
      <c r="U2892" t="s">
        <v>38</v>
      </c>
    </row>
    <row r="2893" spans="1:21" x14ac:dyDescent="0.35">
      <c r="A2893">
        <v>13089</v>
      </c>
      <c r="B2893" s="1">
        <v>45563</v>
      </c>
      <c r="C2893" s="2">
        <f>YEAR(Table2[Order Date])</f>
        <v>2024</v>
      </c>
      <c r="D2893" s="2" t="str">
        <f>TEXT(Table2[Order Date],"mmm")</f>
        <v>Sep</v>
      </c>
      <c r="E2893" t="s">
        <v>5749</v>
      </c>
      <c r="F2893" t="s">
        <v>22</v>
      </c>
      <c r="G2893" t="s">
        <v>167</v>
      </c>
      <c r="H2893" t="str">
        <f>VLOOKUP(Table2[[#This Row],[City]], Table46[], 2, FALSE)</f>
        <v>Punjab</v>
      </c>
      <c r="I2893" t="s">
        <v>86</v>
      </c>
      <c r="J2893" t="s">
        <v>87</v>
      </c>
      <c r="K2893" t="s">
        <v>2475</v>
      </c>
      <c r="L2893" s="2">
        <v>2</v>
      </c>
      <c r="M2893" s="11">
        <v>30724</v>
      </c>
      <c r="N2893" s="6">
        <v>10</v>
      </c>
      <c r="O2893" s="4">
        <f>Table2[[#This Row],[Discount]]/100</f>
        <v>0.1</v>
      </c>
      <c r="P2893" s="4" t="str">
        <f>IF(Table2[[#This Row],[Discount%]]=0,"No Discount",
IF(Table2[[#This Row],[Discount%]]&lt;=0.1,"Medium Discount",
IF(Table2[[#This Row],[Discount%]]&lt;=0.2,"High Discount")))</f>
        <v>Medium Discount</v>
      </c>
      <c r="Q2893" s="9">
        <f>(Table2[Unit_Price]*Table2[Quantity])*(Table2[Discount]/100)</f>
        <v>6144.8</v>
      </c>
      <c r="R2893" s="10">
        <v>55303.199999999997</v>
      </c>
      <c r="S2893" s="10">
        <v>13410.63</v>
      </c>
      <c r="T2893" s="4">
        <f>Table2[Profit]/Table2[Sales]</f>
        <v>0.24249283947402681</v>
      </c>
      <c r="U2893" t="s">
        <v>83</v>
      </c>
    </row>
    <row r="2894" spans="1:21" x14ac:dyDescent="0.35">
      <c r="A2894">
        <v>13090</v>
      </c>
      <c r="B2894" s="1">
        <v>45493</v>
      </c>
      <c r="C2894" s="2">
        <f>YEAR(Table2[Order Date])</f>
        <v>2024</v>
      </c>
      <c r="D2894" s="2" t="str">
        <f>TEXT(Table2[Order Date],"mmm")</f>
        <v>Jul</v>
      </c>
      <c r="E2894" t="s">
        <v>5750</v>
      </c>
      <c r="F2894" t="s">
        <v>22</v>
      </c>
      <c r="G2894" t="s">
        <v>54</v>
      </c>
      <c r="H2894" t="str">
        <f>VLOOKUP(Table2[[#This Row],[City]], Table46[], 2, FALSE)</f>
        <v>Uttar Pradesh</v>
      </c>
      <c r="I2894" t="s">
        <v>69</v>
      </c>
      <c r="J2894" t="s">
        <v>151</v>
      </c>
      <c r="K2894" t="s">
        <v>5751</v>
      </c>
      <c r="L2894" s="2">
        <v>4</v>
      </c>
      <c r="M2894" s="11">
        <v>77551</v>
      </c>
      <c r="N2894" s="6">
        <v>10</v>
      </c>
      <c r="O2894" s="4">
        <f>Table2[[#This Row],[Discount]]/100</f>
        <v>0.1</v>
      </c>
      <c r="P2894" s="4" t="str">
        <f>IF(Table2[[#This Row],[Discount%]]=0,"No Discount",
IF(Table2[[#This Row],[Discount%]]&lt;=0.1,"Medium Discount",
IF(Table2[[#This Row],[Discount%]]&lt;=0.2,"High Discount")))</f>
        <v>Medium Discount</v>
      </c>
      <c r="Q2894" s="9">
        <f>(Table2[Unit_Price]*Table2[Quantity])*(Table2[Discount]/100)</f>
        <v>31020.400000000001</v>
      </c>
      <c r="R2894" s="10">
        <v>279183.59999999998</v>
      </c>
      <c r="S2894" s="10">
        <v>37205.72</v>
      </c>
      <c r="T2894" s="4">
        <f>Table2[Profit]/Table2[Sales]</f>
        <v>0.13326613740921747</v>
      </c>
      <c r="U2894" t="s">
        <v>38</v>
      </c>
    </row>
    <row r="2895" spans="1:21" x14ac:dyDescent="0.35">
      <c r="A2895">
        <v>13091</v>
      </c>
      <c r="B2895" s="1">
        <v>45364</v>
      </c>
      <c r="C2895" s="2">
        <f>YEAR(Table2[Order Date])</f>
        <v>2024</v>
      </c>
      <c r="D2895" s="2" t="str">
        <f>TEXT(Table2[Order Date],"mmm")</f>
        <v>Mar</v>
      </c>
      <c r="E2895" t="s">
        <v>5752</v>
      </c>
      <c r="F2895" t="s">
        <v>40</v>
      </c>
      <c r="G2895" t="s">
        <v>50</v>
      </c>
      <c r="H2895" t="str">
        <f>VLOOKUP(Table2[[#This Row],[City]], Table46[], 2, FALSE)</f>
        <v>Maharashtra</v>
      </c>
      <c r="I2895" t="s">
        <v>24</v>
      </c>
      <c r="J2895" t="s">
        <v>25</v>
      </c>
      <c r="K2895" t="s">
        <v>3560</v>
      </c>
      <c r="L2895" s="2">
        <v>4</v>
      </c>
      <c r="M2895" s="11">
        <v>42890</v>
      </c>
      <c r="N2895" s="6">
        <v>15</v>
      </c>
      <c r="O2895" s="4">
        <f>Table2[[#This Row],[Discount]]/100</f>
        <v>0.15</v>
      </c>
      <c r="P2895" s="4" t="str">
        <f>IF(Table2[[#This Row],[Discount%]]=0,"No Discount",
IF(Table2[[#This Row],[Discount%]]&lt;=0.1,"Medium Discount",
IF(Table2[[#This Row],[Discount%]]&lt;=0.2,"High Discount")))</f>
        <v>High Discount</v>
      </c>
      <c r="Q2895" s="9">
        <f>(Table2[Unit_Price]*Table2[Quantity])*(Table2[Discount]/100)</f>
        <v>25734</v>
      </c>
      <c r="R2895" s="10">
        <v>145826</v>
      </c>
      <c r="S2895" s="10">
        <v>7889.12</v>
      </c>
      <c r="T2895" s="4">
        <f>Table2[Profit]/Table2[Sales]</f>
        <v>5.4099543291319795E-2</v>
      </c>
      <c r="U2895" t="s">
        <v>83</v>
      </c>
    </row>
    <row r="2896" spans="1:21" x14ac:dyDescent="0.35">
      <c r="A2896">
        <v>13092</v>
      </c>
      <c r="B2896" s="1">
        <v>45513</v>
      </c>
      <c r="C2896" s="2">
        <f>YEAR(Table2[Order Date])</f>
        <v>2024</v>
      </c>
      <c r="D2896" s="2" t="str">
        <f>TEXT(Table2[Order Date],"mmm")</f>
        <v>Aug</v>
      </c>
      <c r="E2896" t="s">
        <v>5753</v>
      </c>
      <c r="F2896" t="s">
        <v>22</v>
      </c>
      <c r="G2896" t="s">
        <v>23</v>
      </c>
      <c r="H2896" t="str">
        <f>VLOOKUP(Table2[[#This Row],[City]], Table46[], 2, FALSE)</f>
        <v>Delhi</v>
      </c>
      <c r="I2896" t="s">
        <v>75</v>
      </c>
      <c r="J2896" t="s">
        <v>409</v>
      </c>
      <c r="K2896" t="s">
        <v>3308</v>
      </c>
      <c r="L2896" s="2">
        <v>2</v>
      </c>
      <c r="M2896" s="11">
        <v>49766</v>
      </c>
      <c r="N2896" s="6">
        <v>10</v>
      </c>
      <c r="O2896" s="4">
        <f>Table2[[#This Row],[Discount]]/100</f>
        <v>0.1</v>
      </c>
      <c r="P2896" s="4" t="str">
        <f>IF(Table2[[#This Row],[Discount%]]=0,"No Discount",
IF(Table2[[#This Row],[Discount%]]&lt;=0.1,"Medium Discount",
IF(Table2[[#This Row],[Discount%]]&lt;=0.2,"High Discount")))</f>
        <v>Medium Discount</v>
      </c>
      <c r="Q2896" s="9">
        <f>(Table2[Unit_Price]*Table2[Quantity])*(Table2[Discount]/100)</f>
        <v>9953.2000000000007</v>
      </c>
      <c r="R2896" s="10">
        <v>89578.8</v>
      </c>
      <c r="S2896" s="10">
        <v>15571.54</v>
      </c>
      <c r="T2896" s="4">
        <f>Table2[Profit]/Table2[Sales]</f>
        <v>0.17383063849928779</v>
      </c>
      <c r="U2896" t="s">
        <v>83</v>
      </c>
    </row>
    <row r="2897" spans="1:21" x14ac:dyDescent="0.35">
      <c r="A2897">
        <v>13093</v>
      </c>
      <c r="B2897" s="1">
        <v>45388</v>
      </c>
      <c r="C2897" s="2">
        <f>YEAR(Table2[Order Date])</f>
        <v>2024</v>
      </c>
      <c r="D2897" s="2" t="str">
        <f>TEXT(Table2[Order Date],"mmm")</f>
        <v>Apr</v>
      </c>
      <c r="E2897" t="s">
        <v>5754</v>
      </c>
      <c r="F2897" t="s">
        <v>40</v>
      </c>
      <c r="G2897" t="s">
        <v>41</v>
      </c>
      <c r="H2897" t="str">
        <f>VLOOKUP(Table2[[#This Row],[City]], Table46[], 2, FALSE)</f>
        <v>Maharashtra</v>
      </c>
      <c r="I2897" t="s">
        <v>17</v>
      </c>
      <c r="J2897" t="s">
        <v>18</v>
      </c>
      <c r="K2897" t="s">
        <v>5755</v>
      </c>
      <c r="L2897" s="2">
        <v>1</v>
      </c>
      <c r="M2897" s="11">
        <v>53141</v>
      </c>
      <c r="N2897" s="6">
        <v>10</v>
      </c>
      <c r="O2897" s="4">
        <f>Table2[[#This Row],[Discount]]/100</f>
        <v>0.1</v>
      </c>
      <c r="P2897" s="4" t="str">
        <f>IF(Table2[[#This Row],[Discount%]]=0,"No Discount",
IF(Table2[[#This Row],[Discount%]]&lt;=0.1,"Medium Discount",
IF(Table2[[#This Row],[Discount%]]&lt;=0.2,"High Discount")))</f>
        <v>Medium Discount</v>
      </c>
      <c r="Q2897" s="9">
        <f>(Table2[Unit_Price]*Table2[Quantity])*(Table2[Discount]/100)</f>
        <v>5314.1</v>
      </c>
      <c r="R2897" s="10">
        <v>47826.9</v>
      </c>
      <c r="S2897" s="10">
        <v>8928.09</v>
      </c>
      <c r="T2897" s="4">
        <f>Table2[Profit]/Table2[Sales]</f>
        <v>0.18667507197832181</v>
      </c>
      <c r="U2897" t="s">
        <v>38</v>
      </c>
    </row>
    <row r="2898" spans="1:21" x14ac:dyDescent="0.35">
      <c r="A2898">
        <v>13096</v>
      </c>
      <c r="B2898" s="1">
        <v>45436</v>
      </c>
      <c r="C2898" s="2">
        <f>YEAR(Table2[Order Date])</f>
        <v>2024</v>
      </c>
      <c r="D2898" s="2" t="str">
        <f>TEXT(Table2[Order Date],"mmm")</f>
        <v>May</v>
      </c>
      <c r="E2898" t="s">
        <v>5758</v>
      </c>
      <c r="F2898" t="s">
        <v>15</v>
      </c>
      <c r="G2898" t="s">
        <v>147</v>
      </c>
      <c r="H2898" t="str">
        <f>VLOOKUP(Table2[[#This Row],[City]], Table46[], 2, FALSE)</f>
        <v>Kerala</v>
      </c>
      <c r="I2898" t="s">
        <v>96</v>
      </c>
      <c r="J2898" t="s">
        <v>97</v>
      </c>
      <c r="K2898" t="s">
        <v>5759</v>
      </c>
      <c r="L2898" s="2">
        <v>2</v>
      </c>
      <c r="M2898" s="11">
        <v>14673</v>
      </c>
      <c r="N2898" s="6">
        <v>15</v>
      </c>
      <c r="O2898" s="4">
        <f>Table2[[#This Row],[Discount]]/100</f>
        <v>0.15</v>
      </c>
      <c r="P2898" s="4" t="str">
        <f>IF(Table2[[#This Row],[Discount%]]=0,"No Discount",
IF(Table2[[#This Row],[Discount%]]&lt;=0.1,"Medium Discount",
IF(Table2[[#This Row],[Discount%]]&lt;=0.2,"High Discount")))</f>
        <v>High Discount</v>
      </c>
      <c r="Q2898" s="9">
        <f>(Table2[Unit_Price]*Table2[Quantity])*(Table2[Discount]/100)</f>
        <v>4401.8999999999996</v>
      </c>
      <c r="R2898" s="10">
        <v>24944.1</v>
      </c>
      <c r="S2898" s="10">
        <v>2237.36</v>
      </c>
      <c r="T2898" s="4">
        <f>Table2[Profit]/Table2[Sales]</f>
        <v>8.9694957925922372E-2</v>
      </c>
      <c r="U2898" t="s">
        <v>38</v>
      </c>
    </row>
    <row r="2899" spans="1:21" x14ac:dyDescent="0.35">
      <c r="A2899">
        <v>13097</v>
      </c>
      <c r="B2899" s="1">
        <v>45634</v>
      </c>
      <c r="C2899" s="2">
        <f>YEAR(Table2[Order Date])</f>
        <v>2024</v>
      </c>
      <c r="D2899" s="2" t="str">
        <f>TEXT(Table2[Order Date],"mmm")</f>
        <v>Dec</v>
      </c>
      <c r="E2899" t="s">
        <v>5760</v>
      </c>
      <c r="F2899" t="s">
        <v>28</v>
      </c>
      <c r="G2899" t="s">
        <v>144</v>
      </c>
      <c r="H2899" t="str">
        <f>VLOOKUP(Table2[[#This Row],[City]], Table46[], 2, FALSE)</f>
        <v>Assam</v>
      </c>
      <c r="I2899" t="s">
        <v>42</v>
      </c>
      <c r="J2899" t="s">
        <v>446</v>
      </c>
      <c r="K2899" t="s">
        <v>5761</v>
      </c>
      <c r="L2899" s="2">
        <v>4</v>
      </c>
      <c r="M2899" s="11">
        <v>39989</v>
      </c>
      <c r="N2899" s="6">
        <v>10</v>
      </c>
      <c r="O2899" s="4">
        <f>Table2[[#This Row],[Discount]]/100</f>
        <v>0.1</v>
      </c>
      <c r="P2899" s="4" t="str">
        <f>IF(Table2[[#This Row],[Discount%]]=0,"No Discount",
IF(Table2[[#This Row],[Discount%]]&lt;=0.1,"Medium Discount",
IF(Table2[[#This Row],[Discount%]]&lt;=0.2,"High Discount")))</f>
        <v>Medium Discount</v>
      </c>
      <c r="Q2899" s="9">
        <f>(Table2[Unit_Price]*Table2[Quantity])*(Table2[Discount]/100)</f>
        <v>15995.6</v>
      </c>
      <c r="R2899" s="10">
        <v>143960.4</v>
      </c>
      <c r="S2899" s="10">
        <v>31677.41</v>
      </c>
      <c r="T2899" s="4">
        <f>Table2[Profit]/Table2[Sales]</f>
        <v>0.22004252558342433</v>
      </c>
      <c r="U2899" t="s">
        <v>38</v>
      </c>
    </row>
    <row r="2900" spans="1:21" x14ac:dyDescent="0.35">
      <c r="A2900">
        <v>13098</v>
      </c>
      <c r="B2900" s="1">
        <v>45470</v>
      </c>
      <c r="C2900" s="2">
        <f>YEAR(Table2[Order Date])</f>
        <v>2024</v>
      </c>
      <c r="D2900" s="2" t="str">
        <f>TEXT(Table2[Order Date],"mmm")</f>
        <v>Jun</v>
      </c>
      <c r="E2900" t="s">
        <v>5762</v>
      </c>
      <c r="F2900" t="s">
        <v>22</v>
      </c>
      <c r="G2900" t="s">
        <v>58</v>
      </c>
      <c r="H2900" t="str">
        <f>VLOOKUP(Table2[[#This Row],[City]], Table46[], 2, FALSE)</f>
        <v>Rajashtan</v>
      </c>
      <c r="I2900" t="s">
        <v>86</v>
      </c>
      <c r="J2900" t="s">
        <v>90</v>
      </c>
      <c r="K2900" t="s">
        <v>5763</v>
      </c>
      <c r="L2900" s="2">
        <v>5</v>
      </c>
      <c r="M2900" s="11">
        <v>62411</v>
      </c>
      <c r="N2900" s="6">
        <v>20</v>
      </c>
      <c r="O2900" s="4">
        <f>Table2[[#This Row],[Discount]]/100</f>
        <v>0.2</v>
      </c>
      <c r="P2900" s="4" t="str">
        <f>IF(Table2[[#This Row],[Discount%]]=0,"No Discount",
IF(Table2[[#This Row],[Discount%]]&lt;=0.1,"Medium Discount",
IF(Table2[[#This Row],[Discount%]]&lt;=0.2,"High Discount")))</f>
        <v>High Discount</v>
      </c>
      <c r="Q2900" s="9">
        <f>(Table2[Unit_Price]*Table2[Quantity])*(Table2[Discount]/100)</f>
        <v>62411</v>
      </c>
      <c r="R2900" s="10">
        <v>249644</v>
      </c>
      <c r="S2900" s="10">
        <v>38502.6</v>
      </c>
      <c r="T2900" s="4">
        <f>Table2[Profit]/Table2[Sales]</f>
        <v>0.15423002355354024</v>
      </c>
      <c r="U2900" t="s">
        <v>20</v>
      </c>
    </row>
    <row r="2901" spans="1:21" x14ac:dyDescent="0.35">
      <c r="A2901">
        <v>13099</v>
      </c>
      <c r="B2901" s="1">
        <v>45546</v>
      </c>
      <c r="C2901" s="2">
        <f>YEAR(Table2[Order Date])</f>
        <v>2024</v>
      </c>
      <c r="D2901" s="2" t="str">
        <f>TEXT(Table2[Order Date],"mmm")</f>
        <v>Sep</v>
      </c>
      <c r="E2901" t="s">
        <v>5764</v>
      </c>
      <c r="F2901" t="s">
        <v>15</v>
      </c>
      <c r="G2901" t="s">
        <v>174</v>
      </c>
      <c r="H2901" t="str">
        <f>VLOOKUP(Table2[[#This Row],[City]], Table46[], 2, FALSE)</f>
        <v>Tamil Nadu</v>
      </c>
      <c r="I2901" t="s">
        <v>96</v>
      </c>
      <c r="J2901" t="s">
        <v>138</v>
      </c>
      <c r="K2901" t="s">
        <v>5765</v>
      </c>
      <c r="L2901" s="2">
        <v>3</v>
      </c>
      <c r="M2901" s="11">
        <v>53611</v>
      </c>
      <c r="N2901" s="6">
        <v>10</v>
      </c>
      <c r="O2901" s="4">
        <f>Table2[[#This Row],[Discount]]/100</f>
        <v>0.1</v>
      </c>
      <c r="P2901" s="4" t="str">
        <f>IF(Table2[[#This Row],[Discount%]]=0,"No Discount",
IF(Table2[[#This Row],[Discount%]]&lt;=0.1,"Medium Discount",
IF(Table2[[#This Row],[Discount%]]&lt;=0.2,"High Discount")))</f>
        <v>Medium Discount</v>
      </c>
      <c r="Q2901" s="9">
        <f>(Table2[Unit_Price]*Table2[Quantity])*(Table2[Discount]/100)</f>
        <v>16083.300000000001</v>
      </c>
      <c r="R2901" s="10">
        <v>144749.70000000001</v>
      </c>
      <c r="S2901" s="10">
        <v>22216.6</v>
      </c>
      <c r="T2901" s="4">
        <f>Table2[Profit]/Table2[Sales]</f>
        <v>0.15348287423048199</v>
      </c>
      <c r="U2901" t="s">
        <v>20</v>
      </c>
    </row>
    <row r="2902" spans="1:21" x14ac:dyDescent="0.35">
      <c r="A2902">
        <v>13100</v>
      </c>
      <c r="B2902" s="1">
        <v>45480</v>
      </c>
      <c r="C2902" s="2">
        <f>YEAR(Table2[Order Date])</f>
        <v>2024</v>
      </c>
      <c r="D2902" s="2" t="str">
        <f>TEXT(Table2[Order Date],"mmm")</f>
        <v>Jul</v>
      </c>
      <c r="E2902" t="s">
        <v>5766</v>
      </c>
      <c r="F2902" t="s">
        <v>28</v>
      </c>
      <c r="G2902" t="s">
        <v>114</v>
      </c>
      <c r="H2902" t="str">
        <f>VLOOKUP(Table2[[#This Row],[City]], Table46[], 2, FALSE)</f>
        <v>Jharkhand</v>
      </c>
      <c r="I2902" t="s">
        <v>69</v>
      </c>
      <c r="J2902" t="s">
        <v>70</v>
      </c>
      <c r="K2902" t="s">
        <v>4926</v>
      </c>
      <c r="L2902" s="2">
        <v>5</v>
      </c>
      <c r="M2902" s="11">
        <v>62693</v>
      </c>
      <c r="N2902" s="6">
        <v>10</v>
      </c>
      <c r="O2902" s="4">
        <f>Table2[[#This Row],[Discount]]/100</f>
        <v>0.1</v>
      </c>
      <c r="P2902" s="4" t="str">
        <f>IF(Table2[[#This Row],[Discount%]]=0,"No Discount",
IF(Table2[[#This Row],[Discount%]]&lt;=0.1,"Medium Discount",
IF(Table2[[#This Row],[Discount%]]&lt;=0.2,"High Discount")))</f>
        <v>Medium Discount</v>
      </c>
      <c r="Q2902" s="9">
        <f>(Table2[Unit_Price]*Table2[Quantity])*(Table2[Discount]/100)</f>
        <v>31346.5</v>
      </c>
      <c r="R2902" s="10">
        <v>282118.5</v>
      </c>
      <c r="S2902" s="10">
        <v>17582.89</v>
      </c>
      <c r="T2902" s="4">
        <f>Table2[Profit]/Table2[Sales]</f>
        <v>6.2324484214966405E-2</v>
      </c>
      <c r="U2902" t="s">
        <v>38</v>
      </c>
    </row>
    <row r="2903" spans="1:21" x14ac:dyDescent="0.35">
      <c r="A2903">
        <v>13101</v>
      </c>
      <c r="B2903" s="1">
        <v>45765</v>
      </c>
      <c r="C2903" s="2">
        <f>YEAR(Table2[Order Date])</f>
        <v>2025</v>
      </c>
      <c r="D2903" s="2" t="str">
        <f>TEXT(Table2[Order Date],"mmm")</f>
        <v>Apr</v>
      </c>
      <c r="E2903" t="s">
        <v>5767</v>
      </c>
      <c r="F2903" t="s">
        <v>22</v>
      </c>
      <c r="G2903" t="s">
        <v>54</v>
      </c>
      <c r="H2903" t="str">
        <f>VLOOKUP(Table2[[#This Row],[City]], Table46[], 2, FALSE)</f>
        <v>Uttar Pradesh</v>
      </c>
      <c r="I2903" t="s">
        <v>46</v>
      </c>
      <c r="J2903" t="s">
        <v>141</v>
      </c>
      <c r="K2903" t="s">
        <v>2465</v>
      </c>
      <c r="L2903" s="2">
        <v>1</v>
      </c>
      <c r="M2903" s="11">
        <v>10319</v>
      </c>
      <c r="N2903" s="6">
        <v>15</v>
      </c>
      <c r="O2903" s="4">
        <f>Table2[[#This Row],[Discount]]/100</f>
        <v>0.15</v>
      </c>
      <c r="P2903" s="4" t="str">
        <f>IF(Table2[[#This Row],[Discount%]]=0,"No Discount",
IF(Table2[[#This Row],[Discount%]]&lt;=0.1,"Medium Discount",
IF(Table2[[#This Row],[Discount%]]&lt;=0.2,"High Discount")))</f>
        <v>High Discount</v>
      </c>
      <c r="Q2903" s="9">
        <f>(Table2[Unit_Price]*Table2[Quantity])*(Table2[Discount]/100)</f>
        <v>1547.85</v>
      </c>
      <c r="R2903" s="10">
        <v>8771.15</v>
      </c>
      <c r="S2903" s="10">
        <v>1189.05</v>
      </c>
      <c r="T2903" s="4">
        <f>Table2[Profit]/Table2[Sales]</f>
        <v>0.1355637516175188</v>
      </c>
      <c r="U2903" t="s">
        <v>33</v>
      </c>
    </row>
    <row r="2904" spans="1:21" x14ac:dyDescent="0.35">
      <c r="A2904">
        <v>13102</v>
      </c>
      <c r="B2904" s="1">
        <v>45541</v>
      </c>
      <c r="C2904" s="2">
        <f>YEAR(Table2[Order Date])</f>
        <v>2024</v>
      </c>
      <c r="D2904" s="2" t="str">
        <f>TEXT(Table2[Order Date],"mmm")</f>
        <v>Sep</v>
      </c>
      <c r="E2904" t="s">
        <v>5768</v>
      </c>
      <c r="F2904" t="s">
        <v>22</v>
      </c>
      <c r="G2904" t="s">
        <v>23</v>
      </c>
      <c r="H2904" t="str">
        <f>VLOOKUP(Table2[[#This Row],[City]], Table46[], 2, FALSE)</f>
        <v>Delhi</v>
      </c>
      <c r="I2904" t="s">
        <v>86</v>
      </c>
      <c r="J2904" t="s">
        <v>118</v>
      </c>
      <c r="K2904" t="s">
        <v>5769</v>
      </c>
      <c r="L2904" s="2">
        <v>2</v>
      </c>
      <c r="M2904" s="11">
        <v>19277</v>
      </c>
      <c r="N2904" s="6">
        <v>10</v>
      </c>
      <c r="O2904" s="4">
        <f>Table2[[#This Row],[Discount]]/100</f>
        <v>0.1</v>
      </c>
      <c r="P2904" s="4" t="str">
        <f>IF(Table2[[#This Row],[Discount%]]=0,"No Discount",
IF(Table2[[#This Row],[Discount%]]&lt;=0.1,"Medium Discount",
IF(Table2[[#This Row],[Discount%]]&lt;=0.2,"High Discount")))</f>
        <v>Medium Discount</v>
      </c>
      <c r="Q2904" s="9">
        <f>(Table2[Unit_Price]*Table2[Quantity])*(Table2[Discount]/100)</f>
        <v>3855.4</v>
      </c>
      <c r="R2904" s="10">
        <v>34698.6</v>
      </c>
      <c r="S2904" s="10">
        <v>8270.92</v>
      </c>
      <c r="T2904" s="4">
        <f>Table2[Profit]/Table2[Sales]</f>
        <v>0.23836466024565833</v>
      </c>
      <c r="U2904" t="s">
        <v>83</v>
      </c>
    </row>
    <row r="2905" spans="1:21" x14ac:dyDescent="0.35">
      <c r="A2905">
        <v>13103</v>
      </c>
      <c r="B2905" s="1">
        <v>45904</v>
      </c>
      <c r="C2905" s="2">
        <f>YEAR(Table2[Order Date])</f>
        <v>2025</v>
      </c>
      <c r="D2905" s="2" t="str">
        <f>TEXT(Table2[Order Date],"mmm")</f>
        <v>Sep</v>
      </c>
      <c r="E2905" t="s">
        <v>5770</v>
      </c>
      <c r="F2905" t="s">
        <v>28</v>
      </c>
      <c r="G2905" t="s">
        <v>35</v>
      </c>
      <c r="H2905" t="str">
        <f>VLOOKUP(Table2[[#This Row],[City]], Table46[], 2, FALSE)</f>
        <v>West Bengal</v>
      </c>
      <c r="I2905" t="s">
        <v>46</v>
      </c>
      <c r="J2905" t="s">
        <v>141</v>
      </c>
      <c r="K2905" t="s">
        <v>5771</v>
      </c>
      <c r="L2905" s="2">
        <v>2</v>
      </c>
      <c r="M2905" s="11">
        <v>33700</v>
      </c>
      <c r="N2905" s="6">
        <v>10</v>
      </c>
      <c r="O2905" s="4">
        <f>Table2[[#This Row],[Discount]]/100</f>
        <v>0.1</v>
      </c>
      <c r="P2905" s="4" t="str">
        <f>IF(Table2[[#This Row],[Discount%]]=0,"No Discount",
IF(Table2[[#This Row],[Discount%]]&lt;=0.1,"Medium Discount",
IF(Table2[[#This Row],[Discount%]]&lt;=0.2,"High Discount")))</f>
        <v>Medium Discount</v>
      </c>
      <c r="Q2905" s="9">
        <f>(Table2[Unit_Price]*Table2[Quantity])*(Table2[Discount]/100)</f>
        <v>6740</v>
      </c>
      <c r="R2905" s="10">
        <v>60660</v>
      </c>
      <c r="S2905" s="10">
        <v>14264.09</v>
      </c>
      <c r="T2905" s="4">
        <f>Table2[Profit]/Table2[Sales]</f>
        <v>0.23514820309924167</v>
      </c>
      <c r="U2905" t="s">
        <v>38</v>
      </c>
    </row>
    <row r="2906" spans="1:21" x14ac:dyDescent="0.35">
      <c r="A2906">
        <v>13104</v>
      </c>
      <c r="B2906" s="1">
        <v>45296</v>
      </c>
      <c r="C2906" s="2">
        <f>YEAR(Table2[Order Date])</f>
        <v>2024</v>
      </c>
      <c r="D2906" s="2" t="str">
        <f>TEXT(Table2[Order Date],"mmm")</f>
        <v>Jan</v>
      </c>
      <c r="E2906" t="s">
        <v>5772</v>
      </c>
      <c r="F2906" t="s">
        <v>28</v>
      </c>
      <c r="G2906" t="s">
        <v>85</v>
      </c>
      <c r="H2906" t="str">
        <f>VLOOKUP(Table2[[#This Row],[City]], Table46[], 2, FALSE)</f>
        <v>Odisha</v>
      </c>
      <c r="I2906" t="s">
        <v>24</v>
      </c>
      <c r="J2906" t="s">
        <v>133</v>
      </c>
      <c r="K2906" t="s">
        <v>134</v>
      </c>
      <c r="L2906" s="2">
        <v>1</v>
      </c>
      <c r="M2906" s="11">
        <v>79048</v>
      </c>
      <c r="N2906" s="6">
        <v>15</v>
      </c>
      <c r="O2906" s="4">
        <f>Table2[[#This Row],[Discount]]/100</f>
        <v>0.15</v>
      </c>
      <c r="P2906" s="4" t="str">
        <f>IF(Table2[[#This Row],[Discount%]]=0,"No Discount",
IF(Table2[[#This Row],[Discount%]]&lt;=0.1,"Medium Discount",
IF(Table2[[#This Row],[Discount%]]&lt;=0.2,"High Discount")))</f>
        <v>High Discount</v>
      </c>
      <c r="Q2906" s="9">
        <f>(Table2[Unit_Price]*Table2[Quantity])*(Table2[Discount]/100)</f>
        <v>11857.199999999999</v>
      </c>
      <c r="R2906" s="10">
        <v>67190.8</v>
      </c>
      <c r="S2906" s="10">
        <v>9016.43</v>
      </c>
      <c r="T2906" s="4">
        <f>Table2[Profit]/Table2[Sales]</f>
        <v>0.13419143692291208</v>
      </c>
      <c r="U2906" t="s">
        <v>72</v>
      </c>
    </row>
    <row r="2907" spans="1:21" x14ac:dyDescent="0.35">
      <c r="A2907">
        <v>13105</v>
      </c>
      <c r="B2907" s="1">
        <v>45812</v>
      </c>
      <c r="C2907" s="2">
        <f>YEAR(Table2[Order Date])</f>
        <v>2025</v>
      </c>
      <c r="D2907" s="2" t="str">
        <f>TEXT(Table2[Order Date],"mmm")</f>
        <v>Jun</v>
      </c>
      <c r="E2907" t="s">
        <v>5773</v>
      </c>
      <c r="F2907" t="s">
        <v>40</v>
      </c>
      <c r="G2907" t="s">
        <v>110</v>
      </c>
      <c r="H2907" t="str">
        <f>VLOOKUP(Table2[[#This Row],[City]], Table46[], 2, FALSE)</f>
        <v>Gujarat</v>
      </c>
      <c r="I2907" t="s">
        <v>30</v>
      </c>
      <c r="J2907" t="s">
        <v>31</v>
      </c>
      <c r="K2907" t="s">
        <v>5131</v>
      </c>
      <c r="L2907" s="2">
        <v>1</v>
      </c>
      <c r="M2907" s="11">
        <v>9604</v>
      </c>
      <c r="N2907" s="6">
        <v>15</v>
      </c>
      <c r="O2907" s="4">
        <f>Table2[[#This Row],[Discount]]/100</f>
        <v>0.15</v>
      </c>
      <c r="P2907" s="4" t="str">
        <f>IF(Table2[[#This Row],[Discount%]]=0,"No Discount",
IF(Table2[[#This Row],[Discount%]]&lt;=0.1,"Medium Discount",
IF(Table2[[#This Row],[Discount%]]&lt;=0.2,"High Discount")))</f>
        <v>High Discount</v>
      </c>
      <c r="Q2907" s="9">
        <f>(Table2[Unit_Price]*Table2[Quantity])*(Table2[Discount]/100)</f>
        <v>1440.6</v>
      </c>
      <c r="R2907" s="10">
        <v>8163.4</v>
      </c>
      <c r="S2907" s="10">
        <v>1970.05</v>
      </c>
      <c r="T2907" s="4">
        <f>Table2[Profit]/Table2[Sales]</f>
        <v>0.24132714310213882</v>
      </c>
      <c r="U2907" t="s">
        <v>20</v>
      </c>
    </row>
    <row r="2908" spans="1:21" x14ac:dyDescent="0.35">
      <c r="A2908">
        <v>13106</v>
      </c>
      <c r="B2908" s="1">
        <v>45704</v>
      </c>
      <c r="C2908" s="2">
        <f>YEAR(Table2[Order Date])</f>
        <v>2025</v>
      </c>
      <c r="D2908" s="2" t="str">
        <f>TEXT(Table2[Order Date],"mmm")</f>
        <v>Feb</v>
      </c>
      <c r="E2908" t="s">
        <v>5774</v>
      </c>
      <c r="F2908" t="s">
        <v>22</v>
      </c>
      <c r="G2908" t="s">
        <v>74</v>
      </c>
      <c r="H2908" t="str">
        <f>VLOOKUP(Table2[[#This Row],[City]], Table46[], 2, FALSE)</f>
        <v>Chandigarh</v>
      </c>
      <c r="I2908" t="s">
        <v>30</v>
      </c>
      <c r="J2908" t="s">
        <v>227</v>
      </c>
      <c r="K2908" t="s">
        <v>5775</v>
      </c>
      <c r="L2908" s="2">
        <v>3</v>
      </c>
      <c r="M2908" s="11">
        <v>48018</v>
      </c>
      <c r="N2908" s="6">
        <v>10</v>
      </c>
      <c r="O2908" s="4">
        <f>Table2[[#This Row],[Discount]]/100</f>
        <v>0.1</v>
      </c>
      <c r="P2908" s="4" t="str">
        <f>IF(Table2[[#This Row],[Discount%]]=0,"No Discount",
IF(Table2[[#This Row],[Discount%]]&lt;=0.1,"Medium Discount",
IF(Table2[[#This Row],[Discount%]]&lt;=0.2,"High Discount")))</f>
        <v>Medium Discount</v>
      </c>
      <c r="Q2908" s="9">
        <f>(Table2[Unit_Price]*Table2[Quantity])*(Table2[Discount]/100)</f>
        <v>14405.400000000001</v>
      </c>
      <c r="R2908" s="10">
        <v>129648.6</v>
      </c>
      <c r="S2908" s="10">
        <v>27366.93</v>
      </c>
      <c r="T2908" s="4">
        <f>Table2[Profit]/Table2[Sales]</f>
        <v>0.21108542629847141</v>
      </c>
      <c r="U2908" t="s">
        <v>83</v>
      </c>
    </row>
    <row r="2909" spans="1:21" x14ac:dyDescent="0.35">
      <c r="A2909">
        <v>13107</v>
      </c>
      <c r="B2909" s="1">
        <v>45837</v>
      </c>
      <c r="C2909" s="2">
        <f>YEAR(Table2[Order Date])</f>
        <v>2025</v>
      </c>
      <c r="D2909" s="2" t="str">
        <f>TEXT(Table2[Order Date],"mmm")</f>
        <v>Jun</v>
      </c>
      <c r="E2909" t="s">
        <v>5776</v>
      </c>
      <c r="F2909" t="s">
        <v>40</v>
      </c>
      <c r="G2909" t="s">
        <v>41</v>
      </c>
      <c r="H2909" t="str">
        <f>VLOOKUP(Table2[[#This Row],[City]], Table46[], 2, FALSE)</f>
        <v>Maharashtra</v>
      </c>
      <c r="I2909" t="s">
        <v>42</v>
      </c>
      <c r="J2909" t="s">
        <v>79</v>
      </c>
      <c r="K2909" t="s">
        <v>5265</v>
      </c>
      <c r="L2909" s="2">
        <v>4</v>
      </c>
      <c r="M2909" s="11">
        <v>77163</v>
      </c>
      <c r="N2909" s="6">
        <v>5</v>
      </c>
      <c r="O2909" s="4">
        <f>Table2[[#This Row],[Discount]]/100</f>
        <v>0.05</v>
      </c>
      <c r="P2909" s="4" t="str">
        <f>IF(Table2[[#This Row],[Discount%]]=0,"No Discount",
IF(Table2[[#This Row],[Discount%]]&lt;=0.1,"Medium Discount",
IF(Table2[[#This Row],[Discount%]]&lt;=0.2,"High Discount")))</f>
        <v>Medium Discount</v>
      </c>
      <c r="Q2909" s="9">
        <f>(Table2[Unit_Price]*Table2[Quantity])*(Table2[Discount]/100)</f>
        <v>15432.6</v>
      </c>
      <c r="R2909" s="10">
        <v>293219.40000000002</v>
      </c>
      <c r="S2909" s="10">
        <v>68138.69</v>
      </c>
      <c r="T2909" s="4">
        <f>Table2[Profit]/Table2[Sales]</f>
        <v>0.23238124762549817</v>
      </c>
      <c r="U2909" t="s">
        <v>83</v>
      </c>
    </row>
    <row r="2910" spans="1:21" x14ac:dyDescent="0.35">
      <c r="A2910">
        <v>13108</v>
      </c>
      <c r="B2910" s="1">
        <v>45705</v>
      </c>
      <c r="C2910" s="2">
        <f>YEAR(Table2[Order Date])</f>
        <v>2025</v>
      </c>
      <c r="D2910" s="2" t="str">
        <f>TEXT(Table2[Order Date],"mmm")</f>
        <v>Feb</v>
      </c>
      <c r="E2910" t="s">
        <v>5777</v>
      </c>
      <c r="F2910" t="s">
        <v>22</v>
      </c>
      <c r="G2910" t="s">
        <v>167</v>
      </c>
      <c r="H2910" t="str">
        <f>VLOOKUP(Table2[[#This Row],[City]], Table46[], 2, FALSE)</f>
        <v>Punjab</v>
      </c>
      <c r="I2910" t="s">
        <v>30</v>
      </c>
      <c r="J2910" t="s">
        <v>31</v>
      </c>
      <c r="K2910" t="s">
        <v>5778</v>
      </c>
      <c r="L2910" s="2">
        <v>2</v>
      </c>
      <c r="M2910" s="11">
        <v>64852</v>
      </c>
      <c r="N2910" s="6">
        <v>0</v>
      </c>
      <c r="O2910" s="4">
        <f>Table2[[#This Row],[Discount]]/100</f>
        <v>0</v>
      </c>
      <c r="P2910" s="4" t="str">
        <f>IF(Table2[[#This Row],[Discount%]]=0,"No Discount",
IF(Table2[[#This Row],[Discount%]]&lt;=0.1,"Medium Discount",
IF(Table2[[#This Row],[Discount%]]&lt;=0.2,"High Discount")))</f>
        <v>No Discount</v>
      </c>
      <c r="Q2910" s="9">
        <f>(Table2[Unit_Price]*Table2[Quantity])*(Table2[Discount]/100)</f>
        <v>0</v>
      </c>
      <c r="R2910" s="10">
        <v>129704</v>
      </c>
      <c r="S2910" s="10">
        <v>28406.79</v>
      </c>
      <c r="T2910" s="4">
        <f>Table2[Profit]/Table2[Sales]</f>
        <v>0.21901244371800407</v>
      </c>
      <c r="U2910" t="s">
        <v>20</v>
      </c>
    </row>
    <row r="2911" spans="1:21" x14ac:dyDescent="0.35">
      <c r="A2911">
        <v>13109</v>
      </c>
      <c r="B2911" s="1">
        <v>45632</v>
      </c>
      <c r="C2911" s="2">
        <f>YEAR(Table2[Order Date])</f>
        <v>2024</v>
      </c>
      <c r="D2911" s="2" t="str">
        <f>TEXT(Table2[Order Date],"mmm")</f>
        <v>Dec</v>
      </c>
      <c r="E2911" t="s">
        <v>5779</v>
      </c>
      <c r="F2911" t="s">
        <v>40</v>
      </c>
      <c r="G2911" t="s">
        <v>62</v>
      </c>
      <c r="H2911" t="str">
        <f>VLOOKUP(Table2[[#This Row],[City]], Table46[], 2, FALSE)</f>
        <v>Goa</v>
      </c>
      <c r="I2911" t="s">
        <v>42</v>
      </c>
      <c r="J2911" t="s">
        <v>79</v>
      </c>
      <c r="K2911" t="s">
        <v>4788</v>
      </c>
      <c r="L2911" s="2">
        <v>4</v>
      </c>
      <c r="M2911" s="11">
        <v>63460</v>
      </c>
      <c r="N2911" s="6">
        <v>10</v>
      </c>
      <c r="O2911" s="4">
        <f>Table2[[#This Row],[Discount]]/100</f>
        <v>0.1</v>
      </c>
      <c r="P2911" s="4" t="str">
        <f>IF(Table2[[#This Row],[Discount%]]=0,"No Discount",
IF(Table2[[#This Row],[Discount%]]&lt;=0.1,"Medium Discount",
IF(Table2[[#This Row],[Discount%]]&lt;=0.2,"High Discount")))</f>
        <v>Medium Discount</v>
      </c>
      <c r="Q2911" s="9">
        <f>(Table2[Unit_Price]*Table2[Quantity])*(Table2[Discount]/100)</f>
        <v>25384</v>
      </c>
      <c r="R2911" s="10">
        <v>228456</v>
      </c>
      <c r="S2911" s="10">
        <v>56513.51</v>
      </c>
      <c r="T2911" s="4">
        <f>Table2[Profit]/Table2[Sales]</f>
        <v>0.24737152887208042</v>
      </c>
      <c r="U2911" t="s">
        <v>83</v>
      </c>
    </row>
    <row r="2912" spans="1:21" x14ac:dyDescent="0.35">
      <c r="A2912">
        <v>13110</v>
      </c>
      <c r="B2912" s="1">
        <v>45716</v>
      </c>
      <c r="C2912" s="2">
        <f>YEAR(Table2[Order Date])</f>
        <v>2025</v>
      </c>
      <c r="D2912" s="2" t="str">
        <f>TEXT(Table2[Order Date],"mmm")</f>
        <v>Feb</v>
      </c>
      <c r="E2912" t="s">
        <v>5780</v>
      </c>
      <c r="F2912" t="s">
        <v>40</v>
      </c>
      <c r="G2912" t="s">
        <v>50</v>
      </c>
      <c r="H2912" t="str">
        <f>VLOOKUP(Table2[[#This Row],[City]], Table46[], 2, FALSE)</f>
        <v>Maharashtra</v>
      </c>
      <c r="I2912" t="s">
        <v>129</v>
      </c>
      <c r="J2912" t="s">
        <v>148</v>
      </c>
      <c r="K2912" t="s">
        <v>5781</v>
      </c>
      <c r="L2912" s="2">
        <v>5</v>
      </c>
      <c r="M2912" s="11">
        <v>27665</v>
      </c>
      <c r="N2912" s="6">
        <v>10</v>
      </c>
      <c r="O2912" s="4">
        <f>Table2[[#This Row],[Discount]]/100</f>
        <v>0.1</v>
      </c>
      <c r="P2912" s="4" t="str">
        <f>IF(Table2[[#This Row],[Discount%]]=0,"No Discount",
IF(Table2[[#This Row],[Discount%]]&lt;=0.1,"Medium Discount",
IF(Table2[[#This Row],[Discount%]]&lt;=0.2,"High Discount")))</f>
        <v>Medium Discount</v>
      </c>
      <c r="Q2912" s="9">
        <f>(Table2[Unit_Price]*Table2[Quantity])*(Table2[Discount]/100)</f>
        <v>13832.5</v>
      </c>
      <c r="R2912" s="10">
        <v>124492.5</v>
      </c>
      <c r="S2912" s="10">
        <v>19127.07</v>
      </c>
      <c r="T2912" s="4">
        <f>Table2[Profit]/Table2[Sales]</f>
        <v>0.15364033977950478</v>
      </c>
      <c r="U2912" t="s">
        <v>83</v>
      </c>
    </row>
    <row r="2913" spans="1:21" x14ac:dyDescent="0.35">
      <c r="A2913">
        <v>13111</v>
      </c>
      <c r="B2913" s="1">
        <v>45517</v>
      </c>
      <c r="C2913" s="2">
        <f>YEAR(Table2[Order Date])</f>
        <v>2024</v>
      </c>
      <c r="D2913" s="2" t="str">
        <f>TEXT(Table2[Order Date],"mmm")</f>
        <v>Aug</v>
      </c>
      <c r="E2913" t="s">
        <v>5782</v>
      </c>
      <c r="F2913" t="s">
        <v>22</v>
      </c>
      <c r="G2913" t="s">
        <v>74</v>
      </c>
      <c r="H2913" t="str">
        <f>VLOOKUP(Table2[[#This Row],[City]], Table46[], 2, FALSE)</f>
        <v>Chandigarh</v>
      </c>
      <c r="I2913" t="s">
        <v>129</v>
      </c>
      <c r="J2913" t="s">
        <v>148</v>
      </c>
      <c r="K2913" t="s">
        <v>5212</v>
      </c>
      <c r="L2913" s="2">
        <v>2</v>
      </c>
      <c r="M2913" s="11">
        <v>17520</v>
      </c>
      <c r="N2913" s="6">
        <v>5</v>
      </c>
      <c r="O2913" s="4">
        <f>Table2[[#This Row],[Discount]]/100</f>
        <v>0.05</v>
      </c>
      <c r="P2913" s="4" t="str">
        <f>IF(Table2[[#This Row],[Discount%]]=0,"No Discount",
IF(Table2[[#This Row],[Discount%]]&lt;=0.1,"Medium Discount",
IF(Table2[[#This Row],[Discount%]]&lt;=0.2,"High Discount")))</f>
        <v>Medium Discount</v>
      </c>
      <c r="Q2913" s="9">
        <f>(Table2[Unit_Price]*Table2[Quantity])*(Table2[Discount]/100)</f>
        <v>1752</v>
      </c>
      <c r="R2913" s="10">
        <v>33288</v>
      </c>
      <c r="S2913" s="10">
        <v>7421.63</v>
      </c>
      <c r="T2913" s="4">
        <f>Table2[Profit]/Table2[Sales]</f>
        <v>0.22295211487623168</v>
      </c>
      <c r="U2913" t="s">
        <v>83</v>
      </c>
    </row>
    <row r="2914" spans="1:21" x14ac:dyDescent="0.35">
      <c r="A2914">
        <v>13112</v>
      </c>
      <c r="B2914" s="1">
        <v>45921</v>
      </c>
      <c r="C2914" s="2">
        <f>YEAR(Table2[Order Date])</f>
        <v>2025</v>
      </c>
      <c r="D2914" s="2" t="str">
        <f>TEXT(Table2[Order Date],"mmm")</f>
        <v>Sep</v>
      </c>
      <c r="E2914" t="s">
        <v>5783</v>
      </c>
      <c r="F2914" t="s">
        <v>15</v>
      </c>
      <c r="G2914" t="s">
        <v>174</v>
      </c>
      <c r="H2914" t="str">
        <f>VLOOKUP(Table2[[#This Row],[City]], Table46[], 2, FALSE)</f>
        <v>Tamil Nadu</v>
      </c>
      <c r="I2914" t="s">
        <v>30</v>
      </c>
      <c r="J2914" t="s">
        <v>227</v>
      </c>
      <c r="K2914" t="s">
        <v>5784</v>
      </c>
      <c r="L2914" s="2">
        <v>5</v>
      </c>
      <c r="M2914" s="11">
        <v>23535</v>
      </c>
      <c r="N2914" s="6">
        <v>20</v>
      </c>
      <c r="O2914" s="4">
        <f>Table2[[#This Row],[Discount]]/100</f>
        <v>0.2</v>
      </c>
      <c r="P2914" s="4" t="str">
        <f>IF(Table2[[#This Row],[Discount%]]=0,"No Discount",
IF(Table2[[#This Row],[Discount%]]&lt;=0.1,"Medium Discount",
IF(Table2[[#This Row],[Discount%]]&lt;=0.2,"High Discount")))</f>
        <v>High Discount</v>
      </c>
      <c r="Q2914" s="9">
        <f>(Table2[Unit_Price]*Table2[Quantity])*(Table2[Discount]/100)</f>
        <v>23535</v>
      </c>
      <c r="R2914" s="10">
        <v>94140</v>
      </c>
      <c r="S2914" s="10">
        <v>13631.33</v>
      </c>
      <c r="T2914" s="4">
        <f>Table2[Profit]/Table2[Sales]</f>
        <v>0.14479849160824304</v>
      </c>
      <c r="U2914" t="s">
        <v>83</v>
      </c>
    </row>
    <row r="2915" spans="1:21" x14ac:dyDescent="0.35">
      <c r="A2915">
        <v>13113</v>
      </c>
      <c r="B2915" s="1">
        <v>45437</v>
      </c>
      <c r="C2915" s="2">
        <f>YEAR(Table2[Order Date])</f>
        <v>2024</v>
      </c>
      <c r="D2915" s="2" t="str">
        <f>TEXT(Table2[Order Date],"mmm")</f>
        <v>May</v>
      </c>
      <c r="E2915" t="s">
        <v>5785</v>
      </c>
      <c r="F2915" t="s">
        <v>40</v>
      </c>
      <c r="G2915" t="s">
        <v>41</v>
      </c>
      <c r="H2915" t="str">
        <f>VLOOKUP(Table2[[#This Row],[City]], Table46[], 2, FALSE)</f>
        <v>Maharashtra</v>
      </c>
      <c r="I2915" t="s">
        <v>24</v>
      </c>
      <c r="J2915" t="s">
        <v>25</v>
      </c>
      <c r="K2915" t="s">
        <v>4459</v>
      </c>
      <c r="L2915" s="2">
        <v>1</v>
      </c>
      <c r="M2915" s="11">
        <v>25231</v>
      </c>
      <c r="N2915" s="6">
        <v>10</v>
      </c>
      <c r="O2915" s="4">
        <f>Table2[[#This Row],[Discount]]/100</f>
        <v>0.1</v>
      </c>
      <c r="P2915" s="4" t="str">
        <f>IF(Table2[[#This Row],[Discount%]]=0,"No Discount",
IF(Table2[[#This Row],[Discount%]]&lt;=0.1,"Medium Discount",
IF(Table2[[#This Row],[Discount%]]&lt;=0.2,"High Discount")))</f>
        <v>Medium Discount</v>
      </c>
      <c r="Q2915" s="9">
        <f>(Table2[Unit_Price]*Table2[Quantity])*(Table2[Discount]/100)</f>
        <v>2523.1000000000004</v>
      </c>
      <c r="R2915" s="10">
        <v>22707.9</v>
      </c>
      <c r="S2915" s="10">
        <v>2207.4</v>
      </c>
      <c r="T2915" s="4">
        <f>Table2[Profit]/Table2[Sales]</f>
        <v>9.7208460491723145E-2</v>
      </c>
      <c r="U2915" t="s">
        <v>20</v>
      </c>
    </row>
    <row r="2916" spans="1:21" x14ac:dyDescent="0.35">
      <c r="A2916">
        <v>13114</v>
      </c>
      <c r="B2916" s="1">
        <v>45368</v>
      </c>
      <c r="C2916" s="2">
        <f>YEAR(Table2[Order Date])</f>
        <v>2024</v>
      </c>
      <c r="D2916" s="2" t="str">
        <f>TEXT(Table2[Order Date],"mmm")</f>
        <v>Mar</v>
      </c>
      <c r="E2916" t="s">
        <v>5786</v>
      </c>
      <c r="F2916" t="s">
        <v>22</v>
      </c>
      <c r="G2916" t="s">
        <v>54</v>
      </c>
      <c r="H2916" t="str">
        <f>VLOOKUP(Table2[[#This Row],[City]], Table46[], 2, FALSE)</f>
        <v>Uttar Pradesh</v>
      </c>
      <c r="I2916" t="s">
        <v>86</v>
      </c>
      <c r="J2916" t="s">
        <v>296</v>
      </c>
      <c r="K2916" t="s">
        <v>5787</v>
      </c>
      <c r="L2916" s="2">
        <v>4</v>
      </c>
      <c r="M2916" s="11">
        <v>3154</v>
      </c>
      <c r="N2916" s="6">
        <v>5</v>
      </c>
      <c r="O2916" s="4">
        <f>Table2[[#This Row],[Discount]]/100</f>
        <v>0.05</v>
      </c>
      <c r="P2916" s="4" t="str">
        <f>IF(Table2[[#This Row],[Discount%]]=0,"No Discount",
IF(Table2[[#This Row],[Discount%]]&lt;=0.1,"Medium Discount",
IF(Table2[[#This Row],[Discount%]]&lt;=0.2,"High Discount")))</f>
        <v>Medium Discount</v>
      </c>
      <c r="Q2916" s="9">
        <f>(Table2[Unit_Price]*Table2[Quantity])*(Table2[Discount]/100)</f>
        <v>630.80000000000007</v>
      </c>
      <c r="R2916" s="10">
        <v>11985.2</v>
      </c>
      <c r="S2916" s="10">
        <v>2016.93</v>
      </c>
      <c r="T2916" s="4">
        <f>Table2[Profit]/Table2[Sales]</f>
        <v>0.16828505156359511</v>
      </c>
      <c r="U2916" t="s">
        <v>38</v>
      </c>
    </row>
    <row r="2917" spans="1:21" x14ac:dyDescent="0.35">
      <c r="A2917">
        <v>13115</v>
      </c>
      <c r="B2917" s="1">
        <v>45739</v>
      </c>
      <c r="C2917" s="2">
        <f>YEAR(Table2[Order Date])</f>
        <v>2025</v>
      </c>
      <c r="D2917" s="2" t="str">
        <f>TEXT(Table2[Order Date],"mmm")</f>
        <v>Mar</v>
      </c>
      <c r="E2917" t="s">
        <v>5788</v>
      </c>
      <c r="F2917" t="s">
        <v>15</v>
      </c>
      <c r="G2917" t="s">
        <v>68</v>
      </c>
      <c r="H2917" t="str">
        <f>VLOOKUP(Table2[[#This Row],[City]], Table46[], 2, FALSE)</f>
        <v>Telangana</v>
      </c>
      <c r="I2917" t="s">
        <v>17</v>
      </c>
      <c r="J2917" t="s">
        <v>291</v>
      </c>
      <c r="K2917" t="s">
        <v>5789</v>
      </c>
      <c r="L2917" s="2">
        <v>2</v>
      </c>
      <c r="M2917" s="11">
        <v>46840</v>
      </c>
      <c r="N2917" s="6">
        <v>0</v>
      </c>
      <c r="O2917" s="4">
        <f>Table2[[#This Row],[Discount]]/100</f>
        <v>0</v>
      </c>
      <c r="P2917" s="4" t="str">
        <f>IF(Table2[[#This Row],[Discount%]]=0,"No Discount",
IF(Table2[[#This Row],[Discount%]]&lt;=0.1,"Medium Discount",
IF(Table2[[#This Row],[Discount%]]&lt;=0.2,"High Discount")))</f>
        <v>No Discount</v>
      </c>
      <c r="Q2917" s="9">
        <f>(Table2[Unit_Price]*Table2[Quantity])*(Table2[Discount]/100)</f>
        <v>0</v>
      </c>
      <c r="R2917" s="10">
        <v>93680</v>
      </c>
      <c r="S2917" s="10">
        <v>22092.639999999999</v>
      </c>
      <c r="T2917" s="4">
        <f>Table2[Profit]/Table2[Sales]</f>
        <v>0.23583091374893253</v>
      </c>
      <c r="U2917" t="s">
        <v>33</v>
      </c>
    </row>
    <row r="2918" spans="1:21" x14ac:dyDescent="0.35">
      <c r="A2918">
        <v>13117</v>
      </c>
      <c r="B2918" s="1">
        <v>45712</v>
      </c>
      <c r="C2918" s="2">
        <f>YEAR(Table2[Order Date])</f>
        <v>2025</v>
      </c>
      <c r="D2918" s="2" t="str">
        <f>TEXT(Table2[Order Date],"mmm")</f>
        <v>Feb</v>
      </c>
      <c r="E2918" t="s">
        <v>5792</v>
      </c>
      <c r="F2918" t="s">
        <v>15</v>
      </c>
      <c r="G2918" t="s">
        <v>174</v>
      </c>
      <c r="H2918" t="str">
        <f>VLOOKUP(Table2[[#This Row],[City]], Table46[], 2, FALSE)</f>
        <v>Tamil Nadu</v>
      </c>
      <c r="I2918" t="s">
        <v>86</v>
      </c>
      <c r="J2918" t="s">
        <v>118</v>
      </c>
      <c r="K2918" t="s">
        <v>3498</v>
      </c>
      <c r="L2918" s="2">
        <v>4</v>
      </c>
      <c r="M2918" s="11">
        <v>23019</v>
      </c>
      <c r="N2918" s="6">
        <v>5</v>
      </c>
      <c r="O2918" s="4">
        <f>Table2[[#This Row],[Discount]]/100</f>
        <v>0.05</v>
      </c>
      <c r="P2918" s="4" t="str">
        <f>IF(Table2[[#This Row],[Discount%]]=0,"No Discount",
IF(Table2[[#This Row],[Discount%]]&lt;=0.1,"Medium Discount",
IF(Table2[[#This Row],[Discount%]]&lt;=0.2,"High Discount")))</f>
        <v>Medium Discount</v>
      </c>
      <c r="Q2918" s="9">
        <f>(Table2[Unit_Price]*Table2[Quantity])*(Table2[Discount]/100)</f>
        <v>4603.8</v>
      </c>
      <c r="R2918" s="10">
        <v>87472.2</v>
      </c>
      <c r="S2918" s="10">
        <v>9805.34</v>
      </c>
      <c r="T2918" s="4">
        <f>Table2[Profit]/Table2[Sales]</f>
        <v>0.1120966432763781</v>
      </c>
      <c r="U2918" t="s">
        <v>38</v>
      </c>
    </row>
    <row r="2919" spans="1:21" x14ac:dyDescent="0.35">
      <c r="A2919">
        <v>13118</v>
      </c>
      <c r="B2919" s="1">
        <v>45263</v>
      </c>
      <c r="C2919" s="2">
        <f>YEAR(Table2[Order Date])</f>
        <v>2023</v>
      </c>
      <c r="D2919" s="2" t="str">
        <f>TEXT(Table2[Order Date],"mmm")</f>
        <v>Dec</v>
      </c>
      <c r="E2919" t="s">
        <v>5793</v>
      </c>
      <c r="F2919" t="s">
        <v>15</v>
      </c>
      <c r="G2919" t="s">
        <v>68</v>
      </c>
      <c r="H2919" t="str">
        <f>VLOOKUP(Table2[[#This Row],[City]], Table46[], 2, FALSE)</f>
        <v>Telangana</v>
      </c>
      <c r="I2919" t="s">
        <v>24</v>
      </c>
      <c r="J2919" t="s">
        <v>25</v>
      </c>
      <c r="K2919" t="s">
        <v>5794</v>
      </c>
      <c r="L2919" s="2">
        <v>5</v>
      </c>
      <c r="M2919" s="11">
        <v>28171</v>
      </c>
      <c r="N2919" s="6">
        <v>20</v>
      </c>
      <c r="O2919" s="4">
        <f>Table2[[#This Row],[Discount]]/100</f>
        <v>0.2</v>
      </c>
      <c r="P2919" s="4" t="str">
        <f>IF(Table2[[#This Row],[Discount%]]=0,"No Discount",
IF(Table2[[#This Row],[Discount%]]&lt;=0.1,"Medium Discount",
IF(Table2[[#This Row],[Discount%]]&lt;=0.2,"High Discount")))</f>
        <v>High Discount</v>
      </c>
      <c r="Q2919" s="9">
        <f>(Table2[Unit_Price]*Table2[Quantity])*(Table2[Discount]/100)</f>
        <v>28171</v>
      </c>
      <c r="R2919" s="10">
        <v>112684</v>
      </c>
      <c r="S2919" s="10">
        <v>25920.55</v>
      </c>
      <c r="T2919" s="4">
        <f>Table2[Profit]/Table2[Sales]</f>
        <v>0.23002866422917184</v>
      </c>
      <c r="U2919" t="s">
        <v>83</v>
      </c>
    </row>
    <row r="2920" spans="1:21" x14ac:dyDescent="0.35">
      <c r="A2920">
        <v>13119</v>
      </c>
      <c r="B2920" s="1">
        <v>45476</v>
      </c>
      <c r="C2920" s="2">
        <f>YEAR(Table2[Order Date])</f>
        <v>2024</v>
      </c>
      <c r="D2920" s="2" t="str">
        <f>TEXT(Table2[Order Date],"mmm")</f>
        <v>Jul</v>
      </c>
      <c r="E2920" t="s">
        <v>5795</v>
      </c>
      <c r="F2920" t="s">
        <v>15</v>
      </c>
      <c r="G2920" t="s">
        <v>93</v>
      </c>
      <c r="H2920" t="str">
        <f>VLOOKUP(Table2[[#This Row],[City]], Table46[], 2, FALSE)</f>
        <v>Tamil Nadu</v>
      </c>
      <c r="I2920" t="s">
        <v>129</v>
      </c>
      <c r="J2920" t="s">
        <v>148</v>
      </c>
      <c r="K2920" t="s">
        <v>5796</v>
      </c>
      <c r="L2920" s="2">
        <v>2</v>
      </c>
      <c r="M2920" s="11">
        <v>48532</v>
      </c>
      <c r="N2920" s="6">
        <v>15</v>
      </c>
      <c r="O2920" s="4">
        <f>Table2[[#This Row],[Discount]]/100</f>
        <v>0.15</v>
      </c>
      <c r="P2920" s="4" t="str">
        <f>IF(Table2[[#This Row],[Discount%]]=0,"No Discount",
IF(Table2[[#This Row],[Discount%]]&lt;=0.1,"Medium Discount",
IF(Table2[[#This Row],[Discount%]]&lt;=0.2,"High Discount")))</f>
        <v>High Discount</v>
      </c>
      <c r="Q2920" s="9">
        <f>(Table2[Unit_Price]*Table2[Quantity])*(Table2[Discount]/100)</f>
        <v>14559.6</v>
      </c>
      <c r="R2920" s="10">
        <v>82504.399999999994</v>
      </c>
      <c r="S2920" s="10">
        <v>17146.48</v>
      </c>
      <c r="T2920" s="4">
        <f>Table2[Profit]/Table2[Sales]</f>
        <v>0.20782503721013668</v>
      </c>
      <c r="U2920" t="s">
        <v>72</v>
      </c>
    </row>
    <row r="2921" spans="1:21" x14ac:dyDescent="0.35">
      <c r="A2921">
        <v>13120</v>
      </c>
      <c r="B2921" s="1">
        <v>45414</v>
      </c>
      <c r="C2921" s="2">
        <f>YEAR(Table2[Order Date])</f>
        <v>2024</v>
      </c>
      <c r="D2921" s="2" t="str">
        <f>TEXT(Table2[Order Date],"mmm")</f>
        <v>May</v>
      </c>
      <c r="E2921" t="s">
        <v>5797</v>
      </c>
      <c r="F2921" t="s">
        <v>28</v>
      </c>
      <c r="G2921" t="s">
        <v>85</v>
      </c>
      <c r="H2921" t="str">
        <f>VLOOKUP(Table2[[#This Row],[City]], Table46[], 2, FALSE)</f>
        <v>Odisha</v>
      </c>
      <c r="I2921" t="s">
        <v>75</v>
      </c>
      <c r="J2921" t="s">
        <v>307</v>
      </c>
      <c r="K2921" t="s">
        <v>5798</v>
      </c>
      <c r="L2921" s="2">
        <v>2</v>
      </c>
      <c r="M2921" s="11">
        <v>12121</v>
      </c>
      <c r="N2921" s="6">
        <v>5</v>
      </c>
      <c r="O2921" s="4">
        <f>Table2[[#This Row],[Discount]]/100</f>
        <v>0.05</v>
      </c>
      <c r="P2921" s="4" t="str">
        <f>IF(Table2[[#This Row],[Discount%]]=0,"No Discount",
IF(Table2[[#This Row],[Discount%]]&lt;=0.1,"Medium Discount",
IF(Table2[[#This Row],[Discount%]]&lt;=0.2,"High Discount")))</f>
        <v>Medium Discount</v>
      </c>
      <c r="Q2921" s="9">
        <f>(Table2[Unit_Price]*Table2[Quantity])*(Table2[Discount]/100)</f>
        <v>1212.1000000000001</v>
      </c>
      <c r="R2921" s="10">
        <v>23029.9</v>
      </c>
      <c r="S2921" s="10">
        <v>2474.98</v>
      </c>
      <c r="T2921" s="4">
        <f>Table2[Profit]/Table2[Sales]</f>
        <v>0.10746811753416211</v>
      </c>
      <c r="U2921" t="s">
        <v>83</v>
      </c>
    </row>
    <row r="2922" spans="1:21" x14ac:dyDescent="0.35">
      <c r="A2922">
        <v>13121</v>
      </c>
      <c r="B2922" s="1">
        <v>45497</v>
      </c>
      <c r="C2922" s="2">
        <f>YEAR(Table2[Order Date])</f>
        <v>2024</v>
      </c>
      <c r="D2922" s="2" t="str">
        <f>TEXT(Table2[Order Date],"mmm")</f>
        <v>Jul</v>
      </c>
      <c r="E2922" t="s">
        <v>5799</v>
      </c>
      <c r="F2922" t="s">
        <v>28</v>
      </c>
      <c r="G2922" t="s">
        <v>85</v>
      </c>
      <c r="H2922" t="str">
        <f>VLOOKUP(Table2[[#This Row],[City]], Table46[], 2, FALSE)</f>
        <v>Odisha</v>
      </c>
      <c r="I2922" t="s">
        <v>96</v>
      </c>
      <c r="J2922" t="s">
        <v>183</v>
      </c>
      <c r="K2922" t="s">
        <v>5800</v>
      </c>
      <c r="L2922" s="2">
        <v>5</v>
      </c>
      <c r="M2922" s="11">
        <v>54726</v>
      </c>
      <c r="N2922" s="6">
        <v>10</v>
      </c>
      <c r="O2922" s="4">
        <f>Table2[[#This Row],[Discount]]/100</f>
        <v>0.1</v>
      </c>
      <c r="P2922" s="4" t="str">
        <f>IF(Table2[[#This Row],[Discount%]]=0,"No Discount",
IF(Table2[[#This Row],[Discount%]]&lt;=0.1,"Medium Discount",
IF(Table2[[#This Row],[Discount%]]&lt;=0.2,"High Discount")))</f>
        <v>Medium Discount</v>
      </c>
      <c r="Q2922" s="9">
        <f>(Table2[Unit_Price]*Table2[Quantity])*(Table2[Discount]/100)</f>
        <v>27363</v>
      </c>
      <c r="R2922" s="10">
        <v>246267</v>
      </c>
      <c r="S2922" s="10">
        <v>39194.910000000003</v>
      </c>
      <c r="T2922" s="4">
        <f>Table2[Profit]/Table2[Sales]</f>
        <v>0.15915615977780215</v>
      </c>
      <c r="U2922" t="s">
        <v>38</v>
      </c>
    </row>
    <row r="2923" spans="1:21" x14ac:dyDescent="0.35">
      <c r="A2923">
        <v>13122</v>
      </c>
      <c r="B2923" s="1">
        <v>45635</v>
      </c>
      <c r="C2923" s="2">
        <f>YEAR(Table2[Order Date])</f>
        <v>2024</v>
      </c>
      <c r="D2923" s="2" t="str">
        <f>TEXT(Table2[Order Date],"mmm")</f>
        <v>Dec</v>
      </c>
      <c r="E2923" t="s">
        <v>5801</v>
      </c>
      <c r="F2923" t="s">
        <v>28</v>
      </c>
      <c r="G2923" t="s">
        <v>35</v>
      </c>
      <c r="H2923" t="str">
        <f>VLOOKUP(Table2[[#This Row],[City]], Table46[], 2, FALSE)</f>
        <v>West Bengal</v>
      </c>
      <c r="I2923" t="s">
        <v>69</v>
      </c>
      <c r="J2923" t="s">
        <v>151</v>
      </c>
      <c r="K2923" t="s">
        <v>5690</v>
      </c>
      <c r="L2923" s="2">
        <v>5</v>
      </c>
      <c r="M2923" s="11">
        <v>63511</v>
      </c>
      <c r="N2923" s="6">
        <v>0</v>
      </c>
      <c r="O2923" s="4">
        <f>Table2[[#This Row],[Discount]]/100</f>
        <v>0</v>
      </c>
      <c r="P2923" s="4" t="str">
        <f>IF(Table2[[#This Row],[Discount%]]=0,"No Discount",
IF(Table2[[#This Row],[Discount%]]&lt;=0.1,"Medium Discount",
IF(Table2[[#This Row],[Discount%]]&lt;=0.2,"High Discount")))</f>
        <v>No Discount</v>
      </c>
      <c r="Q2923" s="9">
        <f>(Table2[Unit_Price]*Table2[Quantity])*(Table2[Discount]/100)</f>
        <v>0</v>
      </c>
      <c r="R2923" s="10">
        <v>317555</v>
      </c>
      <c r="S2923" s="10">
        <v>75212.33</v>
      </c>
      <c r="T2923" s="4">
        <f>Table2[Profit]/Table2[Sales]</f>
        <v>0.23684819952449182</v>
      </c>
      <c r="U2923" t="s">
        <v>33</v>
      </c>
    </row>
    <row r="2924" spans="1:21" x14ac:dyDescent="0.35">
      <c r="A2924">
        <v>13123</v>
      </c>
      <c r="B2924" s="1">
        <v>45788</v>
      </c>
      <c r="C2924" s="2">
        <f>YEAR(Table2[Order Date])</f>
        <v>2025</v>
      </c>
      <c r="D2924" s="2" t="str">
        <f>TEXT(Table2[Order Date],"mmm")</f>
        <v>May</v>
      </c>
      <c r="E2924" t="s">
        <v>5802</v>
      </c>
      <c r="F2924" t="s">
        <v>28</v>
      </c>
      <c r="G2924" t="s">
        <v>29</v>
      </c>
      <c r="H2924" t="str">
        <f>VLOOKUP(Table2[[#This Row],[City]], Table46[], 2, FALSE)</f>
        <v>Bihar</v>
      </c>
      <c r="I2924" t="s">
        <v>17</v>
      </c>
      <c r="J2924" t="s">
        <v>100</v>
      </c>
      <c r="K2924" t="s">
        <v>5803</v>
      </c>
      <c r="L2924" s="2">
        <v>4</v>
      </c>
      <c r="M2924" s="11">
        <v>1047</v>
      </c>
      <c r="N2924" s="6">
        <v>20</v>
      </c>
      <c r="O2924" s="4">
        <f>Table2[[#This Row],[Discount]]/100</f>
        <v>0.2</v>
      </c>
      <c r="P2924" s="4" t="str">
        <f>IF(Table2[[#This Row],[Discount%]]=0,"No Discount",
IF(Table2[[#This Row],[Discount%]]&lt;=0.1,"Medium Discount",
IF(Table2[[#This Row],[Discount%]]&lt;=0.2,"High Discount")))</f>
        <v>High Discount</v>
      </c>
      <c r="Q2924" s="9">
        <f>(Table2[Unit_Price]*Table2[Quantity])*(Table2[Discount]/100)</f>
        <v>837.6</v>
      </c>
      <c r="R2924" s="10">
        <v>3350.4</v>
      </c>
      <c r="S2924" s="10">
        <v>331.93</v>
      </c>
      <c r="T2924" s="4">
        <f>Table2[Profit]/Table2[Sales]</f>
        <v>9.9071752626552059E-2</v>
      </c>
      <c r="U2924" t="s">
        <v>72</v>
      </c>
    </row>
    <row r="2925" spans="1:21" x14ac:dyDescent="0.35">
      <c r="A2925">
        <v>13124</v>
      </c>
      <c r="B2925" s="1">
        <v>45263</v>
      </c>
      <c r="C2925" s="2">
        <f>YEAR(Table2[Order Date])</f>
        <v>2023</v>
      </c>
      <c r="D2925" s="2" t="str">
        <f>TEXT(Table2[Order Date],"mmm")</f>
        <v>Dec</v>
      </c>
      <c r="E2925" t="s">
        <v>5804</v>
      </c>
      <c r="F2925" t="s">
        <v>15</v>
      </c>
      <c r="G2925" t="s">
        <v>68</v>
      </c>
      <c r="H2925" t="str">
        <f>VLOOKUP(Table2[[#This Row],[City]], Table46[], 2, FALSE)</f>
        <v>Telangana</v>
      </c>
      <c r="I2925" t="s">
        <v>86</v>
      </c>
      <c r="J2925" t="s">
        <v>90</v>
      </c>
      <c r="K2925" t="s">
        <v>5805</v>
      </c>
      <c r="L2925" s="2">
        <v>1</v>
      </c>
      <c r="M2925" s="11">
        <v>55644</v>
      </c>
      <c r="N2925" s="6">
        <v>0</v>
      </c>
      <c r="O2925" s="4">
        <f>Table2[[#This Row],[Discount]]/100</f>
        <v>0</v>
      </c>
      <c r="P2925" s="4" t="str">
        <f>IF(Table2[[#This Row],[Discount%]]=0,"No Discount",
IF(Table2[[#This Row],[Discount%]]&lt;=0.1,"Medium Discount",
IF(Table2[[#This Row],[Discount%]]&lt;=0.2,"High Discount")))</f>
        <v>No Discount</v>
      </c>
      <c r="Q2925" s="9">
        <f>(Table2[Unit_Price]*Table2[Quantity])*(Table2[Discount]/100)</f>
        <v>0</v>
      </c>
      <c r="R2925" s="10">
        <v>55644</v>
      </c>
      <c r="S2925" s="10">
        <v>9752.27</v>
      </c>
      <c r="T2925" s="4">
        <f>Table2[Profit]/Table2[Sales]</f>
        <v>0.17526184314571203</v>
      </c>
      <c r="U2925" t="s">
        <v>83</v>
      </c>
    </row>
    <row r="2926" spans="1:21" x14ac:dyDescent="0.35">
      <c r="A2926">
        <v>13125</v>
      </c>
      <c r="B2926" s="1">
        <v>45359</v>
      </c>
      <c r="C2926" s="2">
        <f>YEAR(Table2[Order Date])</f>
        <v>2024</v>
      </c>
      <c r="D2926" s="2" t="str">
        <f>TEXT(Table2[Order Date],"mmm")</f>
        <v>Mar</v>
      </c>
      <c r="E2926" t="s">
        <v>5806</v>
      </c>
      <c r="F2926" t="s">
        <v>15</v>
      </c>
      <c r="G2926" t="s">
        <v>16</v>
      </c>
      <c r="H2926" t="str">
        <f>VLOOKUP(Table2[[#This Row],[City]], Table46[], 2, FALSE)</f>
        <v>Karnataka</v>
      </c>
      <c r="I2926" t="s">
        <v>46</v>
      </c>
      <c r="J2926" t="s">
        <v>209</v>
      </c>
      <c r="K2926" t="s">
        <v>5807</v>
      </c>
      <c r="L2926" s="2">
        <v>5</v>
      </c>
      <c r="M2926" s="11">
        <v>48079</v>
      </c>
      <c r="N2926" s="6">
        <v>20</v>
      </c>
      <c r="O2926" s="4">
        <f>Table2[[#This Row],[Discount]]/100</f>
        <v>0.2</v>
      </c>
      <c r="P2926" s="4" t="str">
        <f>IF(Table2[[#This Row],[Discount%]]=0,"No Discount",
IF(Table2[[#This Row],[Discount%]]&lt;=0.1,"Medium Discount",
IF(Table2[[#This Row],[Discount%]]&lt;=0.2,"High Discount")))</f>
        <v>High Discount</v>
      </c>
      <c r="Q2926" s="9">
        <f>(Table2[Unit_Price]*Table2[Quantity])*(Table2[Discount]/100)</f>
        <v>48079</v>
      </c>
      <c r="R2926" s="10">
        <v>192316</v>
      </c>
      <c r="S2926" s="10">
        <v>10171.469999999999</v>
      </c>
      <c r="T2926" s="4">
        <f>Table2[Profit]/Table2[Sales]</f>
        <v>5.2889359179683432E-2</v>
      </c>
      <c r="U2926" t="s">
        <v>72</v>
      </c>
    </row>
    <row r="2927" spans="1:21" x14ac:dyDescent="0.35">
      <c r="A2927">
        <v>13126</v>
      </c>
      <c r="B2927" s="1">
        <v>45538</v>
      </c>
      <c r="C2927" s="2">
        <f>YEAR(Table2[Order Date])</f>
        <v>2024</v>
      </c>
      <c r="D2927" s="2" t="str">
        <f>TEXT(Table2[Order Date],"mmm")</f>
        <v>Sep</v>
      </c>
      <c r="E2927" t="s">
        <v>5808</v>
      </c>
      <c r="F2927" t="s">
        <v>40</v>
      </c>
      <c r="G2927" t="s">
        <v>41</v>
      </c>
      <c r="H2927" t="str">
        <f>VLOOKUP(Table2[[#This Row],[City]], Table46[], 2, FALSE)</f>
        <v>Maharashtra</v>
      </c>
      <c r="I2927" t="s">
        <v>17</v>
      </c>
      <c r="J2927" t="s">
        <v>55</v>
      </c>
      <c r="K2927" t="s">
        <v>5809</v>
      </c>
      <c r="L2927" s="2">
        <v>2</v>
      </c>
      <c r="M2927" s="11">
        <v>23079</v>
      </c>
      <c r="N2927" s="6">
        <v>5</v>
      </c>
      <c r="O2927" s="4">
        <f>Table2[[#This Row],[Discount]]/100</f>
        <v>0.05</v>
      </c>
      <c r="P2927" s="4" t="str">
        <f>IF(Table2[[#This Row],[Discount%]]=0,"No Discount",
IF(Table2[[#This Row],[Discount%]]&lt;=0.1,"Medium Discount",
IF(Table2[[#This Row],[Discount%]]&lt;=0.2,"High Discount")))</f>
        <v>Medium Discount</v>
      </c>
      <c r="Q2927" s="9">
        <f>(Table2[Unit_Price]*Table2[Quantity])*(Table2[Discount]/100)</f>
        <v>2307.9</v>
      </c>
      <c r="R2927" s="10">
        <v>43850.1</v>
      </c>
      <c r="S2927" s="10">
        <v>8029.78</v>
      </c>
      <c r="T2927" s="4">
        <f>Table2[Profit]/Table2[Sales]</f>
        <v>0.18311885263659605</v>
      </c>
      <c r="U2927" t="s">
        <v>72</v>
      </c>
    </row>
    <row r="2928" spans="1:21" x14ac:dyDescent="0.35">
      <c r="A2928">
        <v>13127</v>
      </c>
      <c r="B2928" s="1">
        <v>45836</v>
      </c>
      <c r="C2928" s="2">
        <f>YEAR(Table2[Order Date])</f>
        <v>2025</v>
      </c>
      <c r="D2928" s="2" t="str">
        <f>TEXT(Table2[Order Date],"mmm")</f>
        <v>Jun</v>
      </c>
      <c r="E2928" t="s">
        <v>5810</v>
      </c>
      <c r="F2928" t="s">
        <v>22</v>
      </c>
      <c r="G2928" t="s">
        <v>167</v>
      </c>
      <c r="H2928" t="str">
        <f>VLOOKUP(Table2[[#This Row],[City]], Table46[], 2, FALSE)</f>
        <v>Punjab</v>
      </c>
      <c r="I2928" t="s">
        <v>129</v>
      </c>
      <c r="J2928" t="s">
        <v>164</v>
      </c>
      <c r="K2928" t="s">
        <v>5811</v>
      </c>
      <c r="L2928" s="2">
        <v>5</v>
      </c>
      <c r="M2928" s="11">
        <v>43522</v>
      </c>
      <c r="N2928" s="6">
        <v>5</v>
      </c>
      <c r="O2928" s="4">
        <f>Table2[[#This Row],[Discount]]/100</f>
        <v>0.05</v>
      </c>
      <c r="P2928" s="4" t="str">
        <f>IF(Table2[[#This Row],[Discount%]]=0,"No Discount",
IF(Table2[[#This Row],[Discount%]]&lt;=0.1,"Medium Discount",
IF(Table2[[#This Row],[Discount%]]&lt;=0.2,"High Discount")))</f>
        <v>Medium Discount</v>
      </c>
      <c r="Q2928" s="9">
        <f>(Table2[Unit_Price]*Table2[Quantity])*(Table2[Discount]/100)</f>
        <v>10880.5</v>
      </c>
      <c r="R2928" s="10">
        <v>206729.5</v>
      </c>
      <c r="S2928" s="10">
        <v>28479.14</v>
      </c>
      <c r="T2928" s="4">
        <f>Table2[Profit]/Table2[Sales]</f>
        <v>0.13776040671505518</v>
      </c>
      <c r="U2928" t="s">
        <v>83</v>
      </c>
    </row>
    <row r="2929" spans="1:21" x14ac:dyDescent="0.35">
      <c r="A2929">
        <v>13128</v>
      </c>
      <c r="B2929" s="1">
        <v>45293</v>
      </c>
      <c r="C2929" s="2">
        <f>YEAR(Table2[Order Date])</f>
        <v>2024</v>
      </c>
      <c r="D2929" s="2" t="str">
        <f>TEXT(Table2[Order Date],"mmm")</f>
        <v>Jan</v>
      </c>
      <c r="E2929" t="s">
        <v>5812</v>
      </c>
      <c r="F2929" t="s">
        <v>28</v>
      </c>
      <c r="G2929" t="s">
        <v>29</v>
      </c>
      <c r="H2929" t="str">
        <f>VLOOKUP(Table2[[#This Row],[City]], Table46[], 2, FALSE)</f>
        <v>Bihar</v>
      </c>
      <c r="I2929" t="s">
        <v>69</v>
      </c>
      <c r="J2929" t="s">
        <v>123</v>
      </c>
      <c r="K2929" t="s">
        <v>5813</v>
      </c>
      <c r="L2929" s="2">
        <v>2</v>
      </c>
      <c r="M2929" s="11">
        <v>24516</v>
      </c>
      <c r="N2929" s="6">
        <v>5</v>
      </c>
      <c r="O2929" s="4">
        <f>Table2[[#This Row],[Discount]]/100</f>
        <v>0.05</v>
      </c>
      <c r="P2929" s="4" t="str">
        <f>IF(Table2[[#This Row],[Discount%]]=0,"No Discount",
IF(Table2[[#This Row],[Discount%]]&lt;=0.1,"Medium Discount",
IF(Table2[[#This Row],[Discount%]]&lt;=0.2,"High Discount")))</f>
        <v>Medium Discount</v>
      </c>
      <c r="Q2929" s="9">
        <f>(Table2[Unit_Price]*Table2[Quantity])*(Table2[Discount]/100)</f>
        <v>2451.6</v>
      </c>
      <c r="R2929" s="10">
        <v>46580.4</v>
      </c>
      <c r="S2929" s="10">
        <v>9344.0499999999993</v>
      </c>
      <c r="T2929" s="4">
        <f>Table2[Profit]/Table2[Sales]</f>
        <v>0.20060046714927307</v>
      </c>
      <c r="U2929" t="s">
        <v>72</v>
      </c>
    </row>
    <row r="2930" spans="1:21" x14ac:dyDescent="0.35">
      <c r="A2930">
        <v>13129</v>
      </c>
      <c r="B2930" s="1">
        <v>45372</v>
      </c>
      <c r="C2930" s="2">
        <f>YEAR(Table2[Order Date])</f>
        <v>2024</v>
      </c>
      <c r="D2930" s="2" t="str">
        <f>TEXT(Table2[Order Date],"mmm")</f>
        <v>Mar</v>
      </c>
      <c r="E2930" t="s">
        <v>5814</v>
      </c>
      <c r="F2930" t="s">
        <v>22</v>
      </c>
      <c r="G2930" t="s">
        <v>74</v>
      </c>
      <c r="H2930" t="str">
        <f>VLOOKUP(Table2[[#This Row],[City]], Table46[], 2, FALSE)</f>
        <v>Chandigarh</v>
      </c>
      <c r="I2930" t="s">
        <v>96</v>
      </c>
      <c r="J2930" t="s">
        <v>97</v>
      </c>
      <c r="K2930" t="s">
        <v>5025</v>
      </c>
      <c r="L2930" s="2">
        <v>2</v>
      </c>
      <c r="M2930" s="11">
        <v>6535</v>
      </c>
      <c r="N2930" s="6">
        <v>15</v>
      </c>
      <c r="O2930" s="4">
        <f>Table2[[#This Row],[Discount]]/100</f>
        <v>0.15</v>
      </c>
      <c r="P2930" s="4" t="str">
        <f>IF(Table2[[#This Row],[Discount%]]=0,"No Discount",
IF(Table2[[#This Row],[Discount%]]&lt;=0.1,"Medium Discount",
IF(Table2[[#This Row],[Discount%]]&lt;=0.2,"High Discount")))</f>
        <v>High Discount</v>
      </c>
      <c r="Q2930" s="9">
        <f>(Table2[Unit_Price]*Table2[Quantity])*(Table2[Discount]/100)</f>
        <v>1960.5</v>
      </c>
      <c r="R2930" s="10">
        <v>11109.5</v>
      </c>
      <c r="S2930" s="10">
        <v>1550.18</v>
      </c>
      <c r="T2930" s="4">
        <f>Table2[Profit]/Table2[Sales]</f>
        <v>0.13953643278275352</v>
      </c>
      <c r="U2930" t="s">
        <v>38</v>
      </c>
    </row>
    <row r="2931" spans="1:21" x14ac:dyDescent="0.35">
      <c r="A2931">
        <v>13130</v>
      </c>
      <c r="B2931" s="1">
        <v>45469</v>
      </c>
      <c r="C2931" s="2">
        <f>YEAR(Table2[Order Date])</f>
        <v>2024</v>
      </c>
      <c r="D2931" s="2" t="str">
        <f>TEXT(Table2[Order Date],"mmm")</f>
        <v>Jun</v>
      </c>
      <c r="E2931" t="s">
        <v>5815</v>
      </c>
      <c r="F2931" t="s">
        <v>15</v>
      </c>
      <c r="G2931" t="s">
        <v>93</v>
      </c>
      <c r="H2931" t="str">
        <f>VLOOKUP(Table2[[#This Row],[City]], Table46[], 2, FALSE)</f>
        <v>Tamil Nadu</v>
      </c>
      <c r="I2931" t="s">
        <v>69</v>
      </c>
      <c r="J2931" t="s">
        <v>123</v>
      </c>
      <c r="K2931" t="s">
        <v>5816</v>
      </c>
      <c r="L2931" s="2">
        <v>1</v>
      </c>
      <c r="M2931" s="11">
        <v>41000</v>
      </c>
      <c r="N2931" s="6">
        <v>15</v>
      </c>
      <c r="O2931" s="4">
        <f>Table2[[#This Row],[Discount]]/100</f>
        <v>0.15</v>
      </c>
      <c r="P2931" s="4" t="str">
        <f>IF(Table2[[#This Row],[Discount%]]=0,"No Discount",
IF(Table2[[#This Row],[Discount%]]&lt;=0.1,"Medium Discount",
IF(Table2[[#This Row],[Discount%]]&lt;=0.2,"High Discount")))</f>
        <v>High Discount</v>
      </c>
      <c r="Q2931" s="9">
        <f>(Table2[Unit_Price]*Table2[Quantity])*(Table2[Discount]/100)</f>
        <v>6150</v>
      </c>
      <c r="R2931" s="10">
        <v>34850</v>
      </c>
      <c r="S2931" s="10">
        <v>4658.1000000000004</v>
      </c>
      <c r="T2931" s="4">
        <f>Table2[Profit]/Table2[Sales]</f>
        <v>0.13366140602582496</v>
      </c>
      <c r="U2931" t="s">
        <v>72</v>
      </c>
    </row>
    <row r="2932" spans="1:21" x14ac:dyDescent="0.35">
      <c r="A2932">
        <v>13131</v>
      </c>
      <c r="B2932" s="1">
        <v>45349</v>
      </c>
      <c r="C2932" s="2">
        <f>YEAR(Table2[Order Date])</f>
        <v>2024</v>
      </c>
      <c r="D2932" s="2" t="str">
        <f>TEXT(Table2[Order Date],"mmm")</f>
        <v>Feb</v>
      </c>
      <c r="E2932" t="s">
        <v>5817</v>
      </c>
      <c r="F2932" t="s">
        <v>15</v>
      </c>
      <c r="G2932" t="s">
        <v>16</v>
      </c>
      <c r="H2932" t="str">
        <f>VLOOKUP(Table2[[#This Row],[City]], Table46[], 2, FALSE)</f>
        <v>Karnataka</v>
      </c>
      <c r="I2932" t="s">
        <v>86</v>
      </c>
      <c r="J2932" t="s">
        <v>296</v>
      </c>
      <c r="K2932" t="s">
        <v>5818</v>
      </c>
      <c r="L2932" s="2">
        <v>3</v>
      </c>
      <c r="M2932" s="11">
        <v>2691</v>
      </c>
      <c r="N2932" s="6">
        <v>20</v>
      </c>
      <c r="O2932" s="4">
        <f>Table2[[#This Row],[Discount]]/100</f>
        <v>0.2</v>
      </c>
      <c r="P2932" s="4" t="str">
        <f>IF(Table2[[#This Row],[Discount%]]=0,"No Discount",
IF(Table2[[#This Row],[Discount%]]&lt;=0.1,"Medium Discount",
IF(Table2[[#This Row],[Discount%]]&lt;=0.2,"High Discount")))</f>
        <v>High Discount</v>
      </c>
      <c r="Q2932" s="9">
        <f>(Table2[Unit_Price]*Table2[Quantity])*(Table2[Discount]/100)</f>
        <v>1614.6000000000001</v>
      </c>
      <c r="R2932" s="10">
        <v>6458.4</v>
      </c>
      <c r="S2932" s="10">
        <v>1535.57</v>
      </c>
      <c r="T2932" s="4">
        <f>Table2[Profit]/Table2[Sales]</f>
        <v>0.23776322308931006</v>
      </c>
      <c r="U2932" t="s">
        <v>72</v>
      </c>
    </row>
    <row r="2933" spans="1:21" x14ac:dyDescent="0.35">
      <c r="A2933">
        <v>13132</v>
      </c>
      <c r="B2933" s="1">
        <v>45240</v>
      </c>
      <c r="C2933" s="2">
        <f>YEAR(Table2[Order Date])</f>
        <v>2023</v>
      </c>
      <c r="D2933" s="2" t="str">
        <f>TEXT(Table2[Order Date],"mmm")</f>
        <v>Nov</v>
      </c>
      <c r="E2933" t="s">
        <v>5819</v>
      </c>
      <c r="F2933" t="s">
        <v>22</v>
      </c>
      <c r="G2933" t="s">
        <v>74</v>
      </c>
      <c r="H2933" t="str">
        <f>VLOOKUP(Table2[[#This Row],[City]], Table46[], 2, FALSE)</f>
        <v>Chandigarh</v>
      </c>
      <c r="I2933" t="s">
        <v>86</v>
      </c>
      <c r="J2933" t="s">
        <v>296</v>
      </c>
      <c r="K2933" t="s">
        <v>5820</v>
      </c>
      <c r="L2933" s="2">
        <v>4</v>
      </c>
      <c r="M2933" s="11">
        <v>8171</v>
      </c>
      <c r="N2933" s="6">
        <v>10</v>
      </c>
      <c r="O2933" s="4">
        <f>Table2[[#This Row],[Discount]]/100</f>
        <v>0.1</v>
      </c>
      <c r="P2933" s="4" t="str">
        <f>IF(Table2[[#This Row],[Discount%]]=0,"No Discount",
IF(Table2[[#This Row],[Discount%]]&lt;=0.1,"Medium Discount",
IF(Table2[[#This Row],[Discount%]]&lt;=0.2,"High Discount")))</f>
        <v>Medium Discount</v>
      </c>
      <c r="Q2933" s="9">
        <f>(Table2[Unit_Price]*Table2[Quantity])*(Table2[Discount]/100)</f>
        <v>3268.4</v>
      </c>
      <c r="R2933" s="10">
        <v>29415.599999999999</v>
      </c>
      <c r="S2933" s="10">
        <v>5836.71</v>
      </c>
      <c r="T2933" s="4">
        <f>Table2[Profit]/Table2[Sales]</f>
        <v>0.19842226573654798</v>
      </c>
      <c r="U2933" t="s">
        <v>83</v>
      </c>
    </row>
    <row r="2934" spans="1:21" x14ac:dyDescent="0.35">
      <c r="A2934">
        <v>13133</v>
      </c>
      <c r="B2934" s="1">
        <v>45731</v>
      </c>
      <c r="C2934" s="2">
        <f>YEAR(Table2[Order Date])</f>
        <v>2025</v>
      </c>
      <c r="D2934" s="2" t="str">
        <f>TEXT(Table2[Order Date],"mmm")</f>
        <v>Mar</v>
      </c>
      <c r="E2934" t="s">
        <v>5821</v>
      </c>
      <c r="F2934" t="s">
        <v>40</v>
      </c>
      <c r="G2934" t="s">
        <v>103</v>
      </c>
      <c r="H2934" t="str">
        <f>VLOOKUP(Table2[[#This Row],[City]], Table46[], 2, FALSE)</f>
        <v>Gujarat</v>
      </c>
      <c r="I2934" t="s">
        <v>75</v>
      </c>
      <c r="J2934" t="s">
        <v>76</v>
      </c>
      <c r="K2934" t="s">
        <v>1937</v>
      </c>
      <c r="L2934" s="2">
        <v>4</v>
      </c>
      <c r="M2934" s="11">
        <v>52936</v>
      </c>
      <c r="N2934" s="6">
        <v>0</v>
      </c>
      <c r="O2934" s="4">
        <f>Table2[[#This Row],[Discount]]/100</f>
        <v>0</v>
      </c>
      <c r="P2934" s="4" t="str">
        <f>IF(Table2[[#This Row],[Discount%]]=0,"No Discount",
IF(Table2[[#This Row],[Discount%]]&lt;=0.1,"Medium Discount",
IF(Table2[[#This Row],[Discount%]]&lt;=0.2,"High Discount")))</f>
        <v>No Discount</v>
      </c>
      <c r="Q2934" s="9">
        <f>(Table2[Unit_Price]*Table2[Quantity])*(Table2[Discount]/100)</f>
        <v>0</v>
      </c>
      <c r="R2934" s="10">
        <v>211744</v>
      </c>
      <c r="S2934" s="10">
        <v>32979.53</v>
      </c>
      <c r="T2934" s="4">
        <f>Table2[Profit]/Table2[Sales]</f>
        <v>0.15575189851896629</v>
      </c>
      <c r="U2934" t="s">
        <v>38</v>
      </c>
    </row>
    <row r="2935" spans="1:21" x14ac:dyDescent="0.35">
      <c r="A2935">
        <v>13134</v>
      </c>
      <c r="B2935" s="1">
        <v>45303</v>
      </c>
      <c r="C2935" s="2">
        <f>YEAR(Table2[Order Date])</f>
        <v>2024</v>
      </c>
      <c r="D2935" s="2" t="str">
        <f>TEXT(Table2[Order Date],"mmm")</f>
        <v>Jan</v>
      </c>
      <c r="E2935" t="s">
        <v>5822</v>
      </c>
      <c r="F2935" t="s">
        <v>40</v>
      </c>
      <c r="G2935" t="s">
        <v>103</v>
      </c>
      <c r="H2935" t="str">
        <f>VLOOKUP(Table2[[#This Row],[City]], Table46[], 2, FALSE)</f>
        <v>Gujarat</v>
      </c>
      <c r="I2935" t="s">
        <v>96</v>
      </c>
      <c r="J2935" t="s">
        <v>138</v>
      </c>
      <c r="K2935" t="s">
        <v>4838</v>
      </c>
      <c r="L2935" s="2">
        <v>5</v>
      </c>
      <c r="M2935" s="11">
        <v>21480</v>
      </c>
      <c r="N2935" s="6">
        <v>10</v>
      </c>
      <c r="O2935" s="4">
        <f>Table2[[#This Row],[Discount]]/100</f>
        <v>0.1</v>
      </c>
      <c r="P2935" s="4" t="str">
        <f>IF(Table2[[#This Row],[Discount%]]=0,"No Discount",
IF(Table2[[#This Row],[Discount%]]&lt;=0.1,"Medium Discount",
IF(Table2[[#This Row],[Discount%]]&lt;=0.2,"High Discount")))</f>
        <v>Medium Discount</v>
      </c>
      <c r="Q2935" s="9">
        <f>(Table2[Unit_Price]*Table2[Quantity])*(Table2[Discount]/100)</f>
        <v>10740</v>
      </c>
      <c r="R2935" s="10">
        <v>96660</v>
      </c>
      <c r="S2935" s="10">
        <v>13965.81</v>
      </c>
      <c r="T2935" s="4">
        <f>Table2[Profit]/Table2[Sales]</f>
        <v>0.144483860955928</v>
      </c>
      <c r="U2935" t="s">
        <v>20</v>
      </c>
    </row>
    <row r="2936" spans="1:21" x14ac:dyDescent="0.35">
      <c r="A2936">
        <v>13135</v>
      </c>
      <c r="B2936" s="1">
        <v>45876</v>
      </c>
      <c r="C2936" s="2">
        <f>YEAR(Table2[Order Date])</f>
        <v>2025</v>
      </c>
      <c r="D2936" s="2" t="str">
        <f>TEXT(Table2[Order Date],"mmm")</f>
        <v>Aug</v>
      </c>
      <c r="E2936" t="s">
        <v>5823</v>
      </c>
      <c r="F2936" t="s">
        <v>15</v>
      </c>
      <c r="G2936" t="s">
        <v>68</v>
      </c>
      <c r="H2936" t="str">
        <f>VLOOKUP(Table2[[#This Row],[City]], Table46[], 2, FALSE)</f>
        <v>Telangana</v>
      </c>
      <c r="I2936" t="s">
        <v>86</v>
      </c>
      <c r="J2936" t="s">
        <v>296</v>
      </c>
      <c r="K2936" t="s">
        <v>5824</v>
      </c>
      <c r="L2936" s="2">
        <v>4</v>
      </c>
      <c r="M2936" s="11">
        <v>53035</v>
      </c>
      <c r="N2936" s="6">
        <v>5</v>
      </c>
      <c r="O2936" s="4">
        <f>Table2[[#This Row],[Discount]]/100</f>
        <v>0.05</v>
      </c>
      <c r="P2936" s="4" t="str">
        <f>IF(Table2[[#This Row],[Discount%]]=0,"No Discount",
IF(Table2[[#This Row],[Discount%]]&lt;=0.1,"Medium Discount",
IF(Table2[[#This Row],[Discount%]]&lt;=0.2,"High Discount")))</f>
        <v>Medium Discount</v>
      </c>
      <c r="Q2936" s="9">
        <f>(Table2[Unit_Price]*Table2[Quantity])*(Table2[Discount]/100)</f>
        <v>10607</v>
      </c>
      <c r="R2936" s="10">
        <v>201533</v>
      </c>
      <c r="S2936" s="10">
        <v>11394.56</v>
      </c>
      <c r="T2936" s="4">
        <f>Table2[Profit]/Table2[Sales]</f>
        <v>5.6539425305036889E-2</v>
      </c>
      <c r="U2936" t="s">
        <v>33</v>
      </c>
    </row>
    <row r="2937" spans="1:21" x14ac:dyDescent="0.35">
      <c r="A2937">
        <v>13136</v>
      </c>
      <c r="B2937" s="1">
        <v>45378</v>
      </c>
      <c r="C2937" s="2">
        <f>YEAR(Table2[Order Date])</f>
        <v>2024</v>
      </c>
      <c r="D2937" s="2" t="str">
        <f>TEXT(Table2[Order Date],"mmm")</f>
        <v>Mar</v>
      </c>
      <c r="E2937" t="s">
        <v>5825</v>
      </c>
      <c r="F2937" t="s">
        <v>28</v>
      </c>
      <c r="G2937" t="s">
        <v>144</v>
      </c>
      <c r="H2937" t="str">
        <f>VLOOKUP(Table2[[#This Row],[City]], Table46[], 2, FALSE)</f>
        <v>Assam</v>
      </c>
      <c r="I2937" t="s">
        <v>129</v>
      </c>
      <c r="J2937" t="s">
        <v>159</v>
      </c>
      <c r="K2937" t="s">
        <v>5826</v>
      </c>
      <c r="L2937" s="2">
        <v>2</v>
      </c>
      <c r="M2937" s="11">
        <v>78881</v>
      </c>
      <c r="N2937" s="6">
        <v>5</v>
      </c>
      <c r="O2937" s="4">
        <f>Table2[[#This Row],[Discount]]/100</f>
        <v>0.05</v>
      </c>
      <c r="P2937" s="4" t="str">
        <f>IF(Table2[[#This Row],[Discount%]]=0,"No Discount",
IF(Table2[[#This Row],[Discount%]]&lt;=0.1,"Medium Discount",
IF(Table2[[#This Row],[Discount%]]&lt;=0.2,"High Discount")))</f>
        <v>Medium Discount</v>
      </c>
      <c r="Q2937" s="9">
        <f>(Table2[Unit_Price]*Table2[Quantity])*(Table2[Discount]/100)</f>
        <v>7888.1</v>
      </c>
      <c r="R2937" s="10">
        <v>149873.9</v>
      </c>
      <c r="S2937" s="10">
        <v>26015.040000000001</v>
      </c>
      <c r="T2937" s="4">
        <f>Table2[Profit]/Table2[Sales]</f>
        <v>0.17357952251859732</v>
      </c>
      <c r="U2937" t="s">
        <v>20</v>
      </c>
    </row>
    <row r="2938" spans="1:21" x14ac:dyDescent="0.35">
      <c r="A2938">
        <v>13137</v>
      </c>
      <c r="B2938" s="1">
        <v>45724</v>
      </c>
      <c r="C2938" s="2">
        <f>YEAR(Table2[Order Date])</f>
        <v>2025</v>
      </c>
      <c r="D2938" s="2" t="str">
        <f>TEXT(Table2[Order Date],"mmm")</f>
        <v>Mar</v>
      </c>
      <c r="E2938" t="s">
        <v>5827</v>
      </c>
      <c r="F2938" t="s">
        <v>28</v>
      </c>
      <c r="G2938" t="s">
        <v>29</v>
      </c>
      <c r="H2938" t="str">
        <f>VLOOKUP(Table2[[#This Row],[City]], Table46[], 2, FALSE)</f>
        <v>Bihar</v>
      </c>
      <c r="I2938" t="s">
        <v>96</v>
      </c>
      <c r="J2938" t="s">
        <v>97</v>
      </c>
      <c r="K2938" t="s">
        <v>5828</v>
      </c>
      <c r="L2938" s="2">
        <v>2</v>
      </c>
      <c r="M2938" s="11">
        <v>7277</v>
      </c>
      <c r="N2938" s="6">
        <v>20</v>
      </c>
      <c r="O2938" s="4">
        <f>Table2[[#This Row],[Discount]]/100</f>
        <v>0.2</v>
      </c>
      <c r="P2938" s="4" t="str">
        <f>IF(Table2[[#This Row],[Discount%]]=0,"No Discount",
IF(Table2[[#This Row],[Discount%]]&lt;=0.1,"Medium Discount",
IF(Table2[[#This Row],[Discount%]]&lt;=0.2,"High Discount")))</f>
        <v>High Discount</v>
      </c>
      <c r="Q2938" s="9">
        <f>(Table2[Unit_Price]*Table2[Quantity])*(Table2[Discount]/100)</f>
        <v>2910.8</v>
      </c>
      <c r="R2938" s="10">
        <v>11643.2</v>
      </c>
      <c r="S2938" s="10">
        <v>915.62</v>
      </c>
      <c r="T2938" s="4">
        <f>Table2[Profit]/Table2[Sales]</f>
        <v>7.8639892812972373E-2</v>
      </c>
      <c r="U2938" t="s">
        <v>83</v>
      </c>
    </row>
    <row r="2939" spans="1:21" x14ac:dyDescent="0.35">
      <c r="A2939">
        <v>13138</v>
      </c>
      <c r="B2939" s="1">
        <v>45207</v>
      </c>
      <c r="C2939" s="2">
        <f>YEAR(Table2[Order Date])</f>
        <v>2023</v>
      </c>
      <c r="D2939" s="2" t="str">
        <f>TEXT(Table2[Order Date],"mmm")</f>
        <v>Oct</v>
      </c>
      <c r="E2939" t="s">
        <v>5829</v>
      </c>
      <c r="F2939" t="s">
        <v>40</v>
      </c>
      <c r="G2939" t="s">
        <v>62</v>
      </c>
      <c r="H2939" t="str">
        <f>VLOOKUP(Table2[[#This Row],[City]], Table46[], 2, FALSE)</f>
        <v>Goa</v>
      </c>
      <c r="I2939" t="s">
        <v>86</v>
      </c>
      <c r="J2939" t="s">
        <v>296</v>
      </c>
      <c r="K2939" t="s">
        <v>3395</v>
      </c>
      <c r="L2939" s="2">
        <v>4</v>
      </c>
      <c r="M2939" s="11">
        <v>11616</v>
      </c>
      <c r="N2939" s="6">
        <v>20</v>
      </c>
      <c r="O2939" s="4">
        <f>Table2[[#This Row],[Discount]]/100</f>
        <v>0.2</v>
      </c>
      <c r="P2939" s="4" t="str">
        <f>IF(Table2[[#This Row],[Discount%]]=0,"No Discount",
IF(Table2[[#This Row],[Discount%]]&lt;=0.1,"Medium Discount",
IF(Table2[[#This Row],[Discount%]]&lt;=0.2,"High Discount")))</f>
        <v>High Discount</v>
      </c>
      <c r="Q2939" s="9">
        <f>(Table2[Unit_Price]*Table2[Quantity])*(Table2[Discount]/100)</f>
        <v>9292.8000000000011</v>
      </c>
      <c r="R2939" s="10">
        <v>37171.199999999997</v>
      </c>
      <c r="S2939" s="10">
        <v>7036.45</v>
      </c>
      <c r="T2939" s="4">
        <f>Table2[Profit]/Table2[Sales]</f>
        <v>0.18929843534779614</v>
      </c>
      <c r="U2939" t="s">
        <v>83</v>
      </c>
    </row>
    <row r="2940" spans="1:21" x14ac:dyDescent="0.35">
      <c r="A2940">
        <v>13139</v>
      </c>
      <c r="B2940" s="1">
        <v>45390</v>
      </c>
      <c r="C2940" s="2">
        <f>YEAR(Table2[Order Date])</f>
        <v>2024</v>
      </c>
      <c r="D2940" s="2" t="str">
        <f>TEXT(Table2[Order Date],"mmm")</f>
        <v>Apr</v>
      </c>
      <c r="E2940" t="s">
        <v>5830</v>
      </c>
      <c r="F2940" t="s">
        <v>28</v>
      </c>
      <c r="G2940" t="s">
        <v>35</v>
      </c>
      <c r="H2940" t="str">
        <f>VLOOKUP(Table2[[#This Row],[City]], Table46[], 2, FALSE)</f>
        <v>West Bengal</v>
      </c>
      <c r="I2940" t="s">
        <v>30</v>
      </c>
      <c r="J2940" t="s">
        <v>31</v>
      </c>
      <c r="K2940" t="s">
        <v>5831</v>
      </c>
      <c r="L2940" s="2">
        <v>4</v>
      </c>
      <c r="M2940" s="11">
        <v>57976</v>
      </c>
      <c r="N2940" s="6">
        <v>10</v>
      </c>
      <c r="O2940" s="4">
        <f>Table2[[#This Row],[Discount]]/100</f>
        <v>0.1</v>
      </c>
      <c r="P2940" s="4" t="str">
        <f>IF(Table2[[#This Row],[Discount%]]=0,"No Discount",
IF(Table2[[#This Row],[Discount%]]&lt;=0.1,"Medium Discount",
IF(Table2[[#This Row],[Discount%]]&lt;=0.2,"High Discount")))</f>
        <v>Medium Discount</v>
      </c>
      <c r="Q2940" s="9">
        <f>(Table2[Unit_Price]*Table2[Quantity])*(Table2[Discount]/100)</f>
        <v>23190.400000000001</v>
      </c>
      <c r="R2940" s="10">
        <v>208713.60000000001</v>
      </c>
      <c r="S2940" s="10">
        <v>32534.33</v>
      </c>
      <c r="T2940" s="4">
        <f>Table2[Profit]/Table2[Sales]</f>
        <v>0.15588025888106957</v>
      </c>
      <c r="U2940" t="s">
        <v>72</v>
      </c>
    </row>
    <row r="2941" spans="1:21" x14ac:dyDescent="0.35">
      <c r="A2941">
        <v>13140</v>
      </c>
      <c r="B2941" s="1">
        <v>45739</v>
      </c>
      <c r="C2941" s="2">
        <f>YEAR(Table2[Order Date])</f>
        <v>2025</v>
      </c>
      <c r="D2941" s="2" t="str">
        <f>TEXT(Table2[Order Date],"mmm")</f>
        <v>Mar</v>
      </c>
      <c r="E2941" t="s">
        <v>5832</v>
      </c>
      <c r="F2941" t="s">
        <v>40</v>
      </c>
      <c r="G2941" t="s">
        <v>110</v>
      </c>
      <c r="H2941" t="str">
        <f>VLOOKUP(Table2[[#This Row],[City]], Table46[], 2, FALSE)</f>
        <v>Gujarat</v>
      </c>
      <c r="I2941" t="s">
        <v>30</v>
      </c>
      <c r="J2941" t="s">
        <v>322</v>
      </c>
      <c r="K2941" t="s">
        <v>3676</v>
      </c>
      <c r="L2941" s="2">
        <v>2</v>
      </c>
      <c r="M2941" s="11">
        <v>33015</v>
      </c>
      <c r="N2941" s="6">
        <v>5</v>
      </c>
      <c r="O2941" s="4">
        <f>Table2[[#This Row],[Discount]]/100</f>
        <v>0.05</v>
      </c>
      <c r="P2941" s="4" t="str">
        <f>IF(Table2[[#This Row],[Discount%]]=0,"No Discount",
IF(Table2[[#This Row],[Discount%]]&lt;=0.1,"Medium Discount",
IF(Table2[[#This Row],[Discount%]]&lt;=0.2,"High Discount")))</f>
        <v>Medium Discount</v>
      </c>
      <c r="Q2941" s="9">
        <f>(Table2[Unit_Price]*Table2[Quantity])*(Table2[Discount]/100)</f>
        <v>3301.5</v>
      </c>
      <c r="R2941" s="10">
        <v>62728.5</v>
      </c>
      <c r="S2941" s="10">
        <v>13505.03</v>
      </c>
      <c r="T2941" s="4">
        <f>Table2[Profit]/Table2[Sales]</f>
        <v>0.21529336744860789</v>
      </c>
      <c r="U2941" t="s">
        <v>83</v>
      </c>
    </row>
    <row r="2942" spans="1:21" x14ac:dyDescent="0.35">
      <c r="A2942">
        <v>13141</v>
      </c>
      <c r="B2942" s="1">
        <v>45884</v>
      </c>
      <c r="C2942" s="2">
        <f>YEAR(Table2[Order Date])</f>
        <v>2025</v>
      </c>
      <c r="D2942" s="2" t="str">
        <f>TEXT(Table2[Order Date],"mmm")</f>
        <v>Aug</v>
      </c>
      <c r="E2942" t="s">
        <v>5833</v>
      </c>
      <c r="F2942" t="s">
        <v>15</v>
      </c>
      <c r="G2942" t="s">
        <v>147</v>
      </c>
      <c r="H2942" t="str">
        <f>VLOOKUP(Table2[[#This Row],[City]], Table46[], 2, FALSE)</f>
        <v>Kerala</v>
      </c>
      <c r="I2942" t="s">
        <v>42</v>
      </c>
      <c r="J2942" t="s">
        <v>79</v>
      </c>
      <c r="K2942" t="s">
        <v>1330</v>
      </c>
      <c r="L2942" s="2">
        <v>1</v>
      </c>
      <c r="M2942" s="11">
        <v>58721</v>
      </c>
      <c r="N2942" s="6">
        <v>20</v>
      </c>
      <c r="O2942" s="4">
        <f>Table2[[#This Row],[Discount]]/100</f>
        <v>0.2</v>
      </c>
      <c r="P2942" s="4" t="str">
        <f>IF(Table2[[#This Row],[Discount%]]=0,"No Discount",
IF(Table2[[#This Row],[Discount%]]&lt;=0.1,"Medium Discount",
IF(Table2[[#This Row],[Discount%]]&lt;=0.2,"High Discount")))</f>
        <v>High Discount</v>
      </c>
      <c r="Q2942" s="9">
        <f>(Table2[Unit_Price]*Table2[Quantity])*(Table2[Discount]/100)</f>
        <v>11744.2</v>
      </c>
      <c r="R2942" s="10">
        <v>46976.800000000003</v>
      </c>
      <c r="S2942" s="10">
        <v>8783.09</v>
      </c>
      <c r="T2942" s="4">
        <f>Table2[Profit]/Table2[Sales]</f>
        <v>0.18696654518826314</v>
      </c>
      <c r="U2942" t="s">
        <v>72</v>
      </c>
    </row>
    <row r="2943" spans="1:21" x14ac:dyDescent="0.35">
      <c r="A2943">
        <v>13143</v>
      </c>
      <c r="B2943" s="1">
        <v>45808</v>
      </c>
      <c r="C2943" s="2">
        <f>YEAR(Table2[Order Date])</f>
        <v>2025</v>
      </c>
      <c r="D2943" s="2" t="str">
        <f>TEXT(Table2[Order Date],"mmm")</f>
        <v>May</v>
      </c>
      <c r="E2943" t="s">
        <v>5835</v>
      </c>
      <c r="F2943" t="s">
        <v>22</v>
      </c>
      <c r="G2943" t="s">
        <v>54</v>
      </c>
      <c r="H2943" t="str">
        <f>VLOOKUP(Table2[[#This Row],[City]], Table46[], 2, FALSE)</f>
        <v>Uttar Pradesh</v>
      </c>
      <c r="I2943" t="s">
        <v>86</v>
      </c>
      <c r="J2943" t="s">
        <v>118</v>
      </c>
      <c r="K2943" t="s">
        <v>5836</v>
      </c>
      <c r="L2943" s="2">
        <v>4</v>
      </c>
      <c r="M2943" s="11">
        <v>49556</v>
      </c>
      <c r="N2943" s="6">
        <v>0</v>
      </c>
      <c r="O2943" s="4">
        <f>Table2[[#This Row],[Discount]]/100</f>
        <v>0</v>
      </c>
      <c r="P2943" s="4" t="str">
        <f>IF(Table2[[#This Row],[Discount%]]=0,"No Discount",
IF(Table2[[#This Row],[Discount%]]&lt;=0.1,"Medium Discount",
IF(Table2[[#This Row],[Discount%]]&lt;=0.2,"High Discount")))</f>
        <v>No Discount</v>
      </c>
      <c r="Q2943" s="9">
        <f>(Table2[Unit_Price]*Table2[Quantity])*(Table2[Discount]/100)</f>
        <v>0</v>
      </c>
      <c r="R2943" s="10">
        <v>198224</v>
      </c>
      <c r="S2943" s="10">
        <v>31757.71</v>
      </c>
      <c r="T2943" s="4">
        <f>Table2[Profit]/Table2[Sales]</f>
        <v>0.16021122568407459</v>
      </c>
      <c r="U2943" t="s">
        <v>83</v>
      </c>
    </row>
    <row r="2944" spans="1:21" x14ac:dyDescent="0.35">
      <c r="A2944">
        <v>13144</v>
      </c>
      <c r="B2944" s="1">
        <v>45610</v>
      </c>
      <c r="C2944" s="2">
        <f>YEAR(Table2[Order Date])</f>
        <v>2024</v>
      </c>
      <c r="D2944" s="2" t="str">
        <f>TEXT(Table2[Order Date],"mmm")</f>
        <v>Nov</v>
      </c>
      <c r="E2944" t="s">
        <v>5837</v>
      </c>
      <c r="F2944" t="s">
        <v>40</v>
      </c>
      <c r="G2944" t="s">
        <v>103</v>
      </c>
      <c r="H2944" t="str">
        <f>VLOOKUP(Table2[[#This Row],[City]], Table46[], 2, FALSE)</f>
        <v>Gujarat</v>
      </c>
      <c r="I2944" t="s">
        <v>24</v>
      </c>
      <c r="J2944" t="s">
        <v>133</v>
      </c>
      <c r="K2944" t="s">
        <v>5838</v>
      </c>
      <c r="L2944" s="2">
        <v>4</v>
      </c>
      <c r="M2944" s="11">
        <v>72746</v>
      </c>
      <c r="N2944" s="6">
        <v>0</v>
      </c>
      <c r="O2944" s="4">
        <f>Table2[[#This Row],[Discount]]/100</f>
        <v>0</v>
      </c>
      <c r="P2944" s="4" t="str">
        <f>IF(Table2[[#This Row],[Discount%]]=0,"No Discount",
IF(Table2[[#This Row],[Discount%]]&lt;=0.1,"Medium Discount",
IF(Table2[[#This Row],[Discount%]]&lt;=0.2,"High Discount")))</f>
        <v>No Discount</v>
      </c>
      <c r="Q2944" s="9">
        <f>(Table2[Unit_Price]*Table2[Quantity])*(Table2[Discount]/100)</f>
        <v>0</v>
      </c>
      <c r="R2944" s="10">
        <v>290984</v>
      </c>
      <c r="S2944" s="10">
        <v>61010.16</v>
      </c>
      <c r="T2944" s="4">
        <f>Table2[Profit]/Table2[Sales]</f>
        <v>0.20966843537789021</v>
      </c>
      <c r="U2944" t="s">
        <v>33</v>
      </c>
    </row>
    <row r="2945" spans="1:21" x14ac:dyDescent="0.35">
      <c r="A2945">
        <v>13145</v>
      </c>
      <c r="B2945" s="1">
        <v>45353</v>
      </c>
      <c r="C2945" s="2">
        <f>YEAR(Table2[Order Date])</f>
        <v>2024</v>
      </c>
      <c r="D2945" s="2" t="str">
        <f>TEXT(Table2[Order Date],"mmm")</f>
        <v>Mar</v>
      </c>
      <c r="E2945" t="s">
        <v>5839</v>
      </c>
      <c r="F2945" t="s">
        <v>40</v>
      </c>
      <c r="G2945" t="s">
        <v>50</v>
      </c>
      <c r="H2945" t="str">
        <f>VLOOKUP(Table2[[#This Row],[City]], Table46[], 2, FALSE)</f>
        <v>Maharashtra</v>
      </c>
      <c r="I2945" t="s">
        <v>30</v>
      </c>
      <c r="J2945" t="s">
        <v>31</v>
      </c>
      <c r="K2945" t="s">
        <v>5840</v>
      </c>
      <c r="L2945" s="2">
        <v>2</v>
      </c>
      <c r="M2945" s="11">
        <v>7510</v>
      </c>
      <c r="N2945" s="6">
        <v>15</v>
      </c>
      <c r="O2945" s="4">
        <f>Table2[[#This Row],[Discount]]/100</f>
        <v>0.15</v>
      </c>
      <c r="P2945" s="4" t="str">
        <f>IF(Table2[[#This Row],[Discount%]]=0,"No Discount",
IF(Table2[[#This Row],[Discount%]]&lt;=0.1,"Medium Discount",
IF(Table2[[#This Row],[Discount%]]&lt;=0.2,"High Discount")))</f>
        <v>High Discount</v>
      </c>
      <c r="Q2945" s="9">
        <f>(Table2[Unit_Price]*Table2[Quantity])*(Table2[Discount]/100)</f>
        <v>2253</v>
      </c>
      <c r="R2945" s="10">
        <v>12767</v>
      </c>
      <c r="S2945" s="10">
        <v>2840.49</v>
      </c>
      <c r="T2945" s="4">
        <f>Table2[Profit]/Table2[Sales]</f>
        <v>0.22248688023811386</v>
      </c>
      <c r="U2945" t="s">
        <v>33</v>
      </c>
    </row>
    <row r="2946" spans="1:21" x14ac:dyDescent="0.35">
      <c r="A2946">
        <v>13146</v>
      </c>
      <c r="B2946" s="1">
        <v>45859</v>
      </c>
      <c r="C2946" s="2">
        <f>YEAR(Table2[Order Date])</f>
        <v>2025</v>
      </c>
      <c r="D2946" s="2" t="str">
        <f>TEXT(Table2[Order Date],"mmm")</f>
        <v>Jul</v>
      </c>
      <c r="E2946" t="s">
        <v>5841</v>
      </c>
      <c r="F2946" t="s">
        <v>22</v>
      </c>
      <c r="G2946" t="s">
        <v>167</v>
      </c>
      <c r="H2946" t="str">
        <f>VLOOKUP(Table2[[#This Row],[City]], Table46[], 2, FALSE)</f>
        <v>Punjab</v>
      </c>
      <c r="I2946" t="s">
        <v>42</v>
      </c>
      <c r="J2946" t="s">
        <v>51</v>
      </c>
      <c r="K2946" t="s">
        <v>1873</v>
      </c>
      <c r="L2946" s="2">
        <v>5</v>
      </c>
      <c r="M2946" s="11">
        <v>65600</v>
      </c>
      <c r="N2946" s="6">
        <v>10</v>
      </c>
      <c r="O2946" s="4">
        <f>Table2[[#This Row],[Discount]]/100</f>
        <v>0.1</v>
      </c>
      <c r="P2946" s="4" t="str">
        <f>IF(Table2[[#This Row],[Discount%]]=0,"No Discount",
IF(Table2[[#This Row],[Discount%]]&lt;=0.1,"Medium Discount",
IF(Table2[[#This Row],[Discount%]]&lt;=0.2,"High Discount")))</f>
        <v>Medium Discount</v>
      </c>
      <c r="Q2946" s="9">
        <f>(Table2[Unit_Price]*Table2[Quantity])*(Table2[Discount]/100)</f>
        <v>32800</v>
      </c>
      <c r="R2946" s="10">
        <v>295200</v>
      </c>
      <c r="S2946" s="10">
        <v>63951.15</v>
      </c>
      <c r="T2946" s="4">
        <f>Table2[Profit]/Table2[Sales]</f>
        <v>0.21663668699186991</v>
      </c>
      <c r="U2946" t="s">
        <v>20</v>
      </c>
    </row>
    <row r="2947" spans="1:21" x14ac:dyDescent="0.35">
      <c r="A2947">
        <v>13147</v>
      </c>
      <c r="B2947" s="1">
        <v>45278</v>
      </c>
      <c r="C2947" s="2">
        <f>YEAR(Table2[Order Date])</f>
        <v>2023</v>
      </c>
      <c r="D2947" s="2" t="str">
        <f>TEXT(Table2[Order Date],"mmm")</f>
        <v>Dec</v>
      </c>
      <c r="E2947" t="s">
        <v>5842</v>
      </c>
      <c r="F2947" t="s">
        <v>15</v>
      </c>
      <c r="G2947" t="s">
        <v>174</v>
      </c>
      <c r="H2947" t="str">
        <f>VLOOKUP(Table2[[#This Row],[City]], Table46[], 2, FALSE)</f>
        <v>Tamil Nadu</v>
      </c>
      <c r="I2947" t="s">
        <v>30</v>
      </c>
      <c r="J2947" t="s">
        <v>31</v>
      </c>
      <c r="K2947" t="s">
        <v>5843</v>
      </c>
      <c r="L2947" s="2">
        <v>2</v>
      </c>
      <c r="M2947" s="11">
        <v>55871</v>
      </c>
      <c r="N2947" s="6">
        <v>0</v>
      </c>
      <c r="O2947" s="4">
        <f>Table2[[#This Row],[Discount]]/100</f>
        <v>0</v>
      </c>
      <c r="P2947" s="4" t="str">
        <f>IF(Table2[[#This Row],[Discount%]]=0,"No Discount",
IF(Table2[[#This Row],[Discount%]]&lt;=0.1,"Medium Discount",
IF(Table2[[#This Row],[Discount%]]&lt;=0.2,"High Discount")))</f>
        <v>No Discount</v>
      </c>
      <c r="Q2947" s="9">
        <f>(Table2[Unit_Price]*Table2[Quantity])*(Table2[Discount]/100)</f>
        <v>0</v>
      </c>
      <c r="R2947" s="10">
        <v>111742</v>
      </c>
      <c r="S2947" s="10">
        <v>11119.41</v>
      </c>
      <c r="T2947" s="4">
        <f>Table2[Profit]/Table2[Sales]</f>
        <v>9.9509674070626983E-2</v>
      </c>
      <c r="U2947" t="s">
        <v>38</v>
      </c>
    </row>
    <row r="2948" spans="1:21" x14ac:dyDescent="0.35">
      <c r="A2948">
        <v>13148</v>
      </c>
      <c r="B2948" s="1">
        <v>45623</v>
      </c>
      <c r="C2948" s="2">
        <f>YEAR(Table2[Order Date])</f>
        <v>2024</v>
      </c>
      <c r="D2948" s="2" t="str">
        <f>TEXT(Table2[Order Date],"mmm")</f>
        <v>Nov</v>
      </c>
      <c r="E2948" t="s">
        <v>5844</v>
      </c>
      <c r="F2948" t="s">
        <v>40</v>
      </c>
      <c r="G2948" t="s">
        <v>41</v>
      </c>
      <c r="H2948" t="str">
        <f>VLOOKUP(Table2[[#This Row],[City]], Table46[], 2, FALSE)</f>
        <v>Maharashtra</v>
      </c>
      <c r="I2948" t="s">
        <v>96</v>
      </c>
      <c r="J2948" t="s">
        <v>97</v>
      </c>
      <c r="K2948" t="s">
        <v>5845</v>
      </c>
      <c r="L2948" s="2">
        <v>3</v>
      </c>
      <c r="M2948" s="11">
        <v>30928</v>
      </c>
      <c r="N2948" s="6">
        <v>0</v>
      </c>
      <c r="O2948" s="4">
        <f>Table2[[#This Row],[Discount]]/100</f>
        <v>0</v>
      </c>
      <c r="P2948" s="4" t="str">
        <f>IF(Table2[[#This Row],[Discount%]]=0,"No Discount",
IF(Table2[[#This Row],[Discount%]]&lt;=0.1,"Medium Discount",
IF(Table2[[#This Row],[Discount%]]&lt;=0.2,"High Discount")))</f>
        <v>No Discount</v>
      </c>
      <c r="Q2948" s="9">
        <f>(Table2[Unit_Price]*Table2[Quantity])*(Table2[Discount]/100)</f>
        <v>0</v>
      </c>
      <c r="R2948" s="10">
        <v>92784</v>
      </c>
      <c r="S2948" s="10">
        <v>18735.52</v>
      </c>
      <c r="T2948" s="4">
        <f>Table2[Profit]/Table2[Sales]</f>
        <v>0.20192619417140886</v>
      </c>
      <c r="U2948" t="s">
        <v>38</v>
      </c>
    </row>
    <row r="2949" spans="1:21" x14ac:dyDescent="0.35">
      <c r="A2949">
        <v>13150</v>
      </c>
      <c r="B2949" s="1">
        <v>45543</v>
      </c>
      <c r="C2949" s="2">
        <f>YEAR(Table2[Order Date])</f>
        <v>2024</v>
      </c>
      <c r="D2949" s="2" t="str">
        <f>TEXT(Table2[Order Date],"mmm")</f>
        <v>Sep</v>
      </c>
      <c r="E2949" t="s">
        <v>5847</v>
      </c>
      <c r="F2949" t="s">
        <v>15</v>
      </c>
      <c r="G2949" t="s">
        <v>93</v>
      </c>
      <c r="H2949" t="str">
        <f>VLOOKUP(Table2[[#This Row],[City]], Table46[], 2, FALSE)</f>
        <v>Tamil Nadu</v>
      </c>
      <c r="I2949" t="s">
        <v>46</v>
      </c>
      <c r="J2949" t="s">
        <v>209</v>
      </c>
      <c r="K2949" t="s">
        <v>5848</v>
      </c>
      <c r="L2949" s="2">
        <v>5</v>
      </c>
      <c r="M2949" s="11">
        <v>38537</v>
      </c>
      <c r="N2949" s="6">
        <v>0</v>
      </c>
      <c r="O2949" s="4">
        <f>Table2[[#This Row],[Discount]]/100</f>
        <v>0</v>
      </c>
      <c r="P2949" s="4" t="str">
        <f>IF(Table2[[#This Row],[Discount%]]=0,"No Discount",
IF(Table2[[#This Row],[Discount%]]&lt;=0.1,"Medium Discount",
IF(Table2[[#This Row],[Discount%]]&lt;=0.2,"High Discount")))</f>
        <v>No Discount</v>
      </c>
      <c r="Q2949" s="9">
        <f>(Table2[Unit_Price]*Table2[Quantity])*(Table2[Discount]/100)</f>
        <v>0</v>
      </c>
      <c r="R2949" s="10">
        <v>192685</v>
      </c>
      <c r="S2949" s="10">
        <v>15406.56</v>
      </c>
      <c r="T2949" s="4">
        <f>Table2[Profit]/Table2[Sales]</f>
        <v>7.9957235903158008E-2</v>
      </c>
      <c r="U2949" t="s">
        <v>72</v>
      </c>
    </row>
    <row r="2950" spans="1:21" x14ac:dyDescent="0.35">
      <c r="A2950">
        <v>13151</v>
      </c>
      <c r="B2950" s="1">
        <v>45812</v>
      </c>
      <c r="C2950" s="2">
        <f>YEAR(Table2[Order Date])</f>
        <v>2025</v>
      </c>
      <c r="D2950" s="2" t="str">
        <f>TEXT(Table2[Order Date],"mmm")</f>
        <v>Jun</v>
      </c>
      <c r="E2950" t="s">
        <v>5849</v>
      </c>
      <c r="F2950" t="s">
        <v>40</v>
      </c>
      <c r="G2950" t="s">
        <v>110</v>
      </c>
      <c r="H2950" t="str">
        <f>VLOOKUP(Table2[[#This Row],[City]], Table46[], 2, FALSE)</f>
        <v>Gujarat</v>
      </c>
      <c r="I2950" t="s">
        <v>96</v>
      </c>
      <c r="J2950" t="s">
        <v>156</v>
      </c>
      <c r="K2950" t="s">
        <v>5850</v>
      </c>
      <c r="L2950" s="2">
        <v>4</v>
      </c>
      <c r="M2950" s="11">
        <v>25860</v>
      </c>
      <c r="N2950" s="6">
        <v>0</v>
      </c>
      <c r="O2950" s="4">
        <f>Table2[[#This Row],[Discount]]/100</f>
        <v>0</v>
      </c>
      <c r="P2950" s="4" t="str">
        <f>IF(Table2[[#This Row],[Discount%]]=0,"No Discount",
IF(Table2[[#This Row],[Discount%]]&lt;=0.1,"Medium Discount",
IF(Table2[[#This Row],[Discount%]]&lt;=0.2,"High Discount")))</f>
        <v>No Discount</v>
      </c>
      <c r="Q2950" s="9">
        <f>(Table2[Unit_Price]*Table2[Quantity])*(Table2[Discount]/100)</f>
        <v>0</v>
      </c>
      <c r="R2950" s="10">
        <v>103440</v>
      </c>
      <c r="S2950" s="10">
        <v>16828.939999999999</v>
      </c>
      <c r="T2950" s="4">
        <f>Table2[Profit]/Table2[Sales]</f>
        <v>0.16269276875483371</v>
      </c>
      <c r="U2950" t="s">
        <v>33</v>
      </c>
    </row>
    <row r="2951" spans="1:21" x14ac:dyDescent="0.35">
      <c r="A2951">
        <v>13152</v>
      </c>
      <c r="B2951" s="1">
        <v>45656</v>
      </c>
      <c r="C2951" s="2">
        <f>YEAR(Table2[Order Date])</f>
        <v>2024</v>
      </c>
      <c r="D2951" s="2" t="str">
        <f>TEXT(Table2[Order Date],"mmm")</f>
        <v>Dec</v>
      </c>
      <c r="E2951" t="s">
        <v>5851</v>
      </c>
      <c r="F2951" t="s">
        <v>15</v>
      </c>
      <c r="G2951" t="s">
        <v>68</v>
      </c>
      <c r="H2951" t="str">
        <f>VLOOKUP(Table2[[#This Row],[City]], Table46[], 2, FALSE)</f>
        <v>Telangana</v>
      </c>
      <c r="I2951" t="s">
        <v>69</v>
      </c>
      <c r="J2951" t="s">
        <v>115</v>
      </c>
      <c r="K2951" t="s">
        <v>5852</v>
      </c>
      <c r="L2951" s="2">
        <v>5</v>
      </c>
      <c r="M2951" s="11">
        <v>58759</v>
      </c>
      <c r="N2951" s="6">
        <v>20</v>
      </c>
      <c r="O2951" s="4">
        <f>Table2[[#This Row],[Discount]]/100</f>
        <v>0.2</v>
      </c>
      <c r="P2951" s="4" t="str">
        <f>IF(Table2[[#This Row],[Discount%]]=0,"No Discount",
IF(Table2[[#This Row],[Discount%]]&lt;=0.1,"Medium Discount",
IF(Table2[[#This Row],[Discount%]]&lt;=0.2,"High Discount")))</f>
        <v>High Discount</v>
      </c>
      <c r="Q2951" s="9">
        <f>(Table2[Unit_Price]*Table2[Quantity])*(Table2[Discount]/100)</f>
        <v>58759</v>
      </c>
      <c r="R2951" s="10">
        <v>235036</v>
      </c>
      <c r="S2951" s="10">
        <v>18424.080000000002</v>
      </c>
      <c r="T2951" s="4">
        <f>Table2[Profit]/Table2[Sales]</f>
        <v>7.8388332000204231E-2</v>
      </c>
      <c r="U2951" t="s">
        <v>72</v>
      </c>
    </row>
    <row r="2952" spans="1:21" x14ac:dyDescent="0.35">
      <c r="A2952">
        <v>13153</v>
      </c>
      <c r="B2952" s="1">
        <v>45917</v>
      </c>
      <c r="C2952" s="2">
        <f>YEAR(Table2[Order Date])</f>
        <v>2025</v>
      </c>
      <c r="D2952" s="2" t="str">
        <f>TEXT(Table2[Order Date],"mmm")</f>
        <v>Sep</v>
      </c>
      <c r="E2952" t="s">
        <v>5853</v>
      </c>
      <c r="F2952" t="s">
        <v>22</v>
      </c>
      <c r="G2952" t="s">
        <v>167</v>
      </c>
      <c r="H2952" t="str">
        <f>VLOOKUP(Table2[[#This Row],[City]], Table46[], 2, FALSE)</f>
        <v>Punjab</v>
      </c>
      <c r="I2952" t="s">
        <v>42</v>
      </c>
      <c r="J2952" t="s">
        <v>43</v>
      </c>
      <c r="K2952" t="s">
        <v>5854</v>
      </c>
      <c r="L2952" s="2">
        <v>4</v>
      </c>
      <c r="M2952" s="11">
        <v>932</v>
      </c>
      <c r="N2952" s="6">
        <v>20</v>
      </c>
      <c r="O2952" s="4">
        <f>Table2[[#This Row],[Discount]]/100</f>
        <v>0.2</v>
      </c>
      <c r="P2952" s="4" t="str">
        <f>IF(Table2[[#This Row],[Discount%]]=0,"No Discount",
IF(Table2[[#This Row],[Discount%]]&lt;=0.1,"Medium Discount",
IF(Table2[[#This Row],[Discount%]]&lt;=0.2,"High Discount")))</f>
        <v>High Discount</v>
      </c>
      <c r="Q2952" s="9">
        <f>(Table2[Unit_Price]*Table2[Quantity])*(Table2[Discount]/100)</f>
        <v>745.6</v>
      </c>
      <c r="R2952" s="10">
        <v>2982.4</v>
      </c>
      <c r="S2952" s="10">
        <v>712.76</v>
      </c>
      <c r="T2952" s="4">
        <f>Table2[Profit]/Table2[Sales]</f>
        <v>0.2389887339055794</v>
      </c>
      <c r="U2952" t="s">
        <v>72</v>
      </c>
    </row>
    <row r="2953" spans="1:21" x14ac:dyDescent="0.35">
      <c r="A2953">
        <v>13155</v>
      </c>
      <c r="B2953" s="1">
        <v>45541</v>
      </c>
      <c r="C2953" s="2">
        <f>YEAR(Table2[Order Date])</f>
        <v>2024</v>
      </c>
      <c r="D2953" s="2" t="str">
        <f>TEXT(Table2[Order Date],"mmm")</f>
        <v>Sep</v>
      </c>
      <c r="E2953" t="s">
        <v>5856</v>
      </c>
      <c r="F2953" t="s">
        <v>22</v>
      </c>
      <c r="G2953" t="s">
        <v>74</v>
      </c>
      <c r="H2953" t="str">
        <f>VLOOKUP(Table2[[#This Row],[City]], Table46[], 2, FALSE)</f>
        <v>Chandigarh</v>
      </c>
      <c r="I2953" t="s">
        <v>42</v>
      </c>
      <c r="J2953" t="s">
        <v>446</v>
      </c>
      <c r="K2953" t="s">
        <v>5045</v>
      </c>
      <c r="L2953" s="2">
        <v>4</v>
      </c>
      <c r="M2953" s="11">
        <v>74267</v>
      </c>
      <c r="N2953" s="6">
        <v>15</v>
      </c>
      <c r="O2953" s="4">
        <f>Table2[[#This Row],[Discount]]/100</f>
        <v>0.15</v>
      </c>
      <c r="P2953" s="4" t="str">
        <f>IF(Table2[[#This Row],[Discount%]]=0,"No Discount",
IF(Table2[[#This Row],[Discount%]]&lt;=0.1,"Medium Discount",
IF(Table2[[#This Row],[Discount%]]&lt;=0.2,"High Discount")))</f>
        <v>High Discount</v>
      </c>
      <c r="Q2953" s="9">
        <f>(Table2[Unit_Price]*Table2[Quantity])*(Table2[Discount]/100)</f>
        <v>44560.2</v>
      </c>
      <c r="R2953" s="10">
        <v>252507.8</v>
      </c>
      <c r="S2953" s="10">
        <v>47461.3</v>
      </c>
      <c r="T2953" s="4">
        <f>Table2[Profit]/Table2[Sales]</f>
        <v>0.18795973827343157</v>
      </c>
      <c r="U2953" t="s">
        <v>72</v>
      </c>
    </row>
    <row r="2954" spans="1:21" x14ac:dyDescent="0.35">
      <c r="A2954">
        <v>13156</v>
      </c>
      <c r="B2954" s="1">
        <v>45437</v>
      </c>
      <c r="C2954" s="2">
        <f>YEAR(Table2[Order Date])</f>
        <v>2024</v>
      </c>
      <c r="D2954" s="2" t="str">
        <f>TEXT(Table2[Order Date],"mmm")</f>
        <v>May</v>
      </c>
      <c r="E2954" t="s">
        <v>5857</v>
      </c>
      <c r="F2954" t="s">
        <v>40</v>
      </c>
      <c r="G2954" t="s">
        <v>62</v>
      </c>
      <c r="H2954" t="str">
        <f>VLOOKUP(Table2[[#This Row],[City]], Table46[], 2, FALSE)</f>
        <v>Goa</v>
      </c>
      <c r="I2954" t="s">
        <v>129</v>
      </c>
      <c r="J2954" t="s">
        <v>130</v>
      </c>
      <c r="K2954" t="s">
        <v>5858</v>
      </c>
      <c r="L2954" s="2">
        <v>5</v>
      </c>
      <c r="M2954" s="11">
        <v>31541</v>
      </c>
      <c r="N2954" s="6">
        <v>5</v>
      </c>
      <c r="O2954" s="4">
        <f>Table2[[#This Row],[Discount]]/100</f>
        <v>0.05</v>
      </c>
      <c r="P2954" s="4" t="str">
        <f>IF(Table2[[#This Row],[Discount%]]=0,"No Discount",
IF(Table2[[#This Row],[Discount%]]&lt;=0.1,"Medium Discount",
IF(Table2[[#This Row],[Discount%]]&lt;=0.2,"High Discount")))</f>
        <v>Medium Discount</v>
      </c>
      <c r="Q2954" s="9">
        <f>(Table2[Unit_Price]*Table2[Quantity])*(Table2[Discount]/100)</f>
        <v>7885.25</v>
      </c>
      <c r="R2954" s="10">
        <v>149819.75</v>
      </c>
      <c r="S2954" s="10">
        <v>19113.2</v>
      </c>
      <c r="T2954" s="4">
        <f>Table2[Profit]/Table2[Sales]</f>
        <v>0.12757463552035028</v>
      </c>
      <c r="U2954" t="s">
        <v>20</v>
      </c>
    </row>
    <row r="2955" spans="1:21" x14ac:dyDescent="0.35">
      <c r="A2955">
        <v>13157</v>
      </c>
      <c r="B2955" s="1">
        <v>45344</v>
      </c>
      <c r="C2955" s="2">
        <f>YEAR(Table2[Order Date])</f>
        <v>2024</v>
      </c>
      <c r="D2955" s="2" t="str">
        <f>TEXT(Table2[Order Date],"mmm")</f>
        <v>Feb</v>
      </c>
      <c r="E2955" t="s">
        <v>5859</v>
      </c>
      <c r="F2955" t="s">
        <v>22</v>
      </c>
      <c r="G2955" t="s">
        <v>167</v>
      </c>
      <c r="H2955" t="str">
        <f>VLOOKUP(Table2[[#This Row],[City]], Table46[], 2, FALSE)</f>
        <v>Punjab</v>
      </c>
      <c r="I2955" t="s">
        <v>24</v>
      </c>
      <c r="J2955" t="s">
        <v>107</v>
      </c>
      <c r="K2955" t="s">
        <v>5860</v>
      </c>
      <c r="L2955" s="2">
        <v>4</v>
      </c>
      <c r="M2955" s="11">
        <v>18626</v>
      </c>
      <c r="N2955" s="6">
        <v>20</v>
      </c>
      <c r="O2955" s="4">
        <f>Table2[[#This Row],[Discount]]/100</f>
        <v>0.2</v>
      </c>
      <c r="P2955" s="4" t="str">
        <f>IF(Table2[[#This Row],[Discount%]]=0,"No Discount",
IF(Table2[[#This Row],[Discount%]]&lt;=0.1,"Medium Discount",
IF(Table2[[#This Row],[Discount%]]&lt;=0.2,"High Discount")))</f>
        <v>High Discount</v>
      </c>
      <c r="Q2955" s="9">
        <f>(Table2[Unit_Price]*Table2[Quantity])*(Table2[Discount]/100)</f>
        <v>14900.800000000001</v>
      </c>
      <c r="R2955" s="10">
        <v>59603.199999999997</v>
      </c>
      <c r="S2955" s="10">
        <v>4144.46</v>
      </c>
      <c r="T2955" s="4">
        <f>Table2[Profit]/Table2[Sales]</f>
        <v>6.9534186083968649E-2</v>
      </c>
      <c r="U2955" t="s">
        <v>83</v>
      </c>
    </row>
    <row r="2956" spans="1:21" x14ac:dyDescent="0.35">
      <c r="A2956">
        <v>13158</v>
      </c>
      <c r="B2956" s="1">
        <v>45615</v>
      </c>
      <c r="C2956" s="2">
        <f>YEAR(Table2[Order Date])</f>
        <v>2024</v>
      </c>
      <c r="D2956" s="2" t="str">
        <f>TEXT(Table2[Order Date],"mmm")</f>
        <v>Nov</v>
      </c>
      <c r="E2956" t="s">
        <v>5861</v>
      </c>
      <c r="F2956" t="s">
        <v>15</v>
      </c>
      <c r="G2956" t="s">
        <v>68</v>
      </c>
      <c r="H2956" t="str">
        <f>VLOOKUP(Table2[[#This Row],[City]], Table46[], 2, FALSE)</f>
        <v>Telangana</v>
      </c>
      <c r="I2956" t="s">
        <v>24</v>
      </c>
      <c r="J2956" t="s">
        <v>107</v>
      </c>
      <c r="K2956" t="s">
        <v>5862</v>
      </c>
      <c r="L2956" s="2">
        <v>4</v>
      </c>
      <c r="M2956" s="11">
        <v>57679</v>
      </c>
      <c r="N2956" s="6">
        <v>15</v>
      </c>
      <c r="O2956" s="4">
        <f>Table2[[#This Row],[Discount]]/100</f>
        <v>0.15</v>
      </c>
      <c r="P2956" s="4" t="str">
        <f>IF(Table2[[#This Row],[Discount%]]=0,"No Discount",
IF(Table2[[#This Row],[Discount%]]&lt;=0.1,"Medium Discount",
IF(Table2[[#This Row],[Discount%]]&lt;=0.2,"High Discount")))</f>
        <v>High Discount</v>
      </c>
      <c r="Q2956" s="9">
        <f>(Table2[Unit_Price]*Table2[Quantity])*(Table2[Discount]/100)</f>
        <v>34607.4</v>
      </c>
      <c r="R2956" s="10">
        <v>196108.6</v>
      </c>
      <c r="S2956" s="10">
        <v>14044.21</v>
      </c>
      <c r="T2956" s="4">
        <f>Table2[Profit]/Table2[Sales]</f>
        <v>7.1614452400353676E-2</v>
      </c>
      <c r="U2956" t="s">
        <v>33</v>
      </c>
    </row>
    <row r="2957" spans="1:21" x14ac:dyDescent="0.35">
      <c r="A2957">
        <v>13159</v>
      </c>
      <c r="B2957" s="1">
        <v>45411</v>
      </c>
      <c r="C2957" s="2">
        <f>YEAR(Table2[Order Date])</f>
        <v>2024</v>
      </c>
      <c r="D2957" s="2" t="str">
        <f>TEXT(Table2[Order Date],"mmm")</f>
        <v>Apr</v>
      </c>
      <c r="E2957" t="s">
        <v>5863</v>
      </c>
      <c r="F2957" t="s">
        <v>22</v>
      </c>
      <c r="G2957" t="s">
        <v>167</v>
      </c>
      <c r="H2957" t="str">
        <f>VLOOKUP(Table2[[#This Row],[City]], Table46[], 2, FALSE)</f>
        <v>Punjab</v>
      </c>
      <c r="I2957" t="s">
        <v>46</v>
      </c>
      <c r="J2957" t="s">
        <v>209</v>
      </c>
      <c r="K2957" t="s">
        <v>4198</v>
      </c>
      <c r="L2957" s="2">
        <v>1</v>
      </c>
      <c r="M2957" s="11">
        <v>32555</v>
      </c>
      <c r="N2957" s="6">
        <v>10</v>
      </c>
      <c r="O2957" s="4">
        <f>Table2[[#This Row],[Discount]]/100</f>
        <v>0.1</v>
      </c>
      <c r="P2957" s="4" t="str">
        <f>IF(Table2[[#This Row],[Discount%]]=0,"No Discount",
IF(Table2[[#This Row],[Discount%]]&lt;=0.1,"Medium Discount",
IF(Table2[[#This Row],[Discount%]]&lt;=0.2,"High Discount")))</f>
        <v>Medium Discount</v>
      </c>
      <c r="Q2957" s="9">
        <f>(Table2[Unit_Price]*Table2[Quantity])*(Table2[Discount]/100)</f>
        <v>3255.5</v>
      </c>
      <c r="R2957" s="10">
        <v>29299.5</v>
      </c>
      <c r="S2957" s="10">
        <v>3886.88</v>
      </c>
      <c r="T2957" s="4">
        <f>Table2[Profit]/Table2[Sales]</f>
        <v>0.13266028430519292</v>
      </c>
      <c r="U2957" t="s">
        <v>33</v>
      </c>
    </row>
    <row r="2958" spans="1:21" x14ac:dyDescent="0.35">
      <c r="A2958">
        <v>13160</v>
      </c>
      <c r="B2958" s="1">
        <v>45228</v>
      </c>
      <c r="C2958" s="2">
        <f>YEAR(Table2[Order Date])</f>
        <v>2023</v>
      </c>
      <c r="D2958" s="2" t="str">
        <f>TEXT(Table2[Order Date],"mmm")</f>
        <v>Oct</v>
      </c>
      <c r="E2958" t="s">
        <v>5864</v>
      </c>
      <c r="F2958" t="s">
        <v>40</v>
      </c>
      <c r="G2958" t="s">
        <v>62</v>
      </c>
      <c r="H2958" t="str">
        <f>VLOOKUP(Table2[[#This Row],[City]], Table46[], 2, FALSE)</f>
        <v>Goa</v>
      </c>
      <c r="I2958" t="s">
        <v>86</v>
      </c>
      <c r="J2958" t="s">
        <v>118</v>
      </c>
      <c r="K2958" t="s">
        <v>2527</v>
      </c>
      <c r="L2958" s="2">
        <v>2</v>
      </c>
      <c r="M2958" s="11">
        <v>70884</v>
      </c>
      <c r="N2958" s="6">
        <v>20</v>
      </c>
      <c r="O2958" s="4">
        <f>Table2[[#This Row],[Discount]]/100</f>
        <v>0.2</v>
      </c>
      <c r="P2958" s="4" t="str">
        <f>IF(Table2[[#This Row],[Discount%]]=0,"No Discount",
IF(Table2[[#This Row],[Discount%]]&lt;=0.1,"Medium Discount",
IF(Table2[[#This Row],[Discount%]]&lt;=0.2,"High Discount")))</f>
        <v>High Discount</v>
      </c>
      <c r="Q2958" s="9">
        <f>(Table2[Unit_Price]*Table2[Quantity])*(Table2[Discount]/100)</f>
        <v>28353.600000000002</v>
      </c>
      <c r="R2958" s="10">
        <v>113414.39999999999</v>
      </c>
      <c r="S2958" s="10">
        <v>17484.96</v>
      </c>
      <c r="T2958" s="4">
        <f>Table2[Profit]/Table2[Sales]</f>
        <v>0.15416878280006771</v>
      </c>
      <c r="U2958" t="s">
        <v>33</v>
      </c>
    </row>
    <row r="2959" spans="1:21" x14ac:dyDescent="0.35">
      <c r="A2959">
        <v>13161</v>
      </c>
      <c r="B2959" s="1">
        <v>45256</v>
      </c>
      <c r="C2959" s="2">
        <f>YEAR(Table2[Order Date])</f>
        <v>2023</v>
      </c>
      <c r="D2959" s="2" t="str">
        <f>TEXT(Table2[Order Date],"mmm")</f>
        <v>Nov</v>
      </c>
      <c r="E2959" t="s">
        <v>5865</v>
      </c>
      <c r="F2959" t="s">
        <v>22</v>
      </c>
      <c r="G2959" t="s">
        <v>23</v>
      </c>
      <c r="H2959" t="str">
        <f>VLOOKUP(Table2[[#This Row],[City]], Table46[], 2, FALSE)</f>
        <v>Delhi</v>
      </c>
      <c r="I2959" t="s">
        <v>75</v>
      </c>
      <c r="J2959" t="s">
        <v>240</v>
      </c>
      <c r="K2959" t="s">
        <v>2724</v>
      </c>
      <c r="L2959" s="2">
        <v>3</v>
      </c>
      <c r="M2959" s="11">
        <v>37434</v>
      </c>
      <c r="N2959" s="6">
        <v>5</v>
      </c>
      <c r="O2959" s="4">
        <f>Table2[[#This Row],[Discount]]/100</f>
        <v>0.05</v>
      </c>
      <c r="P2959" s="4" t="str">
        <f>IF(Table2[[#This Row],[Discount%]]=0,"No Discount",
IF(Table2[[#This Row],[Discount%]]&lt;=0.1,"Medium Discount",
IF(Table2[[#This Row],[Discount%]]&lt;=0.2,"High Discount")))</f>
        <v>Medium Discount</v>
      </c>
      <c r="Q2959" s="9">
        <f>(Table2[Unit_Price]*Table2[Quantity])*(Table2[Discount]/100)</f>
        <v>5615.1</v>
      </c>
      <c r="R2959" s="10">
        <v>106686.9</v>
      </c>
      <c r="S2959" s="10">
        <v>5726.62</v>
      </c>
      <c r="T2959" s="4">
        <f>Table2[Profit]/Table2[Sales]</f>
        <v>5.367688066669854E-2</v>
      </c>
      <c r="U2959" t="s">
        <v>33</v>
      </c>
    </row>
    <row r="2960" spans="1:21" x14ac:dyDescent="0.35">
      <c r="A2960">
        <v>13162</v>
      </c>
      <c r="B2960" s="1">
        <v>45830</v>
      </c>
      <c r="C2960" s="2">
        <f>YEAR(Table2[Order Date])</f>
        <v>2025</v>
      </c>
      <c r="D2960" s="2" t="str">
        <f>TEXT(Table2[Order Date],"mmm")</f>
        <v>Jun</v>
      </c>
      <c r="E2960" t="s">
        <v>5866</v>
      </c>
      <c r="F2960" t="s">
        <v>40</v>
      </c>
      <c r="G2960" t="s">
        <v>41</v>
      </c>
      <c r="H2960" t="str">
        <f>VLOOKUP(Table2[[#This Row],[City]], Table46[], 2, FALSE)</f>
        <v>Maharashtra</v>
      </c>
      <c r="I2960" t="s">
        <v>42</v>
      </c>
      <c r="J2960" t="s">
        <v>43</v>
      </c>
      <c r="K2960" t="s">
        <v>3759</v>
      </c>
      <c r="L2960" s="2">
        <v>1</v>
      </c>
      <c r="M2960" s="11">
        <v>71307</v>
      </c>
      <c r="N2960" s="6">
        <v>0</v>
      </c>
      <c r="O2960" s="4">
        <f>Table2[[#This Row],[Discount]]/100</f>
        <v>0</v>
      </c>
      <c r="P2960" s="4" t="str">
        <f>IF(Table2[[#This Row],[Discount%]]=0,"No Discount",
IF(Table2[[#This Row],[Discount%]]&lt;=0.1,"Medium Discount",
IF(Table2[[#This Row],[Discount%]]&lt;=0.2,"High Discount")))</f>
        <v>No Discount</v>
      </c>
      <c r="Q2960" s="9">
        <f>(Table2[Unit_Price]*Table2[Quantity])*(Table2[Discount]/100)</f>
        <v>0</v>
      </c>
      <c r="R2960" s="10">
        <v>71307</v>
      </c>
      <c r="S2960" s="10">
        <v>3732.36</v>
      </c>
      <c r="T2960" s="4">
        <f>Table2[Profit]/Table2[Sales]</f>
        <v>5.2342126298960831E-2</v>
      </c>
      <c r="U2960" t="s">
        <v>83</v>
      </c>
    </row>
    <row r="2961" spans="1:21" x14ac:dyDescent="0.35">
      <c r="A2961">
        <v>13164</v>
      </c>
      <c r="B2961" s="1">
        <v>45618</v>
      </c>
      <c r="C2961" s="2">
        <f>YEAR(Table2[Order Date])</f>
        <v>2024</v>
      </c>
      <c r="D2961" s="2" t="str">
        <f>TEXT(Table2[Order Date],"mmm")</f>
        <v>Nov</v>
      </c>
      <c r="E2961" t="s">
        <v>5867</v>
      </c>
      <c r="F2961" t="s">
        <v>15</v>
      </c>
      <c r="G2961" t="s">
        <v>174</v>
      </c>
      <c r="H2961" t="str">
        <f>VLOOKUP(Table2[[#This Row],[City]], Table46[], 2, FALSE)</f>
        <v>Tamil Nadu</v>
      </c>
      <c r="I2961" t="s">
        <v>30</v>
      </c>
      <c r="J2961" t="s">
        <v>65</v>
      </c>
      <c r="K2961" t="s">
        <v>5868</v>
      </c>
      <c r="L2961" s="2">
        <v>5</v>
      </c>
      <c r="M2961" s="11">
        <v>72434</v>
      </c>
      <c r="N2961" s="6">
        <v>10</v>
      </c>
      <c r="O2961" s="4">
        <f>Table2[[#This Row],[Discount]]/100</f>
        <v>0.1</v>
      </c>
      <c r="P2961" s="4" t="str">
        <f>IF(Table2[[#This Row],[Discount%]]=0,"No Discount",
IF(Table2[[#This Row],[Discount%]]&lt;=0.1,"Medium Discount",
IF(Table2[[#This Row],[Discount%]]&lt;=0.2,"High Discount")))</f>
        <v>Medium Discount</v>
      </c>
      <c r="Q2961" s="9">
        <f>(Table2[Unit_Price]*Table2[Quantity])*(Table2[Discount]/100)</f>
        <v>36217</v>
      </c>
      <c r="R2961" s="10">
        <v>325953</v>
      </c>
      <c r="S2961" s="10">
        <v>21190.7</v>
      </c>
      <c r="T2961" s="4">
        <f>Table2[Profit]/Table2[Sales]</f>
        <v>6.501152006577636E-2</v>
      </c>
      <c r="U2961" t="s">
        <v>83</v>
      </c>
    </row>
    <row r="2962" spans="1:21" x14ac:dyDescent="0.35">
      <c r="A2962">
        <v>13165</v>
      </c>
      <c r="B2962" s="1">
        <v>45589</v>
      </c>
      <c r="C2962" s="2">
        <f>YEAR(Table2[Order Date])</f>
        <v>2024</v>
      </c>
      <c r="D2962" s="2" t="str">
        <f>TEXT(Table2[Order Date],"mmm")</f>
        <v>Oct</v>
      </c>
      <c r="E2962" t="s">
        <v>5869</v>
      </c>
      <c r="F2962" t="s">
        <v>40</v>
      </c>
      <c r="G2962" t="s">
        <v>62</v>
      </c>
      <c r="H2962" t="str">
        <f>VLOOKUP(Table2[[#This Row],[City]], Table46[], 2, FALSE)</f>
        <v>Goa</v>
      </c>
      <c r="I2962" t="s">
        <v>24</v>
      </c>
      <c r="J2962" t="s">
        <v>107</v>
      </c>
      <c r="K2962" t="s">
        <v>5870</v>
      </c>
      <c r="L2962" s="2">
        <v>2</v>
      </c>
      <c r="M2962" s="11">
        <v>48160</v>
      </c>
      <c r="N2962" s="6">
        <v>15</v>
      </c>
      <c r="O2962" s="4">
        <f>Table2[[#This Row],[Discount]]/100</f>
        <v>0.15</v>
      </c>
      <c r="P2962" s="4" t="str">
        <f>IF(Table2[[#This Row],[Discount%]]=0,"No Discount",
IF(Table2[[#This Row],[Discount%]]&lt;=0.1,"Medium Discount",
IF(Table2[[#This Row],[Discount%]]&lt;=0.2,"High Discount")))</f>
        <v>High Discount</v>
      </c>
      <c r="Q2962" s="9">
        <f>(Table2[Unit_Price]*Table2[Quantity])*(Table2[Discount]/100)</f>
        <v>14448</v>
      </c>
      <c r="R2962" s="10">
        <v>81872</v>
      </c>
      <c r="S2962" s="10">
        <v>12869.54</v>
      </c>
      <c r="T2962" s="4">
        <f>Table2[Profit]/Table2[Sales]</f>
        <v>0.15719098104358023</v>
      </c>
      <c r="U2962" t="s">
        <v>38</v>
      </c>
    </row>
    <row r="2963" spans="1:21" x14ac:dyDescent="0.35">
      <c r="A2963">
        <v>13166</v>
      </c>
      <c r="B2963" s="1">
        <v>45507</v>
      </c>
      <c r="C2963" s="2">
        <f>YEAR(Table2[Order Date])</f>
        <v>2024</v>
      </c>
      <c r="D2963" s="2" t="str">
        <f>TEXT(Table2[Order Date],"mmm")</f>
        <v>Aug</v>
      </c>
      <c r="E2963" t="s">
        <v>5871</v>
      </c>
      <c r="F2963" t="s">
        <v>28</v>
      </c>
      <c r="G2963" t="s">
        <v>114</v>
      </c>
      <c r="H2963" t="str">
        <f>VLOOKUP(Table2[[#This Row],[City]], Table46[], 2, FALSE)</f>
        <v>Jharkhand</v>
      </c>
      <c r="I2963" t="s">
        <v>42</v>
      </c>
      <c r="J2963" t="s">
        <v>51</v>
      </c>
      <c r="K2963" t="s">
        <v>822</v>
      </c>
      <c r="L2963" s="2">
        <v>2</v>
      </c>
      <c r="M2963" s="11">
        <v>65492</v>
      </c>
      <c r="N2963" s="6">
        <v>20</v>
      </c>
      <c r="O2963" s="4">
        <f>Table2[[#This Row],[Discount]]/100</f>
        <v>0.2</v>
      </c>
      <c r="P2963" s="4" t="str">
        <f>IF(Table2[[#This Row],[Discount%]]=0,"No Discount",
IF(Table2[[#This Row],[Discount%]]&lt;=0.1,"Medium Discount",
IF(Table2[[#This Row],[Discount%]]&lt;=0.2,"High Discount")))</f>
        <v>High Discount</v>
      </c>
      <c r="Q2963" s="9">
        <f>(Table2[Unit_Price]*Table2[Quantity])*(Table2[Discount]/100)</f>
        <v>26196.800000000003</v>
      </c>
      <c r="R2963" s="10">
        <v>104787.2</v>
      </c>
      <c r="S2963" s="10">
        <v>15070.65</v>
      </c>
      <c r="T2963" s="4">
        <f>Table2[Profit]/Table2[Sales]</f>
        <v>0.14382147819581018</v>
      </c>
      <c r="U2963" t="s">
        <v>72</v>
      </c>
    </row>
    <row r="2964" spans="1:21" x14ac:dyDescent="0.35">
      <c r="A2964">
        <v>13167</v>
      </c>
      <c r="B2964" s="1">
        <v>45792</v>
      </c>
      <c r="C2964" s="2">
        <f>YEAR(Table2[Order Date])</f>
        <v>2025</v>
      </c>
      <c r="D2964" s="2" t="str">
        <f>TEXT(Table2[Order Date],"mmm")</f>
        <v>May</v>
      </c>
      <c r="E2964" t="s">
        <v>5872</v>
      </c>
      <c r="F2964" t="s">
        <v>15</v>
      </c>
      <c r="G2964" t="s">
        <v>16</v>
      </c>
      <c r="H2964" t="str">
        <f>VLOOKUP(Table2[[#This Row],[City]], Table46[], 2, FALSE)</f>
        <v>Karnataka</v>
      </c>
      <c r="I2964" t="s">
        <v>96</v>
      </c>
      <c r="J2964" t="s">
        <v>156</v>
      </c>
      <c r="K2964" t="s">
        <v>5873</v>
      </c>
      <c r="L2964" s="2">
        <v>4</v>
      </c>
      <c r="M2964" s="11">
        <v>14204</v>
      </c>
      <c r="N2964" s="6">
        <v>15</v>
      </c>
      <c r="O2964" s="4">
        <f>Table2[[#This Row],[Discount]]/100</f>
        <v>0.15</v>
      </c>
      <c r="P2964" s="4" t="str">
        <f>IF(Table2[[#This Row],[Discount%]]=0,"No Discount",
IF(Table2[[#This Row],[Discount%]]&lt;=0.1,"Medium Discount",
IF(Table2[[#This Row],[Discount%]]&lt;=0.2,"High Discount")))</f>
        <v>High Discount</v>
      </c>
      <c r="Q2964" s="9">
        <f>(Table2[Unit_Price]*Table2[Quantity])*(Table2[Discount]/100)</f>
        <v>8522.4</v>
      </c>
      <c r="R2964" s="10">
        <v>48293.599999999999</v>
      </c>
      <c r="S2964" s="10">
        <v>9440.48</v>
      </c>
      <c r="T2964" s="4">
        <f>Table2[Profit]/Table2[Sales]</f>
        <v>0.19548097470472278</v>
      </c>
      <c r="U2964" t="s">
        <v>33</v>
      </c>
    </row>
    <row r="2965" spans="1:21" x14ac:dyDescent="0.35">
      <c r="A2965">
        <v>13168</v>
      </c>
      <c r="B2965" s="1">
        <v>45825</v>
      </c>
      <c r="C2965" s="2">
        <f>YEAR(Table2[Order Date])</f>
        <v>2025</v>
      </c>
      <c r="D2965" s="2" t="str">
        <f>TEXT(Table2[Order Date],"mmm")</f>
        <v>Jun</v>
      </c>
      <c r="E2965" t="s">
        <v>5874</v>
      </c>
      <c r="F2965" t="s">
        <v>22</v>
      </c>
      <c r="G2965" t="s">
        <v>54</v>
      </c>
      <c r="H2965" t="str">
        <f>VLOOKUP(Table2[[#This Row],[City]], Table46[], 2, FALSE)</f>
        <v>Uttar Pradesh</v>
      </c>
      <c r="I2965" t="s">
        <v>17</v>
      </c>
      <c r="J2965" t="s">
        <v>55</v>
      </c>
      <c r="K2965" t="s">
        <v>5875</v>
      </c>
      <c r="L2965" s="2">
        <v>5</v>
      </c>
      <c r="M2965" s="11">
        <v>16483</v>
      </c>
      <c r="N2965" s="6">
        <v>20</v>
      </c>
      <c r="O2965" s="4">
        <f>Table2[[#This Row],[Discount]]/100</f>
        <v>0.2</v>
      </c>
      <c r="P2965" s="4" t="str">
        <f>IF(Table2[[#This Row],[Discount%]]=0,"No Discount",
IF(Table2[[#This Row],[Discount%]]&lt;=0.1,"Medium Discount",
IF(Table2[[#This Row],[Discount%]]&lt;=0.2,"High Discount")))</f>
        <v>High Discount</v>
      </c>
      <c r="Q2965" s="9">
        <f>(Table2[Unit_Price]*Table2[Quantity])*(Table2[Discount]/100)</f>
        <v>16483</v>
      </c>
      <c r="R2965" s="10">
        <v>65932</v>
      </c>
      <c r="S2965" s="10">
        <v>10865.77</v>
      </c>
      <c r="T2965" s="4">
        <f>Table2[Profit]/Table2[Sales]</f>
        <v>0.16480267548383185</v>
      </c>
      <c r="U2965" t="s">
        <v>20</v>
      </c>
    </row>
    <row r="2966" spans="1:21" x14ac:dyDescent="0.35">
      <c r="A2966">
        <v>13169</v>
      </c>
      <c r="B2966" s="1">
        <v>45530</v>
      </c>
      <c r="C2966" s="2">
        <f>YEAR(Table2[Order Date])</f>
        <v>2024</v>
      </c>
      <c r="D2966" s="2" t="str">
        <f>TEXT(Table2[Order Date],"mmm")</f>
        <v>Aug</v>
      </c>
      <c r="E2966" t="s">
        <v>5876</v>
      </c>
      <c r="F2966" t="s">
        <v>28</v>
      </c>
      <c r="G2966" t="s">
        <v>29</v>
      </c>
      <c r="H2966" t="str">
        <f>VLOOKUP(Table2[[#This Row],[City]], Table46[], 2, FALSE)</f>
        <v>Bihar</v>
      </c>
      <c r="I2966" t="s">
        <v>42</v>
      </c>
      <c r="J2966" t="s">
        <v>188</v>
      </c>
      <c r="K2966" t="s">
        <v>1753</v>
      </c>
      <c r="L2966" s="2">
        <v>5</v>
      </c>
      <c r="M2966" s="11">
        <v>10706</v>
      </c>
      <c r="N2966" s="6">
        <v>0</v>
      </c>
      <c r="O2966" s="4">
        <f>Table2[[#This Row],[Discount]]/100</f>
        <v>0</v>
      </c>
      <c r="P2966" s="4" t="str">
        <f>IF(Table2[[#This Row],[Discount%]]=0,"No Discount",
IF(Table2[[#This Row],[Discount%]]&lt;=0.1,"Medium Discount",
IF(Table2[[#This Row],[Discount%]]&lt;=0.2,"High Discount")))</f>
        <v>No Discount</v>
      </c>
      <c r="Q2966" s="9">
        <f>(Table2[Unit_Price]*Table2[Quantity])*(Table2[Discount]/100)</f>
        <v>0</v>
      </c>
      <c r="R2966" s="10">
        <v>53530</v>
      </c>
      <c r="S2966" s="10">
        <v>12038.72</v>
      </c>
      <c r="T2966" s="4">
        <f>Table2[Profit]/Table2[Sales]</f>
        <v>0.22489669344292917</v>
      </c>
      <c r="U2966" t="s">
        <v>33</v>
      </c>
    </row>
    <row r="2967" spans="1:21" x14ac:dyDescent="0.35">
      <c r="A2967">
        <v>13171</v>
      </c>
      <c r="B2967" s="1">
        <v>45829</v>
      </c>
      <c r="C2967" s="2">
        <f>YEAR(Table2[Order Date])</f>
        <v>2025</v>
      </c>
      <c r="D2967" s="2" t="str">
        <f>TEXT(Table2[Order Date],"mmm")</f>
        <v>Jun</v>
      </c>
      <c r="E2967" t="s">
        <v>5878</v>
      </c>
      <c r="F2967" t="s">
        <v>40</v>
      </c>
      <c r="G2967" t="s">
        <v>41</v>
      </c>
      <c r="H2967" t="str">
        <f>VLOOKUP(Table2[[#This Row],[City]], Table46[], 2, FALSE)</f>
        <v>Maharashtra</v>
      </c>
      <c r="I2967" t="s">
        <v>42</v>
      </c>
      <c r="J2967" t="s">
        <v>79</v>
      </c>
      <c r="K2967" t="s">
        <v>5879</v>
      </c>
      <c r="L2967" s="2">
        <v>3</v>
      </c>
      <c r="M2967" s="11">
        <v>72618</v>
      </c>
      <c r="N2967" s="6">
        <v>20</v>
      </c>
      <c r="O2967" s="4">
        <f>Table2[[#This Row],[Discount]]/100</f>
        <v>0.2</v>
      </c>
      <c r="P2967" s="4" t="str">
        <f>IF(Table2[[#This Row],[Discount%]]=0,"No Discount",
IF(Table2[[#This Row],[Discount%]]&lt;=0.1,"Medium Discount",
IF(Table2[[#This Row],[Discount%]]&lt;=0.2,"High Discount")))</f>
        <v>High Discount</v>
      </c>
      <c r="Q2967" s="9">
        <f>(Table2[Unit_Price]*Table2[Quantity])*(Table2[Discount]/100)</f>
        <v>43570.8</v>
      </c>
      <c r="R2967" s="10">
        <v>174283.2</v>
      </c>
      <c r="S2967" s="10">
        <v>15378.45</v>
      </c>
      <c r="T2967" s="4">
        <f>Table2[Profit]/Table2[Sales]</f>
        <v>8.8238281142416483E-2</v>
      </c>
      <c r="U2967" t="s">
        <v>83</v>
      </c>
    </row>
    <row r="2968" spans="1:21" x14ac:dyDescent="0.35">
      <c r="A2968">
        <v>13172</v>
      </c>
      <c r="B2968" s="1">
        <v>45668</v>
      </c>
      <c r="C2968" s="2">
        <f>YEAR(Table2[Order Date])</f>
        <v>2025</v>
      </c>
      <c r="D2968" s="2" t="str">
        <f>TEXT(Table2[Order Date],"mmm")</f>
        <v>Jan</v>
      </c>
      <c r="E2968" t="s">
        <v>5880</v>
      </c>
      <c r="F2968" t="s">
        <v>22</v>
      </c>
      <c r="G2968" t="s">
        <v>23</v>
      </c>
      <c r="H2968" t="str">
        <f>VLOOKUP(Table2[[#This Row],[City]], Table46[], 2, FALSE)</f>
        <v>Delhi</v>
      </c>
      <c r="I2968" t="s">
        <v>86</v>
      </c>
      <c r="J2968" t="s">
        <v>171</v>
      </c>
      <c r="K2968" t="s">
        <v>5881</v>
      </c>
      <c r="L2968" s="2">
        <v>4</v>
      </c>
      <c r="M2968" s="11">
        <v>51884</v>
      </c>
      <c r="N2968" s="6">
        <v>20</v>
      </c>
      <c r="O2968" s="4">
        <f>Table2[[#This Row],[Discount]]/100</f>
        <v>0.2</v>
      </c>
      <c r="P2968" s="4" t="str">
        <f>IF(Table2[[#This Row],[Discount%]]=0,"No Discount",
IF(Table2[[#This Row],[Discount%]]&lt;=0.1,"Medium Discount",
IF(Table2[[#This Row],[Discount%]]&lt;=0.2,"High Discount")))</f>
        <v>High Discount</v>
      </c>
      <c r="Q2968" s="9">
        <f>(Table2[Unit_Price]*Table2[Quantity])*(Table2[Discount]/100)</f>
        <v>41507.200000000004</v>
      </c>
      <c r="R2968" s="10">
        <v>166028.79999999999</v>
      </c>
      <c r="S2968" s="10">
        <v>37882.17</v>
      </c>
      <c r="T2968" s="4">
        <f>Table2[Profit]/Table2[Sales]</f>
        <v>0.22816625790224346</v>
      </c>
      <c r="U2968" t="s">
        <v>20</v>
      </c>
    </row>
    <row r="2969" spans="1:21" x14ac:dyDescent="0.35">
      <c r="A2969">
        <v>13173</v>
      </c>
      <c r="B2969" s="1">
        <v>45848</v>
      </c>
      <c r="C2969" s="2">
        <f>YEAR(Table2[Order Date])</f>
        <v>2025</v>
      </c>
      <c r="D2969" s="2" t="str">
        <f>TEXT(Table2[Order Date],"mmm")</f>
        <v>Jul</v>
      </c>
      <c r="E2969" t="s">
        <v>5882</v>
      </c>
      <c r="F2969" t="s">
        <v>22</v>
      </c>
      <c r="G2969" t="s">
        <v>23</v>
      </c>
      <c r="H2969" t="str">
        <f>VLOOKUP(Table2[[#This Row],[City]], Table46[], 2, FALSE)</f>
        <v>Delhi</v>
      </c>
      <c r="I2969" t="s">
        <v>30</v>
      </c>
      <c r="J2969" t="s">
        <v>227</v>
      </c>
      <c r="K2969" t="s">
        <v>3431</v>
      </c>
      <c r="L2969" s="2">
        <v>5</v>
      </c>
      <c r="M2969" s="11">
        <v>37606</v>
      </c>
      <c r="N2969" s="6">
        <v>10</v>
      </c>
      <c r="O2969" s="4">
        <f>Table2[[#This Row],[Discount]]/100</f>
        <v>0.1</v>
      </c>
      <c r="P2969" s="4" t="str">
        <f>IF(Table2[[#This Row],[Discount%]]=0,"No Discount",
IF(Table2[[#This Row],[Discount%]]&lt;=0.1,"Medium Discount",
IF(Table2[[#This Row],[Discount%]]&lt;=0.2,"High Discount")))</f>
        <v>Medium Discount</v>
      </c>
      <c r="Q2969" s="9">
        <f>(Table2[Unit_Price]*Table2[Quantity])*(Table2[Discount]/100)</f>
        <v>18803</v>
      </c>
      <c r="R2969" s="10">
        <v>169227</v>
      </c>
      <c r="S2969" s="10">
        <v>29678.19</v>
      </c>
      <c r="T2969" s="4">
        <f>Table2[Profit]/Table2[Sales]</f>
        <v>0.17537502880745978</v>
      </c>
      <c r="U2969" t="s">
        <v>72</v>
      </c>
    </row>
    <row r="2970" spans="1:21" x14ac:dyDescent="0.35">
      <c r="A2970">
        <v>13174</v>
      </c>
      <c r="B2970" s="1">
        <v>45786</v>
      </c>
      <c r="C2970" s="2">
        <f>YEAR(Table2[Order Date])</f>
        <v>2025</v>
      </c>
      <c r="D2970" s="2" t="str">
        <f>TEXT(Table2[Order Date],"mmm")</f>
        <v>May</v>
      </c>
      <c r="E2970" t="s">
        <v>5883</v>
      </c>
      <c r="F2970" t="s">
        <v>15</v>
      </c>
      <c r="G2970" t="s">
        <v>174</v>
      </c>
      <c r="H2970" t="str">
        <f>VLOOKUP(Table2[[#This Row],[City]], Table46[], 2, FALSE)</f>
        <v>Tamil Nadu</v>
      </c>
      <c r="I2970" t="s">
        <v>96</v>
      </c>
      <c r="J2970" t="s">
        <v>138</v>
      </c>
      <c r="K2970" t="s">
        <v>5884</v>
      </c>
      <c r="L2970" s="2">
        <v>3</v>
      </c>
      <c r="M2970" s="11">
        <v>25349</v>
      </c>
      <c r="N2970" s="6">
        <v>15</v>
      </c>
      <c r="O2970" s="4">
        <f>Table2[[#This Row],[Discount]]/100</f>
        <v>0.15</v>
      </c>
      <c r="P2970" s="4" t="str">
        <f>IF(Table2[[#This Row],[Discount%]]=0,"No Discount",
IF(Table2[[#This Row],[Discount%]]&lt;=0.1,"Medium Discount",
IF(Table2[[#This Row],[Discount%]]&lt;=0.2,"High Discount")))</f>
        <v>High Discount</v>
      </c>
      <c r="Q2970" s="9">
        <f>(Table2[Unit_Price]*Table2[Quantity])*(Table2[Discount]/100)</f>
        <v>11407.05</v>
      </c>
      <c r="R2970" s="10">
        <v>64639.95</v>
      </c>
      <c r="S2970" s="10">
        <v>6608.14</v>
      </c>
      <c r="T2970" s="4">
        <f>Table2[Profit]/Table2[Sales]</f>
        <v>0.10222996769025967</v>
      </c>
      <c r="U2970" t="s">
        <v>20</v>
      </c>
    </row>
    <row r="2971" spans="1:21" x14ac:dyDescent="0.35">
      <c r="A2971">
        <v>13175</v>
      </c>
      <c r="B2971" s="1">
        <v>45207</v>
      </c>
      <c r="C2971" s="2">
        <f>YEAR(Table2[Order Date])</f>
        <v>2023</v>
      </c>
      <c r="D2971" s="2" t="str">
        <f>TEXT(Table2[Order Date],"mmm")</f>
        <v>Oct</v>
      </c>
      <c r="E2971" t="s">
        <v>5885</v>
      </c>
      <c r="F2971" t="s">
        <v>28</v>
      </c>
      <c r="G2971" t="s">
        <v>85</v>
      </c>
      <c r="H2971" t="str">
        <f>VLOOKUP(Table2[[#This Row],[City]], Table46[], 2, FALSE)</f>
        <v>Odisha</v>
      </c>
      <c r="I2971" t="s">
        <v>17</v>
      </c>
      <c r="J2971" t="s">
        <v>111</v>
      </c>
      <c r="K2971" t="s">
        <v>5886</v>
      </c>
      <c r="L2971" s="2">
        <v>5</v>
      </c>
      <c r="M2971" s="11">
        <v>58608</v>
      </c>
      <c r="N2971" s="6">
        <v>10</v>
      </c>
      <c r="O2971" s="4">
        <f>Table2[[#This Row],[Discount]]/100</f>
        <v>0.1</v>
      </c>
      <c r="P2971" s="4" t="str">
        <f>IF(Table2[[#This Row],[Discount%]]=0,"No Discount",
IF(Table2[[#This Row],[Discount%]]&lt;=0.1,"Medium Discount",
IF(Table2[[#This Row],[Discount%]]&lt;=0.2,"High Discount")))</f>
        <v>Medium Discount</v>
      </c>
      <c r="Q2971" s="9">
        <f>(Table2[Unit_Price]*Table2[Quantity])*(Table2[Discount]/100)</f>
        <v>29304</v>
      </c>
      <c r="R2971" s="10">
        <v>263736</v>
      </c>
      <c r="S2971" s="10">
        <v>28829.07</v>
      </c>
      <c r="T2971" s="4">
        <f>Table2[Profit]/Table2[Sales]</f>
        <v>0.10931033306033305</v>
      </c>
      <c r="U2971" t="s">
        <v>20</v>
      </c>
    </row>
    <row r="2972" spans="1:21" x14ac:dyDescent="0.35">
      <c r="A2972">
        <v>13176</v>
      </c>
      <c r="B2972" s="1">
        <v>45795</v>
      </c>
      <c r="C2972" s="2">
        <f>YEAR(Table2[Order Date])</f>
        <v>2025</v>
      </c>
      <c r="D2972" s="2" t="str">
        <f>TEXT(Table2[Order Date],"mmm")</f>
        <v>May</v>
      </c>
      <c r="E2972" t="s">
        <v>5887</v>
      </c>
      <c r="F2972" t="s">
        <v>40</v>
      </c>
      <c r="G2972" t="s">
        <v>41</v>
      </c>
      <c r="H2972" t="str">
        <f>VLOOKUP(Table2[[#This Row],[City]], Table46[], 2, FALSE)</f>
        <v>Maharashtra</v>
      </c>
      <c r="I2972" t="s">
        <v>46</v>
      </c>
      <c r="J2972" t="s">
        <v>209</v>
      </c>
      <c r="K2972" t="s">
        <v>5888</v>
      </c>
      <c r="L2972" s="2">
        <v>1</v>
      </c>
      <c r="M2972" s="11">
        <v>73507</v>
      </c>
      <c r="N2972" s="6">
        <v>20</v>
      </c>
      <c r="O2972" s="4">
        <f>Table2[[#This Row],[Discount]]/100</f>
        <v>0.2</v>
      </c>
      <c r="P2972" s="4" t="str">
        <f>IF(Table2[[#This Row],[Discount%]]=0,"No Discount",
IF(Table2[[#This Row],[Discount%]]&lt;=0.1,"Medium Discount",
IF(Table2[[#This Row],[Discount%]]&lt;=0.2,"High Discount")))</f>
        <v>High Discount</v>
      </c>
      <c r="Q2972" s="9">
        <f>(Table2[Unit_Price]*Table2[Quantity])*(Table2[Discount]/100)</f>
        <v>14701.400000000001</v>
      </c>
      <c r="R2972" s="10">
        <v>58805.599999999999</v>
      </c>
      <c r="S2972" s="10">
        <v>4650.0200000000004</v>
      </c>
      <c r="T2972" s="4">
        <f>Table2[Profit]/Table2[Sales]</f>
        <v>7.9074441889888047E-2</v>
      </c>
      <c r="U2972" t="s">
        <v>20</v>
      </c>
    </row>
    <row r="2973" spans="1:21" x14ac:dyDescent="0.35">
      <c r="A2973">
        <v>13177</v>
      </c>
      <c r="B2973" s="1">
        <v>45680</v>
      </c>
      <c r="C2973" s="2">
        <f>YEAR(Table2[Order Date])</f>
        <v>2025</v>
      </c>
      <c r="D2973" s="2" t="str">
        <f>TEXT(Table2[Order Date],"mmm")</f>
        <v>Jan</v>
      </c>
      <c r="E2973" t="s">
        <v>5889</v>
      </c>
      <c r="F2973" t="s">
        <v>40</v>
      </c>
      <c r="G2973" t="s">
        <v>41</v>
      </c>
      <c r="H2973" t="str">
        <f>VLOOKUP(Table2[[#This Row],[City]], Table46[], 2, FALSE)</f>
        <v>Maharashtra</v>
      </c>
      <c r="I2973" t="s">
        <v>30</v>
      </c>
      <c r="J2973" t="s">
        <v>65</v>
      </c>
      <c r="K2973" t="s">
        <v>3240</v>
      </c>
      <c r="L2973" s="2">
        <v>3</v>
      </c>
      <c r="M2973" s="11">
        <v>37202</v>
      </c>
      <c r="N2973" s="6">
        <v>10</v>
      </c>
      <c r="O2973" s="4">
        <f>Table2[[#This Row],[Discount]]/100</f>
        <v>0.1</v>
      </c>
      <c r="P2973" s="4" t="str">
        <f>IF(Table2[[#This Row],[Discount%]]=0,"No Discount",
IF(Table2[[#This Row],[Discount%]]&lt;=0.1,"Medium Discount",
IF(Table2[[#This Row],[Discount%]]&lt;=0.2,"High Discount")))</f>
        <v>Medium Discount</v>
      </c>
      <c r="Q2973" s="9">
        <f>(Table2[Unit_Price]*Table2[Quantity])*(Table2[Discount]/100)</f>
        <v>11160.6</v>
      </c>
      <c r="R2973" s="10">
        <v>100445.4</v>
      </c>
      <c r="S2973" s="10">
        <v>11651.15</v>
      </c>
      <c r="T2973" s="4">
        <f>Table2[Profit]/Table2[Sales]</f>
        <v>0.11599485889846624</v>
      </c>
      <c r="U2973" t="s">
        <v>33</v>
      </c>
    </row>
    <row r="2974" spans="1:21" x14ac:dyDescent="0.35">
      <c r="A2974">
        <v>13178</v>
      </c>
      <c r="B2974" s="1">
        <v>45626</v>
      </c>
      <c r="C2974" s="2">
        <f>YEAR(Table2[Order Date])</f>
        <v>2024</v>
      </c>
      <c r="D2974" s="2" t="str">
        <f>TEXT(Table2[Order Date],"mmm")</f>
        <v>Nov</v>
      </c>
      <c r="E2974" t="s">
        <v>5890</v>
      </c>
      <c r="F2974" t="s">
        <v>28</v>
      </c>
      <c r="G2974" t="s">
        <v>144</v>
      </c>
      <c r="H2974" t="str">
        <f>VLOOKUP(Table2[[#This Row],[City]], Table46[], 2, FALSE)</f>
        <v>Assam</v>
      </c>
      <c r="I2974" t="s">
        <v>69</v>
      </c>
      <c r="J2974" t="s">
        <v>70</v>
      </c>
      <c r="K2974" t="s">
        <v>5891</v>
      </c>
      <c r="L2974" s="2">
        <v>2</v>
      </c>
      <c r="M2974" s="11">
        <v>41831</v>
      </c>
      <c r="N2974" s="6">
        <v>5</v>
      </c>
      <c r="O2974" s="4">
        <f>Table2[[#This Row],[Discount]]/100</f>
        <v>0.05</v>
      </c>
      <c r="P2974" s="4" t="str">
        <f>IF(Table2[[#This Row],[Discount%]]=0,"No Discount",
IF(Table2[[#This Row],[Discount%]]&lt;=0.1,"Medium Discount",
IF(Table2[[#This Row],[Discount%]]&lt;=0.2,"High Discount")))</f>
        <v>Medium Discount</v>
      </c>
      <c r="Q2974" s="9">
        <f>(Table2[Unit_Price]*Table2[Quantity])*(Table2[Discount]/100)</f>
        <v>4183.1000000000004</v>
      </c>
      <c r="R2974" s="10">
        <v>79478.899999999994</v>
      </c>
      <c r="S2974" s="10">
        <v>14297.47</v>
      </c>
      <c r="T2974" s="4">
        <f>Table2[Profit]/Table2[Sales]</f>
        <v>0.17989013436270507</v>
      </c>
      <c r="U2974" t="s">
        <v>20</v>
      </c>
    </row>
    <row r="2975" spans="1:21" x14ac:dyDescent="0.35">
      <c r="A2975">
        <v>13179</v>
      </c>
      <c r="B2975" s="1">
        <v>45470</v>
      </c>
      <c r="C2975" s="2">
        <f>YEAR(Table2[Order Date])</f>
        <v>2024</v>
      </c>
      <c r="D2975" s="2" t="str">
        <f>TEXT(Table2[Order Date],"mmm")</f>
        <v>Jun</v>
      </c>
      <c r="E2975" t="s">
        <v>5892</v>
      </c>
      <c r="F2975" t="s">
        <v>15</v>
      </c>
      <c r="G2975" t="s">
        <v>147</v>
      </c>
      <c r="H2975" t="str">
        <f>VLOOKUP(Table2[[#This Row],[City]], Table46[], 2, FALSE)</f>
        <v>Kerala</v>
      </c>
      <c r="I2975" t="s">
        <v>42</v>
      </c>
      <c r="J2975" t="s">
        <v>188</v>
      </c>
      <c r="K2975" t="s">
        <v>5893</v>
      </c>
      <c r="L2975" s="2">
        <v>3</v>
      </c>
      <c r="M2975" s="11">
        <v>17583</v>
      </c>
      <c r="N2975" s="6">
        <v>20</v>
      </c>
      <c r="O2975" s="4">
        <f>Table2[[#This Row],[Discount]]/100</f>
        <v>0.2</v>
      </c>
      <c r="P2975" s="4" t="str">
        <f>IF(Table2[[#This Row],[Discount%]]=0,"No Discount",
IF(Table2[[#This Row],[Discount%]]&lt;=0.1,"Medium Discount",
IF(Table2[[#This Row],[Discount%]]&lt;=0.2,"High Discount")))</f>
        <v>High Discount</v>
      </c>
      <c r="Q2975" s="9">
        <f>(Table2[Unit_Price]*Table2[Quantity])*(Table2[Discount]/100)</f>
        <v>10549.800000000001</v>
      </c>
      <c r="R2975" s="10">
        <v>42199.199999999997</v>
      </c>
      <c r="S2975" s="10">
        <v>2794.58</v>
      </c>
      <c r="T2975" s="4">
        <f>Table2[Profit]/Table2[Sales]</f>
        <v>6.6223530303892025E-2</v>
      </c>
      <c r="U2975" t="s">
        <v>72</v>
      </c>
    </row>
    <row r="2976" spans="1:21" x14ac:dyDescent="0.35">
      <c r="A2976">
        <v>13180</v>
      </c>
      <c r="B2976" s="1">
        <v>45929</v>
      </c>
      <c r="C2976" s="2">
        <f>YEAR(Table2[Order Date])</f>
        <v>2025</v>
      </c>
      <c r="D2976" s="2" t="str">
        <f>TEXT(Table2[Order Date],"mmm")</f>
        <v>Sep</v>
      </c>
      <c r="E2976" t="s">
        <v>5894</v>
      </c>
      <c r="F2976" t="s">
        <v>22</v>
      </c>
      <c r="G2976" t="s">
        <v>54</v>
      </c>
      <c r="H2976" t="str">
        <f>VLOOKUP(Table2[[#This Row],[City]], Table46[], 2, FALSE)</f>
        <v>Uttar Pradesh</v>
      </c>
      <c r="I2976" t="s">
        <v>75</v>
      </c>
      <c r="J2976" t="s">
        <v>307</v>
      </c>
      <c r="K2976" t="s">
        <v>5298</v>
      </c>
      <c r="L2976" s="2">
        <v>4</v>
      </c>
      <c r="M2976" s="11">
        <v>25481</v>
      </c>
      <c r="N2976" s="6">
        <v>20</v>
      </c>
      <c r="O2976" s="4">
        <f>Table2[[#This Row],[Discount]]/100</f>
        <v>0.2</v>
      </c>
      <c r="P2976" s="4" t="str">
        <f>IF(Table2[[#This Row],[Discount%]]=0,"No Discount",
IF(Table2[[#This Row],[Discount%]]&lt;=0.1,"Medium Discount",
IF(Table2[[#This Row],[Discount%]]&lt;=0.2,"High Discount")))</f>
        <v>High Discount</v>
      </c>
      <c r="Q2976" s="9">
        <f>(Table2[Unit_Price]*Table2[Quantity])*(Table2[Discount]/100)</f>
        <v>20384.800000000003</v>
      </c>
      <c r="R2976" s="10">
        <v>81539.199999999997</v>
      </c>
      <c r="S2976" s="10">
        <v>4892.6099999999997</v>
      </c>
      <c r="T2976" s="4">
        <f>Table2[Profit]/Table2[Sales]</f>
        <v>6.0003164122287192E-2</v>
      </c>
      <c r="U2976" t="s">
        <v>20</v>
      </c>
    </row>
    <row r="2977" spans="1:21" x14ac:dyDescent="0.35">
      <c r="A2977">
        <v>13181</v>
      </c>
      <c r="B2977" s="1">
        <v>45423</v>
      </c>
      <c r="C2977" s="2">
        <f>YEAR(Table2[Order Date])</f>
        <v>2024</v>
      </c>
      <c r="D2977" s="2" t="str">
        <f>TEXT(Table2[Order Date],"mmm")</f>
        <v>May</v>
      </c>
      <c r="E2977" t="s">
        <v>5895</v>
      </c>
      <c r="F2977" t="s">
        <v>15</v>
      </c>
      <c r="G2977" t="s">
        <v>93</v>
      </c>
      <c r="H2977" t="str">
        <f>VLOOKUP(Table2[[#This Row],[City]], Table46[], 2, FALSE)</f>
        <v>Tamil Nadu</v>
      </c>
      <c r="I2977" t="s">
        <v>96</v>
      </c>
      <c r="J2977" t="s">
        <v>183</v>
      </c>
      <c r="K2977" t="s">
        <v>4506</v>
      </c>
      <c r="L2977" s="2">
        <v>1</v>
      </c>
      <c r="M2977" s="11">
        <v>62606</v>
      </c>
      <c r="N2977" s="6">
        <v>20</v>
      </c>
      <c r="O2977" s="4">
        <f>Table2[[#This Row],[Discount]]/100</f>
        <v>0.2</v>
      </c>
      <c r="P2977" s="4" t="str">
        <f>IF(Table2[[#This Row],[Discount%]]=0,"No Discount",
IF(Table2[[#This Row],[Discount%]]&lt;=0.1,"Medium Discount",
IF(Table2[[#This Row],[Discount%]]&lt;=0.2,"High Discount")))</f>
        <v>High Discount</v>
      </c>
      <c r="Q2977" s="9">
        <f>(Table2[Unit_Price]*Table2[Quantity])*(Table2[Discount]/100)</f>
        <v>12521.2</v>
      </c>
      <c r="R2977" s="10">
        <v>50084.800000000003</v>
      </c>
      <c r="S2977" s="10">
        <v>5298.77</v>
      </c>
      <c r="T2977" s="4">
        <f>Table2[Profit]/Table2[Sales]</f>
        <v>0.10579597003482094</v>
      </c>
      <c r="U2977" t="s">
        <v>33</v>
      </c>
    </row>
    <row r="2978" spans="1:21" x14ac:dyDescent="0.35">
      <c r="A2978">
        <v>13182</v>
      </c>
      <c r="B2978" s="1">
        <v>45602</v>
      </c>
      <c r="C2978" s="2">
        <f>YEAR(Table2[Order Date])</f>
        <v>2024</v>
      </c>
      <c r="D2978" s="2" t="str">
        <f>TEXT(Table2[Order Date],"mmm")</f>
        <v>Nov</v>
      </c>
      <c r="E2978" t="s">
        <v>5896</v>
      </c>
      <c r="F2978" t="s">
        <v>15</v>
      </c>
      <c r="G2978" t="s">
        <v>174</v>
      </c>
      <c r="H2978" t="str">
        <f>VLOOKUP(Table2[[#This Row],[City]], Table46[], 2, FALSE)</f>
        <v>Tamil Nadu</v>
      </c>
      <c r="I2978" t="s">
        <v>75</v>
      </c>
      <c r="J2978" t="s">
        <v>409</v>
      </c>
      <c r="K2978" t="s">
        <v>5897</v>
      </c>
      <c r="L2978" s="2">
        <v>2</v>
      </c>
      <c r="M2978" s="11">
        <v>43739</v>
      </c>
      <c r="N2978" s="6">
        <v>0</v>
      </c>
      <c r="O2978" s="4">
        <f>Table2[[#This Row],[Discount]]/100</f>
        <v>0</v>
      </c>
      <c r="P2978" s="4" t="str">
        <f>IF(Table2[[#This Row],[Discount%]]=0,"No Discount",
IF(Table2[[#This Row],[Discount%]]&lt;=0.1,"Medium Discount",
IF(Table2[[#This Row],[Discount%]]&lt;=0.2,"High Discount")))</f>
        <v>No Discount</v>
      </c>
      <c r="Q2978" s="9">
        <f>(Table2[Unit_Price]*Table2[Quantity])*(Table2[Discount]/100)</f>
        <v>0</v>
      </c>
      <c r="R2978" s="10">
        <v>87478</v>
      </c>
      <c r="S2978" s="10">
        <v>18772.759999999998</v>
      </c>
      <c r="T2978" s="4">
        <f>Table2[Profit]/Table2[Sales]</f>
        <v>0.21459978508882233</v>
      </c>
      <c r="U2978" t="s">
        <v>33</v>
      </c>
    </row>
    <row r="2979" spans="1:21" x14ac:dyDescent="0.35">
      <c r="A2979">
        <v>13185</v>
      </c>
      <c r="B2979" s="1">
        <v>45862</v>
      </c>
      <c r="C2979" s="2">
        <f>YEAR(Table2[Order Date])</f>
        <v>2025</v>
      </c>
      <c r="D2979" s="2" t="str">
        <f>TEXT(Table2[Order Date],"mmm")</f>
        <v>Jul</v>
      </c>
      <c r="E2979" t="s">
        <v>5902</v>
      </c>
      <c r="F2979" t="s">
        <v>28</v>
      </c>
      <c r="G2979" t="s">
        <v>85</v>
      </c>
      <c r="H2979" t="str">
        <f>VLOOKUP(Table2[[#This Row],[City]], Table46[], 2, FALSE)</f>
        <v>Odisha</v>
      </c>
      <c r="I2979" t="s">
        <v>17</v>
      </c>
      <c r="J2979" t="s">
        <v>100</v>
      </c>
      <c r="K2979" t="s">
        <v>5903</v>
      </c>
      <c r="L2979" s="2">
        <v>5</v>
      </c>
      <c r="M2979" s="11">
        <v>11399</v>
      </c>
      <c r="N2979" s="6">
        <v>15</v>
      </c>
      <c r="O2979" s="4">
        <f>Table2[[#This Row],[Discount]]/100</f>
        <v>0.15</v>
      </c>
      <c r="P2979" s="4" t="str">
        <f>IF(Table2[[#This Row],[Discount%]]=0,"No Discount",
IF(Table2[[#This Row],[Discount%]]&lt;=0.1,"Medium Discount",
IF(Table2[[#This Row],[Discount%]]&lt;=0.2,"High Discount")))</f>
        <v>High Discount</v>
      </c>
      <c r="Q2979" s="9">
        <f>(Table2[Unit_Price]*Table2[Quantity])*(Table2[Discount]/100)</f>
        <v>8549.25</v>
      </c>
      <c r="R2979" s="10">
        <v>48445.75</v>
      </c>
      <c r="S2979" s="10">
        <v>11983.85</v>
      </c>
      <c r="T2979" s="4">
        <f>Table2[Profit]/Table2[Sales]</f>
        <v>0.24736638404813632</v>
      </c>
      <c r="U2979" t="s">
        <v>83</v>
      </c>
    </row>
    <row r="2980" spans="1:21" x14ac:dyDescent="0.35">
      <c r="A2980">
        <v>13186</v>
      </c>
      <c r="B2980" s="1">
        <v>45314</v>
      </c>
      <c r="C2980" s="2">
        <f>YEAR(Table2[Order Date])</f>
        <v>2024</v>
      </c>
      <c r="D2980" s="2" t="str">
        <f>TEXT(Table2[Order Date],"mmm")</f>
        <v>Jan</v>
      </c>
      <c r="E2980" t="s">
        <v>5904</v>
      </c>
      <c r="F2980" t="s">
        <v>28</v>
      </c>
      <c r="G2980" t="s">
        <v>144</v>
      </c>
      <c r="H2980" t="str">
        <f>VLOOKUP(Table2[[#This Row],[City]], Table46[], 2, FALSE)</f>
        <v>Assam</v>
      </c>
      <c r="I2980" t="s">
        <v>86</v>
      </c>
      <c r="J2980" t="s">
        <v>90</v>
      </c>
      <c r="K2980" t="s">
        <v>5905</v>
      </c>
      <c r="L2980" s="2">
        <v>5</v>
      </c>
      <c r="M2980" s="11">
        <v>22001</v>
      </c>
      <c r="N2980" s="6">
        <v>5</v>
      </c>
      <c r="O2980" s="4">
        <f>Table2[[#This Row],[Discount]]/100</f>
        <v>0.05</v>
      </c>
      <c r="P2980" s="4" t="str">
        <f>IF(Table2[[#This Row],[Discount%]]=0,"No Discount",
IF(Table2[[#This Row],[Discount%]]&lt;=0.1,"Medium Discount",
IF(Table2[[#This Row],[Discount%]]&lt;=0.2,"High Discount")))</f>
        <v>Medium Discount</v>
      </c>
      <c r="Q2980" s="9">
        <f>(Table2[Unit_Price]*Table2[Quantity])*(Table2[Discount]/100)</f>
        <v>5500.25</v>
      </c>
      <c r="R2980" s="10">
        <v>104504.75</v>
      </c>
      <c r="S2980" s="10">
        <v>16062.8</v>
      </c>
      <c r="T2980" s="4">
        <f>Table2[Profit]/Table2[Sales]</f>
        <v>0.15370401823840543</v>
      </c>
      <c r="U2980" t="s">
        <v>83</v>
      </c>
    </row>
    <row r="2981" spans="1:21" x14ac:dyDescent="0.35">
      <c r="A2981">
        <v>13187</v>
      </c>
      <c r="B2981" s="1">
        <v>45698</v>
      </c>
      <c r="C2981" s="2">
        <f>YEAR(Table2[Order Date])</f>
        <v>2025</v>
      </c>
      <c r="D2981" s="2" t="str">
        <f>TEXT(Table2[Order Date],"mmm")</f>
        <v>Feb</v>
      </c>
      <c r="E2981" t="s">
        <v>5906</v>
      </c>
      <c r="F2981" t="s">
        <v>40</v>
      </c>
      <c r="G2981" t="s">
        <v>62</v>
      </c>
      <c r="H2981" t="str">
        <f>VLOOKUP(Table2[[#This Row],[City]], Table46[], 2, FALSE)</f>
        <v>Goa</v>
      </c>
      <c r="I2981" t="s">
        <v>46</v>
      </c>
      <c r="J2981" t="s">
        <v>126</v>
      </c>
      <c r="K2981" t="s">
        <v>5907</v>
      </c>
      <c r="L2981" s="2">
        <v>3</v>
      </c>
      <c r="M2981" s="11">
        <v>68647</v>
      </c>
      <c r="N2981" s="6">
        <v>10</v>
      </c>
      <c r="O2981" s="4">
        <f>Table2[[#This Row],[Discount]]/100</f>
        <v>0.1</v>
      </c>
      <c r="P2981" s="4" t="str">
        <f>IF(Table2[[#This Row],[Discount%]]=0,"No Discount",
IF(Table2[[#This Row],[Discount%]]&lt;=0.1,"Medium Discount",
IF(Table2[[#This Row],[Discount%]]&lt;=0.2,"High Discount")))</f>
        <v>Medium Discount</v>
      </c>
      <c r="Q2981" s="9">
        <f>(Table2[Unit_Price]*Table2[Quantity])*(Table2[Discount]/100)</f>
        <v>20594.100000000002</v>
      </c>
      <c r="R2981" s="10">
        <v>185346.9</v>
      </c>
      <c r="S2981" s="10">
        <v>20453.810000000001</v>
      </c>
      <c r="T2981" s="4">
        <f>Table2[Profit]/Table2[Sales]</f>
        <v>0.11035420608599336</v>
      </c>
      <c r="U2981" t="s">
        <v>33</v>
      </c>
    </row>
    <row r="2982" spans="1:21" x14ac:dyDescent="0.35">
      <c r="A2982">
        <v>13188</v>
      </c>
      <c r="B2982" s="1">
        <v>45664</v>
      </c>
      <c r="C2982" s="2">
        <f>YEAR(Table2[Order Date])</f>
        <v>2025</v>
      </c>
      <c r="D2982" s="2" t="str">
        <f>TEXT(Table2[Order Date],"mmm")</f>
        <v>Jan</v>
      </c>
      <c r="E2982" t="s">
        <v>5908</v>
      </c>
      <c r="F2982" t="s">
        <v>15</v>
      </c>
      <c r="G2982" t="s">
        <v>68</v>
      </c>
      <c r="H2982" t="str">
        <f>VLOOKUP(Table2[[#This Row],[City]], Table46[], 2, FALSE)</f>
        <v>Telangana</v>
      </c>
      <c r="I2982" t="s">
        <v>129</v>
      </c>
      <c r="J2982" t="s">
        <v>164</v>
      </c>
      <c r="K2982" t="s">
        <v>5909</v>
      </c>
      <c r="L2982" s="2">
        <v>3</v>
      </c>
      <c r="M2982" s="11">
        <v>37653</v>
      </c>
      <c r="N2982" s="6">
        <v>10</v>
      </c>
      <c r="O2982" s="4">
        <f>Table2[[#This Row],[Discount]]/100</f>
        <v>0.1</v>
      </c>
      <c r="P2982" s="4" t="str">
        <f>IF(Table2[[#This Row],[Discount%]]=0,"No Discount",
IF(Table2[[#This Row],[Discount%]]&lt;=0.1,"Medium Discount",
IF(Table2[[#This Row],[Discount%]]&lt;=0.2,"High Discount")))</f>
        <v>Medium Discount</v>
      </c>
      <c r="Q2982" s="9">
        <f>(Table2[Unit_Price]*Table2[Quantity])*(Table2[Discount]/100)</f>
        <v>11295.900000000001</v>
      </c>
      <c r="R2982" s="10">
        <v>101663.1</v>
      </c>
      <c r="S2982" s="10">
        <v>10123.36</v>
      </c>
      <c r="T2982" s="4">
        <f>Table2[Profit]/Table2[Sales]</f>
        <v>9.9577526162393237E-2</v>
      </c>
      <c r="U2982" t="s">
        <v>83</v>
      </c>
    </row>
    <row r="2983" spans="1:21" x14ac:dyDescent="0.35">
      <c r="A2983">
        <v>13189</v>
      </c>
      <c r="B2983" s="1">
        <v>45633</v>
      </c>
      <c r="C2983" s="2">
        <f>YEAR(Table2[Order Date])</f>
        <v>2024</v>
      </c>
      <c r="D2983" s="2" t="str">
        <f>TEXT(Table2[Order Date],"mmm")</f>
        <v>Dec</v>
      </c>
      <c r="E2983" t="s">
        <v>5910</v>
      </c>
      <c r="F2983" t="s">
        <v>40</v>
      </c>
      <c r="G2983" t="s">
        <v>110</v>
      </c>
      <c r="H2983" t="str">
        <f>VLOOKUP(Table2[[#This Row],[City]], Table46[], 2, FALSE)</f>
        <v>Gujarat</v>
      </c>
      <c r="I2983" t="s">
        <v>17</v>
      </c>
      <c r="J2983" t="s">
        <v>100</v>
      </c>
      <c r="K2983" t="s">
        <v>5911</v>
      </c>
      <c r="L2983" s="2">
        <v>4</v>
      </c>
      <c r="M2983" s="11">
        <v>24371</v>
      </c>
      <c r="N2983" s="6">
        <v>10</v>
      </c>
      <c r="O2983" s="4">
        <f>Table2[[#This Row],[Discount]]/100</f>
        <v>0.1</v>
      </c>
      <c r="P2983" s="4" t="str">
        <f>IF(Table2[[#This Row],[Discount%]]=0,"No Discount",
IF(Table2[[#This Row],[Discount%]]&lt;=0.1,"Medium Discount",
IF(Table2[[#This Row],[Discount%]]&lt;=0.2,"High Discount")))</f>
        <v>Medium Discount</v>
      </c>
      <c r="Q2983" s="9">
        <f>(Table2[Unit_Price]*Table2[Quantity])*(Table2[Discount]/100)</f>
        <v>9748.4</v>
      </c>
      <c r="R2983" s="10">
        <v>87735.6</v>
      </c>
      <c r="S2983" s="10">
        <v>19597.07</v>
      </c>
      <c r="T2983" s="4">
        <f>Table2[Profit]/Table2[Sales]</f>
        <v>0.22336508783207726</v>
      </c>
      <c r="U2983" t="s">
        <v>72</v>
      </c>
    </row>
    <row r="2984" spans="1:21" x14ac:dyDescent="0.35">
      <c r="A2984">
        <v>13190</v>
      </c>
      <c r="B2984" s="1">
        <v>45807</v>
      </c>
      <c r="C2984" s="2">
        <f>YEAR(Table2[Order Date])</f>
        <v>2025</v>
      </c>
      <c r="D2984" s="2" t="str">
        <f>TEXT(Table2[Order Date],"mmm")</f>
        <v>May</v>
      </c>
      <c r="E2984" t="s">
        <v>5912</v>
      </c>
      <c r="F2984" t="s">
        <v>28</v>
      </c>
      <c r="G2984" t="s">
        <v>29</v>
      </c>
      <c r="H2984" t="str">
        <f>VLOOKUP(Table2[[#This Row],[City]], Table46[], 2, FALSE)</f>
        <v>Bihar</v>
      </c>
      <c r="I2984" t="s">
        <v>17</v>
      </c>
      <c r="J2984" t="s">
        <v>291</v>
      </c>
      <c r="K2984" t="s">
        <v>5913</v>
      </c>
      <c r="L2984" s="2">
        <v>4</v>
      </c>
      <c r="M2984" s="11">
        <v>39663</v>
      </c>
      <c r="N2984" s="6">
        <v>0</v>
      </c>
      <c r="O2984" s="4">
        <f>Table2[[#This Row],[Discount]]/100</f>
        <v>0</v>
      </c>
      <c r="P2984" s="4" t="str">
        <f>IF(Table2[[#This Row],[Discount%]]=0,"No Discount",
IF(Table2[[#This Row],[Discount%]]&lt;=0.1,"Medium Discount",
IF(Table2[[#This Row],[Discount%]]&lt;=0.2,"High Discount")))</f>
        <v>No Discount</v>
      </c>
      <c r="Q2984" s="9">
        <f>(Table2[Unit_Price]*Table2[Quantity])*(Table2[Discount]/100)</f>
        <v>0</v>
      </c>
      <c r="R2984" s="10">
        <v>158652</v>
      </c>
      <c r="S2984" s="10">
        <v>38519.18</v>
      </c>
      <c r="T2984" s="4">
        <f>Table2[Profit]/Table2[Sales]</f>
        <v>0.24279038398507424</v>
      </c>
      <c r="U2984" t="s">
        <v>33</v>
      </c>
    </row>
    <row r="2985" spans="1:21" x14ac:dyDescent="0.35">
      <c r="A2985">
        <v>13191</v>
      </c>
      <c r="B2985" s="1">
        <v>45735</v>
      </c>
      <c r="C2985" s="2">
        <f>YEAR(Table2[Order Date])</f>
        <v>2025</v>
      </c>
      <c r="D2985" s="2" t="str">
        <f>TEXT(Table2[Order Date],"mmm")</f>
        <v>Mar</v>
      </c>
      <c r="E2985" t="s">
        <v>5914</v>
      </c>
      <c r="F2985" t="s">
        <v>22</v>
      </c>
      <c r="G2985" t="s">
        <v>54</v>
      </c>
      <c r="H2985" t="str">
        <f>VLOOKUP(Table2[[#This Row],[City]], Table46[], 2, FALSE)</f>
        <v>Uttar Pradesh</v>
      </c>
      <c r="I2985" t="s">
        <v>24</v>
      </c>
      <c r="J2985" t="s">
        <v>36</v>
      </c>
      <c r="K2985" t="s">
        <v>5915</v>
      </c>
      <c r="L2985" s="2">
        <v>1</v>
      </c>
      <c r="M2985" s="11">
        <v>16219</v>
      </c>
      <c r="N2985" s="6">
        <v>0</v>
      </c>
      <c r="O2985" s="4">
        <f>Table2[[#This Row],[Discount]]/100</f>
        <v>0</v>
      </c>
      <c r="P2985" s="4" t="str">
        <f>IF(Table2[[#This Row],[Discount%]]=0,"No Discount",
IF(Table2[[#This Row],[Discount%]]&lt;=0.1,"Medium Discount",
IF(Table2[[#This Row],[Discount%]]&lt;=0.2,"High Discount")))</f>
        <v>No Discount</v>
      </c>
      <c r="Q2985" s="9">
        <f>(Table2[Unit_Price]*Table2[Quantity])*(Table2[Discount]/100)</f>
        <v>0</v>
      </c>
      <c r="R2985" s="10">
        <v>16219</v>
      </c>
      <c r="S2985" s="10">
        <v>2677.64</v>
      </c>
      <c r="T2985" s="4">
        <f>Table2[Profit]/Table2[Sales]</f>
        <v>0.16509279240397065</v>
      </c>
      <c r="U2985" t="s">
        <v>38</v>
      </c>
    </row>
    <row r="2986" spans="1:21" x14ac:dyDescent="0.35">
      <c r="A2986">
        <v>13192</v>
      </c>
      <c r="B2986" s="1">
        <v>45784</v>
      </c>
      <c r="C2986" s="2">
        <f>YEAR(Table2[Order Date])</f>
        <v>2025</v>
      </c>
      <c r="D2986" s="2" t="str">
        <f>TEXT(Table2[Order Date],"mmm")</f>
        <v>May</v>
      </c>
      <c r="E2986" t="s">
        <v>5916</v>
      </c>
      <c r="F2986" t="s">
        <v>28</v>
      </c>
      <c r="G2986" t="s">
        <v>144</v>
      </c>
      <c r="H2986" t="str">
        <f>VLOOKUP(Table2[[#This Row],[City]], Table46[], 2, FALSE)</f>
        <v>Assam</v>
      </c>
      <c r="I2986" t="s">
        <v>30</v>
      </c>
      <c r="J2986" t="s">
        <v>65</v>
      </c>
      <c r="K2986" t="s">
        <v>5917</v>
      </c>
      <c r="L2986" s="2">
        <v>1</v>
      </c>
      <c r="M2986" s="11">
        <v>63000</v>
      </c>
      <c r="N2986" s="6">
        <v>0</v>
      </c>
      <c r="O2986" s="4">
        <f>Table2[[#This Row],[Discount]]/100</f>
        <v>0</v>
      </c>
      <c r="P2986" s="4" t="str">
        <f>IF(Table2[[#This Row],[Discount%]]=0,"No Discount",
IF(Table2[[#This Row],[Discount%]]&lt;=0.1,"Medium Discount",
IF(Table2[[#This Row],[Discount%]]&lt;=0.2,"High Discount")))</f>
        <v>No Discount</v>
      </c>
      <c r="Q2986" s="9">
        <f>(Table2[Unit_Price]*Table2[Quantity])*(Table2[Discount]/100)</f>
        <v>0</v>
      </c>
      <c r="R2986" s="10">
        <v>63000</v>
      </c>
      <c r="S2986" s="10">
        <v>4286.16</v>
      </c>
      <c r="T2986" s="4">
        <f>Table2[Profit]/Table2[Sales]</f>
        <v>6.8034285714285714E-2</v>
      </c>
      <c r="U2986" t="s">
        <v>72</v>
      </c>
    </row>
    <row r="2987" spans="1:21" x14ac:dyDescent="0.35">
      <c r="A2987">
        <v>13193</v>
      </c>
      <c r="B2987" s="1">
        <v>45837</v>
      </c>
      <c r="C2987" s="2">
        <f>YEAR(Table2[Order Date])</f>
        <v>2025</v>
      </c>
      <c r="D2987" s="2" t="str">
        <f>TEXT(Table2[Order Date],"mmm")</f>
        <v>Jun</v>
      </c>
      <c r="E2987" t="s">
        <v>5918</v>
      </c>
      <c r="F2987" t="s">
        <v>15</v>
      </c>
      <c r="G2987" t="s">
        <v>174</v>
      </c>
      <c r="H2987" t="str">
        <f>VLOOKUP(Table2[[#This Row],[City]], Table46[], 2, FALSE)</f>
        <v>Tamil Nadu</v>
      </c>
      <c r="I2987" t="s">
        <v>30</v>
      </c>
      <c r="J2987" t="s">
        <v>65</v>
      </c>
      <c r="K2987" t="s">
        <v>5919</v>
      </c>
      <c r="L2987" s="2">
        <v>4</v>
      </c>
      <c r="M2987" s="11">
        <v>17155</v>
      </c>
      <c r="N2987" s="6">
        <v>20</v>
      </c>
      <c r="O2987" s="4">
        <f>Table2[[#This Row],[Discount]]/100</f>
        <v>0.2</v>
      </c>
      <c r="P2987" s="4" t="str">
        <f>IF(Table2[[#This Row],[Discount%]]=0,"No Discount",
IF(Table2[[#This Row],[Discount%]]&lt;=0.1,"Medium Discount",
IF(Table2[[#This Row],[Discount%]]&lt;=0.2,"High Discount")))</f>
        <v>High Discount</v>
      </c>
      <c r="Q2987" s="9">
        <f>(Table2[Unit_Price]*Table2[Quantity])*(Table2[Discount]/100)</f>
        <v>13724</v>
      </c>
      <c r="R2987" s="10">
        <v>54896</v>
      </c>
      <c r="S2987" s="10">
        <v>11120.28</v>
      </c>
      <c r="T2987" s="4">
        <f>Table2[Profit]/Table2[Sales]</f>
        <v>0.20256995045176335</v>
      </c>
      <c r="U2987" t="s">
        <v>83</v>
      </c>
    </row>
    <row r="2988" spans="1:21" x14ac:dyDescent="0.35">
      <c r="A2988">
        <v>13194</v>
      </c>
      <c r="B2988" s="1">
        <v>45618</v>
      </c>
      <c r="C2988" s="2">
        <f>YEAR(Table2[Order Date])</f>
        <v>2024</v>
      </c>
      <c r="D2988" s="2" t="str">
        <f>TEXT(Table2[Order Date],"mmm")</f>
        <v>Nov</v>
      </c>
      <c r="E2988" t="s">
        <v>5920</v>
      </c>
      <c r="F2988" t="s">
        <v>15</v>
      </c>
      <c r="G2988" t="s">
        <v>147</v>
      </c>
      <c r="H2988" t="str">
        <f>VLOOKUP(Table2[[#This Row],[City]], Table46[], 2, FALSE)</f>
        <v>Kerala</v>
      </c>
      <c r="I2988" t="s">
        <v>96</v>
      </c>
      <c r="J2988" t="s">
        <v>138</v>
      </c>
      <c r="K2988" t="s">
        <v>5921</v>
      </c>
      <c r="L2988" s="2">
        <v>2</v>
      </c>
      <c r="M2988" s="11">
        <v>10158</v>
      </c>
      <c r="N2988" s="6">
        <v>10</v>
      </c>
      <c r="O2988" s="4">
        <f>Table2[[#This Row],[Discount]]/100</f>
        <v>0.1</v>
      </c>
      <c r="P2988" s="4" t="str">
        <f>IF(Table2[[#This Row],[Discount%]]=0,"No Discount",
IF(Table2[[#This Row],[Discount%]]&lt;=0.1,"Medium Discount",
IF(Table2[[#This Row],[Discount%]]&lt;=0.2,"High Discount")))</f>
        <v>Medium Discount</v>
      </c>
      <c r="Q2988" s="9">
        <f>(Table2[Unit_Price]*Table2[Quantity])*(Table2[Discount]/100)</f>
        <v>2031.6000000000001</v>
      </c>
      <c r="R2988" s="10">
        <v>18284.400000000001</v>
      </c>
      <c r="S2988" s="10">
        <v>2902.96</v>
      </c>
      <c r="T2988" s="4">
        <f>Table2[Profit]/Table2[Sales]</f>
        <v>0.15876703638073986</v>
      </c>
      <c r="U2988" t="s">
        <v>33</v>
      </c>
    </row>
    <row r="2989" spans="1:21" x14ac:dyDescent="0.35">
      <c r="A2989">
        <v>13195</v>
      </c>
      <c r="B2989" s="1">
        <v>45479</v>
      </c>
      <c r="C2989" s="2">
        <f>YEAR(Table2[Order Date])</f>
        <v>2024</v>
      </c>
      <c r="D2989" s="2" t="str">
        <f>TEXT(Table2[Order Date],"mmm")</f>
        <v>Jul</v>
      </c>
      <c r="E2989" t="s">
        <v>5922</v>
      </c>
      <c r="F2989" t="s">
        <v>28</v>
      </c>
      <c r="G2989" t="s">
        <v>114</v>
      </c>
      <c r="H2989" t="str">
        <f>VLOOKUP(Table2[[#This Row],[City]], Table46[], 2, FALSE)</f>
        <v>Jharkhand</v>
      </c>
      <c r="I2989" t="s">
        <v>69</v>
      </c>
      <c r="J2989" t="s">
        <v>115</v>
      </c>
      <c r="K2989" t="s">
        <v>1088</v>
      </c>
      <c r="L2989" s="2">
        <v>1</v>
      </c>
      <c r="M2989" s="11">
        <v>50823</v>
      </c>
      <c r="N2989" s="6">
        <v>20</v>
      </c>
      <c r="O2989" s="4">
        <f>Table2[[#This Row],[Discount]]/100</f>
        <v>0.2</v>
      </c>
      <c r="P2989" s="4" t="str">
        <f>IF(Table2[[#This Row],[Discount%]]=0,"No Discount",
IF(Table2[[#This Row],[Discount%]]&lt;=0.1,"Medium Discount",
IF(Table2[[#This Row],[Discount%]]&lt;=0.2,"High Discount")))</f>
        <v>High Discount</v>
      </c>
      <c r="Q2989" s="9">
        <f>(Table2[Unit_Price]*Table2[Quantity])*(Table2[Discount]/100)</f>
        <v>10164.6</v>
      </c>
      <c r="R2989" s="10">
        <v>40658.400000000001</v>
      </c>
      <c r="S2989" s="10">
        <v>6267.87</v>
      </c>
      <c r="T2989" s="4">
        <f>Table2[Profit]/Table2[Sales]</f>
        <v>0.15415928811758456</v>
      </c>
      <c r="U2989" t="s">
        <v>33</v>
      </c>
    </row>
    <row r="2990" spans="1:21" x14ac:dyDescent="0.35">
      <c r="A2990">
        <v>13196</v>
      </c>
      <c r="B2990" s="1">
        <v>45492</v>
      </c>
      <c r="C2990" s="2">
        <f>YEAR(Table2[Order Date])</f>
        <v>2024</v>
      </c>
      <c r="D2990" s="2" t="str">
        <f>TEXT(Table2[Order Date],"mmm")</f>
        <v>Jul</v>
      </c>
      <c r="E2990" t="s">
        <v>5923</v>
      </c>
      <c r="F2990" t="s">
        <v>40</v>
      </c>
      <c r="G2990" t="s">
        <v>41</v>
      </c>
      <c r="H2990" t="str">
        <f>VLOOKUP(Table2[[#This Row],[City]], Table46[], 2, FALSE)</f>
        <v>Maharashtra</v>
      </c>
      <c r="I2990" t="s">
        <v>24</v>
      </c>
      <c r="J2990" t="s">
        <v>107</v>
      </c>
      <c r="K2990" t="s">
        <v>5924</v>
      </c>
      <c r="L2990" s="2">
        <v>1</v>
      </c>
      <c r="M2990" s="11">
        <v>58194</v>
      </c>
      <c r="N2990" s="6">
        <v>0</v>
      </c>
      <c r="O2990" s="4">
        <f>Table2[[#This Row],[Discount]]/100</f>
        <v>0</v>
      </c>
      <c r="P2990" s="4" t="str">
        <f>IF(Table2[[#This Row],[Discount%]]=0,"No Discount",
IF(Table2[[#This Row],[Discount%]]&lt;=0.1,"Medium Discount",
IF(Table2[[#This Row],[Discount%]]&lt;=0.2,"High Discount")))</f>
        <v>No Discount</v>
      </c>
      <c r="Q2990" s="9">
        <f>(Table2[Unit_Price]*Table2[Quantity])*(Table2[Discount]/100)</f>
        <v>0</v>
      </c>
      <c r="R2990" s="10">
        <v>58194</v>
      </c>
      <c r="S2990" s="10">
        <v>6749.93</v>
      </c>
      <c r="T2990" s="4">
        <f>Table2[Profit]/Table2[Sales]</f>
        <v>0.11599013644018284</v>
      </c>
      <c r="U2990" t="s">
        <v>33</v>
      </c>
    </row>
    <row r="2991" spans="1:21" x14ac:dyDescent="0.35">
      <c r="A2991">
        <v>13197</v>
      </c>
      <c r="B2991" s="1">
        <v>45740</v>
      </c>
      <c r="C2991" s="2">
        <f>YEAR(Table2[Order Date])</f>
        <v>2025</v>
      </c>
      <c r="D2991" s="2" t="str">
        <f>TEXT(Table2[Order Date],"mmm")</f>
        <v>Mar</v>
      </c>
      <c r="E2991" t="s">
        <v>5925</v>
      </c>
      <c r="F2991" t="s">
        <v>15</v>
      </c>
      <c r="G2991" t="s">
        <v>147</v>
      </c>
      <c r="H2991" t="str">
        <f>VLOOKUP(Table2[[#This Row],[City]], Table46[], 2, FALSE)</f>
        <v>Kerala</v>
      </c>
      <c r="I2991" t="s">
        <v>129</v>
      </c>
      <c r="J2991" t="s">
        <v>168</v>
      </c>
      <c r="K2991" t="s">
        <v>5926</v>
      </c>
      <c r="L2991" s="2">
        <v>5</v>
      </c>
      <c r="M2991" s="11">
        <v>37682</v>
      </c>
      <c r="N2991" s="6">
        <v>10</v>
      </c>
      <c r="O2991" s="4">
        <f>Table2[[#This Row],[Discount]]/100</f>
        <v>0.1</v>
      </c>
      <c r="P2991" s="4" t="str">
        <f>IF(Table2[[#This Row],[Discount%]]=0,"No Discount",
IF(Table2[[#This Row],[Discount%]]&lt;=0.1,"Medium Discount",
IF(Table2[[#This Row],[Discount%]]&lt;=0.2,"High Discount")))</f>
        <v>Medium Discount</v>
      </c>
      <c r="Q2991" s="9">
        <f>(Table2[Unit_Price]*Table2[Quantity])*(Table2[Discount]/100)</f>
        <v>18841</v>
      </c>
      <c r="R2991" s="10">
        <v>169569</v>
      </c>
      <c r="S2991" s="10">
        <v>26335.15</v>
      </c>
      <c r="T2991" s="4">
        <f>Table2[Profit]/Table2[Sales]</f>
        <v>0.15530639444709823</v>
      </c>
      <c r="U2991" t="s">
        <v>72</v>
      </c>
    </row>
    <row r="2992" spans="1:21" x14ac:dyDescent="0.35">
      <c r="A2992">
        <v>13198</v>
      </c>
      <c r="B2992" s="1">
        <v>45756</v>
      </c>
      <c r="C2992" s="2">
        <f>YEAR(Table2[Order Date])</f>
        <v>2025</v>
      </c>
      <c r="D2992" s="2" t="str">
        <f>TEXT(Table2[Order Date],"mmm")</f>
        <v>Apr</v>
      </c>
      <c r="E2992" t="s">
        <v>5927</v>
      </c>
      <c r="F2992" t="s">
        <v>22</v>
      </c>
      <c r="G2992" t="s">
        <v>167</v>
      </c>
      <c r="H2992" t="str">
        <f>VLOOKUP(Table2[[#This Row],[City]], Table46[], 2, FALSE)</f>
        <v>Punjab</v>
      </c>
      <c r="I2992" t="s">
        <v>17</v>
      </c>
      <c r="J2992" t="s">
        <v>100</v>
      </c>
      <c r="K2992" t="s">
        <v>5928</v>
      </c>
      <c r="L2992" s="2">
        <v>5</v>
      </c>
      <c r="M2992" s="11">
        <v>23752</v>
      </c>
      <c r="N2992" s="6">
        <v>5</v>
      </c>
      <c r="O2992" s="4">
        <f>Table2[[#This Row],[Discount]]/100</f>
        <v>0.05</v>
      </c>
      <c r="P2992" s="4" t="str">
        <f>IF(Table2[[#This Row],[Discount%]]=0,"No Discount",
IF(Table2[[#This Row],[Discount%]]&lt;=0.1,"Medium Discount",
IF(Table2[[#This Row],[Discount%]]&lt;=0.2,"High Discount")))</f>
        <v>Medium Discount</v>
      </c>
      <c r="Q2992" s="9">
        <f>(Table2[Unit_Price]*Table2[Quantity])*(Table2[Discount]/100)</f>
        <v>5938</v>
      </c>
      <c r="R2992" s="10">
        <v>112822</v>
      </c>
      <c r="S2992" s="10">
        <v>18546.810000000001</v>
      </c>
      <c r="T2992" s="4">
        <f>Table2[Profit]/Table2[Sales]</f>
        <v>0.16439001258619773</v>
      </c>
      <c r="U2992" t="s">
        <v>83</v>
      </c>
    </row>
    <row r="2993" spans="1:21" x14ac:dyDescent="0.35">
      <c r="A2993">
        <v>13199</v>
      </c>
      <c r="B2993" s="1">
        <v>45845</v>
      </c>
      <c r="C2993" s="2">
        <f>YEAR(Table2[Order Date])</f>
        <v>2025</v>
      </c>
      <c r="D2993" s="2" t="str">
        <f>TEXT(Table2[Order Date],"mmm")</f>
        <v>Jul</v>
      </c>
      <c r="E2993" t="s">
        <v>5929</v>
      </c>
      <c r="F2993" t="s">
        <v>15</v>
      </c>
      <c r="G2993" t="s">
        <v>68</v>
      </c>
      <c r="H2993" t="str">
        <f>VLOOKUP(Table2[[#This Row],[City]], Table46[], 2, FALSE)</f>
        <v>Telangana</v>
      </c>
      <c r="I2993" t="s">
        <v>96</v>
      </c>
      <c r="J2993" t="s">
        <v>183</v>
      </c>
      <c r="K2993" t="s">
        <v>5930</v>
      </c>
      <c r="L2993" s="2">
        <v>5</v>
      </c>
      <c r="M2993" s="11">
        <v>74807</v>
      </c>
      <c r="N2993" s="6">
        <v>0</v>
      </c>
      <c r="O2993" s="4">
        <f>Table2[[#This Row],[Discount]]/100</f>
        <v>0</v>
      </c>
      <c r="P2993" s="4" t="str">
        <f>IF(Table2[[#This Row],[Discount%]]=0,"No Discount",
IF(Table2[[#This Row],[Discount%]]&lt;=0.1,"Medium Discount",
IF(Table2[[#This Row],[Discount%]]&lt;=0.2,"High Discount")))</f>
        <v>No Discount</v>
      </c>
      <c r="Q2993" s="9">
        <f>(Table2[Unit_Price]*Table2[Quantity])*(Table2[Discount]/100)</f>
        <v>0</v>
      </c>
      <c r="R2993" s="10">
        <v>374035</v>
      </c>
      <c r="S2993" s="10">
        <v>31406.25</v>
      </c>
      <c r="T2993" s="4">
        <f>Table2[Profit]/Table2[Sales]</f>
        <v>8.3966072693731866E-2</v>
      </c>
      <c r="U2993" t="s">
        <v>38</v>
      </c>
    </row>
    <row r="2994" spans="1:21" x14ac:dyDescent="0.35">
      <c r="A2994">
        <v>13200</v>
      </c>
      <c r="B2994" s="1">
        <v>45663</v>
      </c>
      <c r="C2994" s="2">
        <f>YEAR(Table2[Order Date])</f>
        <v>2025</v>
      </c>
      <c r="D2994" s="2" t="str">
        <f>TEXT(Table2[Order Date],"mmm")</f>
        <v>Jan</v>
      </c>
      <c r="E2994" t="s">
        <v>5931</v>
      </c>
      <c r="F2994" t="s">
        <v>15</v>
      </c>
      <c r="G2994" t="s">
        <v>174</v>
      </c>
      <c r="H2994" t="str">
        <f>VLOOKUP(Table2[[#This Row],[City]], Table46[], 2, FALSE)</f>
        <v>Tamil Nadu</v>
      </c>
      <c r="I2994" t="s">
        <v>17</v>
      </c>
      <c r="J2994" t="s">
        <v>111</v>
      </c>
      <c r="K2994" t="s">
        <v>5932</v>
      </c>
      <c r="L2994" s="2">
        <v>3</v>
      </c>
      <c r="M2994" s="11">
        <v>27799</v>
      </c>
      <c r="N2994" s="6">
        <v>10</v>
      </c>
      <c r="O2994" s="4">
        <f>Table2[[#This Row],[Discount]]/100</f>
        <v>0.1</v>
      </c>
      <c r="P2994" s="4" t="str">
        <f>IF(Table2[[#This Row],[Discount%]]=0,"No Discount",
IF(Table2[[#This Row],[Discount%]]&lt;=0.1,"Medium Discount",
IF(Table2[[#This Row],[Discount%]]&lt;=0.2,"High Discount")))</f>
        <v>Medium Discount</v>
      </c>
      <c r="Q2994" s="9">
        <f>(Table2[Unit_Price]*Table2[Quantity])*(Table2[Discount]/100)</f>
        <v>8339.7000000000007</v>
      </c>
      <c r="R2994" s="10">
        <v>75057.3</v>
      </c>
      <c r="S2994" s="10">
        <v>11023.33</v>
      </c>
      <c r="T2994" s="4">
        <f>Table2[Profit]/Table2[Sales]</f>
        <v>0.14686552806988792</v>
      </c>
      <c r="U2994" t="s">
        <v>33</v>
      </c>
    </row>
    <row r="2995" spans="1:21" x14ac:dyDescent="0.35">
      <c r="A2995">
        <v>13201</v>
      </c>
      <c r="B2995" s="1">
        <v>45571</v>
      </c>
      <c r="C2995" s="2">
        <f>YEAR(Table2[Order Date])</f>
        <v>2024</v>
      </c>
      <c r="D2995" s="2" t="str">
        <f>TEXT(Table2[Order Date],"mmm")</f>
        <v>Oct</v>
      </c>
      <c r="E2995" t="s">
        <v>5933</v>
      </c>
      <c r="F2995" t="s">
        <v>15</v>
      </c>
      <c r="G2995" t="s">
        <v>16</v>
      </c>
      <c r="H2995" t="str">
        <f>VLOOKUP(Table2[[#This Row],[City]], Table46[], 2, FALSE)</f>
        <v>Karnataka</v>
      </c>
      <c r="I2995" t="s">
        <v>96</v>
      </c>
      <c r="J2995" t="s">
        <v>97</v>
      </c>
      <c r="K2995" t="s">
        <v>5934</v>
      </c>
      <c r="L2995" s="2">
        <v>4</v>
      </c>
      <c r="M2995" s="11">
        <v>56706</v>
      </c>
      <c r="N2995" s="6">
        <v>10</v>
      </c>
      <c r="O2995" s="4">
        <f>Table2[[#This Row],[Discount]]/100</f>
        <v>0.1</v>
      </c>
      <c r="P2995" s="4" t="str">
        <f>IF(Table2[[#This Row],[Discount%]]=0,"No Discount",
IF(Table2[[#This Row],[Discount%]]&lt;=0.1,"Medium Discount",
IF(Table2[[#This Row],[Discount%]]&lt;=0.2,"High Discount")))</f>
        <v>Medium Discount</v>
      </c>
      <c r="Q2995" s="9">
        <f>(Table2[Unit_Price]*Table2[Quantity])*(Table2[Discount]/100)</f>
        <v>22682.400000000001</v>
      </c>
      <c r="R2995" s="10">
        <v>204141.6</v>
      </c>
      <c r="S2995" s="10">
        <v>35280.25</v>
      </c>
      <c r="T2995" s="4">
        <f>Table2[Profit]/Table2[Sales]</f>
        <v>0.17282244285339196</v>
      </c>
      <c r="U2995" t="s">
        <v>20</v>
      </c>
    </row>
    <row r="2996" spans="1:21" x14ac:dyDescent="0.35">
      <c r="A2996">
        <v>13202</v>
      </c>
      <c r="B2996" s="1">
        <v>45783</v>
      </c>
      <c r="C2996" s="2">
        <f>YEAR(Table2[Order Date])</f>
        <v>2025</v>
      </c>
      <c r="D2996" s="2" t="str">
        <f>TEXT(Table2[Order Date],"mmm")</f>
        <v>May</v>
      </c>
      <c r="E2996" t="s">
        <v>5935</v>
      </c>
      <c r="F2996" t="s">
        <v>22</v>
      </c>
      <c r="G2996" t="s">
        <v>58</v>
      </c>
      <c r="H2996" t="str">
        <f>VLOOKUP(Table2[[#This Row],[City]], Table46[], 2, FALSE)</f>
        <v>Rajashtan</v>
      </c>
      <c r="I2996" t="s">
        <v>24</v>
      </c>
      <c r="J2996" t="s">
        <v>133</v>
      </c>
      <c r="K2996" t="s">
        <v>5936</v>
      </c>
      <c r="L2996" s="2">
        <v>1</v>
      </c>
      <c r="M2996" s="11">
        <v>76879</v>
      </c>
      <c r="N2996" s="6">
        <v>15</v>
      </c>
      <c r="O2996" s="4">
        <f>Table2[[#This Row],[Discount]]/100</f>
        <v>0.15</v>
      </c>
      <c r="P2996" s="4" t="str">
        <f>IF(Table2[[#This Row],[Discount%]]=0,"No Discount",
IF(Table2[[#This Row],[Discount%]]&lt;=0.1,"Medium Discount",
IF(Table2[[#This Row],[Discount%]]&lt;=0.2,"High Discount")))</f>
        <v>High Discount</v>
      </c>
      <c r="Q2996" s="9">
        <f>(Table2[Unit_Price]*Table2[Quantity])*(Table2[Discount]/100)</f>
        <v>11531.85</v>
      </c>
      <c r="R2996" s="10">
        <v>65347.15</v>
      </c>
      <c r="S2996" s="10">
        <v>16285.2</v>
      </c>
      <c r="T2996" s="4">
        <f>Table2[Profit]/Table2[Sales]</f>
        <v>0.24921056235811356</v>
      </c>
      <c r="U2996" t="s">
        <v>72</v>
      </c>
    </row>
    <row r="2997" spans="1:21" x14ac:dyDescent="0.35">
      <c r="A2997">
        <v>13203</v>
      </c>
      <c r="B2997" s="1">
        <v>45616</v>
      </c>
      <c r="C2997" s="2">
        <f>YEAR(Table2[Order Date])</f>
        <v>2024</v>
      </c>
      <c r="D2997" s="2" t="str">
        <f>TEXT(Table2[Order Date],"mmm")</f>
        <v>Nov</v>
      </c>
      <c r="E2997" t="s">
        <v>5937</v>
      </c>
      <c r="F2997" t="s">
        <v>15</v>
      </c>
      <c r="G2997" t="s">
        <v>16</v>
      </c>
      <c r="H2997" t="str">
        <f>VLOOKUP(Table2[[#This Row],[City]], Table46[], 2, FALSE)</f>
        <v>Karnataka</v>
      </c>
      <c r="I2997" t="s">
        <v>69</v>
      </c>
      <c r="J2997" t="s">
        <v>123</v>
      </c>
      <c r="K2997" t="s">
        <v>5592</v>
      </c>
      <c r="L2997" s="2">
        <v>3</v>
      </c>
      <c r="M2997" s="11">
        <v>39207</v>
      </c>
      <c r="N2997" s="6">
        <v>5</v>
      </c>
      <c r="O2997" s="4">
        <f>Table2[[#This Row],[Discount]]/100</f>
        <v>0.05</v>
      </c>
      <c r="P2997" s="4" t="str">
        <f>IF(Table2[[#This Row],[Discount%]]=0,"No Discount",
IF(Table2[[#This Row],[Discount%]]&lt;=0.1,"Medium Discount",
IF(Table2[[#This Row],[Discount%]]&lt;=0.2,"High Discount")))</f>
        <v>Medium Discount</v>
      </c>
      <c r="Q2997" s="9">
        <f>(Table2[Unit_Price]*Table2[Quantity])*(Table2[Discount]/100)</f>
        <v>5881.05</v>
      </c>
      <c r="R2997" s="10">
        <v>111739.95</v>
      </c>
      <c r="S2997" s="10">
        <v>21027.98</v>
      </c>
      <c r="T2997" s="4">
        <f>Table2[Profit]/Table2[Sales]</f>
        <v>0.18818676757954519</v>
      </c>
      <c r="U2997" t="s">
        <v>20</v>
      </c>
    </row>
    <row r="2998" spans="1:21" x14ac:dyDescent="0.35">
      <c r="A2998">
        <v>13204</v>
      </c>
      <c r="B2998" s="1">
        <v>45775</v>
      </c>
      <c r="C2998" s="2">
        <f>YEAR(Table2[Order Date])</f>
        <v>2025</v>
      </c>
      <c r="D2998" s="2" t="str">
        <f>TEXT(Table2[Order Date],"mmm")</f>
        <v>Apr</v>
      </c>
      <c r="E2998" t="s">
        <v>5938</v>
      </c>
      <c r="F2998" t="s">
        <v>22</v>
      </c>
      <c r="G2998" t="s">
        <v>167</v>
      </c>
      <c r="H2998" t="str">
        <f>VLOOKUP(Table2[[#This Row],[City]], Table46[], 2, FALSE)</f>
        <v>Punjab</v>
      </c>
      <c r="I2998" t="s">
        <v>30</v>
      </c>
      <c r="J2998" t="s">
        <v>227</v>
      </c>
      <c r="K2998" t="s">
        <v>5939</v>
      </c>
      <c r="L2998" s="2">
        <v>1</v>
      </c>
      <c r="M2998" s="11">
        <v>71243</v>
      </c>
      <c r="N2998" s="6">
        <v>15</v>
      </c>
      <c r="O2998" s="4">
        <f>Table2[[#This Row],[Discount]]/100</f>
        <v>0.15</v>
      </c>
      <c r="P2998" s="4" t="str">
        <f>IF(Table2[[#This Row],[Discount%]]=0,"No Discount",
IF(Table2[[#This Row],[Discount%]]&lt;=0.1,"Medium Discount",
IF(Table2[[#This Row],[Discount%]]&lt;=0.2,"High Discount")))</f>
        <v>High Discount</v>
      </c>
      <c r="Q2998" s="9">
        <f>(Table2[Unit_Price]*Table2[Quantity])*(Table2[Discount]/100)</f>
        <v>10686.449999999999</v>
      </c>
      <c r="R2998" s="10">
        <v>60556.55</v>
      </c>
      <c r="S2998" s="10">
        <v>14619.27</v>
      </c>
      <c r="T2998" s="4">
        <f>Table2[Profit]/Table2[Sales]</f>
        <v>0.24141517309027677</v>
      </c>
      <c r="U2998" t="s">
        <v>38</v>
      </c>
    </row>
    <row r="2999" spans="1:21" x14ac:dyDescent="0.35">
      <c r="A2999">
        <v>13205</v>
      </c>
      <c r="B2999" s="1">
        <v>45466</v>
      </c>
      <c r="C2999" s="2">
        <f>YEAR(Table2[Order Date])</f>
        <v>2024</v>
      </c>
      <c r="D2999" s="2" t="str">
        <f>TEXT(Table2[Order Date],"mmm")</f>
        <v>Jun</v>
      </c>
      <c r="E2999" t="s">
        <v>5940</v>
      </c>
      <c r="F2999" t="s">
        <v>40</v>
      </c>
      <c r="G2999" t="s">
        <v>50</v>
      </c>
      <c r="H2999" t="str">
        <f>VLOOKUP(Table2[[#This Row],[City]], Table46[], 2, FALSE)</f>
        <v>Maharashtra</v>
      </c>
      <c r="I2999" t="s">
        <v>30</v>
      </c>
      <c r="J2999" t="s">
        <v>322</v>
      </c>
      <c r="K2999" t="s">
        <v>5941</v>
      </c>
      <c r="L2999" s="2">
        <v>3</v>
      </c>
      <c r="M2999" s="11">
        <v>71312</v>
      </c>
      <c r="N2999" s="6">
        <v>20</v>
      </c>
      <c r="O2999" s="4">
        <f>Table2[[#This Row],[Discount]]/100</f>
        <v>0.2</v>
      </c>
      <c r="P2999" s="4" t="str">
        <f>IF(Table2[[#This Row],[Discount%]]=0,"No Discount",
IF(Table2[[#This Row],[Discount%]]&lt;=0.1,"Medium Discount",
IF(Table2[[#This Row],[Discount%]]&lt;=0.2,"High Discount")))</f>
        <v>High Discount</v>
      </c>
      <c r="Q2999" s="9">
        <f>(Table2[Unit_Price]*Table2[Quantity])*(Table2[Discount]/100)</f>
        <v>42787.200000000004</v>
      </c>
      <c r="R2999" s="10">
        <v>171148.79999999999</v>
      </c>
      <c r="S2999" s="10">
        <v>9393.57</v>
      </c>
      <c r="T2999" s="4">
        <f>Table2[Profit]/Table2[Sales]</f>
        <v>5.4885397969486202E-2</v>
      </c>
      <c r="U2999" t="s">
        <v>38</v>
      </c>
    </row>
    <row r="3000" spans="1:21" x14ac:dyDescent="0.35">
      <c r="A3000">
        <v>13206</v>
      </c>
      <c r="B3000" s="1">
        <v>45931</v>
      </c>
      <c r="C3000" s="2">
        <f>YEAR(Table2[Order Date])</f>
        <v>2025</v>
      </c>
      <c r="D3000" s="2" t="str">
        <f>TEXT(Table2[Order Date],"mmm")</f>
        <v>Oct</v>
      </c>
      <c r="E3000" t="s">
        <v>5942</v>
      </c>
      <c r="F3000" t="s">
        <v>40</v>
      </c>
      <c r="G3000" t="s">
        <v>110</v>
      </c>
      <c r="H3000" t="str">
        <f>VLOOKUP(Table2[[#This Row],[City]], Table46[], 2, FALSE)</f>
        <v>Gujarat</v>
      </c>
      <c r="I3000" t="s">
        <v>75</v>
      </c>
      <c r="J3000" t="s">
        <v>307</v>
      </c>
      <c r="K3000" t="s">
        <v>3874</v>
      </c>
      <c r="L3000" s="2">
        <v>2</v>
      </c>
      <c r="M3000" s="11">
        <v>15322</v>
      </c>
      <c r="N3000" s="6">
        <v>10</v>
      </c>
      <c r="O3000" s="4">
        <f>Table2[[#This Row],[Discount]]/100</f>
        <v>0.1</v>
      </c>
      <c r="P3000" s="4" t="str">
        <f>IF(Table2[[#This Row],[Discount%]]=0,"No Discount",
IF(Table2[[#This Row],[Discount%]]&lt;=0.1,"Medium Discount",
IF(Table2[[#This Row],[Discount%]]&lt;=0.2,"High Discount")))</f>
        <v>Medium Discount</v>
      </c>
      <c r="Q3000" s="9">
        <f>(Table2[Unit_Price]*Table2[Quantity])*(Table2[Discount]/100)</f>
        <v>3064.4</v>
      </c>
      <c r="R3000" s="10">
        <v>27579.599999999999</v>
      </c>
      <c r="S3000" s="10">
        <v>1966.43</v>
      </c>
      <c r="T3000" s="4">
        <f>Table2[Profit]/Table2[Sales]</f>
        <v>7.1300163889251478E-2</v>
      </c>
      <c r="U3000" t="s">
        <v>38</v>
      </c>
    </row>
    <row r="3001" spans="1:21" x14ac:dyDescent="0.35">
      <c r="A3001">
        <v>13207</v>
      </c>
      <c r="B3001" s="1">
        <v>45620</v>
      </c>
      <c r="C3001" s="2">
        <f>YEAR(Table2[Order Date])</f>
        <v>2024</v>
      </c>
      <c r="D3001" s="2" t="str">
        <f>TEXT(Table2[Order Date],"mmm")</f>
        <v>Nov</v>
      </c>
      <c r="E3001" t="s">
        <v>5943</v>
      </c>
      <c r="F3001" t="s">
        <v>22</v>
      </c>
      <c r="G3001" t="s">
        <v>58</v>
      </c>
      <c r="H3001" t="str">
        <f>VLOOKUP(Table2[[#This Row],[City]], Table46[], 2, FALSE)</f>
        <v>Rajashtan</v>
      </c>
      <c r="I3001" t="s">
        <v>96</v>
      </c>
      <c r="J3001" t="s">
        <v>138</v>
      </c>
      <c r="K3001" t="s">
        <v>5944</v>
      </c>
      <c r="L3001" s="2">
        <v>2</v>
      </c>
      <c r="M3001" s="11">
        <v>32572</v>
      </c>
      <c r="N3001" s="6">
        <v>0</v>
      </c>
      <c r="O3001" s="4">
        <f>Table2[[#This Row],[Discount]]/100</f>
        <v>0</v>
      </c>
      <c r="P3001" s="4" t="str">
        <f>IF(Table2[[#This Row],[Discount%]]=0,"No Discount",
IF(Table2[[#This Row],[Discount%]]&lt;=0.1,"Medium Discount",
IF(Table2[[#This Row],[Discount%]]&lt;=0.2,"High Discount")))</f>
        <v>No Discount</v>
      </c>
      <c r="Q3001" s="9">
        <f>(Table2[Unit_Price]*Table2[Quantity])*(Table2[Discount]/100)</f>
        <v>0</v>
      </c>
      <c r="R3001" s="10">
        <v>65144</v>
      </c>
      <c r="S3001" s="10">
        <v>12519.71</v>
      </c>
      <c r="T3001" s="4">
        <f>Table2[Profit]/Table2[Sales]</f>
        <v>0.19218515903229766</v>
      </c>
      <c r="U3001" t="s">
        <v>38</v>
      </c>
    </row>
    <row r="3002" spans="1:21" x14ac:dyDescent="0.35">
      <c r="A3002">
        <v>13208</v>
      </c>
      <c r="B3002" s="1">
        <v>45928</v>
      </c>
      <c r="C3002" s="2">
        <f>YEAR(Table2[Order Date])</f>
        <v>2025</v>
      </c>
      <c r="D3002" s="2" t="str">
        <f>TEXT(Table2[Order Date],"mmm")</f>
        <v>Sep</v>
      </c>
      <c r="E3002" t="s">
        <v>5945</v>
      </c>
      <c r="F3002" t="s">
        <v>40</v>
      </c>
      <c r="G3002" t="s">
        <v>62</v>
      </c>
      <c r="H3002" t="str">
        <f>VLOOKUP(Table2[[#This Row],[City]], Table46[], 2, FALSE)</f>
        <v>Goa</v>
      </c>
      <c r="I3002" t="s">
        <v>30</v>
      </c>
      <c r="J3002" t="s">
        <v>31</v>
      </c>
      <c r="K3002" t="s">
        <v>3746</v>
      </c>
      <c r="L3002" s="2">
        <v>2</v>
      </c>
      <c r="M3002" s="11">
        <v>17389</v>
      </c>
      <c r="N3002" s="6">
        <v>5</v>
      </c>
      <c r="O3002" s="4">
        <f>Table2[[#This Row],[Discount]]/100</f>
        <v>0.05</v>
      </c>
      <c r="P3002" s="4" t="str">
        <f>IF(Table2[[#This Row],[Discount%]]=0,"No Discount",
IF(Table2[[#This Row],[Discount%]]&lt;=0.1,"Medium Discount",
IF(Table2[[#This Row],[Discount%]]&lt;=0.2,"High Discount")))</f>
        <v>Medium Discount</v>
      </c>
      <c r="Q3002" s="9">
        <f>(Table2[Unit_Price]*Table2[Quantity])*(Table2[Discount]/100)</f>
        <v>1738.9</v>
      </c>
      <c r="R3002" s="10">
        <v>33039.1</v>
      </c>
      <c r="S3002" s="10">
        <v>6916.9</v>
      </c>
      <c r="T3002" s="4">
        <f>Table2[Profit]/Table2[Sales]</f>
        <v>0.20935497637647515</v>
      </c>
      <c r="U3002" t="s">
        <v>20</v>
      </c>
    </row>
    <row r="3003" spans="1:21" x14ac:dyDescent="0.35">
      <c r="A3003">
        <v>13209</v>
      </c>
      <c r="B3003" s="1">
        <v>45524</v>
      </c>
      <c r="C3003" s="2">
        <f>YEAR(Table2[Order Date])</f>
        <v>2024</v>
      </c>
      <c r="D3003" s="2" t="str">
        <f>TEXT(Table2[Order Date],"mmm")</f>
        <v>Aug</v>
      </c>
      <c r="E3003" t="s">
        <v>5946</v>
      </c>
      <c r="F3003" t="s">
        <v>40</v>
      </c>
      <c r="G3003" t="s">
        <v>103</v>
      </c>
      <c r="H3003" t="str">
        <f>VLOOKUP(Table2[[#This Row],[City]], Table46[], 2, FALSE)</f>
        <v>Gujarat</v>
      </c>
      <c r="I3003" t="s">
        <v>46</v>
      </c>
      <c r="J3003" t="s">
        <v>141</v>
      </c>
      <c r="K3003" t="s">
        <v>5947</v>
      </c>
      <c r="L3003" s="2">
        <v>3</v>
      </c>
      <c r="M3003" s="11">
        <v>48461</v>
      </c>
      <c r="N3003" s="6">
        <v>15</v>
      </c>
      <c r="O3003" s="4">
        <f>Table2[[#This Row],[Discount]]/100</f>
        <v>0.15</v>
      </c>
      <c r="P3003" s="4" t="str">
        <f>IF(Table2[[#This Row],[Discount%]]=0,"No Discount",
IF(Table2[[#This Row],[Discount%]]&lt;=0.1,"Medium Discount",
IF(Table2[[#This Row],[Discount%]]&lt;=0.2,"High Discount")))</f>
        <v>High Discount</v>
      </c>
      <c r="Q3003" s="9">
        <f>(Table2[Unit_Price]*Table2[Quantity])*(Table2[Discount]/100)</f>
        <v>21807.45</v>
      </c>
      <c r="R3003" s="10">
        <v>123575.55</v>
      </c>
      <c r="S3003" s="10">
        <v>27772.5</v>
      </c>
      <c r="T3003" s="4">
        <f>Table2[Profit]/Table2[Sales]</f>
        <v>0.22474105921438342</v>
      </c>
      <c r="U3003" t="s">
        <v>83</v>
      </c>
    </row>
    <row r="3004" spans="1:21" x14ac:dyDescent="0.35">
      <c r="A3004">
        <v>13210</v>
      </c>
      <c r="B3004" s="1">
        <v>45588</v>
      </c>
      <c r="C3004" s="2">
        <f>YEAR(Table2[Order Date])</f>
        <v>2024</v>
      </c>
      <c r="D3004" s="2" t="str">
        <f>TEXT(Table2[Order Date],"mmm")</f>
        <v>Oct</v>
      </c>
      <c r="E3004" t="s">
        <v>5948</v>
      </c>
      <c r="F3004" t="s">
        <v>22</v>
      </c>
      <c r="G3004" t="s">
        <v>167</v>
      </c>
      <c r="H3004" t="str">
        <f>VLOOKUP(Table2[[#This Row],[City]], Table46[], 2, FALSE)</f>
        <v>Punjab</v>
      </c>
      <c r="I3004" t="s">
        <v>30</v>
      </c>
      <c r="J3004" t="s">
        <v>31</v>
      </c>
      <c r="K3004" t="s">
        <v>5949</v>
      </c>
      <c r="L3004" s="2">
        <v>1</v>
      </c>
      <c r="M3004" s="11">
        <v>39872</v>
      </c>
      <c r="N3004" s="6">
        <v>10</v>
      </c>
      <c r="O3004" s="4">
        <f>Table2[[#This Row],[Discount]]/100</f>
        <v>0.1</v>
      </c>
      <c r="P3004" s="4" t="str">
        <f>IF(Table2[[#This Row],[Discount%]]=0,"No Discount",
IF(Table2[[#This Row],[Discount%]]&lt;=0.1,"Medium Discount",
IF(Table2[[#This Row],[Discount%]]&lt;=0.2,"High Discount")))</f>
        <v>Medium Discount</v>
      </c>
      <c r="Q3004" s="9">
        <f>(Table2[Unit_Price]*Table2[Quantity])*(Table2[Discount]/100)</f>
        <v>3987.2000000000003</v>
      </c>
      <c r="R3004" s="10">
        <v>35884.800000000003</v>
      </c>
      <c r="S3004" s="10">
        <v>7383.66</v>
      </c>
      <c r="T3004" s="4">
        <f>Table2[Profit]/Table2[Sales]</f>
        <v>0.20576009898341358</v>
      </c>
      <c r="U3004" t="s">
        <v>33</v>
      </c>
    </row>
    <row r="3005" spans="1:21" x14ac:dyDescent="0.35">
      <c r="A3005">
        <v>13211</v>
      </c>
      <c r="B3005" s="1">
        <v>45727</v>
      </c>
      <c r="C3005" s="2">
        <f>YEAR(Table2[Order Date])</f>
        <v>2025</v>
      </c>
      <c r="D3005" s="2" t="str">
        <f>TEXT(Table2[Order Date],"mmm")</f>
        <v>Mar</v>
      </c>
      <c r="E3005" t="s">
        <v>5950</v>
      </c>
      <c r="F3005" t="s">
        <v>40</v>
      </c>
      <c r="G3005" t="s">
        <v>41</v>
      </c>
      <c r="H3005" t="str">
        <f>VLOOKUP(Table2[[#This Row],[City]], Table46[], 2, FALSE)</f>
        <v>Maharashtra</v>
      </c>
      <c r="I3005" t="s">
        <v>30</v>
      </c>
      <c r="J3005" t="s">
        <v>227</v>
      </c>
      <c r="K3005" t="s">
        <v>4450</v>
      </c>
      <c r="L3005" s="2">
        <v>3</v>
      </c>
      <c r="M3005" s="11">
        <v>65351</v>
      </c>
      <c r="N3005" s="6">
        <v>5</v>
      </c>
      <c r="O3005" s="4">
        <f>Table2[[#This Row],[Discount]]/100</f>
        <v>0.05</v>
      </c>
      <c r="P3005" s="4" t="str">
        <f>IF(Table2[[#This Row],[Discount%]]=0,"No Discount",
IF(Table2[[#This Row],[Discount%]]&lt;=0.1,"Medium Discount",
IF(Table2[[#This Row],[Discount%]]&lt;=0.2,"High Discount")))</f>
        <v>Medium Discount</v>
      </c>
      <c r="Q3005" s="9">
        <f>(Table2[Unit_Price]*Table2[Quantity])*(Table2[Discount]/100)</f>
        <v>9802.65</v>
      </c>
      <c r="R3005" s="10">
        <v>186250.35</v>
      </c>
      <c r="S3005" s="10">
        <v>44988.38</v>
      </c>
      <c r="T3005" s="4">
        <f>Table2[Profit]/Table2[Sales]</f>
        <v>0.24154789507778104</v>
      </c>
      <c r="U3005" t="s">
        <v>33</v>
      </c>
    </row>
    <row r="3006" spans="1:21" x14ac:dyDescent="0.35">
      <c r="A3006">
        <v>13212</v>
      </c>
      <c r="B3006" s="1">
        <v>45668</v>
      </c>
      <c r="C3006" s="2">
        <f>YEAR(Table2[Order Date])</f>
        <v>2025</v>
      </c>
      <c r="D3006" s="2" t="str">
        <f>TEXT(Table2[Order Date],"mmm")</f>
        <v>Jan</v>
      </c>
      <c r="E3006" t="s">
        <v>5951</v>
      </c>
      <c r="F3006" t="s">
        <v>22</v>
      </c>
      <c r="G3006" t="s">
        <v>58</v>
      </c>
      <c r="H3006" t="str">
        <f>VLOOKUP(Table2[[#This Row],[City]], Table46[], 2, FALSE)</f>
        <v>Rajashtan</v>
      </c>
      <c r="I3006" t="s">
        <v>24</v>
      </c>
      <c r="J3006" t="s">
        <v>25</v>
      </c>
      <c r="K3006" t="s">
        <v>5952</v>
      </c>
      <c r="L3006" s="2">
        <v>1</v>
      </c>
      <c r="M3006" s="11">
        <v>62219</v>
      </c>
      <c r="N3006" s="6">
        <v>15</v>
      </c>
      <c r="O3006" s="4">
        <f>Table2[[#This Row],[Discount]]/100</f>
        <v>0.15</v>
      </c>
      <c r="P3006" s="4" t="str">
        <f>IF(Table2[[#This Row],[Discount%]]=0,"No Discount",
IF(Table2[[#This Row],[Discount%]]&lt;=0.1,"Medium Discount",
IF(Table2[[#This Row],[Discount%]]&lt;=0.2,"High Discount")))</f>
        <v>High Discount</v>
      </c>
      <c r="Q3006" s="9">
        <f>(Table2[Unit_Price]*Table2[Quantity])*(Table2[Discount]/100)</f>
        <v>9332.85</v>
      </c>
      <c r="R3006" s="10">
        <v>52886.15</v>
      </c>
      <c r="S3006" s="10">
        <v>13146.08</v>
      </c>
      <c r="T3006" s="4">
        <f>Table2[Profit]/Table2[Sales]</f>
        <v>0.24857320867561733</v>
      </c>
      <c r="U3006" t="s">
        <v>20</v>
      </c>
    </row>
    <row r="3007" spans="1:21" x14ac:dyDescent="0.35">
      <c r="A3007">
        <v>13213</v>
      </c>
      <c r="B3007" s="1">
        <v>45749</v>
      </c>
      <c r="C3007" s="2">
        <f>YEAR(Table2[Order Date])</f>
        <v>2025</v>
      </c>
      <c r="D3007" s="2" t="str">
        <f>TEXT(Table2[Order Date],"mmm")</f>
        <v>Apr</v>
      </c>
      <c r="E3007" t="s">
        <v>5953</v>
      </c>
      <c r="F3007" t="s">
        <v>40</v>
      </c>
      <c r="G3007" t="s">
        <v>41</v>
      </c>
      <c r="H3007" t="str">
        <f>VLOOKUP(Table2[[#This Row],[City]], Table46[], 2, FALSE)</f>
        <v>Maharashtra</v>
      </c>
      <c r="I3007" t="s">
        <v>86</v>
      </c>
      <c r="J3007" t="s">
        <v>90</v>
      </c>
      <c r="K3007" t="s">
        <v>5954</v>
      </c>
      <c r="L3007" s="2">
        <v>4</v>
      </c>
      <c r="M3007" s="11">
        <v>69923</v>
      </c>
      <c r="N3007" s="6">
        <v>5</v>
      </c>
      <c r="O3007" s="4">
        <f>Table2[[#This Row],[Discount]]/100</f>
        <v>0.05</v>
      </c>
      <c r="P3007" s="4" t="str">
        <f>IF(Table2[[#This Row],[Discount%]]=0,"No Discount",
IF(Table2[[#This Row],[Discount%]]&lt;=0.1,"Medium Discount",
IF(Table2[[#This Row],[Discount%]]&lt;=0.2,"High Discount")))</f>
        <v>Medium Discount</v>
      </c>
      <c r="Q3007" s="9">
        <f>(Table2[Unit_Price]*Table2[Quantity])*(Table2[Discount]/100)</f>
        <v>13984.6</v>
      </c>
      <c r="R3007" s="10">
        <v>265707.40000000002</v>
      </c>
      <c r="S3007" s="10">
        <v>26037.95</v>
      </c>
      <c r="T3007" s="4">
        <f>Table2[Profit]/Table2[Sales]</f>
        <v>9.7994824382008169E-2</v>
      </c>
      <c r="U3007" t="s">
        <v>20</v>
      </c>
    </row>
    <row r="3008" spans="1:21" x14ac:dyDescent="0.35">
      <c r="A3008">
        <v>13214</v>
      </c>
      <c r="B3008" s="1">
        <v>45846</v>
      </c>
      <c r="C3008" s="2">
        <f>YEAR(Table2[Order Date])</f>
        <v>2025</v>
      </c>
      <c r="D3008" s="2" t="str">
        <f>TEXT(Table2[Order Date],"mmm")</f>
        <v>Jul</v>
      </c>
      <c r="E3008" t="s">
        <v>5955</v>
      </c>
      <c r="F3008" t="s">
        <v>28</v>
      </c>
      <c r="G3008" t="s">
        <v>35</v>
      </c>
      <c r="H3008" t="str">
        <f>VLOOKUP(Table2[[#This Row],[City]], Table46[], 2, FALSE)</f>
        <v>West Bengal</v>
      </c>
      <c r="I3008" t="s">
        <v>46</v>
      </c>
      <c r="J3008" t="s">
        <v>47</v>
      </c>
      <c r="K3008" t="s">
        <v>5956</v>
      </c>
      <c r="L3008" s="2">
        <v>3</v>
      </c>
      <c r="M3008" s="11">
        <v>70734</v>
      </c>
      <c r="N3008" s="6">
        <v>0</v>
      </c>
      <c r="O3008" s="4">
        <f>Table2[[#This Row],[Discount]]/100</f>
        <v>0</v>
      </c>
      <c r="P3008" s="4" t="str">
        <f>IF(Table2[[#This Row],[Discount%]]=0,"No Discount",
IF(Table2[[#This Row],[Discount%]]&lt;=0.1,"Medium Discount",
IF(Table2[[#This Row],[Discount%]]&lt;=0.2,"High Discount")))</f>
        <v>No Discount</v>
      </c>
      <c r="Q3008" s="9">
        <f>(Table2[Unit_Price]*Table2[Quantity])*(Table2[Discount]/100)</f>
        <v>0</v>
      </c>
      <c r="R3008" s="10">
        <v>212202</v>
      </c>
      <c r="S3008" s="10">
        <v>52505.11</v>
      </c>
      <c r="T3008" s="4">
        <f>Table2[Profit]/Table2[Sales]</f>
        <v>0.24742985457252994</v>
      </c>
      <c r="U3008" t="s">
        <v>38</v>
      </c>
    </row>
    <row r="3009" spans="1:21" x14ac:dyDescent="0.35">
      <c r="A3009">
        <v>13215</v>
      </c>
      <c r="B3009" s="1">
        <v>45513</v>
      </c>
      <c r="C3009" s="2">
        <f>YEAR(Table2[Order Date])</f>
        <v>2024</v>
      </c>
      <c r="D3009" s="2" t="str">
        <f>TEXT(Table2[Order Date],"mmm")</f>
        <v>Aug</v>
      </c>
      <c r="E3009" t="s">
        <v>5957</v>
      </c>
      <c r="F3009" t="s">
        <v>28</v>
      </c>
      <c r="G3009" t="s">
        <v>85</v>
      </c>
      <c r="H3009" t="str">
        <f>VLOOKUP(Table2[[#This Row],[City]], Table46[], 2, FALSE)</f>
        <v>Odisha</v>
      </c>
      <c r="I3009" t="s">
        <v>17</v>
      </c>
      <c r="J3009" t="s">
        <v>291</v>
      </c>
      <c r="K3009" t="s">
        <v>1495</v>
      </c>
      <c r="L3009" s="2">
        <v>5</v>
      </c>
      <c r="M3009" s="11">
        <v>7682</v>
      </c>
      <c r="N3009" s="6">
        <v>10</v>
      </c>
      <c r="O3009" s="4">
        <f>Table2[[#This Row],[Discount]]/100</f>
        <v>0.1</v>
      </c>
      <c r="P3009" s="4" t="str">
        <f>IF(Table2[[#This Row],[Discount%]]=0,"No Discount",
IF(Table2[[#This Row],[Discount%]]&lt;=0.1,"Medium Discount",
IF(Table2[[#This Row],[Discount%]]&lt;=0.2,"High Discount")))</f>
        <v>Medium Discount</v>
      </c>
      <c r="Q3009" s="9">
        <f>(Table2[Unit_Price]*Table2[Quantity])*(Table2[Discount]/100)</f>
        <v>3841</v>
      </c>
      <c r="R3009" s="10">
        <v>34569</v>
      </c>
      <c r="S3009" s="10">
        <v>3215.4</v>
      </c>
      <c r="T3009" s="4">
        <f>Table2[Profit]/Table2[Sales]</f>
        <v>9.3013972055888225E-2</v>
      </c>
      <c r="U3009" t="s">
        <v>72</v>
      </c>
    </row>
    <row r="3010" spans="1:21" x14ac:dyDescent="0.35">
      <c r="A3010">
        <v>13216</v>
      </c>
      <c r="B3010" s="1">
        <v>45448</v>
      </c>
      <c r="C3010" s="2">
        <f>YEAR(Table2[Order Date])</f>
        <v>2024</v>
      </c>
      <c r="D3010" s="2" t="str">
        <f>TEXT(Table2[Order Date],"mmm")</f>
        <v>Jun</v>
      </c>
      <c r="E3010" t="s">
        <v>5958</v>
      </c>
      <c r="F3010" t="s">
        <v>22</v>
      </c>
      <c r="G3010" t="s">
        <v>54</v>
      </c>
      <c r="H3010" t="str">
        <f>VLOOKUP(Table2[[#This Row],[City]], Table46[], 2, FALSE)</f>
        <v>Uttar Pradesh</v>
      </c>
      <c r="I3010" t="s">
        <v>17</v>
      </c>
      <c r="J3010" t="s">
        <v>100</v>
      </c>
      <c r="K3010" t="s">
        <v>5959</v>
      </c>
      <c r="L3010" s="2">
        <v>5</v>
      </c>
      <c r="M3010" s="11">
        <v>7331</v>
      </c>
      <c r="N3010" s="6">
        <v>10</v>
      </c>
      <c r="O3010" s="4">
        <f>Table2[[#This Row],[Discount]]/100</f>
        <v>0.1</v>
      </c>
      <c r="P3010" s="4" t="str">
        <f>IF(Table2[[#This Row],[Discount%]]=0,"No Discount",
IF(Table2[[#This Row],[Discount%]]&lt;=0.1,"Medium Discount",
IF(Table2[[#This Row],[Discount%]]&lt;=0.2,"High Discount")))</f>
        <v>Medium Discount</v>
      </c>
      <c r="Q3010" s="9">
        <f>(Table2[Unit_Price]*Table2[Quantity])*(Table2[Discount]/100)</f>
        <v>3665.5</v>
      </c>
      <c r="R3010" s="10">
        <v>32989.5</v>
      </c>
      <c r="S3010" s="10">
        <v>1892.49</v>
      </c>
      <c r="T3010" s="4">
        <f>Table2[Profit]/Table2[Sales]</f>
        <v>5.736643477470104E-2</v>
      </c>
      <c r="U3010" t="s">
        <v>38</v>
      </c>
    </row>
    <row r="3011" spans="1:21" x14ac:dyDescent="0.35">
      <c r="A3011">
        <v>13217</v>
      </c>
      <c r="B3011" s="1">
        <v>45273</v>
      </c>
      <c r="C3011" s="2">
        <f>YEAR(Table2[Order Date])</f>
        <v>2023</v>
      </c>
      <c r="D3011" s="2" t="str">
        <f>TEXT(Table2[Order Date],"mmm")</f>
        <v>Dec</v>
      </c>
      <c r="E3011" t="s">
        <v>5960</v>
      </c>
      <c r="F3011" t="s">
        <v>40</v>
      </c>
      <c r="G3011" t="s">
        <v>41</v>
      </c>
      <c r="H3011" t="str">
        <f>VLOOKUP(Table2[[#This Row],[City]], Table46[], 2, FALSE)</f>
        <v>Maharashtra</v>
      </c>
      <c r="I3011" t="s">
        <v>30</v>
      </c>
      <c r="J3011" t="s">
        <v>65</v>
      </c>
      <c r="K3011" t="s">
        <v>5961</v>
      </c>
      <c r="L3011" s="2">
        <v>1</v>
      </c>
      <c r="M3011" s="11">
        <v>21175</v>
      </c>
      <c r="N3011" s="6">
        <v>5</v>
      </c>
      <c r="O3011" s="4">
        <f>Table2[[#This Row],[Discount]]/100</f>
        <v>0.05</v>
      </c>
      <c r="P3011" s="4" t="str">
        <f>IF(Table2[[#This Row],[Discount%]]=0,"No Discount",
IF(Table2[[#This Row],[Discount%]]&lt;=0.1,"Medium Discount",
IF(Table2[[#This Row],[Discount%]]&lt;=0.2,"High Discount")))</f>
        <v>Medium Discount</v>
      </c>
      <c r="Q3011" s="9">
        <f>(Table2[Unit_Price]*Table2[Quantity])*(Table2[Discount]/100)</f>
        <v>1058.75</v>
      </c>
      <c r="R3011" s="10">
        <v>20116.25</v>
      </c>
      <c r="S3011" s="10">
        <v>3692.27</v>
      </c>
      <c r="T3011" s="4">
        <f>Table2[Profit]/Table2[Sales]</f>
        <v>0.18354663518299882</v>
      </c>
      <c r="U3011" t="s">
        <v>72</v>
      </c>
    </row>
    <row r="3012" spans="1:21" x14ac:dyDescent="0.35">
      <c r="A3012">
        <v>13218</v>
      </c>
      <c r="B3012" s="1">
        <v>45731</v>
      </c>
      <c r="C3012" s="2">
        <f>YEAR(Table2[Order Date])</f>
        <v>2025</v>
      </c>
      <c r="D3012" s="2" t="str">
        <f>TEXT(Table2[Order Date],"mmm")</f>
        <v>Mar</v>
      </c>
      <c r="E3012" t="s">
        <v>5962</v>
      </c>
      <c r="F3012" t="s">
        <v>22</v>
      </c>
      <c r="G3012" t="s">
        <v>58</v>
      </c>
      <c r="H3012" t="str">
        <f>VLOOKUP(Table2[[#This Row],[City]], Table46[], 2, FALSE)</f>
        <v>Rajashtan</v>
      </c>
      <c r="I3012" t="s">
        <v>75</v>
      </c>
      <c r="J3012" t="s">
        <v>204</v>
      </c>
      <c r="K3012" t="s">
        <v>5963</v>
      </c>
      <c r="L3012" s="2">
        <v>1</v>
      </c>
      <c r="M3012" s="11">
        <v>7828</v>
      </c>
      <c r="N3012" s="6">
        <v>5</v>
      </c>
      <c r="O3012" s="4">
        <f>Table2[[#This Row],[Discount]]/100</f>
        <v>0.05</v>
      </c>
      <c r="P3012" s="4" t="str">
        <f>IF(Table2[[#This Row],[Discount%]]=0,"No Discount",
IF(Table2[[#This Row],[Discount%]]&lt;=0.1,"Medium Discount",
IF(Table2[[#This Row],[Discount%]]&lt;=0.2,"High Discount")))</f>
        <v>Medium Discount</v>
      </c>
      <c r="Q3012" s="9">
        <f>(Table2[Unit_Price]*Table2[Quantity])*(Table2[Discount]/100)</f>
        <v>391.40000000000003</v>
      </c>
      <c r="R3012" s="10">
        <v>7436.6</v>
      </c>
      <c r="S3012" s="10">
        <v>1019.65</v>
      </c>
      <c r="T3012" s="4">
        <f>Table2[Profit]/Table2[Sales]</f>
        <v>0.13711239007073123</v>
      </c>
      <c r="U3012" t="s">
        <v>33</v>
      </c>
    </row>
    <row r="3013" spans="1:21" x14ac:dyDescent="0.35">
      <c r="A3013">
        <v>13219</v>
      </c>
      <c r="B3013" s="1">
        <v>45291</v>
      </c>
      <c r="C3013" s="2">
        <f>YEAR(Table2[Order Date])</f>
        <v>2023</v>
      </c>
      <c r="D3013" s="2" t="str">
        <f>TEXT(Table2[Order Date],"mmm")</f>
        <v>Dec</v>
      </c>
      <c r="E3013" t="s">
        <v>5964</v>
      </c>
      <c r="F3013" t="s">
        <v>28</v>
      </c>
      <c r="G3013" t="s">
        <v>35</v>
      </c>
      <c r="H3013" t="str">
        <f>VLOOKUP(Table2[[#This Row],[City]], Table46[], 2, FALSE)</f>
        <v>West Bengal</v>
      </c>
      <c r="I3013" t="s">
        <v>42</v>
      </c>
      <c r="J3013" t="s">
        <v>43</v>
      </c>
      <c r="K3013" t="s">
        <v>5965</v>
      </c>
      <c r="L3013" s="2">
        <v>2</v>
      </c>
      <c r="M3013" s="11">
        <v>52220</v>
      </c>
      <c r="N3013" s="6">
        <v>20</v>
      </c>
      <c r="O3013" s="4">
        <f>Table2[[#This Row],[Discount]]/100</f>
        <v>0.2</v>
      </c>
      <c r="P3013" s="4" t="str">
        <f>IF(Table2[[#This Row],[Discount%]]=0,"No Discount",
IF(Table2[[#This Row],[Discount%]]&lt;=0.1,"Medium Discount",
IF(Table2[[#This Row],[Discount%]]&lt;=0.2,"High Discount")))</f>
        <v>High Discount</v>
      </c>
      <c r="Q3013" s="9">
        <f>(Table2[Unit_Price]*Table2[Quantity])*(Table2[Discount]/100)</f>
        <v>20888</v>
      </c>
      <c r="R3013" s="10">
        <v>83552</v>
      </c>
      <c r="S3013" s="10">
        <v>5410.9</v>
      </c>
      <c r="T3013" s="4">
        <f>Table2[Profit]/Table2[Sales]</f>
        <v>6.4760867483722701E-2</v>
      </c>
      <c r="U3013" t="s">
        <v>20</v>
      </c>
    </row>
    <row r="3014" spans="1:21" x14ac:dyDescent="0.35">
      <c r="A3014">
        <v>13220</v>
      </c>
      <c r="B3014" s="1">
        <v>45467</v>
      </c>
      <c r="C3014" s="2">
        <f>YEAR(Table2[Order Date])</f>
        <v>2024</v>
      </c>
      <c r="D3014" s="2" t="str">
        <f>TEXT(Table2[Order Date],"mmm")</f>
        <v>Jun</v>
      </c>
      <c r="E3014" t="s">
        <v>5966</v>
      </c>
      <c r="F3014" t="s">
        <v>22</v>
      </c>
      <c r="G3014" t="s">
        <v>167</v>
      </c>
      <c r="H3014" t="str">
        <f>VLOOKUP(Table2[[#This Row],[City]], Table46[], 2, FALSE)</f>
        <v>Punjab</v>
      </c>
      <c r="I3014" t="s">
        <v>86</v>
      </c>
      <c r="J3014" t="s">
        <v>171</v>
      </c>
      <c r="K3014" t="s">
        <v>5967</v>
      </c>
      <c r="L3014" s="2">
        <v>4</v>
      </c>
      <c r="M3014" s="11">
        <v>20266</v>
      </c>
      <c r="N3014" s="6">
        <v>15</v>
      </c>
      <c r="O3014" s="4">
        <f>Table2[[#This Row],[Discount]]/100</f>
        <v>0.15</v>
      </c>
      <c r="P3014" s="4" t="str">
        <f>IF(Table2[[#This Row],[Discount%]]=0,"No Discount",
IF(Table2[[#This Row],[Discount%]]&lt;=0.1,"Medium Discount",
IF(Table2[[#This Row],[Discount%]]&lt;=0.2,"High Discount")))</f>
        <v>High Discount</v>
      </c>
      <c r="Q3014" s="9">
        <f>(Table2[Unit_Price]*Table2[Quantity])*(Table2[Discount]/100)</f>
        <v>12159.6</v>
      </c>
      <c r="R3014" s="10">
        <v>68904.399999999994</v>
      </c>
      <c r="S3014" s="10">
        <v>13538.12</v>
      </c>
      <c r="T3014" s="4">
        <f>Table2[Profit]/Table2[Sales]</f>
        <v>0.19647685779137475</v>
      </c>
      <c r="U3014" t="s">
        <v>33</v>
      </c>
    </row>
    <row r="3015" spans="1:21" x14ac:dyDescent="0.35">
      <c r="A3015">
        <v>13221</v>
      </c>
      <c r="B3015" s="1">
        <v>45819</v>
      </c>
      <c r="C3015" s="2">
        <f>YEAR(Table2[Order Date])</f>
        <v>2025</v>
      </c>
      <c r="D3015" s="2" t="str">
        <f>TEXT(Table2[Order Date],"mmm")</f>
        <v>Jun</v>
      </c>
      <c r="E3015" t="s">
        <v>5968</v>
      </c>
      <c r="F3015" t="s">
        <v>15</v>
      </c>
      <c r="G3015" t="s">
        <v>68</v>
      </c>
      <c r="H3015" t="str">
        <f>VLOOKUP(Table2[[#This Row],[City]], Table46[], 2, FALSE)</f>
        <v>Telangana</v>
      </c>
      <c r="I3015" t="s">
        <v>46</v>
      </c>
      <c r="J3015" t="s">
        <v>47</v>
      </c>
      <c r="K3015" t="s">
        <v>5969</v>
      </c>
      <c r="L3015" s="2">
        <v>4</v>
      </c>
      <c r="M3015" s="11">
        <v>68646</v>
      </c>
      <c r="N3015" s="6">
        <v>20</v>
      </c>
      <c r="O3015" s="4">
        <f>Table2[[#This Row],[Discount]]/100</f>
        <v>0.2</v>
      </c>
      <c r="P3015" s="4" t="str">
        <f>IF(Table2[[#This Row],[Discount%]]=0,"No Discount",
IF(Table2[[#This Row],[Discount%]]&lt;=0.1,"Medium Discount",
IF(Table2[[#This Row],[Discount%]]&lt;=0.2,"High Discount")))</f>
        <v>High Discount</v>
      </c>
      <c r="Q3015" s="9">
        <f>(Table2[Unit_Price]*Table2[Quantity])*(Table2[Discount]/100)</f>
        <v>54916.800000000003</v>
      </c>
      <c r="R3015" s="10">
        <v>219667.20000000001</v>
      </c>
      <c r="S3015" s="10">
        <v>39724.94</v>
      </c>
      <c r="T3015" s="4">
        <f>Table2[Profit]/Table2[Sales]</f>
        <v>0.18084147291903388</v>
      </c>
      <c r="U3015" t="s">
        <v>83</v>
      </c>
    </row>
    <row r="3016" spans="1:21" x14ac:dyDescent="0.35">
      <c r="A3016">
        <v>13222</v>
      </c>
      <c r="B3016" s="1">
        <v>45292</v>
      </c>
      <c r="C3016" s="2">
        <f>YEAR(Table2[Order Date])</f>
        <v>2024</v>
      </c>
      <c r="D3016" s="2" t="str">
        <f>TEXT(Table2[Order Date],"mmm")</f>
        <v>Jan</v>
      </c>
      <c r="E3016" t="s">
        <v>5970</v>
      </c>
      <c r="F3016" t="s">
        <v>28</v>
      </c>
      <c r="G3016" t="s">
        <v>85</v>
      </c>
      <c r="H3016" t="str">
        <f>VLOOKUP(Table2[[#This Row],[City]], Table46[], 2, FALSE)</f>
        <v>Odisha</v>
      </c>
      <c r="I3016" t="s">
        <v>24</v>
      </c>
      <c r="J3016" t="s">
        <v>59</v>
      </c>
      <c r="K3016" t="s">
        <v>5971</v>
      </c>
      <c r="L3016" s="2">
        <v>1</v>
      </c>
      <c r="M3016" s="11">
        <v>25473</v>
      </c>
      <c r="N3016" s="6">
        <v>20</v>
      </c>
      <c r="O3016" s="4">
        <f>Table2[[#This Row],[Discount]]/100</f>
        <v>0.2</v>
      </c>
      <c r="P3016" s="4" t="str">
        <f>IF(Table2[[#This Row],[Discount%]]=0,"No Discount",
IF(Table2[[#This Row],[Discount%]]&lt;=0.1,"Medium Discount",
IF(Table2[[#This Row],[Discount%]]&lt;=0.2,"High Discount")))</f>
        <v>High Discount</v>
      </c>
      <c r="Q3016" s="9">
        <f>(Table2[Unit_Price]*Table2[Quantity])*(Table2[Discount]/100)</f>
        <v>5094.6000000000004</v>
      </c>
      <c r="R3016" s="10">
        <v>20378.400000000001</v>
      </c>
      <c r="S3016" s="10">
        <v>3782.89</v>
      </c>
      <c r="T3016" s="4">
        <f>Table2[Profit]/Table2[Sales]</f>
        <v>0.18563233619911276</v>
      </c>
      <c r="U3016" t="s">
        <v>83</v>
      </c>
    </row>
    <row r="3017" spans="1:21" x14ac:dyDescent="0.35">
      <c r="A3017">
        <v>13224</v>
      </c>
      <c r="B3017" s="1">
        <v>45450</v>
      </c>
      <c r="C3017" s="2">
        <f>YEAR(Table2[Order Date])</f>
        <v>2024</v>
      </c>
      <c r="D3017" s="2" t="str">
        <f>TEXT(Table2[Order Date],"mmm")</f>
        <v>Jun</v>
      </c>
      <c r="E3017" t="s">
        <v>5974</v>
      </c>
      <c r="F3017" t="s">
        <v>22</v>
      </c>
      <c r="G3017" t="s">
        <v>167</v>
      </c>
      <c r="H3017" t="str">
        <f>VLOOKUP(Table2[[#This Row],[City]], Table46[], 2, FALSE)</f>
        <v>Punjab</v>
      </c>
      <c r="I3017" t="s">
        <v>96</v>
      </c>
      <c r="J3017" t="s">
        <v>138</v>
      </c>
      <c r="K3017" t="s">
        <v>5975</v>
      </c>
      <c r="L3017" s="2">
        <v>5</v>
      </c>
      <c r="M3017" s="11">
        <v>24059</v>
      </c>
      <c r="N3017" s="6">
        <v>5</v>
      </c>
      <c r="O3017" s="4">
        <f>Table2[[#This Row],[Discount]]/100</f>
        <v>0.05</v>
      </c>
      <c r="P3017" s="4" t="str">
        <f>IF(Table2[[#This Row],[Discount%]]=0,"No Discount",
IF(Table2[[#This Row],[Discount%]]&lt;=0.1,"Medium Discount",
IF(Table2[[#This Row],[Discount%]]&lt;=0.2,"High Discount")))</f>
        <v>Medium Discount</v>
      </c>
      <c r="Q3017" s="9">
        <f>(Table2[Unit_Price]*Table2[Quantity])*(Table2[Discount]/100)</f>
        <v>6014.75</v>
      </c>
      <c r="R3017" s="10">
        <v>114280.25</v>
      </c>
      <c r="S3017" s="10">
        <v>5890.91</v>
      </c>
      <c r="T3017" s="4">
        <f>Table2[Profit]/Table2[Sales]</f>
        <v>5.1547927135266153E-2</v>
      </c>
      <c r="U3017" t="s">
        <v>38</v>
      </c>
    </row>
    <row r="3018" spans="1:21" x14ac:dyDescent="0.35">
      <c r="A3018">
        <v>13225</v>
      </c>
      <c r="B3018" s="1">
        <v>45510</v>
      </c>
      <c r="C3018" s="2">
        <f>YEAR(Table2[Order Date])</f>
        <v>2024</v>
      </c>
      <c r="D3018" s="2" t="str">
        <f>TEXT(Table2[Order Date],"mmm")</f>
        <v>Aug</v>
      </c>
      <c r="E3018" t="s">
        <v>5976</v>
      </c>
      <c r="F3018" t="s">
        <v>22</v>
      </c>
      <c r="G3018" t="s">
        <v>167</v>
      </c>
      <c r="H3018" t="str">
        <f>VLOOKUP(Table2[[#This Row],[City]], Table46[], 2, FALSE)</f>
        <v>Punjab</v>
      </c>
      <c r="I3018" t="s">
        <v>24</v>
      </c>
      <c r="J3018" t="s">
        <v>25</v>
      </c>
      <c r="K3018" t="s">
        <v>5977</v>
      </c>
      <c r="L3018" s="2">
        <v>5</v>
      </c>
      <c r="M3018" s="11">
        <v>14222</v>
      </c>
      <c r="N3018" s="6">
        <v>5</v>
      </c>
      <c r="O3018" s="4">
        <f>Table2[[#This Row],[Discount]]/100</f>
        <v>0.05</v>
      </c>
      <c r="P3018" s="4" t="str">
        <f>IF(Table2[[#This Row],[Discount%]]=0,"No Discount",
IF(Table2[[#This Row],[Discount%]]&lt;=0.1,"Medium Discount",
IF(Table2[[#This Row],[Discount%]]&lt;=0.2,"High Discount")))</f>
        <v>Medium Discount</v>
      </c>
      <c r="Q3018" s="9">
        <f>(Table2[Unit_Price]*Table2[Quantity])*(Table2[Discount]/100)</f>
        <v>3555.5</v>
      </c>
      <c r="R3018" s="10">
        <v>67554.5</v>
      </c>
      <c r="S3018" s="10">
        <v>16412.509999999998</v>
      </c>
      <c r="T3018" s="4">
        <f>Table2[Profit]/Table2[Sales]</f>
        <v>0.24295213494289794</v>
      </c>
      <c r="U3018" t="s">
        <v>72</v>
      </c>
    </row>
    <row r="3019" spans="1:21" x14ac:dyDescent="0.35">
      <c r="A3019">
        <v>13226</v>
      </c>
      <c r="B3019" s="1">
        <v>45868</v>
      </c>
      <c r="C3019" s="2">
        <f>YEAR(Table2[Order Date])</f>
        <v>2025</v>
      </c>
      <c r="D3019" s="2" t="str">
        <f>TEXT(Table2[Order Date],"mmm")</f>
        <v>Jul</v>
      </c>
      <c r="E3019" t="s">
        <v>5978</v>
      </c>
      <c r="F3019" t="s">
        <v>40</v>
      </c>
      <c r="G3019" t="s">
        <v>103</v>
      </c>
      <c r="H3019" t="str">
        <f>VLOOKUP(Table2[[#This Row],[City]], Table46[], 2, FALSE)</f>
        <v>Gujarat</v>
      </c>
      <c r="I3019" t="s">
        <v>75</v>
      </c>
      <c r="J3019" t="s">
        <v>409</v>
      </c>
      <c r="K3019" t="s">
        <v>5979</v>
      </c>
      <c r="L3019" s="2">
        <v>5</v>
      </c>
      <c r="M3019" s="11">
        <v>40487</v>
      </c>
      <c r="N3019" s="6">
        <v>15</v>
      </c>
      <c r="O3019" s="4">
        <f>Table2[[#This Row],[Discount]]/100</f>
        <v>0.15</v>
      </c>
      <c r="P3019" s="4" t="str">
        <f>IF(Table2[[#This Row],[Discount%]]=0,"No Discount",
IF(Table2[[#This Row],[Discount%]]&lt;=0.1,"Medium Discount",
IF(Table2[[#This Row],[Discount%]]&lt;=0.2,"High Discount")))</f>
        <v>High Discount</v>
      </c>
      <c r="Q3019" s="9">
        <f>(Table2[Unit_Price]*Table2[Quantity])*(Table2[Discount]/100)</f>
        <v>30365.25</v>
      </c>
      <c r="R3019" s="10">
        <v>172069.75</v>
      </c>
      <c r="S3019" s="10">
        <v>21981.61</v>
      </c>
      <c r="T3019" s="4">
        <f>Table2[Profit]/Table2[Sales]</f>
        <v>0.1277482532519516</v>
      </c>
      <c r="U3019" t="s">
        <v>83</v>
      </c>
    </row>
    <row r="3020" spans="1:21" x14ac:dyDescent="0.35">
      <c r="A3020">
        <v>13228</v>
      </c>
      <c r="B3020" s="1">
        <v>45552</v>
      </c>
      <c r="C3020" s="2">
        <f>YEAR(Table2[Order Date])</f>
        <v>2024</v>
      </c>
      <c r="D3020" s="2" t="str">
        <f>TEXT(Table2[Order Date],"mmm")</f>
        <v>Sep</v>
      </c>
      <c r="E3020" t="s">
        <v>5981</v>
      </c>
      <c r="F3020" t="s">
        <v>15</v>
      </c>
      <c r="G3020" t="s">
        <v>68</v>
      </c>
      <c r="H3020" t="str">
        <f>VLOOKUP(Table2[[#This Row],[City]], Table46[], 2, FALSE)</f>
        <v>Telangana</v>
      </c>
      <c r="I3020" t="s">
        <v>24</v>
      </c>
      <c r="J3020" t="s">
        <v>133</v>
      </c>
      <c r="K3020" t="s">
        <v>5982</v>
      </c>
      <c r="L3020" s="2">
        <v>2</v>
      </c>
      <c r="M3020" s="11">
        <v>38807</v>
      </c>
      <c r="N3020" s="6">
        <v>5</v>
      </c>
      <c r="O3020" s="4">
        <f>Table2[[#This Row],[Discount]]/100</f>
        <v>0.05</v>
      </c>
      <c r="P3020" s="4" t="str">
        <f>IF(Table2[[#This Row],[Discount%]]=0,"No Discount",
IF(Table2[[#This Row],[Discount%]]&lt;=0.1,"Medium Discount",
IF(Table2[[#This Row],[Discount%]]&lt;=0.2,"High Discount")))</f>
        <v>Medium Discount</v>
      </c>
      <c r="Q3020" s="9">
        <f>(Table2[Unit_Price]*Table2[Quantity])*(Table2[Discount]/100)</f>
        <v>3880.7000000000003</v>
      </c>
      <c r="R3020" s="10">
        <v>73733.3</v>
      </c>
      <c r="S3020" s="10">
        <v>8421.6200000000008</v>
      </c>
      <c r="T3020" s="4">
        <f>Table2[Profit]/Table2[Sales]</f>
        <v>0.11421732107473828</v>
      </c>
      <c r="U3020" t="s">
        <v>38</v>
      </c>
    </row>
    <row r="3021" spans="1:21" x14ac:dyDescent="0.35">
      <c r="A3021">
        <v>13229</v>
      </c>
      <c r="B3021" s="1">
        <v>45277</v>
      </c>
      <c r="C3021" s="2">
        <f>YEAR(Table2[Order Date])</f>
        <v>2023</v>
      </c>
      <c r="D3021" s="2" t="str">
        <f>TEXT(Table2[Order Date],"mmm")</f>
        <v>Dec</v>
      </c>
      <c r="E3021" t="s">
        <v>5983</v>
      </c>
      <c r="F3021" t="s">
        <v>15</v>
      </c>
      <c r="G3021" t="s">
        <v>174</v>
      </c>
      <c r="H3021" t="str">
        <f>VLOOKUP(Table2[[#This Row],[City]], Table46[], 2, FALSE)</f>
        <v>Tamil Nadu</v>
      </c>
      <c r="I3021" t="s">
        <v>86</v>
      </c>
      <c r="J3021" t="s">
        <v>296</v>
      </c>
      <c r="K3021" t="s">
        <v>5984</v>
      </c>
      <c r="L3021" s="2">
        <v>5</v>
      </c>
      <c r="M3021" s="11">
        <v>42322</v>
      </c>
      <c r="N3021" s="6">
        <v>15</v>
      </c>
      <c r="O3021" s="4">
        <f>Table2[[#This Row],[Discount]]/100</f>
        <v>0.15</v>
      </c>
      <c r="P3021" s="4" t="str">
        <f>IF(Table2[[#This Row],[Discount%]]=0,"No Discount",
IF(Table2[[#This Row],[Discount%]]&lt;=0.1,"Medium Discount",
IF(Table2[[#This Row],[Discount%]]&lt;=0.2,"High Discount")))</f>
        <v>High Discount</v>
      </c>
      <c r="Q3021" s="9">
        <f>(Table2[Unit_Price]*Table2[Quantity])*(Table2[Discount]/100)</f>
        <v>31741.5</v>
      </c>
      <c r="R3021" s="10">
        <v>179868.5</v>
      </c>
      <c r="S3021" s="10">
        <v>33452.03</v>
      </c>
      <c r="T3021" s="4">
        <f>Table2[Profit]/Table2[Sales]</f>
        <v>0.18598048018413452</v>
      </c>
      <c r="U3021" t="s">
        <v>83</v>
      </c>
    </row>
    <row r="3022" spans="1:21" x14ac:dyDescent="0.35">
      <c r="A3022">
        <v>13230</v>
      </c>
      <c r="B3022" s="1">
        <v>45495</v>
      </c>
      <c r="C3022" s="2">
        <f>YEAR(Table2[Order Date])</f>
        <v>2024</v>
      </c>
      <c r="D3022" s="2" t="str">
        <f>TEXT(Table2[Order Date],"mmm")</f>
        <v>Jul</v>
      </c>
      <c r="E3022" t="s">
        <v>5985</v>
      </c>
      <c r="F3022" t="s">
        <v>22</v>
      </c>
      <c r="G3022" t="s">
        <v>167</v>
      </c>
      <c r="H3022" t="str">
        <f>VLOOKUP(Table2[[#This Row],[City]], Table46[], 2, FALSE)</f>
        <v>Punjab</v>
      </c>
      <c r="I3022" t="s">
        <v>96</v>
      </c>
      <c r="J3022" t="s">
        <v>138</v>
      </c>
      <c r="K3022" t="s">
        <v>5884</v>
      </c>
      <c r="L3022" s="2">
        <v>2</v>
      </c>
      <c r="M3022" s="11">
        <v>75015</v>
      </c>
      <c r="N3022" s="6">
        <v>20</v>
      </c>
      <c r="O3022" s="4">
        <f>Table2[[#This Row],[Discount]]/100</f>
        <v>0.2</v>
      </c>
      <c r="P3022" s="4" t="str">
        <f>IF(Table2[[#This Row],[Discount%]]=0,"No Discount",
IF(Table2[[#This Row],[Discount%]]&lt;=0.1,"Medium Discount",
IF(Table2[[#This Row],[Discount%]]&lt;=0.2,"High Discount")))</f>
        <v>High Discount</v>
      </c>
      <c r="Q3022" s="9">
        <f>(Table2[Unit_Price]*Table2[Quantity])*(Table2[Discount]/100)</f>
        <v>30006</v>
      </c>
      <c r="R3022" s="10">
        <v>120024</v>
      </c>
      <c r="S3022" s="10">
        <v>16077.34</v>
      </c>
      <c r="T3022" s="4">
        <f>Table2[Profit]/Table2[Sales]</f>
        <v>0.1339510431247084</v>
      </c>
      <c r="U3022" t="s">
        <v>72</v>
      </c>
    </row>
    <row r="3023" spans="1:21" x14ac:dyDescent="0.35">
      <c r="A3023">
        <v>13231</v>
      </c>
      <c r="B3023" s="1">
        <v>45241</v>
      </c>
      <c r="C3023" s="2">
        <f>YEAR(Table2[Order Date])</f>
        <v>2023</v>
      </c>
      <c r="D3023" s="2" t="str">
        <f>TEXT(Table2[Order Date],"mmm")</f>
        <v>Nov</v>
      </c>
      <c r="E3023" t="s">
        <v>5986</v>
      </c>
      <c r="F3023" t="s">
        <v>15</v>
      </c>
      <c r="G3023" t="s">
        <v>174</v>
      </c>
      <c r="H3023" t="str">
        <f>VLOOKUP(Table2[[#This Row],[City]], Table46[], 2, FALSE)</f>
        <v>Tamil Nadu</v>
      </c>
      <c r="I3023" t="s">
        <v>42</v>
      </c>
      <c r="J3023" t="s">
        <v>188</v>
      </c>
      <c r="K3023" t="s">
        <v>5987</v>
      </c>
      <c r="L3023" s="2">
        <v>3</v>
      </c>
      <c r="M3023" s="11">
        <v>8170</v>
      </c>
      <c r="N3023" s="6">
        <v>0</v>
      </c>
      <c r="O3023" s="4">
        <f>Table2[[#This Row],[Discount]]/100</f>
        <v>0</v>
      </c>
      <c r="P3023" s="4" t="str">
        <f>IF(Table2[[#This Row],[Discount%]]=0,"No Discount",
IF(Table2[[#This Row],[Discount%]]&lt;=0.1,"Medium Discount",
IF(Table2[[#This Row],[Discount%]]&lt;=0.2,"High Discount")))</f>
        <v>No Discount</v>
      </c>
      <c r="Q3023" s="9">
        <f>(Table2[Unit_Price]*Table2[Quantity])*(Table2[Discount]/100)</f>
        <v>0</v>
      </c>
      <c r="R3023" s="10">
        <v>24510</v>
      </c>
      <c r="S3023" s="10">
        <v>4857.5</v>
      </c>
      <c r="T3023" s="4">
        <f>Table2[Profit]/Table2[Sales]</f>
        <v>0.1981844145246838</v>
      </c>
      <c r="U3023" t="s">
        <v>83</v>
      </c>
    </row>
    <row r="3024" spans="1:21" x14ac:dyDescent="0.35">
      <c r="A3024">
        <v>13232</v>
      </c>
      <c r="B3024" s="1">
        <v>45477</v>
      </c>
      <c r="C3024" s="2">
        <f>YEAR(Table2[Order Date])</f>
        <v>2024</v>
      </c>
      <c r="D3024" s="2" t="str">
        <f>TEXT(Table2[Order Date],"mmm")</f>
        <v>Jul</v>
      </c>
      <c r="E3024" t="s">
        <v>5988</v>
      </c>
      <c r="F3024" t="s">
        <v>22</v>
      </c>
      <c r="G3024" t="s">
        <v>58</v>
      </c>
      <c r="H3024" t="str">
        <f>VLOOKUP(Table2[[#This Row],[City]], Table46[], 2, FALSE)</f>
        <v>Rajashtan</v>
      </c>
      <c r="I3024" t="s">
        <v>17</v>
      </c>
      <c r="J3024" t="s">
        <v>18</v>
      </c>
      <c r="K3024" t="s">
        <v>5989</v>
      </c>
      <c r="L3024" s="2">
        <v>5</v>
      </c>
      <c r="M3024" s="11">
        <v>4523</v>
      </c>
      <c r="N3024" s="6">
        <v>5</v>
      </c>
      <c r="O3024" s="4">
        <f>Table2[[#This Row],[Discount]]/100</f>
        <v>0.05</v>
      </c>
      <c r="P3024" s="4" t="str">
        <f>IF(Table2[[#This Row],[Discount%]]=0,"No Discount",
IF(Table2[[#This Row],[Discount%]]&lt;=0.1,"Medium Discount",
IF(Table2[[#This Row],[Discount%]]&lt;=0.2,"High Discount")))</f>
        <v>Medium Discount</v>
      </c>
      <c r="Q3024" s="9">
        <f>(Table2[Unit_Price]*Table2[Quantity])*(Table2[Discount]/100)</f>
        <v>1130.75</v>
      </c>
      <c r="R3024" s="10">
        <v>21484.25</v>
      </c>
      <c r="S3024" s="10">
        <v>3028.34</v>
      </c>
      <c r="T3024" s="4">
        <f>Table2[Profit]/Table2[Sales]</f>
        <v>0.14095628192745849</v>
      </c>
      <c r="U3024" t="s">
        <v>38</v>
      </c>
    </row>
    <row r="3025" spans="1:21" x14ac:dyDescent="0.35">
      <c r="A3025">
        <v>13233</v>
      </c>
      <c r="B3025" s="1">
        <v>45592</v>
      </c>
      <c r="C3025" s="2">
        <f>YEAR(Table2[Order Date])</f>
        <v>2024</v>
      </c>
      <c r="D3025" s="2" t="str">
        <f>TEXT(Table2[Order Date],"mmm")</f>
        <v>Oct</v>
      </c>
      <c r="E3025" t="s">
        <v>5990</v>
      </c>
      <c r="F3025" t="s">
        <v>22</v>
      </c>
      <c r="G3025" t="s">
        <v>23</v>
      </c>
      <c r="H3025" t="str">
        <f>VLOOKUP(Table2[[#This Row],[City]], Table46[], 2, FALSE)</f>
        <v>Delhi</v>
      </c>
      <c r="I3025" t="s">
        <v>69</v>
      </c>
      <c r="J3025" t="s">
        <v>517</v>
      </c>
      <c r="K3025" t="s">
        <v>5991</v>
      </c>
      <c r="L3025" s="2">
        <v>1</v>
      </c>
      <c r="M3025" s="11">
        <v>48236</v>
      </c>
      <c r="N3025" s="6">
        <v>10</v>
      </c>
      <c r="O3025" s="4">
        <f>Table2[[#This Row],[Discount]]/100</f>
        <v>0.1</v>
      </c>
      <c r="P3025" s="4" t="str">
        <f>IF(Table2[[#This Row],[Discount%]]=0,"No Discount",
IF(Table2[[#This Row],[Discount%]]&lt;=0.1,"Medium Discount",
IF(Table2[[#This Row],[Discount%]]&lt;=0.2,"High Discount")))</f>
        <v>Medium Discount</v>
      </c>
      <c r="Q3025" s="9">
        <f>(Table2[Unit_Price]*Table2[Quantity])*(Table2[Discount]/100)</f>
        <v>4823.6000000000004</v>
      </c>
      <c r="R3025" s="10">
        <v>43412.4</v>
      </c>
      <c r="S3025" s="10">
        <v>2964.82</v>
      </c>
      <c r="T3025" s="4">
        <f>Table2[Profit]/Table2[Sales]</f>
        <v>6.8294312224157161E-2</v>
      </c>
      <c r="U3025" t="s">
        <v>33</v>
      </c>
    </row>
    <row r="3026" spans="1:21" x14ac:dyDescent="0.35">
      <c r="A3026">
        <v>13234</v>
      </c>
      <c r="B3026" s="1">
        <v>45683</v>
      </c>
      <c r="C3026" s="2">
        <f>YEAR(Table2[Order Date])</f>
        <v>2025</v>
      </c>
      <c r="D3026" s="2" t="str">
        <f>TEXT(Table2[Order Date],"mmm")</f>
        <v>Jan</v>
      </c>
      <c r="E3026" t="s">
        <v>5992</v>
      </c>
      <c r="F3026" t="s">
        <v>40</v>
      </c>
      <c r="G3026" t="s">
        <v>62</v>
      </c>
      <c r="H3026" t="str">
        <f>VLOOKUP(Table2[[#This Row],[City]], Table46[], 2, FALSE)</f>
        <v>Goa</v>
      </c>
      <c r="I3026" t="s">
        <v>42</v>
      </c>
      <c r="J3026" t="s">
        <v>79</v>
      </c>
      <c r="K3026" t="s">
        <v>4785</v>
      </c>
      <c r="L3026" s="2">
        <v>1</v>
      </c>
      <c r="M3026" s="11">
        <v>14394</v>
      </c>
      <c r="N3026" s="6">
        <v>0</v>
      </c>
      <c r="O3026" s="4">
        <f>Table2[[#This Row],[Discount]]/100</f>
        <v>0</v>
      </c>
      <c r="P3026" s="4" t="str">
        <f>IF(Table2[[#This Row],[Discount%]]=0,"No Discount",
IF(Table2[[#This Row],[Discount%]]&lt;=0.1,"Medium Discount",
IF(Table2[[#This Row],[Discount%]]&lt;=0.2,"High Discount")))</f>
        <v>No Discount</v>
      </c>
      <c r="Q3026" s="9">
        <f>(Table2[Unit_Price]*Table2[Quantity])*(Table2[Discount]/100)</f>
        <v>0</v>
      </c>
      <c r="R3026" s="10">
        <v>14394</v>
      </c>
      <c r="S3026" s="10">
        <v>2238.77</v>
      </c>
      <c r="T3026" s="4">
        <f>Table2[Profit]/Table2[Sales]</f>
        <v>0.15553494511602056</v>
      </c>
      <c r="U3026" t="s">
        <v>33</v>
      </c>
    </row>
    <row r="3027" spans="1:21" x14ac:dyDescent="0.35">
      <c r="A3027">
        <v>13235</v>
      </c>
      <c r="B3027" s="1">
        <v>45351</v>
      </c>
      <c r="C3027" s="2">
        <f>YEAR(Table2[Order Date])</f>
        <v>2024</v>
      </c>
      <c r="D3027" s="2" t="str">
        <f>TEXT(Table2[Order Date],"mmm")</f>
        <v>Feb</v>
      </c>
      <c r="E3027" t="s">
        <v>5993</v>
      </c>
      <c r="F3027" t="s">
        <v>28</v>
      </c>
      <c r="G3027" t="s">
        <v>35</v>
      </c>
      <c r="H3027" t="str">
        <f>VLOOKUP(Table2[[#This Row],[City]], Table46[], 2, FALSE)</f>
        <v>West Bengal</v>
      </c>
      <c r="I3027" t="s">
        <v>46</v>
      </c>
      <c r="J3027" t="s">
        <v>201</v>
      </c>
      <c r="K3027" t="s">
        <v>2736</v>
      </c>
      <c r="L3027" s="2">
        <v>4</v>
      </c>
      <c r="M3027" s="11">
        <v>1166</v>
      </c>
      <c r="N3027" s="6">
        <v>0</v>
      </c>
      <c r="O3027" s="4">
        <f>Table2[[#This Row],[Discount]]/100</f>
        <v>0</v>
      </c>
      <c r="P3027" s="4" t="str">
        <f>IF(Table2[[#This Row],[Discount%]]=0,"No Discount",
IF(Table2[[#This Row],[Discount%]]&lt;=0.1,"Medium Discount",
IF(Table2[[#This Row],[Discount%]]&lt;=0.2,"High Discount")))</f>
        <v>No Discount</v>
      </c>
      <c r="Q3027" s="9">
        <f>(Table2[Unit_Price]*Table2[Quantity])*(Table2[Discount]/100)</f>
        <v>0</v>
      </c>
      <c r="R3027" s="10">
        <v>4664</v>
      </c>
      <c r="S3027" s="10">
        <v>307.33</v>
      </c>
      <c r="T3027" s="4">
        <f>Table2[Profit]/Table2[Sales]</f>
        <v>6.5894082332761575E-2</v>
      </c>
      <c r="U3027" t="s">
        <v>83</v>
      </c>
    </row>
    <row r="3028" spans="1:21" x14ac:dyDescent="0.35">
      <c r="A3028">
        <v>13236</v>
      </c>
      <c r="B3028" s="1">
        <v>45807</v>
      </c>
      <c r="C3028" s="2">
        <f>YEAR(Table2[Order Date])</f>
        <v>2025</v>
      </c>
      <c r="D3028" s="2" t="str">
        <f>TEXT(Table2[Order Date],"mmm")</f>
        <v>May</v>
      </c>
      <c r="E3028" t="s">
        <v>5994</v>
      </c>
      <c r="F3028" t="s">
        <v>22</v>
      </c>
      <c r="G3028" t="s">
        <v>23</v>
      </c>
      <c r="H3028" t="str">
        <f>VLOOKUP(Table2[[#This Row],[City]], Table46[], 2, FALSE)</f>
        <v>Delhi</v>
      </c>
      <c r="I3028" t="s">
        <v>129</v>
      </c>
      <c r="J3028" t="s">
        <v>130</v>
      </c>
      <c r="K3028" t="s">
        <v>4612</v>
      </c>
      <c r="L3028" s="2">
        <v>2</v>
      </c>
      <c r="M3028" s="11">
        <v>4981</v>
      </c>
      <c r="N3028" s="6">
        <v>15</v>
      </c>
      <c r="O3028" s="4">
        <f>Table2[[#This Row],[Discount]]/100</f>
        <v>0.15</v>
      </c>
      <c r="P3028" s="4" t="str">
        <f>IF(Table2[[#This Row],[Discount%]]=0,"No Discount",
IF(Table2[[#This Row],[Discount%]]&lt;=0.1,"Medium Discount",
IF(Table2[[#This Row],[Discount%]]&lt;=0.2,"High Discount")))</f>
        <v>High Discount</v>
      </c>
      <c r="Q3028" s="9">
        <f>(Table2[Unit_Price]*Table2[Quantity])*(Table2[Discount]/100)</f>
        <v>1494.3</v>
      </c>
      <c r="R3028" s="10">
        <v>8467.7000000000007</v>
      </c>
      <c r="S3028" s="10">
        <v>2114.6</v>
      </c>
      <c r="T3028" s="4">
        <f>Table2[Profit]/Table2[Sales]</f>
        <v>0.24972542721163948</v>
      </c>
      <c r="U3028" t="s">
        <v>33</v>
      </c>
    </row>
    <row r="3029" spans="1:21" x14ac:dyDescent="0.35">
      <c r="A3029">
        <v>13237</v>
      </c>
      <c r="B3029" s="1">
        <v>45404</v>
      </c>
      <c r="C3029" s="2">
        <f>YEAR(Table2[Order Date])</f>
        <v>2024</v>
      </c>
      <c r="D3029" s="2" t="str">
        <f>TEXT(Table2[Order Date],"mmm")</f>
        <v>Apr</v>
      </c>
      <c r="E3029" t="s">
        <v>5995</v>
      </c>
      <c r="F3029" t="s">
        <v>28</v>
      </c>
      <c r="G3029" t="s">
        <v>35</v>
      </c>
      <c r="H3029" t="str">
        <f>VLOOKUP(Table2[[#This Row],[City]], Table46[], 2, FALSE)</f>
        <v>West Bengal</v>
      </c>
      <c r="I3029" t="s">
        <v>17</v>
      </c>
      <c r="J3029" t="s">
        <v>55</v>
      </c>
      <c r="K3029" t="s">
        <v>5996</v>
      </c>
      <c r="L3029" s="2">
        <v>5</v>
      </c>
      <c r="M3029" s="11">
        <v>399</v>
      </c>
      <c r="N3029" s="6">
        <v>0</v>
      </c>
      <c r="O3029" s="4">
        <f>Table2[[#This Row],[Discount]]/100</f>
        <v>0</v>
      </c>
      <c r="P3029" s="4" t="str">
        <f>IF(Table2[[#This Row],[Discount%]]=0,"No Discount",
IF(Table2[[#This Row],[Discount%]]&lt;=0.1,"Medium Discount",
IF(Table2[[#This Row],[Discount%]]&lt;=0.2,"High Discount")))</f>
        <v>No Discount</v>
      </c>
      <c r="Q3029" s="9">
        <f>(Table2[Unit_Price]*Table2[Quantity])*(Table2[Discount]/100)</f>
        <v>0</v>
      </c>
      <c r="R3029" s="10">
        <v>1995</v>
      </c>
      <c r="S3029" s="10">
        <v>290.75</v>
      </c>
      <c r="T3029" s="4">
        <f>Table2[Profit]/Table2[Sales]</f>
        <v>0.14573934837092731</v>
      </c>
      <c r="U3029" t="s">
        <v>33</v>
      </c>
    </row>
    <row r="3030" spans="1:21" x14ac:dyDescent="0.35">
      <c r="A3030">
        <v>13238</v>
      </c>
      <c r="B3030" s="1">
        <v>45439</v>
      </c>
      <c r="C3030" s="2">
        <f>YEAR(Table2[Order Date])</f>
        <v>2024</v>
      </c>
      <c r="D3030" s="2" t="str">
        <f>TEXT(Table2[Order Date],"mmm")</f>
        <v>May</v>
      </c>
      <c r="E3030" t="s">
        <v>5997</v>
      </c>
      <c r="F3030" t="s">
        <v>28</v>
      </c>
      <c r="G3030" t="s">
        <v>114</v>
      </c>
      <c r="H3030" t="str">
        <f>VLOOKUP(Table2[[#This Row],[City]], Table46[], 2, FALSE)</f>
        <v>Jharkhand</v>
      </c>
      <c r="I3030" t="s">
        <v>30</v>
      </c>
      <c r="J3030" t="s">
        <v>104</v>
      </c>
      <c r="K3030" t="s">
        <v>5998</v>
      </c>
      <c r="L3030" s="2">
        <v>3</v>
      </c>
      <c r="M3030" s="11">
        <v>13033</v>
      </c>
      <c r="N3030" s="6">
        <v>5</v>
      </c>
      <c r="O3030" s="4">
        <f>Table2[[#This Row],[Discount]]/100</f>
        <v>0.05</v>
      </c>
      <c r="P3030" s="4" t="str">
        <f>IF(Table2[[#This Row],[Discount%]]=0,"No Discount",
IF(Table2[[#This Row],[Discount%]]&lt;=0.1,"Medium Discount",
IF(Table2[[#This Row],[Discount%]]&lt;=0.2,"High Discount")))</f>
        <v>Medium Discount</v>
      </c>
      <c r="Q3030" s="9">
        <f>(Table2[Unit_Price]*Table2[Quantity])*(Table2[Discount]/100)</f>
        <v>1954.95</v>
      </c>
      <c r="R3030" s="10">
        <v>37144.050000000003</v>
      </c>
      <c r="S3030" s="10">
        <v>3705.77</v>
      </c>
      <c r="T3030" s="4">
        <f>Table2[Profit]/Table2[Sales]</f>
        <v>9.9767526696738773E-2</v>
      </c>
      <c r="U3030" t="s">
        <v>83</v>
      </c>
    </row>
    <row r="3031" spans="1:21" x14ac:dyDescent="0.35">
      <c r="A3031">
        <v>13239</v>
      </c>
      <c r="B3031" s="1">
        <v>45585</v>
      </c>
      <c r="C3031" s="2">
        <f>YEAR(Table2[Order Date])</f>
        <v>2024</v>
      </c>
      <c r="D3031" s="2" t="str">
        <f>TEXT(Table2[Order Date],"mmm")</f>
        <v>Oct</v>
      </c>
      <c r="E3031" t="s">
        <v>5999</v>
      </c>
      <c r="F3031" t="s">
        <v>40</v>
      </c>
      <c r="G3031" t="s">
        <v>110</v>
      </c>
      <c r="H3031" t="str">
        <f>VLOOKUP(Table2[[#This Row],[City]], Table46[], 2, FALSE)</f>
        <v>Gujarat</v>
      </c>
      <c r="I3031" t="s">
        <v>24</v>
      </c>
      <c r="J3031" t="s">
        <v>133</v>
      </c>
      <c r="K3031" t="s">
        <v>6000</v>
      </c>
      <c r="L3031" s="2">
        <v>1</v>
      </c>
      <c r="M3031" s="11">
        <v>18197</v>
      </c>
      <c r="N3031" s="6">
        <v>15</v>
      </c>
      <c r="O3031" s="4">
        <f>Table2[[#This Row],[Discount]]/100</f>
        <v>0.15</v>
      </c>
      <c r="P3031" s="4" t="str">
        <f>IF(Table2[[#This Row],[Discount%]]=0,"No Discount",
IF(Table2[[#This Row],[Discount%]]&lt;=0.1,"Medium Discount",
IF(Table2[[#This Row],[Discount%]]&lt;=0.2,"High Discount")))</f>
        <v>High Discount</v>
      </c>
      <c r="Q3031" s="9">
        <f>(Table2[Unit_Price]*Table2[Quantity])*(Table2[Discount]/100)</f>
        <v>2729.5499999999997</v>
      </c>
      <c r="R3031" s="10">
        <v>15467.45</v>
      </c>
      <c r="S3031" s="10">
        <v>2999.8</v>
      </c>
      <c r="T3031" s="4">
        <f>Table2[Profit]/Table2[Sales]</f>
        <v>0.19394276367468458</v>
      </c>
      <c r="U3031" t="s">
        <v>33</v>
      </c>
    </row>
    <row r="3032" spans="1:21" x14ac:dyDescent="0.35">
      <c r="A3032">
        <v>13240</v>
      </c>
      <c r="B3032" s="1">
        <v>45452</v>
      </c>
      <c r="C3032" s="2">
        <f>YEAR(Table2[Order Date])</f>
        <v>2024</v>
      </c>
      <c r="D3032" s="2" t="str">
        <f>TEXT(Table2[Order Date],"mmm")</f>
        <v>Jun</v>
      </c>
      <c r="E3032" t="s">
        <v>6001</v>
      </c>
      <c r="F3032" t="s">
        <v>28</v>
      </c>
      <c r="G3032" t="s">
        <v>114</v>
      </c>
      <c r="H3032" t="str">
        <f>VLOOKUP(Table2[[#This Row],[City]], Table46[], 2, FALSE)</f>
        <v>Jharkhand</v>
      </c>
      <c r="I3032" t="s">
        <v>69</v>
      </c>
      <c r="J3032" t="s">
        <v>517</v>
      </c>
      <c r="K3032" t="s">
        <v>6002</v>
      </c>
      <c r="L3032" s="2">
        <v>3</v>
      </c>
      <c r="M3032" s="11">
        <v>13588</v>
      </c>
      <c r="N3032" s="6">
        <v>0</v>
      </c>
      <c r="O3032" s="4">
        <f>Table2[[#This Row],[Discount]]/100</f>
        <v>0</v>
      </c>
      <c r="P3032" s="4" t="str">
        <f>IF(Table2[[#This Row],[Discount%]]=0,"No Discount",
IF(Table2[[#This Row],[Discount%]]&lt;=0.1,"Medium Discount",
IF(Table2[[#This Row],[Discount%]]&lt;=0.2,"High Discount")))</f>
        <v>No Discount</v>
      </c>
      <c r="Q3032" s="9">
        <f>(Table2[Unit_Price]*Table2[Quantity])*(Table2[Discount]/100)</f>
        <v>0</v>
      </c>
      <c r="R3032" s="10">
        <v>40764</v>
      </c>
      <c r="S3032" s="10">
        <v>8950.8799999999992</v>
      </c>
      <c r="T3032" s="4">
        <f>Table2[Profit]/Table2[Sales]</f>
        <v>0.21957805907172995</v>
      </c>
      <c r="U3032" t="s">
        <v>20</v>
      </c>
    </row>
    <row r="3033" spans="1:21" x14ac:dyDescent="0.35">
      <c r="A3033">
        <v>13241</v>
      </c>
      <c r="B3033" s="1">
        <v>45854</v>
      </c>
      <c r="C3033" s="2">
        <f>YEAR(Table2[Order Date])</f>
        <v>2025</v>
      </c>
      <c r="D3033" s="2" t="str">
        <f>TEXT(Table2[Order Date],"mmm")</f>
        <v>Jul</v>
      </c>
      <c r="E3033" t="s">
        <v>6003</v>
      </c>
      <c r="F3033" t="s">
        <v>28</v>
      </c>
      <c r="G3033" t="s">
        <v>144</v>
      </c>
      <c r="H3033" t="str">
        <f>VLOOKUP(Table2[[#This Row],[City]], Table46[], 2, FALSE)</f>
        <v>Assam</v>
      </c>
      <c r="I3033" t="s">
        <v>42</v>
      </c>
      <c r="J3033" t="s">
        <v>51</v>
      </c>
      <c r="K3033" t="s">
        <v>6004</v>
      </c>
      <c r="L3033" s="2">
        <v>5</v>
      </c>
      <c r="M3033" s="11">
        <v>57719</v>
      </c>
      <c r="N3033" s="6">
        <v>10</v>
      </c>
      <c r="O3033" s="4">
        <f>Table2[[#This Row],[Discount]]/100</f>
        <v>0.1</v>
      </c>
      <c r="P3033" s="4" t="str">
        <f>IF(Table2[[#This Row],[Discount%]]=0,"No Discount",
IF(Table2[[#This Row],[Discount%]]&lt;=0.1,"Medium Discount",
IF(Table2[[#This Row],[Discount%]]&lt;=0.2,"High Discount")))</f>
        <v>Medium Discount</v>
      </c>
      <c r="Q3033" s="9">
        <f>(Table2[Unit_Price]*Table2[Quantity])*(Table2[Discount]/100)</f>
        <v>28859.5</v>
      </c>
      <c r="R3033" s="10">
        <v>259735.5</v>
      </c>
      <c r="S3033" s="10">
        <v>53930</v>
      </c>
      <c r="T3033" s="4">
        <f>Table2[Profit]/Table2[Sales]</f>
        <v>0.20763430489863727</v>
      </c>
      <c r="U3033" t="s">
        <v>20</v>
      </c>
    </row>
    <row r="3034" spans="1:21" x14ac:dyDescent="0.35">
      <c r="A3034">
        <v>13243</v>
      </c>
      <c r="B3034" s="1">
        <v>45673</v>
      </c>
      <c r="C3034" s="2">
        <f>YEAR(Table2[Order Date])</f>
        <v>2025</v>
      </c>
      <c r="D3034" s="2" t="str">
        <f>TEXT(Table2[Order Date],"mmm")</f>
        <v>Jan</v>
      </c>
      <c r="E3034" t="s">
        <v>6007</v>
      </c>
      <c r="F3034" t="s">
        <v>22</v>
      </c>
      <c r="G3034" t="s">
        <v>23</v>
      </c>
      <c r="H3034" t="str">
        <f>VLOOKUP(Table2[[#This Row],[City]], Table46[], 2, FALSE)</f>
        <v>Delhi</v>
      </c>
      <c r="I3034" t="s">
        <v>42</v>
      </c>
      <c r="J3034" t="s">
        <v>446</v>
      </c>
      <c r="K3034" t="s">
        <v>1606</v>
      </c>
      <c r="L3034" s="2">
        <v>2</v>
      </c>
      <c r="M3034" s="11">
        <v>48008</v>
      </c>
      <c r="N3034" s="6">
        <v>10</v>
      </c>
      <c r="O3034" s="4">
        <f>Table2[[#This Row],[Discount]]/100</f>
        <v>0.1</v>
      </c>
      <c r="P3034" s="4" t="str">
        <f>IF(Table2[[#This Row],[Discount%]]=0,"No Discount",
IF(Table2[[#This Row],[Discount%]]&lt;=0.1,"Medium Discount",
IF(Table2[[#This Row],[Discount%]]&lt;=0.2,"High Discount")))</f>
        <v>Medium Discount</v>
      </c>
      <c r="Q3034" s="9">
        <f>(Table2[Unit_Price]*Table2[Quantity])*(Table2[Discount]/100)</f>
        <v>9601.6</v>
      </c>
      <c r="R3034" s="10">
        <v>86414.399999999994</v>
      </c>
      <c r="S3034" s="10">
        <v>15869.6</v>
      </c>
      <c r="T3034" s="4">
        <f>Table2[Profit]/Table2[Sales]</f>
        <v>0.1836453183728638</v>
      </c>
      <c r="U3034" t="s">
        <v>33</v>
      </c>
    </row>
    <row r="3035" spans="1:21" x14ac:dyDescent="0.35">
      <c r="A3035">
        <v>13244</v>
      </c>
      <c r="B3035" s="1">
        <v>45247</v>
      </c>
      <c r="C3035" s="2">
        <f>YEAR(Table2[Order Date])</f>
        <v>2023</v>
      </c>
      <c r="D3035" s="2" t="str">
        <f>TEXT(Table2[Order Date],"mmm")</f>
        <v>Nov</v>
      </c>
      <c r="E3035" t="s">
        <v>6008</v>
      </c>
      <c r="F3035" t="s">
        <v>15</v>
      </c>
      <c r="G3035" t="s">
        <v>147</v>
      </c>
      <c r="H3035" t="str">
        <f>VLOOKUP(Table2[[#This Row],[City]], Table46[], 2, FALSE)</f>
        <v>Kerala</v>
      </c>
      <c r="I3035" t="s">
        <v>17</v>
      </c>
      <c r="J3035" t="s">
        <v>100</v>
      </c>
      <c r="K3035" t="s">
        <v>6009</v>
      </c>
      <c r="L3035" s="2">
        <v>2</v>
      </c>
      <c r="M3035" s="11">
        <v>64998</v>
      </c>
      <c r="N3035" s="6">
        <v>10</v>
      </c>
      <c r="O3035" s="4">
        <f>Table2[[#This Row],[Discount]]/100</f>
        <v>0.1</v>
      </c>
      <c r="P3035" s="4" t="str">
        <f>IF(Table2[[#This Row],[Discount%]]=0,"No Discount",
IF(Table2[[#This Row],[Discount%]]&lt;=0.1,"Medium Discount",
IF(Table2[[#This Row],[Discount%]]&lt;=0.2,"High Discount")))</f>
        <v>Medium Discount</v>
      </c>
      <c r="Q3035" s="9">
        <f>(Table2[Unit_Price]*Table2[Quantity])*(Table2[Discount]/100)</f>
        <v>12999.6</v>
      </c>
      <c r="R3035" s="10">
        <v>116996.4</v>
      </c>
      <c r="S3035" s="10">
        <v>9366.4500000000007</v>
      </c>
      <c r="T3035" s="4">
        <f>Table2[Profit]/Table2[Sales]</f>
        <v>8.0057591515636392E-2</v>
      </c>
      <c r="U3035" t="s">
        <v>33</v>
      </c>
    </row>
    <row r="3036" spans="1:21" x14ac:dyDescent="0.35">
      <c r="A3036">
        <v>13245</v>
      </c>
      <c r="B3036" s="1">
        <v>45903</v>
      </c>
      <c r="C3036" s="2">
        <f>YEAR(Table2[Order Date])</f>
        <v>2025</v>
      </c>
      <c r="D3036" s="2" t="str">
        <f>TEXT(Table2[Order Date],"mmm")</f>
        <v>Sep</v>
      </c>
      <c r="E3036" t="s">
        <v>6010</v>
      </c>
      <c r="F3036" t="s">
        <v>22</v>
      </c>
      <c r="G3036" t="s">
        <v>54</v>
      </c>
      <c r="H3036" t="str">
        <f>VLOOKUP(Table2[[#This Row],[City]], Table46[], 2, FALSE)</f>
        <v>Uttar Pradesh</v>
      </c>
      <c r="I3036" t="s">
        <v>96</v>
      </c>
      <c r="J3036" t="s">
        <v>183</v>
      </c>
      <c r="K3036" t="s">
        <v>2359</v>
      </c>
      <c r="L3036" s="2">
        <v>3</v>
      </c>
      <c r="M3036" s="11">
        <v>21046</v>
      </c>
      <c r="N3036" s="6">
        <v>15</v>
      </c>
      <c r="O3036" s="4">
        <f>Table2[[#This Row],[Discount]]/100</f>
        <v>0.15</v>
      </c>
      <c r="P3036" s="4" t="str">
        <f>IF(Table2[[#This Row],[Discount%]]=0,"No Discount",
IF(Table2[[#This Row],[Discount%]]&lt;=0.1,"Medium Discount",
IF(Table2[[#This Row],[Discount%]]&lt;=0.2,"High Discount")))</f>
        <v>High Discount</v>
      </c>
      <c r="Q3036" s="9">
        <f>(Table2[Unit_Price]*Table2[Quantity])*(Table2[Discount]/100)</f>
        <v>9470.6999999999989</v>
      </c>
      <c r="R3036" s="10">
        <v>53667.3</v>
      </c>
      <c r="S3036" s="10">
        <v>8819.86</v>
      </c>
      <c r="T3036" s="4">
        <f>Table2[Profit]/Table2[Sales]</f>
        <v>0.16434327793647155</v>
      </c>
      <c r="U3036" t="s">
        <v>20</v>
      </c>
    </row>
    <row r="3037" spans="1:21" x14ac:dyDescent="0.35">
      <c r="A3037">
        <v>13246</v>
      </c>
      <c r="B3037" s="1">
        <v>45701</v>
      </c>
      <c r="C3037" s="2">
        <f>YEAR(Table2[Order Date])</f>
        <v>2025</v>
      </c>
      <c r="D3037" s="2" t="str">
        <f>TEXT(Table2[Order Date],"mmm")</f>
        <v>Feb</v>
      </c>
      <c r="E3037" t="s">
        <v>6011</v>
      </c>
      <c r="F3037" t="s">
        <v>22</v>
      </c>
      <c r="G3037" t="s">
        <v>74</v>
      </c>
      <c r="H3037" t="str">
        <f>VLOOKUP(Table2[[#This Row],[City]], Table46[], 2, FALSE)</f>
        <v>Chandigarh</v>
      </c>
      <c r="I3037" t="s">
        <v>129</v>
      </c>
      <c r="J3037" t="s">
        <v>164</v>
      </c>
      <c r="K3037" t="s">
        <v>6012</v>
      </c>
      <c r="L3037" s="2">
        <v>4</v>
      </c>
      <c r="M3037" s="11">
        <v>24991</v>
      </c>
      <c r="N3037" s="6">
        <v>5</v>
      </c>
      <c r="O3037" s="4">
        <f>Table2[[#This Row],[Discount]]/100</f>
        <v>0.05</v>
      </c>
      <c r="P3037" s="4" t="str">
        <f>IF(Table2[[#This Row],[Discount%]]=0,"No Discount",
IF(Table2[[#This Row],[Discount%]]&lt;=0.1,"Medium Discount",
IF(Table2[[#This Row],[Discount%]]&lt;=0.2,"High Discount")))</f>
        <v>Medium Discount</v>
      </c>
      <c r="Q3037" s="9">
        <f>(Table2[Unit_Price]*Table2[Quantity])*(Table2[Discount]/100)</f>
        <v>4998.2000000000007</v>
      </c>
      <c r="R3037" s="10">
        <v>94965.8</v>
      </c>
      <c r="S3037" s="10">
        <v>19774.72</v>
      </c>
      <c r="T3037" s="4">
        <f>Table2[Profit]/Table2[Sales]</f>
        <v>0.20822991013607003</v>
      </c>
      <c r="U3037" t="s">
        <v>33</v>
      </c>
    </row>
    <row r="3038" spans="1:21" x14ac:dyDescent="0.35">
      <c r="A3038">
        <v>13247</v>
      </c>
      <c r="B3038" s="1">
        <v>45875</v>
      </c>
      <c r="C3038" s="2">
        <f>YEAR(Table2[Order Date])</f>
        <v>2025</v>
      </c>
      <c r="D3038" s="2" t="str">
        <f>TEXT(Table2[Order Date],"mmm")</f>
        <v>Aug</v>
      </c>
      <c r="E3038" t="s">
        <v>6013</v>
      </c>
      <c r="F3038" t="s">
        <v>15</v>
      </c>
      <c r="G3038" t="s">
        <v>68</v>
      </c>
      <c r="H3038" t="str">
        <f>VLOOKUP(Table2[[#This Row],[City]], Table46[], 2, FALSE)</f>
        <v>Telangana</v>
      </c>
      <c r="I3038" t="s">
        <v>69</v>
      </c>
      <c r="J3038" t="s">
        <v>70</v>
      </c>
      <c r="K3038" t="s">
        <v>6014</v>
      </c>
      <c r="L3038" s="2">
        <v>2</v>
      </c>
      <c r="M3038" s="11">
        <v>65399</v>
      </c>
      <c r="N3038" s="6">
        <v>10</v>
      </c>
      <c r="O3038" s="4">
        <f>Table2[[#This Row],[Discount]]/100</f>
        <v>0.1</v>
      </c>
      <c r="P3038" s="4" t="str">
        <f>IF(Table2[[#This Row],[Discount%]]=0,"No Discount",
IF(Table2[[#This Row],[Discount%]]&lt;=0.1,"Medium Discount",
IF(Table2[[#This Row],[Discount%]]&lt;=0.2,"High Discount")))</f>
        <v>Medium Discount</v>
      </c>
      <c r="Q3038" s="9">
        <f>(Table2[Unit_Price]*Table2[Quantity])*(Table2[Discount]/100)</f>
        <v>13079.800000000001</v>
      </c>
      <c r="R3038" s="10">
        <v>117718.2</v>
      </c>
      <c r="S3038" s="10">
        <v>24367.26</v>
      </c>
      <c r="T3038" s="4">
        <f>Table2[Profit]/Table2[Sales]</f>
        <v>0.20699653919275013</v>
      </c>
      <c r="U3038" t="s">
        <v>72</v>
      </c>
    </row>
    <row r="3039" spans="1:21" x14ac:dyDescent="0.35">
      <c r="A3039">
        <v>13248</v>
      </c>
      <c r="B3039" s="1">
        <v>45605</v>
      </c>
      <c r="C3039" s="2">
        <f>YEAR(Table2[Order Date])</f>
        <v>2024</v>
      </c>
      <c r="D3039" s="2" t="str">
        <f>TEXT(Table2[Order Date],"mmm")</f>
        <v>Nov</v>
      </c>
      <c r="E3039" t="s">
        <v>6015</v>
      </c>
      <c r="F3039" t="s">
        <v>40</v>
      </c>
      <c r="G3039" t="s">
        <v>62</v>
      </c>
      <c r="H3039" t="str">
        <f>VLOOKUP(Table2[[#This Row],[City]], Table46[], 2, FALSE)</f>
        <v>Goa</v>
      </c>
      <c r="I3039" t="s">
        <v>96</v>
      </c>
      <c r="J3039" t="s">
        <v>97</v>
      </c>
      <c r="K3039" t="s">
        <v>6016</v>
      </c>
      <c r="L3039" s="2">
        <v>1</v>
      </c>
      <c r="M3039" s="11">
        <v>43064</v>
      </c>
      <c r="N3039" s="6">
        <v>20</v>
      </c>
      <c r="O3039" s="4">
        <f>Table2[[#This Row],[Discount]]/100</f>
        <v>0.2</v>
      </c>
      <c r="P3039" s="4" t="str">
        <f>IF(Table2[[#This Row],[Discount%]]=0,"No Discount",
IF(Table2[[#This Row],[Discount%]]&lt;=0.1,"Medium Discount",
IF(Table2[[#This Row],[Discount%]]&lt;=0.2,"High Discount")))</f>
        <v>High Discount</v>
      </c>
      <c r="Q3039" s="9">
        <f>(Table2[Unit_Price]*Table2[Quantity])*(Table2[Discount]/100)</f>
        <v>8612.8000000000011</v>
      </c>
      <c r="R3039" s="10">
        <v>34451.199999999997</v>
      </c>
      <c r="S3039" s="10">
        <v>3380.14</v>
      </c>
      <c r="T3039" s="4">
        <f>Table2[Profit]/Table2[Sales]</f>
        <v>9.8113853798996842E-2</v>
      </c>
      <c r="U3039" t="s">
        <v>33</v>
      </c>
    </row>
    <row r="3040" spans="1:21" x14ac:dyDescent="0.35">
      <c r="A3040">
        <v>13249</v>
      </c>
      <c r="B3040" s="1">
        <v>45794</v>
      </c>
      <c r="C3040" s="2">
        <f>YEAR(Table2[Order Date])</f>
        <v>2025</v>
      </c>
      <c r="D3040" s="2" t="str">
        <f>TEXT(Table2[Order Date],"mmm")</f>
        <v>May</v>
      </c>
      <c r="E3040" t="s">
        <v>6017</v>
      </c>
      <c r="F3040" t="s">
        <v>40</v>
      </c>
      <c r="G3040" t="s">
        <v>62</v>
      </c>
      <c r="H3040" t="str">
        <f>VLOOKUP(Table2[[#This Row],[City]], Table46[], 2, FALSE)</f>
        <v>Goa</v>
      </c>
      <c r="I3040" t="s">
        <v>42</v>
      </c>
      <c r="J3040" t="s">
        <v>446</v>
      </c>
      <c r="K3040" t="s">
        <v>932</v>
      </c>
      <c r="L3040" s="2">
        <v>5</v>
      </c>
      <c r="M3040" s="11">
        <v>609</v>
      </c>
      <c r="N3040" s="6">
        <v>20</v>
      </c>
      <c r="O3040" s="4">
        <f>Table2[[#This Row],[Discount]]/100</f>
        <v>0.2</v>
      </c>
      <c r="P3040" s="4" t="str">
        <f>IF(Table2[[#This Row],[Discount%]]=0,"No Discount",
IF(Table2[[#This Row],[Discount%]]&lt;=0.1,"Medium Discount",
IF(Table2[[#This Row],[Discount%]]&lt;=0.2,"High Discount")))</f>
        <v>High Discount</v>
      </c>
      <c r="Q3040" s="9">
        <f>(Table2[Unit_Price]*Table2[Quantity])*(Table2[Discount]/100)</f>
        <v>609</v>
      </c>
      <c r="R3040" s="10">
        <v>2436</v>
      </c>
      <c r="S3040" s="10">
        <v>222.91</v>
      </c>
      <c r="T3040" s="4">
        <f>Table2[Profit]/Table2[Sales]</f>
        <v>9.1506568144499173E-2</v>
      </c>
      <c r="U3040" t="s">
        <v>38</v>
      </c>
    </row>
    <row r="3041" spans="1:21" x14ac:dyDescent="0.35">
      <c r="A3041">
        <v>13250</v>
      </c>
      <c r="B3041" s="1">
        <v>45392</v>
      </c>
      <c r="C3041" s="2">
        <f>YEAR(Table2[Order Date])</f>
        <v>2024</v>
      </c>
      <c r="D3041" s="2" t="str">
        <f>TEXT(Table2[Order Date],"mmm")</f>
        <v>Apr</v>
      </c>
      <c r="E3041" t="s">
        <v>6018</v>
      </c>
      <c r="F3041" t="s">
        <v>40</v>
      </c>
      <c r="G3041" t="s">
        <v>103</v>
      </c>
      <c r="H3041" t="str">
        <f>VLOOKUP(Table2[[#This Row],[City]], Table46[], 2, FALSE)</f>
        <v>Gujarat</v>
      </c>
      <c r="I3041" t="s">
        <v>30</v>
      </c>
      <c r="J3041" t="s">
        <v>65</v>
      </c>
      <c r="K3041" t="s">
        <v>6019</v>
      </c>
      <c r="L3041" s="2">
        <v>2</v>
      </c>
      <c r="M3041" s="11">
        <v>13233</v>
      </c>
      <c r="N3041" s="6">
        <v>15</v>
      </c>
      <c r="O3041" s="4">
        <f>Table2[[#This Row],[Discount]]/100</f>
        <v>0.15</v>
      </c>
      <c r="P3041" s="4" t="str">
        <f>IF(Table2[[#This Row],[Discount%]]=0,"No Discount",
IF(Table2[[#This Row],[Discount%]]&lt;=0.1,"Medium Discount",
IF(Table2[[#This Row],[Discount%]]&lt;=0.2,"High Discount")))</f>
        <v>High Discount</v>
      </c>
      <c r="Q3041" s="9">
        <f>(Table2[Unit_Price]*Table2[Quantity])*(Table2[Discount]/100)</f>
        <v>3969.8999999999996</v>
      </c>
      <c r="R3041" s="10">
        <v>22496.1</v>
      </c>
      <c r="S3041" s="10">
        <v>2505.09</v>
      </c>
      <c r="T3041" s="4">
        <f>Table2[Profit]/Table2[Sales]</f>
        <v>0.1113566351500927</v>
      </c>
      <c r="U3041" t="s">
        <v>83</v>
      </c>
    </row>
    <row r="3042" spans="1:21" x14ac:dyDescent="0.35">
      <c r="A3042">
        <v>13251</v>
      </c>
      <c r="B3042" s="1">
        <v>45444</v>
      </c>
      <c r="C3042" s="2">
        <f>YEAR(Table2[Order Date])</f>
        <v>2024</v>
      </c>
      <c r="D3042" s="2" t="str">
        <f>TEXT(Table2[Order Date],"mmm")</f>
        <v>Jun</v>
      </c>
      <c r="E3042" t="s">
        <v>6020</v>
      </c>
      <c r="F3042" t="s">
        <v>40</v>
      </c>
      <c r="G3042" t="s">
        <v>62</v>
      </c>
      <c r="H3042" t="str">
        <f>VLOOKUP(Table2[[#This Row],[City]], Table46[], 2, FALSE)</f>
        <v>Goa</v>
      </c>
      <c r="I3042" t="s">
        <v>17</v>
      </c>
      <c r="J3042" t="s">
        <v>111</v>
      </c>
      <c r="K3042" t="s">
        <v>5886</v>
      </c>
      <c r="L3042" s="2">
        <v>2</v>
      </c>
      <c r="M3042" s="11">
        <v>15476</v>
      </c>
      <c r="N3042" s="6">
        <v>15</v>
      </c>
      <c r="O3042" s="4">
        <f>Table2[[#This Row],[Discount]]/100</f>
        <v>0.15</v>
      </c>
      <c r="P3042" s="4" t="str">
        <f>IF(Table2[[#This Row],[Discount%]]=0,"No Discount",
IF(Table2[[#This Row],[Discount%]]&lt;=0.1,"Medium Discount",
IF(Table2[[#This Row],[Discount%]]&lt;=0.2,"High Discount")))</f>
        <v>High Discount</v>
      </c>
      <c r="Q3042" s="9">
        <f>(Table2[Unit_Price]*Table2[Quantity])*(Table2[Discount]/100)</f>
        <v>4642.8</v>
      </c>
      <c r="R3042" s="10">
        <v>26309.200000000001</v>
      </c>
      <c r="S3042" s="10">
        <v>5482.58</v>
      </c>
      <c r="T3042" s="4">
        <f>Table2[Profit]/Table2[Sales]</f>
        <v>0.20839022091131618</v>
      </c>
      <c r="U3042" t="s">
        <v>38</v>
      </c>
    </row>
    <row r="3043" spans="1:21" x14ac:dyDescent="0.35">
      <c r="A3043">
        <v>13252</v>
      </c>
      <c r="B3043" s="1">
        <v>45701</v>
      </c>
      <c r="C3043" s="2">
        <f>YEAR(Table2[Order Date])</f>
        <v>2025</v>
      </c>
      <c r="D3043" s="2" t="str">
        <f>TEXT(Table2[Order Date],"mmm")</f>
        <v>Feb</v>
      </c>
      <c r="E3043" t="s">
        <v>6021</v>
      </c>
      <c r="F3043" t="s">
        <v>15</v>
      </c>
      <c r="G3043" t="s">
        <v>93</v>
      </c>
      <c r="H3043" t="str">
        <f>VLOOKUP(Table2[[#This Row],[City]], Table46[], 2, FALSE)</f>
        <v>Tamil Nadu</v>
      </c>
      <c r="I3043" t="s">
        <v>96</v>
      </c>
      <c r="J3043" t="s">
        <v>183</v>
      </c>
      <c r="K3043" t="s">
        <v>1886</v>
      </c>
      <c r="L3043" s="2">
        <v>2</v>
      </c>
      <c r="M3043" s="11">
        <v>46797</v>
      </c>
      <c r="N3043" s="6">
        <v>0</v>
      </c>
      <c r="O3043" s="4">
        <f>Table2[[#This Row],[Discount]]/100</f>
        <v>0</v>
      </c>
      <c r="P3043" s="4" t="str">
        <f>IF(Table2[[#This Row],[Discount%]]=0,"No Discount",
IF(Table2[[#This Row],[Discount%]]&lt;=0.1,"Medium Discount",
IF(Table2[[#This Row],[Discount%]]&lt;=0.2,"High Discount")))</f>
        <v>No Discount</v>
      </c>
      <c r="Q3043" s="9">
        <f>(Table2[Unit_Price]*Table2[Quantity])*(Table2[Discount]/100)</f>
        <v>0</v>
      </c>
      <c r="R3043" s="10">
        <v>93594</v>
      </c>
      <c r="S3043" s="10">
        <v>9322.99</v>
      </c>
      <c r="T3043" s="4">
        <f>Table2[Profit]/Table2[Sales]</f>
        <v>9.961097933628224E-2</v>
      </c>
      <c r="U3043" t="s">
        <v>38</v>
      </c>
    </row>
    <row r="3044" spans="1:21" x14ac:dyDescent="0.35">
      <c r="A3044">
        <v>13253</v>
      </c>
      <c r="B3044" s="1">
        <v>45221</v>
      </c>
      <c r="C3044" s="2">
        <f>YEAR(Table2[Order Date])</f>
        <v>2023</v>
      </c>
      <c r="D3044" s="2" t="str">
        <f>TEXT(Table2[Order Date],"mmm")</f>
        <v>Oct</v>
      </c>
      <c r="E3044" t="s">
        <v>6022</v>
      </c>
      <c r="F3044" t="s">
        <v>22</v>
      </c>
      <c r="G3044" t="s">
        <v>74</v>
      </c>
      <c r="H3044" t="str">
        <f>VLOOKUP(Table2[[#This Row],[City]], Table46[], 2, FALSE)</f>
        <v>Chandigarh</v>
      </c>
      <c r="I3044" t="s">
        <v>69</v>
      </c>
      <c r="J3044" t="s">
        <v>517</v>
      </c>
      <c r="K3044" t="s">
        <v>6023</v>
      </c>
      <c r="L3044" s="2">
        <v>5</v>
      </c>
      <c r="M3044" s="11">
        <v>7875</v>
      </c>
      <c r="N3044" s="6">
        <v>15</v>
      </c>
      <c r="O3044" s="4">
        <f>Table2[[#This Row],[Discount]]/100</f>
        <v>0.15</v>
      </c>
      <c r="P3044" s="4" t="str">
        <f>IF(Table2[[#This Row],[Discount%]]=0,"No Discount",
IF(Table2[[#This Row],[Discount%]]&lt;=0.1,"Medium Discount",
IF(Table2[[#This Row],[Discount%]]&lt;=0.2,"High Discount")))</f>
        <v>High Discount</v>
      </c>
      <c r="Q3044" s="9">
        <f>(Table2[Unit_Price]*Table2[Quantity])*(Table2[Discount]/100)</f>
        <v>5906.25</v>
      </c>
      <c r="R3044" s="10">
        <v>33468.75</v>
      </c>
      <c r="S3044" s="10">
        <v>7825.74</v>
      </c>
      <c r="T3044" s="4">
        <f>Table2[Profit]/Table2[Sales]</f>
        <v>0.23382229691876749</v>
      </c>
      <c r="U3044" t="s">
        <v>20</v>
      </c>
    </row>
    <row r="3045" spans="1:21" x14ac:dyDescent="0.35">
      <c r="A3045">
        <v>13254</v>
      </c>
      <c r="B3045" s="1">
        <v>45498</v>
      </c>
      <c r="C3045" s="2">
        <f>YEAR(Table2[Order Date])</f>
        <v>2024</v>
      </c>
      <c r="D3045" s="2" t="str">
        <f>TEXT(Table2[Order Date],"mmm")</f>
        <v>Jul</v>
      </c>
      <c r="E3045" t="s">
        <v>6024</v>
      </c>
      <c r="F3045" t="s">
        <v>15</v>
      </c>
      <c r="G3045" t="s">
        <v>68</v>
      </c>
      <c r="H3045" t="str">
        <f>VLOOKUP(Table2[[#This Row],[City]], Table46[], 2, FALSE)</f>
        <v>Telangana</v>
      </c>
      <c r="I3045" t="s">
        <v>46</v>
      </c>
      <c r="J3045" t="s">
        <v>141</v>
      </c>
      <c r="K3045" t="s">
        <v>5771</v>
      </c>
      <c r="L3045" s="2">
        <v>1</v>
      </c>
      <c r="M3045" s="11">
        <v>32825</v>
      </c>
      <c r="N3045" s="6">
        <v>5</v>
      </c>
      <c r="O3045" s="4">
        <f>Table2[[#This Row],[Discount]]/100</f>
        <v>0.05</v>
      </c>
      <c r="P3045" s="4" t="str">
        <f>IF(Table2[[#This Row],[Discount%]]=0,"No Discount",
IF(Table2[[#This Row],[Discount%]]&lt;=0.1,"Medium Discount",
IF(Table2[[#This Row],[Discount%]]&lt;=0.2,"High Discount")))</f>
        <v>Medium Discount</v>
      </c>
      <c r="Q3045" s="9">
        <f>(Table2[Unit_Price]*Table2[Quantity])*(Table2[Discount]/100)</f>
        <v>1641.25</v>
      </c>
      <c r="R3045" s="10">
        <v>31183.75</v>
      </c>
      <c r="S3045" s="10">
        <v>6830.57</v>
      </c>
      <c r="T3045" s="4">
        <f>Table2[Profit]/Table2[Sales]</f>
        <v>0.21904261033390787</v>
      </c>
      <c r="U3045" t="s">
        <v>72</v>
      </c>
    </row>
    <row r="3046" spans="1:21" x14ac:dyDescent="0.35">
      <c r="A3046">
        <v>13255</v>
      </c>
      <c r="B3046" s="1">
        <v>45569</v>
      </c>
      <c r="C3046" s="2">
        <f>YEAR(Table2[Order Date])</f>
        <v>2024</v>
      </c>
      <c r="D3046" s="2" t="str">
        <f>TEXT(Table2[Order Date],"mmm")</f>
        <v>Oct</v>
      </c>
      <c r="E3046" t="s">
        <v>6025</v>
      </c>
      <c r="F3046" t="s">
        <v>40</v>
      </c>
      <c r="G3046" t="s">
        <v>41</v>
      </c>
      <c r="H3046" t="str">
        <f>VLOOKUP(Table2[[#This Row],[City]], Table46[], 2, FALSE)</f>
        <v>Maharashtra</v>
      </c>
      <c r="I3046" t="s">
        <v>30</v>
      </c>
      <c r="J3046" t="s">
        <v>104</v>
      </c>
      <c r="K3046" t="s">
        <v>6026</v>
      </c>
      <c r="L3046" s="2">
        <v>5</v>
      </c>
      <c r="M3046" s="11">
        <v>51880</v>
      </c>
      <c r="N3046" s="6">
        <v>15</v>
      </c>
      <c r="O3046" s="4">
        <f>Table2[[#This Row],[Discount]]/100</f>
        <v>0.15</v>
      </c>
      <c r="P3046" s="4" t="str">
        <f>IF(Table2[[#This Row],[Discount%]]=0,"No Discount",
IF(Table2[[#This Row],[Discount%]]&lt;=0.1,"Medium Discount",
IF(Table2[[#This Row],[Discount%]]&lt;=0.2,"High Discount")))</f>
        <v>High Discount</v>
      </c>
      <c r="Q3046" s="9">
        <f>(Table2[Unit_Price]*Table2[Quantity])*(Table2[Discount]/100)</f>
        <v>38910</v>
      </c>
      <c r="R3046" s="10">
        <v>220490</v>
      </c>
      <c r="S3046" s="10">
        <v>26191.56</v>
      </c>
      <c r="T3046" s="4">
        <f>Table2[Profit]/Table2[Sales]</f>
        <v>0.11878797224363917</v>
      </c>
      <c r="U3046" t="s">
        <v>38</v>
      </c>
    </row>
    <row r="3047" spans="1:21" x14ac:dyDescent="0.35">
      <c r="A3047">
        <v>13256</v>
      </c>
      <c r="B3047" s="1">
        <v>45585</v>
      </c>
      <c r="C3047" s="2">
        <f>YEAR(Table2[Order Date])</f>
        <v>2024</v>
      </c>
      <c r="D3047" s="2" t="str">
        <f>TEXT(Table2[Order Date],"mmm")</f>
        <v>Oct</v>
      </c>
      <c r="E3047" t="s">
        <v>6027</v>
      </c>
      <c r="F3047" t="s">
        <v>15</v>
      </c>
      <c r="G3047" t="s">
        <v>147</v>
      </c>
      <c r="H3047" t="str">
        <f>VLOOKUP(Table2[[#This Row],[City]], Table46[], 2, FALSE)</f>
        <v>Kerala</v>
      </c>
      <c r="I3047" t="s">
        <v>24</v>
      </c>
      <c r="J3047" t="s">
        <v>36</v>
      </c>
      <c r="K3047" t="s">
        <v>6028</v>
      </c>
      <c r="L3047" s="2">
        <v>1</v>
      </c>
      <c r="M3047" s="11">
        <v>69578</v>
      </c>
      <c r="N3047" s="6">
        <v>20</v>
      </c>
      <c r="O3047" s="4">
        <f>Table2[[#This Row],[Discount]]/100</f>
        <v>0.2</v>
      </c>
      <c r="P3047" s="4" t="str">
        <f>IF(Table2[[#This Row],[Discount%]]=0,"No Discount",
IF(Table2[[#This Row],[Discount%]]&lt;=0.1,"Medium Discount",
IF(Table2[[#This Row],[Discount%]]&lt;=0.2,"High Discount")))</f>
        <v>High Discount</v>
      </c>
      <c r="Q3047" s="9">
        <f>(Table2[Unit_Price]*Table2[Quantity])*(Table2[Discount]/100)</f>
        <v>13915.6</v>
      </c>
      <c r="R3047" s="10">
        <v>55662.400000000001</v>
      </c>
      <c r="S3047" s="10">
        <v>12414.3</v>
      </c>
      <c r="T3047" s="4">
        <f>Table2[Profit]/Table2[Sales]</f>
        <v>0.22302847164333553</v>
      </c>
      <c r="U3047" t="s">
        <v>72</v>
      </c>
    </row>
    <row r="3048" spans="1:21" x14ac:dyDescent="0.35">
      <c r="A3048">
        <v>13257</v>
      </c>
      <c r="B3048" s="1">
        <v>45642</v>
      </c>
      <c r="C3048" s="2">
        <f>YEAR(Table2[Order Date])</f>
        <v>2024</v>
      </c>
      <c r="D3048" s="2" t="str">
        <f>TEXT(Table2[Order Date],"mmm")</f>
        <v>Dec</v>
      </c>
      <c r="E3048" t="s">
        <v>6029</v>
      </c>
      <c r="F3048" t="s">
        <v>15</v>
      </c>
      <c r="G3048" t="s">
        <v>93</v>
      </c>
      <c r="H3048" t="str">
        <f>VLOOKUP(Table2[[#This Row],[City]], Table46[], 2, FALSE)</f>
        <v>Tamil Nadu</v>
      </c>
      <c r="I3048" t="s">
        <v>69</v>
      </c>
      <c r="J3048" t="s">
        <v>115</v>
      </c>
      <c r="K3048" t="s">
        <v>5147</v>
      </c>
      <c r="L3048" s="2">
        <v>2</v>
      </c>
      <c r="M3048" s="11">
        <v>45358</v>
      </c>
      <c r="N3048" s="6">
        <v>10</v>
      </c>
      <c r="O3048" s="4">
        <f>Table2[[#This Row],[Discount]]/100</f>
        <v>0.1</v>
      </c>
      <c r="P3048" s="4" t="str">
        <f>IF(Table2[[#This Row],[Discount%]]=0,"No Discount",
IF(Table2[[#This Row],[Discount%]]&lt;=0.1,"Medium Discount",
IF(Table2[[#This Row],[Discount%]]&lt;=0.2,"High Discount")))</f>
        <v>Medium Discount</v>
      </c>
      <c r="Q3048" s="9">
        <f>(Table2[Unit_Price]*Table2[Quantity])*(Table2[Discount]/100)</f>
        <v>9071.6</v>
      </c>
      <c r="R3048" s="10">
        <v>81644.399999999994</v>
      </c>
      <c r="S3048" s="10">
        <v>7788.02</v>
      </c>
      <c r="T3048" s="4">
        <f>Table2[Profit]/Table2[Sales]</f>
        <v>9.5389518448295296E-2</v>
      </c>
      <c r="U3048" t="s">
        <v>83</v>
      </c>
    </row>
    <row r="3049" spans="1:21" x14ac:dyDescent="0.35">
      <c r="A3049">
        <v>13258</v>
      </c>
      <c r="B3049" s="1">
        <v>45385</v>
      </c>
      <c r="C3049" s="2">
        <f>YEAR(Table2[Order Date])</f>
        <v>2024</v>
      </c>
      <c r="D3049" s="2" t="str">
        <f>TEXT(Table2[Order Date],"mmm")</f>
        <v>Apr</v>
      </c>
      <c r="E3049" t="s">
        <v>6030</v>
      </c>
      <c r="F3049" t="s">
        <v>15</v>
      </c>
      <c r="G3049" t="s">
        <v>147</v>
      </c>
      <c r="H3049" t="str">
        <f>VLOOKUP(Table2[[#This Row],[City]], Table46[], 2, FALSE)</f>
        <v>Kerala</v>
      </c>
      <c r="I3049" t="s">
        <v>129</v>
      </c>
      <c r="J3049" t="s">
        <v>168</v>
      </c>
      <c r="K3049" t="s">
        <v>3608</v>
      </c>
      <c r="L3049" s="2">
        <v>3</v>
      </c>
      <c r="M3049" s="11">
        <v>65969</v>
      </c>
      <c r="N3049" s="6">
        <v>20</v>
      </c>
      <c r="O3049" s="4">
        <f>Table2[[#This Row],[Discount]]/100</f>
        <v>0.2</v>
      </c>
      <c r="P3049" s="4" t="str">
        <f>IF(Table2[[#This Row],[Discount%]]=0,"No Discount",
IF(Table2[[#This Row],[Discount%]]&lt;=0.1,"Medium Discount",
IF(Table2[[#This Row],[Discount%]]&lt;=0.2,"High Discount")))</f>
        <v>High Discount</v>
      </c>
      <c r="Q3049" s="9">
        <f>(Table2[Unit_Price]*Table2[Quantity])*(Table2[Discount]/100)</f>
        <v>39581.4</v>
      </c>
      <c r="R3049" s="10">
        <v>158325.6</v>
      </c>
      <c r="S3049" s="10">
        <v>31387.200000000001</v>
      </c>
      <c r="T3049" s="4">
        <f>Table2[Profit]/Table2[Sales]</f>
        <v>0.19824463005350998</v>
      </c>
      <c r="U3049" t="s">
        <v>38</v>
      </c>
    </row>
    <row r="3050" spans="1:21" x14ac:dyDescent="0.35">
      <c r="A3050">
        <v>13260</v>
      </c>
      <c r="B3050" s="1">
        <v>45824</v>
      </c>
      <c r="C3050" s="2">
        <f>YEAR(Table2[Order Date])</f>
        <v>2025</v>
      </c>
      <c r="D3050" s="2" t="str">
        <f>TEXT(Table2[Order Date],"mmm")</f>
        <v>Jun</v>
      </c>
      <c r="E3050" t="s">
        <v>6032</v>
      </c>
      <c r="F3050" t="s">
        <v>40</v>
      </c>
      <c r="G3050" t="s">
        <v>50</v>
      </c>
      <c r="H3050" t="str">
        <f>VLOOKUP(Table2[[#This Row],[City]], Table46[], 2, FALSE)</f>
        <v>Maharashtra</v>
      </c>
      <c r="I3050" t="s">
        <v>17</v>
      </c>
      <c r="J3050" t="s">
        <v>111</v>
      </c>
      <c r="K3050" t="s">
        <v>6033</v>
      </c>
      <c r="L3050" s="2">
        <v>4</v>
      </c>
      <c r="M3050" s="11">
        <v>54332</v>
      </c>
      <c r="N3050" s="6">
        <v>0</v>
      </c>
      <c r="O3050" s="4">
        <f>Table2[[#This Row],[Discount]]/100</f>
        <v>0</v>
      </c>
      <c r="P3050" s="4" t="str">
        <f>IF(Table2[[#This Row],[Discount%]]=0,"No Discount",
IF(Table2[[#This Row],[Discount%]]&lt;=0.1,"Medium Discount",
IF(Table2[[#This Row],[Discount%]]&lt;=0.2,"High Discount")))</f>
        <v>No Discount</v>
      </c>
      <c r="Q3050" s="9">
        <f>(Table2[Unit_Price]*Table2[Quantity])*(Table2[Discount]/100)</f>
        <v>0</v>
      </c>
      <c r="R3050" s="10">
        <v>217328</v>
      </c>
      <c r="S3050" s="10">
        <v>34419.58</v>
      </c>
      <c r="T3050" s="4">
        <f>Table2[Profit]/Table2[Sales]</f>
        <v>0.15837618714569685</v>
      </c>
      <c r="U3050" t="s">
        <v>83</v>
      </c>
    </row>
    <row r="3051" spans="1:21" x14ac:dyDescent="0.35">
      <c r="A3051">
        <v>13261</v>
      </c>
      <c r="B3051" s="1">
        <v>45348</v>
      </c>
      <c r="C3051" s="2">
        <f>YEAR(Table2[Order Date])</f>
        <v>2024</v>
      </c>
      <c r="D3051" s="2" t="str">
        <f>TEXT(Table2[Order Date],"mmm")</f>
        <v>Feb</v>
      </c>
      <c r="E3051" t="s">
        <v>6034</v>
      </c>
      <c r="F3051" t="s">
        <v>40</v>
      </c>
      <c r="G3051" t="s">
        <v>41</v>
      </c>
      <c r="H3051" t="str">
        <f>VLOOKUP(Table2[[#This Row],[City]], Table46[], 2, FALSE)</f>
        <v>Maharashtra</v>
      </c>
      <c r="I3051" t="s">
        <v>96</v>
      </c>
      <c r="J3051" t="s">
        <v>138</v>
      </c>
      <c r="K3051" t="s">
        <v>4094</v>
      </c>
      <c r="L3051" s="2">
        <v>2</v>
      </c>
      <c r="M3051" s="11">
        <v>43960</v>
      </c>
      <c r="N3051" s="6">
        <v>20</v>
      </c>
      <c r="O3051" s="4">
        <f>Table2[[#This Row],[Discount]]/100</f>
        <v>0.2</v>
      </c>
      <c r="P3051" s="4" t="str">
        <f>IF(Table2[[#This Row],[Discount%]]=0,"No Discount",
IF(Table2[[#This Row],[Discount%]]&lt;=0.1,"Medium Discount",
IF(Table2[[#This Row],[Discount%]]&lt;=0.2,"High Discount")))</f>
        <v>High Discount</v>
      </c>
      <c r="Q3051" s="9">
        <f>(Table2[Unit_Price]*Table2[Quantity])*(Table2[Discount]/100)</f>
        <v>17584</v>
      </c>
      <c r="R3051" s="10">
        <v>70336</v>
      </c>
      <c r="S3051" s="10">
        <v>15557.69</v>
      </c>
      <c r="T3051" s="4">
        <f>Table2[Profit]/Table2[Sales]</f>
        <v>0.22119099749772522</v>
      </c>
      <c r="U3051" t="s">
        <v>38</v>
      </c>
    </row>
    <row r="3052" spans="1:21" x14ac:dyDescent="0.35">
      <c r="A3052">
        <v>13262</v>
      </c>
      <c r="B3052" s="1">
        <v>45792</v>
      </c>
      <c r="C3052" s="2">
        <f>YEAR(Table2[Order Date])</f>
        <v>2025</v>
      </c>
      <c r="D3052" s="2" t="str">
        <f>TEXT(Table2[Order Date],"mmm")</f>
        <v>May</v>
      </c>
      <c r="E3052" t="s">
        <v>6035</v>
      </c>
      <c r="F3052" t="s">
        <v>15</v>
      </c>
      <c r="G3052" t="s">
        <v>93</v>
      </c>
      <c r="H3052" t="str">
        <f>VLOOKUP(Table2[[#This Row],[City]], Table46[], 2, FALSE)</f>
        <v>Tamil Nadu</v>
      </c>
      <c r="I3052" t="s">
        <v>30</v>
      </c>
      <c r="J3052" t="s">
        <v>65</v>
      </c>
      <c r="K3052" t="s">
        <v>6036</v>
      </c>
      <c r="L3052" s="2">
        <v>2</v>
      </c>
      <c r="M3052" s="11">
        <v>30008</v>
      </c>
      <c r="N3052" s="6">
        <v>20</v>
      </c>
      <c r="O3052" s="4">
        <f>Table2[[#This Row],[Discount]]/100</f>
        <v>0.2</v>
      </c>
      <c r="P3052" s="4" t="str">
        <f>IF(Table2[[#This Row],[Discount%]]=0,"No Discount",
IF(Table2[[#This Row],[Discount%]]&lt;=0.1,"Medium Discount",
IF(Table2[[#This Row],[Discount%]]&lt;=0.2,"High Discount")))</f>
        <v>High Discount</v>
      </c>
      <c r="Q3052" s="9">
        <f>(Table2[Unit_Price]*Table2[Quantity])*(Table2[Discount]/100)</f>
        <v>12003.2</v>
      </c>
      <c r="R3052" s="10">
        <v>48012.800000000003</v>
      </c>
      <c r="S3052" s="10">
        <v>7292.69</v>
      </c>
      <c r="T3052" s="4">
        <f>Table2[Profit]/Table2[Sales]</f>
        <v>0.1518905375233271</v>
      </c>
      <c r="U3052" t="s">
        <v>33</v>
      </c>
    </row>
    <row r="3053" spans="1:21" x14ac:dyDescent="0.35">
      <c r="A3053">
        <v>13263</v>
      </c>
      <c r="B3053" s="1">
        <v>45293</v>
      </c>
      <c r="C3053" s="2">
        <f>YEAR(Table2[Order Date])</f>
        <v>2024</v>
      </c>
      <c r="D3053" s="2" t="str">
        <f>TEXT(Table2[Order Date],"mmm")</f>
        <v>Jan</v>
      </c>
      <c r="E3053" t="s">
        <v>6037</v>
      </c>
      <c r="F3053" t="s">
        <v>15</v>
      </c>
      <c r="G3053" t="s">
        <v>68</v>
      </c>
      <c r="H3053" t="str">
        <f>VLOOKUP(Table2[[#This Row],[City]], Table46[], 2, FALSE)</f>
        <v>Telangana</v>
      </c>
      <c r="I3053" t="s">
        <v>42</v>
      </c>
      <c r="J3053" t="s">
        <v>51</v>
      </c>
      <c r="K3053" t="s">
        <v>6038</v>
      </c>
      <c r="L3053" s="2">
        <v>4</v>
      </c>
      <c r="M3053" s="11">
        <v>52668</v>
      </c>
      <c r="N3053" s="6">
        <v>0</v>
      </c>
      <c r="O3053" s="4">
        <f>Table2[[#This Row],[Discount]]/100</f>
        <v>0</v>
      </c>
      <c r="P3053" s="4" t="str">
        <f>IF(Table2[[#This Row],[Discount%]]=0,"No Discount",
IF(Table2[[#This Row],[Discount%]]&lt;=0.1,"Medium Discount",
IF(Table2[[#This Row],[Discount%]]&lt;=0.2,"High Discount")))</f>
        <v>No Discount</v>
      </c>
      <c r="Q3053" s="9">
        <f>(Table2[Unit_Price]*Table2[Quantity])*(Table2[Discount]/100)</f>
        <v>0</v>
      </c>
      <c r="R3053" s="10">
        <v>210672</v>
      </c>
      <c r="S3053" s="10">
        <v>33035.32</v>
      </c>
      <c r="T3053" s="4">
        <f>Table2[Profit]/Table2[Sales]</f>
        <v>0.15680925799346851</v>
      </c>
      <c r="U3053" t="s">
        <v>72</v>
      </c>
    </row>
    <row r="3054" spans="1:21" x14ac:dyDescent="0.35">
      <c r="A3054">
        <v>13264</v>
      </c>
      <c r="B3054" s="1">
        <v>45235</v>
      </c>
      <c r="C3054" s="2">
        <f>YEAR(Table2[Order Date])</f>
        <v>2023</v>
      </c>
      <c r="D3054" s="2" t="str">
        <f>TEXT(Table2[Order Date],"mmm")</f>
        <v>Nov</v>
      </c>
      <c r="E3054" t="s">
        <v>6039</v>
      </c>
      <c r="F3054" t="s">
        <v>15</v>
      </c>
      <c r="G3054" t="s">
        <v>16</v>
      </c>
      <c r="H3054" t="str">
        <f>VLOOKUP(Table2[[#This Row],[City]], Table46[], 2, FALSE)</f>
        <v>Karnataka</v>
      </c>
      <c r="I3054" t="s">
        <v>30</v>
      </c>
      <c r="J3054" t="s">
        <v>31</v>
      </c>
      <c r="K3054" t="s">
        <v>6040</v>
      </c>
      <c r="L3054" s="2">
        <v>3</v>
      </c>
      <c r="M3054" s="11">
        <v>52002</v>
      </c>
      <c r="N3054" s="6">
        <v>15</v>
      </c>
      <c r="O3054" s="4">
        <f>Table2[[#This Row],[Discount]]/100</f>
        <v>0.15</v>
      </c>
      <c r="P3054" s="4" t="str">
        <f>IF(Table2[[#This Row],[Discount%]]=0,"No Discount",
IF(Table2[[#This Row],[Discount%]]&lt;=0.1,"Medium Discount",
IF(Table2[[#This Row],[Discount%]]&lt;=0.2,"High Discount")))</f>
        <v>High Discount</v>
      </c>
      <c r="Q3054" s="9">
        <f>(Table2[Unit_Price]*Table2[Quantity])*(Table2[Discount]/100)</f>
        <v>23400.899999999998</v>
      </c>
      <c r="R3054" s="10">
        <v>132605.1</v>
      </c>
      <c r="S3054" s="10">
        <v>24250.11</v>
      </c>
      <c r="T3054" s="4">
        <f>Table2[Profit]/Table2[Sales]</f>
        <v>0.18287464056812294</v>
      </c>
      <c r="U3054" t="s">
        <v>38</v>
      </c>
    </row>
    <row r="3055" spans="1:21" x14ac:dyDescent="0.35">
      <c r="A3055">
        <v>13265</v>
      </c>
      <c r="B3055" s="1">
        <v>45388</v>
      </c>
      <c r="C3055" s="2">
        <f>YEAR(Table2[Order Date])</f>
        <v>2024</v>
      </c>
      <c r="D3055" s="2" t="str">
        <f>TEXT(Table2[Order Date],"mmm")</f>
        <v>Apr</v>
      </c>
      <c r="E3055" t="s">
        <v>6041</v>
      </c>
      <c r="F3055" t="s">
        <v>15</v>
      </c>
      <c r="G3055" t="s">
        <v>174</v>
      </c>
      <c r="H3055" t="str">
        <f>VLOOKUP(Table2[[#This Row],[City]], Table46[], 2, FALSE)</f>
        <v>Tamil Nadu</v>
      </c>
      <c r="I3055" t="s">
        <v>75</v>
      </c>
      <c r="J3055" t="s">
        <v>76</v>
      </c>
      <c r="K3055" t="s">
        <v>6042</v>
      </c>
      <c r="L3055" s="2">
        <v>2</v>
      </c>
      <c r="M3055" s="11">
        <v>5497</v>
      </c>
      <c r="N3055" s="6">
        <v>10</v>
      </c>
      <c r="O3055" s="4">
        <f>Table2[[#This Row],[Discount]]/100</f>
        <v>0.1</v>
      </c>
      <c r="P3055" s="4" t="str">
        <f>IF(Table2[[#This Row],[Discount%]]=0,"No Discount",
IF(Table2[[#This Row],[Discount%]]&lt;=0.1,"Medium Discount",
IF(Table2[[#This Row],[Discount%]]&lt;=0.2,"High Discount")))</f>
        <v>Medium Discount</v>
      </c>
      <c r="Q3055" s="9">
        <f>(Table2[Unit_Price]*Table2[Quantity])*(Table2[Discount]/100)</f>
        <v>1099.4000000000001</v>
      </c>
      <c r="R3055" s="10">
        <v>9894.6</v>
      </c>
      <c r="S3055" s="10">
        <v>825.78</v>
      </c>
      <c r="T3055" s="4">
        <f>Table2[Profit]/Table2[Sales]</f>
        <v>8.3457643563155659E-2</v>
      </c>
      <c r="U3055" t="s">
        <v>38</v>
      </c>
    </row>
    <row r="3056" spans="1:21" x14ac:dyDescent="0.35">
      <c r="A3056">
        <v>13266</v>
      </c>
      <c r="B3056" s="1">
        <v>45533</v>
      </c>
      <c r="C3056" s="2">
        <f>YEAR(Table2[Order Date])</f>
        <v>2024</v>
      </c>
      <c r="D3056" s="2" t="str">
        <f>TEXT(Table2[Order Date],"mmm")</f>
        <v>Aug</v>
      </c>
      <c r="E3056" t="s">
        <v>6043</v>
      </c>
      <c r="F3056" t="s">
        <v>40</v>
      </c>
      <c r="G3056" t="s">
        <v>110</v>
      </c>
      <c r="H3056" t="str">
        <f>VLOOKUP(Table2[[#This Row],[City]], Table46[], 2, FALSE)</f>
        <v>Gujarat</v>
      </c>
      <c r="I3056" t="s">
        <v>75</v>
      </c>
      <c r="J3056" t="s">
        <v>307</v>
      </c>
      <c r="K3056" t="s">
        <v>6044</v>
      </c>
      <c r="L3056" s="2">
        <v>3</v>
      </c>
      <c r="M3056" s="11">
        <v>61035</v>
      </c>
      <c r="N3056" s="6">
        <v>0</v>
      </c>
      <c r="O3056" s="4">
        <f>Table2[[#This Row],[Discount]]/100</f>
        <v>0</v>
      </c>
      <c r="P3056" s="4" t="str">
        <f>IF(Table2[[#This Row],[Discount%]]=0,"No Discount",
IF(Table2[[#This Row],[Discount%]]&lt;=0.1,"Medium Discount",
IF(Table2[[#This Row],[Discount%]]&lt;=0.2,"High Discount")))</f>
        <v>No Discount</v>
      </c>
      <c r="Q3056" s="9">
        <f>(Table2[Unit_Price]*Table2[Quantity])*(Table2[Discount]/100)</f>
        <v>0</v>
      </c>
      <c r="R3056" s="10">
        <v>183105</v>
      </c>
      <c r="S3056" s="10">
        <v>16120.97</v>
      </c>
      <c r="T3056" s="4">
        <f>Table2[Profit]/Table2[Sales]</f>
        <v>8.8042216214740177E-2</v>
      </c>
      <c r="U3056" t="s">
        <v>33</v>
      </c>
    </row>
    <row r="3057" spans="1:21" x14ac:dyDescent="0.35">
      <c r="A3057">
        <v>13267</v>
      </c>
      <c r="B3057" s="1">
        <v>45412</v>
      </c>
      <c r="C3057" s="2">
        <f>YEAR(Table2[Order Date])</f>
        <v>2024</v>
      </c>
      <c r="D3057" s="2" t="str">
        <f>TEXT(Table2[Order Date],"mmm")</f>
        <v>Apr</v>
      </c>
      <c r="E3057" t="s">
        <v>6045</v>
      </c>
      <c r="F3057" t="s">
        <v>15</v>
      </c>
      <c r="G3057" t="s">
        <v>174</v>
      </c>
      <c r="H3057" t="str">
        <f>VLOOKUP(Table2[[#This Row],[City]], Table46[], 2, FALSE)</f>
        <v>Tamil Nadu</v>
      </c>
      <c r="I3057" t="s">
        <v>96</v>
      </c>
      <c r="J3057" t="s">
        <v>156</v>
      </c>
      <c r="K3057" t="s">
        <v>4443</v>
      </c>
      <c r="L3057" s="2">
        <v>5</v>
      </c>
      <c r="M3057" s="11">
        <v>49453</v>
      </c>
      <c r="N3057" s="6">
        <v>15</v>
      </c>
      <c r="O3057" s="4">
        <f>Table2[[#This Row],[Discount]]/100</f>
        <v>0.15</v>
      </c>
      <c r="P3057" s="4" t="str">
        <f>IF(Table2[[#This Row],[Discount%]]=0,"No Discount",
IF(Table2[[#This Row],[Discount%]]&lt;=0.1,"Medium Discount",
IF(Table2[[#This Row],[Discount%]]&lt;=0.2,"High Discount")))</f>
        <v>High Discount</v>
      </c>
      <c r="Q3057" s="9">
        <f>(Table2[Unit_Price]*Table2[Quantity])*(Table2[Discount]/100)</f>
        <v>37089.75</v>
      </c>
      <c r="R3057" s="10">
        <v>210175.25</v>
      </c>
      <c r="S3057" s="10">
        <v>37014.870000000003</v>
      </c>
      <c r="T3057" s="4">
        <f>Table2[Profit]/Table2[Sales]</f>
        <v>0.17611431412594966</v>
      </c>
      <c r="U3057" t="s">
        <v>83</v>
      </c>
    </row>
    <row r="3058" spans="1:21" x14ac:dyDescent="0.35">
      <c r="A3058">
        <v>13268</v>
      </c>
      <c r="B3058" s="1">
        <v>45810</v>
      </c>
      <c r="C3058" s="2">
        <f>YEAR(Table2[Order Date])</f>
        <v>2025</v>
      </c>
      <c r="D3058" s="2" t="str">
        <f>TEXT(Table2[Order Date],"mmm")</f>
        <v>Jun</v>
      </c>
      <c r="E3058" t="s">
        <v>6046</v>
      </c>
      <c r="F3058" t="s">
        <v>40</v>
      </c>
      <c r="G3058" t="s">
        <v>41</v>
      </c>
      <c r="H3058" t="str">
        <f>VLOOKUP(Table2[[#This Row],[City]], Table46[], 2, FALSE)</f>
        <v>Maharashtra</v>
      </c>
      <c r="I3058" t="s">
        <v>86</v>
      </c>
      <c r="J3058" t="s">
        <v>171</v>
      </c>
      <c r="K3058" t="s">
        <v>6047</v>
      </c>
      <c r="L3058" s="2">
        <v>4</v>
      </c>
      <c r="M3058" s="11">
        <v>33648</v>
      </c>
      <c r="N3058" s="6">
        <v>5</v>
      </c>
      <c r="O3058" s="4">
        <f>Table2[[#This Row],[Discount]]/100</f>
        <v>0.05</v>
      </c>
      <c r="P3058" s="4" t="str">
        <f>IF(Table2[[#This Row],[Discount%]]=0,"No Discount",
IF(Table2[[#This Row],[Discount%]]&lt;=0.1,"Medium Discount",
IF(Table2[[#This Row],[Discount%]]&lt;=0.2,"High Discount")))</f>
        <v>Medium Discount</v>
      </c>
      <c r="Q3058" s="9">
        <f>(Table2[Unit_Price]*Table2[Quantity])*(Table2[Discount]/100)</f>
        <v>6729.6</v>
      </c>
      <c r="R3058" s="10">
        <v>127862.39999999999</v>
      </c>
      <c r="S3058" s="10">
        <v>7221.46</v>
      </c>
      <c r="T3058" s="4">
        <f>Table2[Profit]/Table2[Sales]</f>
        <v>5.6478370498285663E-2</v>
      </c>
      <c r="U3058" t="s">
        <v>72</v>
      </c>
    </row>
    <row r="3059" spans="1:21" x14ac:dyDescent="0.35">
      <c r="A3059">
        <v>13269</v>
      </c>
      <c r="B3059" s="1">
        <v>45759</v>
      </c>
      <c r="C3059" s="2">
        <f>YEAR(Table2[Order Date])</f>
        <v>2025</v>
      </c>
      <c r="D3059" s="2" t="str">
        <f>TEXT(Table2[Order Date],"mmm")</f>
        <v>Apr</v>
      </c>
      <c r="E3059" t="s">
        <v>6048</v>
      </c>
      <c r="F3059" t="s">
        <v>15</v>
      </c>
      <c r="G3059" t="s">
        <v>93</v>
      </c>
      <c r="H3059" t="str">
        <f>VLOOKUP(Table2[[#This Row],[City]], Table46[], 2, FALSE)</f>
        <v>Tamil Nadu</v>
      </c>
      <c r="I3059" t="s">
        <v>75</v>
      </c>
      <c r="J3059" t="s">
        <v>307</v>
      </c>
      <c r="K3059" t="s">
        <v>6049</v>
      </c>
      <c r="L3059" s="2">
        <v>2</v>
      </c>
      <c r="M3059" s="11">
        <v>49183</v>
      </c>
      <c r="N3059" s="6">
        <v>10</v>
      </c>
      <c r="O3059" s="4">
        <f>Table2[[#This Row],[Discount]]/100</f>
        <v>0.1</v>
      </c>
      <c r="P3059" s="4" t="str">
        <f>IF(Table2[[#This Row],[Discount%]]=0,"No Discount",
IF(Table2[[#This Row],[Discount%]]&lt;=0.1,"Medium Discount",
IF(Table2[[#This Row],[Discount%]]&lt;=0.2,"High Discount")))</f>
        <v>Medium Discount</v>
      </c>
      <c r="Q3059" s="9">
        <f>(Table2[Unit_Price]*Table2[Quantity])*(Table2[Discount]/100)</f>
        <v>9836.6</v>
      </c>
      <c r="R3059" s="10">
        <v>88529.4</v>
      </c>
      <c r="S3059" s="10">
        <v>14351.56</v>
      </c>
      <c r="T3059" s="4">
        <f>Table2[Profit]/Table2[Sales]</f>
        <v>0.16211066606121807</v>
      </c>
      <c r="U3059" t="s">
        <v>72</v>
      </c>
    </row>
    <row r="3060" spans="1:21" x14ac:dyDescent="0.35">
      <c r="A3060">
        <v>13270</v>
      </c>
      <c r="B3060" s="1">
        <v>45297</v>
      </c>
      <c r="C3060" s="2">
        <f>YEAR(Table2[Order Date])</f>
        <v>2024</v>
      </c>
      <c r="D3060" s="2" t="str">
        <f>TEXT(Table2[Order Date],"mmm")</f>
        <v>Jan</v>
      </c>
      <c r="E3060" t="s">
        <v>6050</v>
      </c>
      <c r="F3060" t="s">
        <v>15</v>
      </c>
      <c r="G3060" t="s">
        <v>16</v>
      </c>
      <c r="H3060" t="str">
        <f>VLOOKUP(Table2[[#This Row],[City]], Table46[], 2, FALSE)</f>
        <v>Karnataka</v>
      </c>
      <c r="I3060" t="s">
        <v>17</v>
      </c>
      <c r="J3060" t="s">
        <v>111</v>
      </c>
      <c r="K3060" t="s">
        <v>6051</v>
      </c>
      <c r="L3060" s="2">
        <v>4</v>
      </c>
      <c r="M3060" s="11">
        <v>3541</v>
      </c>
      <c r="N3060" s="6">
        <v>5</v>
      </c>
      <c r="O3060" s="4">
        <f>Table2[[#This Row],[Discount]]/100</f>
        <v>0.05</v>
      </c>
      <c r="P3060" s="4" t="str">
        <f>IF(Table2[[#This Row],[Discount%]]=0,"No Discount",
IF(Table2[[#This Row],[Discount%]]&lt;=0.1,"Medium Discount",
IF(Table2[[#This Row],[Discount%]]&lt;=0.2,"High Discount")))</f>
        <v>Medium Discount</v>
      </c>
      <c r="Q3060" s="9">
        <f>(Table2[Unit_Price]*Table2[Quantity])*(Table2[Discount]/100)</f>
        <v>708.2</v>
      </c>
      <c r="R3060" s="10">
        <v>13455.8</v>
      </c>
      <c r="S3060" s="10">
        <v>1836.71</v>
      </c>
      <c r="T3060" s="4">
        <f>Table2[Profit]/Table2[Sales]</f>
        <v>0.13649950207345532</v>
      </c>
      <c r="U3060" t="s">
        <v>33</v>
      </c>
    </row>
    <row r="3061" spans="1:21" x14ac:dyDescent="0.35">
      <c r="A3061">
        <v>13271</v>
      </c>
      <c r="B3061" s="1">
        <v>45211</v>
      </c>
      <c r="C3061" s="2">
        <f>YEAR(Table2[Order Date])</f>
        <v>2023</v>
      </c>
      <c r="D3061" s="2" t="str">
        <f>TEXT(Table2[Order Date],"mmm")</f>
        <v>Oct</v>
      </c>
      <c r="E3061" t="s">
        <v>6052</v>
      </c>
      <c r="F3061" t="s">
        <v>28</v>
      </c>
      <c r="G3061" t="s">
        <v>35</v>
      </c>
      <c r="H3061" t="str">
        <f>VLOOKUP(Table2[[#This Row],[City]], Table46[], 2, FALSE)</f>
        <v>West Bengal</v>
      </c>
      <c r="I3061" t="s">
        <v>24</v>
      </c>
      <c r="J3061" t="s">
        <v>36</v>
      </c>
      <c r="K3061" t="s">
        <v>6053</v>
      </c>
      <c r="L3061" s="2">
        <v>5</v>
      </c>
      <c r="M3061" s="11">
        <v>60600</v>
      </c>
      <c r="N3061" s="6">
        <v>20</v>
      </c>
      <c r="O3061" s="4">
        <f>Table2[[#This Row],[Discount]]/100</f>
        <v>0.2</v>
      </c>
      <c r="P3061" s="4" t="str">
        <f>IF(Table2[[#This Row],[Discount%]]=0,"No Discount",
IF(Table2[[#This Row],[Discount%]]&lt;=0.1,"Medium Discount",
IF(Table2[[#This Row],[Discount%]]&lt;=0.2,"High Discount")))</f>
        <v>High Discount</v>
      </c>
      <c r="Q3061" s="9">
        <f>(Table2[Unit_Price]*Table2[Quantity])*(Table2[Discount]/100)</f>
        <v>60600</v>
      </c>
      <c r="R3061" s="10">
        <v>242400</v>
      </c>
      <c r="S3061" s="10">
        <v>48572.87</v>
      </c>
      <c r="T3061" s="4">
        <f>Table2[Profit]/Table2[Sales]</f>
        <v>0.20038312706270628</v>
      </c>
      <c r="U3061" t="s">
        <v>83</v>
      </c>
    </row>
    <row r="3062" spans="1:21" x14ac:dyDescent="0.35">
      <c r="A3062">
        <v>13272</v>
      </c>
      <c r="B3062" s="1">
        <v>45479</v>
      </c>
      <c r="C3062" s="2">
        <f>YEAR(Table2[Order Date])</f>
        <v>2024</v>
      </c>
      <c r="D3062" s="2" t="str">
        <f>TEXT(Table2[Order Date],"mmm")</f>
        <v>Jul</v>
      </c>
      <c r="E3062" t="s">
        <v>6054</v>
      </c>
      <c r="F3062" t="s">
        <v>28</v>
      </c>
      <c r="G3062" t="s">
        <v>114</v>
      </c>
      <c r="H3062" t="str">
        <f>VLOOKUP(Table2[[#This Row],[City]], Table46[], 2, FALSE)</f>
        <v>Jharkhand</v>
      </c>
      <c r="I3062" t="s">
        <v>129</v>
      </c>
      <c r="J3062" t="s">
        <v>159</v>
      </c>
      <c r="K3062" t="s">
        <v>1947</v>
      </c>
      <c r="L3062" s="2">
        <v>5</v>
      </c>
      <c r="M3062" s="11">
        <v>76545</v>
      </c>
      <c r="N3062" s="6">
        <v>15</v>
      </c>
      <c r="O3062" s="4">
        <f>Table2[[#This Row],[Discount]]/100</f>
        <v>0.15</v>
      </c>
      <c r="P3062" s="4" t="str">
        <f>IF(Table2[[#This Row],[Discount%]]=0,"No Discount",
IF(Table2[[#This Row],[Discount%]]&lt;=0.1,"Medium Discount",
IF(Table2[[#This Row],[Discount%]]&lt;=0.2,"High Discount")))</f>
        <v>High Discount</v>
      </c>
      <c r="Q3062" s="9">
        <f>(Table2[Unit_Price]*Table2[Quantity])*(Table2[Discount]/100)</f>
        <v>57408.75</v>
      </c>
      <c r="R3062" s="10">
        <v>325316.25</v>
      </c>
      <c r="S3062" s="10">
        <v>41394.120000000003</v>
      </c>
      <c r="T3062" s="4">
        <f>Table2[Profit]/Table2[Sales]</f>
        <v>0.12724270613595234</v>
      </c>
      <c r="U3062" t="s">
        <v>72</v>
      </c>
    </row>
    <row r="3063" spans="1:21" x14ac:dyDescent="0.35">
      <c r="A3063">
        <v>13274</v>
      </c>
      <c r="B3063" s="1">
        <v>45673</v>
      </c>
      <c r="C3063" s="2">
        <f>YEAR(Table2[Order Date])</f>
        <v>2025</v>
      </c>
      <c r="D3063" s="2" t="str">
        <f>TEXT(Table2[Order Date],"mmm")</f>
        <v>Jan</v>
      </c>
      <c r="E3063" t="s">
        <v>6057</v>
      </c>
      <c r="F3063" t="s">
        <v>28</v>
      </c>
      <c r="G3063" t="s">
        <v>144</v>
      </c>
      <c r="H3063" t="str">
        <f>VLOOKUP(Table2[[#This Row],[City]], Table46[], 2, FALSE)</f>
        <v>Assam</v>
      </c>
      <c r="I3063" t="s">
        <v>75</v>
      </c>
      <c r="J3063" t="s">
        <v>307</v>
      </c>
      <c r="K3063" t="s">
        <v>6058</v>
      </c>
      <c r="L3063" s="2">
        <v>3</v>
      </c>
      <c r="M3063" s="11">
        <v>36252</v>
      </c>
      <c r="N3063" s="6">
        <v>0</v>
      </c>
      <c r="O3063" s="4">
        <f>Table2[[#This Row],[Discount]]/100</f>
        <v>0</v>
      </c>
      <c r="P3063" s="4" t="str">
        <f>IF(Table2[[#This Row],[Discount%]]=0,"No Discount",
IF(Table2[[#This Row],[Discount%]]&lt;=0.1,"Medium Discount",
IF(Table2[[#This Row],[Discount%]]&lt;=0.2,"High Discount")))</f>
        <v>No Discount</v>
      </c>
      <c r="Q3063" s="9">
        <f>(Table2[Unit_Price]*Table2[Quantity])*(Table2[Discount]/100)</f>
        <v>0</v>
      </c>
      <c r="R3063" s="10">
        <v>108756</v>
      </c>
      <c r="S3063" s="10">
        <v>26186.69</v>
      </c>
      <c r="T3063" s="4">
        <f>Table2[Profit]/Table2[Sales]</f>
        <v>0.240783864798264</v>
      </c>
      <c r="U3063" t="s">
        <v>72</v>
      </c>
    </row>
    <row r="3064" spans="1:21" x14ac:dyDescent="0.35">
      <c r="A3064">
        <v>13275</v>
      </c>
      <c r="B3064" s="1">
        <v>45746</v>
      </c>
      <c r="C3064" s="2">
        <f>YEAR(Table2[Order Date])</f>
        <v>2025</v>
      </c>
      <c r="D3064" s="2" t="str">
        <f>TEXT(Table2[Order Date],"mmm")</f>
        <v>Mar</v>
      </c>
      <c r="E3064" t="s">
        <v>6059</v>
      </c>
      <c r="F3064" t="s">
        <v>15</v>
      </c>
      <c r="G3064" t="s">
        <v>93</v>
      </c>
      <c r="H3064" t="str">
        <f>VLOOKUP(Table2[[#This Row],[City]], Table46[], 2, FALSE)</f>
        <v>Tamil Nadu</v>
      </c>
      <c r="I3064" t="s">
        <v>24</v>
      </c>
      <c r="J3064" t="s">
        <v>59</v>
      </c>
      <c r="K3064" t="s">
        <v>6060</v>
      </c>
      <c r="L3064" s="2">
        <v>4</v>
      </c>
      <c r="M3064" s="11">
        <v>11581</v>
      </c>
      <c r="N3064" s="6">
        <v>20</v>
      </c>
      <c r="O3064" s="4">
        <f>Table2[[#This Row],[Discount]]/100</f>
        <v>0.2</v>
      </c>
      <c r="P3064" s="4" t="str">
        <f>IF(Table2[[#This Row],[Discount%]]=0,"No Discount",
IF(Table2[[#This Row],[Discount%]]&lt;=0.1,"Medium Discount",
IF(Table2[[#This Row],[Discount%]]&lt;=0.2,"High Discount")))</f>
        <v>High Discount</v>
      </c>
      <c r="Q3064" s="9">
        <f>(Table2[Unit_Price]*Table2[Quantity])*(Table2[Discount]/100)</f>
        <v>9264.8000000000011</v>
      </c>
      <c r="R3064" s="10">
        <v>37059.199999999997</v>
      </c>
      <c r="S3064" s="10">
        <v>2250.5500000000002</v>
      </c>
      <c r="T3064" s="4">
        <f>Table2[Profit]/Table2[Sales]</f>
        <v>6.0728510059580354E-2</v>
      </c>
      <c r="U3064" t="s">
        <v>38</v>
      </c>
    </row>
    <row r="3065" spans="1:21" x14ac:dyDescent="0.35">
      <c r="A3065">
        <v>13276</v>
      </c>
      <c r="B3065" s="1">
        <v>45632</v>
      </c>
      <c r="C3065" s="2">
        <f>YEAR(Table2[Order Date])</f>
        <v>2024</v>
      </c>
      <c r="D3065" s="2" t="str">
        <f>TEXT(Table2[Order Date],"mmm")</f>
        <v>Dec</v>
      </c>
      <c r="E3065" t="s">
        <v>6061</v>
      </c>
      <c r="F3065" t="s">
        <v>22</v>
      </c>
      <c r="G3065" t="s">
        <v>167</v>
      </c>
      <c r="H3065" t="str">
        <f>VLOOKUP(Table2[[#This Row],[City]], Table46[], 2, FALSE)</f>
        <v>Punjab</v>
      </c>
      <c r="I3065" t="s">
        <v>46</v>
      </c>
      <c r="J3065" t="s">
        <v>201</v>
      </c>
      <c r="K3065" t="s">
        <v>6062</v>
      </c>
      <c r="L3065" s="2">
        <v>1</v>
      </c>
      <c r="M3065" s="11">
        <v>15100</v>
      </c>
      <c r="N3065" s="6">
        <v>5</v>
      </c>
      <c r="O3065" s="4">
        <f>Table2[[#This Row],[Discount]]/100</f>
        <v>0.05</v>
      </c>
      <c r="P3065" s="4" t="str">
        <f>IF(Table2[[#This Row],[Discount%]]=0,"No Discount",
IF(Table2[[#This Row],[Discount%]]&lt;=0.1,"Medium Discount",
IF(Table2[[#This Row],[Discount%]]&lt;=0.2,"High Discount")))</f>
        <v>Medium Discount</v>
      </c>
      <c r="Q3065" s="9">
        <f>(Table2[Unit_Price]*Table2[Quantity])*(Table2[Discount]/100)</f>
        <v>755</v>
      </c>
      <c r="R3065" s="10">
        <v>14345</v>
      </c>
      <c r="S3065" s="10">
        <v>2600.5500000000002</v>
      </c>
      <c r="T3065" s="4">
        <f>Table2[Profit]/Table2[Sales]</f>
        <v>0.1812861624259324</v>
      </c>
      <c r="U3065" t="s">
        <v>83</v>
      </c>
    </row>
    <row r="3066" spans="1:21" x14ac:dyDescent="0.35">
      <c r="A3066">
        <v>13277</v>
      </c>
      <c r="B3066" s="1">
        <v>45743</v>
      </c>
      <c r="C3066" s="2">
        <f>YEAR(Table2[Order Date])</f>
        <v>2025</v>
      </c>
      <c r="D3066" s="2" t="str">
        <f>TEXT(Table2[Order Date],"mmm")</f>
        <v>Mar</v>
      </c>
      <c r="E3066" t="s">
        <v>6063</v>
      </c>
      <c r="F3066" t="s">
        <v>22</v>
      </c>
      <c r="G3066" t="s">
        <v>74</v>
      </c>
      <c r="H3066" t="str">
        <f>VLOOKUP(Table2[[#This Row],[City]], Table46[], 2, FALSE)</f>
        <v>Chandigarh</v>
      </c>
      <c r="I3066" t="s">
        <v>86</v>
      </c>
      <c r="J3066" t="s">
        <v>171</v>
      </c>
      <c r="K3066" t="s">
        <v>369</v>
      </c>
      <c r="L3066" s="2">
        <v>2</v>
      </c>
      <c r="M3066" s="11">
        <v>58575</v>
      </c>
      <c r="N3066" s="6">
        <v>5</v>
      </c>
      <c r="O3066" s="4">
        <f>Table2[[#This Row],[Discount]]/100</f>
        <v>0.05</v>
      </c>
      <c r="P3066" s="4" t="str">
        <f>IF(Table2[[#This Row],[Discount%]]=0,"No Discount",
IF(Table2[[#This Row],[Discount%]]&lt;=0.1,"Medium Discount",
IF(Table2[[#This Row],[Discount%]]&lt;=0.2,"High Discount")))</f>
        <v>Medium Discount</v>
      </c>
      <c r="Q3066" s="9">
        <f>(Table2[Unit_Price]*Table2[Quantity])*(Table2[Discount]/100)</f>
        <v>5857.5</v>
      </c>
      <c r="R3066" s="10">
        <v>111292.5</v>
      </c>
      <c r="S3066" s="10">
        <v>25461.54</v>
      </c>
      <c r="T3066" s="4">
        <f>Table2[Profit]/Table2[Sales]</f>
        <v>0.22878037603612103</v>
      </c>
      <c r="U3066" t="s">
        <v>83</v>
      </c>
    </row>
    <row r="3067" spans="1:21" x14ac:dyDescent="0.35">
      <c r="A3067">
        <v>13278</v>
      </c>
      <c r="B3067" s="1">
        <v>45615</v>
      </c>
      <c r="C3067" s="2">
        <f>YEAR(Table2[Order Date])</f>
        <v>2024</v>
      </c>
      <c r="D3067" s="2" t="str">
        <f>TEXT(Table2[Order Date],"mmm")</f>
        <v>Nov</v>
      </c>
      <c r="E3067" t="s">
        <v>6064</v>
      </c>
      <c r="F3067" t="s">
        <v>28</v>
      </c>
      <c r="G3067" t="s">
        <v>85</v>
      </c>
      <c r="H3067" t="str">
        <f>VLOOKUP(Table2[[#This Row],[City]], Table46[], 2, FALSE)</f>
        <v>Odisha</v>
      </c>
      <c r="I3067" t="s">
        <v>96</v>
      </c>
      <c r="J3067" t="s">
        <v>97</v>
      </c>
      <c r="K3067" t="s">
        <v>5138</v>
      </c>
      <c r="L3067" s="2">
        <v>4</v>
      </c>
      <c r="M3067" s="11">
        <v>59422</v>
      </c>
      <c r="N3067" s="6">
        <v>20</v>
      </c>
      <c r="O3067" s="4">
        <f>Table2[[#This Row],[Discount]]/100</f>
        <v>0.2</v>
      </c>
      <c r="P3067" s="4" t="str">
        <f>IF(Table2[[#This Row],[Discount%]]=0,"No Discount",
IF(Table2[[#This Row],[Discount%]]&lt;=0.1,"Medium Discount",
IF(Table2[[#This Row],[Discount%]]&lt;=0.2,"High Discount")))</f>
        <v>High Discount</v>
      </c>
      <c r="Q3067" s="9">
        <f>(Table2[Unit_Price]*Table2[Quantity])*(Table2[Discount]/100)</f>
        <v>47537.600000000006</v>
      </c>
      <c r="R3067" s="10">
        <v>190150.39999999999</v>
      </c>
      <c r="S3067" s="10">
        <v>41659.440000000002</v>
      </c>
      <c r="T3067" s="4">
        <f>Table2[Profit]/Table2[Sales]</f>
        <v>0.21908678603884085</v>
      </c>
      <c r="U3067" t="s">
        <v>20</v>
      </c>
    </row>
    <row r="3068" spans="1:21" x14ac:dyDescent="0.35">
      <c r="A3068">
        <v>13279</v>
      </c>
      <c r="B3068" s="1">
        <v>45216</v>
      </c>
      <c r="C3068" s="2">
        <f>YEAR(Table2[Order Date])</f>
        <v>2023</v>
      </c>
      <c r="D3068" s="2" t="str">
        <f>TEXT(Table2[Order Date],"mmm")</f>
        <v>Oct</v>
      </c>
      <c r="E3068" t="s">
        <v>6065</v>
      </c>
      <c r="F3068" t="s">
        <v>22</v>
      </c>
      <c r="G3068" t="s">
        <v>54</v>
      </c>
      <c r="H3068" t="str">
        <f>VLOOKUP(Table2[[#This Row],[City]], Table46[], 2, FALSE)</f>
        <v>Uttar Pradesh</v>
      </c>
      <c r="I3068" t="s">
        <v>86</v>
      </c>
      <c r="J3068" t="s">
        <v>171</v>
      </c>
      <c r="K3068" t="s">
        <v>698</v>
      </c>
      <c r="L3068" s="2">
        <v>5</v>
      </c>
      <c r="M3068" s="11">
        <v>41174</v>
      </c>
      <c r="N3068" s="6">
        <v>15</v>
      </c>
      <c r="O3068" s="4">
        <f>Table2[[#This Row],[Discount]]/100</f>
        <v>0.15</v>
      </c>
      <c r="P3068" s="4" t="str">
        <f>IF(Table2[[#This Row],[Discount%]]=0,"No Discount",
IF(Table2[[#This Row],[Discount%]]&lt;=0.1,"Medium Discount",
IF(Table2[[#This Row],[Discount%]]&lt;=0.2,"High Discount")))</f>
        <v>High Discount</v>
      </c>
      <c r="Q3068" s="9">
        <f>(Table2[Unit_Price]*Table2[Quantity])*(Table2[Discount]/100)</f>
        <v>30880.5</v>
      </c>
      <c r="R3068" s="10">
        <v>174989.5</v>
      </c>
      <c r="S3068" s="10">
        <v>16206.53</v>
      </c>
      <c r="T3068" s="4">
        <f>Table2[Profit]/Table2[Sales]</f>
        <v>9.2614299715125775E-2</v>
      </c>
      <c r="U3068" t="s">
        <v>20</v>
      </c>
    </row>
    <row r="3069" spans="1:21" x14ac:dyDescent="0.35">
      <c r="A3069">
        <v>13280</v>
      </c>
      <c r="B3069" s="1">
        <v>45703</v>
      </c>
      <c r="C3069" s="2">
        <f>YEAR(Table2[Order Date])</f>
        <v>2025</v>
      </c>
      <c r="D3069" s="2" t="str">
        <f>TEXT(Table2[Order Date],"mmm")</f>
        <v>Feb</v>
      </c>
      <c r="E3069" t="s">
        <v>6066</v>
      </c>
      <c r="F3069" t="s">
        <v>28</v>
      </c>
      <c r="G3069" t="s">
        <v>29</v>
      </c>
      <c r="H3069" t="str">
        <f>VLOOKUP(Table2[[#This Row],[City]], Table46[], 2, FALSE)</f>
        <v>Bihar</v>
      </c>
      <c r="I3069" t="s">
        <v>30</v>
      </c>
      <c r="J3069" t="s">
        <v>322</v>
      </c>
      <c r="K3069" t="s">
        <v>6067</v>
      </c>
      <c r="L3069" s="2">
        <v>3</v>
      </c>
      <c r="M3069" s="11">
        <v>41780</v>
      </c>
      <c r="N3069" s="6">
        <v>20</v>
      </c>
      <c r="O3069" s="4">
        <f>Table2[[#This Row],[Discount]]/100</f>
        <v>0.2</v>
      </c>
      <c r="P3069" s="4" t="str">
        <f>IF(Table2[[#This Row],[Discount%]]=0,"No Discount",
IF(Table2[[#This Row],[Discount%]]&lt;=0.1,"Medium Discount",
IF(Table2[[#This Row],[Discount%]]&lt;=0.2,"High Discount")))</f>
        <v>High Discount</v>
      </c>
      <c r="Q3069" s="9">
        <f>(Table2[Unit_Price]*Table2[Quantity])*(Table2[Discount]/100)</f>
        <v>25068</v>
      </c>
      <c r="R3069" s="10">
        <v>100272</v>
      </c>
      <c r="S3069" s="10">
        <v>6310.1</v>
      </c>
      <c r="T3069" s="4">
        <f>Table2[Profit]/Table2[Sales]</f>
        <v>6.292983086006064E-2</v>
      </c>
      <c r="U3069" t="s">
        <v>33</v>
      </c>
    </row>
    <row r="3070" spans="1:21" x14ac:dyDescent="0.35">
      <c r="A3070">
        <v>13281</v>
      </c>
      <c r="B3070" s="1">
        <v>45291</v>
      </c>
      <c r="C3070" s="2">
        <f>YEAR(Table2[Order Date])</f>
        <v>2023</v>
      </c>
      <c r="D3070" s="2" t="str">
        <f>TEXT(Table2[Order Date],"mmm")</f>
        <v>Dec</v>
      </c>
      <c r="E3070" t="s">
        <v>6068</v>
      </c>
      <c r="F3070" t="s">
        <v>22</v>
      </c>
      <c r="G3070" t="s">
        <v>54</v>
      </c>
      <c r="H3070" t="str">
        <f>VLOOKUP(Table2[[#This Row],[City]], Table46[], 2, FALSE)</f>
        <v>Uttar Pradesh</v>
      </c>
      <c r="I3070" t="s">
        <v>86</v>
      </c>
      <c r="J3070" t="s">
        <v>87</v>
      </c>
      <c r="K3070" t="s">
        <v>6069</v>
      </c>
      <c r="L3070" s="2">
        <v>1</v>
      </c>
      <c r="M3070" s="11">
        <v>56967</v>
      </c>
      <c r="N3070" s="6">
        <v>0</v>
      </c>
      <c r="O3070" s="4">
        <f>Table2[[#This Row],[Discount]]/100</f>
        <v>0</v>
      </c>
      <c r="P3070" s="4" t="str">
        <f>IF(Table2[[#This Row],[Discount%]]=0,"No Discount",
IF(Table2[[#This Row],[Discount%]]&lt;=0.1,"Medium Discount",
IF(Table2[[#This Row],[Discount%]]&lt;=0.2,"High Discount")))</f>
        <v>No Discount</v>
      </c>
      <c r="Q3070" s="9">
        <f>(Table2[Unit_Price]*Table2[Quantity])*(Table2[Discount]/100)</f>
        <v>0</v>
      </c>
      <c r="R3070" s="10">
        <v>56967</v>
      </c>
      <c r="S3070" s="10">
        <v>13168.07</v>
      </c>
      <c r="T3070" s="4">
        <f>Table2[Profit]/Table2[Sales]</f>
        <v>0.2311525971176295</v>
      </c>
      <c r="U3070" t="s">
        <v>20</v>
      </c>
    </row>
    <row r="3071" spans="1:21" x14ac:dyDescent="0.35">
      <c r="A3071">
        <v>13282</v>
      </c>
      <c r="B3071" s="1">
        <v>45755</v>
      </c>
      <c r="C3071" s="2">
        <f>YEAR(Table2[Order Date])</f>
        <v>2025</v>
      </c>
      <c r="D3071" s="2" t="str">
        <f>TEXT(Table2[Order Date],"mmm")</f>
        <v>Apr</v>
      </c>
      <c r="E3071" t="s">
        <v>6070</v>
      </c>
      <c r="F3071" t="s">
        <v>22</v>
      </c>
      <c r="G3071" t="s">
        <v>54</v>
      </c>
      <c r="H3071" t="str">
        <f>VLOOKUP(Table2[[#This Row],[City]], Table46[], 2, FALSE)</f>
        <v>Uttar Pradesh</v>
      </c>
      <c r="I3071" t="s">
        <v>17</v>
      </c>
      <c r="J3071" t="s">
        <v>111</v>
      </c>
      <c r="K3071" t="s">
        <v>6071</v>
      </c>
      <c r="L3071" s="2">
        <v>3</v>
      </c>
      <c r="M3071" s="11">
        <v>10123</v>
      </c>
      <c r="N3071" s="6">
        <v>20</v>
      </c>
      <c r="O3071" s="4">
        <f>Table2[[#This Row],[Discount]]/100</f>
        <v>0.2</v>
      </c>
      <c r="P3071" s="4" t="str">
        <f>IF(Table2[[#This Row],[Discount%]]=0,"No Discount",
IF(Table2[[#This Row],[Discount%]]&lt;=0.1,"Medium Discount",
IF(Table2[[#This Row],[Discount%]]&lt;=0.2,"High Discount")))</f>
        <v>High Discount</v>
      </c>
      <c r="Q3071" s="9">
        <f>(Table2[Unit_Price]*Table2[Quantity])*(Table2[Discount]/100)</f>
        <v>6073.8</v>
      </c>
      <c r="R3071" s="10">
        <v>24295.200000000001</v>
      </c>
      <c r="S3071" s="10">
        <v>1858.6</v>
      </c>
      <c r="T3071" s="4">
        <f>Table2[Profit]/Table2[Sales]</f>
        <v>7.6500707958773742E-2</v>
      </c>
      <c r="U3071" t="s">
        <v>72</v>
      </c>
    </row>
    <row r="3072" spans="1:21" x14ac:dyDescent="0.35">
      <c r="A3072">
        <v>13283</v>
      </c>
      <c r="B3072" s="1">
        <v>45691</v>
      </c>
      <c r="C3072" s="2">
        <f>YEAR(Table2[Order Date])</f>
        <v>2025</v>
      </c>
      <c r="D3072" s="2" t="str">
        <f>TEXT(Table2[Order Date],"mmm")</f>
        <v>Feb</v>
      </c>
      <c r="E3072" t="s">
        <v>6072</v>
      </c>
      <c r="F3072" t="s">
        <v>28</v>
      </c>
      <c r="G3072" t="s">
        <v>85</v>
      </c>
      <c r="H3072" t="str">
        <f>VLOOKUP(Table2[[#This Row],[City]], Table46[], 2, FALSE)</f>
        <v>Odisha</v>
      </c>
      <c r="I3072" t="s">
        <v>17</v>
      </c>
      <c r="J3072" t="s">
        <v>100</v>
      </c>
      <c r="K3072" t="s">
        <v>5241</v>
      </c>
      <c r="L3072" s="2">
        <v>3</v>
      </c>
      <c r="M3072" s="11">
        <v>19668</v>
      </c>
      <c r="N3072" s="6">
        <v>15</v>
      </c>
      <c r="O3072" s="4">
        <f>Table2[[#This Row],[Discount]]/100</f>
        <v>0.15</v>
      </c>
      <c r="P3072" s="4" t="str">
        <f>IF(Table2[[#This Row],[Discount%]]=0,"No Discount",
IF(Table2[[#This Row],[Discount%]]&lt;=0.1,"Medium Discount",
IF(Table2[[#This Row],[Discount%]]&lt;=0.2,"High Discount")))</f>
        <v>High Discount</v>
      </c>
      <c r="Q3072" s="9">
        <f>(Table2[Unit_Price]*Table2[Quantity])*(Table2[Discount]/100)</f>
        <v>8850.6</v>
      </c>
      <c r="R3072" s="10">
        <v>50153.4</v>
      </c>
      <c r="S3072" s="10">
        <v>2768.78</v>
      </c>
      <c r="T3072" s="4">
        <f>Table2[Profit]/Table2[Sales]</f>
        <v>5.5206227294659987E-2</v>
      </c>
      <c r="U3072" t="s">
        <v>33</v>
      </c>
    </row>
    <row r="3073" spans="1:21" x14ac:dyDescent="0.35">
      <c r="A3073">
        <v>13284</v>
      </c>
      <c r="B3073" s="1">
        <v>45405</v>
      </c>
      <c r="C3073" s="2">
        <f>YEAR(Table2[Order Date])</f>
        <v>2024</v>
      </c>
      <c r="D3073" s="2" t="str">
        <f>TEXT(Table2[Order Date],"mmm")</f>
        <v>Apr</v>
      </c>
      <c r="E3073" t="s">
        <v>6073</v>
      </c>
      <c r="F3073" t="s">
        <v>28</v>
      </c>
      <c r="G3073" t="s">
        <v>35</v>
      </c>
      <c r="H3073" t="str">
        <f>VLOOKUP(Table2[[#This Row],[City]], Table46[], 2, FALSE)</f>
        <v>West Bengal</v>
      </c>
      <c r="I3073" t="s">
        <v>30</v>
      </c>
      <c r="J3073" t="s">
        <v>31</v>
      </c>
      <c r="K3073" t="s">
        <v>6074</v>
      </c>
      <c r="L3073" s="2">
        <v>2</v>
      </c>
      <c r="M3073" s="11">
        <v>74815</v>
      </c>
      <c r="N3073" s="6">
        <v>10</v>
      </c>
      <c r="O3073" s="4">
        <f>Table2[[#This Row],[Discount]]/100</f>
        <v>0.1</v>
      </c>
      <c r="P3073" s="4" t="str">
        <f>IF(Table2[[#This Row],[Discount%]]=0,"No Discount",
IF(Table2[[#This Row],[Discount%]]&lt;=0.1,"Medium Discount",
IF(Table2[[#This Row],[Discount%]]&lt;=0.2,"High Discount")))</f>
        <v>Medium Discount</v>
      </c>
      <c r="Q3073" s="9">
        <f>(Table2[Unit_Price]*Table2[Quantity])*(Table2[Discount]/100)</f>
        <v>14963</v>
      </c>
      <c r="R3073" s="10">
        <v>134667</v>
      </c>
      <c r="S3073" s="10">
        <v>9914.07</v>
      </c>
      <c r="T3073" s="4">
        <f>Table2[Profit]/Table2[Sales]</f>
        <v>7.3619149457550839E-2</v>
      </c>
      <c r="U3073" t="s">
        <v>38</v>
      </c>
    </row>
    <row r="3074" spans="1:21" x14ac:dyDescent="0.35">
      <c r="A3074">
        <v>13285</v>
      </c>
      <c r="B3074" s="1">
        <v>45235</v>
      </c>
      <c r="C3074" s="2">
        <f>YEAR(Table2[Order Date])</f>
        <v>2023</v>
      </c>
      <c r="D3074" s="2" t="str">
        <f>TEXT(Table2[Order Date],"mmm")</f>
        <v>Nov</v>
      </c>
      <c r="E3074" t="s">
        <v>6075</v>
      </c>
      <c r="F3074" t="s">
        <v>28</v>
      </c>
      <c r="G3074" t="s">
        <v>114</v>
      </c>
      <c r="H3074" t="str">
        <f>VLOOKUP(Table2[[#This Row],[City]], Table46[], 2, FALSE)</f>
        <v>Jharkhand</v>
      </c>
      <c r="I3074" t="s">
        <v>86</v>
      </c>
      <c r="J3074" t="s">
        <v>118</v>
      </c>
      <c r="K3074" t="s">
        <v>6076</v>
      </c>
      <c r="L3074" s="2">
        <v>5</v>
      </c>
      <c r="M3074" s="11">
        <v>23243</v>
      </c>
      <c r="N3074" s="6">
        <v>5</v>
      </c>
      <c r="O3074" s="4">
        <f>Table2[[#This Row],[Discount]]/100</f>
        <v>0.05</v>
      </c>
      <c r="P3074" s="4" t="str">
        <f>IF(Table2[[#This Row],[Discount%]]=0,"No Discount",
IF(Table2[[#This Row],[Discount%]]&lt;=0.1,"Medium Discount",
IF(Table2[[#This Row],[Discount%]]&lt;=0.2,"High Discount")))</f>
        <v>Medium Discount</v>
      </c>
      <c r="Q3074" s="9">
        <f>(Table2[Unit_Price]*Table2[Quantity])*(Table2[Discount]/100)</f>
        <v>5810.75</v>
      </c>
      <c r="R3074" s="10">
        <v>110404.25</v>
      </c>
      <c r="S3074" s="10">
        <v>19256.79</v>
      </c>
      <c r="T3074" s="4">
        <f>Table2[Profit]/Table2[Sales]</f>
        <v>0.17442073108598627</v>
      </c>
      <c r="U3074" t="s">
        <v>20</v>
      </c>
    </row>
    <row r="3075" spans="1:21" x14ac:dyDescent="0.35">
      <c r="A3075">
        <v>13287</v>
      </c>
      <c r="B3075" s="1">
        <v>45461</v>
      </c>
      <c r="C3075" s="2">
        <f>YEAR(Table2[Order Date])</f>
        <v>2024</v>
      </c>
      <c r="D3075" s="2" t="str">
        <f>TEXT(Table2[Order Date],"mmm")</f>
        <v>Jun</v>
      </c>
      <c r="E3075" t="s">
        <v>6078</v>
      </c>
      <c r="F3075" t="s">
        <v>15</v>
      </c>
      <c r="G3075" t="s">
        <v>174</v>
      </c>
      <c r="H3075" t="str">
        <f>VLOOKUP(Table2[[#This Row],[City]], Table46[], 2, FALSE)</f>
        <v>Tamil Nadu</v>
      </c>
      <c r="I3075" t="s">
        <v>86</v>
      </c>
      <c r="J3075" t="s">
        <v>90</v>
      </c>
      <c r="K3075" t="s">
        <v>6079</v>
      </c>
      <c r="L3075" s="2">
        <v>3</v>
      </c>
      <c r="M3075" s="11">
        <v>8733</v>
      </c>
      <c r="N3075" s="6">
        <v>10</v>
      </c>
      <c r="O3075" s="4">
        <f>Table2[[#This Row],[Discount]]/100</f>
        <v>0.1</v>
      </c>
      <c r="P3075" s="4" t="str">
        <f>IF(Table2[[#This Row],[Discount%]]=0,"No Discount",
IF(Table2[[#This Row],[Discount%]]&lt;=0.1,"Medium Discount",
IF(Table2[[#This Row],[Discount%]]&lt;=0.2,"High Discount")))</f>
        <v>Medium Discount</v>
      </c>
      <c r="Q3075" s="9">
        <f>(Table2[Unit_Price]*Table2[Quantity])*(Table2[Discount]/100)</f>
        <v>2619.9</v>
      </c>
      <c r="R3075" s="10">
        <v>23579.1</v>
      </c>
      <c r="S3075" s="10">
        <v>4793.63</v>
      </c>
      <c r="T3075" s="4">
        <f>Table2[Profit]/Table2[Sales]</f>
        <v>0.20329995631724707</v>
      </c>
      <c r="U3075" t="s">
        <v>83</v>
      </c>
    </row>
    <row r="3076" spans="1:21" x14ac:dyDescent="0.35">
      <c r="A3076">
        <v>13288</v>
      </c>
      <c r="B3076" s="1">
        <v>45579</v>
      </c>
      <c r="C3076" s="2">
        <f>YEAR(Table2[Order Date])</f>
        <v>2024</v>
      </c>
      <c r="D3076" s="2" t="str">
        <f>TEXT(Table2[Order Date],"mmm")</f>
        <v>Oct</v>
      </c>
      <c r="E3076" t="s">
        <v>6080</v>
      </c>
      <c r="F3076" t="s">
        <v>40</v>
      </c>
      <c r="G3076" t="s">
        <v>41</v>
      </c>
      <c r="H3076" t="str">
        <f>VLOOKUP(Table2[[#This Row],[City]], Table46[], 2, FALSE)</f>
        <v>Maharashtra</v>
      </c>
      <c r="I3076" t="s">
        <v>69</v>
      </c>
      <c r="J3076" t="s">
        <v>517</v>
      </c>
      <c r="K3076" t="s">
        <v>6081</v>
      </c>
      <c r="L3076" s="2">
        <v>1</v>
      </c>
      <c r="M3076" s="11">
        <v>64131</v>
      </c>
      <c r="N3076" s="6">
        <v>15</v>
      </c>
      <c r="O3076" s="4">
        <f>Table2[[#This Row],[Discount]]/100</f>
        <v>0.15</v>
      </c>
      <c r="P3076" s="4" t="str">
        <f>IF(Table2[[#This Row],[Discount%]]=0,"No Discount",
IF(Table2[[#This Row],[Discount%]]&lt;=0.1,"Medium Discount",
IF(Table2[[#This Row],[Discount%]]&lt;=0.2,"High Discount")))</f>
        <v>High Discount</v>
      </c>
      <c r="Q3076" s="9">
        <f>(Table2[Unit_Price]*Table2[Quantity])*(Table2[Discount]/100)</f>
        <v>9619.65</v>
      </c>
      <c r="R3076" s="10">
        <v>54511.35</v>
      </c>
      <c r="S3076" s="10">
        <v>8642.74</v>
      </c>
      <c r="T3076" s="4">
        <f>Table2[Profit]/Table2[Sales]</f>
        <v>0.15854936632462779</v>
      </c>
      <c r="U3076" t="s">
        <v>38</v>
      </c>
    </row>
    <row r="3077" spans="1:21" x14ac:dyDescent="0.35">
      <c r="A3077">
        <v>13289</v>
      </c>
      <c r="B3077" s="1">
        <v>45921</v>
      </c>
      <c r="C3077" s="2">
        <f>YEAR(Table2[Order Date])</f>
        <v>2025</v>
      </c>
      <c r="D3077" s="2" t="str">
        <f>TEXT(Table2[Order Date],"mmm")</f>
        <v>Sep</v>
      </c>
      <c r="E3077" t="s">
        <v>6082</v>
      </c>
      <c r="F3077" t="s">
        <v>28</v>
      </c>
      <c r="G3077" t="s">
        <v>35</v>
      </c>
      <c r="H3077" t="str">
        <f>VLOOKUP(Table2[[#This Row],[City]], Table46[], 2, FALSE)</f>
        <v>West Bengal</v>
      </c>
      <c r="I3077" t="s">
        <v>129</v>
      </c>
      <c r="J3077" t="s">
        <v>148</v>
      </c>
      <c r="K3077" t="s">
        <v>149</v>
      </c>
      <c r="L3077" s="2">
        <v>5</v>
      </c>
      <c r="M3077" s="11">
        <v>3306</v>
      </c>
      <c r="N3077" s="6">
        <v>15</v>
      </c>
      <c r="O3077" s="4">
        <f>Table2[[#This Row],[Discount]]/100</f>
        <v>0.15</v>
      </c>
      <c r="P3077" s="4" t="str">
        <f>IF(Table2[[#This Row],[Discount%]]=0,"No Discount",
IF(Table2[[#This Row],[Discount%]]&lt;=0.1,"Medium Discount",
IF(Table2[[#This Row],[Discount%]]&lt;=0.2,"High Discount")))</f>
        <v>High Discount</v>
      </c>
      <c r="Q3077" s="9">
        <f>(Table2[Unit_Price]*Table2[Quantity])*(Table2[Discount]/100)</f>
        <v>2479.5</v>
      </c>
      <c r="R3077" s="10">
        <v>14050.5</v>
      </c>
      <c r="S3077" s="10">
        <v>1904.21</v>
      </c>
      <c r="T3077" s="4">
        <f>Table2[Profit]/Table2[Sales]</f>
        <v>0.13552613785986264</v>
      </c>
      <c r="U3077" t="s">
        <v>20</v>
      </c>
    </row>
    <row r="3078" spans="1:21" x14ac:dyDescent="0.35">
      <c r="A3078">
        <v>13290</v>
      </c>
      <c r="B3078" s="1">
        <v>45591</v>
      </c>
      <c r="C3078" s="2">
        <f>YEAR(Table2[Order Date])</f>
        <v>2024</v>
      </c>
      <c r="D3078" s="2" t="str">
        <f>TEXT(Table2[Order Date],"mmm")</f>
        <v>Oct</v>
      </c>
      <c r="E3078" t="s">
        <v>6083</v>
      </c>
      <c r="F3078" t="s">
        <v>15</v>
      </c>
      <c r="G3078" t="s">
        <v>174</v>
      </c>
      <c r="H3078" t="str">
        <f>VLOOKUP(Table2[[#This Row],[City]], Table46[], 2, FALSE)</f>
        <v>Tamil Nadu</v>
      </c>
      <c r="I3078" t="s">
        <v>42</v>
      </c>
      <c r="J3078" t="s">
        <v>43</v>
      </c>
      <c r="K3078" t="s">
        <v>6084</v>
      </c>
      <c r="L3078" s="2">
        <v>5</v>
      </c>
      <c r="M3078" s="11">
        <v>35132</v>
      </c>
      <c r="N3078" s="6">
        <v>20</v>
      </c>
      <c r="O3078" s="4">
        <f>Table2[[#This Row],[Discount]]/100</f>
        <v>0.2</v>
      </c>
      <c r="P3078" s="4" t="str">
        <f>IF(Table2[[#This Row],[Discount%]]=0,"No Discount",
IF(Table2[[#This Row],[Discount%]]&lt;=0.1,"Medium Discount",
IF(Table2[[#This Row],[Discount%]]&lt;=0.2,"High Discount")))</f>
        <v>High Discount</v>
      </c>
      <c r="Q3078" s="9">
        <f>(Table2[Unit_Price]*Table2[Quantity])*(Table2[Discount]/100)</f>
        <v>35132</v>
      </c>
      <c r="R3078" s="10">
        <v>140528</v>
      </c>
      <c r="S3078" s="10">
        <v>9631.1299999999992</v>
      </c>
      <c r="T3078" s="4">
        <f>Table2[Profit]/Table2[Sales]</f>
        <v>6.8535309689172264E-2</v>
      </c>
      <c r="U3078" t="s">
        <v>33</v>
      </c>
    </row>
    <row r="3079" spans="1:21" x14ac:dyDescent="0.35">
      <c r="A3079">
        <v>13291</v>
      </c>
      <c r="B3079" s="1">
        <v>45824</v>
      </c>
      <c r="C3079" s="2">
        <f>YEAR(Table2[Order Date])</f>
        <v>2025</v>
      </c>
      <c r="D3079" s="2" t="str">
        <f>TEXT(Table2[Order Date],"mmm")</f>
        <v>Jun</v>
      </c>
      <c r="E3079" t="s">
        <v>6085</v>
      </c>
      <c r="F3079" t="s">
        <v>28</v>
      </c>
      <c r="G3079" t="s">
        <v>144</v>
      </c>
      <c r="H3079" t="str">
        <f>VLOOKUP(Table2[[#This Row],[City]], Table46[], 2, FALSE)</f>
        <v>Assam</v>
      </c>
      <c r="I3079" t="s">
        <v>17</v>
      </c>
      <c r="J3079" t="s">
        <v>111</v>
      </c>
      <c r="K3079" t="s">
        <v>2316</v>
      </c>
      <c r="L3079" s="2">
        <v>4</v>
      </c>
      <c r="M3079" s="11">
        <v>10250</v>
      </c>
      <c r="N3079" s="6">
        <v>20</v>
      </c>
      <c r="O3079" s="4">
        <f>Table2[[#This Row],[Discount]]/100</f>
        <v>0.2</v>
      </c>
      <c r="P3079" s="4" t="str">
        <f>IF(Table2[[#This Row],[Discount%]]=0,"No Discount",
IF(Table2[[#This Row],[Discount%]]&lt;=0.1,"Medium Discount",
IF(Table2[[#This Row],[Discount%]]&lt;=0.2,"High Discount")))</f>
        <v>High Discount</v>
      </c>
      <c r="Q3079" s="9">
        <f>(Table2[Unit_Price]*Table2[Quantity])*(Table2[Discount]/100)</f>
        <v>8200</v>
      </c>
      <c r="R3079" s="10">
        <v>32800</v>
      </c>
      <c r="S3079" s="10">
        <v>4222.2</v>
      </c>
      <c r="T3079" s="4">
        <f>Table2[Profit]/Table2[Sales]</f>
        <v>0.12872560975609756</v>
      </c>
      <c r="U3079" t="s">
        <v>38</v>
      </c>
    </row>
    <row r="3080" spans="1:21" x14ac:dyDescent="0.35">
      <c r="A3080">
        <v>13292</v>
      </c>
      <c r="B3080" s="1">
        <v>45896</v>
      </c>
      <c r="C3080" s="2">
        <f>YEAR(Table2[Order Date])</f>
        <v>2025</v>
      </c>
      <c r="D3080" s="2" t="str">
        <f>TEXT(Table2[Order Date],"mmm")</f>
        <v>Aug</v>
      </c>
      <c r="E3080" t="s">
        <v>6086</v>
      </c>
      <c r="F3080" t="s">
        <v>28</v>
      </c>
      <c r="G3080" t="s">
        <v>35</v>
      </c>
      <c r="H3080" t="str">
        <f>VLOOKUP(Table2[[#This Row],[City]], Table46[], 2, FALSE)</f>
        <v>West Bengal</v>
      </c>
      <c r="I3080" t="s">
        <v>129</v>
      </c>
      <c r="J3080" t="s">
        <v>159</v>
      </c>
      <c r="K3080" t="s">
        <v>6087</v>
      </c>
      <c r="L3080" s="2">
        <v>5</v>
      </c>
      <c r="M3080" s="11">
        <v>78766</v>
      </c>
      <c r="N3080" s="6">
        <v>20</v>
      </c>
      <c r="O3080" s="4">
        <f>Table2[[#This Row],[Discount]]/100</f>
        <v>0.2</v>
      </c>
      <c r="P3080" s="4" t="str">
        <f>IF(Table2[[#This Row],[Discount%]]=0,"No Discount",
IF(Table2[[#This Row],[Discount%]]&lt;=0.1,"Medium Discount",
IF(Table2[[#This Row],[Discount%]]&lt;=0.2,"High Discount")))</f>
        <v>High Discount</v>
      </c>
      <c r="Q3080" s="9">
        <f>(Table2[Unit_Price]*Table2[Quantity])*(Table2[Discount]/100)</f>
        <v>78766</v>
      </c>
      <c r="R3080" s="10">
        <v>315064</v>
      </c>
      <c r="S3080" s="10">
        <v>44013.36</v>
      </c>
      <c r="T3080" s="4">
        <f>Table2[Profit]/Table2[Sales]</f>
        <v>0.13969656958586193</v>
      </c>
      <c r="U3080" t="s">
        <v>72</v>
      </c>
    </row>
    <row r="3081" spans="1:21" x14ac:dyDescent="0.35">
      <c r="A3081">
        <v>13293</v>
      </c>
      <c r="B3081" s="1">
        <v>45814</v>
      </c>
      <c r="C3081" s="2">
        <f>YEAR(Table2[Order Date])</f>
        <v>2025</v>
      </c>
      <c r="D3081" s="2" t="str">
        <f>TEXT(Table2[Order Date],"mmm")</f>
        <v>Jun</v>
      </c>
      <c r="E3081" t="s">
        <v>6088</v>
      </c>
      <c r="F3081" t="s">
        <v>15</v>
      </c>
      <c r="G3081" t="s">
        <v>16</v>
      </c>
      <c r="H3081" t="str">
        <f>VLOOKUP(Table2[[#This Row],[City]], Table46[], 2, FALSE)</f>
        <v>Karnataka</v>
      </c>
      <c r="I3081" t="s">
        <v>24</v>
      </c>
      <c r="J3081" t="s">
        <v>25</v>
      </c>
      <c r="K3081" t="s">
        <v>6089</v>
      </c>
      <c r="L3081" s="2">
        <v>2</v>
      </c>
      <c r="M3081" s="11">
        <v>53859</v>
      </c>
      <c r="N3081" s="6">
        <v>0</v>
      </c>
      <c r="O3081" s="4">
        <f>Table2[[#This Row],[Discount]]/100</f>
        <v>0</v>
      </c>
      <c r="P3081" s="4" t="str">
        <f>IF(Table2[[#This Row],[Discount%]]=0,"No Discount",
IF(Table2[[#This Row],[Discount%]]&lt;=0.1,"Medium Discount",
IF(Table2[[#This Row],[Discount%]]&lt;=0.2,"High Discount")))</f>
        <v>No Discount</v>
      </c>
      <c r="Q3081" s="9">
        <f>(Table2[Unit_Price]*Table2[Quantity])*(Table2[Discount]/100)</f>
        <v>0</v>
      </c>
      <c r="R3081" s="10">
        <v>107718</v>
      </c>
      <c r="S3081" s="10">
        <v>18421.310000000001</v>
      </c>
      <c r="T3081" s="4">
        <f>Table2[Profit]/Table2[Sales]</f>
        <v>0.17101422232124622</v>
      </c>
      <c r="U3081" t="s">
        <v>83</v>
      </c>
    </row>
    <row r="3082" spans="1:21" x14ac:dyDescent="0.35">
      <c r="A3082">
        <v>13294</v>
      </c>
      <c r="B3082" s="1">
        <v>45613</v>
      </c>
      <c r="C3082" s="2">
        <f>YEAR(Table2[Order Date])</f>
        <v>2024</v>
      </c>
      <c r="D3082" s="2" t="str">
        <f>TEXT(Table2[Order Date],"mmm")</f>
        <v>Nov</v>
      </c>
      <c r="E3082" t="s">
        <v>6090</v>
      </c>
      <c r="F3082" t="s">
        <v>28</v>
      </c>
      <c r="G3082" t="s">
        <v>114</v>
      </c>
      <c r="H3082" t="str">
        <f>VLOOKUP(Table2[[#This Row],[City]], Table46[], 2, FALSE)</f>
        <v>Jharkhand</v>
      </c>
      <c r="I3082" t="s">
        <v>17</v>
      </c>
      <c r="J3082" t="s">
        <v>18</v>
      </c>
      <c r="K3082" t="s">
        <v>6091</v>
      </c>
      <c r="L3082" s="2">
        <v>4</v>
      </c>
      <c r="M3082" s="11">
        <v>40642</v>
      </c>
      <c r="N3082" s="6">
        <v>0</v>
      </c>
      <c r="O3082" s="4">
        <f>Table2[[#This Row],[Discount]]/100</f>
        <v>0</v>
      </c>
      <c r="P3082" s="4" t="str">
        <f>IF(Table2[[#This Row],[Discount%]]=0,"No Discount",
IF(Table2[[#This Row],[Discount%]]&lt;=0.1,"Medium Discount",
IF(Table2[[#This Row],[Discount%]]&lt;=0.2,"High Discount")))</f>
        <v>No Discount</v>
      </c>
      <c r="Q3082" s="9">
        <f>(Table2[Unit_Price]*Table2[Quantity])*(Table2[Discount]/100)</f>
        <v>0</v>
      </c>
      <c r="R3082" s="10">
        <v>162568</v>
      </c>
      <c r="S3082" s="10">
        <v>18654.310000000001</v>
      </c>
      <c r="T3082" s="4">
        <f>Table2[Profit]/Table2[Sales]</f>
        <v>0.11474773633187343</v>
      </c>
      <c r="U3082" t="s">
        <v>83</v>
      </c>
    </row>
    <row r="3083" spans="1:21" x14ac:dyDescent="0.35">
      <c r="A3083">
        <v>13295</v>
      </c>
      <c r="B3083" s="1">
        <v>45336</v>
      </c>
      <c r="C3083" s="2">
        <f>YEAR(Table2[Order Date])</f>
        <v>2024</v>
      </c>
      <c r="D3083" s="2" t="str">
        <f>TEXT(Table2[Order Date],"mmm")</f>
        <v>Feb</v>
      </c>
      <c r="E3083" t="s">
        <v>6092</v>
      </c>
      <c r="F3083" t="s">
        <v>15</v>
      </c>
      <c r="G3083" t="s">
        <v>147</v>
      </c>
      <c r="H3083" t="str">
        <f>VLOOKUP(Table2[[#This Row],[City]], Table46[], 2, FALSE)</f>
        <v>Kerala</v>
      </c>
      <c r="I3083" t="s">
        <v>24</v>
      </c>
      <c r="J3083" t="s">
        <v>25</v>
      </c>
      <c r="K3083" t="s">
        <v>6093</v>
      </c>
      <c r="L3083" s="2">
        <v>2</v>
      </c>
      <c r="M3083" s="11">
        <v>45332</v>
      </c>
      <c r="N3083" s="6">
        <v>20</v>
      </c>
      <c r="O3083" s="4">
        <f>Table2[[#This Row],[Discount]]/100</f>
        <v>0.2</v>
      </c>
      <c r="P3083" s="4" t="str">
        <f>IF(Table2[[#This Row],[Discount%]]=0,"No Discount",
IF(Table2[[#This Row],[Discount%]]&lt;=0.1,"Medium Discount",
IF(Table2[[#This Row],[Discount%]]&lt;=0.2,"High Discount")))</f>
        <v>High Discount</v>
      </c>
      <c r="Q3083" s="9">
        <f>(Table2[Unit_Price]*Table2[Quantity])*(Table2[Discount]/100)</f>
        <v>18132.8</v>
      </c>
      <c r="R3083" s="10">
        <v>72531.199999999997</v>
      </c>
      <c r="S3083" s="10">
        <v>4268.01</v>
      </c>
      <c r="T3083" s="4">
        <f>Table2[Profit]/Table2[Sales]</f>
        <v>5.8843780331774467E-2</v>
      </c>
      <c r="U3083" t="s">
        <v>72</v>
      </c>
    </row>
    <row r="3084" spans="1:21" x14ac:dyDescent="0.35">
      <c r="A3084">
        <v>13296</v>
      </c>
      <c r="B3084" s="1">
        <v>45839</v>
      </c>
      <c r="C3084" s="2">
        <f>YEAR(Table2[Order Date])</f>
        <v>2025</v>
      </c>
      <c r="D3084" s="2" t="str">
        <f>TEXT(Table2[Order Date],"mmm")</f>
        <v>Jul</v>
      </c>
      <c r="E3084" t="s">
        <v>6094</v>
      </c>
      <c r="F3084" t="s">
        <v>22</v>
      </c>
      <c r="G3084" t="s">
        <v>74</v>
      </c>
      <c r="H3084" t="str">
        <f>VLOOKUP(Table2[[#This Row],[City]], Table46[], 2, FALSE)</f>
        <v>Chandigarh</v>
      </c>
      <c r="I3084" t="s">
        <v>69</v>
      </c>
      <c r="J3084" t="s">
        <v>151</v>
      </c>
      <c r="K3084" t="s">
        <v>6095</v>
      </c>
      <c r="L3084" s="2">
        <v>3</v>
      </c>
      <c r="M3084" s="11">
        <v>61630</v>
      </c>
      <c r="N3084" s="6">
        <v>5</v>
      </c>
      <c r="O3084" s="4">
        <f>Table2[[#This Row],[Discount]]/100</f>
        <v>0.05</v>
      </c>
      <c r="P3084" s="4" t="str">
        <f>IF(Table2[[#This Row],[Discount%]]=0,"No Discount",
IF(Table2[[#This Row],[Discount%]]&lt;=0.1,"Medium Discount",
IF(Table2[[#This Row],[Discount%]]&lt;=0.2,"High Discount")))</f>
        <v>Medium Discount</v>
      </c>
      <c r="Q3084" s="9">
        <f>(Table2[Unit_Price]*Table2[Quantity])*(Table2[Discount]/100)</f>
        <v>9244.5</v>
      </c>
      <c r="R3084" s="10">
        <v>175645.5</v>
      </c>
      <c r="S3084" s="10">
        <v>33038.94</v>
      </c>
      <c r="T3084" s="4">
        <f>Table2[Profit]/Table2[Sales]</f>
        <v>0.18810012212097663</v>
      </c>
      <c r="U3084" t="s">
        <v>38</v>
      </c>
    </row>
    <row r="3085" spans="1:21" x14ac:dyDescent="0.35">
      <c r="A3085">
        <v>13297</v>
      </c>
      <c r="B3085" s="1">
        <v>45213</v>
      </c>
      <c r="C3085" s="2">
        <f>YEAR(Table2[Order Date])</f>
        <v>2023</v>
      </c>
      <c r="D3085" s="2" t="str">
        <f>TEXT(Table2[Order Date],"mmm")</f>
        <v>Oct</v>
      </c>
      <c r="E3085" t="s">
        <v>6096</v>
      </c>
      <c r="F3085" t="s">
        <v>40</v>
      </c>
      <c r="G3085" t="s">
        <v>103</v>
      </c>
      <c r="H3085" t="str">
        <f>VLOOKUP(Table2[[#This Row],[City]], Table46[], 2, FALSE)</f>
        <v>Gujarat</v>
      </c>
      <c r="I3085" t="s">
        <v>86</v>
      </c>
      <c r="J3085" t="s">
        <v>118</v>
      </c>
      <c r="K3085" t="s">
        <v>6097</v>
      </c>
      <c r="L3085" s="2">
        <v>1</v>
      </c>
      <c r="M3085" s="11">
        <v>47166</v>
      </c>
      <c r="N3085" s="6">
        <v>0</v>
      </c>
      <c r="O3085" s="4">
        <f>Table2[[#This Row],[Discount]]/100</f>
        <v>0</v>
      </c>
      <c r="P3085" s="4" t="str">
        <f>IF(Table2[[#This Row],[Discount%]]=0,"No Discount",
IF(Table2[[#This Row],[Discount%]]&lt;=0.1,"Medium Discount",
IF(Table2[[#This Row],[Discount%]]&lt;=0.2,"High Discount")))</f>
        <v>No Discount</v>
      </c>
      <c r="Q3085" s="9">
        <f>(Table2[Unit_Price]*Table2[Quantity])*(Table2[Discount]/100)</f>
        <v>0</v>
      </c>
      <c r="R3085" s="10">
        <v>47166</v>
      </c>
      <c r="S3085" s="10">
        <v>11645.09</v>
      </c>
      <c r="T3085" s="4">
        <f>Table2[Profit]/Table2[Sales]</f>
        <v>0.24689585718526058</v>
      </c>
      <c r="U3085" t="s">
        <v>33</v>
      </c>
    </row>
    <row r="3086" spans="1:21" x14ac:dyDescent="0.35">
      <c r="A3086">
        <v>13298</v>
      </c>
      <c r="B3086" s="1">
        <v>45347</v>
      </c>
      <c r="C3086" s="2">
        <f>YEAR(Table2[Order Date])</f>
        <v>2024</v>
      </c>
      <c r="D3086" s="2" t="str">
        <f>TEXT(Table2[Order Date],"mmm")</f>
        <v>Feb</v>
      </c>
      <c r="E3086" t="s">
        <v>6098</v>
      </c>
      <c r="F3086" t="s">
        <v>15</v>
      </c>
      <c r="G3086" t="s">
        <v>147</v>
      </c>
      <c r="H3086" t="str">
        <f>VLOOKUP(Table2[[#This Row],[City]], Table46[], 2, FALSE)</f>
        <v>Kerala</v>
      </c>
      <c r="I3086" t="s">
        <v>46</v>
      </c>
      <c r="J3086" t="s">
        <v>209</v>
      </c>
      <c r="K3086" t="s">
        <v>6099</v>
      </c>
      <c r="L3086" s="2">
        <v>1</v>
      </c>
      <c r="M3086" s="11">
        <v>11904</v>
      </c>
      <c r="N3086" s="6">
        <v>20</v>
      </c>
      <c r="O3086" s="4">
        <f>Table2[[#This Row],[Discount]]/100</f>
        <v>0.2</v>
      </c>
      <c r="P3086" s="4" t="str">
        <f>IF(Table2[[#This Row],[Discount%]]=0,"No Discount",
IF(Table2[[#This Row],[Discount%]]&lt;=0.1,"Medium Discount",
IF(Table2[[#This Row],[Discount%]]&lt;=0.2,"High Discount")))</f>
        <v>High Discount</v>
      </c>
      <c r="Q3086" s="9">
        <f>(Table2[Unit_Price]*Table2[Quantity])*(Table2[Discount]/100)</f>
        <v>2380.8000000000002</v>
      </c>
      <c r="R3086" s="10">
        <v>9523.2000000000007</v>
      </c>
      <c r="S3086" s="10">
        <v>1643.52</v>
      </c>
      <c r="T3086" s="4">
        <f>Table2[Profit]/Table2[Sales]</f>
        <v>0.17258064516129032</v>
      </c>
      <c r="U3086" t="s">
        <v>33</v>
      </c>
    </row>
    <row r="3087" spans="1:21" x14ac:dyDescent="0.35">
      <c r="A3087">
        <v>13299</v>
      </c>
      <c r="B3087" s="1">
        <v>45871</v>
      </c>
      <c r="C3087" s="2">
        <f>YEAR(Table2[Order Date])</f>
        <v>2025</v>
      </c>
      <c r="D3087" s="2" t="str">
        <f>TEXT(Table2[Order Date],"mmm")</f>
        <v>Aug</v>
      </c>
      <c r="E3087" t="s">
        <v>6100</v>
      </c>
      <c r="F3087" t="s">
        <v>28</v>
      </c>
      <c r="G3087" t="s">
        <v>29</v>
      </c>
      <c r="H3087" t="str">
        <f>VLOOKUP(Table2[[#This Row],[City]], Table46[], 2, FALSE)</f>
        <v>Bihar</v>
      </c>
      <c r="I3087" t="s">
        <v>129</v>
      </c>
      <c r="J3087" t="s">
        <v>159</v>
      </c>
      <c r="K3087" t="s">
        <v>5826</v>
      </c>
      <c r="L3087" s="2">
        <v>1</v>
      </c>
      <c r="M3087" s="11">
        <v>70745</v>
      </c>
      <c r="N3087" s="6">
        <v>15</v>
      </c>
      <c r="O3087" s="4">
        <f>Table2[[#This Row],[Discount]]/100</f>
        <v>0.15</v>
      </c>
      <c r="P3087" s="4" t="str">
        <f>IF(Table2[[#This Row],[Discount%]]=0,"No Discount",
IF(Table2[[#This Row],[Discount%]]&lt;=0.1,"Medium Discount",
IF(Table2[[#This Row],[Discount%]]&lt;=0.2,"High Discount")))</f>
        <v>High Discount</v>
      </c>
      <c r="Q3087" s="9">
        <f>(Table2[Unit_Price]*Table2[Quantity])*(Table2[Discount]/100)</f>
        <v>10611.75</v>
      </c>
      <c r="R3087" s="10">
        <v>60133.25</v>
      </c>
      <c r="S3087" s="10">
        <v>7744.25</v>
      </c>
      <c r="T3087" s="4">
        <f>Table2[Profit]/Table2[Sales]</f>
        <v>0.12878482370402397</v>
      </c>
      <c r="U3087" t="s">
        <v>20</v>
      </c>
    </row>
    <row r="3088" spans="1:21" x14ac:dyDescent="0.35">
      <c r="A3088">
        <v>13300</v>
      </c>
      <c r="B3088" s="1">
        <v>45494</v>
      </c>
      <c r="C3088" s="2">
        <f>YEAR(Table2[Order Date])</f>
        <v>2024</v>
      </c>
      <c r="D3088" s="2" t="str">
        <f>TEXT(Table2[Order Date],"mmm")</f>
        <v>Jul</v>
      </c>
      <c r="E3088" t="s">
        <v>6101</v>
      </c>
      <c r="F3088" t="s">
        <v>40</v>
      </c>
      <c r="G3088" t="s">
        <v>41</v>
      </c>
      <c r="H3088" t="str">
        <f>VLOOKUP(Table2[[#This Row],[City]], Table46[], 2, FALSE)</f>
        <v>Maharashtra</v>
      </c>
      <c r="I3088" t="s">
        <v>75</v>
      </c>
      <c r="J3088" t="s">
        <v>307</v>
      </c>
      <c r="K3088" t="s">
        <v>3475</v>
      </c>
      <c r="L3088" s="2">
        <v>5</v>
      </c>
      <c r="M3088" s="11">
        <v>60463</v>
      </c>
      <c r="N3088" s="6">
        <v>0</v>
      </c>
      <c r="O3088" s="4">
        <f>Table2[[#This Row],[Discount]]/100</f>
        <v>0</v>
      </c>
      <c r="P3088" s="4" t="str">
        <f>IF(Table2[[#This Row],[Discount%]]=0,"No Discount",
IF(Table2[[#This Row],[Discount%]]&lt;=0.1,"Medium Discount",
IF(Table2[[#This Row],[Discount%]]&lt;=0.2,"High Discount")))</f>
        <v>No Discount</v>
      </c>
      <c r="Q3088" s="9">
        <f>(Table2[Unit_Price]*Table2[Quantity])*(Table2[Discount]/100)</f>
        <v>0</v>
      </c>
      <c r="R3088" s="10">
        <v>302315</v>
      </c>
      <c r="S3088" s="10">
        <v>32487.86</v>
      </c>
      <c r="T3088" s="4">
        <f>Table2[Profit]/Table2[Sales]</f>
        <v>0.10746360584158907</v>
      </c>
      <c r="U3088" t="s">
        <v>20</v>
      </c>
    </row>
    <row r="3089" spans="1:21" x14ac:dyDescent="0.35">
      <c r="A3089">
        <v>13301</v>
      </c>
      <c r="B3089" s="1">
        <v>45417</v>
      </c>
      <c r="C3089" s="2">
        <f>YEAR(Table2[Order Date])</f>
        <v>2024</v>
      </c>
      <c r="D3089" s="2" t="str">
        <f>TEXT(Table2[Order Date],"mmm")</f>
        <v>May</v>
      </c>
      <c r="E3089" t="s">
        <v>6102</v>
      </c>
      <c r="F3089" t="s">
        <v>22</v>
      </c>
      <c r="G3089" t="s">
        <v>58</v>
      </c>
      <c r="H3089" t="str">
        <f>VLOOKUP(Table2[[#This Row],[City]], Table46[], 2, FALSE)</f>
        <v>Rajashtan</v>
      </c>
      <c r="I3089" t="s">
        <v>69</v>
      </c>
      <c r="J3089" t="s">
        <v>115</v>
      </c>
      <c r="K3089" t="s">
        <v>6103</v>
      </c>
      <c r="L3089" s="2">
        <v>5</v>
      </c>
      <c r="M3089" s="11">
        <v>36213</v>
      </c>
      <c r="N3089" s="6">
        <v>0</v>
      </c>
      <c r="O3089" s="4">
        <f>Table2[[#This Row],[Discount]]/100</f>
        <v>0</v>
      </c>
      <c r="P3089" s="4" t="str">
        <f>IF(Table2[[#This Row],[Discount%]]=0,"No Discount",
IF(Table2[[#This Row],[Discount%]]&lt;=0.1,"Medium Discount",
IF(Table2[[#This Row],[Discount%]]&lt;=0.2,"High Discount")))</f>
        <v>No Discount</v>
      </c>
      <c r="Q3089" s="9">
        <f>(Table2[Unit_Price]*Table2[Quantity])*(Table2[Discount]/100)</f>
        <v>0</v>
      </c>
      <c r="R3089" s="10">
        <v>181065</v>
      </c>
      <c r="S3089" s="10">
        <v>32530.95</v>
      </c>
      <c r="T3089" s="4">
        <f>Table2[Profit]/Table2[Sales]</f>
        <v>0.17966448512964958</v>
      </c>
      <c r="U3089" t="s">
        <v>38</v>
      </c>
    </row>
    <row r="3090" spans="1:21" x14ac:dyDescent="0.35">
      <c r="A3090">
        <v>13302</v>
      </c>
      <c r="B3090" s="1">
        <v>45831</v>
      </c>
      <c r="C3090" s="2">
        <f>YEAR(Table2[Order Date])</f>
        <v>2025</v>
      </c>
      <c r="D3090" s="2" t="str">
        <f>TEXT(Table2[Order Date],"mmm")</f>
        <v>Jun</v>
      </c>
      <c r="E3090" t="s">
        <v>6104</v>
      </c>
      <c r="F3090" t="s">
        <v>28</v>
      </c>
      <c r="G3090" t="s">
        <v>144</v>
      </c>
      <c r="H3090" t="str">
        <f>VLOOKUP(Table2[[#This Row],[City]], Table46[], 2, FALSE)</f>
        <v>Assam</v>
      </c>
      <c r="I3090" t="s">
        <v>69</v>
      </c>
      <c r="J3090" t="s">
        <v>517</v>
      </c>
      <c r="K3090" t="s">
        <v>6105</v>
      </c>
      <c r="L3090" s="2">
        <v>2</v>
      </c>
      <c r="M3090" s="11">
        <v>6697</v>
      </c>
      <c r="N3090" s="6">
        <v>20</v>
      </c>
      <c r="O3090" s="4">
        <f>Table2[[#This Row],[Discount]]/100</f>
        <v>0.2</v>
      </c>
      <c r="P3090" s="4" t="str">
        <f>IF(Table2[[#This Row],[Discount%]]=0,"No Discount",
IF(Table2[[#This Row],[Discount%]]&lt;=0.1,"Medium Discount",
IF(Table2[[#This Row],[Discount%]]&lt;=0.2,"High Discount")))</f>
        <v>High Discount</v>
      </c>
      <c r="Q3090" s="9">
        <f>(Table2[Unit_Price]*Table2[Quantity])*(Table2[Discount]/100)</f>
        <v>2678.8</v>
      </c>
      <c r="R3090" s="10">
        <v>10715.2</v>
      </c>
      <c r="S3090" s="10">
        <v>861.74</v>
      </c>
      <c r="T3090" s="4">
        <f>Table2[Profit]/Table2[Sales]</f>
        <v>8.042220397192773E-2</v>
      </c>
      <c r="U3090" t="s">
        <v>20</v>
      </c>
    </row>
    <row r="3091" spans="1:21" x14ac:dyDescent="0.35">
      <c r="A3091">
        <v>13304</v>
      </c>
      <c r="B3091" s="1">
        <v>45844</v>
      </c>
      <c r="C3091" s="2">
        <f>YEAR(Table2[Order Date])</f>
        <v>2025</v>
      </c>
      <c r="D3091" s="2" t="str">
        <f>TEXT(Table2[Order Date],"mmm")</f>
        <v>Jul</v>
      </c>
      <c r="E3091" t="s">
        <v>6107</v>
      </c>
      <c r="F3091" t="s">
        <v>40</v>
      </c>
      <c r="G3091" t="s">
        <v>103</v>
      </c>
      <c r="H3091" t="str">
        <f>VLOOKUP(Table2[[#This Row],[City]], Table46[], 2, FALSE)</f>
        <v>Gujarat</v>
      </c>
      <c r="I3091" t="s">
        <v>42</v>
      </c>
      <c r="J3091" t="s">
        <v>51</v>
      </c>
      <c r="K3091" t="s">
        <v>6108</v>
      </c>
      <c r="L3091" s="2">
        <v>2</v>
      </c>
      <c r="M3091" s="11">
        <v>48332</v>
      </c>
      <c r="N3091" s="6">
        <v>10</v>
      </c>
      <c r="O3091" s="4">
        <f>Table2[[#This Row],[Discount]]/100</f>
        <v>0.1</v>
      </c>
      <c r="P3091" s="4" t="str">
        <f>IF(Table2[[#This Row],[Discount%]]=0,"No Discount",
IF(Table2[[#This Row],[Discount%]]&lt;=0.1,"Medium Discount",
IF(Table2[[#This Row],[Discount%]]&lt;=0.2,"High Discount")))</f>
        <v>Medium Discount</v>
      </c>
      <c r="Q3091" s="9">
        <f>(Table2[Unit_Price]*Table2[Quantity])*(Table2[Discount]/100)</f>
        <v>9666.4</v>
      </c>
      <c r="R3091" s="10">
        <v>86997.6</v>
      </c>
      <c r="S3091" s="10">
        <v>20432.330000000002</v>
      </c>
      <c r="T3091" s="4">
        <f>Table2[Profit]/Table2[Sales]</f>
        <v>0.23486084673600191</v>
      </c>
      <c r="U3091" t="s">
        <v>72</v>
      </c>
    </row>
    <row r="3092" spans="1:21" x14ac:dyDescent="0.35">
      <c r="A3092">
        <v>13305</v>
      </c>
      <c r="B3092" s="1">
        <v>45261</v>
      </c>
      <c r="C3092" s="2">
        <f>YEAR(Table2[Order Date])</f>
        <v>2023</v>
      </c>
      <c r="D3092" s="2" t="str">
        <f>TEXT(Table2[Order Date],"mmm")</f>
        <v>Dec</v>
      </c>
      <c r="E3092" t="s">
        <v>6109</v>
      </c>
      <c r="F3092" t="s">
        <v>22</v>
      </c>
      <c r="G3092" t="s">
        <v>58</v>
      </c>
      <c r="H3092" t="str">
        <f>VLOOKUP(Table2[[#This Row],[City]], Table46[], 2, FALSE)</f>
        <v>Rajashtan</v>
      </c>
      <c r="I3092" t="s">
        <v>75</v>
      </c>
      <c r="J3092" t="s">
        <v>307</v>
      </c>
      <c r="K3092" t="s">
        <v>6110</v>
      </c>
      <c r="L3092" s="2">
        <v>2</v>
      </c>
      <c r="M3092" s="11">
        <v>53788</v>
      </c>
      <c r="N3092" s="6">
        <v>15</v>
      </c>
      <c r="O3092" s="4">
        <f>Table2[[#This Row],[Discount]]/100</f>
        <v>0.15</v>
      </c>
      <c r="P3092" s="4" t="str">
        <f>IF(Table2[[#This Row],[Discount%]]=0,"No Discount",
IF(Table2[[#This Row],[Discount%]]&lt;=0.1,"Medium Discount",
IF(Table2[[#This Row],[Discount%]]&lt;=0.2,"High Discount")))</f>
        <v>High Discount</v>
      </c>
      <c r="Q3092" s="9">
        <f>(Table2[Unit_Price]*Table2[Quantity])*(Table2[Discount]/100)</f>
        <v>16136.4</v>
      </c>
      <c r="R3092" s="10">
        <v>91439.6</v>
      </c>
      <c r="S3092" s="10">
        <v>21533.1</v>
      </c>
      <c r="T3092" s="4">
        <f>Table2[Profit]/Table2[Sales]</f>
        <v>0.23548987528379386</v>
      </c>
      <c r="U3092" t="s">
        <v>83</v>
      </c>
    </row>
    <row r="3093" spans="1:21" x14ac:dyDescent="0.35">
      <c r="A3093">
        <v>13306</v>
      </c>
      <c r="B3093" s="1">
        <v>45465</v>
      </c>
      <c r="C3093" s="2">
        <f>YEAR(Table2[Order Date])</f>
        <v>2024</v>
      </c>
      <c r="D3093" s="2" t="str">
        <f>TEXT(Table2[Order Date],"mmm")</f>
        <v>Jun</v>
      </c>
      <c r="E3093" t="s">
        <v>6111</v>
      </c>
      <c r="F3093" t="s">
        <v>15</v>
      </c>
      <c r="G3093" t="s">
        <v>147</v>
      </c>
      <c r="H3093" t="str">
        <f>VLOOKUP(Table2[[#This Row],[City]], Table46[], 2, FALSE)</f>
        <v>Kerala</v>
      </c>
      <c r="I3093" t="s">
        <v>42</v>
      </c>
      <c r="J3093" t="s">
        <v>43</v>
      </c>
      <c r="K3093" t="s">
        <v>6112</v>
      </c>
      <c r="L3093" s="2">
        <v>5</v>
      </c>
      <c r="M3093" s="11">
        <v>10507</v>
      </c>
      <c r="N3093" s="6">
        <v>0</v>
      </c>
      <c r="O3093" s="4">
        <f>Table2[[#This Row],[Discount]]/100</f>
        <v>0</v>
      </c>
      <c r="P3093" s="4" t="str">
        <f>IF(Table2[[#This Row],[Discount%]]=0,"No Discount",
IF(Table2[[#This Row],[Discount%]]&lt;=0.1,"Medium Discount",
IF(Table2[[#This Row],[Discount%]]&lt;=0.2,"High Discount")))</f>
        <v>No Discount</v>
      </c>
      <c r="Q3093" s="9">
        <f>(Table2[Unit_Price]*Table2[Quantity])*(Table2[Discount]/100)</f>
        <v>0</v>
      </c>
      <c r="R3093" s="10">
        <v>52535</v>
      </c>
      <c r="S3093" s="10">
        <v>11583.36</v>
      </c>
      <c r="T3093" s="4">
        <f>Table2[Profit]/Table2[Sales]</f>
        <v>0.22048843628057488</v>
      </c>
      <c r="U3093" t="s">
        <v>83</v>
      </c>
    </row>
    <row r="3094" spans="1:21" x14ac:dyDescent="0.35">
      <c r="A3094">
        <v>13307</v>
      </c>
      <c r="B3094" s="1">
        <v>45892</v>
      </c>
      <c r="C3094" s="2">
        <f>YEAR(Table2[Order Date])</f>
        <v>2025</v>
      </c>
      <c r="D3094" s="2" t="str">
        <f>TEXT(Table2[Order Date],"mmm")</f>
        <v>Aug</v>
      </c>
      <c r="E3094" t="s">
        <v>6113</v>
      </c>
      <c r="F3094" t="s">
        <v>40</v>
      </c>
      <c r="G3094" t="s">
        <v>41</v>
      </c>
      <c r="H3094" t="str">
        <f>VLOOKUP(Table2[[#This Row],[City]], Table46[], 2, FALSE)</f>
        <v>Maharashtra</v>
      </c>
      <c r="I3094" t="s">
        <v>86</v>
      </c>
      <c r="J3094" t="s">
        <v>87</v>
      </c>
      <c r="K3094" t="s">
        <v>5630</v>
      </c>
      <c r="L3094" s="2">
        <v>4</v>
      </c>
      <c r="M3094" s="11">
        <v>7406</v>
      </c>
      <c r="N3094" s="6">
        <v>10</v>
      </c>
      <c r="O3094" s="4">
        <f>Table2[[#This Row],[Discount]]/100</f>
        <v>0.1</v>
      </c>
      <c r="P3094" s="4" t="str">
        <f>IF(Table2[[#This Row],[Discount%]]=0,"No Discount",
IF(Table2[[#This Row],[Discount%]]&lt;=0.1,"Medium Discount",
IF(Table2[[#This Row],[Discount%]]&lt;=0.2,"High Discount")))</f>
        <v>Medium Discount</v>
      </c>
      <c r="Q3094" s="9">
        <f>(Table2[Unit_Price]*Table2[Quantity])*(Table2[Discount]/100)</f>
        <v>2962.4</v>
      </c>
      <c r="R3094" s="10">
        <v>26661.599999999999</v>
      </c>
      <c r="S3094" s="10">
        <v>3224.16</v>
      </c>
      <c r="T3094" s="4">
        <f>Table2[Profit]/Table2[Sales]</f>
        <v>0.12092897650553605</v>
      </c>
      <c r="U3094" t="s">
        <v>20</v>
      </c>
    </row>
    <row r="3095" spans="1:21" x14ac:dyDescent="0.35">
      <c r="A3095">
        <v>13308</v>
      </c>
      <c r="B3095" s="1">
        <v>45774</v>
      </c>
      <c r="C3095" s="2">
        <f>YEAR(Table2[Order Date])</f>
        <v>2025</v>
      </c>
      <c r="D3095" s="2" t="str">
        <f>TEXT(Table2[Order Date],"mmm")</f>
        <v>Apr</v>
      </c>
      <c r="E3095" t="s">
        <v>6114</v>
      </c>
      <c r="F3095" t="s">
        <v>40</v>
      </c>
      <c r="G3095" t="s">
        <v>62</v>
      </c>
      <c r="H3095" t="str">
        <f>VLOOKUP(Table2[[#This Row],[City]], Table46[], 2, FALSE)</f>
        <v>Goa</v>
      </c>
      <c r="I3095" t="s">
        <v>46</v>
      </c>
      <c r="J3095" t="s">
        <v>209</v>
      </c>
      <c r="K3095" t="s">
        <v>6115</v>
      </c>
      <c r="L3095" s="2">
        <v>3</v>
      </c>
      <c r="M3095" s="11">
        <v>9188</v>
      </c>
      <c r="N3095" s="6">
        <v>10</v>
      </c>
      <c r="O3095" s="4">
        <f>Table2[[#This Row],[Discount]]/100</f>
        <v>0.1</v>
      </c>
      <c r="P3095" s="4" t="str">
        <f>IF(Table2[[#This Row],[Discount%]]=0,"No Discount",
IF(Table2[[#This Row],[Discount%]]&lt;=0.1,"Medium Discount",
IF(Table2[[#This Row],[Discount%]]&lt;=0.2,"High Discount")))</f>
        <v>Medium Discount</v>
      </c>
      <c r="Q3095" s="9">
        <f>(Table2[Unit_Price]*Table2[Quantity])*(Table2[Discount]/100)</f>
        <v>2756.4</v>
      </c>
      <c r="R3095" s="10">
        <v>24807.599999999999</v>
      </c>
      <c r="S3095" s="10">
        <v>3715.82</v>
      </c>
      <c r="T3095" s="4">
        <f>Table2[Profit]/Table2[Sales]</f>
        <v>0.14978554958964191</v>
      </c>
      <c r="U3095" t="s">
        <v>72</v>
      </c>
    </row>
    <row r="3096" spans="1:21" x14ac:dyDescent="0.35">
      <c r="A3096">
        <v>13309</v>
      </c>
      <c r="B3096" s="1">
        <v>45781</v>
      </c>
      <c r="C3096" s="2">
        <f>YEAR(Table2[Order Date])</f>
        <v>2025</v>
      </c>
      <c r="D3096" s="2" t="str">
        <f>TEXT(Table2[Order Date],"mmm")</f>
        <v>May</v>
      </c>
      <c r="E3096" t="s">
        <v>6116</v>
      </c>
      <c r="F3096" t="s">
        <v>40</v>
      </c>
      <c r="G3096" t="s">
        <v>41</v>
      </c>
      <c r="H3096" t="str">
        <f>VLOOKUP(Table2[[#This Row],[City]], Table46[], 2, FALSE)</f>
        <v>Maharashtra</v>
      </c>
      <c r="I3096" t="s">
        <v>17</v>
      </c>
      <c r="J3096" t="s">
        <v>55</v>
      </c>
      <c r="K3096" t="s">
        <v>5118</v>
      </c>
      <c r="L3096" s="2">
        <v>1</v>
      </c>
      <c r="M3096" s="11">
        <v>13605</v>
      </c>
      <c r="N3096" s="6">
        <v>20</v>
      </c>
      <c r="O3096" s="4">
        <f>Table2[[#This Row],[Discount]]/100</f>
        <v>0.2</v>
      </c>
      <c r="P3096" s="4" t="str">
        <f>IF(Table2[[#This Row],[Discount%]]=0,"No Discount",
IF(Table2[[#This Row],[Discount%]]&lt;=0.1,"Medium Discount",
IF(Table2[[#This Row],[Discount%]]&lt;=0.2,"High Discount")))</f>
        <v>High Discount</v>
      </c>
      <c r="Q3096" s="9">
        <f>(Table2[Unit_Price]*Table2[Quantity])*(Table2[Discount]/100)</f>
        <v>2721</v>
      </c>
      <c r="R3096" s="10">
        <v>10884</v>
      </c>
      <c r="S3096" s="10">
        <v>721.1</v>
      </c>
      <c r="T3096" s="4">
        <f>Table2[Profit]/Table2[Sales]</f>
        <v>6.6253215729511206E-2</v>
      </c>
      <c r="U3096" t="s">
        <v>83</v>
      </c>
    </row>
    <row r="3097" spans="1:21" x14ac:dyDescent="0.35">
      <c r="A3097">
        <v>13310</v>
      </c>
      <c r="B3097" s="1">
        <v>45453</v>
      </c>
      <c r="C3097" s="2">
        <f>YEAR(Table2[Order Date])</f>
        <v>2024</v>
      </c>
      <c r="D3097" s="2" t="str">
        <f>TEXT(Table2[Order Date],"mmm")</f>
        <v>Jun</v>
      </c>
      <c r="E3097" t="s">
        <v>6117</v>
      </c>
      <c r="F3097" t="s">
        <v>40</v>
      </c>
      <c r="G3097" t="s">
        <v>50</v>
      </c>
      <c r="H3097" t="str">
        <f>VLOOKUP(Table2[[#This Row],[City]], Table46[], 2, FALSE)</f>
        <v>Maharashtra</v>
      </c>
      <c r="I3097" t="s">
        <v>30</v>
      </c>
      <c r="J3097" t="s">
        <v>31</v>
      </c>
      <c r="K3097" t="s">
        <v>4119</v>
      </c>
      <c r="L3097" s="2">
        <v>2</v>
      </c>
      <c r="M3097" s="11">
        <v>76854</v>
      </c>
      <c r="N3097" s="6">
        <v>10</v>
      </c>
      <c r="O3097" s="4">
        <f>Table2[[#This Row],[Discount]]/100</f>
        <v>0.1</v>
      </c>
      <c r="P3097" s="4" t="str">
        <f>IF(Table2[[#This Row],[Discount%]]=0,"No Discount",
IF(Table2[[#This Row],[Discount%]]&lt;=0.1,"Medium Discount",
IF(Table2[[#This Row],[Discount%]]&lt;=0.2,"High Discount")))</f>
        <v>Medium Discount</v>
      </c>
      <c r="Q3097" s="9">
        <f>(Table2[Unit_Price]*Table2[Quantity])*(Table2[Discount]/100)</f>
        <v>15370.800000000001</v>
      </c>
      <c r="R3097" s="10">
        <v>138337.20000000001</v>
      </c>
      <c r="S3097" s="10">
        <v>26344.51</v>
      </c>
      <c r="T3097" s="4">
        <f>Table2[Profit]/Table2[Sales]</f>
        <v>0.19043691790783676</v>
      </c>
      <c r="U3097" t="s">
        <v>72</v>
      </c>
    </row>
    <row r="3098" spans="1:21" x14ac:dyDescent="0.35">
      <c r="A3098">
        <v>13311</v>
      </c>
      <c r="B3098" s="1">
        <v>45755</v>
      </c>
      <c r="C3098" s="2">
        <f>YEAR(Table2[Order Date])</f>
        <v>2025</v>
      </c>
      <c r="D3098" s="2" t="str">
        <f>TEXT(Table2[Order Date],"mmm")</f>
        <v>Apr</v>
      </c>
      <c r="E3098" t="s">
        <v>6118</v>
      </c>
      <c r="F3098" t="s">
        <v>22</v>
      </c>
      <c r="G3098" t="s">
        <v>54</v>
      </c>
      <c r="H3098" t="str">
        <f>VLOOKUP(Table2[[#This Row],[City]], Table46[], 2, FALSE)</f>
        <v>Uttar Pradesh</v>
      </c>
      <c r="I3098" t="s">
        <v>69</v>
      </c>
      <c r="J3098" t="s">
        <v>151</v>
      </c>
      <c r="K3098" t="s">
        <v>5681</v>
      </c>
      <c r="L3098" s="2">
        <v>4</v>
      </c>
      <c r="M3098" s="11">
        <v>2727</v>
      </c>
      <c r="N3098" s="6">
        <v>5</v>
      </c>
      <c r="O3098" s="4">
        <f>Table2[[#This Row],[Discount]]/100</f>
        <v>0.05</v>
      </c>
      <c r="P3098" s="4" t="str">
        <f>IF(Table2[[#This Row],[Discount%]]=0,"No Discount",
IF(Table2[[#This Row],[Discount%]]&lt;=0.1,"Medium Discount",
IF(Table2[[#This Row],[Discount%]]&lt;=0.2,"High Discount")))</f>
        <v>Medium Discount</v>
      </c>
      <c r="Q3098" s="9">
        <f>(Table2[Unit_Price]*Table2[Quantity])*(Table2[Discount]/100)</f>
        <v>545.4</v>
      </c>
      <c r="R3098" s="10">
        <v>10362.6</v>
      </c>
      <c r="S3098" s="10">
        <v>703.11</v>
      </c>
      <c r="T3098" s="4">
        <f>Table2[Profit]/Table2[Sales]</f>
        <v>6.7850732441665215E-2</v>
      </c>
      <c r="U3098" t="s">
        <v>20</v>
      </c>
    </row>
    <row r="3099" spans="1:21" x14ac:dyDescent="0.35">
      <c r="A3099">
        <v>13312</v>
      </c>
      <c r="B3099" s="1">
        <v>45207</v>
      </c>
      <c r="C3099" s="2">
        <f>YEAR(Table2[Order Date])</f>
        <v>2023</v>
      </c>
      <c r="D3099" s="2" t="str">
        <f>TEXT(Table2[Order Date],"mmm")</f>
        <v>Oct</v>
      </c>
      <c r="E3099" t="s">
        <v>6119</v>
      </c>
      <c r="F3099" t="s">
        <v>40</v>
      </c>
      <c r="G3099" t="s">
        <v>41</v>
      </c>
      <c r="H3099" t="str">
        <f>VLOOKUP(Table2[[#This Row],[City]], Table46[], 2, FALSE)</f>
        <v>Maharashtra</v>
      </c>
      <c r="I3099" t="s">
        <v>96</v>
      </c>
      <c r="J3099" t="s">
        <v>156</v>
      </c>
      <c r="K3099" t="s">
        <v>3655</v>
      </c>
      <c r="L3099" s="2">
        <v>2</v>
      </c>
      <c r="M3099" s="11">
        <v>59290</v>
      </c>
      <c r="N3099" s="6">
        <v>5</v>
      </c>
      <c r="O3099" s="4">
        <f>Table2[[#This Row],[Discount]]/100</f>
        <v>0.05</v>
      </c>
      <c r="P3099" s="4" t="str">
        <f>IF(Table2[[#This Row],[Discount%]]=0,"No Discount",
IF(Table2[[#This Row],[Discount%]]&lt;=0.1,"Medium Discount",
IF(Table2[[#This Row],[Discount%]]&lt;=0.2,"High Discount")))</f>
        <v>Medium Discount</v>
      </c>
      <c r="Q3099" s="9">
        <f>(Table2[Unit_Price]*Table2[Quantity])*(Table2[Discount]/100)</f>
        <v>5929</v>
      </c>
      <c r="R3099" s="10">
        <v>112651</v>
      </c>
      <c r="S3099" s="10">
        <v>9073.89</v>
      </c>
      <c r="T3099" s="4">
        <f>Table2[Profit]/Table2[Sales]</f>
        <v>8.0548685763996763E-2</v>
      </c>
      <c r="U3099" t="s">
        <v>20</v>
      </c>
    </row>
    <row r="3100" spans="1:21" x14ac:dyDescent="0.35">
      <c r="A3100">
        <v>13313</v>
      </c>
      <c r="B3100" s="1">
        <v>45238</v>
      </c>
      <c r="C3100" s="2">
        <f>YEAR(Table2[Order Date])</f>
        <v>2023</v>
      </c>
      <c r="D3100" s="2" t="str">
        <f>TEXT(Table2[Order Date],"mmm")</f>
        <v>Nov</v>
      </c>
      <c r="E3100" t="s">
        <v>6120</v>
      </c>
      <c r="F3100" t="s">
        <v>28</v>
      </c>
      <c r="G3100" t="s">
        <v>85</v>
      </c>
      <c r="H3100" t="str">
        <f>VLOOKUP(Table2[[#This Row],[City]], Table46[], 2, FALSE)</f>
        <v>Odisha</v>
      </c>
      <c r="I3100" t="s">
        <v>129</v>
      </c>
      <c r="J3100" t="s">
        <v>130</v>
      </c>
      <c r="K3100" t="s">
        <v>6121</v>
      </c>
      <c r="L3100" s="2">
        <v>4</v>
      </c>
      <c r="M3100" s="11">
        <v>56775</v>
      </c>
      <c r="N3100" s="6">
        <v>20</v>
      </c>
      <c r="O3100" s="4">
        <f>Table2[[#This Row],[Discount]]/100</f>
        <v>0.2</v>
      </c>
      <c r="P3100" s="4" t="str">
        <f>IF(Table2[[#This Row],[Discount%]]=0,"No Discount",
IF(Table2[[#This Row],[Discount%]]&lt;=0.1,"Medium Discount",
IF(Table2[[#This Row],[Discount%]]&lt;=0.2,"High Discount")))</f>
        <v>High Discount</v>
      </c>
      <c r="Q3100" s="9">
        <f>(Table2[Unit_Price]*Table2[Quantity])*(Table2[Discount]/100)</f>
        <v>45420</v>
      </c>
      <c r="R3100" s="10">
        <v>181680</v>
      </c>
      <c r="S3100" s="10">
        <v>43029.74</v>
      </c>
      <c r="T3100" s="4">
        <f>Table2[Profit]/Table2[Sales]</f>
        <v>0.23684357111404666</v>
      </c>
      <c r="U3100" t="s">
        <v>33</v>
      </c>
    </row>
    <row r="3101" spans="1:21" x14ac:dyDescent="0.35">
      <c r="A3101">
        <v>13314</v>
      </c>
      <c r="B3101" s="1">
        <v>45681</v>
      </c>
      <c r="C3101" s="2">
        <f>YEAR(Table2[Order Date])</f>
        <v>2025</v>
      </c>
      <c r="D3101" s="2" t="str">
        <f>TEXT(Table2[Order Date],"mmm")</f>
        <v>Jan</v>
      </c>
      <c r="E3101" t="s">
        <v>6122</v>
      </c>
      <c r="F3101" t="s">
        <v>22</v>
      </c>
      <c r="G3101" t="s">
        <v>167</v>
      </c>
      <c r="H3101" t="str">
        <f>VLOOKUP(Table2[[#This Row],[City]], Table46[], 2, FALSE)</f>
        <v>Punjab</v>
      </c>
      <c r="I3101" t="s">
        <v>86</v>
      </c>
      <c r="J3101" t="s">
        <v>118</v>
      </c>
      <c r="K3101" t="s">
        <v>613</v>
      </c>
      <c r="L3101" s="2">
        <v>4</v>
      </c>
      <c r="M3101" s="11">
        <v>26031</v>
      </c>
      <c r="N3101" s="6">
        <v>20</v>
      </c>
      <c r="O3101" s="4">
        <f>Table2[[#This Row],[Discount]]/100</f>
        <v>0.2</v>
      </c>
      <c r="P3101" s="4" t="str">
        <f>IF(Table2[[#This Row],[Discount%]]=0,"No Discount",
IF(Table2[[#This Row],[Discount%]]&lt;=0.1,"Medium Discount",
IF(Table2[[#This Row],[Discount%]]&lt;=0.2,"High Discount")))</f>
        <v>High Discount</v>
      </c>
      <c r="Q3101" s="9">
        <f>(Table2[Unit_Price]*Table2[Quantity])*(Table2[Discount]/100)</f>
        <v>20824.800000000003</v>
      </c>
      <c r="R3101" s="10">
        <v>83299.199999999997</v>
      </c>
      <c r="S3101" s="10">
        <v>16206.55</v>
      </c>
      <c r="T3101" s="4">
        <f>Table2[Profit]/Table2[Sales]</f>
        <v>0.19455829107602474</v>
      </c>
      <c r="U3101" t="s">
        <v>20</v>
      </c>
    </row>
    <row r="3102" spans="1:21" x14ac:dyDescent="0.35">
      <c r="A3102">
        <v>13315</v>
      </c>
      <c r="B3102" s="1">
        <v>45435</v>
      </c>
      <c r="C3102" s="2">
        <f>YEAR(Table2[Order Date])</f>
        <v>2024</v>
      </c>
      <c r="D3102" s="2" t="str">
        <f>TEXT(Table2[Order Date],"mmm")</f>
        <v>May</v>
      </c>
      <c r="E3102" t="s">
        <v>6123</v>
      </c>
      <c r="F3102" t="s">
        <v>15</v>
      </c>
      <c r="G3102" t="s">
        <v>16</v>
      </c>
      <c r="H3102" t="str">
        <f>VLOOKUP(Table2[[#This Row],[City]], Table46[], 2, FALSE)</f>
        <v>Karnataka</v>
      </c>
      <c r="I3102" t="s">
        <v>69</v>
      </c>
      <c r="J3102" t="s">
        <v>123</v>
      </c>
      <c r="K3102" t="s">
        <v>6124</v>
      </c>
      <c r="L3102" s="2">
        <v>1</v>
      </c>
      <c r="M3102" s="11">
        <v>40169</v>
      </c>
      <c r="N3102" s="6">
        <v>15</v>
      </c>
      <c r="O3102" s="4">
        <f>Table2[[#This Row],[Discount]]/100</f>
        <v>0.15</v>
      </c>
      <c r="P3102" s="4" t="str">
        <f>IF(Table2[[#This Row],[Discount%]]=0,"No Discount",
IF(Table2[[#This Row],[Discount%]]&lt;=0.1,"Medium Discount",
IF(Table2[[#This Row],[Discount%]]&lt;=0.2,"High Discount")))</f>
        <v>High Discount</v>
      </c>
      <c r="Q3102" s="9">
        <f>(Table2[Unit_Price]*Table2[Quantity])*(Table2[Discount]/100)</f>
        <v>6025.3499999999995</v>
      </c>
      <c r="R3102" s="10">
        <v>34143.65</v>
      </c>
      <c r="S3102" s="10">
        <v>7509.28</v>
      </c>
      <c r="T3102" s="4">
        <f>Table2[Profit]/Table2[Sales]</f>
        <v>0.21993196392301348</v>
      </c>
      <c r="U3102" t="s">
        <v>20</v>
      </c>
    </row>
    <row r="3103" spans="1:21" x14ac:dyDescent="0.35">
      <c r="A3103">
        <v>13316</v>
      </c>
      <c r="B3103" s="1">
        <v>45844</v>
      </c>
      <c r="C3103" s="2">
        <f>YEAR(Table2[Order Date])</f>
        <v>2025</v>
      </c>
      <c r="D3103" s="2" t="str">
        <f>TEXT(Table2[Order Date],"mmm")</f>
        <v>Jul</v>
      </c>
      <c r="E3103" t="s">
        <v>6125</v>
      </c>
      <c r="F3103" t="s">
        <v>22</v>
      </c>
      <c r="G3103" t="s">
        <v>23</v>
      </c>
      <c r="H3103" t="str">
        <f>VLOOKUP(Table2[[#This Row],[City]], Table46[], 2, FALSE)</f>
        <v>Delhi</v>
      </c>
      <c r="I3103" t="s">
        <v>17</v>
      </c>
      <c r="J3103" t="s">
        <v>55</v>
      </c>
      <c r="K3103" t="s">
        <v>6126</v>
      </c>
      <c r="L3103" s="2">
        <v>4</v>
      </c>
      <c r="M3103" s="11">
        <v>64938</v>
      </c>
      <c r="N3103" s="6">
        <v>15</v>
      </c>
      <c r="O3103" s="4">
        <f>Table2[[#This Row],[Discount]]/100</f>
        <v>0.15</v>
      </c>
      <c r="P3103" s="4" t="str">
        <f>IF(Table2[[#This Row],[Discount%]]=0,"No Discount",
IF(Table2[[#This Row],[Discount%]]&lt;=0.1,"Medium Discount",
IF(Table2[[#This Row],[Discount%]]&lt;=0.2,"High Discount")))</f>
        <v>High Discount</v>
      </c>
      <c r="Q3103" s="9">
        <f>(Table2[Unit_Price]*Table2[Quantity])*(Table2[Discount]/100)</f>
        <v>38962.799999999996</v>
      </c>
      <c r="R3103" s="10">
        <v>220789.2</v>
      </c>
      <c r="S3103" s="10">
        <v>18417.03</v>
      </c>
      <c r="T3103" s="4">
        <f>Table2[Profit]/Table2[Sales]</f>
        <v>8.3414542015642065E-2</v>
      </c>
      <c r="U3103" t="s">
        <v>38</v>
      </c>
    </row>
    <row r="3104" spans="1:21" x14ac:dyDescent="0.35">
      <c r="A3104">
        <v>13317</v>
      </c>
      <c r="B3104" s="1">
        <v>45205</v>
      </c>
      <c r="C3104" s="2">
        <f>YEAR(Table2[Order Date])</f>
        <v>2023</v>
      </c>
      <c r="D3104" s="2" t="str">
        <f>TEXT(Table2[Order Date],"mmm")</f>
        <v>Oct</v>
      </c>
      <c r="E3104" t="s">
        <v>6127</v>
      </c>
      <c r="F3104" t="s">
        <v>40</v>
      </c>
      <c r="G3104" t="s">
        <v>62</v>
      </c>
      <c r="H3104" t="str">
        <f>VLOOKUP(Table2[[#This Row],[City]], Table46[], 2, FALSE)</f>
        <v>Goa</v>
      </c>
      <c r="I3104" t="s">
        <v>46</v>
      </c>
      <c r="J3104" t="s">
        <v>201</v>
      </c>
      <c r="K3104" t="s">
        <v>6128</v>
      </c>
      <c r="L3104" s="2">
        <v>3</v>
      </c>
      <c r="M3104" s="11">
        <v>6457</v>
      </c>
      <c r="N3104" s="6">
        <v>10</v>
      </c>
      <c r="O3104" s="4">
        <f>Table2[[#This Row],[Discount]]/100</f>
        <v>0.1</v>
      </c>
      <c r="P3104" s="4" t="str">
        <f>IF(Table2[[#This Row],[Discount%]]=0,"No Discount",
IF(Table2[[#This Row],[Discount%]]&lt;=0.1,"Medium Discount",
IF(Table2[[#This Row],[Discount%]]&lt;=0.2,"High Discount")))</f>
        <v>Medium Discount</v>
      </c>
      <c r="Q3104" s="9">
        <f>(Table2[Unit_Price]*Table2[Quantity])*(Table2[Discount]/100)</f>
        <v>1937.1000000000001</v>
      </c>
      <c r="R3104" s="10">
        <v>17433.900000000001</v>
      </c>
      <c r="S3104" s="10">
        <v>3456.69</v>
      </c>
      <c r="T3104" s="4">
        <f>Table2[Profit]/Table2[Sales]</f>
        <v>0.19827405227745942</v>
      </c>
      <c r="U3104" t="s">
        <v>20</v>
      </c>
    </row>
    <row r="3105" spans="1:21" x14ac:dyDescent="0.35">
      <c r="A3105">
        <v>13318</v>
      </c>
      <c r="B3105" s="1">
        <v>45474</v>
      </c>
      <c r="C3105" s="2">
        <f>YEAR(Table2[Order Date])</f>
        <v>2024</v>
      </c>
      <c r="D3105" s="2" t="str">
        <f>TEXT(Table2[Order Date],"mmm")</f>
        <v>Jul</v>
      </c>
      <c r="E3105" t="s">
        <v>6129</v>
      </c>
      <c r="F3105" t="s">
        <v>28</v>
      </c>
      <c r="G3105" t="s">
        <v>85</v>
      </c>
      <c r="H3105" t="str">
        <f>VLOOKUP(Table2[[#This Row],[City]], Table46[], 2, FALSE)</f>
        <v>Odisha</v>
      </c>
      <c r="I3105" t="s">
        <v>96</v>
      </c>
      <c r="J3105" t="s">
        <v>183</v>
      </c>
      <c r="K3105" t="s">
        <v>6130</v>
      </c>
      <c r="L3105" s="2">
        <v>5</v>
      </c>
      <c r="M3105" s="11">
        <v>30712</v>
      </c>
      <c r="N3105" s="6">
        <v>20</v>
      </c>
      <c r="O3105" s="4">
        <f>Table2[[#This Row],[Discount]]/100</f>
        <v>0.2</v>
      </c>
      <c r="P3105" s="4" t="str">
        <f>IF(Table2[[#This Row],[Discount%]]=0,"No Discount",
IF(Table2[[#This Row],[Discount%]]&lt;=0.1,"Medium Discount",
IF(Table2[[#This Row],[Discount%]]&lt;=0.2,"High Discount")))</f>
        <v>High Discount</v>
      </c>
      <c r="Q3105" s="9">
        <f>(Table2[Unit_Price]*Table2[Quantity])*(Table2[Discount]/100)</f>
        <v>30712</v>
      </c>
      <c r="R3105" s="10">
        <v>122848</v>
      </c>
      <c r="S3105" s="10">
        <v>19074.55</v>
      </c>
      <c r="T3105" s="4">
        <f>Table2[Profit]/Table2[Sales]</f>
        <v>0.1552695200573066</v>
      </c>
      <c r="U3105" t="s">
        <v>20</v>
      </c>
    </row>
    <row r="3106" spans="1:21" x14ac:dyDescent="0.35">
      <c r="A3106">
        <v>13319</v>
      </c>
      <c r="B3106" s="1">
        <v>45582</v>
      </c>
      <c r="C3106" s="2">
        <f>YEAR(Table2[Order Date])</f>
        <v>2024</v>
      </c>
      <c r="D3106" s="2" t="str">
        <f>TEXT(Table2[Order Date],"mmm")</f>
        <v>Oct</v>
      </c>
      <c r="E3106" t="s">
        <v>6131</v>
      </c>
      <c r="F3106" t="s">
        <v>15</v>
      </c>
      <c r="G3106" t="s">
        <v>147</v>
      </c>
      <c r="H3106" t="str">
        <f>VLOOKUP(Table2[[#This Row],[City]], Table46[], 2, FALSE)</f>
        <v>Kerala</v>
      </c>
      <c r="I3106" t="s">
        <v>86</v>
      </c>
      <c r="J3106" t="s">
        <v>87</v>
      </c>
      <c r="K3106" t="s">
        <v>6132</v>
      </c>
      <c r="L3106" s="2">
        <v>4</v>
      </c>
      <c r="M3106" s="11">
        <v>27567</v>
      </c>
      <c r="N3106" s="6">
        <v>0</v>
      </c>
      <c r="O3106" s="4">
        <f>Table2[[#This Row],[Discount]]/100</f>
        <v>0</v>
      </c>
      <c r="P3106" s="4" t="str">
        <f>IF(Table2[[#This Row],[Discount%]]=0,"No Discount",
IF(Table2[[#This Row],[Discount%]]&lt;=0.1,"Medium Discount",
IF(Table2[[#This Row],[Discount%]]&lt;=0.2,"High Discount")))</f>
        <v>No Discount</v>
      </c>
      <c r="Q3106" s="9">
        <f>(Table2[Unit_Price]*Table2[Quantity])*(Table2[Discount]/100)</f>
        <v>0</v>
      </c>
      <c r="R3106" s="10">
        <v>110268</v>
      </c>
      <c r="S3106" s="10">
        <v>18619.96</v>
      </c>
      <c r="T3106" s="4">
        <f>Table2[Profit]/Table2[Sales]</f>
        <v>0.16886095694127035</v>
      </c>
      <c r="U3106" t="s">
        <v>33</v>
      </c>
    </row>
    <row r="3107" spans="1:21" x14ac:dyDescent="0.35">
      <c r="A3107">
        <v>13320</v>
      </c>
      <c r="B3107" s="1">
        <v>45797</v>
      </c>
      <c r="C3107" s="2">
        <f>YEAR(Table2[Order Date])</f>
        <v>2025</v>
      </c>
      <c r="D3107" s="2" t="str">
        <f>TEXT(Table2[Order Date],"mmm")</f>
        <v>May</v>
      </c>
      <c r="E3107" t="s">
        <v>6133</v>
      </c>
      <c r="F3107" t="s">
        <v>22</v>
      </c>
      <c r="G3107" t="s">
        <v>74</v>
      </c>
      <c r="H3107" t="str">
        <f>VLOOKUP(Table2[[#This Row],[City]], Table46[], 2, FALSE)</f>
        <v>Chandigarh</v>
      </c>
      <c r="I3107" t="s">
        <v>75</v>
      </c>
      <c r="J3107" t="s">
        <v>240</v>
      </c>
      <c r="K3107" t="s">
        <v>3990</v>
      </c>
      <c r="L3107" s="2">
        <v>3</v>
      </c>
      <c r="M3107" s="11">
        <v>76773</v>
      </c>
      <c r="N3107" s="6">
        <v>15</v>
      </c>
      <c r="O3107" s="4">
        <f>Table2[[#This Row],[Discount]]/100</f>
        <v>0.15</v>
      </c>
      <c r="P3107" s="4" t="str">
        <f>IF(Table2[[#This Row],[Discount%]]=0,"No Discount",
IF(Table2[[#This Row],[Discount%]]&lt;=0.1,"Medium Discount",
IF(Table2[[#This Row],[Discount%]]&lt;=0.2,"High Discount")))</f>
        <v>High Discount</v>
      </c>
      <c r="Q3107" s="9">
        <f>(Table2[Unit_Price]*Table2[Quantity])*(Table2[Discount]/100)</f>
        <v>34547.85</v>
      </c>
      <c r="R3107" s="10">
        <v>195771.15</v>
      </c>
      <c r="S3107" s="10">
        <v>28791.58</v>
      </c>
      <c r="T3107" s="4">
        <f>Table2[Profit]/Table2[Sales]</f>
        <v>0.14706753267782308</v>
      </c>
      <c r="U3107" t="s">
        <v>33</v>
      </c>
    </row>
    <row r="3108" spans="1:21" x14ac:dyDescent="0.35">
      <c r="A3108">
        <v>13321</v>
      </c>
      <c r="B3108" s="1">
        <v>45442</v>
      </c>
      <c r="C3108" s="2">
        <f>YEAR(Table2[Order Date])</f>
        <v>2024</v>
      </c>
      <c r="D3108" s="2" t="str">
        <f>TEXT(Table2[Order Date],"mmm")</f>
        <v>May</v>
      </c>
      <c r="E3108" t="s">
        <v>6134</v>
      </c>
      <c r="F3108" t="s">
        <v>40</v>
      </c>
      <c r="G3108" t="s">
        <v>62</v>
      </c>
      <c r="H3108" t="str">
        <f>VLOOKUP(Table2[[#This Row],[City]], Table46[], 2, FALSE)</f>
        <v>Goa</v>
      </c>
      <c r="I3108" t="s">
        <v>75</v>
      </c>
      <c r="J3108" t="s">
        <v>240</v>
      </c>
      <c r="K3108" t="s">
        <v>6135</v>
      </c>
      <c r="L3108" s="2">
        <v>4</v>
      </c>
      <c r="M3108" s="11">
        <v>73390</v>
      </c>
      <c r="N3108" s="6">
        <v>10</v>
      </c>
      <c r="O3108" s="4">
        <f>Table2[[#This Row],[Discount]]/100</f>
        <v>0.1</v>
      </c>
      <c r="P3108" s="4" t="str">
        <f>IF(Table2[[#This Row],[Discount%]]=0,"No Discount",
IF(Table2[[#This Row],[Discount%]]&lt;=0.1,"Medium Discount",
IF(Table2[[#This Row],[Discount%]]&lt;=0.2,"High Discount")))</f>
        <v>Medium Discount</v>
      </c>
      <c r="Q3108" s="9">
        <f>(Table2[Unit_Price]*Table2[Quantity])*(Table2[Discount]/100)</f>
        <v>29356</v>
      </c>
      <c r="R3108" s="10">
        <v>264204</v>
      </c>
      <c r="S3108" s="10">
        <v>20530.46</v>
      </c>
      <c r="T3108" s="4">
        <f>Table2[Profit]/Table2[Sales]</f>
        <v>7.7706847738868448E-2</v>
      </c>
      <c r="U3108" t="s">
        <v>38</v>
      </c>
    </row>
    <row r="3109" spans="1:21" x14ac:dyDescent="0.35">
      <c r="A3109">
        <v>13322</v>
      </c>
      <c r="B3109" s="1">
        <v>45694</v>
      </c>
      <c r="C3109" s="2">
        <f>YEAR(Table2[Order Date])</f>
        <v>2025</v>
      </c>
      <c r="D3109" s="2" t="str">
        <f>TEXT(Table2[Order Date],"mmm")</f>
        <v>Feb</v>
      </c>
      <c r="E3109" t="s">
        <v>6136</v>
      </c>
      <c r="F3109" t="s">
        <v>40</v>
      </c>
      <c r="G3109" t="s">
        <v>103</v>
      </c>
      <c r="H3109" t="str">
        <f>VLOOKUP(Table2[[#This Row],[City]], Table46[], 2, FALSE)</f>
        <v>Gujarat</v>
      </c>
      <c r="I3109" t="s">
        <v>96</v>
      </c>
      <c r="J3109" t="s">
        <v>97</v>
      </c>
      <c r="K3109" t="s">
        <v>6137</v>
      </c>
      <c r="L3109" s="2">
        <v>2</v>
      </c>
      <c r="M3109" s="11">
        <v>72100</v>
      </c>
      <c r="N3109" s="6">
        <v>0</v>
      </c>
      <c r="O3109" s="4">
        <f>Table2[[#This Row],[Discount]]/100</f>
        <v>0</v>
      </c>
      <c r="P3109" s="4" t="str">
        <f>IF(Table2[[#This Row],[Discount%]]=0,"No Discount",
IF(Table2[[#This Row],[Discount%]]&lt;=0.1,"Medium Discount",
IF(Table2[[#This Row],[Discount%]]&lt;=0.2,"High Discount")))</f>
        <v>No Discount</v>
      </c>
      <c r="Q3109" s="9">
        <f>(Table2[Unit_Price]*Table2[Quantity])*(Table2[Discount]/100)</f>
        <v>0</v>
      </c>
      <c r="R3109" s="10">
        <v>144200</v>
      </c>
      <c r="S3109" s="10">
        <v>8686.43</v>
      </c>
      <c r="T3109" s="4">
        <f>Table2[Profit]/Table2[Sales]</f>
        <v>6.0238765603328713E-2</v>
      </c>
      <c r="U3109" t="s">
        <v>33</v>
      </c>
    </row>
    <row r="3110" spans="1:21" x14ac:dyDescent="0.35">
      <c r="A3110">
        <v>13323</v>
      </c>
      <c r="B3110" s="1">
        <v>45351</v>
      </c>
      <c r="C3110" s="2">
        <f>YEAR(Table2[Order Date])</f>
        <v>2024</v>
      </c>
      <c r="D3110" s="2" t="str">
        <f>TEXT(Table2[Order Date],"mmm")</f>
        <v>Feb</v>
      </c>
      <c r="E3110" t="s">
        <v>6138</v>
      </c>
      <c r="F3110" t="s">
        <v>40</v>
      </c>
      <c r="G3110" t="s">
        <v>50</v>
      </c>
      <c r="H3110" t="str">
        <f>VLOOKUP(Table2[[#This Row],[City]], Table46[], 2, FALSE)</f>
        <v>Maharashtra</v>
      </c>
      <c r="I3110" t="s">
        <v>17</v>
      </c>
      <c r="J3110" t="s">
        <v>291</v>
      </c>
      <c r="K3110" t="s">
        <v>6139</v>
      </c>
      <c r="L3110" s="2">
        <v>5</v>
      </c>
      <c r="M3110" s="11">
        <v>17491</v>
      </c>
      <c r="N3110" s="6">
        <v>5</v>
      </c>
      <c r="O3110" s="4">
        <f>Table2[[#This Row],[Discount]]/100</f>
        <v>0.05</v>
      </c>
      <c r="P3110" s="4" t="str">
        <f>IF(Table2[[#This Row],[Discount%]]=0,"No Discount",
IF(Table2[[#This Row],[Discount%]]&lt;=0.1,"Medium Discount",
IF(Table2[[#This Row],[Discount%]]&lt;=0.2,"High Discount")))</f>
        <v>Medium Discount</v>
      </c>
      <c r="Q3110" s="9">
        <f>(Table2[Unit_Price]*Table2[Quantity])*(Table2[Discount]/100)</f>
        <v>4372.75</v>
      </c>
      <c r="R3110" s="10">
        <v>83082.25</v>
      </c>
      <c r="S3110" s="10">
        <v>8025.43</v>
      </c>
      <c r="T3110" s="4">
        <f>Table2[Profit]/Table2[Sales]</f>
        <v>9.6596204363747981E-2</v>
      </c>
      <c r="U3110" t="s">
        <v>72</v>
      </c>
    </row>
    <row r="3111" spans="1:21" x14ac:dyDescent="0.35">
      <c r="A3111">
        <v>13324</v>
      </c>
      <c r="B3111" s="1">
        <v>45496</v>
      </c>
      <c r="C3111" s="2">
        <f>YEAR(Table2[Order Date])</f>
        <v>2024</v>
      </c>
      <c r="D3111" s="2" t="str">
        <f>TEXT(Table2[Order Date],"mmm")</f>
        <v>Jul</v>
      </c>
      <c r="E3111" t="s">
        <v>6140</v>
      </c>
      <c r="F3111" t="s">
        <v>28</v>
      </c>
      <c r="G3111" t="s">
        <v>85</v>
      </c>
      <c r="H3111" t="str">
        <f>VLOOKUP(Table2[[#This Row],[City]], Table46[], 2, FALSE)</f>
        <v>Odisha</v>
      </c>
      <c r="I3111" t="s">
        <v>17</v>
      </c>
      <c r="J3111" t="s">
        <v>55</v>
      </c>
      <c r="K3111" t="s">
        <v>1489</v>
      </c>
      <c r="L3111" s="2">
        <v>2</v>
      </c>
      <c r="M3111" s="11">
        <v>24784</v>
      </c>
      <c r="N3111" s="6">
        <v>20</v>
      </c>
      <c r="O3111" s="4">
        <f>Table2[[#This Row],[Discount]]/100</f>
        <v>0.2</v>
      </c>
      <c r="P3111" s="4" t="str">
        <f>IF(Table2[[#This Row],[Discount%]]=0,"No Discount",
IF(Table2[[#This Row],[Discount%]]&lt;=0.1,"Medium Discount",
IF(Table2[[#This Row],[Discount%]]&lt;=0.2,"High Discount")))</f>
        <v>High Discount</v>
      </c>
      <c r="Q3111" s="9">
        <f>(Table2[Unit_Price]*Table2[Quantity])*(Table2[Discount]/100)</f>
        <v>9913.6</v>
      </c>
      <c r="R3111" s="10">
        <v>39654.400000000001</v>
      </c>
      <c r="S3111" s="10">
        <v>3688.29</v>
      </c>
      <c r="T3111" s="4">
        <f>Table2[Profit]/Table2[Sales]</f>
        <v>9.3010863863783086E-2</v>
      </c>
      <c r="U3111" t="s">
        <v>33</v>
      </c>
    </row>
    <row r="3112" spans="1:21" x14ac:dyDescent="0.35">
      <c r="A3112">
        <v>13325</v>
      </c>
      <c r="B3112" s="1">
        <v>45383</v>
      </c>
      <c r="C3112" s="2">
        <f>YEAR(Table2[Order Date])</f>
        <v>2024</v>
      </c>
      <c r="D3112" s="2" t="str">
        <f>TEXT(Table2[Order Date],"mmm")</f>
        <v>Apr</v>
      </c>
      <c r="E3112" t="s">
        <v>6141</v>
      </c>
      <c r="F3112" t="s">
        <v>28</v>
      </c>
      <c r="G3112" t="s">
        <v>35</v>
      </c>
      <c r="H3112" t="str">
        <f>VLOOKUP(Table2[[#This Row],[City]], Table46[], 2, FALSE)</f>
        <v>West Bengal</v>
      </c>
      <c r="I3112" t="s">
        <v>42</v>
      </c>
      <c r="J3112" t="s">
        <v>79</v>
      </c>
      <c r="K3112" t="s">
        <v>6142</v>
      </c>
      <c r="L3112" s="2">
        <v>1</v>
      </c>
      <c r="M3112" s="11">
        <v>12826</v>
      </c>
      <c r="N3112" s="6">
        <v>5</v>
      </c>
      <c r="O3112" s="4">
        <f>Table2[[#This Row],[Discount]]/100</f>
        <v>0.05</v>
      </c>
      <c r="P3112" s="4" t="str">
        <f>IF(Table2[[#This Row],[Discount%]]=0,"No Discount",
IF(Table2[[#This Row],[Discount%]]&lt;=0.1,"Medium Discount",
IF(Table2[[#This Row],[Discount%]]&lt;=0.2,"High Discount")))</f>
        <v>Medium Discount</v>
      </c>
      <c r="Q3112" s="9">
        <f>(Table2[Unit_Price]*Table2[Quantity])*(Table2[Discount]/100)</f>
        <v>641.30000000000007</v>
      </c>
      <c r="R3112" s="10">
        <v>12184.7</v>
      </c>
      <c r="S3112" s="10">
        <v>2897.18</v>
      </c>
      <c r="T3112" s="4">
        <f>Table2[Profit]/Table2[Sales]</f>
        <v>0.237771959916945</v>
      </c>
      <c r="U3112" t="s">
        <v>72</v>
      </c>
    </row>
    <row r="3113" spans="1:21" x14ac:dyDescent="0.35">
      <c r="A3113">
        <v>13326</v>
      </c>
      <c r="B3113" s="1">
        <v>45435</v>
      </c>
      <c r="C3113" s="2">
        <f>YEAR(Table2[Order Date])</f>
        <v>2024</v>
      </c>
      <c r="D3113" s="2" t="str">
        <f>TEXT(Table2[Order Date],"mmm")</f>
        <v>May</v>
      </c>
      <c r="E3113" t="s">
        <v>6143</v>
      </c>
      <c r="F3113" t="s">
        <v>15</v>
      </c>
      <c r="G3113" t="s">
        <v>174</v>
      </c>
      <c r="H3113" t="str">
        <f>VLOOKUP(Table2[[#This Row],[City]], Table46[], 2, FALSE)</f>
        <v>Tamil Nadu</v>
      </c>
      <c r="I3113" t="s">
        <v>17</v>
      </c>
      <c r="J3113" t="s">
        <v>18</v>
      </c>
      <c r="K3113" t="s">
        <v>6144</v>
      </c>
      <c r="L3113" s="2">
        <v>4</v>
      </c>
      <c r="M3113" s="11">
        <v>8175</v>
      </c>
      <c r="N3113" s="6">
        <v>0</v>
      </c>
      <c r="O3113" s="4">
        <f>Table2[[#This Row],[Discount]]/100</f>
        <v>0</v>
      </c>
      <c r="P3113" s="4" t="str">
        <f>IF(Table2[[#This Row],[Discount%]]=0,"No Discount",
IF(Table2[[#This Row],[Discount%]]&lt;=0.1,"Medium Discount",
IF(Table2[[#This Row],[Discount%]]&lt;=0.2,"High Discount")))</f>
        <v>No Discount</v>
      </c>
      <c r="Q3113" s="9">
        <f>(Table2[Unit_Price]*Table2[Quantity])*(Table2[Discount]/100)</f>
        <v>0</v>
      </c>
      <c r="R3113" s="10">
        <v>32700</v>
      </c>
      <c r="S3113" s="10">
        <v>6687.83</v>
      </c>
      <c r="T3113" s="4">
        <f>Table2[Profit]/Table2[Sales]</f>
        <v>0.20452079510703364</v>
      </c>
      <c r="U3113" t="s">
        <v>33</v>
      </c>
    </row>
    <row r="3114" spans="1:21" x14ac:dyDescent="0.35">
      <c r="A3114">
        <v>13327</v>
      </c>
      <c r="B3114" s="1">
        <v>45491</v>
      </c>
      <c r="C3114" s="2">
        <f>YEAR(Table2[Order Date])</f>
        <v>2024</v>
      </c>
      <c r="D3114" s="2" t="str">
        <f>TEXT(Table2[Order Date],"mmm")</f>
        <v>Jul</v>
      </c>
      <c r="E3114" t="s">
        <v>6145</v>
      </c>
      <c r="F3114" t="s">
        <v>28</v>
      </c>
      <c r="G3114" t="s">
        <v>35</v>
      </c>
      <c r="H3114" t="str">
        <f>VLOOKUP(Table2[[#This Row],[City]], Table46[], 2, FALSE)</f>
        <v>West Bengal</v>
      </c>
      <c r="I3114" t="s">
        <v>24</v>
      </c>
      <c r="J3114" t="s">
        <v>36</v>
      </c>
      <c r="K3114" t="s">
        <v>6146</v>
      </c>
      <c r="L3114" s="2">
        <v>1</v>
      </c>
      <c r="M3114" s="11">
        <v>66192</v>
      </c>
      <c r="N3114" s="6">
        <v>15</v>
      </c>
      <c r="O3114" s="4">
        <f>Table2[[#This Row],[Discount]]/100</f>
        <v>0.15</v>
      </c>
      <c r="P3114" s="4" t="str">
        <f>IF(Table2[[#This Row],[Discount%]]=0,"No Discount",
IF(Table2[[#This Row],[Discount%]]&lt;=0.1,"Medium Discount",
IF(Table2[[#This Row],[Discount%]]&lt;=0.2,"High Discount")))</f>
        <v>High Discount</v>
      </c>
      <c r="Q3114" s="9">
        <f>(Table2[Unit_Price]*Table2[Quantity])*(Table2[Discount]/100)</f>
        <v>9928.7999999999993</v>
      </c>
      <c r="R3114" s="10">
        <v>56263.199999999997</v>
      </c>
      <c r="S3114" s="10">
        <v>10654.56</v>
      </c>
      <c r="T3114" s="4">
        <f>Table2[Profit]/Table2[Sales]</f>
        <v>0.18936996118244251</v>
      </c>
      <c r="U3114" t="s">
        <v>72</v>
      </c>
    </row>
    <row r="3115" spans="1:21" x14ac:dyDescent="0.35">
      <c r="A3115">
        <v>13328</v>
      </c>
      <c r="B3115" s="1">
        <v>45284</v>
      </c>
      <c r="C3115" s="2">
        <f>YEAR(Table2[Order Date])</f>
        <v>2023</v>
      </c>
      <c r="D3115" s="2" t="str">
        <f>TEXT(Table2[Order Date],"mmm")</f>
        <v>Dec</v>
      </c>
      <c r="E3115" t="s">
        <v>6147</v>
      </c>
      <c r="F3115" t="s">
        <v>22</v>
      </c>
      <c r="G3115" t="s">
        <v>54</v>
      </c>
      <c r="H3115" t="str">
        <f>VLOOKUP(Table2[[#This Row],[City]], Table46[], 2, FALSE)</f>
        <v>Uttar Pradesh</v>
      </c>
      <c r="I3115" t="s">
        <v>24</v>
      </c>
      <c r="J3115" t="s">
        <v>107</v>
      </c>
      <c r="K3115" t="s">
        <v>1821</v>
      </c>
      <c r="L3115" s="2">
        <v>2</v>
      </c>
      <c r="M3115" s="11">
        <v>7453</v>
      </c>
      <c r="N3115" s="6">
        <v>5</v>
      </c>
      <c r="O3115" s="4">
        <f>Table2[[#This Row],[Discount]]/100</f>
        <v>0.05</v>
      </c>
      <c r="P3115" s="4" t="str">
        <f>IF(Table2[[#This Row],[Discount%]]=0,"No Discount",
IF(Table2[[#This Row],[Discount%]]&lt;=0.1,"Medium Discount",
IF(Table2[[#This Row],[Discount%]]&lt;=0.2,"High Discount")))</f>
        <v>Medium Discount</v>
      </c>
      <c r="Q3115" s="9">
        <f>(Table2[Unit_Price]*Table2[Quantity])*(Table2[Discount]/100)</f>
        <v>745.30000000000007</v>
      </c>
      <c r="R3115" s="10">
        <v>14160.7</v>
      </c>
      <c r="S3115" s="10">
        <v>3203.36</v>
      </c>
      <c r="T3115" s="4">
        <f>Table2[Profit]/Table2[Sales]</f>
        <v>0.22621480576525171</v>
      </c>
      <c r="U3115" t="s">
        <v>38</v>
      </c>
    </row>
    <row r="3116" spans="1:21" x14ac:dyDescent="0.35">
      <c r="A3116">
        <v>13329</v>
      </c>
      <c r="B3116" s="1">
        <v>45606</v>
      </c>
      <c r="C3116" s="2">
        <f>YEAR(Table2[Order Date])</f>
        <v>2024</v>
      </c>
      <c r="D3116" s="2" t="str">
        <f>TEXT(Table2[Order Date],"mmm")</f>
        <v>Nov</v>
      </c>
      <c r="E3116" t="s">
        <v>6148</v>
      </c>
      <c r="F3116" t="s">
        <v>28</v>
      </c>
      <c r="G3116" t="s">
        <v>144</v>
      </c>
      <c r="H3116" t="str">
        <f>VLOOKUP(Table2[[#This Row],[City]], Table46[], 2, FALSE)</f>
        <v>Assam</v>
      </c>
      <c r="I3116" t="s">
        <v>86</v>
      </c>
      <c r="J3116" t="s">
        <v>171</v>
      </c>
      <c r="K3116" t="s">
        <v>6149</v>
      </c>
      <c r="L3116" s="2">
        <v>5</v>
      </c>
      <c r="M3116" s="11">
        <v>65830</v>
      </c>
      <c r="N3116" s="6">
        <v>5</v>
      </c>
      <c r="O3116" s="4">
        <f>Table2[[#This Row],[Discount]]/100</f>
        <v>0.05</v>
      </c>
      <c r="P3116" s="4" t="str">
        <f>IF(Table2[[#This Row],[Discount%]]=0,"No Discount",
IF(Table2[[#This Row],[Discount%]]&lt;=0.1,"Medium Discount",
IF(Table2[[#This Row],[Discount%]]&lt;=0.2,"High Discount")))</f>
        <v>Medium Discount</v>
      </c>
      <c r="Q3116" s="9">
        <f>(Table2[Unit_Price]*Table2[Quantity])*(Table2[Discount]/100)</f>
        <v>16457.5</v>
      </c>
      <c r="R3116" s="10">
        <v>312692.5</v>
      </c>
      <c r="S3116" s="10">
        <v>35825.33</v>
      </c>
      <c r="T3116" s="4">
        <f>Table2[Profit]/Table2[Sales]</f>
        <v>0.11457048058396029</v>
      </c>
      <c r="U3116" t="s">
        <v>33</v>
      </c>
    </row>
    <row r="3117" spans="1:21" x14ac:dyDescent="0.35">
      <c r="A3117">
        <v>13330</v>
      </c>
      <c r="B3117" s="1">
        <v>45566</v>
      </c>
      <c r="C3117" s="2">
        <f>YEAR(Table2[Order Date])</f>
        <v>2024</v>
      </c>
      <c r="D3117" s="2" t="str">
        <f>TEXT(Table2[Order Date],"mmm")</f>
        <v>Oct</v>
      </c>
      <c r="E3117" t="s">
        <v>6150</v>
      </c>
      <c r="F3117" t="s">
        <v>15</v>
      </c>
      <c r="G3117" t="s">
        <v>174</v>
      </c>
      <c r="H3117" t="str">
        <f>VLOOKUP(Table2[[#This Row],[City]], Table46[], 2, FALSE)</f>
        <v>Tamil Nadu</v>
      </c>
      <c r="I3117" t="s">
        <v>75</v>
      </c>
      <c r="J3117" t="s">
        <v>307</v>
      </c>
      <c r="K3117" t="s">
        <v>6151</v>
      </c>
      <c r="L3117" s="2">
        <v>5</v>
      </c>
      <c r="M3117" s="11">
        <v>78716</v>
      </c>
      <c r="N3117" s="6">
        <v>0</v>
      </c>
      <c r="O3117" s="4">
        <f>Table2[[#This Row],[Discount]]/100</f>
        <v>0</v>
      </c>
      <c r="P3117" s="4" t="str">
        <f>IF(Table2[[#This Row],[Discount%]]=0,"No Discount",
IF(Table2[[#This Row],[Discount%]]&lt;=0.1,"Medium Discount",
IF(Table2[[#This Row],[Discount%]]&lt;=0.2,"High Discount")))</f>
        <v>No Discount</v>
      </c>
      <c r="Q3117" s="9">
        <f>(Table2[Unit_Price]*Table2[Quantity])*(Table2[Discount]/100)</f>
        <v>0</v>
      </c>
      <c r="R3117" s="10">
        <v>393580</v>
      </c>
      <c r="S3117" s="10">
        <v>75345.210000000006</v>
      </c>
      <c r="T3117" s="4">
        <f>Table2[Profit]/Table2[Sales]</f>
        <v>0.19143556583159715</v>
      </c>
      <c r="U3117" t="s">
        <v>72</v>
      </c>
    </row>
    <row r="3118" spans="1:21" x14ac:dyDescent="0.35">
      <c r="A3118">
        <v>13331</v>
      </c>
      <c r="B3118" s="1">
        <v>45435</v>
      </c>
      <c r="C3118" s="2">
        <f>YEAR(Table2[Order Date])</f>
        <v>2024</v>
      </c>
      <c r="D3118" s="2" t="str">
        <f>TEXT(Table2[Order Date],"mmm")</f>
        <v>May</v>
      </c>
      <c r="E3118" t="s">
        <v>6152</v>
      </c>
      <c r="F3118" t="s">
        <v>15</v>
      </c>
      <c r="G3118" t="s">
        <v>174</v>
      </c>
      <c r="H3118" t="str">
        <f>VLOOKUP(Table2[[#This Row],[City]], Table46[], 2, FALSE)</f>
        <v>Tamil Nadu</v>
      </c>
      <c r="I3118" t="s">
        <v>30</v>
      </c>
      <c r="J3118" t="s">
        <v>31</v>
      </c>
      <c r="K3118" t="s">
        <v>6153</v>
      </c>
      <c r="L3118" s="2">
        <v>3</v>
      </c>
      <c r="M3118" s="11">
        <v>28534</v>
      </c>
      <c r="N3118" s="6">
        <v>5</v>
      </c>
      <c r="O3118" s="4">
        <f>Table2[[#This Row],[Discount]]/100</f>
        <v>0.05</v>
      </c>
      <c r="P3118" s="4" t="str">
        <f>IF(Table2[[#This Row],[Discount%]]=0,"No Discount",
IF(Table2[[#This Row],[Discount%]]&lt;=0.1,"Medium Discount",
IF(Table2[[#This Row],[Discount%]]&lt;=0.2,"High Discount")))</f>
        <v>Medium Discount</v>
      </c>
      <c r="Q3118" s="9">
        <f>(Table2[Unit_Price]*Table2[Quantity])*(Table2[Discount]/100)</f>
        <v>4280.1000000000004</v>
      </c>
      <c r="R3118" s="10">
        <v>81321.899999999994</v>
      </c>
      <c r="S3118" s="10">
        <v>9500.16</v>
      </c>
      <c r="T3118" s="4">
        <f>Table2[Profit]/Table2[Sales]</f>
        <v>0.11682166796398019</v>
      </c>
      <c r="U3118" t="s">
        <v>38</v>
      </c>
    </row>
    <row r="3119" spans="1:21" x14ac:dyDescent="0.35">
      <c r="A3119">
        <v>13332</v>
      </c>
      <c r="B3119" s="1">
        <v>45560</v>
      </c>
      <c r="C3119" s="2">
        <f>YEAR(Table2[Order Date])</f>
        <v>2024</v>
      </c>
      <c r="D3119" s="2" t="str">
        <f>TEXT(Table2[Order Date],"mmm")</f>
        <v>Sep</v>
      </c>
      <c r="E3119" t="s">
        <v>6154</v>
      </c>
      <c r="F3119" t="s">
        <v>28</v>
      </c>
      <c r="G3119" t="s">
        <v>29</v>
      </c>
      <c r="H3119" t="str">
        <f>VLOOKUP(Table2[[#This Row],[City]], Table46[], 2, FALSE)</f>
        <v>Bihar</v>
      </c>
      <c r="I3119" t="s">
        <v>86</v>
      </c>
      <c r="J3119" t="s">
        <v>118</v>
      </c>
      <c r="K3119" t="s">
        <v>6155</v>
      </c>
      <c r="L3119" s="2">
        <v>4</v>
      </c>
      <c r="M3119" s="11">
        <v>54174</v>
      </c>
      <c r="N3119" s="6">
        <v>0</v>
      </c>
      <c r="O3119" s="4">
        <f>Table2[[#This Row],[Discount]]/100</f>
        <v>0</v>
      </c>
      <c r="P3119" s="4" t="str">
        <f>IF(Table2[[#This Row],[Discount%]]=0,"No Discount",
IF(Table2[[#This Row],[Discount%]]&lt;=0.1,"Medium Discount",
IF(Table2[[#This Row],[Discount%]]&lt;=0.2,"High Discount")))</f>
        <v>No Discount</v>
      </c>
      <c r="Q3119" s="9">
        <f>(Table2[Unit_Price]*Table2[Quantity])*(Table2[Discount]/100)</f>
        <v>0</v>
      </c>
      <c r="R3119" s="10">
        <v>216696</v>
      </c>
      <c r="S3119" s="10">
        <v>40956.129999999997</v>
      </c>
      <c r="T3119" s="4">
        <f>Table2[Profit]/Table2[Sales]</f>
        <v>0.18900270424927085</v>
      </c>
      <c r="U3119" t="s">
        <v>83</v>
      </c>
    </row>
    <row r="3120" spans="1:21" x14ac:dyDescent="0.35">
      <c r="A3120">
        <v>13333</v>
      </c>
      <c r="B3120" s="1">
        <v>45695</v>
      </c>
      <c r="C3120" s="2">
        <f>YEAR(Table2[Order Date])</f>
        <v>2025</v>
      </c>
      <c r="D3120" s="2" t="str">
        <f>TEXT(Table2[Order Date],"mmm")</f>
        <v>Feb</v>
      </c>
      <c r="E3120" t="s">
        <v>6156</v>
      </c>
      <c r="F3120" t="s">
        <v>40</v>
      </c>
      <c r="G3120" t="s">
        <v>110</v>
      </c>
      <c r="H3120" t="str">
        <f>VLOOKUP(Table2[[#This Row],[City]], Table46[], 2, FALSE)</f>
        <v>Gujarat</v>
      </c>
      <c r="I3120" t="s">
        <v>96</v>
      </c>
      <c r="J3120" t="s">
        <v>97</v>
      </c>
      <c r="K3120" t="s">
        <v>6157</v>
      </c>
      <c r="L3120" s="2">
        <v>5</v>
      </c>
      <c r="M3120" s="11">
        <v>79697</v>
      </c>
      <c r="N3120" s="6">
        <v>0</v>
      </c>
      <c r="O3120" s="4">
        <f>Table2[[#This Row],[Discount]]/100</f>
        <v>0</v>
      </c>
      <c r="P3120" s="4" t="str">
        <f>IF(Table2[[#This Row],[Discount%]]=0,"No Discount",
IF(Table2[[#This Row],[Discount%]]&lt;=0.1,"Medium Discount",
IF(Table2[[#This Row],[Discount%]]&lt;=0.2,"High Discount")))</f>
        <v>No Discount</v>
      </c>
      <c r="Q3120" s="9">
        <f>(Table2[Unit_Price]*Table2[Quantity])*(Table2[Discount]/100)</f>
        <v>0</v>
      </c>
      <c r="R3120" s="10">
        <v>398485</v>
      </c>
      <c r="S3120" s="10">
        <v>21266.93</v>
      </c>
      <c r="T3120" s="4">
        <f>Table2[Profit]/Table2[Sales]</f>
        <v>5.3369461836706523E-2</v>
      </c>
      <c r="U3120" t="s">
        <v>83</v>
      </c>
    </row>
    <row r="3121" spans="1:21" x14ac:dyDescent="0.35">
      <c r="A3121">
        <v>13334</v>
      </c>
      <c r="B3121" s="1">
        <v>45820</v>
      </c>
      <c r="C3121" s="2">
        <f>YEAR(Table2[Order Date])</f>
        <v>2025</v>
      </c>
      <c r="D3121" s="2" t="str">
        <f>TEXT(Table2[Order Date],"mmm")</f>
        <v>Jun</v>
      </c>
      <c r="E3121" t="s">
        <v>6158</v>
      </c>
      <c r="F3121" t="s">
        <v>28</v>
      </c>
      <c r="G3121" t="s">
        <v>114</v>
      </c>
      <c r="H3121" t="str">
        <f>VLOOKUP(Table2[[#This Row],[City]], Table46[], 2, FALSE)</f>
        <v>Jharkhand</v>
      </c>
      <c r="I3121" t="s">
        <v>75</v>
      </c>
      <c r="J3121" t="s">
        <v>409</v>
      </c>
      <c r="K3121" t="s">
        <v>6159</v>
      </c>
      <c r="L3121" s="2">
        <v>4</v>
      </c>
      <c r="M3121" s="11">
        <v>21351</v>
      </c>
      <c r="N3121" s="6">
        <v>20</v>
      </c>
      <c r="O3121" s="4">
        <f>Table2[[#This Row],[Discount]]/100</f>
        <v>0.2</v>
      </c>
      <c r="P3121" s="4" t="str">
        <f>IF(Table2[[#This Row],[Discount%]]=0,"No Discount",
IF(Table2[[#This Row],[Discount%]]&lt;=0.1,"Medium Discount",
IF(Table2[[#This Row],[Discount%]]&lt;=0.2,"High Discount")))</f>
        <v>High Discount</v>
      </c>
      <c r="Q3121" s="9">
        <f>(Table2[Unit_Price]*Table2[Quantity])*(Table2[Discount]/100)</f>
        <v>17080.8</v>
      </c>
      <c r="R3121" s="10">
        <v>68323.199999999997</v>
      </c>
      <c r="S3121" s="10">
        <v>13465.8</v>
      </c>
      <c r="T3121" s="4">
        <f>Table2[Profit]/Table2[Sales]</f>
        <v>0.19708971476745821</v>
      </c>
      <c r="U3121" t="s">
        <v>20</v>
      </c>
    </row>
    <row r="3122" spans="1:21" x14ac:dyDescent="0.35">
      <c r="A3122">
        <v>13335</v>
      </c>
      <c r="B3122" s="1">
        <v>45556</v>
      </c>
      <c r="C3122" s="2">
        <f>YEAR(Table2[Order Date])</f>
        <v>2024</v>
      </c>
      <c r="D3122" s="2" t="str">
        <f>TEXT(Table2[Order Date],"mmm")</f>
        <v>Sep</v>
      </c>
      <c r="E3122" t="s">
        <v>6160</v>
      </c>
      <c r="F3122" t="s">
        <v>22</v>
      </c>
      <c r="G3122" t="s">
        <v>167</v>
      </c>
      <c r="H3122" t="str">
        <f>VLOOKUP(Table2[[#This Row],[City]], Table46[], 2, FALSE)</f>
        <v>Punjab</v>
      </c>
      <c r="I3122" t="s">
        <v>96</v>
      </c>
      <c r="J3122" t="s">
        <v>138</v>
      </c>
      <c r="K3122" t="s">
        <v>6161</v>
      </c>
      <c r="L3122" s="2">
        <v>4</v>
      </c>
      <c r="M3122" s="11">
        <v>51084</v>
      </c>
      <c r="N3122" s="6">
        <v>0</v>
      </c>
      <c r="O3122" s="4">
        <f>Table2[[#This Row],[Discount]]/100</f>
        <v>0</v>
      </c>
      <c r="P3122" s="4" t="str">
        <f>IF(Table2[[#This Row],[Discount%]]=0,"No Discount",
IF(Table2[[#This Row],[Discount%]]&lt;=0.1,"Medium Discount",
IF(Table2[[#This Row],[Discount%]]&lt;=0.2,"High Discount")))</f>
        <v>No Discount</v>
      </c>
      <c r="Q3122" s="9">
        <f>(Table2[Unit_Price]*Table2[Quantity])*(Table2[Discount]/100)</f>
        <v>0</v>
      </c>
      <c r="R3122" s="10">
        <v>204336</v>
      </c>
      <c r="S3122" s="10">
        <v>47304.959999999999</v>
      </c>
      <c r="T3122" s="4">
        <f>Table2[Profit]/Table2[Sales]</f>
        <v>0.23150575522668546</v>
      </c>
      <c r="U3122" t="s">
        <v>20</v>
      </c>
    </row>
    <row r="3123" spans="1:21" x14ac:dyDescent="0.35">
      <c r="A3123">
        <v>13336</v>
      </c>
      <c r="B3123" s="1">
        <v>45643</v>
      </c>
      <c r="C3123" s="2">
        <f>YEAR(Table2[Order Date])</f>
        <v>2024</v>
      </c>
      <c r="D3123" s="2" t="str">
        <f>TEXT(Table2[Order Date],"mmm")</f>
        <v>Dec</v>
      </c>
      <c r="E3123" t="s">
        <v>6162</v>
      </c>
      <c r="F3123" t="s">
        <v>28</v>
      </c>
      <c r="G3123" t="s">
        <v>85</v>
      </c>
      <c r="H3123" t="str">
        <f>VLOOKUP(Table2[[#This Row],[City]], Table46[], 2, FALSE)</f>
        <v>Odisha</v>
      </c>
      <c r="I3123" t="s">
        <v>46</v>
      </c>
      <c r="J3123" t="s">
        <v>47</v>
      </c>
      <c r="K3123" t="s">
        <v>6163</v>
      </c>
      <c r="L3123" s="2">
        <v>1</v>
      </c>
      <c r="M3123" s="11">
        <v>10487</v>
      </c>
      <c r="N3123" s="6">
        <v>5</v>
      </c>
      <c r="O3123" s="4">
        <f>Table2[[#This Row],[Discount]]/100</f>
        <v>0.05</v>
      </c>
      <c r="P3123" s="4" t="str">
        <f>IF(Table2[[#This Row],[Discount%]]=0,"No Discount",
IF(Table2[[#This Row],[Discount%]]&lt;=0.1,"Medium Discount",
IF(Table2[[#This Row],[Discount%]]&lt;=0.2,"High Discount")))</f>
        <v>Medium Discount</v>
      </c>
      <c r="Q3123" s="9">
        <f>(Table2[Unit_Price]*Table2[Quantity])*(Table2[Discount]/100)</f>
        <v>524.35</v>
      </c>
      <c r="R3123" s="10">
        <v>9962.65</v>
      </c>
      <c r="S3123" s="10">
        <v>1500.22</v>
      </c>
      <c r="T3123" s="4">
        <f>Table2[Profit]/Table2[Sales]</f>
        <v>0.15058443285671985</v>
      </c>
      <c r="U3123" t="s">
        <v>83</v>
      </c>
    </row>
    <row r="3124" spans="1:21" x14ac:dyDescent="0.35">
      <c r="A3124">
        <v>13337</v>
      </c>
      <c r="B3124" s="1">
        <v>45754</v>
      </c>
      <c r="C3124" s="2">
        <f>YEAR(Table2[Order Date])</f>
        <v>2025</v>
      </c>
      <c r="D3124" s="2" t="str">
        <f>TEXT(Table2[Order Date],"mmm")</f>
        <v>Apr</v>
      </c>
      <c r="E3124" t="s">
        <v>6164</v>
      </c>
      <c r="F3124" t="s">
        <v>15</v>
      </c>
      <c r="G3124" t="s">
        <v>147</v>
      </c>
      <c r="H3124" t="str">
        <f>VLOOKUP(Table2[[#This Row],[City]], Table46[], 2, FALSE)</f>
        <v>Kerala</v>
      </c>
      <c r="I3124" t="s">
        <v>46</v>
      </c>
      <c r="J3124" t="s">
        <v>201</v>
      </c>
      <c r="K3124" t="s">
        <v>6165</v>
      </c>
      <c r="L3124" s="2">
        <v>2</v>
      </c>
      <c r="M3124" s="11">
        <v>45872</v>
      </c>
      <c r="N3124" s="6">
        <v>0</v>
      </c>
      <c r="O3124" s="4">
        <f>Table2[[#This Row],[Discount]]/100</f>
        <v>0</v>
      </c>
      <c r="P3124" s="4" t="str">
        <f>IF(Table2[[#This Row],[Discount%]]=0,"No Discount",
IF(Table2[[#This Row],[Discount%]]&lt;=0.1,"Medium Discount",
IF(Table2[[#This Row],[Discount%]]&lt;=0.2,"High Discount")))</f>
        <v>No Discount</v>
      </c>
      <c r="Q3124" s="9">
        <f>(Table2[Unit_Price]*Table2[Quantity])*(Table2[Discount]/100)</f>
        <v>0</v>
      </c>
      <c r="R3124" s="10">
        <v>91744</v>
      </c>
      <c r="S3124" s="10">
        <v>5678.96</v>
      </c>
      <c r="T3124" s="4">
        <f>Table2[Profit]/Table2[Sales]</f>
        <v>6.1900069759330309E-2</v>
      </c>
      <c r="U3124" t="s">
        <v>72</v>
      </c>
    </row>
    <row r="3125" spans="1:21" x14ac:dyDescent="0.35">
      <c r="A3125">
        <v>13338</v>
      </c>
      <c r="B3125" s="1">
        <v>45480</v>
      </c>
      <c r="C3125" s="2">
        <f>YEAR(Table2[Order Date])</f>
        <v>2024</v>
      </c>
      <c r="D3125" s="2" t="str">
        <f>TEXT(Table2[Order Date],"mmm")</f>
        <v>Jul</v>
      </c>
      <c r="E3125" t="s">
        <v>6166</v>
      </c>
      <c r="F3125" t="s">
        <v>40</v>
      </c>
      <c r="G3125" t="s">
        <v>41</v>
      </c>
      <c r="H3125" t="str">
        <f>VLOOKUP(Table2[[#This Row],[City]], Table46[], 2, FALSE)</f>
        <v>Maharashtra</v>
      </c>
      <c r="I3125" t="s">
        <v>69</v>
      </c>
      <c r="J3125" t="s">
        <v>70</v>
      </c>
      <c r="K3125" t="s">
        <v>6167</v>
      </c>
      <c r="L3125" s="2">
        <v>5</v>
      </c>
      <c r="M3125" s="11">
        <v>40388</v>
      </c>
      <c r="N3125" s="6">
        <v>15</v>
      </c>
      <c r="O3125" s="4">
        <f>Table2[[#This Row],[Discount]]/100</f>
        <v>0.15</v>
      </c>
      <c r="P3125" s="4" t="str">
        <f>IF(Table2[[#This Row],[Discount%]]=0,"No Discount",
IF(Table2[[#This Row],[Discount%]]&lt;=0.1,"Medium Discount",
IF(Table2[[#This Row],[Discount%]]&lt;=0.2,"High Discount")))</f>
        <v>High Discount</v>
      </c>
      <c r="Q3125" s="9">
        <f>(Table2[Unit_Price]*Table2[Quantity])*(Table2[Discount]/100)</f>
        <v>30291</v>
      </c>
      <c r="R3125" s="10">
        <v>171649</v>
      </c>
      <c r="S3125" s="10">
        <v>39986.99</v>
      </c>
      <c r="T3125" s="4">
        <f>Table2[Profit]/Table2[Sales]</f>
        <v>0.23295789663790642</v>
      </c>
      <c r="U3125" t="s">
        <v>33</v>
      </c>
    </row>
    <row r="3126" spans="1:21" x14ac:dyDescent="0.35">
      <c r="A3126">
        <v>13339</v>
      </c>
      <c r="B3126" s="1">
        <v>45778</v>
      </c>
      <c r="C3126" s="2">
        <f>YEAR(Table2[Order Date])</f>
        <v>2025</v>
      </c>
      <c r="D3126" s="2" t="str">
        <f>TEXT(Table2[Order Date],"mmm")</f>
        <v>May</v>
      </c>
      <c r="E3126" t="s">
        <v>6168</v>
      </c>
      <c r="F3126" t="s">
        <v>15</v>
      </c>
      <c r="G3126" t="s">
        <v>16</v>
      </c>
      <c r="H3126" t="str">
        <f>VLOOKUP(Table2[[#This Row],[City]], Table46[], 2, FALSE)</f>
        <v>Karnataka</v>
      </c>
      <c r="I3126" t="s">
        <v>17</v>
      </c>
      <c r="J3126" t="s">
        <v>18</v>
      </c>
      <c r="K3126" t="s">
        <v>515</v>
      </c>
      <c r="L3126" s="2">
        <v>5</v>
      </c>
      <c r="M3126" s="11">
        <v>53250</v>
      </c>
      <c r="N3126" s="6">
        <v>5</v>
      </c>
      <c r="O3126" s="4">
        <f>Table2[[#This Row],[Discount]]/100</f>
        <v>0.05</v>
      </c>
      <c r="P3126" s="4" t="str">
        <f>IF(Table2[[#This Row],[Discount%]]=0,"No Discount",
IF(Table2[[#This Row],[Discount%]]&lt;=0.1,"Medium Discount",
IF(Table2[[#This Row],[Discount%]]&lt;=0.2,"High Discount")))</f>
        <v>Medium Discount</v>
      </c>
      <c r="Q3126" s="9">
        <f>(Table2[Unit_Price]*Table2[Quantity])*(Table2[Discount]/100)</f>
        <v>13312.5</v>
      </c>
      <c r="R3126" s="10">
        <v>252937.5</v>
      </c>
      <c r="S3126" s="10">
        <v>61936.61</v>
      </c>
      <c r="T3126" s="4">
        <f>Table2[Profit]/Table2[Sales]</f>
        <v>0.24486922658759575</v>
      </c>
      <c r="U3126" t="s">
        <v>20</v>
      </c>
    </row>
    <row r="3127" spans="1:21" x14ac:dyDescent="0.35">
      <c r="A3127">
        <v>13340</v>
      </c>
      <c r="B3127" s="1">
        <v>45203</v>
      </c>
      <c r="C3127" s="2">
        <f>YEAR(Table2[Order Date])</f>
        <v>2023</v>
      </c>
      <c r="D3127" s="2" t="str">
        <f>TEXT(Table2[Order Date],"mmm")</f>
        <v>Oct</v>
      </c>
      <c r="E3127" t="s">
        <v>6169</v>
      </c>
      <c r="F3127" t="s">
        <v>15</v>
      </c>
      <c r="G3127" t="s">
        <v>68</v>
      </c>
      <c r="H3127" t="str">
        <f>VLOOKUP(Table2[[#This Row],[City]], Table46[], 2, FALSE)</f>
        <v>Telangana</v>
      </c>
      <c r="I3127" t="s">
        <v>30</v>
      </c>
      <c r="J3127" t="s">
        <v>227</v>
      </c>
      <c r="K3127" t="s">
        <v>6170</v>
      </c>
      <c r="L3127" s="2">
        <v>1</v>
      </c>
      <c r="M3127" s="11">
        <v>39026</v>
      </c>
      <c r="N3127" s="6">
        <v>0</v>
      </c>
      <c r="O3127" s="4">
        <f>Table2[[#This Row],[Discount]]/100</f>
        <v>0</v>
      </c>
      <c r="P3127" s="4" t="str">
        <f>IF(Table2[[#This Row],[Discount%]]=0,"No Discount",
IF(Table2[[#This Row],[Discount%]]&lt;=0.1,"Medium Discount",
IF(Table2[[#This Row],[Discount%]]&lt;=0.2,"High Discount")))</f>
        <v>No Discount</v>
      </c>
      <c r="Q3127" s="9">
        <f>(Table2[Unit_Price]*Table2[Quantity])*(Table2[Discount]/100)</f>
        <v>0</v>
      </c>
      <c r="R3127" s="10">
        <v>39026</v>
      </c>
      <c r="S3127" s="10">
        <v>6959.45</v>
      </c>
      <c r="T3127" s="4">
        <f>Table2[Profit]/Table2[Sales]</f>
        <v>0.17832855019730437</v>
      </c>
      <c r="U3127" t="s">
        <v>83</v>
      </c>
    </row>
    <row r="3128" spans="1:21" x14ac:dyDescent="0.35">
      <c r="A3128">
        <v>13341</v>
      </c>
      <c r="B3128" s="1">
        <v>45642</v>
      </c>
      <c r="C3128" s="2">
        <f>YEAR(Table2[Order Date])</f>
        <v>2024</v>
      </c>
      <c r="D3128" s="2" t="str">
        <f>TEXT(Table2[Order Date],"mmm")</f>
        <v>Dec</v>
      </c>
      <c r="E3128" t="s">
        <v>6171</v>
      </c>
      <c r="F3128" t="s">
        <v>22</v>
      </c>
      <c r="G3128" t="s">
        <v>167</v>
      </c>
      <c r="H3128" t="str">
        <f>VLOOKUP(Table2[[#This Row],[City]], Table46[], 2, FALSE)</f>
        <v>Punjab</v>
      </c>
      <c r="I3128" t="s">
        <v>69</v>
      </c>
      <c r="J3128" t="s">
        <v>123</v>
      </c>
      <c r="K3128" t="s">
        <v>6172</v>
      </c>
      <c r="L3128" s="2">
        <v>1</v>
      </c>
      <c r="M3128" s="11">
        <v>50440</v>
      </c>
      <c r="N3128" s="6">
        <v>20</v>
      </c>
      <c r="O3128" s="4">
        <f>Table2[[#This Row],[Discount]]/100</f>
        <v>0.2</v>
      </c>
      <c r="P3128" s="4" t="str">
        <f>IF(Table2[[#This Row],[Discount%]]=0,"No Discount",
IF(Table2[[#This Row],[Discount%]]&lt;=0.1,"Medium Discount",
IF(Table2[[#This Row],[Discount%]]&lt;=0.2,"High Discount")))</f>
        <v>High Discount</v>
      </c>
      <c r="Q3128" s="9">
        <f>(Table2[Unit_Price]*Table2[Quantity])*(Table2[Discount]/100)</f>
        <v>10088</v>
      </c>
      <c r="R3128" s="10">
        <v>40352</v>
      </c>
      <c r="S3128" s="10">
        <v>6953.96</v>
      </c>
      <c r="T3128" s="4">
        <f>Table2[Profit]/Table2[Sales]</f>
        <v>0.17233247422680412</v>
      </c>
      <c r="U3128" t="s">
        <v>20</v>
      </c>
    </row>
    <row r="3129" spans="1:21" x14ac:dyDescent="0.35">
      <c r="A3129">
        <v>13342</v>
      </c>
      <c r="B3129" s="1">
        <v>45603</v>
      </c>
      <c r="C3129" s="2">
        <f>YEAR(Table2[Order Date])</f>
        <v>2024</v>
      </c>
      <c r="D3129" s="2" t="str">
        <f>TEXT(Table2[Order Date],"mmm")</f>
        <v>Nov</v>
      </c>
      <c r="E3129" t="s">
        <v>6173</v>
      </c>
      <c r="F3129" t="s">
        <v>40</v>
      </c>
      <c r="G3129" t="s">
        <v>50</v>
      </c>
      <c r="H3129" t="str">
        <f>VLOOKUP(Table2[[#This Row],[City]], Table46[], 2, FALSE)</f>
        <v>Maharashtra</v>
      </c>
      <c r="I3129" t="s">
        <v>96</v>
      </c>
      <c r="J3129" t="s">
        <v>214</v>
      </c>
      <c r="K3129" t="s">
        <v>6174</v>
      </c>
      <c r="L3129" s="2">
        <v>1</v>
      </c>
      <c r="M3129" s="11">
        <v>40312</v>
      </c>
      <c r="N3129" s="6">
        <v>0</v>
      </c>
      <c r="O3129" s="4">
        <f>Table2[[#This Row],[Discount]]/100</f>
        <v>0</v>
      </c>
      <c r="P3129" s="4" t="str">
        <f>IF(Table2[[#This Row],[Discount%]]=0,"No Discount",
IF(Table2[[#This Row],[Discount%]]&lt;=0.1,"Medium Discount",
IF(Table2[[#This Row],[Discount%]]&lt;=0.2,"High Discount")))</f>
        <v>No Discount</v>
      </c>
      <c r="Q3129" s="9">
        <f>(Table2[Unit_Price]*Table2[Quantity])*(Table2[Discount]/100)</f>
        <v>0</v>
      </c>
      <c r="R3129" s="10">
        <v>40312</v>
      </c>
      <c r="S3129" s="10">
        <v>6247.19</v>
      </c>
      <c r="T3129" s="4">
        <f>Table2[Profit]/Table2[Sales]</f>
        <v>0.15497097638420321</v>
      </c>
      <c r="U3129" t="s">
        <v>83</v>
      </c>
    </row>
    <row r="3130" spans="1:21" x14ac:dyDescent="0.35">
      <c r="A3130">
        <v>13343</v>
      </c>
      <c r="B3130" s="1">
        <v>45553</v>
      </c>
      <c r="C3130" s="2">
        <f>YEAR(Table2[Order Date])</f>
        <v>2024</v>
      </c>
      <c r="D3130" s="2" t="str">
        <f>TEXT(Table2[Order Date],"mmm")</f>
        <v>Sep</v>
      </c>
      <c r="E3130" t="s">
        <v>6175</v>
      </c>
      <c r="F3130" t="s">
        <v>15</v>
      </c>
      <c r="G3130" t="s">
        <v>147</v>
      </c>
      <c r="H3130" t="str">
        <f>VLOOKUP(Table2[[#This Row],[City]], Table46[], 2, FALSE)</f>
        <v>Kerala</v>
      </c>
      <c r="I3130" t="s">
        <v>96</v>
      </c>
      <c r="J3130" t="s">
        <v>97</v>
      </c>
      <c r="K3130" t="s">
        <v>6176</v>
      </c>
      <c r="L3130" s="2">
        <v>2</v>
      </c>
      <c r="M3130" s="11">
        <v>12389</v>
      </c>
      <c r="N3130" s="6">
        <v>0</v>
      </c>
      <c r="O3130" s="4">
        <f>Table2[[#This Row],[Discount]]/100</f>
        <v>0</v>
      </c>
      <c r="P3130" s="4" t="str">
        <f>IF(Table2[[#This Row],[Discount%]]=0,"No Discount",
IF(Table2[[#This Row],[Discount%]]&lt;=0.1,"Medium Discount",
IF(Table2[[#This Row],[Discount%]]&lt;=0.2,"High Discount")))</f>
        <v>No Discount</v>
      </c>
      <c r="Q3130" s="9">
        <f>(Table2[Unit_Price]*Table2[Quantity])*(Table2[Discount]/100)</f>
        <v>0</v>
      </c>
      <c r="R3130" s="10">
        <v>24778</v>
      </c>
      <c r="S3130" s="10">
        <v>2842.74</v>
      </c>
      <c r="T3130" s="4">
        <f>Table2[Profit]/Table2[Sales]</f>
        <v>0.1147283880862055</v>
      </c>
      <c r="U3130" t="s">
        <v>72</v>
      </c>
    </row>
    <row r="3131" spans="1:21" x14ac:dyDescent="0.35">
      <c r="A3131">
        <v>13344</v>
      </c>
      <c r="B3131" s="1">
        <v>45524</v>
      </c>
      <c r="C3131" s="2">
        <f>YEAR(Table2[Order Date])</f>
        <v>2024</v>
      </c>
      <c r="D3131" s="2" t="str">
        <f>TEXT(Table2[Order Date],"mmm")</f>
        <v>Aug</v>
      </c>
      <c r="E3131" t="s">
        <v>6177</v>
      </c>
      <c r="F3131" t="s">
        <v>15</v>
      </c>
      <c r="G3131" t="s">
        <v>147</v>
      </c>
      <c r="H3131" t="str">
        <f>VLOOKUP(Table2[[#This Row],[City]], Table46[], 2, FALSE)</f>
        <v>Kerala</v>
      </c>
      <c r="I3131" t="s">
        <v>86</v>
      </c>
      <c r="J3131" t="s">
        <v>90</v>
      </c>
      <c r="K3131" t="s">
        <v>6178</v>
      </c>
      <c r="L3131" s="2">
        <v>2</v>
      </c>
      <c r="M3131" s="11">
        <v>77134</v>
      </c>
      <c r="N3131" s="6">
        <v>0</v>
      </c>
      <c r="O3131" s="4">
        <f>Table2[[#This Row],[Discount]]/100</f>
        <v>0</v>
      </c>
      <c r="P3131" s="4" t="str">
        <f>IF(Table2[[#This Row],[Discount%]]=0,"No Discount",
IF(Table2[[#This Row],[Discount%]]&lt;=0.1,"Medium Discount",
IF(Table2[[#This Row],[Discount%]]&lt;=0.2,"High Discount")))</f>
        <v>No Discount</v>
      </c>
      <c r="Q3131" s="9">
        <f>(Table2[Unit_Price]*Table2[Quantity])*(Table2[Discount]/100)</f>
        <v>0</v>
      </c>
      <c r="R3131" s="10">
        <v>154268</v>
      </c>
      <c r="S3131" s="10">
        <v>23295.77</v>
      </c>
      <c r="T3131" s="4">
        <f>Table2[Profit]/Table2[Sales]</f>
        <v>0.15100843985790963</v>
      </c>
      <c r="U3131" t="s">
        <v>20</v>
      </c>
    </row>
    <row r="3132" spans="1:21" x14ac:dyDescent="0.35">
      <c r="A3132">
        <v>13345</v>
      </c>
      <c r="B3132" s="1">
        <v>45659</v>
      </c>
      <c r="C3132" s="2">
        <f>YEAR(Table2[Order Date])</f>
        <v>2025</v>
      </c>
      <c r="D3132" s="2" t="str">
        <f>TEXT(Table2[Order Date],"mmm")</f>
        <v>Jan</v>
      </c>
      <c r="E3132" t="s">
        <v>6179</v>
      </c>
      <c r="F3132" t="s">
        <v>22</v>
      </c>
      <c r="G3132" t="s">
        <v>167</v>
      </c>
      <c r="H3132" t="str">
        <f>VLOOKUP(Table2[[#This Row],[City]], Table46[], 2, FALSE)</f>
        <v>Punjab</v>
      </c>
      <c r="I3132" t="s">
        <v>30</v>
      </c>
      <c r="J3132" t="s">
        <v>227</v>
      </c>
      <c r="K3132" t="s">
        <v>6180</v>
      </c>
      <c r="L3132" s="2">
        <v>3</v>
      </c>
      <c r="M3132" s="11">
        <v>33341</v>
      </c>
      <c r="N3132" s="6">
        <v>10</v>
      </c>
      <c r="O3132" s="4">
        <f>Table2[[#This Row],[Discount]]/100</f>
        <v>0.1</v>
      </c>
      <c r="P3132" s="4" t="str">
        <f>IF(Table2[[#This Row],[Discount%]]=0,"No Discount",
IF(Table2[[#This Row],[Discount%]]&lt;=0.1,"Medium Discount",
IF(Table2[[#This Row],[Discount%]]&lt;=0.2,"High Discount")))</f>
        <v>Medium Discount</v>
      </c>
      <c r="Q3132" s="9">
        <f>(Table2[Unit_Price]*Table2[Quantity])*(Table2[Discount]/100)</f>
        <v>10002.300000000001</v>
      </c>
      <c r="R3132" s="10">
        <v>90020.7</v>
      </c>
      <c r="S3132" s="10">
        <v>11939.1</v>
      </c>
      <c r="T3132" s="4">
        <f>Table2[Profit]/Table2[Sales]</f>
        <v>0.13262616264925733</v>
      </c>
      <c r="U3132" t="s">
        <v>38</v>
      </c>
    </row>
    <row r="3133" spans="1:21" x14ac:dyDescent="0.35">
      <c r="A3133">
        <v>13346</v>
      </c>
      <c r="B3133" s="1">
        <v>45488</v>
      </c>
      <c r="C3133" s="2">
        <f>YEAR(Table2[Order Date])</f>
        <v>2024</v>
      </c>
      <c r="D3133" s="2" t="str">
        <f>TEXT(Table2[Order Date],"mmm")</f>
        <v>Jul</v>
      </c>
      <c r="E3133" t="s">
        <v>6181</v>
      </c>
      <c r="F3133" t="s">
        <v>40</v>
      </c>
      <c r="G3133" t="s">
        <v>103</v>
      </c>
      <c r="H3133" t="str">
        <f>VLOOKUP(Table2[[#This Row],[City]], Table46[], 2, FALSE)</f>
        <v>Gujarat</v>
      </c>
      <c r="I3133" t="s">
        <v>17</v>
      </c>
      <c r="J3133" t="s">
        <v>18</v>
      </c>
      <c r="K3133" t="s">
        <v>6182</v>
      </c>
      <c r="L3133" s="2">
        <v>3</v>
      </c>
      <c r="M3133" s="11">
        <v>21603</v>
      </c>
      <c r="N3133" s="6">
        <v>0</v>
      </c>
      <c r="O3133" s="4">
        <f>Table2[[#This Row],[Discount]]/100</f>
        <v>0</v>
      </c>
      <c r="P3133" s="4" t="str">
        <f>IF(Table2[[#This Row],[Discount%]]=0,"No Discount",
IF(Table2[[#This Row],[Discount%]]&lt;=0.1,"Medium Discount",
IF(Table2[[#This Row],[Discount%]]&lt;=0.2,"High Discount")))</f>
        <v>No Discount</v>
      </c>
      <c r="Q3133" s="9">
        <f>(Table2[Unit_Price]*Table2[Quantity])*(Table2[Discount]/100)</f>
        <v>0</v>
      </c>
      <c r="R3133" s="10">
        <v>64809</v>
      </c>
      <c r="S3133" s="10">
        <v>13508.88</v>
      </c>
      <c r="T3133" s="4">
        <f>Table2[Profit]/Table2[Sales]</f>
        <v>0.20844142017312409</v>
      </c>
      <c r="U3133" t="s">
        <v>20</v>
      </c>
    </row>
    <row r="3134" spans="1:21" x14ac:dyDescent="0.35">
      <c r="A3134">
        <v>13347</v>
      </c>
      <c r="B3134" s="1">
        <v>45857</v>
      </c>
      <c r="C3134" s="2">
        <f>YEAR(Table2[Order Date])</f>
        <v>2025</v>
      </c>
      <c r="D3134" s="2" t="str">
        <f>TEXT(Table2[Order Date],"mmm")</f>
        <v>Jul</v>
      </c>
      <c r="E3134" t="s">
        <v>6183</v>
      </c>
      <c r="F3134" t="s">
        <v>22</v>
      </c>
      <c r="G3134" t="s">
        <v>167</v>
      </c>
      <c r="H3134" t="str">
        <f>VLOOKUP(Table2[[#This Row],[City]], Table46[], 2, FALSE)</f>
        <v>Punjab</v>
      </c>
      <c r="I3134" t="s">
        <v>86</v>
      </c>
      <c r="J3134" t="s">
        <v>87</v>
      </c>
      <c r="K3134" t="s">
        <v>2274</v>
      </c>
      <c r="L3134" s="2">
        <v>5</v>
      </c>
      <c r="M3134" s="11">
        <v>58293</v>
      </c>
      <c r="N3134" s="6">
        <v>20</v>
      </c>
      <c r="O3134" s="4">
        <f>Table2[[#This Row],[Discount]]/100</f>
        <v>0.2</v>
      </c>
      <c r="P3134" s="4" t="str">
        <f>IF(Table2[[#This Row],[Discount%]]=0,"No Discount",
IF(Table2[[#This Row],[Discount%]]&lt;=0.1,"Medium Discount",
IF(Table2[[#This Row],[Discount%]]&lt;=0.2,"High Discount")))</f>
        <v>High Discount</v>
      </c>
      <c r="Q3134" s="9">
        <f>(Table2[Unit_Price]*Table2[Quantity])*(Table2[Discount]/100)</f>
        <v>58293</v>
      </c>
      <c r="R3134" s="10">
        <v>233172</v>
      </c>
      <c r="S3134" s="10">
        <v>45500.62</v>
      </c>
      <c r="T3134" s="4">
        <f>Table2[Profit]/Table2[Sales]</f>
        <v>0.19513758084161051</v>
      </c>
      <c r="U3134" t="s">
        <v>33</v>
      </c>
    </row>
    <row r="3135" spans="1:21" x14ac:dyDescent="0.35">
      <c r="A3135">
        <v>13348</v>
      </c>
      <c r="B3135" s="1">
        <v>45538</v>
      </c>
      <c r="C3135" s="2">
        <f>YEAR(Table2[Order Date])</f>
        <v>2024</v>
      </c>
      <c r="D3135" s="2" t="str">
        <f>TEXT(Table2[Order Date],"mmm")</f>
        <v>Sep</v>
      </c>
      <c r="E3135" t="s">
        <v>6184</v>
      </c>
      <c r="F3135" t="s">
        <v>22</v>
      </c>
      <c r="G3135" t="s">
        <v>54</v>
      </c>
      <c r="H3135" t="str">
        <f>VLOOKUP(Table2[[#This Row],[City]], Table46[], 2, FALSE)</f>
        <v>Uttar Pradesh</v>
      </c>
      <c r="I3135" t="s">
        <v>96</v>
      </c>
      <c r="J3135" t="s">
        <v>183</v>
      </c>
      <c r="K3135" t="s">
        <v>6185</v>
      </c>
      <c r="L3135" s="2">
        <v>4</v>
      </c>
      <c r="M3135" s="11">
        <v>67065</v>
      </c>
      <c r="N3135" s="6">
        <v>0</v>
      </c>
      <c r="O3135" s="4">
        <f>Table2[[#This Row],[Discount]]/100</f>
        <v>0</v>
      </c>
      <c r="P3135" s="4" t="str">
        <f>IF(Table2[[#This Row],[Discount%]]=0,"No Discount",
IF(Table2[[#This Row],[Discount%]]&lt;=0.1,"Medium Discount",
IF(Table2[[#This Row],[Discount%]]&lt;=0.2,"High Discount")))</f>
        <v>No Discount</v>
      </c>
      <c r="Q3135" s="9">
        <f>(Table2[Unit_Price]*Table2[Quantity])*(Table2[Discount]/100)</f>
        <v>0</v>
      </c>
      <c r="R3135" s="10">
        <v>268260</v>
      </c>
      <c r="S3135" s="10">
        <v>17206.02</v>
      </c>
      <c r="T3135" s="4">
        <f>Table2[Profit]/Table2[Sales]</f>
        <v>6.4139342428986806E-2</v>
      </c>
      <c r="U3135" t="s">
        <v>33</v>
      </c>
    </row>
    <row r="3136" spans="1:21" x14ac:dyDescent="0.35">
      <c r="A3136">
        <v>13349</v>
      </c>
      <c r="B3136" s="1">
        <v>45538</v>
      </c>
      <c r="C3136" s="2">
        <f>YEAR(Table2[Order Date])</f>
        <v>2024</v>
      </c>
      <c r="D3136" s="2" t="str">
        <f>TEXT(Table2[Order Date],"mmm")</f>
        <v>Sep</v>
      </c>
      <c r="E3136" t="s">
        <v>6186</v>
      </c>
      <c r="F3136" t="s">
        <v>15</v>
      </c>
      <c r="G3136" t="s">
        <v>16</v>
      </c>
      <c r="H3136" t="str">
        <f>VLOOKUP(Table2[[#This Row],[City]], Table46[], 2, FALSE)</f>
        <v>Karnataka</v>
      </c>
      <c r="I3136" t="s">
        <v>86</v>
      </c>
      <c r="J3136" t="s">
        <v>87</v>
      </c>
      <c r="K3136" t="s">
        <v>2815</v>
      </c>
      <c r="L3136" s="2">
        <v>5</v>
      </c>
      <c r="M3136" s="11">
        <v>23348</v>
      </c>
      <c r="N3136" s="6">
        <v>10</v>
      </c>
      <c r="O3136" s="4">
        <f>Table2[[#This Row],[Discount]]/100</f>
        <v>0.1</v>
      </c>
      <c r="P3136" s="4" t="str">
        <f>IF(Table2[[#This Row],[Discount%]]=0,"No Discount",
IF(Table2[[#This Row],[Discount%]]&lt;=0.1,"Medium Discount",
IF(Table2[[#This Row],[Discount%]]&lt;=0.2,"High Discount")))</f>
        <v>Medium Discount</v>
      </c>
      <c r="Q3136" s="9">
        <f>(Table2[Unit_Price]*Table2[Quantity])*(Table2[Discount]/100)</f>
        <v>11674</v>
      </c>
      <c r="R3136" s="10">
        <v>105066</v>
      </c>
      <c r="S3136" s="10">
        <v>9433.1299999999992</v>
      </c>
      <c r="T3136" s="4">
        <f>Table2[Profit]/Table2[Sales]</f>
        <v>8.9782898368644462E-2</v>
      </c>
      <c r="U3136" t="s">
        <v>72</v>
      </c>
    </row>
    <row r="3137" spans="1:21" x14ac:dyDescent="0.35">
      <c r="A3137">
        <v>13350</v>
      </c>
      <c r="B3137" s="1">
        <v>45810</v>
      </c>
      <c r="C3137" s="2">
        <f>YEAR(Table2[Order Date])</f>
        <v>2025</v>
      </c>
      <c r="D3137" s="2" t="str">
        <f>TEXT(Table2[Order Date],"mmm")</f>
        <v>Jun</v>
      </c>
      <c r="E3137" t="s">
        <v>6187</v>
      </c>
      <c r="F3137" t="s">
        <v>28</v>
      </c>
      <c r="G3137" t="s">
        <v>35</v>
      </c>
      <c r="H3137" t="str">
        <f>VLOOKUP(Table2[[#This Row],[City]], Table46[], 2, FALSE)</f>
        <v>West Bengal</v>
      </c>
      <c r="I3137" t="s">
        <v>24</v>
      </c>
      <c r="J3137" t="s">
        <v>36</v>
      </c>
      <c r="K3137" t="s">
        <v>6188</v>
      </c>
      <c r="L3137" s="2">
        <v>3</v>
      </c>
      <c r="M3137" s="11">
        <v>76247</v>
      </c>
      <c r="N3137" s="6">
        <v>15</v>
      </c>
      <c r="O3137" s="4">
        <f>Table2[[#This Row],[Discount]]/100</f>
        <v>0.15</v>
      </c>
      <c r="P3137" s="4" t="str">
        <f>IF(Table2[[#This Row],[Discount%]]=0,"No Discount",
IF(Table2[[#This Row],[Discount%]]&lt;=0.1,"Medium Discount",
IF(Table2[[#This Row],[Discount%]]&lt;=0.2,"High Discount")))</f>
        <v>High Discount</v>
      </c>
      <c r="Q3137" s="9">
        <f>(Table2[Unit_Price]*Table2[Quantity])*(Table2[Discount]/100)</f>
        <v>34311.15</v>
      </c>
      <c r="R3137" s="10">
        <v>194429.85</v>
      </c>
      <c r="S3137" s="10">
        <v>11104.88</v>
      </c>
      <c r="T3137" s="4">
        <f>Table2[Profit]/Table2[Sales]</f>
        <v>5.7115098324665679E-2</v>
      </c>
      <c r="U3137" t="s">
        <v>83</v>
      </c>
    </row>
    <row r="3138" spans="1:21" x14ac:dyDescent="0.35">
      <c r="A3138">
        <v>13351</v>
      </c>
      <c r="B3138" s="1">
        <v>45865</v>
      </c>
      <c r="C3138" s="2">
        <f>YEAR(Table2[Order Date])</f>
        <v>2025</v>
      </c>
      <c r="D3138" s="2" t="str">
        <f>TEXT(Table2[Order Date],"mmm")</f>
        <v>Jul</v>
      </c>
      <c r="E3138" t="s">
        <v>6189</v>
      </c>
      <c r="F3138" t="s">
        <v>40</v>
      </c>
      <c r="G3138" t="s">
        <v>41</v>
      </c>
      <c r="H3138" t="str">
        <f>VLOOKUP(Table2[[#This Row],[City]], Table46[], 2, FALSE)</f>
        <v>Maharashtra</v>
      </c>
      <c r="I3138" t="s">
        <v>86</v>
      </c>
      <c r="J3138" t="s">
        <v>118</v>
      </c>
      <c r="K3138" t="s">
        <v>6190</v>
      </c>
      <c r="L3138" s="2">
        <v>4</v>
      </c>
      <c r="M3138" s="11">
        <v>31052</v>
      </c>
      <c r="N3138" s="6">
        <v>15</v>
      </c>
      <c r="O3138" s="4">
        <f>Table2[[#This Row],[Discount]]/100</f>
        <v>0.15</v>
      </c>
      <c r="P3138" s="4" t="str">
        <f>IF(Table2[[#This Row],[Discount%]]=0,"No Discount",
IF(Table2[[#This Row],[Discount%]]&lt;=0.1,"Medium Discount",
IF(Table2[[#This Row],[Discount%]]&lt;=0.2,"High Discount")))</f>
        <v>High Discount</v>
      </c>
      <c r="Q3138" s="9">
        <f>(Table2[Unit_Price]*Table2[Quantity])*(Table2[Discount]/100)</f>
        <v>18631.2</v>
      </c>
      <c r="R3138" s="10">
        <v>105576.8</v>
      </c>
      <c r="S3138" s="10">
        <v>13192.73</v>
      </c>
      <c r="T3138" s="4">
        <f>Table2[Profit]/Table2[Sales]</f>
        <v>0.12495860833061809</v>
      </c>
      <c r="U3138" t="s">
        <v>38</v>
      </c>
    </row>
    <row r="3139" spans="1:21" x14ac:dyDescent="0.35">
      <c r="A3139">
        <v>13352</v>
      </c>
      <c r="B3139" s="1">
        <v>45663</v>
      </c>
      <c r="C3139" s="2">
        <f>YEAR(Table2[Order Date])</f>
        <v>2025</v>
      </c>
      <c r="D3139" s="2" t="str">
        <f>TEXT(Table2[Order Date],"mmm")</f>
        <v>Jan</v>
      </c>
      <c r="E3139" t="s">
        <v>6191</v>
      </c>
      <c r="F3139" t="s">
        <v>22</v>
      </c>
      <c r="G3139" t="s">
        <v>167</v>
      </c>
      <c r="H3139" t="str">
        <f>VLOOKUP(Table2[[#This Row],[City]], Table46[], 2, FALSE)</f>
        <v>Punjab</v>
      </c>
      <c r="I3139" t="s">
        <v>129</v>
      </c>
      <c r="J3139" t="s">
        <v>130</v>
      </c>
      <c r="K3139" t="s">
        <v>6192</v>
      </c>
      <c r="L3139" s="2">
        <v>4</v>
      </c>
      <c r="M3139" s="11">
        <v>32469</v>
      </c>
      <c r="N3139" s="6">
        <v>15</v>
      </c>
      <c r="O3139" s="4">
        <f>Table2[[#This Row],[Discount]]/100</f>
        <v>0.15</v>
      </c>
      <c r="P3139" s="4" t="str">
        <f>IF(Table2[[#This Row],[Discount%]]=0,"No Discount",
IF(Table2[[#This Row],[Discount%]]&lt;=0.1,"Medium Discount",
IF(Table2[[#This Row],[Discount%]]&lt;=0.2,"High Discount")))</f>
        <v>High Discount</v>
      </c>
      <c r="Q3139" s="9">
        <f>(Table2[Unit_Price]*Table2[Quantity])*(Table2[Discount]/100)</f>
        <v>19481.399999999998</v>
      </c>
      <c r="R3139" s="10">
        <v>110394.6</v>
      </c>
      <c r="S3139" s="10">
        <v>17770.580000000002</v>
      </c>
      <c r="T3139" s="4">
        <f>Table2[Profit]/Table2[Sales]</f>
        <v>0.16097327224338873</v>
      </c>
      <c r="U3139" t="s">
        <v>38</v>
      </c>
    </row>
    <row r="3140" spans="1:21" x14ac:dyDescent="0.35">
      <c r="A3140">
        <v>13353</v>
      </c>
      <c r="B3140" s="1">
        <v>45214</v>
      </c>
      <c r="C3140" s="2">
        <f>YEAR(Table2[Order Date])</f>
        <v>2023</v>
      </c>
      <c r="D3140" s="2" t="str">
        <f>TEXT(Table2[Order Date],"mmm")</f>
        <v>Oct</v>
      </c>
      <c r="E3140" t="s">
        <v>6193</v>
      </c>
      <c r="F3140" t="s">
        <v>22</v>
      </c>
      <c r="G3140" t="s">
        <v>167</v>
      </c>
      <c r="H3140" t="str">
        <f>VLOOKUP(Table2[[#This Row],[City]], Table46[], 2, FALSE)</f>
        <v>Punjab</v>
      </c>
      <c r="I3140" t="s">
        <v>86</v>
      </c>
      <c r="J3140" t="s">
        <v>87</v>
      </c>
      <c r="K3140" t="s">
        <v>6194</v>
      </c>
      <c r="L3140" s="2">
        <v>5</v>
      </c>
      <c r="M3140" s="11">
        <v>77286</v>
      </c>
      <c r="N3140" s="6">
        <v>10</v>
      </c>
      <c r="O3140" s="4">
        <f>Table2[[#This Row],[Discount]]/100</f>
        <v>0.1</v>
      </c>
      <c r="P3140" s="4" t="str">
        <f>IF(Table2[[#This Row],[Discount%]]=0,"No Discount",
IF(Table2[[#This Row],[Discount%]]&lt;=0.1,"Medium Discount",
IF(Table2[[#This Row],[Discount%]]&lt;=0.2,"High Discount")))</f>
        <v>Medium Discount</v>
      </c>
      <c r="Q3140" s="9">
        <f>(Table2[Unit_Price]*Table2[Quantity])*(Table2[Discount]/100)</f>
        <v>38643</v>
      </c>
      <c r="R3140" s="10">
        <v>347787</v>
      </c>
      <c r="S3140" s="10">
        <v>51062.36</v>
      </c>
      <c r="T3140" s="4">
        <f>Table2[Profit]/Table2[Sales]</f>
        <v>0.14682078398560039</v>
      </c>
      <c r="U3140" t="s">
        <v>72</v>
      </c>
    </row>
    <row r="3141" spans="1:21" x14ac:dyDescent="0.35">
      <c r="A3141">
        <v>13354</v>
      </c>
      <c r="B3141" s="1">
        <v>45611</v>
      </c>
      <c r="C3141" s="2">
        <f>YEAR(Table2[Order Date])</f>
        <v>2024</v>
      </c>
      <c r="D3141" s="2" t="str">
        <f>TEXT(Table2[Order Date],"mmm")</f>
        <v>Nov</v>
      </c>
      <c r="E3141" t="s">
        <v>6195</v>
      </c>
      <c r="F3141" t="s">
        <v>40</v>
      </c>
      <c r="G3141" t="s">
        <v>103</v>
      </c>
      <c r="H3141" t="str">
        <f>VLOOKUP(Table2[[#This Row],[City]], Table46[], 2, FALSE)</f>
        <v>Gujarat</v>
      </c>
      <c r="I3141" t="s">
        <v>17</v>
      </c>
      <c r="J3141" t="s">
        <v>111</v>
      </c>
      <c r="K3141" t="s">
        <v>6033</v>
      </c>
      <c r="L3141" s="2">
        <v>5</v>
      </c>
      <c r="M3141" s="11">
        <v>15893</v>
      </c>
      <c r="N3141" s="6">
        <v>0</v>
      </c>
      <c r="O3141" s="4">
        <f>Table2[[#This Row],[Discount]]/100</f>
        <v>0</v>
      </c>
      <c r="P3141" s="4" t="str">
        <f>IF(Table2[[#This Row],[Discount%]]=0,"No Discount",
IF(Table2[[#This Row],[Discount%]]&lt;=0.1,"Medium Discount",
IF(Table2[[#This Row],[Discount%]]&lt;=0.2,"High Discount")))</f>
        <v>No Discount</v>
      </c>
      <c r="Q3141" s="9">
        <f>(Table2[Unit_Price]*Table2[Quantity])*(Table2[Discount]/100)</f>
        <v>0</v>
      </c>
      <c r="R3141" s="10">
        <v>79465</v>
      </c>
      <c r="S3141" s="10">
        <v>13889.37</v>
      </c>
      <c r="T3141" s="4">
        <f>Table2[Profit]/Table2[Sales]</f>
        <v>0.17478600641791986</v>
      </c>
      <c r="U3141" t="s">
        <v>33</v>
      </c>
    </row>
    <row r="3142" spans="1:21" x14ac:dyDescent="0.35">
      <c r="A3142">
        <v>13355</v>
      </c>
      <c r="B3142" s="1">
        <v>45247</v>
      </c>
      <c r="C3142" s="2">
        <f>YEAR(Table2[Order Date])</f>
        <v>2023</v>
      </c>
      <c r="D3142" s="2" t="str">
        <f>TEXT(Table2[Order Date],"mmm")</f>
        <v>Nov</v>
      </c>
      <c r="E3142" t="s">
        <v>6196</v>
      </c>
      <c r="F3142" t="s">
        <v>15</v>
      </c>
      <c r="G3142" t="s">
        <v>68</v>
      </c>
      <c r="H3142" t="str">
        <f>VLOOKUP(Table2[[#This Row],[City]], Table46[], 2, FALSE)</f>
        <v>Telangana</v>
      </c>
      <c r="I3142" t="s">
        <v>30</v>
      </c>
      <c r="J3142" t="s">
        <v>227</v>
      </c>
      <c r="K3142" t="s">
        <v>6197</v>
      </c>
      <c r="L3142" s="2">
        <v>2</v>
      </c>
      <c r="M3142" s="11">
        <v>483</v>
      </c>
      <c r="N3142" s="6">
        <v>5</v>
      </c>
      <c r="O3142" s="4">
        <f>Table2[[#This Row],[Discount]]/100</f>
        <v>0.05</v>
      </c>
      <c r="P3142" s="4" t="str">
        <f>IF(Table2[[#This Row],[Discount%]]=0,"No Discount",
IF(Table2[[#This Row],[Discount%]]&lt;=0.1,"Medium Discount",
IF(Table2[[#This Row],[Discount%]]&lt;=0.2,"High Discount")))</f>
        <v>Medium Discount</v>
      </c>
      <c r="Q3142" s="9">
        <f>(Table2[Unit_Price]*Table2[Quantity])*(Table2[Discount]/100)</f>
        <v>48.300000000000004</v>
      </c>
      <c r="R3142" s="10">
        <v>917.7</v>
      </c>
      <c r="S3142" s="10">
        <v>154.02000000000001</v>
      </c>
      <c r="T3142" s="4">
        <f>Table2[Profit]/Table2[Sales]</f>
        <v>0.16783262504086302</v>
      </c>
      <c r="U3142" t="s">
        <v>72</v>
      </c>
    </row>
    <row r="3143" spans="1:21" x14ac:dyDescent="0.35">
      <c r="A3143">
        <v>13356</v>
      </c>
      <c r="B3143" s="1">
        <v>45509</v>
      </c>
      <c r="C3143" s="2">
        <f>YEAR(Table2[Order Date])</f>
        <v>2024</v>
      </c>
      <c r="D3143" s="2" t="str">
        <f>TEXT(Table2[Order Date],"mmm")</f>
        <v>Aug</v>
      </c>
      <c r="E3143" t="s">
        <v>6198</v>
      </c>
      <c r="F3143" t="s">
        <v>15</v>
      </c>
      <c r="G3143" t="s">
        <v>16</v>
      </c>
      <c r="H3143" t="str">
        <f>VLOOKUP(Table2[[#This Row],[City]], Table46[], 2, FALSE)</f>
        <v>Karnataka</v>
      </c>
      <c r="I3143" t="s">
        <v>86</v>
      </c>
      <c r="J3143" t="s">
        <v>171</v>
      </c>
      <c r="K3143" t="s">
        <v>6199</v>
      </c>
      <c r="L3143" s="2">
        <v>5</v>
      </c>
      <c r="M3143" s="11">
        <v>53165</v>
      </c>
      <c r="N3143" s="6">
        <v>20</v>
      </c>
      <c r="O3143" s="4">
        <f>Table2[[#This Row],[Discount]]/100</f>
        <v>0.2</v>
      </c>
      <c r="P3143" s="4" t="str">
        <f>IF(Table2[[#This Row],[Discount%]]=0,"No Discount",
IF(Table2[[#This Row],[Discount%]]&lt;=0.1,"Medium Discount",
IF(Table2[[#This Row],[Discount%]]&lt;=0.2,"High Discount")))</f>
        <v>High Discount</v>
      </c>
      <c r="Q3143" s="9">
        <f>(Table2[Unit_Price]*Table2[Quantity])*(Table2[Discount]/100)</f>
        <v>53165</v>
      </c>
      <c r="R3143" s="10">
        <v>212660</v>
      </c>
      <c r="S3143" s="10">
        <v>26272.47</v>
      </c>
      <c r="T3143" s="4">
        <f>Table2[Profit]/Table2[Sales]</f>
        <v>0.12354213298222515</v>
      </c>
      <c r="U3143" t="s">
        <v>38</v>
      </c>
    </row>
    <row r="3144" spans="1:21" x14ac:dyDescent="0.35">
      <c r="A3144">
        <v>13357</v>
      </c>
      <c r="B3144" s="1">
        <v>45439</v>
      </c>
      <c r="C3144" s="2">
        <f>YEAR(Table2[Order Date])</f>
        <v>2024</v>
      </c>
      <c r="D3144" s="2" t="str">
        <f>TEXT(Table2[Order Date],"mmm")</f>
        <v>May</v>
      </c>
      <c r="E3144" t="s">
        <v>6200</v>
      </c>
      <c r="F3144" t="s">
        <v>22</v>
      </c>
      <c r="G3144" t="s">
        <v>54</v>
      </c>
      <c r="H3144" t="str">
        <f>VLOOKUP(Table2[[#This Row],[City]], Table46[], 2, FALSE)</f>
        <v>Uttar Pradesh</v>
      </c>
      <c r="I3144" t="s">
        <v>69</v>
      </c>
      <c r="J3144" t="s">
        <v>151</v>
      </c>
      <c r="K3144" t="s">
        <v>6201</v>
      </c>
      <c r="L3144" s="2">
        <v>4</v>
      </c>
      <c r="M3144" s="11">
        <v>9894</v>
      </c>
      <c r="N3144" s="6">
        <v>0</v>
      </c>
      <c r="O3144" s="4">
        <f>Table2[[#This Row],[Discount]]/100</f>
        <v>0</v>
      </c>
      <c r="P3144" s="4" t="str">
        <f>IF(Table2[[#This Row],[Discount%]]=0,"No Discount",
IF(Table2[[#This Row],[Discount%]]&lt;=0.1,"Medium Discount",
IF(Table2[[#This Row],[Discount%]]&lt;=0.2,"High Discount")))</f>
        <v>No Discount</v>
      </c>
      <c r="Q3144" s="9">
        <f>(Table2[Unit_Price]*Table2[Quantity])*(Table2[Discount]/100)</f>
        <v>0</v>
      </c>
      <c r="R3144" s="10">
        <v>39576</v>
      </c>
      <c r="S3144" s="10">
        <v>6562.33</v>
      </c>
      <c r="T3144" s="4">
        <f>Table2[Profit]/Table2[Sales]</f>
        <v>0.16581589852435819</v>
      </c>
      <c r="U3144" t="s">
        <v>83</v>
      </c>
    </row>
    <row r="3145" spans="1:21" x14ac:dyDescent="0.35">
      <c r="A3145">
        <v>13358</v>
      </c>
      <c r="B3145" s="1">
        <v>45828</v>
      </c>
      <c r="C3145" s="2">
        <f>YEAR(Table2[Order Date])</f>
        <v>2025</v>
      </c>
      <c r="D3145" s="2" t="str">
        <f>TEXT(Table2[Order Date],"mmm")</f>
        <v>Jun</v>
      </c>
      <c r="E3145" t="s">
        <v>6202</v>
      </c>
      <c r="F3145" t="s">
        <v>40</v>
      </c>
      <c r="G3145" t="s">
        <v>103</v>
      </c>
      <c r="H3145" t="str">
        <f>VLOOKUP(Table2[[#This Row],[City]], Table46[], 2, FALSE)</f>
        <v>Gujarat</v>
      </c>
      <c r="I3145" t="s">
        <v>129</v>
      </c>
      <c r="J3145" t="s">
        <v>148</v>
      </c>
      <c r="K3145" t="s">
        <v>5517</v>
      </c>
      <c r="L3145" s="2">
        <v>1</v>
      </c>
      <c r="M3145" s="11">
        <v>67215</v>
      </c>
      <c r="N3145" s="6">
        <v>10</v>
      </c>
      <c r="O3145" s="4">
        <f>Table2[[#This Row],[Discount]]/100</f>
        <v>0.1</v>
      </c>
      <c r="P3145" s="4" t="str">
        <f>IF(Table2[[#This Row],[Discount%]]=0,"No Discount",
IF(Table2[[#This Row],[Discount%]]&lt;=0.1,"Medium Discount",
IF(Table2[[#This Row],[Discount%]]&lt;=0.2,"High Discount")))</f>
        <v>Medium Discount</v>
      </c>
      <c r="Q3145" s="9">
        <f>(Table2[Unit_Price]*Table2[Quantity])*(Table2[Discount]/100)</f>
        <v>6721.5</v>
      </c>
      <c r="R3145" s="10">
        <v>60493.5</v>
      </c>
      <c r="S3145" s="10">
        <v>11207.92</v>
      </c>
      <c r="T3145" s="4">
        <f>Table2[Profit]/Table2[Sales]</f>
        <v>0.18527478158810451</v>
      </c>
      <c r="U3145" t="s">
        <v>20</v>
      </c>
    </row>
    <row r="3146" spans="1:21" x14ac:dyDescent="0.35">
      <c r="A3146">
        <v>13359</v>
      </c>
      <c r="B3146" s="1">
        <v>45768</v>
      </c>
      <c r="C3146" s="2">
        <f>YEAR(Table2[Order Date])</f>
        <v>2025</v>
      </c>
      <c r="D3146" s="2" t="str">
        <f>TEXT(Table2[Order Date],"mmm")</f>
        <v>Apr</v>
      </c>
      <c r="E3146" t="s">
        <v>6203</v>
      </c>
      <c r="F3146" t="s">
        <v>22</v>
      </c>
      <c r="G3146" t="s">
        <v>54</v>
      </c>
      <c r="H3146" t="str">
        <f>VLOOKUP(Table2[[#This Row],[City]], Table46[], 2, FALSE)</f>
        <v>Uttar Pradesh</v>
      </c>
      <c r="I3146" t="s">
        <v>30</v>
      </c>
      <c r="J3146" t="s">
        <v>322</v>
      </c>
      <c r="K3146" t="s">
        <v>3676</v>
      </c>
      <c r="L3146" s="2">
        <v>2</v>
      </c>
      <c r="M3146" s="11">
        <v>77412</v>
      </c>
      <c r="N3146" s="6">
        <v>0</v>
      </c>
      <c r="O3146" s="4">
        <f>Table2[[#This Row],[Discount]]/100</f>
        <v>0</v>
      </c>
      <c r="P3146" s="4" t="str">
        <f>IF(Table2[[#This Row],[Discount%]]=0,"No Discount",
IF(Table2[[#This Row],[Discount%]]&lt;=0.1,"Medium Discount",
IF(Table2[[#This Row],[Discount%]]&lt;=0.2,"High Discount")))</f>
        <v>No Discount</v>
      </c>
      <c r="Q3146" s="9">
        <f>(Table2[Unit_Price]*Table2[Quantity])*(Table2[Discount]/100)</f>
        <v>0</v>
      </c>
      <c r="R3146" s="10">
        <v>154824</v>
      </c>
      <c r="S3146" s="10">
        <v>13864.89</v>
      </c>
      <c r="T3146" s="4">
        <f>Table2[Profit]/Table2[Sales]</f>
        <v>8.9552588745930861E-2</v>
      </c>
      <c r="U3146" t="s">
        <v>72</v>
      </c>
    </row>
    <row r="3147" spans="1:21" x14ac:dyDescent="0.35">
      <c r="A3147">
        <v>13360</v>
      </c>
      <c r="B3147" s="1">
        <v>45893</v>
      </c>
      <c r="C3147" s="2">
        <f>YEAR(Table2[Order Date])</f>
        <v>2025</v>
      </c>
      <c r="D3147" s="2" t="str">
        <f>TEXT(Table2[Order Date],"mmm")</f>
        <v>Aug</v>
      </c>
      <c r="E3147" t="s">
        <v>6204</v>
      </c>
      <c r="F3147" t="s">
        <v>40</v>
      </c>
      <c r="G3147" t="s">
        <v>103</v>
      </c>
      <c r="H3147" t="str">
        <f>VLOOKUP(Table2[[#This Row],[City]], Table46[], 2, FALSE)</f>
        <v>Gujarat</v>
      </c>
      <c r="I3147" t="s">
        <v>46</v>
      </c>
      <c r="J3147" t="s">
        <v>209</v>
      </c>
      <c r="K3147" t="s">
        <v>3038</v>
      </c>
      <c r="L3147" s="2">
        <v>2</v>
      </c>
      <c r="M3147" s="11">
        <v>8143</v>
      </c>
      <c r="N3147" s="6">
        <v>10</v>
      </c>
      <c r="O3147" s="4">
        <f>Table2[[#This Row],[Discount]]/100</f>
        <v>0.1</v>
      </c>
      <c r="P3147" s="4" t="str">
        <f>IF(Table2[[#This Row],[Discount%]]=0,"No Discount",
IF(Table2[[#This Row],[Discount%]]&lt;=0.1,"Medium Discount",
IF(Table2[[#This Row],[Discount%]]&lt;=0.2,"High Discount")))</f>
        <v>Medium Discount</v>
      </c>
      <c r="Q3147" s="9">
        <f>(Table2[Unit_Price]*Table2[Quantity])*(Table2[Discount]/100)</f>
        <v>1628.6000000000001</v>
      </c>
      <c r="R3147" s="10">
        <v>14657.4</v>
      </c>
      <c r="S3147" s="10">
        <v>2809.2</v>
      </c>
      <c r="T3147" s="4">
        <f>Table2[Profit]/Table2[Sales]</f>
        <v>0.1916574563019362</v>
      </c>
      <c r="U3147" t="s">
        <v>72</v>
      </c>
    </row>
    <row r="3148" spans="1:21" x14ac:dyDescent="0.35">
      <c r="A3148">
        <v>13362</v>
      </c>
      <c r="B3148" s="1">
        <v>45765</v>
      </c>
      <c r="C3148" s="2">
        <f>YEAR(Table2[Order Date])</f>
        <v>2025</v>
      </c>
      <c r="D3148" s="2" t="str">
        <f>TEXT(Table2[Order Date],"mmm")</f>
        <v>Apr</v>
      </c>
      <c r="E3148" t="s">
        <v>6206</v>
      </c>
      <c r="F3148" t="s">
        <v>28</v>
      </c>
      <c r="G3148" t="s">
        <v>114</v>
      </c>
      <c r="H3148" t="str">
        <f>VLOOKUP(Table2[[#This Row],[City]], Table46[], 2, FALSE)</f>
        <v>Jharkhand</v>
      </c>
      <c r="I3148" t="s">
        <v>30</v>
      </c>
      <c r="J3148" t="s">
        <v>104</v>
      </c>
      <c r="K3148" t="s">
        <v>6207</v>
      </c>
      <c r="L3148" s="2">
        <v>1</v>
      </c>
      <c r="M3148" s="11">
        <v>2362</v>
      </c>
      <c r="N3148" s="6">
        <v>20</v>
      </c>
      <c r="O3148" s="4">
        <f>Table2[[#This Row],[Discount]]/100</f>
        <v>0.2</v>
      </c>
      <c r="P3148" s="4" t="str">
        <f>IF(Table2[[#This Row],[Discount%]]=0,"No Discount",
IF(Table2[[#This Row],[Discount%]]&lt;=0.1,"Medium Discount",
IF(Table2[[#This Row],[Discount%]]&lt;=0.2,"High Discount")))</f>
        <v>High Discount</v>
      </c>
      <c r="Q3148" s="9">
        <f>(Table2[Unit_Price]*Table2[Quantity])*(Table2[Discount]/100)</f>
        <v>472.40000000000003</v>
      </c>
      <c r="R3148" s="10">
        <v>1889.6</v>
      </c>
      <c r="S3148" s="10">
        <v>380.24</v>
      </c>
      <c r="T3148" s="4">
        <f>Table2[Profit]/Table2[Sales]</f>
        <v>0.2012277730736664</v>
      </c>
      <c r="U3148" t="s">
        <v>33</v>
      </c>
    </row>
    <row r="3149" spans="1:21" x14ac:dyDescent="0.35">
      <c r="A3149">
        <v>13363</v>
      </c>
      <c r="B3149" s="1">
        <v>45870</v>
      </c>
      <c r="C3149" s="2">
        <f>YEAR(Table2[Order Date])</f>
        <v>2025</v>
      </c>
      <c r="D3149" s="2" t="str">
        <f>TEXT(Table2[Order Date],"mmm")</f>
        <v>Aug</v>
      </c>
      <c r="E3149" t="s">
        <v>6208</v>
      </c>
      <c r="F3149" t="s">
        <v>15</v>
      </c>
      <c r="G3149" t="s">
        <v>147</v>
      </c>
      <c r="H3149" t="str">
        <f>VLOOKUP(Table2[[#This Row],[City]], Table46[], 2, FALSE)</f>
        <v>Kerala</v>
      </c>
      <c r="I3149" t="s">
        <v>129</v>
      </c>
      <c r="J3149" t="s">
        <v>159</v>
      </c>
      <c r="K3149" t="s">
        <v>6209</v>
      </c>
      <c r="L3149" s="2">
        <v>2</v>
      </c>
      <c r="M3149" s="11">
        <v>58269</v>
      </c>
      <c r="N3149" s="6">
        <v>20</v>
      </c>
      <c r="O3149" s="4">
        <f>Table2[[#This Row],[Discount]]/100</f>
        <v>0.2</v>
      </c>
      <c r="P3149" s="4" t="str">
        <f>IF(Table2[[#This Row],[Discount%]]=0,"No Discount",
IF(Table2[[#This Row],[Discount%]]&lt;=0.1,"Medium Discount",
IF(Table2[[#This Row],[Discount%]]&lt;=0.2,"High Discount")))</f>
        <v>High Discount</v>
      </c>
      <c r="Q3149" s="9">
        <f>(Table2[Unit_Price]*Table2[Quantity])*(Table2[Discount]/100)</f>
        <v>23307.600000000002</v>
      </c>
      <c r="R3149" s="10">
        <v>93230.399999999994</v>
      </c>
      <c r="S3149" s="10">
        <v>15716.97</v>
      </c>
      <c r="T3149" s="4">
        <f>Table2[Profit]/Table2[Sales]</f>
        <v>0.16858202903773878</v>
      </c>
      <c r="U3149" t="s">
        <v>38</v>
      </c>
    </row>
    <row r="3150" spans="1:21" x14ac:dyDescent="0.35">
      <c r="A3150">
        <v>13364</v>
      </c>
      <c r="B3150" s="1">
        <v>45833</v>
      </c>
      <c r="C3150" s="2">
        <f>YEAR(Table2[Order Date])</f>
        <v>2025</v>
      </c>
      <c r="D3150" s="2" t="str">
        <f>TEXT(Table2[Order Date],"mmm")</f>
        <v>Jun</v>
      </c>
      <c r="E3150" t="s">
        <v>6210</v>
      </c>
      <c r="F3150" t="s">
        <v>15</v>
      </c>
      <c r="G3150" t="s">
        <v>16</v>
      </c>
      <c r="H3150" t="str">
        <f>VLOOKUP(Table2[[#This Row],[City]], Table46[], 2, FALSE)</f>
        <v>Karnataka</v>
      </c>
      <c r="I3150" t="s">
        <v>69</v>
      </c>
      <c r="J3150" t="s">
        <v>70</v>
      </c>
      <c r="K3150" t="s">
        <v>6211</v>
      </c>
      <c r="L3150" s="2">
        <v>1</v>
      </c>
      <c r="M3150" s="11">
        <v>73892</v>
      </c>
      <c r="N3150" s="6">
        <v>15</v>
      </c>
      <c r="O3150" s="4">
        <f>Table2[[#This Row],[Discount]]/100</f>
        <v>0.15</v>
      </c>
      <c r="P3150" s="4" t="str">
        <f>IF(Table2[[#This Row],[Discount%]]=0,"No Discount",
IF(Table2[[#This Row],[Discount%]]&lt;=0.1,"Medium Discount",
IF(Table2[[#This Row],[Discount%]]&lt;=0.2,"High Discount")))</f>
        <v>High Discount</v>
      </c>
      <c r="Q3150" s="9">
        <f>(Table2[Unit_Price]*Table2[Quantity])*(Table2[Discount]/100)</f>
        <v>11083.8</v>
      </c>
      <c r="R3150" s="10">
        <v>62808.2</v>
      </c>
      <c r="S3150" s="10">
        <v>14276.86</v>
      </c>
      <c r="T3150" s="4">
        <f>Table2[Profit]/Table2[Sales]</f>
        <v>0.22730885457631331</v>
      </c>
      <c r="U3150" t="s">
        <v>72</v>
      </c>
    </row>
    <row r="3151" spans="1:21" x14ac:dyDescent="0.35">
      <c r="A3151">
        <v>13365</v>
      </c>
      <c r="B3151" s="1">
        <v>45777</v>
      </c>
      <c r="C3151" s="2">
        <f>YEAR(Table2[Order Date])</f>
        <v>2025</v>
      </c>
      <c r="D3151" s="2" t="str">
        <f>TEXT(Table2[Order Date],"mmm")</f>
        <v>Apr</v>
      </c>
      <c r="E3151" t="s">
        <v>6212</v>
      </c>
      <c r="F3151" t="s">
        <v>15</v>
      </c>
      <c r="G3151" t="s">
        <v>147</v>
      </c>
      <c r="H3151" t="str">
        <f>VLOOKUP(Table2[[#This Row],[City]], Table46[], 2, FALSE)</f>
        <v>Kerala</v>
      </c>
      <c r="I3151" t="s">
        <v>96</v>
      </c>
      <c r="J3151" t="s">
        <v>183</v>
      </c>
      <c r="K3151" t="s">
        <v>589</v>
      </c>
      <c r="L3151" s="2">
        <v>5</v>
      </c>
      <c r="M3151" s="11">
        <v>72742</v>
      </c>
      <c r="N3151" s="6">
        <v>10</v>
      </c>
      <c r="O3151" s="4">
        <f>Table2[[#This Row],[Discount]]/100</f>
        <v>0.1</v>
      </c>
      <c r="P3151" s="4" t="str">
        <f>IF(Table2[[#This Row],[Discount%]]=0,"No Discount",
IF(Table2[[#This Row],[Discount%]]&lt;=0.1,"Medium Discount",
IF(Table2[[#This Row],[Discount%]]&lt;=0.2,"High Discount")))</f>
        <v>Medium Discount</v>
      </c>
      <c r="Q3151" s="9">
        <f>(Table2[Unit_Price]*Table2[Quantity])*(Table2[Discount]/100)</f>
        <v>36371</v>
      </c>
      <c r="R3151" s="10">
        <v>327339</v>
      </c>
      <c r="S3151" s="10">
        <v>24202.61</v>
      </c>
      <c r="T3151" s="4">
        <f>Table2[Profit]/Table2[Sales]</f>
        <v>7.3937447111404389E-2</v>
      </c>
      <c r="U3151" t="s">
        <v>20</v>
      </c>
    </row>
    <row r="3152" spans="1:21" x14ac:dyDescent="0.35">
      <c r="A3152">
        <v>13366</v>
      </c>
      <c r="B3152" s="1">
        <v>45226</v>
      </c>
      <c r="C3152" s="2">
        <f>YEAR(Table2[Order Date])</f>
        <v>2023</v>
      </c>
      <c r="D3152" s="2" t="str">
        <f>TEXT(Table2[Order Date],"mmm")</f>
        <v>Oct</v>
      </c>
      <c r="E3152" t="s">
        <v>6213</v>
      </c>
      <c r="F3152" t="s">
        <v>40</v>
      </c>
      <c r="G3152" t="s">
        <v>41</v>
      </c>
      <c r="H3152" t="str">
        <f>VLOOKUP(Table2[[#This Row],[City]], Table46[], 2, FALSE)</f>
        <v>Maharashtra</v>
      </c>
      <c r="I3152" t="s">
        <v>17</v>
      </c>
      <c r="J3152" t="s">
        <v>291</v>
      </c>
      <c r="K3152" t="s">
        <v>5076</v>
      </c>
      <c r="L3152" s="2">
        <v>1</v>
      </c>
      <c r="M3152" s="11">
        <v>74677</v>
      </c>
      <c r="N3152" s="6">
        <v>10</v>
      </c>
      <c r="O3152" s="4">
        <f>Table2[[#This Row],[Discount]]/100</f>
        <v>0.1</v>
      </c>
      <c r="P3152" s="4" t="str">
        <f>IF(Table2[[#This Row],[Discount%]]=0,"No Discount",
IF(Table2[[#This Row],[Discount%]]&lt;=0.1,"Medium Discount",
IF(Table2[[#This Row],[Discount%]]&lt;=0.2,"High Discount")))</f>
        <v>Medium Discount</v>
      </c>
      <c r="Q3152" s="9">
        <f>(Table2[Unit_Price]*Table2[Quantity])*(Table2[Discount]/100)</f>
        <v>7467.7000000000007</v>
      </c>
      <c r="R3152" s="10">
        <v>67209.3</v>
      </c>
      <c r="S3152" s="10">
        <v>4514.9799999999996</v>
      </c>
      <c r="T3152" s="4">
        <f>Table2[Profit]/Table2[Sales]</f>
        <v>6.7177905438681837E-2</v>
      </c>
      <c r="U3152" t="s">
        <v>38</v>
      </c>
    </row>
    <row r="3153" spans="1:21" x14ac:dyDescent="0.35">
      <c r="A3153">
        <v>13367</v>
      </c>
      <c r="B3153" s="1">
        <v>45813</v>
      </c>
      <c r="C3153" s="2">
        <f>YEAR(Table2[Order Date])</f>
        <v>2025</v>
      </c>
      <c r="D3153" s="2" t="str">
        <f>TEXT(Table2[Order Date],"mmm")</f>
        <v>Jun</v>
      </c>
      <c r="E3153" t="s">
        <v>6214</v>
      </c>
      <c r="F3153" t="s">
        <v>15</v>
      </c>
      <c r="G3153" t="s">
        <v>16</v>
      </c>
      <c r="H3153" t="str">
        <f>VLOOKUP(Table2[[#This Row],[City]], Table46[], 2, FALSE)</f>
        <v>Karnataka</v>
      </c>
      <c r="I3153" t="s">
        <v>46</v>
      </c>
      <c r="J3153" t="s">
        <v>141</v>
      </c>
      <c r="K3153" t="s">
        <v>5397</v>
      </c>
      <c r="L3153" s="2">
        <v>4</v>
      </c>
      <c r="M3153" s="11">
        <v>48651</v>
      </c>
      <c r="N3153" s="6">
        <v>15</v>
      </c>
      <c r="O3153" s="4">
        <f>Table2[[#This Row],[Discount]]/100</f>
        <v>0.15</v>
      </c>
      <c r="P3153" s="4" t="str">
        <f>IF(Table2[[#This Row],[Discount%]]=0,"No Discount",
IF(Table2[[#This Row],[Discount%]]&lt;=0.1,"Medium Discount",
IF(Table2[[#This Row],[Discount%]]&lt;=0.2,"High Discount")))</f>
        <v>High Discount</v>
      </c>
      <c r="Q3153" s="9">
        <f>(Table2[Unit_Price]*Table2[Quantity])*(Table2[Discount]/100)</f>
        <v>29190.6</v>
      </c>
      <c r="R3153" s="10">
        <v>165413.4</v>
      </c>
      <c r="S3153" s="10">
        <v>38671.65</v>
      </c>
      <c r="T3153" s="4">
        <f>Table2[Profit]/Table2[Sales]</f>
        <v>0.23378789142838491</v>
      </c>
      <c r="U3153" t="s">
        <v>38</v>
      </c>
    </row>
    <row r="3154" spans="1:21" x14ac:dyDescent="0.35">
      <c r="A3154">
        <v>13368</v>
      </c>
      <c r="B3154" s="1">
        <v>45621</v>
      </c>
      <c r="C3154" s="2">
        <f>YEAR(Table2[Order Date])</f>
        <v>2024</v>
      </c>
      <c r="D3154" s="2" t="str">
        <f>TEXT(Table2[Order Date],"mmm")</f>
        <v>Nov</v>
      </c>
      <c r="E3154" t="s">
        <v>6215</v>
      </c>
      <c r="F3154" t="s">
        <v>40</v>
      </c>
      <c r="G3154" t="s">
        <v>103</v>
      </c>
      <c r="H3154" t="str">
        <f>VLOOKUP(Table2[[#This Row],[City]], Table46[], 2, FALSE)</f>
        <v>Gujarat</v>
      </c>
      <c r="I3154" t="s">
        <v>46</v>
      </c>
      <c r="J3154" t="s">
        <v>209</v>
      </c>
      <c r="K3154" t="s">
        <v>6216</v>
      </c>
      <c r="L3154" s="2">
        <v>4</v>
      </c>
      <c r="M3154" s="11">
        <v>57100</v>
      </c>
      <c r="N3154" s="6">
        <v>5</v>
      </c>
      <c r="O3154" s="4">
        <f>Table2[[#This Row],[Discount]]/100</f>
        <v>0.05</v>
      </c>
      <c r="P3154" s="4" t="str">
        <f>IF(Table2[[#This Row],[Discount%]]=0,"No Discount",
IF(Table2[[#This Row],[Discount%]]&lt;=0.1,"Medium Discount",
IF(Table2[[#This Row],[Discount%]]&lt;=0.2,"High Discount")))</f>
        <v>Medium Discount</v>
      </c>
      <c r="Q3154" s="9">
        <f>(Table2[Unit_Price]*Table2[Quantity])*(Table2[Discount]/100)</f>
        <v>11420</v>
      </c>
      <c r="R3154" s="10">
        <v>216980</v>
      </c>
      <c r="S3154" s="10">
        <v>41078.49</v>
      </c>
      <c r="T3154" s="4">
        <f>Table2[Profit]/Table2[Sales]</f>
        <v>0.18931924601345745</v>
      </c>
      <c r="U3154" t="s">
        <v>38</v>
      </c>
    </row>
    <row r="3155" spans="1:21" x14ac:dyDescent="0.35">
      <c r="A3155">
        <v>13369</v>
      </c>
      <c r="B3155" s="1">
        <v>45874</v>
      </c>
      <c r="C3155" s="2">
        <f>YEAR(Table2[Order Date])</f>
        <v>2025</v>
      </c>
      <c r="D3155" s="2" t="str">
        <f>TEXT(Table2[Order Date],"mmm")</f>
        <v>Aug</v>
      </c>
      <c r="E3155" t="s">
        <v>6217</v>
      </c>
      <c r="F3155" t="s">
        <v>22</v>
      </c>
      <c r="G3155" t="s">
        <v>167</v>
      </c>
      <c r="H3155" t="str">
        <f>VLOOKUP(Table2[[#This Row],[City]], Table46[], 2, FALSE)</f>
        <v>Punjab</v>
      </c>
      <c r="I3155" t="s">
        <v>24</v>
      </c>
      <c r="J3155" t="s">
        <v>59</v>
      </c>
      <c r="K3155" t="s">
        <v>6218</v>
      </c>
      <c r="L3155" s="2">
        <v>3</v>
      </c>
      <c r="M3155" s="11">
        <v>73722</v>
      </c>
      <c r="N3155" s="6">
        <v>10</v>
      </c>
      <c r="O3155" s="4">
        <f>Table2[[#This Row],[Discount]]/100</f>
        <v>0.1</v>
      </c>
      <c r="P3155" s="4" t="str">
        <f>IF(Table2[[#This Row],[Discount%]]=0,"No Discount",
IF(Table2[[#This Row],[Discount%]]&lt;=0.1,"Medium Discount",
IF(Table2[[#This Row],[Discount%]]&lt;=0.2,"High Discount")))</f>
        <v>Medium Discount</v>
      </c>
      <c r="Q3155" s="9">
        <f>(Table2[Unit_Price]*Table2[Quantity])*(Table2[Discount]/100)</f>
        <v>22116.600000000002</v>
      </c>
      <c r="R3155" s="10">
        <v>199049.4</v>
      </c>
      <c r="S3155" s="10">
        <v>30357.47</v>
      </c>
      <c r="T3155" s="4">
        <f>Table2[Profit]/Table2[Sales]</f>
        <v>0.15251224067995181</v>
      </c>
      <c r="U3155" t="s">
        <v>83</v>
      </c>
    </row>
    <row r="3156" spans="1:21" x14ac:dyDescent="0.35">
      <c r="A3156">
        <v>13370</v>
      </c>
      <c r="B3156" s="1">
        <v>45272</v>
      </c>
      <c r="C3156" s="2">
        <f>YEAR(Table2[Order Date])</f>
        <v>2023</v>
      </c>
      <c r="D3156" s="2" t="str">
        <f>TEXT(Table2[Order Date],"mmm")</f>
        <v>Dec</v>
      </c>
      <c r="E3156" t="s">
        <v>6219</v>
      </c>
      <c r="F3156" t="s">
        <v>15</v>
      </c>
      <c r="G3156" t="s">
        <v>174</v>
      </c>
      <c r="H3156" t="str">
        <f>VLOOKUP(Table2[[#This Row],[City]], Table46[], 2, FALSE)</f>
        <v>Tamil Nadu</v>
      </c>
      <c r="I3156" t="s">
        <v>46</v>
      </c>
      <c r="J3156" t="s">
        <v>209</v>
      </c>
      <c r="K3156" t="s">
        <v>6220</v>
      </c>
      <c r="L3156" s="2">
        <v>1</v>
      </c>
      <c r="M3156" s="11">
        <v>2762</v>
      </c>
      <c r="N3156" s="6">
        <v>15</v>
      </c>
      <c r="O3156" s="4">
        <f>Table2[[#This Row],[Discount]]/100</f>
        <v>0.15</v>
      </c>
      <c r="P3156" s="4" t="str">
        <f>IF(Table2[[#This Row],[Discount%]]=0,"No Discount",
IF(Table2[[#This Row],[Discount%]]&lt;=0.1,"Medium Discount",
IF(Table2[[#This Row],[Discount%]]&lt;=0.2,"High Discount")))</f>
        <v>High Discount</v>
      </c>
      <c r="Q3156" s="9">
        <f>(Table2[Unit_Price]*Table2[Quantity])*(Table2[Discount]/100)</f>
        <v>414.3</v>
      </c>
      <c r="R3156" s="10">
        <v>2347.6999999999998</v>
      </c>
      <c r="S3156" s="10">
        <v>408.21</v>
      </c>
      <c r="T3156" s="4">
        <f>Table2[Profit]/Table2[Sales]</f>
        <v>0.1738765600374835</v>
      </c>
      <c r="U3156" t="s">
        <v>20</v>
      </c>
    </row>
    <row r="3157" spans="1:21" x14ac:dyDescent="0.35">
      <c r="A3157">
        <v>13371</v>
      </c>
      <c r="B3157" s="1">
        <v>45816</v>
      </c>
      <c r="C3157" s="2">
        <f>YEAR(Table2[Order Date])</f>
        <v>2025</v>
      </c>
      <c r="D3157" s="2" t="str">
        <f>TEXT(Table2[Order Date],"mmm")</f>
        <v>Jun</v>
      </c>
      <c r="E3157" t="s">
        <v>6221</v>
      </c>
      <c r="F3157" t="s">
        <v>40</v>
      </c>
      <c r="G3157" t="s">
        <v>103</v>
      </c>
      <c r="H3157" t="str">
        <f>VLOOKUP(Table2[[#This Row],[City]], Table46[], 2, FALSE)</f>
        <v>Gujarat</v>
      </c>
      <c r="I3157" t="s">
        <v>46</v>
      </c>
      <c r="J3157" t="s">
        <v>47</v>
      </c>
      <c r="K3157" t="s">
        <v>6222</v>
      </c>
      <c r="L3157" s="2">
        <v>3</v>
      </c>
      <c r="M3157" s="11">
        <v>36935</v>
      </c>
      <c r="N3157" s="6">
        <v>5</v>
      </c>
      <c r="O3157" s="4">
        <f>Table2[[#This Row],[Discount]]/100</f>
        <v>0.05</v>
      </c>
      <c r="P3157" s="4" t="str">
        <f>IF(Table2[[#This Row],[Discount%]]=0,"No Discount",
IF(Table2[[#This Row],[Discount%]]&lt;=0.1,"Medium Discount",
IF(Table2[[#This Row],[Discount%]]&lt;=0.2,"High Discount")))</f>
        <v>Medium Discount</v>
      </c>
      <c r="Q3157" s="9">
        <f>(Table2[Unit_Price]*Table2[Quantity])*(Table2[Discount]/100)</f>
        <v>5540.25</v>
      </c>
      <c r="R3157" s="10">
        <v>105264.75</v>
      </c>
      <c r="S3157" s="10">
        <v>10175.959999999999</v>
      </c>
      <c r="T3157" s="4">
        <f>Table2[Profit]/Table2[Sales]</f>
        <v>9.6670157863862308E-2</v>
      </c>
      <c r="U3157" t="s">
        <v>33</v>
      </c>
    </row>
    <row r="3158" spans="1:21" x14ac:dyDescent="0.35">
      <c r="A3158">
        <v>13372</v>
      </c>
      <c r="B3158" s="1">
        <v>45616</v>
      </c>
      <c r="C3158" s="2">
        <f>YEAR(Table2[Order Date])</f>
        <v>2024</v>
      </c>
      <c r="D3158" s="2" t="str">
        <f>TEXT(Table2[Order Date],"mmm")</f>
        <v>Nov</v>
      </c>
      <c r="E3158" t="s">
        <v>6223</v>
      </c>
      <c r="F3158" t="s">
        <v>28</v>
      </c>
      <c r="G3158" t="s">
        <v>29</v>
      </c>
      <c r="H3158" t="str">
        <f>VLOOKUP(Table2[[#This Row],[City]], Table46[], 2, FALSE)</f>
        <v>Bihar</v>
      </c>
      <c r="I3158" t="s">
        <v>75</v>
      </c>
      <c r="J3158" t="s">
        <v>307</v>
      </c>
      <c r="K3158" t="s">
        <v>6058</v>
      </c>
      <c r="L3158" s="2">
        <v>1</v>
      </c>
      <c r="M3158" s="11">
        <v>71685</v>
      </c>
      <c r="N3158" s="6">
        <v>10</v>
      </c>
      <c r="O3158" s="4">
        <f>Table2[[#This Row],[Discount]]/100</f>
        <v>0.1</v>
      </c>
      <c r="P3158" s="4" t="str">
        <f>IF(Table2[[#This Row],[Discount%]]=0,"No Discount",
IF(Table2[[#This Row],[Discount%]]&lt;=0.1,"Medium Discount",
IF(Table2[[#This Row],[Discount%]]&lt;=0.2,"High Discount")))</f>
        <v>Medium Discount</v>
      </c>
      <c r="Q3158" s="9">
        <f>(Table2[Unit_Price]*Table2[Quantity])*(Table2[Discount]/100)</f>
        <v>7168.5</v>
      </c>
      <c r="R3158" s="10">
        <v>64516.5</v>
      </c>
      <c r="S3158" s="10">
        <v>15872.36</v>
      </c>
      <c r="T3158" s="4">
        <f>Table2[Profit]/Table2[Sales]</f>
        <v>0.24602016538404906</v>
      </c>
      <c r="U3158" t="s">
        <v>20</v>
      </c>
    </row>
    <row r="3159" spans="1:21" x14ac:dyDescent="0.35">
      <c r="A3159">
        <v>13373</v>
      </c>
      <c r="B3159" s="1">
        <v>45331</v>
      </c>
      <c r="C3159" s="2">
        <f>YEAR(Table2[Order Date])</f>
        <v>2024</v>
      </c>
      <c r="D3159" s="2" t="str">
        <f>TEXT(Table2[Order Date],"mmm")</f>
        <v>Feb</v>
      </c>
      <c r="E3159" t="s">
        <v>6224</v>
      </c>
      <c r="F3159" t="s">
        <v>28</v>
      </c>
      <c r="G3159" t="s">
        <v>35</v>
      </c>
      <c r="H3159" t="str">
        <f>VLOOKUP(Table2[[#This Row],[City]], Table46[], 2, FALSE)</f>
        <v>West Bengal</v>
      </c>
      <c r="I3159" t="s">
        <v>129</v>
      </c>
      <c r="J3159" t="s">
        <v>159</v>
      </c>
      <c r="K3159" t="s">
        <v>1318</v>
      </c>
      <c r="L3159" s="2">
        <v>5</v>
      </c>
      <c r="M3159" s="11">
        <v>64203</v>
      </c>
      <c r="N3159" s="6">
        <v>10</v>
      </c>
      <c r="O3159" s="4">
        <f>Table2[[#This Row],[Discount]]/100</f>
        <v>0.1</v>
      </c>
      <c r="P3159" s="4" t="str">
        <f>IF(Table2[[#This Row],[Discount%]]=0,"No Discount",
IF(Table2[[#This Row],[Discount%]]&lt;=0.1,"Medium Discount",
IF(Table2[[#This Row],[Discount%]]&lt;=0.2,"High Discount")))</f>
        <v>Medium Discount</v>
      </c>
      <c r="Q3159" s="9">
        <f>(Table2[Unit_Price]*Table2[Quantity])*(Table2[Discount]/100)</f>
        <v>32101.5</v>
      </c>
      <c r="R3159" s="10">
        <v>288913.5</v>
      </c>
      <c r="S3159" s="10">
        <v>30405.59</v>
      </c>
      <c r="T3159" s="4">
        <f>Table2[Profit]/Table2[Sales]</f>
        <v>0.10524115349403887</v>
      </c>
      <c r="U3159" t="s">
        <v>33</v>
      </c>
    </row>
    <row r="3160" spans="1:21" x14ac:dyDescent="0.35">
      <c r="A3160">
        <v>13374</v>
      </c>
      <c r="B3160" s="1">
        <v>45640</v>
      </c>
      <c r="C3160" s="2">
        <f>YEAR(Table2[Order Date])</f>
        <v>2024</v>
      </c>
      <c r="D3160" s="2" t="str">
        <f>TEXT(Table2[Order Date],"mmm")</f>
        <v>Dec</v>
      </c>
      <c r="E3160" t="s">
        <v>6225</v>
      </c>
      <c r="F3160" t="s">
        <v>28</v>
      </c>
      <c r="G3160" t="s">
        <v>144</v>
      </c>
      <c r="H3160" t="str">
        <f>VLOOKUP(Table2[[#This Row],[City]], Table46[], 2, FALSE)</f>
        <v>Assam</v>
      </c>
      <c r="I3160" t="s">
        <v>129</v>
      </c>
      <c r="J3160" t="s">
        <v>159</v>
      </c>
      <c r="K3160" t="s">
        <v>6226</v>
      </c>
      <c r="L3160" s="2">
        <v>1</v>
      </c>
      <c r="M3160" s="11">
        <v>6627</v>
      </c>
      <c r="N3160" s="6">
        <v>15</v>
      </c>
      <c r="O3160" s="4">
        <f>Table2[[#This Row],[Discount]]/100</f>
        <v>0.15</v>
      </c>
      <c r="P3160" s="4" t="str">
        <f>IF(Table2[[#This Row],[Discount%]]=0,"No Discount",
IF(Table2[[#This Row],[Discount%]]&lt;=0.1,"Medium Discount",
IF(Table2[[#This Row],[Discount%]]&lt;=0.2,"High Discount")))</f>
        <v>High Discount</v>
      </c>
      <c r="Q3160" s="9">
        <f>(Table2[Unit_Price]*Table2[Quantity])*(Table2[Discount]/100)</f>
        <v>994.05</v>
      </c>
      <c r="R3160" s="10">
        <v>5632.95</v>
      </c>
      <c r="S3160" s="10">
        <v>1098.24</v>
      </c>
      <c r="T3160" s="4">
        <f>Table2[Profit]/Table2[Sales]</f>
        <v>0.19496711314675261</v>
      </c>
      <c r="U3160" t="s">
        <v>72</v>
      </c>
    </row>
    <row r="3161" spans="1:21" x14ac:dyDescent="0.35">
      <c r="A3161">
        <v>13375</v>
      </c>
      <c r="B3161" s="1">
        <v>45299</v>
      </c>
      <c r="C3161" s="2">
        <f>YEAR(Table2[Order Date])</f>
        <v>2024</v>
      </c>
      <c r="D3161" s="2" t="str">
        <f>TEXT(Table2[Order Date],"mmm")</f>
        <v>Jan</v>
      </c>
      <c r="E3161" t="s">
        <v>6227</v>
      </c>
      <c r="F3161" t="s">
        <v>22</v>
      </c>
      <c r="G3161" t="s">
        <v>58</v>
      </c>
      <c r="H3161" t="str">
        <f>VLOOKUP(Table2[[#This Row],[City]], Table46[], 2, FALSE)</f>
        <v>Rajashtan</v>
      </c>
      <c r="I3161" t="s">
        <v>17</v>
      </c>
      <c r="J3161" t="s">
        <v>291</v>
      </c>
      <c r="K3161" t="s">
        <v>6228</v>
      </c>
      <c r="L3161" s="2">
        <v>2</v>
      </c>
      <c r="M3161" s="11">
        <v>37321</v>
      </c>
      <c r="N3161" s="6">
        <v>5</v>
      </c>
      <c r="O3161" s="4">
        <f>Table2[[#This Row],[Discount]]/100</f>
        <v>0.05</v>
      </c>
      <c r="P3161" s="4" t="str">
        <f>IF(Table2[[#This Row],[Discount%]]=0,"No Discount",
IF(Table2[[#This Row],[Discount%]]&lt;=0.1,"Medium Discount",
IF(Table2[[#This Row],[Discount%]]&lt;=0.2,"High Discount")))</f>
        <v>Medium Discount</v>
      </c>
      <c r="Q3161" s="9">
        <f>(Table2[Unit_Price]*Table2[Quantity])*(Table2[Discount]/100)</f>
        <v>3732.1000000000004</v>
      </c>
      <c r="R3161" s="10">
        <v>70909.899999999994</v>
      </c>
      <c r="S3161" s="10">
        <v>7013.61</v>
      </c>
      <c r="T3161" s="4">
        <f>Table2[Profit]/Table2[Sales]</f>
        <v>9.8908756041116971E-2</v>
      </c>
      <c r="U3161" t="s">
        <v>20</v>
      </c>
    </row>
    <row r="3162" spans="1:21" x14ac:dyDescent="0.35">
      <c r="A3162">
        <v>13376</v>
      </c>
      <c r="B3162" s="1">
        <v>45342</v>
      </c>
      <c r="C3162" s="2">
        <f>YEAR(Table2[Order Date])</f>
        <v>2024</v>
      </c>
      <c r="D3162" s="2" t="str">
        <f>TEXT(Table2[Order Date],"mmm")</f>
        <v>Feb</v>
      </c>
      <c r="E3162" t="s">
        <v>6229</v>
      </c>
      <c r="F3162" t="s">
        <v>28</v>
      </c>
      <c r="G3162" t="s">
        <v>144</v>
      </c>
      <c r="H3162" t="str">
        <f>VLOOKUP(Table2[[#This Row],[City]], Table46[], 2, FALSE)</f>
        <v>Assam</v>
      </c>
      <c r="I3162" t="s">
        <v>42</v>
      </c>
      <c r="J3162" t="s">
        <v>51</v>
      </c>
      <c r="K3162" t="s">
        <v>6230</v>
      </c>
      <c r="L3162" s="2">
        <v>5</v>
      </c>
      <c r="M3162" s="11">
        <v>73086</v>
      </c>
      <c r="N3162" s="6">
        <v>15</v>
      </c>
      <c r="O3162" s="4">
        <f>Table2[[#This Row],[Discount]]/100</f>
        <v>0.15</v>
      </c>
      <c r="P3162" s="4" t="str">
        <f>IF(Table2[[#This Row],[Discount%]]=0,"No Discount",
IF(Table2[[#This Row],[Discount%]]&lt;=0.1,"Medium Discount",
IF(Table2[[#This Row],[Discount%]]&lt;=0.2,"High Discount")))</f>
        <v>High Discount</v>
      </c>
      <c r="Q3162" s="9">
        <f>(Table2[Unit_Price]*Table2[Quantity])*(Table2[Discount]/100)</f>
        <v>54814.5</v>
      </c>
      <c r="R3162" s="10">
        <v>310615.5</v>
      </c>
      <c r="S3162" s="10">
        <v>40730.6</v>
      </c>
      <c r="T3162" s="4">
        <f>Table2[Profit]/Table2[Sales]</f>
        <v>0.1311286783821155</v>
      </c>
      <c r="U3162" t="s">
        <v>38</v>
      </c>
    </row>
    <row r="3163" spans="1:21" x14ac:dyDescent="0.35">
      <c r="A3163">
        <v>13377</v>
      </c>
      <c r="B3163" s="1">
        <v>45688</v>
      </c>
      <c r="C3163" s="2">
        <f>YEAR(Table2[Order Date])</f>
        <v>2025</v>
      </c>
      <c r="D3163" s="2" t="str">
        <f>TEXT(Table2[Order Date],"mmm")</f>
        <v>Jan</v>
      </c>
      <c r="E3163" t="s">
        <v>6231</v>
      </c>
      <c r="F3163" t="s">
        <v>28</v>
      </c>
      <c r="G3163" t="s">
        <v>144</v>
      </c>
      <c r="H3163" t="str">
        <f>VLOOKUP(Table2[[#This Row],[City]], Table46[], 2, FALSE)</f>
        <v>Assam</v>
      </c>
      <c r="I3163" t="s">
        <v>129</v>
      </c>
      <c r="J3163" t="s">
        <v>168</v>
      </c>
      <c r="K3163" t="s">
        <v>6232</v>
      </c>
      <c r="L3163" s="2">
        <v>1</v>
      </c>
      <c r="M3163" s="11">
        <v>49555</v>
      </c>
      <c r="N3163" s="6">
        <v>10</v>
      </c>
      <c r="O3163" s="4">
        <f>Table2[[#This Row],[Discount]]/100</f>
        <v>0.1</v>
      </c>
      <c r="P3163" s="4" t="str">
        <f>IF(Table2[[#This Row],[Discount%]]=0,"No Discount",
IF(Table2[[#This Row],[Discount%]]&lt;=0.1,"Medium Discount",
IF(Table2[[#This Row],[Discount%]]&lt;=0.2,"High Discount")))</f>
        <v>Medium Discount</v>
      </c>
      <c r="Q3163" s="9">
        <f>(Table2[Unit_Price]*Table2[Quantity])*(Table2[Discount]/100)</f>
        <v>4955.5</v>
      </c>
      <c r="R3163" s="10">
        <v>44599.5</v>
      </c>
      <c r="S3163" s="10">
        <v>2415.37</v>
      </c>
      <c r="T3163" s="4">
        <f>Table2[Profit]/Table2[Sales]</f>
        <v>5.4156885166874065E-2</v>
      </c>
      <c r="U3163" t="s">
        <v>38</v>
      </c>
    </row>
    <row r="3164" spans="1:21" x14ac:dyDescent="0.35">
      <c r="A3164">
        <v>13378</v>
      </c>
      <c r="B3164" s="1">
        <v>45422</v>
      </c>
      <c r="C3164" s="2">
        <f>YEAR(Table2[Order Date])</f>
        <v>2024</v>
      </c>
      <c r="D3164" s="2" t="str">
        <f>TEXT(Table2[Order Date],"mmm")</f>
        <v>May</v>
      </c>
      <c r="E3164" t="s">
        <v>6233</v>
      </c>
      <c r="F3164" t="s">
        <v>28</v>
      </c>
      <c r="G3164" t="s">
        <v>114</v>
      </c>
      <c r="H3164" t="str">
        <f>VLOOKUP(Table2[[#This Row],[City]], Table46[], 2, FALSE)</f>
        <v>Jharkhand</v>
      </c>
      <c r="I3164" t="s">
        <v>42</v>
      </c>
      <c r="J3164" t="s">
        <v>51</v>
      </c>
      <c r="K3164" t="s">
        <v>4483</v>
      </c>
      <c r="L3164" s="2">
        <v>3</v>
      </c>
      <c r="M3164" s="11">
        <v>49562</v>
      </c>
      <c r="N3164" s="6">
        <v>15</v>
      </c>
      <c r="O3164" s="4">
        <f>Table2[[#This Row],[Discount]]/100</f>
        <v>0.15</v>
      </c>
      <c r="P3164" s="4" t="str">
        <f>IF(Table2[[#This Row],[Discount%]]=0,"No Discount",
IF(Table2[[#This Row],[Discount%]]&lt;=0.1,"Medium Discount",
IF(Table2[[#This Row],[Discount%]]&lt;=0.2,"High Discount")))</f>
        <v>High Discount</v>
      </c>
      <c r="Q3164" s="9">
        <f>(Table2[Unit_Price]*Table2[Quantity])*(Table2[Discount]/100)</f>
        <v>22302.899999999998</v>
      </c>
      <c r="R3164" s="10">
        <v>126383.1</v>
      </c>
      <c r="S3164" s="10">
        <v>24375.08</v>
      </c>
      <c r="T3164" s="4">
        <f>Table2[Profit]/Table2[Sales]</f>
        <v>0.19286660953877535</v>
      </c>
      <c r="U3164" t="s">
        <v>33</v>
      </c>
    </row>
    <row r="3165" spans="1:21" x14ac:dyDescent="0.35">
      <c r="A3165">
        <v>13379</v>
      </c>
      <c r="B3165" s="1">
        <v>45344</v>
      </c>
      <c r="C3165" s="2">
        <f>YEAR(Table2[Order Date])</f>
        <v>2024</v>
      </c>
      <c r="D3165" s="2" t="str">
        <f>TEXT(Table2[Order Date],"mmm")</f>
        <v>Feb</v>
      </c>
      <c r="E3165" t="s">
        <v>6234</v>
      </c>
      <c r="F3165" t="s">
        <v>28</v>
      </c>
      <c r="G3165" t="s">
        <v>114</v>
      </c>
      <c r="H3165" t="str">
        <f>VLOOKUP(Table2[[#This Row],[City]], Table46[], 2, FALSE)</f>
        <v>Jharkhand</v>
      </c>
      <c r="I3165" t="s">
        <v>75</v>
      </c>
      <c r="J3165" t="s">
        <v>409</v>
      </c>
      <c r="K3165" t="s">
        <v>6235</v>
      </c>
      <c r="L3165" s="2">
        <v>5</v>
      </c>
      <c r="M3165" s="11">
        <v>66421</v>
      </c>
      <c r="N3165" s="6">
        <v>20</v>
      </c>
      <c r="O3165" s="4">
        <f>Table2[[#This Row],[Discount]]/100</f>
        <v>0.2</v>
      </c>
      <c r="P3165" s="4" t="str">
        <f>IF(Table2[[#This Row],[Discount%]]=0,"No Discount",
IF(Table2[[#This Row],[Discount%]]&lt;=0.1,"Medium Discount",
IF(Table2[[#This Row],[Discount%]]&lt;=0.2,"High Discount")))</f>
        <v>High Discount</v>
      </c>
      <c r="Q3165" s="9">
        <f>(Table2[Unit_Price]*Table2[Quantity])*(Table2[Discount]/100)</f>
        <v>66421</v>
      </c>
      <c r="R3165" s="10">
        <v>265684</v>
      </c>
      <c r="S3165" s="10">
        <v>33071.17</v>
      </c>
      <c r="T3165" s="4">
        <f>Table2[Profit]/Table2[Sales]</f>
        <v>0.12447558001234549</v>
      </c>
      <c r="U3165" t="s">
        <v>33</v>
      </c>
    </row>
    <row r="3166" spans="1:21" x14ac:dyDescent="0.35">
      <c r="A3166">
        <v>13380</v>
      </c>
      <c r="B3166" s="1">
        <v>45923</v>
      </c>
      <c r="C3166" s="2">
        <f>YEAR(Table2[Order Date])</f>
        <v>2025</v>
      </c>
      <c r="D3166" s="2" t="str">
        <f>TEXT(Table2[Order Date],"mmm")</f>
        <v>Sep</v>
      </c>
      <c r="E3166" t="s">
        <v>6236</v>
      </c>
      <c r="F3166" t="s">
        <v>40</v>
      </c>
      <c r="G3166" t="s">
        <v>41</v>
      </c>
      <c r="H3166" t="str">
        <f>VLOOKUP(Table2[[#This Row],[City]], Table46[], 2, FALSE)</f>
        <v>Maharashtra</v>
      </c>
      <c r="I3166" t="s">
        <v>86</v>
      </c>
      <c r="J3166" t="s">
        <v>296</v>
      </c>
      <c r="K3166" t="s">
        <v>3040</v>
      </c>
      <c r="L3166" s="2">
        <v>1</v>
      </c>
      <c r="M3166" s="11">
        <v>6943</v>
      </c>
      <c r="N3166" s="6">
        <v>5</v>
      </c>
      <c r="O3166" s="4">
        <f>Table2[[#This Row],[Discount]]/100</f>
        <v>0.05</v>
      </c>
      <c r="P3166" s="4" t="str">
        <f>IF(Table2[[#This Row],[Discount%]]=0,"No Discount",
IF(Table2[[#This Row],[Discount%]]&lt;=0.1,"Medium Discount",
IF(Table2[[#This Row],[Discount%]]&lt;=0.2,"High Discount")))</f>
        <v>Medium Discount</v>
      </c>
      <c r="Q3166" s="9">
        <f>(Table2[Unit_Price]*Table2[Quantity])*(Table2[Discount]/100)</f>
        <v>347.15000000000003</v>
      </c>
      <c r="R3166" s="10">
        <v>6595.85</v>
      </c>
      <c r="S3166" s="10">
        <v>1541.94</v>
      </c>
      <c r="T3166" s="4">
        <f>Table2[Profit]/Table2[Sales]</f>
        <v>0.23377426715283095</v>
      </c>
      <c r="U3166" t="s">
        <v>83</v>
      </c>
    </row>
    <row r="3167" spans="1:21" x14ac:dyDescent="0.35">
      <c r="A3167">
        <v>13382</v>
      </c>
      <c r="B3167" s="1">
        <v>45916</v>
      </c>
      <c r="C3167" s="2">
        <f>YEAR(Table2[Order Date])</f>
        <v>2025</v>
      </c>
      <c r="D3167" s="2" t="str">
        <f>TEXT(Table2[Order Date],"mmm")</f>
        <v>Sep</v>
      </c>
      <c r="E3167" t="s">
        <v>6238</v>
      </c>
      <c r="F3167" t="s">
        <v>40</v>
      </c>
      <c r="G3167" t="s">
        <v>50</v>
      </c>
      <c r="H3167" t="str">
        <f>VLOOKUP(Table2[[#This Row],[City]], Table46[], 2, FALSE)</f>
        <v>Maharashtra</v>
      </c>
      <c r="I3167" t="s">
        <v>30</v>
      </c>
      <c r="J3167" t="s">
        <v>227</v>
      </c>
      <c r="K3167" t="s">
        <v>6239</v>
      </c>
      <c r="L3167" s="2">
        <v>1</v>
      </c>
      <c r="M3167" s="11">
        <v>10814</v>
      </c>
      <c r="N3167" s="6">
        <v>10</v>
      </c>
      <c r="O3167" s="4">
        <f>Table2[[#This Row],[Discount]]/100</f>
        <v>0.1</v>
      </c>
      <c r="P3167" s="4" t="str">
        <f>IF(Table2[[#This Row],[Discount%]]=0,"No Discount",
IF(Table2[[#This Row],[Discount%]]&lt;=0.1,"Medium Discount",
IF(Table2[[#This Row],[Discount%]]&lt;=0.2,"High Discount")))</f>
        <v>Medium Discount</v>
      </c>
      <c r="Q3167" s="9">
        <f>(Table2[Unit_Price]*Table2[Quantity])*(Table2[Discount]/100)</f>
        <v>1081.4000000000001</v>
      </c>
      <c r="R3167" s="10">
        <v>9732.6</v>
      </c>
      <c r="S3167" s="10">
        <v>2029.13</v>
      </c>
      <c r="T3167" s="4">
        <f>Table2[Profit]/Table2[Sales]</f>
        <v>0.20848796827158211</v>
      </c>
      <c r="U3167" t="s">
        <v>33</v>
      </c>
    </row>
    <row r="3168" spans="1:21" x14ac:dyDescent="0.35">
      <c r="A3168">
        <v>13383</v>
      </c>
      <c r="B3168" s="1">
        <v>45929</v>
      </c>
      <c r="C3168" s="2">
        <f>YEAR(Table2[Order Date])</f>
        <v>2025</v>
      </c>
      <c r="D3168" s="2" t="str">
        <f>TEXT(Table2[Order Date],"mmm")</f>
        <v>Sep</v>
      </c>
      <c r="E3168" t="s">
        <v>6240</v>
      </c>
      <c r="F3168" t="s">
        <v>28</v>
      </c>
      <c r="G3168" t="s">
        <v>144</v>
      </c>
      <c r="H3168" t="str">
        <f>VLOOKUP(Table2[[#This Row],[City]], Table46[], 2, FALSE)</f>
        <v>Assam</v>
      </c>
      <c r="I3168" t="s">
        <v>69</v>
      </c>
      <c r="J3168" t="s">
        <v>70</v>
      </c>
      <c r="K3168" t="s">
        <v>6241</v>
      </c>
      <c r="L3168" s="2">
        <v>4</v>
      </c>
      <c r="M3168" s="11">
        <v>33200</v>
      </c>
      <c r="N3168" s="6">
        <v>20</v>
      </c>
      <c r="O3168" s="4">
        <f>Table2[[#This Row],[Discount]]/100</f>
        <v>0.2</v>
      </c>
      <c r="P3168" s="4" t="str">
        <f>IF(Table2[[#This Row],[Discount%]]=0,"No Discount",
IF(Table2[[#This Row],[Discount%]]&lt;=0.1,"Medium Discount",
IF(Table2[[#This Row],[Discount%]]&lt;=0.2,"High Discount")))</f>
        <v>High Discount</v>
      </c>
      <c r="Q3168" s="9">
        <f>(Table2[Unit_Price]*Table2[Quantity])*(Table2[Discount]/100)</f>
        <v>26560</v>
      </c>
      <c r="R3168" s="10">
        <v>106240</v>
      </c>
      <c r="S3168" s="10">
        <v>5473.67</v>
      </c>
      <c r="T3168" s="4">
        <f>Table2[Profit]/Table2[Sales]</f>
        <v>5.1521743222891568E-2</v>
      </c>
      <c r="U3168" t="s">
        <v>72</v>
      </c>
    </row>
    <row r="3169" spans="1:21" x14ac:dyDescent="0.35">
      <c r="A3169">
        <v>13384</v>
      </c>
      <c r="B3169" s="1">
        <v>45915</v>
      </c>
      <c r="C3169" s="2">
        <f>YEAR(Table2[Order Date])</f>
        <v>2025</v>
      </c>
      <c r="D3169" s="2" t="str">
        <f>TEXT(Table2[Order Date],"mmm")</f>
        <v>Sep</v>
      </c>
      <c r="E3169" t="s">
        <v>6242</v>
      </c>
      <c r="F3169" t="s">
        <v>22</v>
      </c>
      <c r="G3169" t="s">
        <v>54</v>
      </c>
      <c r="H3169" t="str">
        <f>VLOOKUP(Table2[[#This Row],[City]], Table46[], 2, FALSE)</f>
        <v>Uttar Pradesh</v>
      </c>
      <c r="I3169" t="s">
        <v>69</v>
      </c>
      <c r="J3169" t="s">
        <v>151</v>
      </c>
      <c r="K3169" t="s">
        <v>1338</v>
      </c>
      <c r="L3169" s="2">
        <v>3</v>
      </c>
      <c r="M3169" s="11">
        <v>9504</v>
      </c>
      <c r="N3169" s="6">
        <v>10</v>
      </c>
      <c r="O3169" s="4">
        <f>Table2[[#This Row],[Discount]]/100</f>
        <v>0.1</v>
      </c>
      <c r="P3169" s="4" t="str">
        <f>IF(Table2[[#This Row],[Discount%]]=0,"No Discount",
IF(Table2[[#This Row],[Discount%]]&lt;=0.1,"Medium Discount",
IF(Table2[[#This Row],[Discount%]]&lt;=0.2,"High Discount")))</f>
        <v>Medium Discount</v>
      </c>
      <c r="Q3169" s="9">
        <f>(Table2[Unit_Price]*Table2[Quantity])*(Table2[Discount]/100)</f>
        <v>2851.2000000000003</v>
      </c>
      <c r="R3169" s="10">
        <v>25660.799999999999</v>
      </c>
      <c r="S3169" s="10">
        <v>2214.06</v>
      </c>
      <c r="T3169" s="4">
        <f>Table2[Profit]/Table2[Sales]</f>
        <v>8.6281799476243926E-2</v>
      </c>
      <c r="U3169" t="s">
        <v>20</v>
      </c>
    </row>
    <row r="3170" spans="1:21" x14ac:dyDescent="0.35">
      <c r="A3170">
        <v>13385</v>
      </c>
      <c r="B3170" s="1">
        <v>45768</v>
      </c>
      <c r="C3170" s="2">
        <f>YEAR(Table2[Order Date])</f>
        <v>2025</v>
      </c>
      <c r="D3170" s="2" t="str">
        <f>TEXT(Table2[Order Date],"mmm")</f>
        <v>Apr</v>
      </c>
      <c r="E3170" t="s">
        <v>6243</v>
      </c>
      <c r="F3170" t="s">
        <v>28</v>
      </c>
      <c r="G3170" t="s">
        <v>144</v>
      </c>
      <c r="H3170" t="str">
        <f>VLOOKUP(Table2[[#This Row],[City]], Table46[], 2, FALSE)</f>
        <v>Assam</v>
      </c>
      <c r="I3170" t="s">
        <v>46</v>
      </c>
      <c r="J3170" t="s">
        <v>141</v>
      </c>
      <c r="K3170" t="s">
        <v>1919</v>
      </c>
      <c r="L3170" s="2">
        <v>3</v>
      </c>
      <c r="M3170" s="11">
        <v>72125</v>
      </c>
      <c r="N3170" s="6">
        <v>15</v>
      </c>
      <c r="O3170" s="4">
        <f>Table2[[#This Row],[Discount]]/100</f>
        <v>0.15</v>
      </c>
      <c r="P3170" s="4" t="str">
        <f>IF(Table2[[#This Row],[Discount%]]=0,"No Discount",
IF(Table2[[#This Row],[Discount%]]&lt;=0.1,"Medium Discount",
IF(Table2[[#This Row],[Discount%]]&lt;=0.2,"High Discount")))</f>
        <v>High Discount</v>
      </c>
      <c r="Q3170" s="9">
        <f>(Table2[Unit_Price]*Table2[Quantity])*(Table2[Discount]/100)</f>
        <v>32456.25</v>
      </c>
      <c r="R3170" s="10">
        <v>183918.75</v>
      </c>
      <c r="S3170" s="10">
        <v>35399.769999999997</v>
      </c>
      <c r="T3170" s="4">
        <f>Table2[Profit]/Table2[Sales]</f>
        <v>0.19247504672579602</v>
      </c>
      <c r="U3170" t="s">
        <v>83</v>
      </c>
    </row>
    <row r="3171" spans="1:21" x14ac:dyDescent="0.35">
      <c r="A3171">
        <v>13386</v>
      </c>
      <c r="B3171" s="1">
        <v>45260</v>
      </c>
      <c r="C3171" s="2">
        <f>YEAR(Table2[Order Date])</f>
        <v>2023</v>
      </c>
      <c r="D3171" s="2" t="str">
        <f>TEXT(Table2[Order Date],"mmm")</f>
        <v>Nov</v>
      </c>
      <c r="E3171" t="s">
        <v>6244</v>
      </c>
      <c r="F3171" t="s">
        <v>15</v>
      </c>
      <c r="G3171" t="s">
        <v>16</v>
      </c>
      <c r="H3171" t="str">
        <f>VLOOKUP(Table2[[#This Row],[City]], Table46[], 2, FALSE)</f>
        <v>Karnataka</v>
      </c>
      <c r="I3171" t="s">
        <v>42</v>
      </c>
      <c r="J3171" t="s">
        <v>188</v>
      </c>
      <c r="K3171" t="s">
        <v>6245</v>
      </c>
      <c r="L3171" s="2">
        <v>1</v>
      </c>
      <c r="M3171" s="11">
        <v>8316</v>
      </c>
      <c r="N3171" s="6">
        <v>5</v>
      </c>
      <c r="O3171" s="4">
        <f>Table2[[#This Row],[Discount]]/100</f>
        <v>0.05</v>
      </c>
      <c r="P3171" s="4" t="str">
        <f>IF(Table2[[#This Row],[Discount%]]=0,"No Discount",
IF(Table2[[#This Row],[Discount%]]&lt;=0.1,"Medium Discount",
IF(Table2[[#This Row],[Discount%]]&lt;=0.2,"High Discount")))</f>
        <v>Medium Discount</v>
      </c>
      <c r="Q3171" s="9">
        <f>(Table2[Unit_Price]*Table2[Quantity])*(Table2[Discount]/100)</f>
        <v>415.8</v>
      </c>
      <c r="R3171" s="10">
        <v>7900.2</v>
      </c>
      <c r="S3171" s="10">
        <v>1120.68</v>
      </c>
      <c r="T3171" s="4">
        <f>Table2[Profit]/Table2[Sales]</f>
        <v>0.14185463659147871</v>
      </c>
      <c r="U3171" t="s">
        <v>38</v>
      </c>
    </row>
    <row r="3172" spans="1:21" x14ac:dyDescent="0.35">
      <c r="A3172">
        <v>13387</v>
      </c>
      <c r="B3172" s="1">
        <v>45345</v>
      </c>
      <c r="C3172" s="2">
        <f>YEAR(Table2[Order Date])</f>
        <v>2024</v>
      </c>
      <c r="D3172" s="2" t="str">
        <f>TEXT(Table2[Order Date],"mmm")</f>
        <v>Feb</v>
      </c>
      <c r="E3172" t="s">
        <v>6246</v>
      </c>
      <c r="F3172" t="s">
        <v>15</v>
      </c>
      <c r="G3172" t="s">
        <v>147</v>
      </c>
      <c r="H3172" t="str">
        <f>VLOOKUP(Table2[[#This Row],[City]], Table46[], 2, FALSE)</f>
        <v>Kerala</v>
      </c>
      <c r="I3172" t="s">
        <v>17</v>
      </c>
      <c r="J3172" t="s">
        <v>291</v>
      </c>
      <c r="K3172" t="s">
        <v>6247</v>
      </c>
      <c r="L3172" s="2">
        <v>5</v>
      </c>
      <c r="M3172" s="11">
        <v>79450</v>
      </c>
      <c r="N3172" s="6">
        <v>5</v>
      </c>
      <c r="O3172" s="4">
        <f>Table2[[#This Row],[Discount]]/100</f>
        <v>0.05</v>
      </c>
      <c r="P3172" s="4" t="str">
        <f>IF(Table2[[#This Row],[Discount%]]=0,"No Discount",
IF(Table2[[#This Row],[Discount%]]&lt;=0.1,"Medium Discount",
IF(Table2[[#This Row],[Discount%]]&lt;=0.2,"High Discount")))</f>
        <v>Medium Discount</v>
      </c>
      <c r="Q3172" s="9">
        <f>(Table2[Unit_Price]*Table2[Quantity])*(Table2[Discount]/100)</f>
        <v>19862.5</v>
      </c>
      <c r="R3172" s="10">
        <v>377387.5</v>
      </c>
      <c r="S3172" s="10">
        <v>74951.75</v>
      </c>
      <c r="T3172" s="4">
        <f>Table2[Profit]/Table2[Sales]</f>
        <v>0.19860686959689974</v>
      </c>
      <c r="U3172" t="s">
        <v>83</v>
      </c>
    </row>
    <row r="3173" spans="1:21" x14ac:dyDescent="0.35">
      <c r="A3173">
        <v>13388</v>
      </c>
      <c r="B3173" s="1">
        <v>45432</v>
      </c>
      <c r="C3173" s="2">
        <f>YEAR(Table2[Order Date])</f>
        <v>2024</v>
      </c>
      <c r="D3173" s="2" t="str">
        <f>TEXT(Table2[Order Date],"mmm")</f>
        <v>May</v>
      </c>
      <c r="E3173" t="s">
        <v>6248</v>
      </c>
      <c r="F3173" t="s">
        <v>22</v>
      </c>
      <c r="G3173" t="s">
        <v>23</v>
      </c>
      <c r="H3173" t="str">
        <f>VLOOKUP(Table2[[#This Row],[City]], Table46[], 2, FALSE)</f>
        <v>Delhi</v>
      </c>
      <c r="I3173" t="s">
        <v>24</v>
      </c>
      <c r="J3173" t="s">
        <v>25</v>
      </c>
      <c r="K3173" t="s">
        <v>5267</v>
      </c>
      <c r="L3173" s="2">
        <v>2</v>
      </c>
      <c r="M3173" s="11">
        <v>3881</v>
      </c>
      <c r="N3173" s="6">
        <v>20</v>
      </c>
      <c r="O3173" s="4">
        <f>Table2[[#This Row],[Discount]]/100</f>
        <v>0.2</v>
      </c>
      <c r="P3173" s="4" t="str">
        <f>IF(Table2[[#This Row],[Discount%]]=0,"No Discount",
IF(Table2[[#This Row],[Discount%]]&lt;=0.1,"Medium Discount",
IF(Table2[[#This Row],[Discount%]]&lt;=0.2,"High Discount")))</f>
        <v>High Discount</v>
      </c>
      <c r="Q3173" s="9">
        <f>(Table2[Unit_Price]*Table2[Quantity])*(Table2[Discount]/100)</f>
        <v>1552.4</v>
      </c>
      <c r="R3173" s="10">
        <v>6209.6</v>
      </c>
      <c r="S3173" s="10">
        <v>685.22</v>
      </c>
      <c r="T3173" s="4">
        <f>Table2[Profit]/Table2[Sales]</f>
        <v>0.11034849265653182</v>
      </c>
      <c r="U3173" t="s">
        <v>72</v>
      </c>
    </row>
    <row r="3174" spans="1:21" x14ac:dyDescent="0.35">
      <c r="A3174">
        <v>13389</v>
      </c>
      <c r="B3174" s="1">
        <v>45641</v>
      </c>
      <c r="C3174" s="2">
        <f>YEAR(Table2[Order Date])</f>
        <v>2024</v>
      </c>
      <c r="D3174" s="2" t="str">
        <f>TEXT(Table2[Order Date],"mmm")</f>
        <v>Dec</v>
      </c>
      <c r="E3174" t="s">
        <v>6249</v>
      </c>
      <c r="F3174" t="s">
        <v>28</v>
      </c>
      <c r="G3174" t="s">
        <v>144</v>
      </c>
      <c r="H3174" t="str">
        <f>VLOOKUP(Table2[[#This Row],[City]], Table46[], 2, FALSE)</f>
        <v>Assam</v>
      </c>
      <c r="I3174" t="s">
        <v>46</v>
      </c>
      <c r="J3174" t="s">
        <v>141</v>
      </c>
      <c r="K3174" t="s">
        <v>6250</v>
      </c>
      <c r="L3174" s="2">
        <v>4</v>
      </c>
      <c r="M3174" s="11">
        <v>35942</v>
      </c>
      <c r="N3174" s="6">
        <v>0</v>
      </c>
      <c r="O3174" s="4">
        <f>Table2[[#This Row],[Discount]]/100</f>
        <v>0</v>
      </c>
      <c r="P3174" s="4" t="str">
        <f>IF(Table2[[#This Row],[Discount%]]=0,"No Discount",
IF(Table2[[#This Row],[Discount%]]&lt;=0.1,"Medium Discount",
IF(Table2[[#This Row],[Discount%]]&lt;=0.2,"High Discount")))</f>
        <v>No Discount</v>
      </c>
      <c r="Q3174" s="9">
        <f>(Table2[Unit_Price]*Table2[Quantity])*(Table2[Discount]/100)</f>
        <v>0</v>
      </c>
      <c r="R3174" s="10">
        <v>143768</v>
      </c>
      <c r="S3174" s="10">
        <v>14346.17</v>
      </c>
      <c r="T3174" s="4">
        <f>Table2[Profit]/Table2[Sales]</f>
        <v>9.9786948416893881E-2</v>
      </c>
      <c r="U3174" t="s">
        <v>38</v>
      </c>
    </row>
    <row r="3175" spans="1:21" x14ac:dyDescent="0.35">
      <c r="A3175">
        <v>13390</v>
      </c>
      <c r="B3175" s="1">
        <v>45530</v>
      </c>
      <c r="C3175" s="2">
        <f>YEAR(Table2[Order Date])</f>
        <v>2024</v>
      </c>
      <c r="D3175" s="2" t="str">
        <f>TEXT(Table2[Order Date],"mmm")</f>
        <v>Aug</v>
      </c>
      <c r="E3175" t="s">
        <v>6251</v>
      </c>
      <c r="F3175" t="s">
        <v>22</v>
      </c>
      <c r="G3175" t="s">
        <v>23</v>
      </c>
      <c r="H3175" t="str">
        <f>VLOOKUP(Table2[[#This Row],[City]], Table46[], 2, FALSE)</f>
        <v>Delhi</v>
      </c>
      <c r="I3175" t="s">
        <v>42</v>
      </c>
      <c r="J3175" t="s">
        <v>79</v>
      </c>
      <c r="K3175" t="s">
        <v>1451</v>
      </c>
      <c r="L3175" s="2">
        <v>3</v>
      </c>
      <c r="M3175" s="11">
        <v>43326</v>
      </c>
      <c r="N3175" s="6">
        <v>10</v>
      </c>
      <c r="O3175" s="4">
        <f>Table2[[#This Row],[Discount]]/100</f>
        <v>0.1</v>
      </c>
      <c r="P3175" s="4" t="str">
        <f>IF(Table2[[#This Row],[Discount%]]=0,"No Discount",
IF(Table2[[#This Row],[Discount%]]&lt;=0.1,"Medium Discount",
IF(Table2[[#This Row],[Discount%]]&lt;=0.2,"High Discount")))</f>
        <v>Medium Discount</v>
      </c>
      <c r="Q3175" s="9">
        <f>(Table2[Unit_Price]*Table2[Quantity])*(Table2[Discount]/100)</f>
        <v>12997.800000000001</v>
      </c>
      <c r="R3175" s="10">
        <v>116980.2</v>
      </c>
      <c r="S3175" s="10">
        <v>26824.080000000002</v>
      </c>
      <c r="T3175" s="4">
        <f>Table2[Profit]/Table2[Sales]</f>
        <v>0.22930444639349226</v>
      </c>
      <c r="U3175" t="s">
        <v>83</v>
      </c>
    </row>
    <row r="3176" spans="1:21" x14ac:dyDescent="0.35">
      <c r="A3176">
        <v>13391</v>
      </c>
      <c r="B3176" s="1">
        <v>45903</v>
      </c>
      <c r="C3176" s="2">
        <f>YEAR(Table2[Order Date])</f>
        <v>2025</v>
      </c>
      <c r="D3176" s="2" t="str">
        <f>TEXT(Table2[Order Date],"mmm")</f>
        <v>Sep</v>
      </c>
      <c r="E3176" t="s">
        <v>6252</v>
      </c>
      <c r="F3176" t="s">
        <v>28</v>
      </c>
      <c r="G3176" t="s">
        <v>35</v>
      </c>
      <c r="H3176" t="str">
        <f>VLOOKUP(Table2[[#This Row],[City]], Table46[], 2, FALSE)</f>
        <v>West Bengal</v>
      </c>
      <c r="I3176" t="s">
        <v>69</v>
      </c>
      <c r="J3176" t="s">
        <v>115</v>
      </c>
      <c r="K3176" t="s">
        <v>6253</v>
      </c>
      <c r="L3176" s="2">
        <v>5</v>
      </c>
      <c r="M3176" s="11">
        <v>8638</v>
      </c>
      <c r="N3176" s="6">
        <v>0</v>
      </c>
      <c r="O3176" s="4">
        <f>Table2[[#This Row],[Discount]]/100</f>
        <v>0</v>
      </c>
      <c r="P3176" s="4" t="str">
        <f>IF(Table2[[#This Row],[Discount%]]=0,"No Discount",
IF(Table2[[#This Row],[Discount%]]&lt;=0.1,"Medium Discount",
IF(Table2[[#This Row],[Discount%]]&lt;=0.2,"High Discount")))</f>
        <v>No Discount</v>
      </c>
      <c r="Q3176" s="9">
        <f>(Table2[Unit_Price]*Table2[Quantity])*(Table2[Discount]/100)</f>
        <v>0</v>
      </c>
      <c r="R3176" s="10">
        <v>43190</v>
      </c>
      <c r="S3176" s="10">
        <v>8297.77</v>
      </c>
      <c r="T3176" s="4">
        <f>Table2[Profit]/Table2[Sales]</f>
        <v>0.1921224820560315</v>
      </c>
      <c r="U3176" t="s">
        <v>83</v>
      </c>
    </row>
    <row r="3177" spans="1:21" x14ac:dyDescent="0.35">
      <c r="A3177">
        <v>13392</v>
      </c>
      <c r="B3177" s="1">
        <v>45389</v>
      </c>
      <c r="C3177" s="2">
        <f>YEAR(Table2[Order Date])</f>
        <v>2024</v>
      </c>
      <c r="D3177" s="2" t="str">
        <f>TEXT(Table2[Order Date],"mmm")</f>
        <v>Apr</v>
      </c>
      <c r="E3177" t="s">
        <v>6254</v>
      </c>
      <c r="F3177" t="s">
        <v>28</v>
      </c>
      <c r="G3177" t="s">
        <v>29</v>
      </c>
      <c r="H3177" t="str">
        <f>VLOOKUP(Table2[[#This Row],[City]], Table46[], 2, FALSE)</f>
        <v>Bihar</v>
      </c>
      <c r="I3177" t="s">
        <v>96</v>
      </c>
      <c r="J3177" t="s">
        <v>183</v>
      </c>
      <c r="K3177" t="s">
        <v>4506</v>
      </c>
      <c r="L3177" s="2">
        <v>5</v>
      </c>
      <c r="M3177" s="11">
        <v>74246</v>
      </c>
      <c r="N3177" s="6">
        <v>10</v>
      </c>
      <c r="O3177" s="4">
        <f>Table2[[#This Row],[Discount]]/100</f>
        <v>0.1</v>
      </c>
      <c r="P3177" s="4" t="str">
        <f>IF(Table2[[#This Row],[Discount%]]=0,"No Discount",
IF(Table2[[#This Row],[Discount%]]&lt;=0.1,"Medium Discount",
IF(Table2[[#This Row],[Discount%]]&lt;=0.2,"High Discount")))</f>
        <v>Medium Discount</v>
      </c>
      <c r="Q3177" s="9">
        <f>(Table2[Unit_Price]*Table2[Quantity])*(Table2[Discount]/100)</f>
        <v>37123</v>
      </c>
      <c r="R3177" s="10">
        <v>334107</v>
      </c>
      <c r="S3177" s="10">
        <v>27522.2</v>
      </c>
      <c r="T3177" s="4">
        <f>Table2[Profit]/Table2[Sales]</f>
        <v>8.237540668109318E-2</v>
      </c>
      <c r="U3177" t="s">
        <v>33</v>
      </c>
    </row>
    <row r="3178" spans="1:21" x14ac:dyDescent="0.35">
      <c r="A3178">
        <v>13394</v>
      </c>
      <c r="B3178" s="1">
        <v>45571</v>
      </c>
      <c r="C3178" s="2">
        <f>YEAR(Table2[Order Date])</f>
        <v>2024</v>
      </c>
      <c r="D3178" s="2" t="str">
        <f>TEXT(Table2[Order Date],"mmm")</f>
        <v>Oct</v>
      </c>
      <c r="E3178" t="s">
        <v>6256</v>
      </c>
      <c r="F3178" t="s">
        <v>15</v>
      </c>
      <c r="G3178" t="s">
        <v>16</v>
      </c>
      <c r="H3178" t="str">
        <f>VLOOKUP(Table2[[#This Row],[City]], Table46[], 2, FALSE)</f>
        <v>Karnataka</v>
      </c>
      <c r="I3178" t="s">
        <v>129</v>
      </c>
      <c r="J3178" t="s">
        <v>164</v>
      </c>
      <c r="K3178" t="s">
        <v>6257</v>
      </c>
      <c r="L3178" s="2">
        <v>2</v>
      </c>
      <c r="M3178" s="11">
        <v>7850</v>
      </c>
      <c r="N3178" s="6">
        <v>0</v>
      </c>
      <c r="O3178" s="4">
        <f>Table2[[#This Row],[Discount]]/100</f>
        <v>0</v>
      </c>
      <c r="P3178" s="4" t="str">
        <f>IF(Table2[[#This Row],[Discount%]]=0,"No Discount",
IF(Table2[[#This Row],[Discount%]]&lt;=0.1,"Medium Discount",
IF(Table2[[#This Row],[Discount%]]&lt;=0.2,"High Discount")))</f>
        <v>No Discount</v>
      </c>
      <c r="Q3178" s="9">
        <f>(Table2[Unit_Price]*Table2[Quantity])*(Table2[Discount]/100)</f>
        <v>0</v>
      </c>
      <c r="R3178" s="10">
        <v>15700</v>
      </c>
      <c r="S3178" s="10">
        <v>2238.4499999999998</v>
      </c>
      <c r="T3178" s="4">
        <f>Table2[Profit]/Table2[Sales]</f>
        <v>0.14257643312101909</v>
      </c>
      <c r="U3178" t="s">
        <v>72</v>
      </c>
    </row>
    <row r="3179" spans="1:21" x14ac:dyDescent="0.35">
      <c r="A3179">
        <v>13395</v>
      </c>
      <c r="B3179" s="1">
        <v>45771</v>
      </c>
      <c r="C3179" s="2">
        <f>YEAR(Table2[Order Date])</f>
        <v>2025</v>
      </c>
      <c r="D3179" s="2" t="str">
        <f>TEXT(Table2[Order Date],"mmm")</f>
        <v>Apr</v>
      </c>
      <c r="E3179" t="s">
        <v>6258</v>
      </c>
      <c r="F3179" t="s">
        <v>22</v>
      </c>
      <c r="G3179" t="s">
        <v>54</v>
      </c>
      <c r="H3179" t="str">
        <f>VLOOKUP(Table2[[#This Row],[City]], Table46[], 2, FALSE)</f>
        <v>Uttar Pradesh</v>
      </c>
      <c r="I3179" t="s">
        <v>75</v>
      </c>
      <c r="J3179" t="s">
        <v>409</v>
      </c>
      <c r="K3179" t="s">
        <v>6259</v>
      </c>
      <c r="L3179" s="2">
        <v>2</v>
      </c>
      <c r="M3179" s="11">
        <v>61479</v>
      </c>
      <c r="N3179" s="6">
        <v>0</v>
      </c>
      <c r="O3179" s="4">
        <f>Table2[[#This Row],[Discount]]/100</f>
        <v>0</v>
      </c>
      <c r="P3179" s="4" t="str">
        <f>IF(Table2[[#This Row],[Discount%]]=0,"No Discount",
IF(Table2[[#This Row],[Discount%]]&lt;=0.1,"Medium Discount",
IF(Table2[[#This Row],[Discount%]]&lt;=0.2,"High Discount")))</f>
        <v>No Discount</v>
      </c>
      <c r="Q3179" s="9">
        <f>(Table2[Unit_Price]*Table2[Quantity])*(Table2[Discount]/100)</f>
        <v>0</v>
      </c>
      <c r="R3179" s="10">
        <v>122958</v>
      </c>
      <c r="S3179" s="10">
        <v>21713.78</v>
      </c>
      <c r="T3179" s="4">
        <f>Table2[Profit]/Table2[Sales]</f>
        <v>0.17659509751297189</v>
      </c>
      <c r="U3179" t="s">
        <v>38</v>
      </c>
    </row>
    <row r="3180" spans="1:21" x14ac:dyDescent="0.35">
      <c r="A3180">
        <v>13396</v>
      </c>
      <c r="B3180" s="1">
        <v>45229</v>
      </c>
      <c r="C3180" s="2">
        <f>YEAR(Table2[Order Date])</f>
        <v>2023</v>
      </c>
      <c r="D3180" s="2" t="str">
        <f>TEXT(Table2[Order Date],"mmm")</f>
        <v>Oct</v>
      </c>
      <c r="E3180" t="s">
        <v>6260</v>
      </c>
      <c r="F3180" t="s">
        <v>28</v>
      </c>
      <c r="G3180" t="s">
        <v>29</v>
      </c>
      <c r="H3180" t="str">
        <f>VLOOKUP(Table2[[#This Row],[City]], Table46[], 2, FALSE)</f>
        <v>Bihar</v>
      </c>
      <c r="I3180" t="s">
        <v>69</v>
      </c>
      <c r="J3180" t="s">
        <v>123</v>
      </c>
      <c r="K3180" t="s">
        <v>6261</v>
      </c>
      <c r="L3180" s="2">
        <v>4</v>
      </c>
      <c r="M3180" s="11">
        <v>7045</v>
      </c>
      <c r="N3180" s="6">
        <v>20</v>
      </c>
      <c r="O3180" s="4">
        <f>Table2[[#This Row],[Discount]]/100</f>
        <v>0.2</v>
      </c>
      <c r="P3180" s="4" t="str">
        <f>IF(Table2[[#This Row],[Discount%]]=0,"No Discount",
IF(Table2[[#This Row],[Discount%]]&lt;=0.1,"Medium Discount",
IF(Table2[[#This Row],[Discount%]]&lt;=0.2,"High Discount")))</f>
        <v>High Discount</v>
      </c>
      <c r="Q3180" s="9">
        <f>(Table2[Unit_Price]*Table2[Quantity])*(Table2[Discount]/100)</f>
        <v>5636</v>
      </c>
      <c r="R3180" s="10">
        <v>22544</v>
      </c>
      <c r="S3180" s="10">
        <v>5288.58</v>
      </c>
      <c r="T3180" s="4">
        <f>Table2[Profit]/Table2[Sales]</f>
        <v>0.23458924769339956</v>
      </c>
      <c r="U3180" t="s">
        <v>83</v>
      </c>
    </row>
    <row r="3181" spans="1:21" x14ac:dyDescent="0.35">
      <c r="A3181">
        <v>13397</v>
      </c>
      <c r="B3181" s="1">
        <v>45607</v>
      </c>
      <c r="C3181" s="2">
        <f>YEAR(Table2[Order Date])</f>
        <v>2024</v>
      </c>
      <c r="D3181" s="2" t="str">
        <f>TEXT(Table2[Order Date],"mmm")</f>
        <v>Nov</v>
      </c>
      <c r="E3181" t="s">
        <v>6262</v>
      </c>
      <c r="F3181" t="s">
        <v>28</v>
      </c>
      <c r="G3181" t="s">
        <v>85</v>
      </c>
      <c r="H3181" t="str">
        <f>VLOOKUP(Table2[[#This Row],[City]], Table46[], 2, FALSE)</f>
        <v>Odisha</v>
      </c>
      <c r="I3181" t="s">
        <v>46</v>
      </c>
      <c r="J3181" t="s">
        <v>209</v>
      </c>
      <c r="K3181" t="s">
        <v>6263</v>
      </c>
      <c r="L3181" s="2">
        <v>1</v>
      </c>
      <c r="M3181" s="11">
        <v>69250</v>
      </c>
      <c r="N3181" s="6">
        <v>0</v>
      </c>
      <c r="O3181" s="4">
        <f>Table2[[#This Row],[Discount]]/100</f>
        <v>0</v>
      </c>
      <c r="P3181" s="4" t="str">
        <f>IF(Table2[[#This Row],[Discount%]]=0,"No Discount",
IF(Table2[[#This Row],[Discount%]]&lt;=0.1,"Medium Discount",
IF(Table2[[#This Row],[Discount%]]&lt;=0.2,"High Discount")))</f>
        <v>No Discount</v>
      </c>
      <c r="Q3181" s="9">
        <f>(Table2[Unit_Price]*Table2[Quantity])*(Table2[Discount]/100)</f>
        <v>0</v>
      </c>
      <c r="R3181" s="10">
        <v>69250</v>
      </c>
      <c r="S3181" s="10">
        <v>15896.58</v>
      </c>
      <c r="T3181" s="4">
        <f>Table2[Profit]/Table2[Sales]</f>
        <v>0.22955350180505416</v>
      </c>
      <c r="U3181" t="s">
        <v>33</v>
      </c>
    </row>
    <row r="3182" spans="1:21" x14ac:dyDescent="0.35">
      <c r="A3182">
        <v>13398</v>
      </c>
      <c r="B3182" s="1">
        <v>45486</v>
      </c>
      <c r="C3182" s="2">
        <f>YEAR(Table2[Order Date])</f>
        <v>2024</v>
      </c>
      <c r="D3182" s="2" t="str">
        <f>TEXT(Table2[Order Date],"mmm")</f>
        <v>Jul</v>
      </c>
      <c r="E3182" t="s">
        <v>6264</v>
      </c>
      <c r="F3182" t="s">
        <v>40</v>
      </c>
      <c r="G3182" t="s">
        <v>50</v>
      </c>
      <c r="H3182" t="str">
        <f>VLOOKUP(Table2[[#This Row],[City]], Table46[], 2, FALSE)</f>
        <v>Maharashtra</v>
      </c>
      <c r="I3182" t="s">
        <v>129</v>
      </c>
      <c r="J3182" t="s">
        <v>148</v>
      </c>
      <c r="K3182" t="s">
        <v>6265</v>
      </c>
      <c r="L3182" s="2">
        <v>2</v>
      </c>
      <c r="M3182" s="11">
        <v>58519</v>
      </c>
      <c r="N3182" s="6">
        <v>15</v>
      </c>
      <c r="O3182" s="4">
        <f>Table2[[#This Row],[Discount]]/100</f>
        <v>0.15</v>
      </c>
      <c r="P3182" s="4" t="str">
        <f>IF(Table2[[#This Row],[Discount%]]=0,"No Discount",
IF(Table2[[#This Row],[Discount%]]&lt;=0.1,"Medium Discount",
IF(Table2[[#This Row],[Discount%]]&lt;=0.2,"High Discount")))</f>
        <v>High Discount</v>
      </c>
      <c r="Q3182" s="9">
        <f>(Table2[Unit_Price]*Table2[Quantity])*(Table2[Discount]/100)</f>
        <v>17555.7</v>
      </c>
      <c r="R3182" s="10">
        <v>99482.3</v>
      </c>
      <c r="S3182" s="10">
        <v>8464.18</v>
      </c>
      <c r="T3182" s="4">
        <f>Table2[Profit]/Table2[Sales]</f>
        <v>8.5082270916534905E-2</v>
      </c>
      <c r="U3182" t="s">
        <v>20</v>
      </c>
    </row>
    <row r="3183" spans="1:21" x14ac:dyDescent="0.35">
      <c r="A3183">
        <v>13399</v>
      </c>
      <c r="B3183" s="1">
        <v>45760</v>
      </c>
      <c r="C3183" s="2">
        <f>YEAR(Table2[Order Date])</f>
        <v>2025</v>
      </c>
      <c r="D3183" s="2" t="str">
        <f>TEXT(Table2[Order Date],"mmm")</f>
        <v>Apr</v>
      </c>
      <c r="E3183" t="s">
        <v>6266</v>
      </c>
      <c r="F3183" t="s">
        <v>40</v>
      </c>
      <c r="G3183" t="s">
        <v>62</v>
      </c>
      <c r="H3183" t="str">
        <f>VLOOKUP(Table2[[#This Row],[City]], Table46[], 2, FALSE)</f>
        <v>Goa</v>
      </c>
      <c r="I3183" t="s">
        <v>75</v>
      </c>
      <c r="J3183" t="s">
        <v>204</v>
      </c>
      <c r="K3183" t="s">
        <v>6267</v>
      </c>
      <c r="L3183" s="2">
        <v>3</v>
      </c>
      <c r="M3183" s="11">
        <v>20230</v>
      </c>
      <c r="N3183" s="6">
        <v>20</v>
      </c>
      <c r="O3183" s="4">
        <f>Table2[[#This Row],[Discount]]/100</f>
        <v>0.2</v>
      </c>
      <c r="P3183" s="4" t="str">
        <f>IF(Table2[[#This Row],[Discount%]]=0,"No Discount",
IF(Table2[[#This Row],[Discount%]]&lt;=0.1,"Medium Discount",
IF(Table2[[#This Row],[Discount%]]&lt;=0.2,"High Discount")))</f>
        <v>High Discount</v>
      </c>
      <c r="Q3183" s="9">
        <f>(Table2[Unit_Price]*Table2[Quantity])*(Table2[Discount]/100)</f>
        <v>12138</v>
      </c>
      <c r="R3183" s="10">
        <v>48552</v>
      </c>
      <c r="S3183" s="10">
        <v>6548.33</v>
      </c>
      <c r="T3183" s="4">
        <f>Table2[Profit]/Table2[Sales]</f>
        <v>0.13487250782666008</v>
      </c>
      <c r="U3183" t="s">
        <v>72</v>
      </c>
    </row>
    <row r="3184" spans="1:21" x14ac:dyDescent="0.35">
      <c r="A3184">
        <v>13400</v>
      </c>
      <c r="B3184" s="1">
        <v>45857</v>
      </c>
      <c r="C3184" s="2">
        <f>YEAR(Table2[Order Date])</f>
        <v>2025</v>
      </c>
      <c r="D3184" s="2" t="str">
        <f>TEXT(Table2[Order Date],"mmm")</f>
        <v>Jul</v>
      </c>
      <c r="E3184" t="s">
        <v>6268</v>
      </c>
      <c r="F3184" t="s">
        <v>22</v>
      </c>
      <c r="G3184" t="s">
        <v>54</v>
      </c>
      <c r="H3184" t="str">
        <f>VLOOKUP(Table2[[#This Row],[City]], Table46[], 2, FALSE)</f>
        <v>Uttar Pradesh</v>
      </c>
      <c r="I3184" t="s">
        <v>42</v>
      </c>
      <c r="J3184" t="s">
        <v>51</v>
      </c>
      <c r="K3184" t="s">
        <v>6269</v>
      </c>
      <c r="L3184" s="2">
        <v>1</v>
      </c>
      <c r="M3184" s="11">
        <v>14372</v>
      </c>
      <c r="N3184" s="6">
        <v>10</v>
      </c>
      <c r="O3184" s="4">
        <f>Table2[[#This Row],[Discount]]/100</f>
        <v>0.1</v>
      </c>
      <c r="P3184" s="4" t="str">
        <f>IF(Table2[[#This Row],[Discount%]]=0,"No Discount",
IF(Table2[[#This Row],[Discount%]]&lt;=0.1,"Medium Discount",
IF(Table2[[#This Row],[Discount%]]&lt;=0.2,"High Discount")))</f>
        <v>Medium Discount</v>
      </c>
      <c r="Q3184" s="9">
        <f>(Table2[Unit_Price]*Table2[Quantity])*(Table2[Discount]/100)</f>
        <v>1437.2</v>
      </c>
      <c r="R3184" s="10">
        <v>12934.8</v>
      </c>
      <c r="S3184" s="10">
        <v>2380.71</v>
      </c>
      <c r="T3184" s="4">
        <f>Table2[Profit]/Table2[Sales]</f>
        <v>0.18405464328787458</v>
      </c>
      <c r="U3184" t="s">
        <v>83</v>
      </c>
    </row>
    <row r="3185" spans="1:21" x14ac:dyDescent="0.35">
      <c r="A3185">
        <v>13401</v>
      </c>
      <c r="B3185" s="1">
        <v>45876</v>
      </c>
      <c r="C3185" s="2">
        <f>YEAR(Table2[Order Date])</f>
        <v>2025</v>
      </c>
      <c r="D3185" s="2" t="str">
        <f>TEXT(Table2[Order Date],"mmm")</f>
        <v>Aug</v>
      </c>
      <c r="E3185" t="s">
        <v>6270</v>
      </c>
      <c r="F3185" t="s">
        <v>28</v>
      </c>
      <c r="G3185" t="s">
        <v>35</v>
      </c>
      <c r="H3185" t="str">
        <f>VLOOKUP(Table2[[#This Row],[City]], Table46[], 2, FALSE)</f>
        <v>West Bengal</v>
      </c>
      <c r="I3185" t="s">
        <v>129</v>
      </c>
      <c r="J3185" t="s">
        <v>148</v>
      </c>
      <c r="K3185" t="s">
        <v>6271</v>
      </c>
      <c r="L3185" s="2">
        <v>2</v>
      </c>
      <c r="M3185" s="11">
        <v>19502</v>
      </c>
      <c r="N3185" s="6">
        <v>20</v>
      </c>
      <c r="O3185" s="4">
        <f>Table2[[#This Row],[Discount]]/100</f>
        <v>0.2</v>
      </c>
      <c r="P3185" s="4" t="str">
        <f>IF(Table2[[#This Row],[Discount%]]=0,"No Discount",
IF(Table2[[#This Row],[Discount%]]&lt;=0.1,"Medium Discount",
IF(Table2[[#This Row],[Discount%]]&lt;=0.2,"High Discount")))</f>
        <v>High Discount</v>
      </c>
      <c r="Q3185" s="9">
        <f>(Table2[Unit_Price]*Table2[Quantity])*(Table2[Discount]/100)</f>
        <v>7800.8</v>
      </c>
      <c r="R3185" s="10">
        <v>31203.200000000001</v>
      </c>
      <c r="S3185" s="10">
        <v>5436.15</v>
      </c>
      <c r="T3185" s="4">
        <f>Table2[Profit]/Table2[Sales]</f>
        <v>0.17421770844015996</v>
      </c>
      <c r="U3185" t="s">
        <v>20</v>
      </c>
    </row>
    <row r="3186" spans="1:21" x14ac:dyDescent="0.35">
      <c r="A3186">
        <v>13402</v>
      </c>
      <c r="B3186" s="1">
        <v>45469</v>
      </c>
      <c r="C3186" s="2">
        <f>YEAR(Table2[Order Date])</f>
        <v>2024</v>
      </c>
      <c r="D3186" s="2" t="str">
        <f>TEXT(Table2[Order Date],"mmm")</f>
        <v>Jun</v>
      </c>
      <c r="E3186" t="s">
        <v>6272</v>
      </c>
      <c r="F3186" t="s">
        <v>40</v>
      </c>
      <c r="G3186" t="s">
        <v>103</v>
      </c>
      <c r="H3186" t="str">
        <f>VLOOKUP(Table2[[#This Row],[City]], Table46[], 2, FALSE)</f>
        <v>Gujarat</v>
      </c>
      <c r="I3186" t="s">
        <v>30</v>
      </c>
      <c r="J3186" t="s">
        <v>104</v>
      </c>
      <c r="K3186" t="s">
        <v>2377</v>
      </c>
      <c r="L3186" s="2">
        <v>4</v>
      </c>
      <c r="M3186" s="11">
        <v>59089</v>
      </c>
      <c r="N3186" s="6">
        <v>20</v>
      </c>
      <c r="O3186" s="4">
        <f>Table2[[#This Row],[Discount]]/100</f>
        <v>0.2</v>
      </c>
      <c r="P3186" s="4" t="str">
        <f>IF(Table2[[#This Row],[Discount%]]=0,"No Discount",
IF(Table2[[#This Row],[Discount%]]&lt;=0.1,"Medium Discount",
IF(Table2[[#This Row],[Discount%]]&lt;=0.2,"High Discount")))</f>
        <v>High Discount</v>
      </c>
      <c r="Q3186" s="9">
        <f>(Table2[Unit_Price]*Table2[Quantity])*(Table2[Discount]/100)</f>
        <v>47271.200000000004</v>
      </c>
      <c r="R3186" s="10">
        <v>189084.79999999999</v>
      </c>
      <c r="S3186" s="10">
        <v>17704.57</v>
      </c>
      <c r="T3186" s="4">
        <f>Table2[Profit]/Table2[Sales]</f>
        <v>9.3632962564944411E-2</v>
      </c>
      <c r="U3186" t="s">
        <v>38</v>
      </c>
    </row>
    <row r="3187" spans="1:21" x14ac:dyDescent="0.35">
      <c r="A3187">
        <v>13403</v>
      </c>
      <c r="B3187" s="1">
        <v>45209</v>
      </c>
      <c r="C3187" s="2">
        <f>YEAR(Table2[Order Date])</f>
        <v>2023</v>
      </c>
      <c r="D3187" s="2" t="str">
        <f>TEXT(Table2[Order Date],"mmm")</f>
        <v>Oct</v>
      </c>
      <c r="E3187" t="s">
        <v>6273</v>
      </c>
      <c r="F3187" t="s">
        <v>15</v>
      </c>
      <c r="G3187" t="s">
        <v>16</v>
      </c>
      <c r="H3187" t="str">
        <f>VLOOKUP(Table2[[#This Row],[City]], Table46[], 2, FALSE)</f>
        <v>Karnataka</v>
      </c>
      <c r="I3187" t="s">
        <v>75</v>
      </c>
      <c r="J3187" t="s">
        <v>409</v>
      </c>
      <c r="K3187" t="s">
        <v>6274</v>
      </c>
      <c r="L3187" s="2">
        <v>2</v>
      </c>
      <c r="M3187" s="11">
        <v>59774</v>
      </c>
      <c r="N3187" s="6">
        <v>0</v>
      </c>
      <c r="O3187" s="4">
        <f>Table2[[#This Row],[Discount]]/100</f>
        <v>0</v>
      </c>
      <c r="P3187" s="4" t="str">
        <f>IF(Table2[[#This Row],[Discount%]]=0,"No Discount",
IF(Table2[[#This Row],[Discount%]]&lt;=0.1,"Medium Discount",
IF(Table2[[#This Row],[Discount%]]&lt;=0.2,"High Discount")))</f>
        <v>No Discount</v>
      </c>
      <c r="Q3187" s="9">
        <f>(Table2[Unit_Price]*Table2[Quantity])*(Table2[Discount]/100)</f>
        <v>0</v>
      </c>
      <c r="R3187" s="10">
        <v>119548</v>
      </c>
      <c r="S3187" s="10">
        <v>25181.98</v>
      </c>
      <c r="T3187" s="4">
        <f>Table2[Profit]/Table2[Sales]</f>
        <v>0.21064325626526584</v>
      </c>
      <c r="U3187" t="s">
        <v>38</v>
      </c>
    </row>
    <row r="3188" spans="1:21" x14ac:dyDescent="0.35">
      <c r="A3188">
        <v>13404</v>
      </c>
      <c r="B3188" s="1">
        <v>45757</v>
      </c>
      <c r="C3188" s="2">
        <f>YEAR(Table2[Order Date])</f>
        <v>2025</v>
      </c>
      <c r="D3188" s="2" t="str">
        <f>TEXT(Table2[Order Date],"mmm")</f>
        <v>Apr</v>
      </c>
      <c r="E3188" t="s">
        <v>6275</v>
      </c>
      <c r="F3188" t="s">
        <v>40</v>
      </c>
      <c r="G3188" t="s">
        <v>62</v>
      </c>
      <c r="H3188" t="str">
        <f>VLOOKUP(Table2[[#This Row],[City]], Table46[], 2, FALSE)</f>
        <v>Goa</v>
      </c>
      <c r="I3188" t="s">
        <v>42</v>
      </c>
      <c r="J3188" t="s">
        <v>51</v>
      </c>
      <c r="K3188" t="s">
        <v>6276</v>
      </c>
      <c r="L3188" s="2">
        <v>4</v>
      </c>
      <c r="M3188" s="11">
        <v>34684</v>
      </c>
      <c r="N3188" s="6">
        <v>20</v>
      </c>
      <c r="O3188" s="4">
        <f>Table2[[#This Row],[Discount]]/100</f>
        <v>0.2</v>
      </c>
      <c r="P3188" s="4" t="str">
        <f>IF(Table2[[#This Row],[Discount%]]=0,"No Discount",
IF(Table2[[#This Row],[Discount%]]&lt;=0.1,"Medium Discount",
IF(Table2[[#This Row],[Discount%]]&lt;=0.2,"High Discount")))</f>
        <v>High Discount</v>
      </c>
      <c r="Q3188" s="9">
        <f>(Table2[Unit_Price]*Table2[Quantity])*(Table2[Discount]/100)</f>
        <v>27747.200000000001</v>
      </c>
      <c r="R3188" s="10">
        <v>110988.8</v>
      </c>
      <c r="S3188" s="10">
        <v>9902.7199999999993</v>
      </c>
      <c r="T3188" s="4">
        <f>Table2[Profit]/Table2[Sales]</f>
        <v>8.9222696344135613E-2</v>
      </c>
      <c r="U3188" t="s">
        <v>38</v>
      </c>
    </row>
    <row r="3189" spans="1:21" x14ac:dyDescent="0.35">
      <c r="A3189">
        <v>13405</v>
      </c>
      <c r="B3189" s="1">
        <v>45346</v>
      </c>
      <c r="C3189" s="2">
        <f>YEAR(Table2[Order Date])</f>
        <v>2024</v>
      </c>
      <c r="D3189" s="2" t="str">
        <f>TEXT(Table2[Order Date],"mmm")</f>
        <v>Feb</v>
      </c>
      <c r="E3189" t="s">
        <v>6277</v>
      </c>
      <c r="F3189" t="s">
        <v>40</v>
      </c>
      <c r="G3189" t="s">
        <v>41</v>
      </c>
      <c r="H3189" t="str">
        <f>VLOOKUP(Table2[[#This Row],[City]], Table46[], 2, FALSE)</f>
        <v>Maharashtra</v>
      </c>
      <c r="I3189" t="s">
        <v>46</v>
      </c>
      <c r="J3189" t="s">
        <v>141</v>
      </c>
      <c r="K3189" t="s">
        <v>532</v>
      </c>
      <c r="L3189" s="2">
        <v>5</v>
      </c>
      <c r="M3189" s="11">
        <v>11423</v>
      </c>
      <c r="N3189" s="6">
        <v>10</v>
      </c>
      <c r="O3189" s="4">
        <f>Table2[[#This Row],[Discount]]/100</f>
        <v>0.1</v>
      </c>
      <c r="P3189" s="4" t="str">
        <f>IF(Table2[[#This Row],[Discount%]]=0,"No Discount",
IF(Table2[[#This Row],[Discount%]]&lt;=0.1,"Medium Discount",
IF(Table2[[#This Row],[Discount%]]&lt;=0.2,"High Discount")))</f>
        <v>Medium Discount</v>
      </c>
      <c r="Q3189" s="9">
        <f>(Table2[Unit_Price]*Table2[Quantity])*(Table2[Discount]/100)</f>
        <v>5711.5</v>
      </c>
      <c r="R3189" s="10">
        <v>51403.5</v>
      </c>
      <c r="S3189" s="10">
        <v>6876.31</v>
      </c>
      <c r="T3189" s="4">
        <f>Table2[Profit]/Table2[Sales]</f>
        <v>0.133771241257891</v>
      </c>
      <c r="U3189" t="s">
        <v>20</v>
      </c>
    </row>
    <row r="3190" spans="1:21" x14ac:dyDescent="0.35">
      <c r="A3190">
        <v>13407</v>
      </c>
      <c r="B3190" s="1">
        <v>45737</v>
      </c>
      <c r="C3190" s="2">
        <f>YEAR(Table2[Order Date])</f>
        <v>2025</v>
      </c>
      <c r="D3190" s="2" t="str">
        <f>TEXT(Table2[Order Date],"mmm")</f>
        <v>Mar</v>
      </c>
      <c r="E3190" t="s">
        <v>6279</v>
      </c>
      <c r="F3190" t="s">
        <v>22</v>
      </c>
      <c r="G3190" t="s">
        <v>167</v>
      </c>
      <c r="H3190" t="str">
        <f>VLOOKUP(Table2[[#This Row],[City]], Table46[], 2, FALSE)</f>
        <v>Punjab</v>
      </c>
      <c r="I3190" t="s">
        <v>69</v>
      </c>
      <c r="J3190" t="s">
        <v>517</v>
      </c>
      <c r="K3190" t="s">
        <v>2322</v>
      </c>
      <c r="L3190" s="2">
        <v>2</v>
      </c>
      <c r="M3190" s="11">
        <v>48934</v>
      </c>
      <c r="N3190" s="6">
        <v>10</v>
      </c>
      <c r="O3190" s="4">
        <f>Table2[[#This Row],[Discount]]/100</f>
        <v>0.1</v>
      </c>
      <c r="P3190" s="4" t="str">
        <f>IF(Table2[[#This Row],[Discount%]]=0,"No Discount",
IF(Table2[[#This Row],[Discount%]]&lt;=0.1,"Medium Discount",
IF(Table2[[#This Row],[Discount%]]&lt;=0.2,"High Discount")))</f>
        <v>Medium Discount</v>
      </c>
      <c r="Q3190" s="9">
        <f>(Table2[Unit_Price]*Table2[Quantity])*(Table2[Discount]/100)</f>
        <v>9786.8000000000011</v>
      </c>
      <c r="R3190" s="10">
        <v>88081.2</v>
      </c>
      <c r="S3190" s="10">
        <v>6582.94</v>
      </c>
      <c r="T3190" s="4">
        <f>Table2[Profit]/Table2[Sales]</f>
        <v>7.4737174334591261E-2</v>
      </c>
      <c r="U3190" t="s">
        <v>38</v>
      </c>
    </row>
    <row r="3191" spans="1:21" x14ac:dyDescent="0.35">
      <c r="A3191">
        <v>13408</v>
      </c>
      <c r="B3191" s="1">
        <v>45382</v>
      </c>
      <c r="C3191" s="2">
        <f>YEAR(Table2[Order Date])</f>
        <v>2024</v>
      </c>
      <c r="D3191" s="2" t="str">
        <f>TEXT(Table2[Order Date],"mmm")</f>
        <v>Mar</v>
      </c>
      <c r="E3191" t="s">
        <v>6280</v>
      </c>
      <c r="F3191" t="s">
        <v>15</v>
      </c>
      <c r="G3191" t="s">
        <v>68</v>
      </c>
      <c r="H3191" t="str">
        <f>VLOOKUP(Table2[[#This Row],[City]], Table46[], 2, FALSE)</f>
        <v>Telangana</v>
      </c>
      <c r="I3191" t="s">
        <v>42</v>
      </c>
      <c r="J3191" t="s">
        <v>446</v>
      </c>
      <c r="K3191" t="s">
        <v>6281</v>
      </c>
      <c r="L3191" s="2">
        <v>5</v>
      </c>
      <c r="M3191" s="11">
        <v>47120</v>
      </c>
      <c r="N3191" s="6">
        <v>20</v>
      </c>
      <c r="O3191" s="4">
        <f>Table2[[#This Row],[Discount]]/100</f>
        <v>0.2</v>
      </c>
      <c r="P3191" s="4" t="str">
        <f>IF(Table2[[#This Row],[Discount%]]=0,"No Discount",
IF(Table2[[#This Row],[Discount%]]&lt;=0.1,"Medium Discount",
IF(Table2[[#This Row],[Discount%]]&lt;=0.2,"High Discount")))</f>
        <v>High Discount</v>
      </c>
      <c r="Q3191" s="9">
        <f>(Table2[Unit_Price]*Table2[Quantity])*(Table2[Discount]/100)</f>
        <v>47120</v>
      </c>
      <c r="R3191" s="10">
        <v>188480</v>
      </c>
      <c r="S3191" s="10">
        <v>32184.02</v>
      </c>
      <c r="T3191" s="4">
        <f>Table2[Profit]/Table2[Sales]</f>
        <v>0.17075562393887947</v>
      </c>
      <c r="U3191" t="s">
        <v>83</v>
      </c>
    </row>
    <row r="3192" spans="1:21" x14ac:dyDescent="0.35">
      <c r="A3192">
        <v>13409</v>
      </c>
      <c r="B3192" s="1">
        <v>45495</v>
      </c>
      <c r="C3192" s="2">
        <f>YEAR(Table2[Order Date])</f>
        <v>2024</v>
      </c>
      <c r="D3192" s="2" t="str">
        <f>TEXT(Table2[Order Date],"mmm")</f>
        <v>Jul</v>
      </c>
      <c r="E3192" t="s">
        <v>6282</v>
      </c>
      <c r="F3192" t="s">
        <v>28</v>
      </c>
      <c r="G3192" t="s">
        <v>29</v>
      </c>
      <c r="H3192" t="str">
        <f>VLOOKUP(Table2[[#This Row],[City]], Table46[], 2, FALSE)</f>
        <v>Bihar</v>
      </c>
      <c r="I3192" t="s">
        <v>69</v>
      </c>
      <c r="J3192" t="s">
        <v>115</v>
      </c>
      <c r="K3192" t="s">
        <v>6283</v>
      </c>
      <c r="L3192" s="2">
        <v>2</v>
      </c>
      <c r="M3192" s="11">
        <v>70594</v>
      </c>
      <c r="N3192" s="6">
        <v>0</v>
      </c>
      <c r="O3192" s="4">
        <f>Table2[[#This Row],[Discount]]/100</f>
        <v>0</v>
      </c>
      <c r="P3192" s="4" t="str">
        <f>IF(Table2[[#This Row],[Discount%]]=0,"No Discount",
IF(Table2[[#This Row],[Discount%]]&lt;=0.1,"Medium Discount",
IF(Table2[[#This Row],[Discount%]]&lt;=0.2,"High Discount")))</f>
        <v>No Discount</v>
      </c>
      <c r="Q3192" s="9">
        <f>(Table2[Unit_Price]*Table2[Quantity])*(Table2[Discount]/100)</f>
        <v>0</v>
      </c>
      <c r="R3192" s="10">
        <v>141188</v>
      </c>
      <c r="S3192" s="10">
        <v>30893.97</v>
      </c>
      <c r="T3192" s="4">
        <f>Table2[Profit]/Table2[Sales]</f>
        <v>0.21881441765589144</v>
      </c>
      <c r="U3192" t="s">
        <v>20</v>
      </c>
    </row>
    <row r="3193" spans="1:21" x14ac:dyDescent="0.35">
      <c r="A3193">
        <v>13410</v>
      </c>
      <c r="B3193" s="1">
        <v>45322</v>
      </c>
      <c r="C3193" s="2">
        <f>YEAR(Table2[Order Date])</f>
        <v>2024</v>
      </c>
      <c r="D3193" s="2" t="str">
        <f>TEXT(Table2[Order Date],"mmm")</f>
        <v>Jan</v>
      </c>
      <c r="E3193" t="s">
        <v>6284</v>
      </c>
      <c r="F3193" t="s">
        <v>22</v>
      </c>
      <c r="G3193" t="s">
        <v>167</v>
      </c>
      <c r="H3193" t="str">
        <f>VLOOKUP(Table2[[#This Row],[City]], Table46[], 2, FALSE)</f>
        <v>Punjab</v>
      </c>
      <c r="I3193" t="s">
        <v>24</v>
      </c>
      <c r="J3193" t="s">
        <v>107</v>
      </c>
      <c r="K3193" t="s">
        <v>6285</v>
      </c>
      <c r="L3193" s="2">
        <v>1</v>
      </c>
      <c r="M3193" s="11">
        <v>11640</v>
      </c>
      <c r="N3193" s="6">
        <v>15</v>
      </c>
      <c r="O3193" s="4">
        <f>Table2[[#This Row],[Discount]]/100</f>
        <v>0.15</v>
      </c>
      <c r="P3193" s="4" t="str">
        <f>IF(Table2[[#This Row],[Discount%]]=0,"No Discount",
IF(Table2[[#This Row],[Discount%]]&lt;=0.1,"Medium Discount",
IF(Table2[[#This Row],[Discount%]]&lt;=0.2,"High Discount")))</f>
        <v>High Discount</v>
      </c>
      <c r="Q3193" s="9">
        <f>(Table2[Unit_Price]*Table2[Quantity])*(Table2[Discount]/100)</f>
        <v>1746</v>
      </c>
      <c r="R3193" s="10">
        <v>9894</v>
      </c>
      <c r="S3193" s="10">
        <v>1105.99</v>
      </c>
      <c r="T3193" s="4">
        <f>Table2[Profit]/Table2[Sales]</f>
        <v>0.11178390944006468</v>
      </c>
      <c r="U3193" t="s">
        <v>83</v>
      </c>
    </row>
    <row r="3194" spans="1:21" x14ac:dyDescent="0.35">
      <c r="A3194">
        <v>13411</v>
      </c>
      <c r="B3194" s="1">
        <v>45885</v>
      </c>
      <c r="C3194" s="2">
        <f>YEAR(Table2[Order Date])</f>
        <v>2025</v>
      </c>
      <c r="D3194" s="2" t="str">
        <f>TEXT(Table2[Order Date],"mmm")</f>
        <v>Aug</v>
      </c>
      <c r="E3194" t="s">
        <v>6286</v>
      </c>
      <c r="F3194" t="s">
        <v>40</v>
      </c>
      <c r="G3194" t="s">
        <v>110</v>
      </c>
      <c r="H3194" t="str">
        <f>VLOOKUP(Table2[[#This Row],[City]], Table46[], 2, FALSE)</f>
        <v>Gujarat</v>
      </c>
      <c r="I3194" t="s">
        <v>17</v>
      </c>
      <c r="J3194" t="s">
        <v>100</v>
      </c>
      <c r="K3194" t="s">
        <v>6287</v>
      </c>
      <c r="L3194" s="2">
        <v>5</v>
      </c>
      <c r="M3194" s="11">
        <v>18215</v>
      </c>
      <c r="N3194" s="6">
        <v>20</v>
      </c>
      <c r="O3194" s="4">
        <f>Table2[[#This Row],[Discount]]/100</f>
        <v>0.2</v>
      </c>
      <c r="P3194" s="4" t="str">
        <f>IF(Table2[[#This Row],[Discount%]]=0,"No Discount",
IF(Table2[[#This Row],[Discount%]]&lt;=0.1,"Medium Discount",
IF(Table2[[#This Row],[Discount%]]&lt;=0.2,"High Discount")))</f>
        <v>High Discount</v>
      </c>
      <c r="Q3194" s="9">
        <f>(Table2[Unit_Price]*Table2[Quantity])*(Table2[Discount]/100)</f>
        <v>18215</v>
      </c>
      <c r="R3194" s="10">
        <v>72860</v>
      </c>
      <c r="S3194" s="10">
        <v>16987.2</v>
      </c>
      <c r="T3194" s="4">
        <f>Table2[Profit]/Table2[Sales]</f>
        <v>0.23314850398023607</v>
      </c>
      <c r="U3194" t="s">
        <v>38</v>
      </c>
    </row>
    <row r="3195" spans="1:21" x14ac:dyDescent="0.35">
      <c r="A3195">
        <v>13412</v>
      </c>
      <c r="B3195" s="1">
        <v>45837</v>
      </c>
      <c r="C3195" s="2">
        <f>YEAR(Table2[Order Date])</f>
        <v>2025</v>
      </c>
      <c r="D3195" s="2" t="str">
        <f>TEXT(Table2[Order Date],"mmm")</f>
        <v>Jun</v>
      </c>
      <c r="E3195" t="s">
        <v>6288</v>
      </c>
      <c r="F3195" t="s">
        <v>22</v>
      </c>
      <c r="G3195" t="s">
        <v>58</v>
      </c>
      <c r="H3195" t="str">
        <f>VLOOKUP(Table2[[#This Row],[City]], Table46[], 2, FALSE)</f>
        <v>Rajashtan</v>
      </c>
      <c r="I3195" t="s">
        <v>129</v>
      </c>
      <c r="J3195" t="s">
        <v>148</v>
      </c>
      <c r="K3195" t="s">
        <v>6289</v>
      </c>
      <c r="L3195" s="2">
        <v>5</v>
      </c>
      <c r="M3195" s="11">
        <v>28456</v>
      </c>
      <c r="N3195" s="6">
        <v>20</v>
      </c>
      <c r="O3195" s="4">
        <f>Table2[[#This Row],[Discount]]/100</f>
        <v>0.2</v>
      </c>
      <c r="P3195" s="4" t="str">
        <f>IF(Table2[[#This Row],[Discount%]]=0,"No Discount",
IF(Table2[[#This Row],[Discount%]]&lt;=0.1,"Medium Discount",
IF(Table2[[#This Row],[Discount%]]&lt;=0.2,"High Discount")))</f>
        <v>High Discount</v>
      </c>
      <c r="Q3195" s="9">
        <f>(Table2[Unit_Price]*Table2[Quantity])*(Table2[Discount]/100)</f>
        <v>28456</v>
      </c>
      <c r="R3195" s="10">
        <v>113824</v>
      </c>
      <c r="S3195" s="10">
        <v>27974.76</v>
      </c>
      <c r="T3195" s="4">
        <f>Table2[Profit]/Table2[Sales]</f>
        <v>0.24577206915940397</v>
      </c>
      <c r="U3195" t="s">
        <v>83</v>
      </c>
    </row>
    <row r="3196" spans="1:21" x14ac:dyDescent="0.35">
      <c r="A3196">
        <v>13413</v>
      </c>
      <c r="B3196" s="1">
        <v>45276</v>
      </c>
      <c r="C3196" s="2">
        <f>YEAR(Table2[Order Date])</f>
        <v>2023</v>
      </c>
      <c r="D3196" s="2" t="str">
        <f>TEXT(Table2[Order Date],"mmm")</f>
        <v>Dec</v>
      </c>
      <c r="E3196" t="s">
        <v>6290</v>
      </c>
      <c r="F3196" t="s">
        <v>28</v>
      </c>
      <c r="G3196" t="s">
        <v>35</v>
      </c>
      <c r="H3196" t="str">
        <f>VLOOKUP(Table2[[#This Row],[City]], Table46[], 2, FALSE)</f>
        <v>West Bengal</v>
      </c>
      <c r="I3196" t="s">
        <v>30</v>
      </c>
      <c r="J3196" t="s">
        <v>322</v>
      </c>
      <c r="K3196" t="s">
        <v>6291</v>
      </c>
      <c r="L3196" s="2">
        <v>5</v>
      </c>
      <c r="M3196" s="11">
        <v>42323</v>
      </c>
      <c r="N3196" s="6">
        <v>20</v>
      </c>
      <c r="O3196" s="4">
        <f>Table2[[#This Row],[Discount]]/100</f>
        <v>0.2</v>
      </c>
      <c r="P3196" s="4" t="str">
        <f>IF(Table2[[#This Row],[Discount%]]=0,"No Discount",
IF(Table2[[#This Row],[Discount%]]&lt;=0.1,"Medium Discount",
IF(Table2[[#This Row],[Discount%]]&lt;=0.2,"High Discount")))</f>
        <v>High Discount</v>
      </c>
      <c r="Q3196" s="9">
        <f>(Table2[Unit_Price]*Table2[Quantity])*(Table2[Discount]/100)</f>
        <v>42323</v>
      </c>
      <c r="R3196" s="10">
        <v>169292</v>
      </c>
      <c r="S3196" s="10">
        <v>20279.310000000001</v>
      </c>
      <c r="T3196" s="4">
        <f>Table2[Profit]/Table2[Sales]</f>
        <v>0.119788944545519</v>
      </c>
      <c r="U3196" t="s">
        <v>83</v>
      </c>
    </row>
    <row r="3197" spans="1:21" x14ac:dyDescent="0.35">
      <c r="A3197">
        <v>13414</v>
      </c>
      <c r="B3197" s="1">
        <v>45254</v>
      </c>
      <c r="C3197" s="2">
        <f>YEAR(Table2[Order Date])</f>
        <v>2023</v>
      </c>
      <c r="D3197" s="2" t="str">
        <f>TEXT(Table2[Order Date],"mmm")</f>
        <v>Nov</v>
      </c>
      <c r="E3197" t="s">
        <v>6292</v>
      </c>
      <c r="F3197" t="s">
        <v>22</v>
      </c>
      <c r="G3197" t="s">
        <v>74</v>
      </c>
      <c r="H3197" t="str">
        <f>VLOOKUP(Table2[[#This Row],[City]], Table46[], 2, FALSE)</f>
        <v>Chandigarh</v>
      </c>
      <c r="I3197" t="s">
        <v>17</v>
      </c>
      <c r="J3197" t="s">
        <v>55</v>
      </c>
      <c r="K3197" t="s">
        <v>6293</v>
      </c>
      <c r="L3197" s="2">
        <v>2</v>
      </c>
      <c r="M3197" s="11">
        <v>51976</v>
      </c>
      <c r="N3197" s="6">
        <v>15</v>
      </c>
      <c r="O3197" s="4">
        <f>Table2[[#This Row],[Discount]]/100</f>
        <v>0.15</v>
      </c>
      <c r="P3197" s="4" t="str">
        <f>IF(Table2[[#This Row],[Discount%]]=0,"No Discount",
IF(Table2[[#This Row],[Discount%]]&lt;=0.1,"Medium Discount",
IF(Table2[[#This Row],[Discount%]]&lt;=0.2,"High Discount")))</f>
        <v>High Discount</v>
      </c>
      <c r="Q3197" s="9">
        <f>(Table2[Unit_Price]*Table2[Quantity])*(Table2[Discount]/100)</f>
        <v>15592.8</v>
      </c>
      <c r="R3197" s="10">
        <v>88359.2</v>
      </c>
      <c r="S3197" s="10">
        <v>19557.77</v>
      </c>
      <c r="T3197" s="4">
        <f>Table2[Profit]/Table2[Sales]</f>
        <v>0.22134390080489638</v>
      </c>
      <c r="U3197" t="s">
        <v>72</v>
      </c>
    </row>
    <row r="3198" spans="1:21" x14ac:dyDescent="0.35">
      <c r="A3198">
        <v>13415</v>
      </c>
      <c r="B3198" s="1">
        <v>45277</v>
      </c>
      <c r="C3198" s="2">
        <f>YEAR(Table2[Order Date])</f>
        <v>2023</v>
      </c>
      <c r="D3198" s="2" t="str">
        <f>TEXT(Table2[Order Date],"mmm")</f>
        <v>Dec</v>
      </c>
      <c r="E3198" t="s">
        <v>6294</v>
      </c>
      <c r="F3198" t="s">
        <v>15</v>
      </c>
      <c r="G3198" t="s">
        <v>68</v>
      </c>
      <c r="H3198" t="str">
        <f>VLOOKUP(Table2[[#This Row],[City]], Table46[], 2, FALSE)</f>
        <v>Telangana</v>
      </c>
      <c r="I3198" t="s">
        <v>42</v>
      </c>
      <c r="J3198" t="s">
        <v>43</v>
      </c>
      <c r="K3198" t="s">
        <v>3316</v>
      </c>
      <c r="L3198" s="2">
        <v>1</v>
      </c>
      <c r="M3198" s="11">
        <v>55600</v>
      </c>
      <c r="N3198" s="6">
        <v>10</v>
      </c>
      <c r="O3198" s="4">
        <f>Table2[[#This Row],[Discount]]/100</f>
        <v>0.1</v>
      </c>
      <c r="P3198" s="4" t="str">
        <f>IF(Table2[[#This Row],[Discount%]]=0,"No Discount",
IF(Table2[[#This Row],[Discount%]]&lt;=0.1,"Medium Discount",
IF(Table2[[#This Row],[Discount%]]&lt;=0.2,"High Discount")))</f>
        <v>Medium Discount</v>
      </c>
      <c r="Q3198" s="9">
        <f>(Table2[Unit_Price]*Table2[Quantity])*(Table2[Discount]/100)</f>
        <v>5560</v>
      </c>
      <c r="R3198" s="10">
        <v>50040</v>
      </c>
      <c r="S3198" s="10">
        <v>9760.82</v>
      </c>
      <c r="T3198" s="4">
        <f>Table2[Profit]/Table2[Sales]</f>
        <v>0.1950603517186251</v>
      </c>
      <c r="U3198" t="s">
        <v>38</v>
      </c>
    </row>
    <row r="3199" spans="1:21" x14ac:dyDescent="0.35">
      <c r="A3199">
        <v>13416</v>
      </c>
      <c r="B3199" s="1">
        <v>45230</v>
      </c>
      <c r="C3199" s="2">
        <f>YEAR(Table2[Order Date])</f>
        <v>2023</v>
      </c>
      <c r="D3199" s="2" t="str">
        <f>TEXT(Table2[Order Date],"mmm")</f>
        <v>Oct</v>
      </c>
      <c r="E3199" t="s">
        <v>6295</v>
      </c>
      <c r="F3199" t="s">
        <v>15</v>
      </c>
      <c r="G3199" t="s">
        <v>174</v>
      </c>
      <c r="H3199" t="str">
        <f>VLOOKUP(Table2[[#This Row],[City]], Table46[], 2, FALSE)</f>
        <v>Tamil Nadu</v>
      </c>
      <c r="I3199" t="s">
        <v>42</v>
      </c>
      <c r="J3199" t="s">
        <v>51</v>
      </c>
      <c r="K3199" t="s">
        <v>6296</v>
      </c>
      <c r="L3199" s="2">
        <v>3</v>
      </c>
      <c r="M3199" s="11">
        <v>30915</v>
      </c>
      <c r="N3199" s="6">
        <v>0</v>
      </c>
      <c r="O3199" s="4">
        <f>Table2[[#This Row],[Discount]]/100</f>
        <v>0</v>
      </c>
      <c r="P3199" s="4" t="str">
        <f>IF(Table2[[#This Row],[Discount%]]=0,"No Discount",
IF(Table2[[#This Row],[Discount%]]&lt;=0.1,"Medium Discount",
IF(Table2[[#This Row],[Discount%]]&lt;=0.2,"High Discount")))</f>
        <v>No Discount</v>
      </c>
      <c r="Q3199" s="9">
        <f>(Table2[Unit_Price]*Table2[Quantity])*(Table2[Discount]/100)</f>
        <v>0</v>
      </c>
      <c r="R3199" s="10">
        <v>92745</v>
      </c>
      <c r="S3199" s="10">
        <v>17453.310000000001</v>
      </c>
      <c r="T3199" s="4">
        <f>Table2[Profit]/Table2[Sales]</f>
        <v>0.18818599385411613</v>
      </c>
      <c r="U3199" t="s">
        <v>33</v>
      </c>
    </row>
    <row r="3200" spans="1:21" x14ac:dyDescent="0.35">
      <c r="A3200">
        <v>13417</v>
      </c>
      <c r="B3200" s="1">
        <v>45215</v>
      </c>
      <c r="C3200" s="2">
        <f>YEAR(Table2[Order Date])</f>
        <v>2023</v>
      </c>
      <c r="D3200" s="2" t="str">
        <f>TEXT(Table2[Order Date],"mmm")</f>
        <v>Oct</v>
      </c>
      <c r="E3200" t="s">
        <v>6297</v>
      </c>
      <c r="F3200" t="s">
        <v>22</v>
      </c>
      <c r="G3200" t="s">
        <v>167</v>
      </c>
      <c r="H3200" t="str">
        <f>VLOOKUP(Table2[[#This Row],[City]], Table46[], 2, FALSE)</f>
        <v>Punjab</v>
      </c>
      <c r="I3200" t="s">
        <v>42</v>
      </c>
      <c r="J3200" t="s">
        <v>43</v>
      </c>
      <c r="K3200" t="s">
        <v>6298</v>
      </c>
      <c r="L3200" s="2">
        <v>5</v>
      </c>
      <c r="M3200" s="11">
        <v>26928</v>
      </c>
      <c r="N3200" s="6">
        <v>10</v>
      </c>
      <c r="O3200" s="4">
        <f>Table2[[#This Row],[Discount]]/100</f>
        <v>0.1</v>
      </c>
      <c r="P3200" s="4" t="str">
        <f>IF(Table2[[#This Row],[Discount%]]=0,"No Discount",
IF(Table2[[#This Row],[Discount%]]&lt;=0.1,"Medium Discount",
IF(Table2[[#This Row],[Discount%]]&lt;=0.2,"High Discount")))</f>
        <v>Medium Discount</v>
      </c>
      <c r="Q3200" s="9">
        <f>(Table2[Unit_Price]*Table2[Quantity])*(Table2[Discount]/100)</f>
        <v>13464</v>
      </c>
      <c r="R3200" s="10">
        <v>121176</v>
      </c>
      <c r="S3200" s="10">
        <v>19344.13</v>
      </c>
      <c r="T3200" s="4">
        <f>Table2[Profit]/Table2[Sales]</f>
        <v>0.15963664421997756</v>
      </c>
      <c r="U3200" t="s">
        <v>72</v>
      </c>
    </row>
    <row r="3201" spans="1:21" x14ac:dyDescent="0.35">
      <c r="A3201">
        <v>13418</v>
      </c>
      <c r="B3201" s="1">
        <v>45340</v>
      </c>
      <c r="C3201" s="2">
        <f>YEAR(Table2[Order Date])</f>
        <v>2024</v>
      </c>
      <c r="D3201" s="2" t="str">
        <f>TEXT(Table2[Order Date],"mmm")</f>
        <v>Feb</v>
      </c>
      <c r="E3201" t="s">
        <v>6299</v>
      </c>
      <c r="F3201" t="s">
        <v>28</v>
      </c>
      <c r="G3201" t="s">
        <v>85</v>
      </c>
      <c r="H3201" t="str">
        <f>VLOOKUP(Table2[[#This Row],[City]], Table46[], 2, FALSE)</f>
        <v>Odisha</v>
      </c>
      <c r="I3201" t="s">
        <v>129</v>
      </c>
      <c r="J3201" t="s">
        <v>164</v>
      </c>
      <c r="K3201" t="s">
        <v>6300</v>
      </c>
      <c r="L3201" s="2">
        <v>2</v>
      </c>
      <c r="M3201" s="11">
        <v>48998</v>
      </c>
      <c r="N3201" s="6">
        <v>15</v>
      </c>
      <c r="O3201" s="4">
        <f>Table2[[#This Row],[Discount]]/100</f>
        <v>0.15</v>
      </c>
      <c r="P3201" s="4" t="str">
        <f>IF(Table2[[#This Row],[Discount%]]=0,"No Discount",
IF(Table2[[#This Row],[Discount%]]&lt;=0.1,"Medium Discount",
IF(Table2[[#This Row],[Discount%]]&lt;=0.2,"High Discount")))</f>
        <v>High Discount</v>
      </c>
      <c r="Q3201" s="9">
        <f>(Table2[Unit_Price]*Table2[Quantity])*(Table2[Discount]/100)</f>
        <v>14699.4</v>
      </c>
      <c r="R3201" s="10">
        <v>83296.600000000006</v>
      </c>
      <c r="S3201" s="10">
        <v>7668.37</v>
      </c>
      <c r="T3201" s="4">
        <f>Table2[Profit]/Table2[Sales]</f>
        <v>9.2061020497835433E-2</v>
      </c>
      <c r="U3201" t="s">
        <v>20</v>
      </c>
    </row>
    <row r="3202" spans="1:21" x14ac:dyDescent="0.35">
      <c r="A3202">
        <v>13419</v>
      </c>
      <c r="B3202" s="1">
        <v>45537</v>
      </c>
      <c r="C3202" s="2">
        <f>YEAR(Table2[Order Date])</f>
        <v>2024</v>
      </c>
      <c r="D3202" s="2" t="str">
        <f>TEXT(Table2[Order Date],"mmm")</f>
        <v>Sep</v>
      </c>
      <c r="E3202" t="s">
        <v>6301</v>
      </c>
      <c r="F3202" t="s">
        <v>40</v>
      </c>
      <c r="G3202" t="s">
        <v>50</v>
      </c>
      <c r="H3202" t="str">
        <f>VLOOKUP(Table2[[#This Row],[City]], Table46[], 2, FALSE)</f>
        <v>Maharashtra</v>
      </c>
      <c r="I3202" t="s">
        <v>129</v>
      </c>
      <c r="J3202" t="s">
        <v>168</v>
      </c>
      <c r="K3202" t="s">
        <v>6302</v>
      </c>
      <c r="L3202" s="2">
        <v>3</v>
      </c>
      <c r="M3202" s="11">
        <v>31073</v>
      </c>
      <c r="N3202" s="6">
        <v>10</v>
      </c>
      <c r="O3202" s="4">
        <f>Table2[[#This Row],[Discount]]/100</f>
        <v>0.1</v>
      </c>
      <c r="P3202" s="4" t="str">
        <f>IF(Table2[[#This Row],[Discount%]]=0,"No Discount",
IF(Table2[[#This Row],[Discount%]]&lt;=0.1,"Medium Discount",
IF(Table2[[#This Row],[Discount%]]&lt;=0.2,"High Discount")))</f>
        <v>Medium Discount</v>
      </c>
      <c r="Q3202" s="9">
        <f>(Table2[Unit_Price]*Table2[Quantity])*(Table2[Discount]/100)</f>
        <v>9321.9</v>
      </c>
      <c r="R3202" s="10">
        <v>83897.1</v>
      </c>
      <c r="S3202" s="10">
        <v>11218.71</v>
      </c>
      <c r="T3202" s="4">
        <f>Table2[Profit]/Table2[Sales]</f>
        <v>0.13371987827946374</v>
      </c>
      <c r="U3202" t="s">
        <v>72</v>
      </c>
    </row>
    <row r="3203" spans="1:21" x14ac:dyDescent="0.35">
      <c r="A3203">
        <v>13420</v>
      </c>
      <c r="B3203" s="1">
        <v>45564</v>
      </c>
      <c r="C3203" s="2">
        <f>YEAR(Table2[Order Date])</f>
        <v>2024</v>
      </c>
      <c r="D3203" s="2" t="str">
        <f>TEXT(Table2[Order Date],"mmm")</f>
        <v>Sep</v>
      </c>
      <c r="E3203" t="s">
        <v>6303</v>
      </c>
      <c r="F3203" t="s">
        <v>28</v>
      </c>
      <c r="G3203" t="s">
        <v>114</v>
      </c>
      <c r="H3203" t="str">
        <f>VLOOKUP(Table2[[#This Row],[City]], Table46[], 2, FALSE)</f>
        <v>Jharkhand</v>
      </c>
      <c r="I3203" t="s">
        <v>75</v>
      </c>
      <c r="J3203" t="s">
        <v>409</v>
      </c>
      <c r="K3203" t="s">
        <v>6304</v>
      </c>
      <c r="L3203" s="2">
        <v>5</v>
      </c>
      <c r="M3203" s="11">
        <v>31846</v>
      </c>
      <c r="N3203" s="6">
        <v>0</v>
      </c>
      <c r="O3203" s="4">
        <f>Table2[[#This Row],[Discount]]/100</f>
        <v>0</v>
      </c>
      <c r="P3203" s="4" t="str">
        <f>IF(Table2[[#This Row],[Discount%]]=0,"No Discount",
IF(Table2[[#This Row],[Discount%]]&lt;=0.1,"Medium Discount",
IF(Table2[[#This Row],[Discount%]]&lt;=0.2,"High Discount")))</f>
        <v>No Discount</v>
      </c>
      <c r="Q3203" s="9">
        <f>(Table2[Unit_Price]*Table2[Quantity])*(Table2[Discount]/100)</f>
        <v>0</v>
      </c>
      <c r="R3203" s="10">
        <v>159230</v>
      </c>
      <c r="S3203" s="10">
        <v>12362.22</v>
      </c>
      <c r="T3203" s="4">
        <f>Table2[Profit]/Table2[Sales]</f>
        <v>7.763750549519563E-2</v>
      </c>
      <c r="U3203" t="s">
        <v>38</v>
      </c>
    </row>
    <row r="3204" spans="1:21" x14ac:dyDescent="0.35">
      <c r="A3204">
        <v>13421</v>
      </c>
      <c r="B3204" s="1">
        <v>45721</v>
      </c>
      <c r="C3204" s="2">
        <f>YEAR(Table2[Order Date])</f>
        <v>2025</v>
      </c>
      <c r="D3204" s="2" t="str">
        <f>TEXT(Table2[Order Date],"mmm")</f>
        <v>Mar</v>
      </c>
      <c r="E3204" t="s">
        <v>6305</v>
      </c>
      <c r="F3204" t="s">
        <v>22</v>
      </c>
      <c r="G3204" t="s">
        <v>74</v>
      </c>
      <c r="H3204" t="str">
        <f>VLOOKUP(Table2[[#This Row],[City]], Table46[], 2, FALSE)</f>
        <v>Chandigarh</v>
      </c>
      <c r="I3204" t="s">
        <v>129</v>
      </c>
      <c r="J3204" t="s">
        <v>130</v>
      </c>
      <c r="K3204" t="s">
        <v>2278</v>
      </c>
      <c r="L3204" s="2">
        <v>1</v>
      </c>
      <c r="M3204" s="11">
        <v>53601</v>
      </c>
      <c r="N3204" s="6">
        <v>20</v>
      </c>
      <c r="O3204" s="4">
        <f>Table2[[#This Row],[Discount]]/100</f>
        <v>0.2</v>
      </c>
      <c r="P3204" s="4" t="str">
        <f>IF(Table2[[#This Row],[Discount%]]=0,"No Discount",
IF(Table2[[#This Row],[Discount%]]&lt;=0.1,"Medium Discount",
IF(Table2[[#This Row],[Discount%]]&lt;=0.2,"High Discount")))</f>
        <v>High Discount</v>
      </c>
      <c r="Q3204" s="9">
        <f>(Table2[Unit_Price]*Table2[Quantity])*(Table2[Discount]/100)</f>
        <v>10720.2</v>
      </c>
      <c r="R3204" s="10">
        <v>42880.800000000003</v>
      </c>
      <c r="S3204" s="10">
        <v>6261.54</v>
      </c>
      <c r="T3204" s="4">
        <f>Table2[Profit]/Table2[Sales]</f>
        <v>0.14602199585828621</v>
      </c>
      <c r="U3204" t="s">
        <v>83</v>
      </c>
    </row>
    <row r="3205" spans="1:21" x14ac:dyDescent="0.35">
      <c r="A3205">
        <v>13422</v>
      </c>
      <c r="B3205" s="1">
        <v>45624</v>
      </c>
      <c r="C3205" s="2">
        <f>YEAR(Table2[Order Date])</f>
        <v>2024</v>
      </c>
      <c r="D3205" s="2" t="str">
        <f>TEXT(Table2[Order Date],"mmm")</f>
        <v>Nov</v>
      </c>
      <c r="E3205" t="s">
        <v>6306</v>
      </c>
      <c r="F3205" t="s">
        <v>40</v>
      </c>
      <c r="G3205" t="s">
        <v>41</v>
      </c>
      <c r="H3205" t="str">
        <f>VLOOKUP(Table2[[#This Row],[City]], Table46[], 2, FALSE)</f>
        <v>Maharashtra</v>
      </c>
      <c r="I3205" t="s">
        <v>46</v>
      </c>
      <c r="J3205" t="s">
        <v>209</v>
      </c>
      <c r="K3205" t="s">
        <v>6307</v>
      </c>
      <c r="L3205" s="2">
        <v>3</v>
      </c>
      <c r="M3205" s="11">
        <v>49771</v>
      </c>
      <c r="N3205" s="6">
        <v>5</v>
      </c>
      <c r="O3205" s="4">
        <f>Table2[[#This Row],[Discount]]/100</f>
        <v>0.05</v>
      </c>
      <c r="P3205" s="4" t="str">
        <f>IF(Table2[[#This Row],[Discount%]]=0,"No Discount",
IF(Table2[[#This Row],[Discount%]]&lt;=0.1,"Medium Discount",
IF(Table2[[#This Row],[Discount%]]&lt;=0.2,"High Discount")))</f>
        <v>Medium Discount</v>
      </c>
      <c r="Q3205" s="9">
        <f>(Table2[Unit_Price]*Table2[Quantity])*(Table2[Discount]/100)</f>
        <v>7465.6500000000005</v>
      </c>
      <c r="R3205" s="10">
        <v>141847.35</v>
      </c>
      <c r="S3205" s="10">
        <v>16771.07</v>
      </c>
      <c r="T3205" s="4">
        <f>Table2[Profit]/Table2[Sales]</f>
        <v>0.11823322748010448</v>
      </c>
      <c r="U3205" t="s">
        <v>20</v>
      </c>
    </row>
    <row r="3206" spans="1:21" x14ac:dyDescent="0.35">
      <c r="A3206">
        <v>13423</v>
      </c>
      <c r="B3206" s="1">
        <v>45364</v>
      </c>
      <c r="C3206" s="2">
        <f>YEAR(Table2[Order Date])</f>
        <v>2024</v>
      </c>
      <c r="D3206" s="2" t="str">
        <f>TEXT(Table2[Order Date],"mmm")</f>
        <v>Mar</v>
      </c>
      <c r="E3206" t="s">
        <v>6308</v>
      </c>
      <c r="F3206" t="s">
        <v>15</v>
      </c>
      <c r="G3206" t="s">
        <v>16</v>
      </c>
      <c r="H3206" t="str">
        <f>VLOOKUP(Table2[[#This Row],[City]], Table46[], 2, FALSE)</f>
        <v>Karnataka</v>
      </c>
      <c r="I3206" t="s">
        <v>129</v>
      </c>
      <c r="J3206" t="s">
        <v>159</v>
      </c>
      <c r="K3206" t="s">
        <v>1358</v>
      </c>
      <c r="L3206" s="2">
        <v>3</v>
      </c>
      <c r="M3206" s="11">
        <v>67309</v>
      </c>
      <c r="N3206" s="6">
        <v>15</v>
      </c>
      <c r="O3206" s="4">
        <f>Table2[[#This Row],[Discount]]/100</f>
        <v>0.15</v>
      </c>
      <c r="P3206" s="4" t="str">
        <f>IF(Table2[[#This Row],[Discount%]]=0,"No Discount",
IF(Table2[[#This Row],[Discount%]]&lt;=0.1,"Medium Discount",
IF(Table2[[#This Row],[Discount%]]&lt;=0.2,"High Discount")))</f>
        <v>High Discount</v>
      </c>
      <c r="Q3206" s="9">
        <f>(Table2[Unit_Price]*Table2[Quantity])*(Table2[Discount]/100)</f>
        <v>30289.05</v>
      </c>
      <c r="R3206" s="10">
        <v>171637.95</v>
      </c>
      <c r="S3206" s="10">
        <v>30098.82</v>
      </c>
      <c r="T3206" s="4">
        <f>Table2[Profit]/Table2[Sales]</f>
        <v>0.17536226691125126</v>
      </c>
      <c r="U3206" t="s">
        <v>83</v>
      </c>
    </row>
    <row r="3207" spans="1:21" x14ac:dyDescent="0.35">
      <c r="A3207">
        <v>13424</v>
      </c>
      <c r="B3207" s="1">
        <v>45604</v>
      </c>
      <c r="C3207" s="2">
        <f>YEAR(Table2[Order Date])</f>
        <v>2024</v>
      </c>
      <c r="D3207" s="2" t="str">
        <f>TEXT(Table2[Order Date],"mmm")</f>
        <v>Nov</v>
      </c>
      <c r="E3207" t="s">
        <v>6309</v>
      </c>
      <c r="F3207" t="s">
        <v>40</v>
      </c>
      <c r="G3207" t="s">
        <v>50</v>
      </c>
      <c r="H3207" t="str">
        <f>VLOOKUP(Table2[[#This Row],[City]], Table46[], 2, FALSE)</f>
        <v>Maharashtra</v>
      </c>
      <c r="I3207" t="s">
        <v>24</v>
      </c>
      <c r="J3207" t="s">
        <v>133</v>
      </c>
      <c r="K3207" t="s">
        <v>6310</v>
      </c>
      <c r="L3207" s="2">
        <v>1</v>
      </c>
      <c r="M3207" s="11">
        <v>22906</v>
      </c>
      <c r="N3207" s="6">
        <v>15</v>
      </c>
      <c r="O3207" s="4">
        <f>Table2[[#This Row],[Discount]]/100</f>
        <v>0.15</v>
      </c>
      <c r="P3207" s="4" t="str">
        <f>IF(Table2[[#This Row],[Discount%]]=0,"No Discount",
IF(Table2[[#This Row],[Discount%]]&lt;=0.1,"Medium Discount",
IF(Table2[[#This Row],[Discount%]]&lt;=0.2,"High Discount")))</f>
        <v>High Discount</v>
      </c>
      <c r="Q3207" s="9">
        <f>(Table2[Unit_Price]*Table2[Quantity])*(Table2[Discount]/100)</f>
        <v>3435.9</v>
      </c>
      <c r="R3207" s="10">
        <v>19470.099999999999</v>
      </c>
      <c r="S3207" s="10">
        <v>2548.3000000000002</v>
      </c>
      <c r="T3207" s="4">
        <f>Table2[Profit]/Table2[Sales]</f>
        <v>0.13088273814721035</v>
      </c>
      <c r="U3207" t="s">
        <v>83</v>
      </c>
    </row>
    <row r="3208" spans="1:21" x14ac:dyDescent="0.35">
      <c r="A3208">
        <v>13425</v>
      </c>
      <c r="B3208" s="1">
        <v>45640</v>
      </c>
      <c r="C3208" s="2">
        <f>YEAR(Table2[Order Date])</f>
        <v>2024</v>
      </c>
      <c r="D3208" s="2" t="str">
        <f>TEXT(Table2[Order Date],"mmm")</f>
        <v>Dec</v>
      </c>
      <c r="E3208" t="s">
        <v>6311</v>
      </c>
      <c r="F3208" t="s">
        <v>15</v>
      </c>
      <c r="G3208" t="s">
        <v>93</v>
      </c>
      <c r="H3208" t="str">
        <f>VLOOKUP(Table2[[#This Row],[City]], Table46[], 2, FALSE)</f>
        <v>Tamil Nadu</v>
      </c>
      <c r="I3208" t="s">
        <v>129</v>
      </c>
      <c r="J3208" t="s">
        <v>148</v>
      </c>
      <c r="K3208" t="s">
        <v>414</v>
      </c>
      <c r="L3208" s="2">
        <v>5</v>
      </c>
      <c r="M3208" s="11">
        <v>19366</v>
      </c>
      <c r="N3208" s="6">
        <v>15</v>
      </c>
      <c r="O3208" s="4">
        <f>Table2[[#This Row],[Discount]]/100</f>
        <v>0.15</v>
      </c>
      <c r="P3208" s="4" t="str">
        <f>IF(Table2[[#This Row],[Discount%]]=0,"No Discount",
IF(Table2[[#This Row],[Discount%]]&lt;=0.1,"Medium Discount",
IF(Table2[[#This Row],[Discount%]]&lt;=0.2,"High Discount")))</f>
        <v>High Discount</v>
      </c>
      <c r="Q3208" s="9">
        <f>(Table2[Unit_Price]*Table2[Quantity])*(Table2[Discount]/100)</f>
        <v>14524.5</v>
      </c>
      <c r="R3208" s="10">
        <v>82305.5</v>
      </c>
      <c r="S3208" s="10">
        <v>17877.78</v>
      </c>
      <c r="T3208" s="4">
        <f>Table2[Profit]/Table2[Sales]</f>
        <v>0.21721245846267867</v>
      </c>
      <c r="U3208" t="s">
        <v>20</v>
      </c>
    </row>
    <row r="3209" spans="1:21" x14ac:dyDescent="0.35">
      <c r="A3209">
        <v>13426</v>
      </c>
      <c r="B3209" s="1">
        <v>45720</v>
      </c>
      <c r="C3209" s="2">
        <f>YEAR(Table2[Order Date])</f>
        <v>2025</v>
      </c>
      <c r="D3209" s="2" t="str">
        <f>TEXT(Table2[Order Date],"mmm")</f>
        <v>Mar</v>
      </c>
      <c r="E3209" t="s">
        <v>6312</v>
      </c>
      <c r="F3209" t="s">
        <v>15</v>
      </c>
      <c r="G3209" t="s">
        <v>68</v>
      </c>
      <c r="H3209" t="str">
        <f>VLOOKUP(Table2[[#This Row],[City]], Table46[], 2, FALSE)</f>
        <v>Telangana</v>
      </c>
      <c r="I3209" t="s">
        <v>86</v>
      </c>
      <c r="J3209" t="s">
        <v>296</v>
      </c>
      <c r="K3209" t="s">
        <v>6313</v>
      </c>
      <c r="L3209" s="2">
        <v>4</v>
      </c>
      <c r="M3209" s="11">
        <v>53525</v>
      </c>
      <c r="N3209" s="6">
        <v>0</v>
      </c>
      <c r="O3209" s="4">
        <f>Table2[[#This Row],[Discount]]/100</f>
        <v>0</v>
      </c>
      <c r="P3209" s="4" t="str">
        <f>IF(Table2[[#This Row],[Discount%]]=0,"No Discount",
IF(Table2[[#This Row],[Discount%]]&lt;=0.1,"Medium Discount",
IF(Table2[[#This Row],[Discount%]]&lt;=0.2,"High Discount")))</f>
        <v>No Discount</v>
      </c>
      <c r="Q3209" s="9">
        <f>(Table2[Unit_Price]*Table2[Quantity])*(Table2[Discount]/100)</f>
        <v>0</v>
      </c>
      <c r="R3209" s="10">
        <v>214100</v>
      </c>
      <c r="S3209" s="10">
        <v>33790.22</v>
      </c>
      <c r="T3209" s="4">
        <f>Table2[Profit]/Table2[Sales]</f>
        <v>0.15782447454460533</v>
      </c>
      <c r="U3209" t="s">
        <v>33</v>
      </c>
    </row>
    <row r="3210" spans="1:21" x14ac:dyDescent="0.35">
      <c r="A3210">
        <v>13427</v>
      </c>
      <c r="B3210" s="1">
        <v>45277</v>
      </c>
      <c r="C3210" s="2">
        <f>YEAR(Table2[Order Date])</f>
        <v>2023</v>
      </c>
      <c r="D3210" s="2" t="str">
        <f>TEXT(Table2[Order Date],"mmm")</f>
        <v>Dec</v>
      </c>
      <c r="E3210" t="s">
        <v>6314</v>
      </c>
      <c r="F3210" t="s">
        <v>40</v>
      </c>
      <c r="G3210" t="s">
        <v>50</v>
      </c>
      <c r="H3210" t="str">
        <f>VLOOKUP(Table2[[#This Row],[City]], Table46[], 2, FALSE)</f>
        <v>Maharashtra</v>
      </c>
      <c r="I3210" t="s">
        <v>75</v>
      </c>
      <c r="J3210" t="s">
        <v>240</v>
      </c>
      <c r="K3210" t="s">
        <v>6315</v>
      </c>
      <c r="L3210" s="2">
        <v>5</v>
      </c>
      <c r="M3210" s="11">
        <v>43196</v>
      </c>
      <c r="N3210" s="6">
        <v>10</v>
      </c>
      <c r="O3210" s="4">
        <f>Table2[[#This Row],[Discount]]/100</f>
        <v>0.1</v>
      </c>
      <c r="P3210" s="4" t="str">
        <f>IF(Table2[[#This Row],[Discount%]]=0,"No Discount",
IF(Table2[[#This Row],[Discount%]]&lt;=0.1,"Medium Discount",
IF(Table2[[#This Row],[Discount%]]&lt;=0.2,"High Discount")))</f>
        <v>Medium Discount</v>
      </c>
      <c r="Q3210" s="9">
        <f>(Table2[Unit_Price]*Table2[Quantity])*(Table2[Discount]/100)</f>
        <v>21598</v>
      </c>
      <c r="R3210" s="10">
        <v>194382</v>
      </c>
      <c r="S3210" s="10">
        <v>29474.44</v>
      </c>
      <c r="T3210" s="4">
        <f>Table2[Profit]/Table2[Sales]</f>
        <v>0.15163152966838492</v>
      </c>
      <c r="U3210" t="s">
        <v>72</v>
      </c>
    </row>
    <row r="3211" spans="1:21" x14ac:dyDescent="0.35">
      <c r="A3211">
        <v>13429</v>
      </c>
      <c r="B3211" s="1">
        <v>45520</v>
      </c>
      <c r="C3211" s="2">
        <f>YEAR(Table2[Order Date])</f>
        <v>2024</v>
      </c>
      <c r="D3211" s="2" t="str">
        <f>TEXT(Table2[Order Date],"mmm")</f>
        <v>Aug</v>
      </c>
      <c r="E3211" t="s">
        <v>6317</v>
      </c>
      <c r="F3211" t="s">
        <v>15</v>
      </c>
      <c r="G3211" t="s">
        <v>174</v>
      </c>
      <c r="H3211" t="str">
        <f>VLOOKUP(Table2[[#This Row],[City]], Table46[], 2, FALSE)</f>
        <v>Tamil Nadu</v>
      </c>
      <c r="I3211" t="s">
        <v>96</v>
      </c>
      <c r="J3211" t="s">
        <v>156</v>
      </c>
      <c r="K3211" t="s">
        <v>3219</v>
      </c>
      <c r="L3211" s="2">
        <v>1</v>
      </c>
      <c r="M3211" s="11">
        <v>38977</v>
      </c>
      <c r="N3211" s="6">
        <v>0</v>
      </c>
      <c r="O3211" s="4">
        <f>Table2[[#This Row],[Discount]]/100</f>
        <v>0</v>
      </c>
      <c r="P3211" s="4" t="str">
        <f>IF(Table2[[#This Row],[Discount%]]=0,"No Discount",
IF(Table2[[#This Row],[Discount%]]&lt;=0.1,"Medium Discount",
IF(Table2[[#This Row],[Discount%]]&lt;=0.2,"High Discount")))</f>
        <v>No Discount</v>
      </c>
      <c r="Q3211" s="9">
        <f>(Table2[Unit_Price]*Table2[Quantity])*(Table2[Discount]/100)</f>
        <v>0</v>
      </c>
      <c r="R3211" s="10">
        <v>38977</v>
      </c>
      <c r="S3211" s="10">
        <v>3631.24</v>
      </c>
      <c r="T3211" s="4">
        <f>Table2[Profit]/Table2[Sales]</f>
        <v>9.3163660620365851E-2</v>
      </c>
      <c r="U3211" t="s">
        <v>20</v>
      </c>
    </row>
    <row r="3212" spans="1:21" x14ac:dyDescent="0.35">
      <c r="A3212">
        <v>13430</v>
      </c>
      <c r="B3212" s="1">
        <v>45426</v>
      </c>
      <c r="C3212" s="2">
        <f>YEAR(Table2[Order Date])</f>
        <v>2024</v>
      </c>
      <c r="D3212" s="2" t="str">
        <f>TEXT(Table2[Order Date],"mmm")</f>
        <v>May</v>
      </c>
      <c r="E3212" t="s">
        <v>6318</v>
      </c>
      <c r="F3212" t="s">
        <v>22</v>
      </c>
      <c r="G3212" t="s">
        <v>54</v>
      </c>
      <c r="H3212" t="str">
        <f>VLOOKUP(Table2[[#This Row],[City]], Table46[], 2, FALSE)</f>
        <v>Uttar Pradesh</v>
      </c>
      <c r="I3212" t="s">
        <v>75</v>
      </c>
      <c r="J3212" t="s">
        <v>204</v>
      </c>
      <c r="K3212" t="s">
        <v>1493</v>
      </c>
      <c r="L3212" s="2">
        <v>5</v>
      </c>
      <c r="M3212" s="11">
        <v>56550</v>
      </c>
      <c r="N3212" s="6">
        <v>0</v>
      </c>
      <c r="O3212" s="4">
        <f>Table2[[#This Row],[Discount]]/100</f>
        <v>0</v>
      </c>
      <c r="P3212" s="4" t="str">
        <f>IF(Table2[[#This Row],[Discount%]]=0,"No Discount",
IF(Table2[[#This Row],[Discount%]]&lt;=0.1,"Medium Discount",
IF(Table2[[#This Row],[Discount%]]&lt;=0.2,"High Discount")))</f>
        <v>No Discount</v>
      </c>
      <c r="Q3212" s="9">
        <f>(Table2[Unit_Price]*Table2[Quantity])*(Table2[Discount]/100)</f>
        <v>0</v>
      </c>
      <c r="R3212" s="10">
        <v>282750</v>
      </c>
      <c r="S3212" s="10">
        <v>58546.01</v>
      </c>
      <c r="T3212" s="4">
        <f>Table2[Profit]/Table2[Sales]</f>
        <v>0.20705927497789567</v>
      </c>
      <c r="U3212" t="s">
        <v>20</v>
      </c>
    </row>
    <row r="3213" spans="1:21" x14ac:dyDescent="0.35">
      <c r="A3213">
        <v>13431</v>
      </c>
      <c r="B3213" s="1">
        <v>45614</v>
      </c>
      <c r="C3213" s="2">
        <f>YEAR(Table2[Order Date])</f>
        <v>2024</v>
      </c>
      <c r="D3213" s="2" t="str">
        <f>TEXT(Table2[Order Date],"mmm")</f>
        <v>Nov</v>
      </c>
      <c r="E3213" t="s">
        <v>6319</v>
      </c>
      <c r="F3213" t="s">
        <v>28</v>
      </c>
      <c r="G3213" t="s">
        <v>29</v>
      </c>
      <c r="H3213" t="str">
        <f>VLOOKUP(Table2[[#This Row],[City]], Table46[], 2, FALSE)</f>
        <v>Bihar</v>
      </c>
      <c r="I3213" t="s">
        <v>17</v>
      </c>
      <c r="J3213" t="s">
        <v>55</v>
      </c>
      <c r="K3213" t="s">
        <v>6320</v>
      </c>
      <c r="L3213" s="2">
        <v>4</v>
      </c>
      <c r="M3213" s="11">
        <v>73573</v>
      </c>
      <c r="N3213" s="6">
        <v>10</v>
      </c>
      <c r="O3213" s="4">
        <f>Table2[[#This Row],[Discount]]/100</f>
        <v>0.1</v>
      </c>
      <c r="P3213" s="4" t="str">
        <f>IF(Table2[[#This Row],[Discount%]]=0,"No Discount",
IF(Table2[[#This Row],[Discount%]]&lt;=0.1,"Medium Discount",
IF(Table2[[#This Row],[Discount%]]&lt;=0.2,"High Discount")))</f>
        <v>Medium Discount</v>
      </c>
      <c r="Q3213" s="9">
        <f>(Table2[Unit_Price]*Table2[Quantity])*(Table2[Discount]/100)</f>
        <v>29429.200000000001</v>
      </c>
      <c r="R3213" s="10">
        <v>264862.8</v>
      </c>
      <c r="S3213" s="10">
        <v>41051.440000000002</v>
      </c>
      <c r="T3213" s="4">
        <f>Table2[Profit]/Table2[Sales]</f>
        <v>0.15499133891207073</v>
      </c>
      <c r="U3213" t="s">
        <v>38</v>
      </c>
    </row>
    <row r="3214" spans="1:21" x14ac:dyDescent="0.35">
      <c r="A3214">
        <v>13432</v>
      </c>
      <c r="B3214" s="1">
        <v>45212</v>
      </c>
      <c r="C3214" s="2">
        <f>YEAR(Table2[Order Date])</f>
        <v>2023</v>
      </c>
      <c r="D3214" s="2" t="str">
        <f>TEXT(Table2[Order Date],"mmm")</f>
        <v>Oct</v>
      </c>
      <c r="E3214" t="s">
        <v>6321</v>
      </c>
      <c r="F3214" t="s">
        <v>40</v>
      </c>
      <c r="G3214" t="s">
        <v>62</v>
      </c>
      <c r="H3214" t="str">
        <f>VLOOKUP(Table2[[#This Row],[City]], Table46[], 2, FALSE)</f>
        <v>Goa</v>
      </c>
      <c r="I3214" t="s">
        <v>75</v>
      </c>
      <c r="J3214" t="s">
        <v>240</v>
      </c>
      <c r="K3214" t="s">
        <v>6322</v>
      </c>
      <c r="L3214" s="2">
        <v>2</v>
      </c>
      <c r="M3214" s="11">
        <v>15350</v>
      </c>
      <c r="N3214" s="6">
        <v>10</v>
      </c>
      <c r="O3214" s="4">
        <f>Table2[[#This Row],[Discount]]/100</f>
        <v>0.1</v>
      </c>
      <c r="P3214" s="4" t="str">
        <f>IF(Table2[[#This Row],[Discount%]]=0,"No Discount",
IF(Table2[[#This Row],[Discount%]]&lt;=0.1,"Medium Discount",
IF(Table2[[#This Row],[Discount%]]&lt;=0.2,"High Discount")))</f>
        <v>Medium Discount</v>
      </c>
      <c r="Q3214" s="9">
        <f>(Table2[Unit_Price]*Table2[Quantity])*(Table2[Discount]/100)</f>
        <v>3070</v>
      </c>
      <c r="R3214" s="10">
        <v>27630</v>
      </c>
      <c r="S3214" s="10">
        <v>2099.8000000000002</v>
      </c>
      <c r="T3214" s="4">
        <f>Table2[Profit]/Table2[Sales]</f>
        <v>7.5997104596453133E-2</v>
      </c>
      <c r="U3214" t="s">
        <v>38</v>
      </c>
    </row>
    <row r="3215" spans="1:21" x14ac:dyDescent="0.35">
      <c r="A3215">
        <v>13433</v>
      </c>
      <c r="B3215" s="1">
        <v>45385</v>
      </c>
      <c r="C3215" s="2">
        <f>YEAR(Table2[Order Date])</f>
        <v>2024</v>
      </c>
      <c r="D3215" s="2" t="str">
        <f>TEXT(Table2[Order Date],"mmm")</f>
        <v>Apr</v>
      </c>
      <c r="E3215" t="s">
        <v>6323</v>
      </c>
      <c r="F3215" t="s">
        <v>28</v>
      </c>
      <c r="G3215" t="s">
        <v>35</v>
      </c>
      <c r="H3215" t="str">
        <f>VLOOKUP(Table2[[#This Row],[City]], Table46[], 2, FALSE)</f>
        <v>West Bengal</v>
      </c>
      <c r="I3215" t="s">
        <v>75</v>
      </c>
      <c r="J3215" t="s">
        <v>307</v>
      </c>
      <c r="K3215" t="s">
        <v>6324</v>
      </c>
      <c r="L3215" s="2">
        <v>5</v>
      </c>
      <c r="M3215" s="11">
        <v>79131</v>
      </c>
      <c r="N3215" s="6">
        <v>15</v>
      </c>
      <c r="O3215" s="4">
        <f>Table2[[#This Row],[Discount]]/100</f>
        <v>0.15</v>
      </c>
      <c r="P3215" s="4" t="str">
        <f>IF(Table2[[#This Row],[Discount%]]=0,"No Discount",
IF(Table2[[#This Row],[Discount%]]&lt;=0.1,"Medium Discount",
IF(Table2[[#This Row],[Discount%]]&lt;=0.2,"High Discount")))</f>
        <v>High Discount</v>
      </c>
      <c r="Q3215" s="9">
        <f>(Table2[Unit_Price]*Table2[Quantity])*(Table2[Discount]/100)</f>
        <v>59348.25</v>
      </c>
      <c r="R3215" s="10">
        <v>336306.75</v>
      </c>
      <c r="S3215" s="10">
        <v>41387.57</v>
      </c>
      <c r="T3215" s="4">
        <f>Table2[Profit]/Table2[Sales]</f>
        <v>0.1230649399692394</v>
      </c>
      <c r="U3215" t="s">
        <v>33</v>
      </c>
    </row>
    <row r="3216" spans="1:21" x14ac:dyDescent="0.35">
      <c r="A3216">
        <v>13434</v>
      </c>
      <c r="B3216" s="1">
        <v>45222</v>
      </c>
      <c r="C3216" s="2">
        <f>YEAR(Table2[Order Date])</f>
        <v>2023</v>
      </c>
      <c r="D3216" s="2" t="str">
        <f>TEXT(Table2[Order Date],"mmm")</f>
        <v>Oct</v>
      </c>
      <c r="E3216" t="s">
        <v>6325</v>
      </c>
      <c r="F3216" t="s">
        <v>22</v>
      </c>
      <c r="G3216" t="s">
        <v>58</v>
      </c>
      <c r="H3216" t="str">
        <f>VLOOKUP(Table2[[#This Row],[City]], Table46[], 2, FALSE)</f>
        <v>Rajashtan</v>
      </c>
      <c r="I3216" t="s">
        <v>96</v>
      </c>
      <c r="J3216" t="s">
        <v>183</v>
      </c>
      <c r="K3216" t="s">
        <v>4506</v>
      </c>
      <c r="L3216" s="2">
        <v>1</v>
      </c>
      <c r="M3216" s="11">
        <v>14443</v>
      </c>
      <c r="N3216" s="6">
        <v>15</v>
      </c>
      <c r="O3216" s="4">
        <f>Table2[[#This Row],[Discount]]/100</f>
        <v>0.15</v>
      </c>
      <c r="P3216" s="4" t="str">
        <f>IF(Table2[[#This Row],[Discount%]]=0,"No Discount",
IF(Table2[[#This Row],[Discount%]]&lt;=0.1,"Medium Discount",
IF(Table2[[#This Row],[Discount%]]&lt;=0.2,"High Discount")))</f>
        <v>High Discount</v>
      </c>
      <c r="Q3216" s="9">
        <f>(Table2[Unit_Price]*Table2[Quantity])*(Table2[Discount]/100)</f>
        <v>2166.4499999999998</v>
      </c>
      <c r="R3216" s="10">
        <v>12276.55</v>
      </c>
      <c r="S3216" s="10">
        <v>1865.77</v>
      </c>
      <c r="T3216" s="4">
        <f>Table2[Profit]/Table2[Sales]</f>
        <v>0.15197836525734021</v>
      </c>
      <c r="U3216" t="s">
        <v>33</v>
      </c>
    </row>
    <row r="3217" spans="1:21" x14ac:dyDescent="0.35">
      <c r="A3217">
        <v>13435</v>
      </c>
      <c r="B3217" s="1">
        <v>45677</v>
      </c>
      <c r="C3217" s="2">
        <f>YEAR(Table2[Order Date])</f>
        <v>2025</v>
      </c>
      <c r="D3217" s="2" t="str">
        <f>TEXT(Table2[Order Date],"mmm")</f>
        <v>Jan</v>
      </c>
      <c r="E3217" t="s">
        <v>6326</v>
      </c>
      <c r="F3217" t="s">
        <v>40</v>
      </c>
      <c r="G3217" t="s">
        <v>62</v>
      </c>
      <c r="H3217" t="str">
        <f>VLOOKUP(Table2[[#This Row],[City]], Table46[], 2, FALSE)</f>
        <v>Goa</v>
      </c>
      <c r="I3217" t="s">
        <v>75</v>
      </c>
      <c r="J3217" t="s">
        <v>409</v>
      </c>
      <c r="K3217" t="s">
        <v>6327</v>
      </c>
      <c r="L3217" s="2">
        <v>2</v>
      </c>
      <c r="M3217" s="11">
        <v>78372</v>
      </c>
      <c r="N3217" s="6">
        <v>10</v>
      </c>
      <c r="O3217" s="4">
        <f>Table2[[#This Row],[Discount]]/100</f>
        <v>0.1</v>
      </c>
      <c r="P3217" s="4" t="str">
        <f>IF(Table2[[#This Row],[Discount%]]=0,"No Discount",
IF(Table2[[#This Row],[Discount%]]&lt;=0.1,"Medium Discount",
IF(Table2[[#This Row],[Discount%]]&lt;=0.2,"High Discount")))</f>
        <v>Medium Discount</v>
      </c>
      <c r="Q3217" s="9">
        <f>(Table2[Unit_Price]*Table2[Quantity])*(Table2[Discount]/100)</f>
        <v>15674.400000000001</v>
      </c>
      <c r="R3217" s="10">
        <v>141069.6</v>
      </c>
      <c r="S3217" s="10">
        <v>7433.26</v>
      </c>
      <c r="T3217" s="4">
        <f>Table2[Profit]/Table2[Sales]</f>
        <v>5.2692146288073408E-2</v>
      </c>
      <c r="U3217" t="s">
        <v>83</v>
      </c>
    </row>
    <row r="3218" spans="1:21" x14ac:dyDescent="0.35">
      <c r="A3218">
        <v>13436</v>
      </c>
      <c r="B3218" s="1">
        <v>45748</v>
      </c>
      <c r="C3218" s="2">
        <f>YEAR(Table2[Order Date])</f>
        <v>2025</v>
      </c>
      <c r="D3218" s="2" t="str">
        <f>TEXT(Table2[Order Date],"mmm")</f>
        <v>Apr</v>
      </c>
      <c r="E3218" t="s">
        <v>6328</v>
      </c>
      <c r="F3218" t="s">
        <v>40</v>
      </c>
      <c r="G3218" t="s">
        <v>50</v>
      </c>
      <c r="H3218" t="str">
        <f>VLOOKUP(Table2[[#This Row],[City]], Table46[], 2, FALSE)</f>
        <v>Maharashtra</v>
      </c>
      <c r="I3218" t="s">
        <v>69</v>
      </c>
      <c r="J3218" t="s">
        <v>70</v>
      </c>
      <c r="K3218" t="s">
        <v>6329</v>
      </c>
      <c r="L3218" s="2">
        <v>4</v>
      </c>
      <c r="M3218" s="11">
        <v>78646</v>
      </c>
      <c r="N3218" s="6">
        <v>0</v>
      </c>
      <c r="O3218" s="4">
        <f>Table2[[#This Row],[Discount]]/100</f>
        <v>0</v>
      </c>
      <c r="P3218" s="4" t="str">
        <f>IF(Table2[[#This Row],[Discount%]]=0,"No Discount",
IF(Table2[[#This Row],[Discount%]]&lt;=0.1,"Medium Discount",
IF(Table2[[#This Row],[Discount%]]&lt;=0.2,"High Discount")))</f>
        <v>No Discount</v>
      </c>
      <c r="Q3218" s="9">
        <f>(Table2[Unit_Price]*Table2[Quantity])*(Table2[Discount]/100)</f>
        <v>0</v>
      </c>
      <c r="R3218" s="10">
        <v>314584</v>
      </c>
      <c r="S3218" s="10">
        <v>25851.759999999998</v>
      </c>
      <c r="T3218" s="4">
        <f>Table2[Profit]/Table2[Sales]</f>
        <v>8.2177605981232346E-2</v>
      </c>
      <c r="U3218" t="s">
        <v>72</v>
      </c>
    </row>
    <row r="3219" spans="1:21" x14ac:dyDescent="0.35">
      <c r="A3219">
        <v>13437</v>
      </c>
      <c r="B3219" s="1">
        <v>45839</v>
      </c>
      <c r="C3219" s="2">
        <f>YEAR(Table2[Order Date])</f>
        <v>2025</v>
      </c>
      <c r="D3219" s="2" t="str">
        <f>TEXT(Table2[Order Date],"mmm")</f>
        <v>Jul</v>
      </c>
      <c r="E3219" t="s">
        <v>6330</v>
      </c>
      <c r="F3219" t="s">
        <v>40</v>
      </c>
      <c r="G3219" t="s">
        <v>50</v>
      </c>
      <c r="H3219" t="str">
        <f>VLOOKUP(Table2[[#This Row],[City]], Table46[], 2, FALSE)</f>
        <v>Maharashtra</v>
      </c>
      <c r="I3219" t="s">
        <v>129</v>
      </c>
      <c r="J3219" t="s">
        <v>159</v>
      </c>
      <c r="K3219" t="s">
        <v>6331</v>
      </c>
      <c r="L3219" s="2">
        <v>5</v>
      </c>
      <c r="M3219" s="11">
        <v>46098</v>
      </c>
      <c r="N3219" s="6">
        <v>10</v>
      </c>
      <c r="O3219" s="4">
        <f>Table2[[#This Row],[Discount]]/100</f>
        <v>0.1</v>
      </c>
      <c r="P3219" s="4" t="str">
        <f>IF(Table2[[#This Row],[Discount%]]=0,"No Discount",
IF(Table2[[#This Row],[Discount%]]&lt;=0.1,"Medium Discount",
IF(Table2[[#This Row],[Discount%]]&lt;=0.2,"High Discount")))</f>
        <v>Medium Discount</v>
      </c>
      <c r="Q3219" s="9">
        <f>(Table2[Unit_Price]*Table2[Quantity])*(Table2[Discount]/100)</f>
        <v>23049</v>
      </c>
      <c r="R3219" s="10">
        <v>207441</v>
      </c>
      <c r="S3219" s="10">
        <v>30558.22</v>
      </c>
      <c r="T3219" s="4">
        <f>Table2[Profit]/Table2[Sales]</f>
        <v>0.14731041597369854</v>
      </c>
      <c r="U3219" t="s">
        <v>38</v>
      </c>
    </row>
    <row r="3220" spans="1:21" x14ac:dyDescent="0.35">
      <c r="A3220">
        <v>13438</v>
      </c>
      <c r="B3220" s="1">
        <v>45860</v>
      </c>
      <c r="C3220" s="2">
        <f>YEAR(Table2[Order Date])</f>
        <v>2025</v>
      </c>
      <c r="D3220" s="2" t="str">
        <f>TEXT(Table2[Order Date],"mmm")</f>
        <v>Jul</v>
      </c>
      <c r="E3220" t="s">
        <v>6332</v>
      </c>
      <c r="F3220" t="s">
        <v>40</v>
      </c>
      <c r="G3220" t="s">
        <v>110</v>
      </c>
      <c r="H3220" t="str">
        <f>VLOOKUP(Table2[[#This Row],[City]], Table46[], 2, FALSE)</f>
        <v>Gujarat</v>
      </c>
      <c r="I3220" t="s">
        <v>24</v>
      </c>
      <c r="J3220" t="s">
        <v>25</v>
      </c>
      <c r="K3220" t="s">
        <v>6333</v>
      </c>
      <c r="L3220" s="2">
        <v>5</v>
      </c>
      <c r="M3220" s="11">
        <v>10139</v>
      </c>
      <c r="N3220" s="6">
        <v>10</v>
      </c>
      <c r="O3220" s="4">
        <f>Table2[[#This Row],[Discount]]/100</f>
        <v>0.1</v>
      </c>
      <c r="P3220" s="4" t="str">
        <f>IF(Table2[[#This Row],[Discount%]]=0,"No Discount",
IF(Table2[[#This Row],[Discount%]]&lt;=0.1,"Medium Discount",
IF(Table2[[#This Row],[Discount%]]&lt;=0.2,"High Discount")))</f>
        <v>Medium Discount</v>
      </c>
      <c r="Q3220" s="9">
        <f>(Table2[Unit_Price]*Table2[Quantity])*(Table2[Discount]/100)</f>
        <v>5069.5</v>
      </c>
      <c r="R3220" s="10">
        <v>45625.5</v>
      </c>
      <c r="S3220" s="10">
        <v>8977.77</v>
      </c>
      <c r="T3220" s="4">
        <f>Table2[Profit]/Table2[Sales]</f>
        <v>0.1967708847026334</v>
      </c>
      <c r="U3220" t="s">
        <v>33</v>
      </c>
    </row>
    <row r="3221" spans="1:21" x14ac:dyDescent="0.35">
      <c r="A3221">
        <v>13439</v>
      </c>
      <c r="B3221" s="1">
        <v>45567</v>
      </c>
      <c r="C3221" s="2">
        <f>YEAR(Table2[Order Date])</f>
        <v>2024</v>
      </c>
      <c r="D3221" s="2" t="str">
        <f>TEXT(Table2[Order Date],"mmm")</f>
        <v>Oct</v>
      </c>
      <c r="E3221" t="s">
        <v>6334</v>
      </c>
      <c r="F3221" t="s">
        <v>22</v>
      </c>
      <c r="G3221" t="s">
        <v>23</v>
      </c>
      <c r="H3221" t="str">
        <f>VLOOKUP(Table2[[#This Row],[City]], Table46[], 2, FALSE)</f>
        <v>Delhi</v>
      </c>
      <c r="I3221" t="s">
        <v>24</v>
      </c>
      <c r="J3221" t="s">
        <v>107</v>
      </c>
      <c r="K3221" t="s">
        <v>6335</v>
      </c>
      <c r="L3221" s="2">
        <v>4</v>
      </c>
      <c r="M3221" s="11">
        <v>11730</v>
      </c>
      <c r="N3221" s="6">
        <v>10</v>
      </c>
      <c r="O3221" s="4">
        <f>Table2[[#This Row],[Discount]]/100</f>
        <v>0.1</v>
      </c>
      <c r="P3221" s="4" t="str">
        <f>IF(Table2[[#This Row],[Discount%]]=0,"No Discount",
IF(Table2[[#This Row],[Discount%]]&lt;=0.1,"Medium Discount",
IF(Table2[[#This Row],[Discount%]]&lt;=0.2,"High Discount")))</f>
        <v>Medium Discount</v>
      </c>
      <c r="Q3221" s="9">
        <f>(Table2[Unit_Price]*Table2[Quantity])*(Table2[Discount]/100)</f>
        <v>4692</v>
      </c>
      <c r="R3221" s="10">
        <v>42228</v>
      </c>
      <c r="S3221" s="10">
        <v>8366.99</v>
      </c>
      <c r="T3221" s="4">
        <f>Table2[Profit]/Table2[Sales]</f>
        <v>0.19813843895045941</v>
      </c>
      <c r="U3221" t="s">
        <v>33</v>
      </c>
    </row>
    <row r="3222" spans="1:21" x14ac:dyDescent="0.35">
      <c r="A3222">
        <v>13440</v>
      </c>
      <c r="B3222" s="1">
        <v>45615</v>
      </c>
      <c r="C3222" s="2">
        <f>YEAR(Table2[Order Date])</f>
        <v>2024</v>
      </c>
      <c r="D3222" s="2" t="str">
        <f>TEXT(Table2[Order Date],"mmm")</f>
        <v>Nov</v>
      </c>
      <c r="E3222" t="s">
        <v>6336</v>
      </c>
      <c r="F3222" t="s">
        <v>28</v>
      </c>
      <c r="G3222" t="s">
        <v>144</v>
      </c>
      <c r="H3222" t="str">
        <f>VLOOKUP(Table2[[#This Row],[City]], Table46[], 2, FALSE)</f>
        <v>Assam</v>
      </c>
      <c r="I3222" t="s">
        <v>42</v>
      </c>
      <c r="J3222" t="s">
        <v>188</v>
      </c>
      <c r="K3222" t="s">
        <v>6337</v>
      </c>
      <c r="L3222" s="2">
        <v>4</v>
      </c>
      <c r="M3222" s="11">
        <v>13980</v>
      </c>
      <c r="N3222" s="6">
        <v>5</v>
      </c>
      <c r="O3222" s="4">
        <f>Table2[[#This Row],[Discount]]/100</f>
        <v>0.05</v>
      </c>
      <c r="P3222" s="4" t="str">
        <f>IF(Table2[[#This Row],[Discount%]]=0,"No Discount",
IF(Table2[[#This Row],[Discount%]]&lt;=0.1,"Medium Discount",
IF(Table2[[#This Row],[Discount%]]&lt;=0.2,"High Discount")))</f>
        <v>Medium Discount</v>
      </c>
      <c r="Q3222" s="9">
        <f>(Table2[Unit_Price]*Table2[Quantity])*(Table2[Discount]/100)</f>
        <v>2796</v>
      </c>
      <c r="R3222" s="10">
        <v>53124</v>
      </c>
      <c r="S3222" s="10">
        <v>10001.25</v>
      </c>
      <c r="T3222" s="4">
        <f>Table2[Profit]/Table2[Sales]</f>
        <v>0.1882623672916196</v>
      </c>
      <c r="U3222" t="s">
        <v>20</v>
      </c>
    </row>
    <row r="3223" spans="1:21" x14ac:dyDescent="0.35">
      <c r="A3223">
        <v>13441</v>
      </c>
      <c r="B3223" s="1">
        <v>45205</v>
      </c>
      <c r="C3223" s="2">
        <f>YEAR(Table2[Order Date])</f>
        <v>2023</v>
      </c>
      <c r="D3223" s="2" t="str">
        <f>TEXT(Table2[Order Date],"mmm")</f>
        <v>Oct</v>
      </c>
      <c r="E3223" t="s">
        <v>6338</v>
      </c>
      <c r="F3223" t="s">
        <v>15</v>
      </c>
      <c r="G3223" t="s">
        <v>16</v>
      </c>
      <c r="H3223" t="str">
        <f>VLOOKUP(Table2[[#This Row],[City]], Table46[], 2, FALSE)</f>
        <v>Karnataka</v>
      </c>
      <c r="I3223" t="s">
        <v>42</v>
      </c>
      <c r="J3223" t="s">
        <v>43</v>
      </c>
      <c r="K3223" t="s">
        <v>6339</v>
      </c>
      <c r="L3223" s="2">
        <v>2</v>
      </c>
      <c r="M3223" s="11">
        <v>11988</v>
      </c>
      <c r="N3223" s="6">
        <v>10</v>
      </c>
      <c r="O3223" s="4">
        <f>Table2[[#This Row],[Discount]]/100</f>
        <v>0.1</v>
      </c>
      <c r="P3223" s="4" t="str">
        <f>IF(Table2[[#This Row],[Discount%]]=0,"No Discount",
IF(Table2[[#This Row],[Discount%]]&lt;=0.1,"Medium Discount",
IF(Table2[[#This Row],[Discount%]]&lt;=0.2,"High Discount")))</f>
        <v>Medium Discount</v>
      </c>
      <c r="Q3223" s="9">
        <f>(Table2[Unit_Price]*Table2[Quantity])*(Table2[Discount]/100)</f>
        <v>2397.6</v>
      </c>
      <c r="R3223" s="10">
        <v>21578.400000000001</v>
      </c>
      <c r="S3223" s="10">
        <v>1440.36</v>
      </c>
      <c r="T3223" s="4">
        <f>Table2[Profit]/Table2[Sales]</f>
        <v>6.6750083416750081E-2</v>
      </c>
      <c r="U3223" t="s">
        <v>72</v>
      </c>
    </row>
    <row r="3224" spans="1:21" x14ac:dyDescent="0.35">
      <c r="A3224">
        <v>13442</v>
      </c>
      <c r="B3224" s="1">
        <v>45915</v>
      </c>
      <c r="C3224" s="2">
        <f>YEAR(Table2[Order Date])</f>
        <v>2025</v>
      </c>
      <c r="D3224" s="2" t="str">
        <f>TEXT(Table2[Order Date],"mmm")</f>
        <v>Sep</v>
      </c>
      <c r="E3224" t="s">
        <v>6340</v>
      </c>
      <c r="F3224" t="s">
        <v>15</v>
      </c>
      <c r="G3224" t="s">
        <v>147</v>
      </c>
      <c r="H3224" t="str">
        <f>VLOOKUP(Table2[[#This Row],[City]], Table46[], 2, FALSE)</f>
        <v>Kerala</v>
      </c>
      <c r="I3224" t="s">
        <v>17</v>
      </c>
      <c r="J3224" t="s">
        <v>111</v>
      </c>
      <c r="K3224" t="s">
        <v>6341</v>
      </c>
      <c r="L3224" s="2">
        <v>2</v>
      </c>
      <c r="M3224" s="11">
        <v>19507</v>
      </c>
      <c r="N3224" s="6">
        <v>5</v>
      </c>
      <c r="O3224" s="4">
        <f>Table2[[#This Row],[Discount]]/100</f>
        <v>0.05</v>
      </c>
      <c r="P3224" s="4" t="str">
        <f>IF(Table2[[#This Row],[Discount%]]=0,"No Discount",
IF(Table2[[#This Row],[Discount%]]&lt;=0.1,"Medium Discount",
IF(Table2[[#This Row],[Discount%]]&lt;=0.2,"High Discount")))</f>
        <v>Medium Discount</v>
      </c>
      <c r="Q3224" s="9">
        <f>(Table2[Unit_Price]*Table2[Quantity])*(Table2[Discount]/100)</f>
        <v>1950.7</v>
      </c>
      <c r="R3224" s="10">
        <v>37063.300000000003</v>
      </c>
      <c r="S3224" s="10">
        <v>4904.8900000000003</v>
      </c>
      <c r="T3224" s="4">
        <f>Table2[Profit]/Table2[Sales]</f>
        <v>0.13233818899018707</v>
      </c>
      <c r="U3224" t="s">
        <v>83</v>
      </c>
    </row>
    <row r="3225" spans="1:21" x14ac:dyDescent="0.35">
      <c r="A3225">
        <v>13443</v>
      </c>
      <c r="B3225" s="1">
        <v>45390</v>
      </c>
      <c r="C3225" s="2">
        <f>YEAR(Table2[Order Date])</f>
        <v>2024</v>
      </c>
      <c r="D3225" s="2" t="str">
        <f>TEXT(Table2[Order Date],"mmm")</f>
        <v>Apr</v>
      </c>
      <c r="E3225" t="s">
        <v>6342</v>
      </c>
      <c r="F3225" t="s">
        <v>28</v>
      </c>
      <c r="G3225" t="s">
        <v>114</v>
      </c>
      <c r="H3225" t="str">
        <f>VLOOKUP(Table2[[#This Row],[City]], Table46[], 2, FALSE)</f>
        <v>Jharkhand</v>
      </c>
      <c r="I3225" t="s">
        <v>42</v>
      </c>
      <c r="J3225" t="s">
        <v>446</v>
      </c>
      <c r="K3225" t="s">
        <v>6343</v>
      </c>
      <c r="L3225" s="2">
        <v>2</v>
      </c>
      <c r="M3225" s="11">
        <v>35346</v>
      </c>
      <c r="N3225" s="6">
        <v>10</v>
      </c>
      <c r="O3225" s="4">
        <f>Table2[[#This Row],[Discount]]/100</f>
        <v>0.1</v>
      </c>
      <c r="P3225" s="4" t="str">
        <f>IF(Table2[[#This Row],[Discount%]]=0,"No Discount",
IF(Table2[[#This Row],[Discount%]]&lt;=0.1,"Medium Discount",
IF(Table2[[#This Row],[Discount%]]&lt;=0.2,"High Discount")))</f>
        <v>Medium Discount</v>
      </c>
      <c r="Q3225" s="9">
        <f>(Table2[Unit_Price]*Table2[Quantity])*(Table2[Discount]/100)</f>
        <v>7069.2000000000007</v>
      </c>
      <c r="R3225" s="10">
        <v>63622.8</v>
      </c>
      <c r="S3225" s="10">
        <v>15716.73</v>
      </c>
      <c r="T3225" s="4">
        <f>Table2[Profit]/Table2[Sales]</f>
        <v>0.24702983835983325</v>
      </c>
      <c r="U3225" t="s">
        <v>38</v>
      </c>
    </row>
    <row r="3226" spans="1:21" x14ac:dyDescent="0.35">
      <c r="A3226">
        <v>13444</v>
      </c>
      <c r="B3226" s="1">
        <v>45741</v>
      </c>
      <c r="C3226" s="2">
        <f>YEAR(Table2[Order Date])</f>
        <v>2025</v>
      </c>
      <c r="D3226" s="2" t="str">
        <f>TEXT(Table2[Order Date],"mmm")</f>
        <v>Mar</v>
      </c>
      <c r="E3226" t="s">
        <v>6344</v>
      </c>
      <c r="F3226" t="s">
        <v>22</v>
      </c>
      <c r="G3226" t="s">
        <v>54</v>
      </c>
      <c r="H3226" t="str">
        <f>VLOOKUP(Table2[[#This Row],[City]], Table46[], 2, FALSE)</f>
        <v>Uttar Pradesh</v>
      </c>
      <c r="I3226" t="s">
        <v>75</v>
      </c>
      <c r="J3226" t="s">
        <v>307</v>
      </c>
      <c r="K3226" t="s">
        <v>4366</v>
      </c>
      <c r="L3226" s="2">
        <v>5</v>
      </c>
      <c r="M3226" s="11">
        <v>9208</v>
      </c>
      <c r="N3226" s="6">
        <v>0</v>
      </c>
      <c r="O3226" s="4">
        <f>Table2[[#This Row],[Discount]]/100</f>
        <v>0</v>
      </c>
      <c r="P3226" s="4" t="str">
        <f>IF(Table2[[#This Row],[Discount%]]=0,"No Discount",
IF(Table2[[#This Row],[Discount%]]&lt;=0.1,"Medium Discount",
IF(Table2[[#This Row],[Discount%]]&lt;=0.2,"High Discount")))</f>
        <v>No Discount</v>
      </c>
      <c r="Q3226" s="9">
        <f>(Table2[Unit_Price]*Table2[Quantity])*(Table2[Discount]/100)</f>
        <v>0</v>
      </c>
      <c r="R3226" s="10">
        <v>46040</v>
      </c>
      <c r="S3226" s="10">
        <v>4126.8</v>
      </c>
      <c r="T3226" s="4">
        <f>Table2[Profit]/Table2[Sales]</f>
        <v>8.9635099913119035E-2</v>
      </c>
      <c r="U3226" t="s">
        <v>72</v>
      </c>
    </row>
    <row r="3227" spans="1:21" x14ac:dyDescent="0.35">
      <c r="A3227">
        <v>13445</v>
      </c>
      <c r="B3227" s="1">
        <v>45204</v>
      </c>
      <c r="C3227" s="2">
        <f>YEAR(Table2[Order Date])</f>
        <v>2023</v>
      </c>
      <c r="D3227" s="2" t="str">
        <f>TEXT(Table2[Order Date],"mmm")</f>
        <v>Oct</v>
      </c>
      <c r="E3227" t="s">
        <v>6345</v>
      </c>
      <c r="F3227" t="s">
        <v>28</v>
      </c>
      <c r="G3227" t="s">
        <v>29</v>
      </c>
      <c r="H3227" t="str">
        <f>VLOOKUP(Table2[[#This Row],[City]], Table46[], 2, FALSE)</f>
        <v>Bihar</v>
      </c>
      <c r="I3227" t="s">
        <v>86</v>
      </c>
      <c r="J3227" t="s">
        <v>90</v>
      </c>
      <c r="K3227" t="s">
        <v>6346</v>
      </c>
      <c r="L3227" s="2">
        <v>5</v>
      </c>
      <c r="M3227" s="11">
        <v>34780</v>
      </c>
      <c r="N3227" s="6">
        <v>5</v>
      </c>
      <c r="O3227" s="4">
        <f>Table2[[#This Row],[Discount]]/100</f>
        <v>0.05</v>
      </c>
      <c r="P3227" s="4" t="str">
        <f>IF(Table2[[#This Row],[Discount%]]=0,"No Discount",
IF(Table2[[#This Row],[Discount%]]&lt;=0.1,"Medium Discount",
IF(Table2[[#This Row],[Discount%]]&lt;=0.2,"High Discount")))</f>
        <v>Medium Discount</v>
      </c>
      <c r="Q3227" s="9">
        <f>(Table2[Unit_Price]*Table2[Quantity])*(Table2[Discount]/100)</f>
        <v>8695</v>
      </c>
      <c r="R3227" s="10">
        <v>165205</v>
      </c>
      <c r="S3227" s="10">
        <v>31468.02</v>
      </c>
      <c r="T3227" s="4">
        <f>Table2[Profit]/Table2[Sales]</f>
        <v>0.19047861747525802</v>
      </c>
      <c r="U3227" t="s">
        <v>33</v>
      </c>
    </row>
    <row r="3228" spans="1:21" x14ac:dyDescent="0.35">
      <c r="A3228">
        <v>13446</v>
      </c>
      <c r="B3228" s="1">
        <v>45659</v>
      </c>
      <c r="C3228" s="2">
        <f>YEAR(Table2[Order Date])</f>
        <v>2025</v>
      </c>
      <c r="D3228" s="2" t="str">
        <f>TEXT(Table2[Order Date],"mmm")</f>
        <v>Jan</v>
      </c>
      <c r="E3228" t="s">
        <v>6347</v>
      </c>
      <c r="F3228" t="s">
        <v>22</v>
      </c>
      <c r="G3228" t="s">
        <v>167</v>
      </c>
      <c r="H3228" t="str">
        <f>VLOOKUP(Table2[[#This Row],[City]], Table46[], 2, FALSE)</f>
        <v>Punjab</v>
      </c>
      <c r="I3228" t="s">
        <v>46</v>
      </c>
      <c r="J3228" t="s">
        <v>141</v>
      </c>
      <c r="K3228" t="s">
        <v>6348</v>
      </c>
      <c r="L3228" s="2">
        <v>4</v>
      </c>
      <c r="M3228" s="11">
        <v>73689</v>
      </c>
      <c r="N3228" s="6">
        <v>0</v>
      </c>
      <c r="O3228" s="4">
        <f>Table2[[#This Row],[Discount]]/100</f>
        <v>0</v>
      </c>
      <c r="P3228" s="4" t="str">
        <f>IF(Table2[[#This Row],[Discount%]]=0,"No Discount",
IF(Table2[[#This Row],[Discount%]]&lt;=0.1,"Medium Discount",
IF(Table2[[#This Row],[Discount%]]&lt;=0.2,"High Discount")))</f>
        <v>No Discount</v>
      </c>
      <c r="Q3228" s="9">
        <f>(Table2[Unit_Price]*Table2[Quantity])*(Table2[Discount]/100)</f>
        <v>0</v>
      </c>
      <c r="R3228" s="10">
        <v>294756</v>
      </c>
      <c r="S3228" s="10">
        <v>24646.639999999999</v>
      </c>
      <c r="T3228" s="4">
        <f>Table2[Profit]/Table2[Sales]</f>
        <v>8.3617093460353648E-2</v>
      </c>
      <c r="U3228" t="s">
        <v>20</v>
      </c>
    </row>
    <row r="3229" spans="1:21" x14ac:dyDescent="0.35">
      <c r="A3229">
        <v>13447</v>
      </c>
      <c r="B3229" s="1">
        <v>45347</v>
      </c>
      <c r="C3229" s="2">
        <f>YEAR(Table2[Order Date])</f>
        <v>2024</v>
      </c>
      <c r="D3229" s="2" t="str">
        <f>TEXT(Table2[Order Date],"mmm")</f>
        <v>Feb</v>
      </c>
      <c r="E3229" t="s">
        <v>6349</v>
      </c>
      <c r="F3229" t="s">
        <v>22</v>
      </c>
      <c r="G3229" t="s">
        <v>58</v>
      </c>
      <c r="H3229" t="str">
        <f>VLOOKUP(Table2[[#This Row],[City]], Table46[], 2, FALSE)</f>
        <v>Rajashtan</v>
      </c>
      <c r="I3229" t="s">
        <v>30</v>
      </c>
      <c r="J3229" t="s">
        <v>104</v>
      </c>
      <c r="K3229" t="s">
        <v>6350</v>
      </c>
      <c r="L3229" s="2">
        <v>2</v>
      </c>
      <c r="M3229" s="11">
        <v>50782</v>
      </c>
      <c r="N3229" s="6">
        <v>0</v>
      </c>
      <c r="O3229" s="4">
        <f>Table2[[#This Row],[Discount]]/100</f>
        <v>0</v>
      </c>
      <c r="P3229" s="4" t="str">
        <f>IF(Table2[[#This Row],[Discount%]]=0,"No Discount",
IF(Table2[[#This Row],[Discount%]]&lt;=0.1,"Medium Discount",
IF(Table2[[#This Row],[Discount%]]&lt;=0.2,"High Discount")))</f>
        <v>No Discount</v>
      </c>
      <c r="Q3229" s="9">
        <f>(Table2[Unit_Price]*Table2[Quantity])*(Table2[Discount]/100)</f>
        <v>0</v>
      </c>
      <c r="R3229" s="10">
        <v>101564</v>
      </c>
      <c r="S3229" s="10">
        <v>12437.2</v>
      </c>
      <c r="T3229" s="4">
        <f>Table2[Profit]/Table2[Sales]</f>
        <v>0.12245677602300029</v>
      </c>
      <c r="U3229" t="s">
        <v>38</v>
      </c>
    </row>
    <row r="3230" spans="1:21" x14ac:dyDescent="0.35">
      <c r="A3230">
        <v>13448</v>
      </c>
      <c r="B3230" s="1">
        <v>45718</v>
      </c>
      <c r="C3230" s="2">
        <f>YEAR(Table2[Order Date])</f>
        <v>2025</v>
      </c>
      <c r="D3230" s="2" t="str">
        <f>TEXT(Table2[Order Date],"mmm")</f>
        <v>Mar</v>
      </c>
      <c r="E3230" t="s">
        <v>6351</v>
      </c>
      <c r="F3230" t="s">
        <v>40</v>
      </c>
      <c r="G3230" t="s">
        <v>41</v>
      </c>
      <c r="H3230" t="str">
        <f>VLOOKUP(Table2[[#This Row],[City]], Table46[], 2, FALSE)</f>
        <v>Maharashtra</v>
      </c>
      <c r="I3230" t="s">
        <v>24</v>
      </c>
      <c r="J3230" t="s">
        <v>25</v>
      </c>
      <c r="K3230" t="s">
        <v>6352</v>
      </c>
      <c r="L3230" s="2">
        <v>2</v>
      </c>
      <c r="M3230" s="11">
        <v>67896</v>
      </c>
      <c r="N3230" s="6">
        <v>5</v>
      </c>
      <c r="O3230" s="4">
        <f>Table2[[#This Row],[Discount]]/100</f>
        <v>0.05</v>
      </c>
      <c r="P3230" s="4" t="str">
        <f>IF(Table2[[#This Row],[Discount%]]=0,"No Discount",
IF(Table2[[#This Row],[Discount%]]&lt;=0.1,"Medium Discount",
IF(Table2[[#This Row],[Discount%]]&lt;=0.2,"High Discount")))</f>
        <v>Medium Discount</v>
      </c>
      <c r="Q3230" s="9">
        <f>(Table2[Unit_Price]*Table2[Quantity])*(Table2[Discount]/100)</f>
        <v>6789.6</v>
      </c>
      <c r="R3230" s="10">
        <v>129002.4</v>
      </c>
      <c r="S3230" s="10">
        <v>27417.279999999999</v>
      </c>
      <c r="T3230" s="4">
        <f>Table2[Profit]/Table2[Sales]</f>
        <v>0.21253310015937688</v>
      </c>
      <c r="U3230" t="s">
        <v>72</v>
      </c>
    </row>
    <row r="3231" spans="1:21" x14ac:dyDescent="0.35">
      <c r="A3231">
        <v>13449</v>
      </c>
      <c r="B3231" s="1">
        <v>45354</v>
      </c>
      <c r="C3231" s="2">
        <f>YEAR(Table2[Order Date])</f>
        <v>2024</v>
      </c>
      <c r="D3231" s="2" t="str">
        <f>TEXT(Table2[Order Date],"mmm")</f>
        <v>Mar</v>
      </c>
      <c r="E3231" t="s">
        <v>6353</v>
      </c>
      <c r="F3231" t="s">
        <v>15</v>
      </c>
      <c r="G3231" t="s">
        <v>174</v>
      </c>
      <c r="H3231" t="str">
        <f>VLOOKUP(Table2[[#This Row],[City]], Table46[], 2, FALSE)</f>
        <v>Tamil Nadu</v>
      </c>
      <c r="I3231" t="s">
        <v>69</v>
      </c>
      <c r="J3231" t="s">
        <v>151</v>
      </c>
      <c r="K3231" t="s">
        <v>6354</v>
      </c>
      <c r="L3231" s="2">
        <v>4</v>
      </c>
      <c r="M3231" s="11">
        <v>62447</v>
      </c>
      <c r="N3231" s="6">
        <v>10</v>
      </c>
      <c r="O3231" s="4">
        <f>Table2[[#This Row],[Discount]]/100</f>
        <v>0.1</v>
      </c>
      <c r="P3231" s="4" t="str">
        <f>IF(Table2[[#This Row],[Discount%]]=0,"No Discount",
IF(Table2[[#This Row],[Discount%]]&lt;=0.1,"Medium Discount",
IF(Table2[[#This Row],[Discount%]]&lt;=0.2,"High Discount")))</f>
        <v>Medium Discount</v>
      </c>
      <c r="Q3231" s="9">
        <f>(Table2[Unit_Price]*Table2[Quantity])*(Table2[Discount]/100)</f>
        <v>24978.800000000003</v>
      </c>
      <c r="R3231" s="10">
        <v>224809.2</v>
      </c>
      <c r="S3231" s="10">
        <v>20400.34</v>
      </c>
      <c r="T3231" s="4">
        <f>Table2[Profit]/Table2[Sales]</f>
        <v>9.0745129647719039E-2</v>
      </c>
      <c r="U3231" t="s">
        <v>33</v>
      </c>
    </row>
    <row r="3232" spans="1:21" x14ac:dyDescent="0.35">
      <c r="A3232">
        <v>13450</v>
      </c>
      <c r="B3232" s="1">
        <v>45745</v>
      </c>
      <c r="C3232" s="2">
        <f>YEAR(Table2[Order Date])</f>
        <v>2025</v>
      </c>
      <c r="D3232" s="2" t="str">
        <f>TEXT(Table2[Order Date],"mmm")</f>
        <v>Mar</v>
      </c>
      <c r="E3232" t="s">
        <v>6355</v>
      </c>
      <c r="F3232" t="s">
        <v>40</v>
      </c>
      <c r="G3232" t="s">
        <v>110</v>
      </c>
      <c r="H3232" t="str">
        <f>VLOOKUP(Table2[[#This Row],[City]], Table46[], 2, FALSE)</f>
        <v>Gujarat</v>
      </c>
      <c r="I3232" t="s">
        <v>129</v>
      </c>
      <c r="J3232" t="s">
        <v>159</v>
      </c>
      <c r="K3232" t="s">
        <v>4375</v>
      </c>
      <c r="L3232" s="2">
        <v>3</v>
      </c>
      <c r="M3232" s="11">
        <v>65333</v>
      </c>
      <c r="N3232" s="6">
        <v>10</v>
      </c>
      <c r="O3232" s="4">
        <f>Table2[[#This Row],[Discount]]/100</f>
        <v>0.1</v>
      </c>
      <c r="P3232" s="4" t="str">
        <f>IF(Table2[[#This Row],[Discount%]]=0,"No Discount",
IF(Table2[[#This Row],[Discount%]]&lt;=0.1,"Medium Discount",
IF(Table2[[#This Row],[Discount%]]&lt;=0.2,"High Discount")))</f>
        <v>Medium Discount</v>
      </c>
      <c r="Q3232" s="9">
        <f>(Table2[Unit_Price]*Table2[Quantity])*(Table2[Discount]/100)</f>
        <v>19599.900000000001</v>
      </c>
      <c r="R3232" s="10">
        <v>176399.1</v>
      </c>
      <c r="S3232" s="10">
        <v>39331.910000000003</v>
      </c>
      <c r="T3232" s="4">
        <f>Table2[Profit]/Table2[Sales]</f>
        <v>0.22297114894577127</v>
      </c>
      <c r="U3232" t="s">
        <v>72</v>
      </c>
    </row>
    <row r="3233" spans="1:21" x14ac:dyDescent="0.35">
      <c r="A3233">
        <v>13451</v>
      </c>
      <c r="B3233" s="1">
        <v>45747</v>
      </c>
      <c r="C3233" s="2">
        <f>YEAR(Table2[Order Date])</f>
        <v>2025</v>
      </c>
      <c r="D3233" s="2" t="str">
        <f>TEXT(Table2[Order Date],"mmm")</f>
        <v>Mar</v>
      </c>
      <c r="E3233" t="s">
        <v>6356</v>
      </c>
      <c r="F3233" t="s">
        <v>40</v>
      </c>
      <c r="G3233" t="s">
        <v>110</v>
      </c>
      <c r="H3233" t="str">
        <f>VLOOKUP(Table2[[#This Row],[City]], Table46[], 2, FALSE)</f>
        <v>Gujarat</v>
      </c>
      <c r="I3233" t="s">
        <v>42</v>
      </c>
      <c r="J3233" t="s">
        <v>188</v>
      </c>
      <c r="K3233" t="s">
        <v>6245</v>
      </c>
      <c r="L3233" s="2">
        <v>3</v>
      </c>
      <c r="M3233" s="11">
        <v>9467</v>
      </c>
      <c r="N3233" s="6">
        <v>0</v>
      </c>
      <c r="O3233" s="4">
        <f>Table2[[#This Row],[Discount]]/100</f>
        <v>0</v>
      </c>
      <c r="P3233" s="4" t="str">
        <f>IF(Table2[[#This Row],[Discount%]]=0,"No Discount",
IF(Table2[[#This Row],[Discount%]]&lt;=0.1,"Medium Discount",
IF(Table2[[#This Row],[Discount%]]&lt;=0.2,"High Discount")))</f>
        <v>No Discount</v>
      </c>
      <c r="Q3233" s="9">
        <f>(Table2[Unit_Price]*Table2[Quantity])*(Table2[Discount]/100)</f>
        <v>0</v>
      </c>
      <c r="R3233" s="10">
        <v>28401</v>
      </c>
      <c r="S3233" s="10">
        <v>4320.3</v>
      </c>
      <c r="T3233" s="4">
        <f>Table2[Profit]/Table2[Sales]</f>
        <v>0.15211788317312772</v>
      </c>
      <c r="U3233" t="s">
        <v>83</v>
      </c>
    </row>
    <row r="3234" spans="1:21" x14ac:dyDescent="0.35">
      <c r="A3234">
        <v>13452</v>
      </c>
      <c r="B3234" s="1">
        <v>45678</v>
      </c>
      <c r="C3234" s="2">
        <f>YEAR(Table2[Order Date])</f>
        <v>2025</v>
      </c>
      <c r="D3234" s="2" t="str">
        <f>TEXT(Table2[Order Date],"mmm")</f>
        <v>Jan</v>
      </c>
      <c r="E3234" t="s">
        <v>6357</v>
      </c>
      <c r="F3234" t="s">
        <v>15</v>
      </c>
      <c r="G3234" t="s">
        <v>93</v>
      </c>
      <c r="H3234" t="str">
        <f>VLOOKUP(Table2[[#This Row],[City]], Table46[], 2, FALSE)</f>
        <v>Tamil Nadu</v>
      </c>
      <c r="I3234" t="s">
        <v>96</v>
      </c>
      <c r="J3234" t="s">
        <v>214</v>
      </c>
      <c r="K3234" t="s">
        <v>6358</v>
      </c>
      <c r="L3234" s="2">
        <v>2</v>
      </c>
      <c r="M3234" s="11">
        <v>16217</v>
      </c>
      <c r="N3234" s="6">
        <v>20</v>
      </c>
      <c r="O3234" s="4">
        <f>Table2[[#This Row],[Discount]]/100</f>
        <v>0.2</v>
      </c>
      <c r="P3234" s="4" t="str">
        <f>IF(Table2[[#This Row],[Discount%]]=0,"No Discount",
IF(Table2[[#This Row],[Discount%]]&lt;=0.1,"Medium Discount",
IF(Table2[[#This Row],[Discount%]]&lt;=0.2,"High Discount")))</f>
        <v>High Discount</v>
      </c>
      <c r="Q3234" s="9">
        <f>(Table2[Unit_Price]*Table2[Quantity])*(Table2[Discount]/100)</f>
        <v>6486.8</v>
      </c>
      <c r="R3234" s="10">
        <v>25947.200000000001</v>
      </c>
      <c r="S3234" s="10">
        <v>4888.54</v>
      </c>
      <c r="T3234" s="4">
        <f>Table2[Profit]/Table2[Sales]</f>
        <v>0.18840337300363816</v>
      </c>
      <c r="U3234" t="s">
        <v>33</v>
      </c>
    </row>
    <row r="3235" spans="1:21" x14ac:dyDescent="0.35">
      <c r="A3235">
        <v>13453</v>
      </c>
      <c r="B3235" s="1">
        <v>45920</v>
      </c>
      <c r="C3235" s="2">
        <f>YEAR(Table2[Order Date])</f>
        <v>2025</v>
      </c>
      <c r="D3235" s="2" t="str">
        <f>TEXT(Table2[Order Date],"mmm")</f>
        <v>Sep</v>
      </c>
      <c r="E3235" t="s">
        <v>6359</v>
      </c>
      <c r="F3235" t="s">
        <v>22</v>
      </c>
      <c r="G3235" t="s">
        <v>23</v>
      </c>
      <c r="H3235" t="str">
        <f>VLOOKUP(Table2[[#This Row],[City]], Table46[], 2, FALSE)</f>
        <v>Delhi</v>
      </c>
      <c r="I3235" t="s">
        <v>69</v>
      </c>
      <c r="J3235" t="s">
        <v>517</v>
      </c>
      <c r="K3235" t="s">
        <v>6360</v>
      </c>
      <c r="L3235" s="2">
        <v>5</v>
      </c>
      <c r="M3235" s="11">
        <v>47739</v>
      </c>
      <c r="N3235" s="6">
        <v>20</v>
      </c>
      <c r="O3235" s="4">
        <f>Table2[[#This Row],[Discount]]/100</f>
        <v>0.2</v>
      </c>
      <c r="P3235" s="4" t="str">
        <f>IF(Table2[[#This Row],[Discount%]]=0,"No Discount",
IF(Table2[[#This Row],[Discount%]]&lt;=0.1,"Medium Discount",
IF(Table2[[#This Row],[Discount%]]&lt;=0.2,"High Discount")))</f>
        <v>High Discount</v>
      </c>
      <c r="Q3235" s="9">
        <f>(Table2[Unit_Price]*Table2[Quantity])*(Table2[Discount]/100)</f>
        <v>47739</v>
      </c>
      <c r="R3235" s="10">
        <v>190956</v>
      </c>
      <c r="S3235" s="10">
        <v>41152.93</v>
      </c>
      <c r="T3235" s="4">
        <f>Table2[Profit]/Table2[Sales]</f>
        <v>0.2155100127778127</v>
      </c>
      <c r="U3235" t="s">
        <v>83</v>
      </c>
    </row>
    <row r="3236" spans="1:21" x14ac:dyDescent="0.35">
      <c r="A3236">
        <v>13454</v>
      </c>
      <c r="B3236" s="1">
        <v>45442</v>
      </c>
      <c r="C3236" s="2">
        <f>YEAR(Table2[Order Date])</f>
        <v>2024</v>
      </c>
      <c r="D3236" s="2" t="str">
        <f>TEXT(Table2[Order Date],"mmm")</f>
        <v>May</v>
      </c>
      <c r="E3236" t="s">
        <v>6361</v>
      </c>
      <c r="F3236" t="s">
        <v>28</v>
      </c>
      <c r="G3236" t="s">
        <v>144</v>
      </c>
      <c r="H3236" t="str">
        <f>VLOOKUP(Table2[[#This Row],[City]], Table46[], 2, FALSE)</f>
        <v>Assam</v>
      </c>
      <c r="I3236" t="s">
        <v>42</v>
      </c>
      <c r="J3236" t="s">
        <v>79</v>
      </c>
      <c r="K3236" t="s">
        <v>6362</v>
      </c>
      <c r="L3236" s="2">
        <v>2</v>
      </c>
      <c r="M3236" s="11">
        <v>51495</v>
      </c>
      <c r="N3236" s="6">
        <v>20</v>
      </c>
      <c r="O3236" s="4">
        <f>Table2[[#This Row],[Discount]]/100</f>
        <v>0.2</v>
      </c>
      <c r="P3236" s="4" t="str">
        <f>IF(Table2[[#This Row],[Discount%]]=0,"No Discount",
IF(Table2[[#This Row],[Discount%]]&lt;=0.1,"Medium Discount",
IF(Table2[[#This Row],[Discount%]]&lt;=0.2,"High Discount")))</f>
        <v>High Discount</v>
      </c>
      <c r="Q3236" s="9">
        <f>(Table2[Unit_Price]*Table2[Quantity])*(Table2[Discount]/100)</f>
        <v>20598</v>
      </c>
      <c r="R3236" s="10">
        <v>82392</v>
      </c>
      <c r="S3236" s="10">
        <v>13145.75</v>
      </c>
      <c r="T3236" s="4">
        <f>Table2[Profit]/Table2[Sales]</f>
        <v>0.15955129138751334</v>
      </c>
      <c r="U3236" t="s">
        <v>38</v>
      </c>
    </row>
    <row r="3237" spans="1:21" x14ac:dyDescent="0.35">
      <c r="A3237">
        <v>13455</v>
      </c>
      <c r="B3237" s="1">
        <v>45707</v>
      </c>
      <c r="C3237" s="2">
        <f>YEAR(Table2[Order Date])</f>
        <v>2025</v>
      </c>
      <c r="D3237" s="2" t="str">
        <f>TEXT(Table2[Order Date],"mmm")</f>
        <v>Feb</v>
      </c>
      <c r="E3237" t="s">
        <v>6363</v>
      </c>
      <c r="F3237" t="s">
        <v>28</v>
      </c>
      <c r="G3237" t="s">
        <v>29</v>
      </c>
      <c r="H3237" t="str">
        <f>VLOOKUP(Table2[[#This Row],[City]], Table46[], 2, FALSE)</f>
        <v>Bihar</v>
      </c>
      <c r="I3237" t="s">
        <v>96</v>
      </c>
      <c r="J3237" t="s">
        <v>214</v>
      </c>
      <c r="K3237" t="s">
        <v>1994</v>
      </c>
      <c r="L3237" s="2">
        <v>1</v>
      </c>
      <c r="M3237" s="11">
        <v>17171</v>
      </c>
      <c r="N3237" s="6">
        <v>10</v>
      </c>
      <c r="O3237" s="4">
        <f>Table2[[#This Row],[Discount]]/100</f>
        <v>0.1</v>
      </c>
      <c r="P3237" s="4" t="str">
        <f>IF(Table2[[#This Row],[Discount%]]=0,"No Discount",
IF(Table2[[#This Row],[Discount%]]&lt;=0.1,"Medium Discount",
IF(Table2[[#This Row],[Discount%]]&lt;=0.2,"High Discount")))</f>
        <v>Medium Discount</v>
      </c>
      <c r="Q3237" s="9">
        <f>(Table2[Unit_Price]*Table2[Quantity])*(Table2[Discount]/100)</f>
        <v>1717.1000000000001</v>
      </c>
      <c r="R3237" s="10">
        <v>15453.9</v>
      </c>
      <c r="S3237" s="10">
        <v>2299.5500000000002</v>
      </c>
      <c r="T3237" s="4">
        <f>Table2[Profit]/Table2[Sales]</f>
        <v>0.14880062637910174</v>
      </c>
      <c r="U3237" t="s">
        <v>72</v>
      </c>
    </row>
    <row r="3238" spans="1:21" x14ac:dyDescent="0.35">
      <c r="A3238">
        <v>13456</v>
      </c>
      <c r="B3238" s="1">
        <v>45492</v>
      </c>
      <c r="C3238" s="2">
        <f>YEAR(Table2[Order Date])</f>
        <v>2024</v>
      </c>
      <c r="D3238" s="2" t="str">
        <f>TEXT(Table2[Order Date],"mmm")</f>
        <v>Jul</v>
      </c>
      <c r="E3238" t="s">
        <v>6364</v>
      </c>
      <c r="F3238" t="s">
        <v>40</v>
      </c>
      <c r="G3238" t="s">
        <v>41</v>
      </c>
      <c r="H3238" t="str">
        <f>VLOOKUP(Table2[[#This Row],[City]], Table46[], 2, FALSE)</f>
        <v>Maharashtra</v>
      </c>
      <c r="I3238" t="s">
        <v>42</v>
      </c>
      <c r="J3238" t="s">
        <v>79</v>
      </c>
      <c r="K3238" t="s">
        <v>6365</v>
      </c>
      <c r="L3238" s="2">
        <v>5</v>
      </c>
      <c r="M3238" s="11">
        <v>19553</v>
      </c>
      <c r="N3238" s="6">
        <v>20</v>
      </c>
      <c r="O3238" s="4">
        <f>Table2[[#This Row],[Discount]]/100</f>
        <v>0.2</v>
      </c>
      <c r="P3238" s="4" t="str">
        <f>IF(Table2[[#This Row],[Discount%]]=0,"No Discount",
IF(Table2[[#This Row],[Discount%]]&lt;=0.1,"Medium Discount",
IF(Table2[[#This Row],[Discount%]]&lt;=0.2,"High Discount")))</f>
        <v>High Discount</v>
      </c>
      <c r="Q3238" s="9">
        <f>(Table2[Unit_Price]*Table2[Quantity])*(Table2[Discount]/100)</f>
        <v>19553</v>
      </c>
      <c r="R3238" s="10">
        <v>78212</v>
      </c>
      <c r="S3238" s="10">
        <v>14268.1</v>
      </c>
      <c r="T3238" s="4">
        <f>Table2[Profit]/Table2[Sales]</f>
        <v>0.18242852759167391</v>
      </c>
      <c r="U3238" t="s">
        <v>72</v>
      </c>
    </row>
    <row r="3239" spans="1:21" x14ac:dyDescent="0.35">
      <c r="A3239">
        <v>13457</v>
      </c>
      <c r="B3239" s="1">
        <v>45861</v>
      </c>
      <c r="C3239" s="2">
        <f>YEAR(Table2[Order Date])</f>
        <v>2025</v>
      </c>
      <c r="D3239" s="2" t="str">
        <f>TEXT(Table2[Order Date],"mmm")</f>
        <v>Jul</v>
      </c>
      <c r="E3239" t="s">
        <v>6366</v>
      </c>
      <c r="F3239" t="s">
        <v>28</v>
      </c>
      <c r="G3239" t="s">
        <v>144</v>
      </c>
      <c r="H3239" t="str">
        <f>VLOOKUP(Table2[[#This Row],[City]], Table46[], 2, FALSE)</f>
        <v>Assam</v>
      </c>
      <c r="I3239" t="s">
        <v>46</v>
      </c>
      <c r="J3239" t="s">
        <v>47</v>
      </c>
      <c r="K3239" t="s">
        <v>6367</v>
      </c>
      <c r="L3239" s="2">
        <v>2</v>
      </c>
      <c r="M3239" s="11">
        <v>70084</v>
      </c>
      <c r="N3239" s="6">
        <v>20</v>
      </c>
      <c r="O3239" s="4">
        <f>Table2[[#This Row],[Discount]]/100</f>
        <v>0.2</v>
      </c>
      <c r="P3239" s="4" t="str">
        <f>IF(Table2[[#This Row],[Discount%]]=0,"No Discount",
IF(Table2[[#This Row],[Discount%]]&lt;=0.1,"Medium Discount",
IF(Table2[[#This Row],[Discount%]]&lt;=0.2,"High Discount")))</f>
        <v>High Discount</v>
      </c>
      <c r="Q3239" s="9">
        <f>(Table2[Unit_Price]*Table2[Quantity])*(Table2[Discount]/100)</f>
        <v>28033.600000000002</v>
      </c>
      <c r="R3239" s="10">
        <v>112134.39999999999</v>
      </c>
      <c r="S3239" s="10">
        <v>10750.48</v>
      </c>
      <c r="T3239" s="4">
        <f>Table2[Profit]/Table2[Sales]</f>
        <v>9.5871382911934255E-2</v>
      </c>
      <c r="U3239" t="s">
        <v>38</v>
      </c>
    </row>
    <row r="3240" spans="1:21" x14ac:dyDescent="0.35">
      <c r="A3240">
        <v>13458</v>
      </c>
      <c r="B3240" s="1">
        <v>45681</v>
      </c>
      <c r="C3240" s="2">
        <f>YEAR(Table2[Order Date])</f>
        <v>2025</v>
      </c>
      <c r="D3240" s="2" t="str">
        <f>TEXT(Table2[Order Date],"mmm")</f>
        <v>Jan</v>
      </c>
      <c r="E3240" t="s">
        <v>6368</v>
      </c>
      <c r="F3240" t="s">
        <v>40</v>
      </c>
      <c r="G3240" t="s">
        <v>103</v>
      </c>
      <c r="H3240" t="str">
        <f>VLOOKUP(Table2[[#This Row],[City]], Table46[], 2, FALSE)</f>
        <v>Gujarat</v>
      </c>
      <c r="I3240" t="s">
        <v>96</v>
      </c>
      <c r="J3240" t="s">
        <v>214</v>
      </c>
      <c r="K3240" t="s">
        <v>4092</v>
      </c>
      <c r="L3240" s="2">
        <v>3</v>
      </c>
      <c r="M3240" s="11">
        <v>8963</v>
      </c>
      <c r="N3240" s="6">
        <v>0</v>
      </c>
      <c r="O3240" s="4">
        <f>Table2[[#This Row],[Discount]]/100</f>
        <v>0</v>
      </c>
      <c r="P3240" s="4" t="str">
        <f>IF(Table2[[#This Row],[Discount%]]=0,"No Discount",
IF(Table2[[#This Row],[Discount%]]&lt;=0.1,"Medium Discount",
IF(Table2[[#This Row],[Discount%]]&lt;=0.2,"High Discount")))</f>
        <v>No Discount</v>
      </c>
      <c r="Q3240" s="9">
        <f>(Table2[Unit_Price]*Table2[Quantity])*(Table2[Discount]/100)</f>
        <v>0</v>
      </c>
      <c r="R3240" s="10">
        <v>26889</v>
      </c>
      <c r="S3240" s="10">
        <v>5701.61</v>
      </c>
      <c r="T3240" s="4">
        <f>Table2[Profit]/Table2[Sales]</f>
        <v>0.21204247089888056</v>
      </c>
      <c r="U3240" t="s">
        <v>38</v>
      </c>
    </row>
    <row r="3241" spans="1:21" x14ac:dyDescent="0.35">
      <c r="A3241">
        <v>13459</v>
      </c>
      <c r="B3241" s="1">
        <v>45582</v>
      </c>
      <c r="C3241" s="2">
        <f>YEAR(Table2[Order Date])</f>
        <v>2024</v>
      </c>
      <c r="D3241" s="2" t="str">
        <f>TEXT(Table2[Order Date],"mmm")</f>
        <v>Oct</v>
      </c>
      <c r="E3241" t="s">
        <v>6369</v>
      </c>
      <c r="F3241" t="s">
        <v>40</v>
      </c>
      <c r="G3241" t="s">
        <v>50</v>
      </c>
      <c r="H3241" t="str">
        <f>VLOOKUP(Table2[[#This Row],[City]], Table46[], 2, FALSE)</f>
        <v>Maharashtra</v>
      </c>
      <c r="I3241" t="s">
        <v>24</v>
      </c>
      <c r="J3241" t="s">
        <v>107</v>
      </c>
      <c r="K3241" t="s">
        <v>6370</v>
      </c>
      <c r="L3241" s="2">
        <v>3</v>
      </c>
      <c r="M3241" s="11">
        <v>8152</v>
      </c>
      <c r="N3241" s="6">
        <v>5</v>
      </c>
      <c r="O3241" s="4">
        <f>Table2[[#This Row],[Discount]]/100</f>
        <v>0.05</v>
      </c>
      <c r="P3241" s="4" t="str">
        <f>IF(Table2[[#This Row],[Discount%]]=0,"No Discount",
IF(Table2[[#This Row],[Discount%]]&lt;=0.1,"Medium Discount",
IF(Table2[[#This Row],[Discount%]]&lt;=0.2,"High Discount")))</f>
        <v>Medium Discount</v>
      </c>
      <c r="Q3241" s="9">
        <f>(Table2[Unit_Price]*Table2[Quantity])*(Table2[Discount]/100)</f>
        <v>1222.8</v>
      </c>
      <c r="R3241" s="10">
        <v>23233.200000000001</v>
      </c>
      <c r="S3241" s="10">
        <v>1549.6</v>
      </c>
      <c r="T3241" s="4">
        <f>Table2[Profit]/Table2[Sales]</f>
        <v>6.6697656801473743E-2</v>
      </c>
      <c r="U3241" t="s">
        <v>72</v>
      </c>
    </row>
    <row r="3242" spans="1:21" x14ac:dyDescent="0.35">
      <c r="A3242">
        <v>13460</v>
      </c>
      <c r="B3242" s="1">
        <v>45298</v>
      </c>
      <c r="C3242" s="2">
        <f>YEAR(Table2[Order Date])</f>
        <v>2024</v>
      </c>
      <c r="D3242" s="2" t="str">
        <f>TEXT(Table2[Order Date],"mmm")</f>
        <v>Jan</v>
      </c>
      <c r="E3242" t="s">
        <v>6371</v>
      </c>
      <c r="F3242" t="s">
        <v>28</v>
      </c>
      <c r="G3242" t="s">
        <v>85</v>
      </c>
      <c r="H3242" t="str">
        <f>VLOOKUP(Table2[[#This Row],[City]], Table46[], 2, FALSE)</f>
        <v>Odisha</v>
      </c>
      <c r="I3242" t="s">
        <v>42</v>
      </c>
      <c r="J3242" t="s">
        <v>79</v>
      </c>
      <c r="K3242" t="s">
        <v>6372</v>
      </c>
      <c r="L3242" s="2">
        <v>1</v>
      </c>
      <c r="M3242" s="11">
        <v>19937</v>
      </c>
      <c r="N3242" s="6">
        <v>15</v>
      </c>
      <c r="O3242" s="4">
        <f>Table2[[#This Row],[Discount]]/100</f>
        <v>0.15</v>
      </c>
      <c r="P3242" s="4" t="str">
        <f>IF(Table2[[#This Row],[Discount%]]=0,"No Discount",
IF(Table2[[#This Row],[Discount%]]&lt;=0.1,"Medium Discount",
IF(Table2[[#This Row],[Discount%]]&lt;=0.2,"High Discount")))</f>
        <v>High Discount</v>
      </c>
      <c r="Q3242" s="9">
        <f>(Table2[Unit_Price]*Table2[Quantity])*(Table2[Discount]/100)</f>
        <v>2990.5499999999997</v>
      </c>
      <c r="R3242" s="10">
        <v>16946.45</v>
      </c>
      <c r="S3242" s="10">
        <v>2578.6999999999998</v>
      </c>
      <c r="T3242" s="4">
        <f>Table2[Profit]/Table2[Sales]</f>
        <v>0.15216756311793914</v>
      </c>
      <c r="U3242" t="s">
        <v>33</v>
      </c>
    </row>
    <row r="3243" spans="1:21" x14ac:dyDescent="0.35">
      <c r="A3243">
        <v>13461</v>
      </c>
      <c r="B3243" s="1">
        <v>45331</v>
      </c>
      <c r="C3243" s="2">
        <f>YEAR(Table2[Order Date])</f>
        <v>2024</v>
      </c>
      <c r="D3243" s="2" t="str">
        <f>TEXT(Table2[Order Date],"mmm")</f>
        <v>Feb</v>
      </c>
      <c r="E3243" t="s">
        <v>6373</v>
      </c>
      <c r="F3243" t="s">
        <v>15</v>
      </c>
      <c r="G3243" t="s">
        <v>147</v>
      </c>
      <c r="H3243" t="str">
        <f>VLOOKUP(Table2[[#This Row],[City]], Table46[], 2, FALSE)</f>
        <v>Kerala</v>
      </c>
      <c r="I3243" t="s">
        <v>30</v>
      </c>
      <c r="J3243" t="s">
        <v>31</v>
      </c>
      <c r="K3243" t="s">
        <v>6374</v>
      </c>
      <c r="L3243" s="2">
        <v>4</v>
      </c>
      <c r="M3243" s="11">
        <v>41184</v>
      </c>
      <c r="N3243" s="6">
        <v>10</v>
      </c>
      <c r="O3243" s="4">
        <f>Table2[[#This Row],[Discount]]/100</f>
        <v>0.1</v>
      </c>
      <c r="P3243" s="4" t="str">
        <f>IF(Table2[[#This Row],[Discount%]]=0,"No Discount",
IF(Table2[[#This Row],[Discount%]]&lt;=0.1,"Medium Discount",
IF(Table2[[#This Row],[Discount%]]&lt;=0.2,"High Discount")))</f>
        <v>Medium Discount</v>
      </c>
      <c r="Q3243" s="9">
        <f>(Table2[Unit_Price]*Table2[Quantity])*(Table2[Discount]/100)</f>
        <v>16473.600000000002</v>
      </c>
      <c r="R3243" s="10">
        <v>148262.39999999999</v>
      </c>
      <c r="S3243" s="10">
        <v>24010.41</v>
      </c>
      <c r="T3243" s="4">
        <f>Table2[Profit]/Table2[Sales]</f>
        <v>0.16194537522662522</v>
      </c>
      <c r="U3243" t="s">
        <v>20</v>
      </c>
    </row>
    <row r="3244" spans="1:21" x14ac:dyDescent="0.35">
      <c r="A3244">
        <v>13462</v>
      </c>
      <c r="B3244" s="1">
        <v>45332</v>
      </c>
      <c r="C3244" s="2">
        <f>YEAR(Table2[Order Date])</f>
        <v>2024</v>
      </c>
      <c r="D3244" s="2" t="str">
        <f>TEXT(Table2[Order Date],"mmm")</f>
        <v>Feb</v>
      </c>
      <c r="E3244" t="s">
        <v>6375</v>
      </c>
      <c r="F3244" t="s">
        <v>15</v>
      </c>
      <c r="G3244" t="s">
        <v>93</v>
      </c>
      <c r="H3244" t="str">
        <f>VLOOKUP(Table2[[#This Row],[City]], Table46[], 2, FALSE)</f>
        <v>Tamil Nadu</v>
      </c>
      <c r="I3244" t="s">
        <v>86</v>
      </c>
      <c r="J3244" t="s">
        <v>171</v>
      </c>
      <c r="K3244" t="s">
        <v>6376</v>
      </c>
      <c r="L3244" s="2">
        <v>5</v>
      </c>
      <c r="M3244" s="11">
        <v>39605</v>
      </c>
      <c r="N3244" s="6">
        <v>5</v>
      </c>
      <c r="O3244" s="4">
        <f>Table2[[#This Row],[Discount]]/100</f>
        <v>0.05</v>
      </c>
      <c r="P3244" s="4" t="str">
        <f>IF(Table2[[#This Row],[Discount%]]=0,"No Discount",
IF(Table2[[#This Row],[Discount%]]&lt;=0.1,"Medium Discount",
IF(Table2[[#This Row],[Discount%]]&lt;=0.2,"High Discount")))</f>
        <v>Medium Discount</v>
      </c>
      <c r="Q3244" s="9">
        <f>(Table2[Unit_Price]*Table2[Quantity])*(Table2[Discount]/100)</f>
        <v>9901.25</v>
      </c>
      <c r="R3244" s="10">
        <v>188123.75</v>
      </c>
      <c r="S3244" s="10">
        <v>31817.360000000001</v>
      </c>
      <c r="T3244" s="4">
        <f>Table2[Profit]/Table2[Sales]</f>
        <v>0.16912994770729373</v>
      </c>
      <c r="U3244" t="s">
        <v>33</v>
      </c>
    </row>
    <row r="3245" spans="1:21" x14ac:dyDescent="0.35">
      <c r="A3245">
        <v>13463</v>
      </c>
      <c r="B3245" s="1">
        <v>45360</v>
      </c>
      <c r="C3245" s="2">
        <f>YEAR(Table2[Order Date])</f>
        <v>2024</v>
      </c>
      <c r="D3245" s="2" t="str">
        <f>TEXT(Table2[Order Date],"mmm")</f>
        <v>Mar</v>
      </c>
      <c r="E3245" t="s">
        <v>6377</v>
      </c>
      <c r="F3245" t="s">
        <v>15</v>
      </c>
      <c r="G3245" t="s">
        <v>68</v>
      </c>
      <c r="H3245" t="str">
        <f>VLOOKUP(Table2[[#This Row],[City]], Table46[], 2, FALSE)</f>
        <v>Telangana</v>
      </c>
      <c r="I3245" t="s">
        <v>24</v>
      </c>
      <c r="J3245" t="s">
        <v>25</v>
      </c>
      <c r="K3245" t="s">
        <v>3346</v>
      </c>
      <c r="L3245" s="2">
        <v>2</v>
      </c>
      <c r="M3245" s="11">
        <v>5706</v>
      </c>
      <c r="N3245" s="6">
        <v>10</v>
      </c>
      <c r="O3245" s="4">
        <f>Table2[[#This Row],[Discount]]/100</f>
        <v>0.1</v>
      </c>
      <c r="P3245" s="4" t="str">
        <f>IF(Table2[[#This Row],[Discount%]]=0,"No Discount",
IF(Table2[[#This Row],[Discount%]]&lt;=0.1,"Medium Discount",
IF(Table2[[#This Row],[Discount%]]&lt;=0.2,"High Discount")))</f>
        <v>Medium Discount</v>
      </c>
      <c r="Q3245" s="9">
        <f>(Table2[Unit_Price]*Table2[Quantity])*(Table2[Discount]/100)</f>
        <v>1141.2</v>
      </c>
      <c r="R3245" s="10">
        <v>10270.799999999999</v>
      </c>
      <c r="S3245" s="10">
        <v>1939.53</v>
      </c>
      <c r="T3245" s="4">
        <f>Table2[Profit]/Table2[Sales]</f>
        <v>0.18883923355532189</v>
      </c>
      <c r="U3245" t="s">
        <v>72</v>
      </c>
    </row>
    <row r="3246" spans="1:21" x14ac:dyDescent="0.35">
      <c r="A3246">
        <v>13464</v>
      </c>
      <c r="B3246" s="1">
        <v>45885</v>
      </c>
      <c r="C3246" s="2">
        <f>YEAR(Table2[Order Date])</f>
        <v>2025</v>
      </c>
      <c r="D3246" s="2" t="str">
        <f>TEXT(Table2[Order Date],"mmm")</f>
        <v>Aug</v>
      </c>
      <c r="E3246" t="s">
        <v>6378</v>
      </c>
      <c r="F3246" t="s">
        <v>22</v>
      </c>
      <c r="G3246" t="s">
        <v>54</v>
      </c>
      <c r="H3246" t="str">
        <f>VLOOKUP(Table2[[#This Row],[City]], Table46[], 2, FALSE)</f>
        <v>Uttar Pradesh</v>
      </c>
      <c r="I3246" t="s">
        <v>42</v>
      </c>
      <c r="J3246" t="s">
        <v>79</v>
      </c>
      <c r="K3246" t="s">
        <v>3042</v>
      </c>
      <c r="L3246" s="2">
        <v>5</v>
      </c>
      <c r="M3246" s="11">
        <v>43630</v>
      </c>
      <c r="N3246" s="6">
        <v>5</v>
      </c>
      <c r="O3246" s="4">
        <f>Table2[[#This Row],[Discount]]/100</f>
        <v>0.05</v>
      </c>
      <c r="P3246" s="4" t="str">
        <f>IF(Table2[[#This Row],[Discount%]]=0,"No Discount",
IF(Table2[[#This Row],[Discount%]]&lt;=0.1,"Medium Discount",
IF(Table2[[#This Row],[Discount%]]&lt;=0.2,"High Discount")))</f>
        <v>Medium Discount</v>
      </c>
      <c r="Q3246" s="9">
        <f>(Table2[Unit_Price]*Table2[Quantity])*(Table2[Discount]/100)</f>
        <v>10907.5</v>
      </c>
      <c r="R3246" s="10">
        <v>207242.5</v>
      </c>
      <c r="S3246" s="10">
        <v>10385.549999999999</v>
      </c>
      <c r="T3246" s="4">
        <f>Table2[Profit]/Table2[Sales]</f>
        <v>5.0113031834686413E-2</v>
      </c>
      <c r="U3246" t="s">
        <v>20</v>
      </c>
    </row>
    <row r="3247" spans="1:21" x14ac:dyDescent="0.35">
      <c r="A3247">
        <v>13465</v>
      </c>
      <c r="B3247" s="1">
        <v>45730</v>
      </c>
      <c r="C3247" s="2">
        <f>YEAR(Table2[Order Date])</f>
        <v>2025</v>
      </c>
      <c r="D3247" s="2" t="str">
        <f>TEXT(Table2[Order Date],"mmm")</f>
        <v>Mar</v>
      </c>
      <c r="E3247" t="s">
        <v>6379</v>
      </c>
      <c r="F3247" t="s">
        <v>40</v>
      </c>
      <c r="G3247" t="s">
        <v>110</v>
      </c>
      <c r="H3247" t="str">
        <f>VLOOKUP(Table2[[#This Row],[City]], Table46[], 2, FALSE)</f>
        <v>Gujarat</v>
      </c>
      <c r="I3247" t="s">
        <v>69</v>
      </c>
      <c r="J3247" t="s">
        <v>517</v>
      </c>
      <c r="K3247" t="s">
        <v>4327</v>
      </c>
      <c r="L3247" s="2">
        <v>1</v>
      </c>
      <c r="M3247" s="11">
        <v>78233</v>
      </c>
      <c r="N3247" s="6">
        <v>20</v>
      </c>
      <c r="O3247" s="4">
        <f>Table2[[#This Row],[Discount]]/100</f>
        <v>0.2</v>
      </c>
      <c r="P3247" s="4" t="str">
        <f>IF(Table2[[#This Row],[Discount%]]=0,"No Discount",
IF(Table2[[#This Row],[Discount%]]&lt;=0.1,"Medium Discount",
IF(Table2[[#This Row],[Discount%]]&lt;=0.2,"High Discount")))</f>
        <v>High Discount</v>
      </c>
      <c r="Q3247" s="9">
        <f>(Table2[Unit_Price]*Table2[Quantity])*(Table2[Discount]/100)</f>
        <v>15646.6</v>
      </c>
      <c r="R3247" s="10">
        <v>62586.400000000001</v>
      </c>
      <c r="S3247" s="10">
        <v>7734.94</v>
      </c>
      <c r="T3247" s="4">
        <f>Table2[Profit]/Table2[Sales]</f>
        <v>0.12358819168381628</v>
      </c>
      <c r="U3247" t="s">
        <v>72</v>
      </c>
    </row>
    <row r="3248" spans="1:21" x14ac:dyDescent="0.35">
      <c r="A3248">
        <v>13466</v>
      </c>
      <c r="B3248" s="1">
        <v>45335</v>
      </c>
      <c r="C3248" s="2">
        <f>YEAR(Table2[Order Date])</f>
        <v>2024</v>
      </c>
      <c r="D3248" s="2" t="str">
        <f>TEXT(Table2[Order Date],"mmm")</f>
        <v>Feb</v>
      </c>
      <c r="E3248" t="s">
        <v>6380</v>
      </c>
      <c r="F3248" t="s">
        <v>22</v>
      </c>
      <c r="G3248" t="s">
        <v>23</v>
      </c>
      <c r="H3248" t="str">
        <f>VLOOKUP(Table2[[#This Row],[City]], Table46[], 2, FALSE)</f>
        <v>Delhi</v>
      </c>
      <c r="I3248" t="s">
        <v>96</v>
      </c>
      <c r="J3248" t="s">
        <v>214</v>
      </c>
      <c r="K3248" t="s">
        <v>895</v>
      </c>
      <c r="L3248" s="2">
        <v>1</v>
      </c>
      <c r="M3248" s="11">
        <v>22703</v>
      </c>
      <c r="N3248" s="6">
        <v>0</v>
      </c>
      <c r="O3248" s="4">
        <f>Table2[[#This Row],[Discount]]/100</f>
        <v>0</v>
      </c>
      <c r="P3248" s="4" t="str">
        <f>IF(Table2[[#This Row],[Discount%]]=0,"No Discount",
IF(Table2[[#This Row],[Discount%]]&lt;=0.1,"Medium Discount",
IF(Table2[[#This Row],[Discount%]]&lt;=0.2,"High Discount")))</f>
        <v>No Discount</v>
      </c>
      <c r="Q3248" s="9">
        <f>(Table2[Unit_Price]*Table2[Quantity])*(Table2[Discount]/100)</f>
        <v>0</v>
      </c>
      <c r="R3248" s="10">
        <v>22703</v>
      </c>
      <c r="S3248" s="10">
        <v>4318.76</v>
      </c>
      <c r="T3248" s="4">
        <f>Table2[Profit]/Table2[Sales]</f>
        <v>0.1902286041492314</v>
      </c>
      <c r="U3248" t="s">
        <v>72</v>
      </c>
    </row>
    <row r="3249" spans="1:21" x14ac:dyDescent="0.35">
      <c r="A3249">
        <v>13467</v>
      </c>
      <c r="B3249" s="1">
        <v>45309</v>
      </c>
      <c r="C3249" s="2">
        <f>YEAR(Table2[Order Date])</f>
        <v>2024</v>
      </c>
      <c r="D3249" s="2" t="str">
        <f>TEXT(Table2[Order Date],"mmm")</f>
        <v>Jan</v>
      </c>
      <c r="E3249" t="s">
        <v>6381</v>
      </c>
      <c r="F3249" t="s">
        <v>40</v>
      </c>
      <c r="G3249" t="s">
        <v>103</v>
      </c>
      <c r="H3249" t="str">
        <f>VLOOKUP(Table2[[#This Row],[City]], Table46[], 2, FALSE)</f>
        <v>Gujarat</v>
      </c>
      <c r="I3249" t="s">
        <v>96</v>
      </c>
      <c r="J3249" t="s">
        <v>214</v>
      </c>
      <c r="K3249" t="s">
        <v>6382</v>
      </c>
      <c r="L3249" s="2">
        <v>1</v>
      </c>
      <c r="M3249" s="11">
        <v>71110</v>
      </c>
      <c r="N3249" s="6">
        <v>20</v>
      </c>
      <c r="O3249" s="4">
        <f>Table2[[#This Row],[Discount]]/100</f>
        <v>0.2</v>
      </c>
      <c r="P3249" s="4" t="str">
        <f>IF(Table2[[#This Row],[Discount%]]=0,"No Discount",
IF(Table2[[#This Row],[Discount%]]&lt;=0.1,"Medium Discount",
IF(Table2[[#This Row],[Discount%]]&lt;=0.2,"High Discount")))</f>
        <v>High Discount</v>
      </c>
      <c r="Q3249" s="9">
        <f>(Table2[Unit_Price]*Table2[Quantity])*(Table2[Discount]/100)</f>
        <v>14222</v>
      </c>
      <c r="R3249" s="10">
        <v>56888</v>
      </c>
      <c r="S3249" s="10">
        <v>10954.94</v>
      </c>
      <c r="T3249" s="4">
        <f>Table2[Profit]/Table2[Sales]</f>
        <v>0.19257031359864998</v>
      </c>
      <c r="U3249" t="s">
        <v>72</v>
      </c>
    </row>
    <row r="3250" spans="1:21" x14ac:dyDescent="0.35">
      <c r="A3250">
        <v>13468</v>
      </c>
      <c r="B3250" s="1">
        <v>45384</v>
      </c>
      <c r="C3250" s="2">
        <f>YEAR(Table2[Order Date])</f>
        <v>2024</v>
      </c>
      <c r="D3250" s="2" t="str">
        <f>TEXT(Table2[Order Date],"mmm")</f>
        <v>Apr</v>
      </c>
      <c r="E3250" t="s">
        <v>6383</v>
      </c>
      <c r="F3250" t="s">
        <v>28</v>
      </c>
      <c r="G3250" t="s">
        <v>29</v>
      </c>
      <c r="H3250" t="str">
        <f>VLOOKUP(Table2[[#This Row],[City]], Table46[], 2, FALSE)</f>
        <v>Bihar</v>
      </c>
      <c r="I3250" t="s">
        <v>69</v>
      </c>
      <c r="J3250" t="s">
        <v>517</v>
      </c>
      <c r="K3250" t="s">
        <v>6384</v>
      </c>
      <c r="L3250" s="2">
        <v>2</v>
      </c>
      <c r="M3250" s="11">
        <v>42014</v>
      </c>
      <c r="N3250" s="6">
        <v>0</v>
      </c>
      <c r="O3250" s="4">
        <f>Table2[[#This Row],[Discount]]/100</f>
        <v>0</v>
      </c>
      <c r="P3250" s="4" t="str">
        <f>IF(Table2[[#This Row],[Discount%]]=0,"No Discount",
IF(Table2[[#This Row],[Discount%]]&lt;=0.1,"Medium Discount",
IF(Table2[[#This Row],[Discount%]]&lt;=0.2,"High Discount")))</f>
        <v>No Discount</v>
      </c>
      <c r="Q3250" s="9">
        <f>(Table2[Unit_Price]*Table2[Quantity])*(Table2[Discount]/100)</f>
        <v>0</v>
      </c>
      <c r="R3250" s="10">
        <v>84028</v>
      </c>
      <c r="S3250" s="10">
        <v>18352.189999999999</v>
      </c>
      <c r="T3250" s="4">
        <f>Table2[Profit]/Table2[Sales]</f>
        <v>0.21840565049745322</v>
      </c>
      <c r="U3250" t="s">
        <v>38</v>
      </c>
    </row>
    <row r="3251" spans="1:21" x14ac:dyDescent="0.35">
      <c r="A3251">
        <v>13469</v>
      </c>
      <c r="B3251" s="1">
        <v>45522</v>
      </c>
      <c r="C3251" s="2">
        <f>YEAR(Table2[Order Date])</f>
        <v>2024</v>
      </c>
      <c r="D3251" s="2" t="str">
        <f>TEXT(Table2[Order Date],"mmm")</f>
        <v>Aug</v>
      </c>
      <c r="E3251" t="s">
        <v>6385</v>
      </c>
      <c r="F3251" t="s">
        <v>15</v>
      </c>
      <c r="G3251" t="s">
        <v>93</v>
      </c>
      <c r="H3251" t="str">
        <f>VLOOKUP(Table2[[#This Row],[City]], Table46[], 2, FALSE)</f>
        <v>Tamil Nadu</v>
      </c>
      <c r="I3251" t="s">
        <v>17</v>
      </c>
      <c r="J3251" t="s">
        <v>111</v>
      </c>
      <c r="K3251" t="s">
        <v>6386</v>
      </c>
      <c r="L3251" s="2">
        <v>3</v>
      </c>
      <c r="M3251" s="11">
        <v>51106</v>
      </c>
      <c r="N3251" s="6">
        <v>10</v>
      </c>
      <c r="O3251" s="4">
        <f>Table2[[#This Row],[Discount]]/100</f>
        <v>0.1</v>
      </c>
      <c r="P3251" s="4" t="str">
        <f>IF(Table2[[#This Row],[Discount%]]=0,"No Discount",
IF(Table2[[#This Row],[Discount%]]&lt;=0.1,"Medium Discount",
IF(Table2[[#This Row],[Discount%]]&lt;=0.2,"High Discount")))</f>
        <v>Medium Discount</v>
      </c>
      <c r="Q3251" s="9">
        <f>(Table2[Unit_Price]*Table2[Quantity])*(Table2[Discount]/100)</f>
        <v>15331.800000000001</v>
      </c>
      <c r="R3251" s="10">
        <v>137986.20000000001</v>
      </c>
      <c r="S3251" s="10">
        <v>9602.0300000000007</v>
      </c>
      <c r="T3251" s="4">
        <f>Table2[Profit]/Table2[Sales]</f>
        <v>6.9586886224854372E-2</v>
      </c>
      <c r="U3251" t="s">
        <v>83</v>
      </c>
    </row>
    <row r="3252" spans="1:21" x14ac:dyDescent="0.35">
      <c r="A3252">
        <v>13470</v>
      </c>
      <c r="B3252" s="1">
        <v>45529</v>
      </c>
      <c r="C3252" s="2">
        <f>YEAR(Table2[Order Date])</f>
        <v>2024</v>
      </c>
      <c r="D3252" s="2" t="str">
        <f>TEXT(Table2[Order Date],"mmm")</f>
        <v>Aug</v>
      </c>
      <c r="E3252" t="s">
        <v>6387</v>
      </c>
      <c r="F3252" t="s">
        <v>22</v>
      </c>
      <c r="G3252" t="s">
        <v>167</v>
      </c>
      <c r="H3252" t="str">
        <f>VLOOKUP(Table2[[#This Row],[City]], Table46[], 2, FALSE)</f>
        <v>Punjab</v>
      </c>
      <c r="I3252" t="s">
        <v>17</v>
      </c>
      <c r="J3252" t="s">
        <v>18</v>
      </c>
      <c r="K3252" t="s">
        <v>3678</v>
      </c>
      <c r="L3252" s="2">
        <v>4</v>
      </c>
      <c r="M3252" s="11">
        <v>30465</v>
      </c>
      <c r="N3252" s="6">
        <v>20</v>
      </c>
      <c r="O3252" s="4">
        <f>Table2[[#This Row],[Discount]]/100</f>
        <v>0.2</v>
      </c>
      <c r="P3252" s="4" t="str">
        <f>IF(Table2[[#This Row],[Discount%]]=0,"No Discount",
IF(Table2[[#This Row],[Discount%]]&lt;=0.1,"Medium Discount",
IF(Table2[[#This Row],[Discount%]]&lt;=0.2,"High Discount")))</f>
        <v>High Discount</v>
      </c>
      <c r="Q3252" s="9">
        <f>(Table2[Unit_Price]*Table2[Quantity])*(Table2[Discount]/100)</f>
        <v>24372</v>
      </c>
      <c r="R3252" s="10">
        <v>97488</v>
      </c>
      <c r="S3252" s="10">
        <v>15095.78</v>
      </c>
      <c r="T3252" s="4">
        <f>Table2[Profit]/Table2[Sales]</f>
        <v>0.15484757098309537</v>
      </c>
      <c r="U3252" t="s">
        <v>83</v>
      </c>
    </row>
    <row r="3253" spans="1:21" x14ac:dyDescent="0.35">
      <c r="A3253">
        <v>13471</v>
      </c>
      <c r="B3253" s="1">
        <v>45621</v>
      </c>
      <c r="C3253" s="2">
        <f>YEAR(Table2[Order Date])</f>
        <v>2024</v>
      </c>
      <c r="D3253" s="2" t="str">
        <f>TEXT(Table2[Order Date],"mmm")</f>
        <v>Nov</v>
      </c>
      <c r="E3253" t="s">
        <v>6388</v>
      </c>
      <c r="F3253" t="s">
        <v>15</v>
      </c>
      <c r="G3253" t="s">
        <v>147</v>
      </c>
      <c r="H3253" t="str">
        <f>VLOOKUP(Table2[[#This Row],[City]], Table46[], 2, FALSE)</f>
        <v>Kerala</v>
      </c>
      <c r="I3253" t="s">
        <v>86</v>
      </c>
      <c r="J3253" t="s">
        <v>90</v>
      </c>
      <c r="K3253" t="s">
        <v>5686</v>
      </c>
      <c r="L3253" s="2">
        <v>1</v>
      </c>
      <c r="M3253" s="11">
        <v>1546</v>
      </c>
      <c r="N3253" s="6">
        <v>5</v>
      </c>
      <c r="O3253" s="4">
        <f>Table2[[#This Row],[Discount]]/100</f>
        <v>0.05</v>
      </c>
      <c r="P3253" s="4" t="str">
        <f>IF(Table2[[#This Row],[Discount%]]=0,"No Discount",
IF(Table2[[#This Row],[Discount%]]&lt;=0.1,"Medium Discount",
IF(Table2[[#This Row],[Discount%]]&lt;=0.2,"High Discount")))</f>
        <v>Medium Discount</v>
      </c>
      <c r="Q3253" s="9">
        <f>(Table2[Unit_Price]*Table2[Quantity])*(Table2[Discount]/100)</f>
        <v>77.300000000000011</v>
      </c>
      <c r="R3253" s="10">
        <v>1468.7</v>
      </c>
      <c r="S3253" s="10">
        <v>243.86</v>
      </c>
      <c r="T3253" s="4">
        <f>Table2[Profit]/Table2[Sales]</f>
        <v>0.16603799278273304</v>
      </c>
      <c r="U3253" t="s">
        <v>33</v>
      </c>
    </row>
    <row r="3254" spans="1:21" x14ac:dyDescent="0.35">
      <c r="A3254">
        <v>13472</v>
      </c>
      <c r="B3254" s="1">
        <v>45399</v>
      </c>
      <c r="C3254" s="2">
        <f>YEAR(Table2[Order Date])</f>
        <v>2024</v>
      </c>
      <c r="D3254" s="2" t="str">
        <f>TEXT(Table2[Order Date],"mmm")</f>
        <v>Apr</v>
      </c>
      <c r="E3254" t="s">
        <v>6389</v>
      </c>
      <c r="F3254" t="s">
        <v>22</v>
      </c>
      <c r="G3254" t="s">
        <v>23</v>
      </c>
      <c r="H3254" t="str">
        <f>VLOOKUP(Table2[[#This Row],[City]], Table46[], 2, FALSE)</f>
        <v>Delhi</v>
      </c>
      <c r="I3254" t="s">
        <v>46</v>
      </c>
      <c r="J3254" t="s">
        <v>126</v>
      </c>
      <c r="K3254" t="s">
        <v>6390</v>
      </c>
      <c r="L3254" s="2">
        <v>1</v>
      </c>
      <c r="M3254" s="11">
        <v>26399</v>
      </c>
      <c r="N3254" s="6">
        <v>20</v>
      </c>
      <c r="O3254" s="4">
        <f>Table2[[#This Row],[Discount]]/100</f>
        <v>0.2</v>
      </c>
      <c r="P3254" s="4" t="str">
        <f>IF(Table2[[#This Row],[Discount%]]=0,"No Discount",
IF(Table2[[#This Row],[Discount%]]&lt;=0.1,"Medium Discount",
IF(Table2[[#This Row],[Discount%]]&lt;=0.2,"High Discount")))</f>
        <v>High Discount</v>
      </c>
      <c r="Q3254" s="9">
        <f>(Table2[Unit_Price]*Table2[Quantity])*(Table2[Discount]/100)</f>
        <v>5279.8</v>
      </c>
      <c r="R3254" s="10">
        <v>21119.200000000001</v>
      </c>
      <c r="S3254" s="10">
        <v>3370.88</v>
      </c>
      <c r="T3254" s="4">
        <f>Table2[Profit]/Table2[Sales]</f>
        <v>0.15961210651918634</v>
      </c>
      <c r="U3254" t="s">
        <v>38</v>
      </c>
    </row>
    <row r="3255" spans="1:21" x14ac:dyDescent="0.35">
      <c r="A3255">
        <v>13473</v>
      </c>
      <c r="B3255" s="1">
        <v>45308</v>
      </c>
      <c r="C3255" s="2">
        <f>YEAR(Table2[Order Date])</f>
        <v>2024</v>
      </c>
      <c r="D3255" s="2" t="str">
        <f>TEXT(Table2[Order Date],"mmm")</f>
        <v>Jan</v>
      </c>
      <c r="E3255" t="s">
        <v>6391</v>
      </c>
      <c r="F3255" t="s">
        <v>22</v>
      </c>
      <c r="G3255" t="s">
        <v>74</v>
      </c>
      <c r="H3255" t="str">
        <f>VLOOKUP(Table2[[#This Row],[City]], Table46[], 2, FALSE)</f>
        <v>Chandigarh</v>
      </c>
      <c r="I3255" t="s">
        <v>96</v>
      </c>
      <c r="J3255" t="s">
        <v>183</v>
      </c>
      <c r="K3255" t="s">
        <v>6392</v>
      </c>
      <c r="L3255" s="2">
        <v>2</v>
      </c>
      <c r="M3255" s="11">
        <v>63493</v>
      </c>
      <c r="N3255" s="6">
        <v>5</v>
      </c>
      <c r="O3255" s="4">
        <f>Table2[[#This Row],[Discount]]/100</f>
        <v>0.05</v>
      </c>
      <c r="P3255" s="4" t="str">
        <f>IF(Table2[[#This Row],[Discount%]]=0,"No Discount",
IF(Table2[[#This Row],[Discount%]]&lt;=0.1,"Medium Discount",
IF(Table2[[#This Row],[Discount%]]&lt;=0.2,"High Discount")))</f>
        <v>Medium Discount</v>
      </c>
      <c r="Q3255" s="9">
        <f>(Table2[Unit_Price]*Table2[Quantity])*(Table2[Discount]/100)</f>
        <v>6349.3</v>
      </c>
      <c r="R3255" s="10">
        <v>120636.7</v>
      </c>
      <c r="S3255" s="10">
        <v>26839.18</v>
      </c>
      <c r="T3255" s="4">
        <f>Table2[Profit]/Table2[Sales]</f>
        <v>0.22247939474471701</v>
      </c>
      <c r="U3255" t="s">
        <v>72</v>
      </c>
    </row>
    <row r="3256" spans="1:21" x14ac:dyDescent="0.35">
      <c r="A3256">
        <v>13475</v>
      </c>
      <c r="B3256" s="1">
        <v>45713</v>
      </c>
      <c r="C3256" s="2">
        <f>YEAR(Table2[Order Date])</f>
        <v>2025</v>
      </c>
      <c r="D3256" s="2" t="str">
        <f>TEXT(Table2[Order Date],"mmm")</f>
        <v>Feb</v>
      </c>
      <c r="E3256" t="s">
        <v>6394</v>
      </c>
      <c r="F3256" t="s">
        <v>22</v>
      </c>
      <c r="G3256" t="s">
        <v>74</v>
      </c>
      <c r="H3256" t="str">
        <f>VLOOKUP(Table2[[#This Row],[City]], Table46[], 2, FALSE)</f>
        <v>Chandigarh</v>
      </c>
      <c r="I3256" t="s">
        <v>96</v>
      </c>
      <c r="J3256" t="s">
        <v>214</v>
      </c>
      <c r="K3256" t="s">
        <v>4020</v>
      </c>
      <c r="L3256" s="2">
        <v>2</v>
      </c>
      <c r="M3256" s="11">
        <v>38346</v>
      </c>
      <c r="N3256" s="6">
        <v>0</v>
      </c>
      <c r="O3256" s="4">
        <f>Table2[[#This Row],[Discount]]/100</f>
        <v>0</v>
      </c>
      <c r="P3256" s="4" t="str">
        <f>IF(Table2[[#This Row],[Discount%]]=0,"No Discount",
IF(Table2[[#This Row],[Discount%]]&lt;=0.1,"Medium Discount",
IF(Table2[[#This Row],[Discount%]]&lt;=0.2,"High Discount")))</f>
        <v>No Discount</v>
      </c>
      <c r="Q3256" s="9">
        <f>(Table2[Unit_Price]*Table2[Quantity])*(Table2[Discount]/100)</f>
        <v>0</v>
      </c>
      <c r="R3256" s="10">
        <v>76692</v>
      </c>
      <c r="S3256" s="10">
        <v>9755.0400000000009</v>
      </c>
      <c r="T3256" s="4">
        <f>Table2[Profit]/Table2[Sales]</f>
        <v>0.12719762165545298</v>
      </c>
      <c r="U3256" t="s">
        <v>83</v>
      </c>
    </row>
    <row r="3257" spans="1:21" x14ac:dyDescent="0.35">
      <c r="A3257">
        <v>13476</v>
      </c>
      <c r="B3257" s="1">
        <v>45475</v>
      </c>
      <c r="C3257" s="2">
        <f>YEAR(Table2[Order Date])</f>
        <v>2024</v>
      </c>
      <c r="D3257" s="2" t="str">
        <f>TEXT(Table2[Order Date],"mmm")</f>
        <v>Jul</v>
      </c>
      <c r="E3257" t="s">
        <v>6395</v>
      </c>
      <c r="F3257" t="s">
        <v>40</v>
      </c>
      <c r="G3257" t="s">
        <v>103</v>
      </c>
      <c r="H3257" t="str">
        <f>VLOOKUP(Table2[[#This Row],[City]], Table46[], 2, FALSE)</f>
        <v>Gujarat</v>
      </c>
      <c r="I3257" t="s">
        <v>75</v>
      </c>
      <c r="J3257" t="s">
        <v>409</v>
      </c>
      <c r="K3257" t="s">
        <v>6396</v>
      </c>
      <c r="L3257" s="2">
        <v>5</v>
      </c>
      <c r="M3257" s="11">
        <v>35065</v>
      </c>
      <c r="N3257" s="6">
        <v>10</v>
      </c>
      <c r="O3257" s="4">
        <f>Table2[[#This Row],[Discount]]/100</f>
        <v>0.1</v>
      </c>
      <c r="P3257" s="4" t="str">
        <f>IF(Table2[[#This Row],[Discount%]]=0,"No Discount",
IF(Table2[[#This Row],[Discount%]]&lt;=0.1,"Medium Discount",
IF(Table2[[#This Row],[Discount%]]&lt;=0.2,"High Discount")))</f>
        <v>Medium Discount</v>
      </c>
      <c r="Q3257" s="9">
        <f>(Table2[Unit_Price]*Table2[Quantity])*(Table2[Discount]/100)</f>
        <v>17532.5</v>
      </c>
      <c r="R3257" s="10">
        <v>157792.5</v>
      </c>
      <c r="S3257" s="10">
        <v>15634.85</v>
      </c>
      <c r="T3257" s="4">
        <f>Table2[Profit]/Table2[Sales]</f>
        <v>9.9084874122661093E-2</v>
      </c>
      <c r="U3257" t="s">
        <v>20</v>
      </c>
    </row>
    <row r="3258" spans="1:21" x14ac:dyDescent="0.35">
      <c r="A3258">
        <v>13477</v>
      </c>
      <c r="B3258" s="1">
        <v>45864</v>
      </c>
      <c r="C3258" s="2">
        <f>YEAR(Table2[Order Date])</f>
        <v>2025</v>
      </c>
      <c r="D3258" s="2" t="str">
        <f>TEXT(Table2[Order Date],"mmm")</f>
        <v>Jul</v>
      </c>
      <c r="E3258" t="s">
        <v>6397</v>
      </c>
      <c r="F3258" t="s">
        <v>22</v>
      </c>
      <c r="G3258" t="s">
        <v>74</v>
      </c>
      <c r="H3258" t="str">
        <f>VLOOKUP(Table2[[#This Row],[City]], Table46[], 2, FALSE)</f>
        <v>Chandigarh</v>
      </c>
      <c r="I3258" t="s">
        <v>86</v>
      </c>
      <c r="J3258" t="s">
        <v>118</v>
      </c>
      <c r="K3258" t="s">
        <v>2896</v>
      </c>
      <c r="L3258" s="2">
        <v>1</v>
      </c>
      <c r="M3258" s="11">
        <v>76432</v>
      </c>
      <c r="N3258" s="6">
        <v>0</v>
      </c>
      <c r="O3258" s="4">
        <f>Table2[[#This Row],[Discount]]/100</f>
        <v>0</v>
      </c>
      <c r="P3258" s="4" t="str">
        <f>IF(Table2[[#This Row],[Discount%]]=0,"No Discount",
IF(Table2[[#This Row],[Discount%]]&lt;=0.1,"Medium Discount",
IF(Table2[[#This Row],[Discount%]]&lt;=0.2,"High Discount")))</f>
        <v>No Discount</v>
      </c>
      <c r="Q3258" s="9">
        <f>(Table2[Unit_Price]*Table2[Quantity])*(Table2[Discount]/100)</f>
        <v>0</v>
      </c>
      <c r="R3258" s="10">
        <v>76432</v>
      </c>
      <c r="S3258" s="10">
        <v>11013.85</v>
      </c>
      <c r="T3258" s="4">
        <f>Table2[Profit]/Table2[Sales]</f>
        <v>0.14409998429976972</v>
      </c>
      <c r="U3258" t="s">
        <v>20</v>
      </c>
    </row>
    <row r="3259" spans="1:21" x14ac:dyDescent="0.35">
      <c r="A3259">
        <v>13478</v>
      </c>
      <c r="B3259" s="1">
        <v>45317</v>
      </c>
      <c r="C3259" s="2">
        <f>YEAR(Table2[Order Date])</f>
        <v>2024</v>
      </c>
      <c r="D3259" s="2" t="str">
        <f>TEXT(Table2[Order Date],"mmm")</f>
        <v>Jan</v>
      </c>
      <c r="E3259" t="s">
        <v>6398</v>
      </c>
      <c r="F3259" t="s">
        <v>22</v>
      </c>
      <c r="G3259" t="s">
        <v>54</v>
      </c>
      <c r="H3259" t="str">
        <f>VLOOKUP(Table2[[#This Row],[City]], Table46[], 2, FALSE)</f>
        <v>Uttar Pradesh</v>
      </c>
      <c r="I3259" t="s">
        <v>17</v>
      </c>
      <c r="J3259" t="s">
        <v>100</v>
      </c>
      <c r="K3259" t="s">
        <v>6399</v>
      </c>
      <c r="L3259" s="2">
        <v>2</v>
      </c>
      <c r="M3259" s="11">
        <v>72445</v>
      </c>
      <c r="N3259" s="6">
        <v>20</v>
      </c>
      <c r="O3259" s="4">
        <f>Table2[[#This Row],[Discount]]/100</f>
        <v>0.2</v>
      </c>
      <c r="P3259" s="4" t="str">
        <f>IF(Table2[[#This Row],[Discount%]]=0,"No Discount",
IF(Table2[[#This Row],[Discount%]]&lt;=0.1,"Medium Discount",
IF(Table2[[#This Row],[Discount%]]&lt;=0.2,"High Discount")))</f>
        <v>High Discount</v>
      </c>
      <c r="Q3259" s="9">
        <f>(Table2[Unit_Price]*Table2[Quantity])*(Table2[Discount]/100)</f>
        <v>28978</v>
      </c>
      <c r="R3259" s="10">
        <v>115912</v>
      </c>
      <c r="S3259" s="10">
        <v>19267.8</v>
      </c>
      <c r="T3259" s="4">
        <f>Table2[Profit]/Table2[Sales]</f>
        <v>0.16622782800745392</v>
      </c>
      <c r="U3259" t="s">
        <v>20</v>
      </c>
    </row>
    <row r="3260" spans="1:21" x14ac:dyDescent="0.35">
      <c r="A3260">
        <v>13479</v>
      </c>
      <c r="B3260" s="1">
        <v>45789</v>
      </c>
      <c r="C3260" s="2">
        <f>YEAR(Table2[Order Date])</f>
        <v>2025</v>
      </c>
      <c r="D3260" s="2" t="str">
        <f>TEXT(Table2[Order Date],"mmm")</f>
        <v>May</v>
      </c>
      <c r="E3260" t="s">
        <v>6400</v>
      </c>
      <c r="F3260" t="s">
        <v>40</v>
      </c>
      <c r="G3260" t="s">
        <v>110</v>
      </c>
      <c r="H3260" t="str">
        <f>VLOOKUP(Table2[[#This Row],[City]], Table46[], 2, FALSE)</f>
        <v>Gujarat</v>
      </c>
      <c r="I3260" t="s">
        <v>17</v>
      </c>
      <c r="J3260" t="s">
        <v>111</v>
      </c>
      <c r="K3260" t="s">
        <v>6401</v>
      </c>
      <c r="L3260" s="2">
        <v>4</v>
      </c>
      <c r="M3260" s="11">
        <v>21535</v>
      </c>
      <c r="N3260" s="6">
        <v>0</v>
      </c>
      <c r="O3260" s="4">
        <f>Table2[[#This Row],[Discount]]/100</f>
        <v>0</v>
      </c>
      <c r="P3260" s="4" t="str">
        <f>IF(Table2[[#This Row],[Discount%]]=0,"No Discount",
IF(Table2[[#This Row],[Discount%]]&lt;=0.1,"Medium Discount",
IF(Table2[[#This Row],[Discount%]]&lt;=0.2,"High Discount")))</f>
        <v>No Discount</v>
      </c>
      <c r="Q3260" s="9">
        <f>(Table2[Unit_Price]*Table2[Quantity])*(Table2[Discount]/100)</f>
        <v>0</v>
      </c>
      <c r="R3260" s="10">
        <v>86140</v>
      </c>
      <c r="S3260" s="10">
        <v>14750.84</v>
      </c>
      <c r="T3260" s="4">
        <f>Table2[Profit]/Table2[Sales]</f>
        <v>0.17124262827954492</v>
      </c>
      <c r="U3260" t="s">
        <v>72</v>
      </c>
    </row>
    <row r="3261" spans="1:21" x14ac:dyDescent="0.35">
      <c r="A3261">
        <v>13480</v>
      </c>
      <c r="B3261" s="1">
        <v>45621</v>
      </c>
      <c r="C3261" s="2">
        <f>YEAR(Table2[Order Date])</f>
        <v>2024</v>
      </c>
      <c r="D3261" s="2" t="str">
        <f>TEXT(Table2[Order Date],"mmm")</f>
        <v>Nov</v>
      </c>
      <c r="E3261" t="s">
        <v>6402</v>
      </c>
      <c r="F3261" t="s">
        <v>40</v>
      </c>
      <c r="G3261" t="s">
        <v>41</v>
      </c>
      <c r="H3261" t="str">
        <f>VLOOKUP(Table2[[#This Row],[City]], Table46[], 2, FALSE)</f>
        <v>Maharashtra</v>
      </c>
      <c r="I3261" t="s">
        <v>129</v>
      </c>
      <c r="J3261" t="s">
        <v>130</v>
      </c>
      <c r="K3261" t="s">
        <v>6403</v>
      </c>
      <c r="L3261" s="2">
        <v>1</v>
      </c>
      <c r="M3261" s="11">
        <v>66873</v>
      </c>
      <c r="N3261" s="6">
        <v>10</v>
      </c>
      <c r="O3261" s="4">
        <f>Table2[[#This Row],[Discount]]/100</f>
        <v>0.1</v>
      </c>
      <c r="P3261" s="4" t="str">
        <f>IF(Table2[[#This Row],[Discount%]]=0,"No Discount",
IF(Table2[[#This Row],[Discount%]]&lt;=0.1,"Medium Discount",
IF(Table2[[#This Row],[Discount%]]&lt;=0.2,"High Discount")))</f>
        <v>Medium Discount</v>
      </c>
      <c r="Q3261" s="9">
        <f>(Table2[Unit_Price]*Table2[Quantity])*(Table2[Discount]/100)</f>
        <v>6687.3</v>
      </c>
      <c r="R3261" s="10">
        <v>60185.7</v>
      </c>
      <c r="S3261" s="10">
        <v>4072.39</v>
      </c>
      <c r="T3261" s="4">
        <f>Table2[Profit]/Table2[Sales]</f>
        <v>6.766374736856097E-2</v>
      </c>
      <c r="U3261" t="s">
        <v>38</v>
      </c>
    </row>
    <row r="3262" spans="1:21" x14ac:dyDescent="0.35">
      <c r="A3262">
        <v>13481</v>
      </c>
      <c r="B3262" s="1">
        <v>45592</v>
      </c>
      <c r="C3262" s="2">
        <f>YEAR(Table2[Order Date])</f>
        <v>2024</v>
      </c>
      <c r="D3262" s="2" t="str">
        <f>TEXT(Table2[Order Date],"mmm")</f>
        <v>Oct</v>
      </c>
      <c r="E3262" t="s">
        <v>6404</v>
      </c>
      <c r="F3262" t="s">
        <v>40</v>
      </c>
      <c r="G3262" t="s">
        <v>110</v>
      </c>
      <c r="H3262" t="str">
        <f>VLOOKUP(Table2[[#This Row],[City]], Table46[], 2, FALSE)</f>
        <v>Gujarat</v>
      </c>
      <c r="I3262" t="s">
        <v>96</v>
      </c>
      <c r="J3262" t="s">
        <v>214</v>
      </c>
      <c r="K3262" t="s">
        <v>3685</v>
      </c>
      <c r="L3262" s="2">
        <v>1</v>
      </c>
      <c r="M3262" s="11">
        <v>75145</v>
      </c>
      <c r="N3262" s="6">
        <v>15</v>
      </c>
      <c r="O3262" s="4">
        <f>Table2[[#This Row],[Discount]]/100</f>
        <v>0.15</v>
      </c>
      <c r="P3262" s="4" t="str">
        <f>IF(Table2[[#This Row],[Discount%]]=0,"No Discount",
IF(Table2[[#This Row],[Discount%]]&lt;=0.1,"Medium Discount",
IF(Table2[[#This Row],[Discount%]]&lt;=0.2,"High Discount")))</f>
        <v>High Discount</v>
      </c>
      <c r="Q3262" s="9">
        <f>(Table2[Unit_Price]*Table2[Quantity])*(Table2[Discount]/100)</f>
        <v>11271.75</v>
      </c>
      <c r="R3262" s="10">
        <v>63873.25</v>
      </c>
      <c r="S3262" s="10">
        <v>13779.84</v>
      </c>
      <c r="T3262" s="4">
        <f>Table2[Profit]/Table2[Sales]</f>
        <v>0.21573726090342984</v>
      </c>
      <c r="U3262" t="s">
        <v>72</v>
      </c>
    </row>
    <row r="3263" spans="1:21" x14ac:dyDescent="0.35">
      <c r="A3263">
        <v>13482</v>
      </c>
      <c r="B3263" s="1">
        <v>45537</v>
      </c>
      <c r="C3263" s="2">
        <f>YEAR(Table2[Order Date])</f>
        <v>2024</v>
      </c>
      <c r="D3263" s="2" t="str">
        <f>TEXT(Table2[Order Date],"mmm")</f>
        <v>Sep</v>
      </c>
      <c r="E3263" t="s">
        <v>6405</v>
      </c>
      <c r="F3263" t="s">
        <v>15</v>
      </c>
      <c r="G3263" t="s">
        <v>147</v>
      </c>
      <c r="H3263" t="str">
        <f>VLOOKUP(Table2[[#This Row],[City]], Table46[], 2, FALSE)</f>
        <v>Kerala</v>
      </c>
      <c r="I3263" t="s">
        <v>75</v>
      </c>
      <c r="J3263" t="s">
        <v>204</v>
      </c>
      <c r="K3263" t="s">
        <v>6406</v>
      </c>
      <c r="L3263" s="2">
        <v>4</v>
      </c>
      <c r="M3263" s="11">
        <v>8015</v>
      </c>
      <c r="N3263" s="6">
        <v>5</v>
      </c>
      <c r="O3263" s="4">
        <f>Table2[[#This Row],[Discount]]/100</f>
        <v>0.05</v>
      </c>
      <c r="P3263" s="4" t="str">
        <f>IF(Table2[[#This Row],[Discount%]]=0,"No Discount",
IF(Table2[[#This Row],[Discount%]]&lt;=0.1,"Medium Discount",
IF(Table2[[#This Row],[Discount%]]&lt;=0.2,"High Discount")))</f>
        <v>Medium Discount</v>
      </c>
      <c r="Q3263" s="9">
        <f>(Table2[Unit_Price]*Table2[Quantity])*(Table2[Discount]/100)</f>
        <v>1603</v>
      </c>
      <c r="R3263" s="10">
        <v>30457</v>
      </c>
      <c r="S3263" s="10">
        <v>3760.9</v>
      </c>
      <c r="T3263" s="4">
        <f>Table2[Profit]/Table2[Sales]</f>
        <v>0.12348228650228191</v>
      </c>
      <c r="U3263" t="s">
        <v>38</v>
      </c>
    </row>
    <row r="3264" spans="1:21" x14ac:dyDescent="0.35">
      <c r="A3264">
        <v>13483</v>
      </c>
      <c r="B3264" s="1">
        <v>45732</v>
      </c>
      <c r="C3264" s="2">
        <f>YEAR(Table2[Order Date])</f>
        <v>2025</v>
      </c>
      <c r="D3264" s="2" t="str">
        <f>TEXT(Table2[Order Date],"mmm")</f>
        <v>Mar</v>
      </c>
      <c r="E3264" t="s">
        <v>6407</v>
      </c>
      <c r="F3264" t="s">
        <v>28</v>
      </c>
      <c r="G3264" t="s">
        <v>144</v>
      </c>
      <c r="H3264" t="str">
        <f>VLOOKUP(Table2[[#This Row],[City]], Table46[], 2, FALSE)</f>
        <v>Assam</v>
      </c>
      <c r="I3264" t="s">
        <v>86</v>
      </c>
      <c r="J3264" t="s">
        <v>171</v>
      </c>
      <c r="K3264" t="s">
        <v>6408</v>
      </c>
      <c r="L3264" s="2">
        <v>2</v>
      </c>
      <c r="M3264" s="11">
        <v>18435</v>
      </c>
      <c r="N3264" s="6">
        <v>20</v>
      </c>
      <c r="O3264" s="4">
        <f>Table2[[#This Row],[Discount]]/100</f>
        <v>0.2</v>
      </c>
      <c r="P3264" s="4" t="str">
        <f>IF(Table2[[#This Row],[Discount%]]=0,"No Discount",
IF(Table2[[#This Row],[Discount%]]&lt;=0.1,"Medium Discount",
IF(Table2[[#This Row],[Discount%]]&lt;=0.2,"High Discount")))</f>
        <v>High Discount</v>
      </c>
      <c r="Q3264" s="9">
        <f>(Table2[Unit_Price]*Table2[Quantity])*(Table2[Discount]/100)</f>
        <v>7374</v>
      </c>
      <c r="R3264" s="10">
        <v>29496</v>
      </c>
      <c r="S3264" s="10">
        <v>4566.37</v>
      </c>
      <c r="T3264" s="4">
        <f>Table2[Profit]/Table2[Sales]</f>
        <v>0.15481319500949281</v>
      </c>
      <c r="U3264" t="s">
        <v>72</v>
      </c>
    </row>
    <row r="3265" spans="1:21" x14ac:dyDescent="0.35">
      <c r="A3265">
        <v>13484</v>
      </c>
      <c r="B3265" s="1">
        <v>45790</v>
      </c>
      <c r="C3265" s="2">
        <f>YEAR(Table2[Order Date])</f>
        <v>2025</v>
      </c>
      <c r="D3265" s="2" t="str">
        <f>TEXT(Table2[Order Date],"mmm")</f>
        <v>May</v>
      </c>
      <c r="E3265" t="s">
        <v>6409</v>
      </c>
      <c r="F3265" t="s">
        <v>28</v>
      </c>
      <c r="G3265" t="s">
        <v>85</v>
      </c>
      <c r="H3265" t="str">
        <f>VLOOKUP(Table2[[#This Row],[City]], Table46[], 2, FALSE)</f>
        <v>Odisha</v>
      </c>
      <c r="I3265" t="s">
        <v>86</v>
      </c>
      <c r="J3265" t="s">
        <v>118</v>
      </c>
      <c r="K3265" t="s">
        <v>6410</v>
      </c>
      <c r="L3265" s="2">
        <v>3</v>
      </c>
      <c r="M3265" s="11">
        <v>73213</v>
      </c>
      <c r="N3265" s="6">
        <v>10</v>
      </c>
      <c r="O3265" s="4">
        <f>Table2[[#This Row],[Discount]]/100</f>
        <v>0.1</v>
      </c>
      <c r="P3265" s="4" t="str">
        <f>IF(Table2[[#This Row],[Discount%]]=0,"No Discount",
IF(Table2[[#This Row],[Discount%]]&lt;=0.1,"Medium Discount",
IF(Table2[[#This Row],[Discount%]]&lt;=0.2,"High Discount")))</f>
        <v>Medium Discount</v>
      </c>
      <c r="Q3265" s="9">
        <f>(Table2[Unit_Price]*Table2[Quantity])*(Table2[Discount]/100)</f>
        <v>21963.9</v>
      </c>
      <c r="R3265" s="10">
        <v>197675.1</v>
      </c>
      <c r="S3265" s="10">
        <v>44853.15</v>
      </c>
      <c r="T3265" s="4">
        <f>Table2[Profit]/Table2[Sales]</f>
        <v>0.22690338843890809</v>
      </c>
      <c r="U3265" t="s">
        <v>33</v>
      </c>
    </row>
    <row r="3266" spans="1:21" x14ac:dyDescent="0.35">
      <c r="A3266">
        <v>13485</v>
      </c>
      <c r="B3266" s="1">
        <v>45227</v>
      </c>
      <c r="C3266" s="2">
        <f>YEAR(Table2[Order Date])</f>
        <v>2023</v>
      </c>
      <c r="D3266" s="2" t="str">
        <f>TEXT(Table2[Order Date],"mmm")</f>
        <v>Oct</v>
      </c>
      <c r="E3266" t="s">
        <v>6411</v>
      </c>
      <c r="F3266" t="s">
        <v>40</v>
      </c>
      <c r="G3266" t="s">
        <v>62</v>
      </c>
      <c r="H3266" t="str">
        <f>VLOOKUP(Table2[[#This Row],[City]], Table46[], 2, FALSE)</f>
        <v>Goa</v>
      </c>
      <c r="I3266" t="s">
        <v>96</v>
      </c>
      <c r="J3266" t="s">
        <v>183</v>
      </c>
      <c r="K3266" t="s">
        <v>6412</v>
      </c>
      <c r="L3266" s="2">
        <v>2</v>
      </c>
      <c r="M3266" s="11">
        <v>13488</v>
      </c>
      <c r="N3266" s="6">
        <v>0</v>
      </c>
      <c r="O3266" s="4">
        <f>Table2[[#This Row],[Discount]]/100</f>
        <v>0</v>
      </c>
      <c r="P3266" s="4" t="str">
        <f>IF(Table2[[#This Row],[Discount%]]=0,"No Discount",
IF(Table2[[#This Row],[Discount%]]&lt;=0.1,"Medium Discount",
IF(Table2[[#This Row],[Discount%]]&lt;=0.2,"High Discount")))</f>
        <v>No Discount</v>
      </c>
      <c r="Q3266" s="9">
        <f>(Table2[Unit_Price]*Table2[Quantity])*(Table2[Discount]/100)</f>
        <v>0</v>
      </c>
      <c r="R3266" s="10">
        <v>26976</v>
      </c>
      <c r="S3266" s="10">
        <v>3357.06</v>
      </c>
      <c r="T3266" s="4">
        <f>Table2[Profit]/Table2[Sales]</f>
        <v>0.1244461743772242</v>
      </c>
      <c r="U3266" t="s">
        <v>72</v>
      </c>
    </row>
    <row r="3267" spans="1:21" x14ac:dyDescent="0.35">
      <c r="A3267">
        <v>13486</v>
      </c>
      <c r="B3267" s="1">
        <v>45261</v>
      </c>
      <c r="C3267" s="2">
        <f>YEAR(Table2[Order Date])</f>
        <v>2023</v>
      </c>
      <c r="D3267" s="2" t="str">
        <f>TEXT(Table2[Order Date],"mmm")</f>
        <v>Dec</v>
      </c>
      <c r="E3267" t="s">
        <v>6413</v>
      </c>
      <c r="F3267" t="s">
        <v>22</v>
      </c>
      <c r="G3267" t="s">
        <v>54</v>
      </c>
      <c r="H3267" t="str">
        <f>VLOOKUP(Table2[[#This Row],[City]], Table46[], 2, FALSE)</f>
        <v>Uttar Pradesh</v>
      </c>
      <c r="I3267" t="s">
        <v>17</v>
      </c>
      <c r="J3267" t="s">
        <v>111</v>
      </c>
      <c r="K3267" t="s">
        <v>6414</v>
      </c>
      <c r="L3267" s="2">
        <v>3</v>
      </c>
      <c r="M3267" s="11">
        <v>72181</v>
      </c>
      <c r="N3267" s="6">
        <v>0</v>
      </c>
      <c r="O3267" s="4">
        <f>Table2[[#This Row],[Discount]]/100</f>
        <v>0</v>
      </c>
      <c r="P3267" s="4" t="str">
        <f>IF(Table2[[#This Row],[Discount%]]=0,"No Discount",
IF(Table2[[#This Row],[Discount%]]&lt;=0.1,"Medium Discount",
IF(Table2[[#This Row],[Discount%]]&lt;=0.2,"High Discount")))</f>
        <v>No Discount</v>
      </c>
      <c r="Q3267" s="9">
        <f>(Table2[Unit_Price]*Table2[Quantity])*(Table2[Discount]/100)</f>
        <v>0</v>
      </c>
      <c r="R3267" s="10">
        <v>216543</v>
      </c>
      <c r="S3267" s="10">
        <v>40729.07</v>
      </c>
      <c r="T3267" s="4">
        <f>Table2[Profit]/Table2[Sales]</f>
        <v>0.18808767773606166</v>
      </c>
      <c r="U3267" t="s">
        <v>83</v>
      </c>
    </row>
    <row r="3268" spans="1:21" x14ac:dyDescent="0.35">
      <c r="A3268">
        <v>13487</v>
      </c>
      <c r="B3268" s="1">
        <v>45303</v>
      </c>
      <c r="C3268" s="2">
        <f>YEAR(Table2[Order Date])</f>
        <v>2024</v>
      </c>
      <c r="D3268" s="2" t="str">
        <f>TEXT(Table2[Order Date],"mmm")</f>
        <v>Jan</v>
      </c>
      <c r="E3268" t="s">
        <v>6415</v>
      </c>
      <c r="F3268" t="s">
        <v>15</v>
      </c>
      <c r="G3268" t="s">
        <v>68</v>
      </c>
      <c r="H3268" t="str">
        <f>VLOOKUP(Table2[[#This Row],[City]], Table46[], 2, FALSE)</f>
        <v>Telangana</v>
      </c>
      <c r="I3268" t="s">
        <v>24</v>
      </c>
      <c r="J3268" t="s">
        <v>59</v>
      </c>
      <c r="K3268" t="s">
        <v>6416</v>
      </c>
      <c r="L3268" s="2">
        <v>2</v>
      </c>
      <c r="M3268" s="11">
        <v>21321</v>
      </c>
      <c r="N3268" s="6">
        <v>10</v>
      </c>
      <c r="O3268" s="4">
        <f>Table2[[#This Row],[Discount]]/100</f>
        <v>0.1</v>
      </c>
      <c r="P3268" s="4" t="str">
        <f>IF(Table2[[#This Row],[Discount%]]=0,"No Discount",
IF(Table2[[#This Row],[Discount%]]&lt;=0.1,"Medium Discount",
IF(Table2[[#This Row],[Discount%]]&lt;=0.2,"High Discount")))</f>
        <v>Medium Discount</v>
      </c>
      <c r="Q3268" s="9">
        <f>(Table2[Unit_Price]*Table2[Quantity])*(Table2[Discount]/100)</f>
        <v>4264.2</v>
      </c>
      <c r="R3268" s="10">
        <v>38377.800000000003</v>
      </c>
      <c r="S3268" s="10">
        <v>2823.86</v>
      </c>
      <c r="T3268" s="4">
        <f>Table2[Profit]/Table2[Sales]</f>
        <v>7.358055959434881E-2</v>
      </c>
      <c r="U3268" t="s">
        <v>33</v>
      </c>
    </row>
    <row r="3269" spans="1:21" x14ac:dyDescent="0.35">
      <c r="A3269">
        <v>13488</v>
      </c>
      <c r="B3269" s="1">
        <v>45598</v>
      </c>
      <c r="C3269" s="2">
        <f>YEAR(Table2[Order Date])</f>
        <v>2024</v>
      </c>
      <c r="D3269" s="2" t="str">
        <f>TEXT(Table2[Order Date],"mmm")</f>
        <v>Nov</v>
      </c>
      <c r="E3269" t="s">
        <v>6417</v>
      </c>
      <c r="F3269" t="s">
        <v>28</v>
      </c>
      <c r="G3269" t="s">
        <v>35</v>
      </c>
      <c r="H3269" t="str">
        <f>VLOOKUP(Table2[[#This Row],[City]], Table46[], 2, FALSE)</f>
        <v>West Bengal</v>
      </c>
      <c r="I3269" t="s">
        <v>86</v>
      </c>
      <c r="J3269" t="s">
        <v>87</v>
      </c>
      <c r="K3269" t="s">
        <v>6418</v>
      </c>
      <c r="L3269" s="2">
        <v>1</v>
      </c>
      <c r="M3269" s="11">
        <v>61560</v>
      </c>
      <c r="N3269" s="6">
        <v>0</v>
      </c>
      <c r="O3269" s="4">
        <f>Table2[[#This Row],[Discount]]/100</f>
        <v>0</v>
      </c>
      <c r="P3269" s="4" t="str">
        <f>IF(Table2[[#This Row],[Discount%]]=0,"No Discount",
IF(Table2[[#This Row],[Discount%]]&lt;=0.1,"Medium Discount",
IF(Table2[[#This Row],[Discount%]]&lt;=0.2,"High Discount")))</f>
        <v>No Discount</v>
      </c>
      <c r="Q3269" s="9">
        <f>(Table2[Unit_Price]*Table2[Quantity])*(Table2[Discount]/100)</f>
        <v>0</v>
      </c>
      <c r="R3269" s="10">
        <v>61560</v>
      </c>
      <c r="S3269" s="10">
        <v>11239.26</v>
      </c>
      <c r="T3269" s="4">
        <f>Table2[Profit]/Table2[Sales]</f>
        <v>0.18257407407407408</v>
      </c>
      <c r="U3269" t="s">
        <v>72</v>
      </c>
    </row>
    <row r="3270" spans="1:21" x14ac:dyDescent="0.35">
      <c r="A3270">
        <v>13489</v>
      </c>
      <c r="B3270" s="1">
        <v>45471</v>
      </c>
      <c r="C3270" s="2">
        <f>YEAR(Table2[Order Date])</f>
        <v>2024</v>
      </c>
      <c r="D3270" s="2" t="str">
        <f>TEXT(Table2[Order Date],"mmm")</f>
        <v>Jun</v>
      </c>
      <c r="E3270" t="s">
        <v>6419</v>
      </c>
      <c r="F3270" t="s">
        <v>28</v>
      </c>
      <c r="G3270" t="s">
        <v>144</v>
      </c>
      <c r="H3270" t="str">
        <f>VLOOKUP(Table2[[#This Row],[City]], Table46[], 2, FALSE)</f>
        <v>Assam</v>
      </c>
      <c r="I3270" t="s">
        <v>69</v>
      </c>
      <c r="J3270" t="s">
        <v>70</v>
      </c>
      <c r="K3270" t="s">
        <v>6420</v>
      </c>
      <c r="L3270" s="2">
        <v>5</v>
      </c>
      <c r="M3270" s="11">
        <v>74952</v>
      </c>
      <c r="N3270" s="6">
        <v>15</v>
      </c>
      <c r="O3270" s="4">
        <f>Table2[[#This Row],[Discount]]/100</f>
        <v>0.15</v>
      </c>
      <c r="P3270" s="4" t="str">
        <f>IF(Table2[[#This Row],[Discount%]]=0,"No Discount",
IF(Table2[[#This Row],[Discount%]]&lt;=0.1,"Medium Discount",
IF(Table2[[#This Row],[Discount%]]&lt;=0.2,"High Discount")))</f>
        <v>High Discount</v>
      </c>
      <c r="Q3270" s="9">
        <f>(Table2[Unit_Price]*Table2[Quantity])*(Table2[Discount]/100)</f>
        <v>56214</v>
      </c>
      <c r="R3270" s="10">
        <v>318546</v>
      </c>
      <c r="S3270" s="10">
        <v>72829.75</v>
      </c>
      <c r="T3270" s="4">
        <f>Table2[Profit]/Table2[Sales]</f>
        <v>0.22863181455739517</v>
      </c>
      <c r="U3270" t="s">
        <v>83</v>
      </c>
    </row>
    <row r="3271" spans="1:21" x14ac:dyDescent="0.35">
      <c r="A3271">
        <v>13490</v>
      </c>
      <c r="B3271" s="1">
        <v>45360</v>
      </c>
      <c r="C3271" s="2">
        <f>YEAR(Table2[Order Date])</f>
        <v>2024</v>
      </c>
      <c r="D3271" s="2" t="str">
        <f>TEXT(Table2[Order Date],"mmm")</f>
        <v>Mar</v>
      </c>
      <c r="E3271" t="s">
        <v>6421</v>
      </c>
      <c r="F3271" t="s">
        <v>28</v>
      </c>
      <c r="G3271" t="s">
        <v>114</v>
      </c>
      <c r="H3271" t="str">
        <f>VLOOKUP(Table2[[#This Row],[City]], Table46[], 2, FALSE)</f>
        <v>Jharkhand</v>
      </c>
      <c r="I3271" t="s">
        <v>17</v>
      </c>
      <c r="J3271" t="s">
        <v>55</v>
      </c>
      <c r="K3271" t="s">
        <v>6422</v>
      </c>
      <c r="L3271" s="2">
        <v>4</v>
      </c>
      <c r="M3271" s="11">
        <v>2145</v>
      </c>
      <c r="N3271" s="6">
        <v>5</v>
      </c>
      <c r="O3271" s="4">
        <f>Table2[[#This Row],[Discount]]/100</f>
        <v>0.05</v>
      </c>
      <c r="P3271" s="4" t="str">
        <f>IF(Table2[[#This Row],[Discount%]]=0,"No Discount",
IF(Table2[[#This Row],[Discount%]]&lt;=0.1,"Medium Discount",
IF(Table2[[#This Row],[Discount%]]&lt;=0.2,"High Discount")))</f>
        <v>Medium Discount</v>
      </c>
      <c r="Q3271" s="9">
        <f>(Table2[Unit_Price]*Table2[Quantity])*(Table2[Discount]/100)</f>
        <v>429</v>
      </c>
      <c r="R3271" s="10">
        <v>8151</v>
      </c>
      <c r="S3271" s="10">
        <v>1529.43</v>
      </c>
      <c r="T3271" s="4">
        <f>Table2[Profit]/Table2[Sales]</f>
        <v>0.1876370997423629</v>
      </c>
      <c r="U3271" t="s">
        <v>38</v>
      </c>
    </row>
    <row r="3272" spans="1:21" x14ac:dyDescent="0.35">
      <c r="A3272">
        <v>13491</v>
      </c>
      <c r="B3272" s="1">
        <v>45555</v>
      </c>
      <c r="C3272" s="2">
        <f>YEAR(Table2[Order Date])</f>
        <v>2024</v>
      </c>
      <c r="D3272" s="2" t="str">
        <f>TEXT(Table2[Order Date],"mmm")</f>
        <v>Sep</v>
      </c>
      <c r="E3272" t="s">
        <v>6423</v>
      </c>
      <c r="F3272" t="s">
        <v>22</v>
      </c>
      <c r="G3272" t="s">
        <v>23</v>
      </c>
      <c r="H3272" t="str">
        <f>VLOOKUP(Table2[[#This Row],[City]], Table46[], 2, FALSE)</f>
        <v>Delhi</v>
      </c>
      <c r="I3272" t="s">
        <v>42</v>
      </c>
      <c r="J3272" t="s">
        <v>446</v>
      </c>
      <c r="K3272" t="s">
        <v>6424</v>
      </c>
      <c r="L3272" s="2">
        <v>4</v>
      </c>
      <c r="M3272" s="11">
        <v>28307</v>
      </c>
      <c r="N3272" s="6">
        <v>20</v>
      </c>
      <c r="O3272" s="4">
        <f>Table2[[#This Row],[Discount]]/100</f>
        <v>0.2</v>
      </c>
      <c r="P3272" s="4" t="str">
        <f>IF(Table2[[#This Row],[Discount%]]=0,"No Discount",
IF(Table2[[#This Row],[Discount%]]&lt;=0.1,"Medium Discount",
IF(Table2[[#This Row],[Discount%]]&lt;=0.2,"High Discount")))</f>
        <v>High Discount</v>
      </c>
      <c r="Q3272" s="9">
        <f>(Table2[Unit_Price]*Table2[Quantity])*(Table2[Discount]/100)</f>
        <v>22645.600000000002</v>
      </c>
      <c r="R3272" s="10">
        <v>90582.399999999994</v>
      </c>
      <c r="S3272" s="10">
        <v>15251.17</v>
      </c>
      <c r="T3272" s="4">
        <f>Table2[Profit]/Table2[Sales]</f>
        <v>0.16836791694633838</v>
      </c>
      <c r="U3272" t="s">
        <v>33</v>
      </c>
    </row>
    <row r="3273" spans="1:21" x14ac:dyDescent="0.35">
      <c r="A3273">
        <v>13492</v>
      </c>
      <c r="B3273" s="1">
        <v>45689</v>
      </c>
      <c r="C3273" s="2">
        <f>YEAR(Table2[Order Date])</f>
        <v>2025</v>
      </c>
      <c r="D3273" s="2" t="str">
        <f>TEXT(Table2[Order Date],"mmm")</f>
        <v>Feb</v>
      </c>
      <c r="E3273" t="s">
        <v>6425</v>
      </c>
      <c r="F3273" t="s">
        <v>28</v>
      </c>
      <c r="G3273" t="s">
        <v>29</v>
      </c>
      <c r="H3273" t="str">
        <f>VLOOKUP(Table2[[#This Row],[City]], Table46[], 2, FALSE)</f>
        <v>Bihar</v>
      </c>
      <c r="I3273" t="s">
        <v>30</v>
      </c>
      <c r="J3273" t="s">
        <v>31</v>
      </c>
      <c r="K3273" t="s">
        <v>5831</v>
      </c>
      <c r="L3273" s="2">
        <v>5</v>
      </c>
      <c r="M3273" s="11">
        <v>17601</v>
      </c>
      <c r="N3273" s="6">
        <v>10</v>
      </c>
      <c r="O3273" s="4">
        <f>Table2[[#This Row],[Discount]]/100</f>
        <v>0.1</v>
      </c>
      <c r="P3273" s="4" t="str">
        <f>IF(Table2[[#This Row],[Discount%]]=0,"No Discount",
IF(Table2[[#This Row],[Discount%]]&lt;=0.1,"Medium Discount",
IF(Table2[[#This Row],[Discount%]]&lt;=0.2,"High Discount")))</f>
        <v>Medium Discount</v>
      </c>
      <c r="Q3273" s="9">
        <f>(Table2[Unit_Price]*Table2[Quantity])*(Table2[Discount]/100)</f>
        <v>8800.5</v>
      </c>
      <c r="R3273" s="10">
        <v>79204.5</v>
      </c>
      <c r="S3273" s="10">
        <v>13310.82</v>
      </c>
      <c r="T3273" s="4">
        <f>Table2[Profit]/Table2[Sales]</f>
        <v>0.16805636043406624</v>
      </c>
      <c r="U3273" t="s">
        <v>33</v>
      </c>
    </row>
    <row r="3274" spans="1:21" x14ac:dyDescent="0.35">
      <c r="A3274">
        <v>13493</v>
      </c>
      <c r="B3274" s="1">
        <v>45454</v>
      </c>
      <c r="C3274" s="2">
        <f>YEAR(Table2[Order Date])</f>
        <v>2024</v>
      </c>
      <c r="D3274" s="2" t="str">
        <f>TEXT(Table2[Order Date],"mmm")</f>
        <v>Jun</v>
      </c>
      <c r="E3274" t="s">
        <v>6426</v>
      </c>
      <c r="F3274" t="s">
        <v>28</v>
      </c>
      <c r="G3274" t="s">
        <v>144</v>
      </c>
      <c r="H3274" t="str">
        <f>VLOOKUP(Table2[[#This Row],[City]], Table46[], 2, FALSE)</f>
        <v>Assam</v>
      </c>
      <c r="I3274" t="s">
        <v>46</v>
      </c>
      <c r="J3274" t="s">
        <v>141</v>
      </c>
      <c r="K3274" t="s">
        <v>6427</v>
      </c>
      <c r="L3274" s="2">
        <v>1</v>
      </c>
      <c r="M3274" s="11">
        <v>34587</v>
      </c>
      <c r="N3274" s="6">
        <v>0</v>
      </c>
      <c r="O3274" s="4">
        <f>Table2[[#This Row],[Discount]]/100</f>
        <v>0</v>
      </c>
      <c r="P3274" s="4" t="str">
        <f>IF(Table2[[#This Row],[Discount%]]=0,"No Discount",
IF(Table2[[#This Row],[Discount%]]&lt;=0.1,"Medium Discount",
IF(Table2[[#This Row],[Discount%]]&lt;=0.2,"High Discount")))</f>
        <v>No Discount</v>
      </c>
      <c r="Q3274" s="9">
        <f>(Table2[Unit_Price]*Table2[Quantity])*(Table2[Discount]/100)</f>
        <v>0</v>
      </c>
      <c r="R3274" s="10">
        <v>34587</v>
      </c>
      <c r="S3274" s="10">
        <v>3263.59</v>
      </c>
      <c r="T3274" s="4">
        <f>Table2[Profit]/Table2[Sales]</f>
        <v>9.4358863156677367E-2</v>
      </c>
      <c r="U3274" t="s">
        <v>72</v>
      </c>
    </row>
    <row r="3275" spans="1:21" x14ac:dyDescent="0.35">
      <c r="A3275">
        <v>13494</v>
      </c>
      <c r="B3275" s="1">
        <v>45631</v>
      </c>
      <c r="C3275" s="2">
        <f>YEAR(Table2[Order Date])</f>
        <v>2024</v>
      </c>
      <c r="D3275" s="2" t="str">
        <f>TEXT(Table2[Order Date],"mmm")</f>
        <v>Dec</v>
      </c>
      <c r="E3275" t="s">
        <v>6428</v>
      </c>
      <c r="F3275" t="s">
        <v>40</v>
      </c>
      <c r="G3275" t="s">
        <v>50</v>
      </c>
      <c r="H3275" t="str">
        <f>VLOOKUP(Table2[[#This Row],[City]], Table46[], 2, FALSE)</f>
        <v>Maharashtra</v>
      </c>
      <c r="I3275" t="s">
        <v>46</v>
      </c>
      <c r="J3275" t="s">
        <v>209</v>
      </c>
      <c r="K3275" t="s">
        <v>6429</v>
      </c>
      <c r="L3275" s="2">
        <v>2</v>
      </c>
      <c r="M3275" s="11">
        <v>17592</v>
      </c>
      <c r="N3275" s="6">
        <v>15</v>
      </c>
      <c r="O3275" s="4">
        <f>Table2[[#This Row],[Discount]]/100</f>
        <v>0.15</v>
      </c>
      <c r="P3275" s="4" t="str">
        <f>IF(Table2[[#This Row],[Discount%]]=0,"No Discount",
IF(Table2[[#This Row],[Discount%]]&lt;=0.1,"Medium Discount",
IF(Table2[[#This Row],[Discount%]]&lt;=0.2,"High Discount")))</f>
        <v>High Discount</v>
      </c>
      <c r="Q3275" s="9">
        <f>(Table2[Unit_Price]*Table2[Quantity])*(Table2[Discount]/100)</f>
        <v>5277.5999999999995</v>
      </c>
      <c r="R3275" s="10">
        <v>29906.400000000001</v>
      </c>
      <c r="S3275" s="10">
        <v>5380.07</v>
      </c>
      <c r="T3275" s="4">
        <f>Table2[Profit]/Table2[Sales]</f>
        <v>0.17989694513548937</v>
      </c>
      <c r="U3275" t="s">
        <v>38</v>
      </c>
    </row>
    <row r="3276" spans="1:21" x14ac:dyDescent="0.35">
      <c r="A3276">
        <v>13495</v>
      </c>
      <c r="B3276" s="1">
        <v>45781</v>
      </c>
      <c r="C3276" s="2">
        <f>YEAR(Table2[Order Date])</f>
        <v>2025</v>
      </c>
      <c r="D3276" s="2" t="str">
        <f>TEXT(Table2[Order Date],"mmm")</f>
        <v>May</v>
      </c>
      <c r="E3276" t="s">
        <v>6430</v>
      </c>
      <c r="F3276" t="s">
        <v>15</v>
      </c>
      <c r="G3276" t="s">
        <v>174</v>
      </c>
      <c r="H3276" t="str">
        <f>VLOOKUP(Table2[[#This Row],[City]], Table46[], 2, FALSE)</f>
        <v>Tamil Nadu</v>
      </c>
      <c r="I3276" t="s">
        <v>75</v>
      </c>
      <c r="J3276" t="s">
        <v>204</v>
      </c>
      <c r="K3276" t="s">
        <v>5066</v>
      </c>
      <c r="L3276" s="2">
        <v>3</v>
      </c>
      <c r="M3276" s="11">
        <v>73164</v>
      </c>
      <c r="N3276" s="6">
        <v>0</v>
      </c>
      <c r="O3276" s="4">
        <f>Table2[[#This Row],[Discount]]/100</f>
        <v>0</v>
      </c>
      <c r="P3276" s="4" t="str">
        <f>IF(Table2[[#This Row],[Discount%]]=0,"No Discount",
IF(Table2[[#This Row],[Discount%]]&lt;=0.1,"Medium Discount",
IF(Table2[[#This Row],[Discount%]]&lt;=0.2,"High Discount")))</f>
        <v>No Discount</v>
      </c>
      <c r="Q3276" s="9">
        <f>(Table2[Unit_Price]*Table2[Quantity])*(Table2[Discount]/100)</f>
        <v>0</v>
      </c>
      <c r="R3276" s="10">
        <v>219492</v>
      </c>
      <c r="S3276" s="10">
        <v>52308.41</v>
      </c>
      <c r="T3276" s="4">
        <f>Table2[Profit]/Table2[Sales]</f>
        <v>0.23831579283071821</v>
      </c>
      <c r="U3276" t="s">
        <v>38</v>
      </c>
    </row>
    <row r="3277" spans="1:21" x14ac:dyDescent="0.35">
      <c r="A3277">
        <v>13496</v>
      </c>
      <c r="B3277" s="1">
        <v>45294</v>
      </c>
      <c r="C3277" s="2">
        <f>YEAR(Table2[Order Date])</f>
        <v>2024</v>
      </c>
      <c r="D3277" s="2" t="str">
        <f>TEXT(Table2[Order Date],"mmm")</f>
        <v>Jan</v>
      </c>
      <c r="E3277" t="s">
        <v>6431</v>
      </c>
      <c r="F3277" t="s">
        <v>40</v>
      </c>
      <c r="G3277" t="s">
        <v>50</v>
      </c>
      <c r="H3277" t="str">
        <f>VLOOKUP(Table2[[#This Row],[City]], Table46[], 2, FALSE)</f>
        <v>Maharashtra</v>
      </c>
      <c r="I3277" t="s">
        <v>30</v>
      </c>
      <c r="J3277" t="s">
        <v>65</v>
      </c>
      <c r="K3277" t="s">
        <v>6432</v>
      </c>
      <c r="L3277" s="2">
        <v>3</v>
      </c>
      <c r="M3277" s="11">
        <v>36324</v>
      </c>
      <c r="N3277" s="6">
        <v>5</v>
      </c>
      <c r="O3277" s="4">
        <f>Table2[[#This Row],[Discount]]/100</f>
        <v>0.05</v>
      </c>
      <c r="P3277" s="4" t="str">
        <f>IF(Table2[[#This Row],[Discount%]]=0,"No Discount",
IF(Table2[[#This Row],[Discount%]]&lt;=0.1,"Medium Discount",
IF(Table2[[#This Row],[Discount%]]&lt;=0.2,"High Discount")))</f>
        <v>Medium Discount</v>
      </c>
      <c r="Q3277" s="9">
        <f>(Table2[Unit_Price]*Table2[Quantity])*(Table2[Discount]/100)</f>
        <v>5448.6</v>
      </c>
      <c r="R3277" s="10">
        <v>103523.4</v>
      </c>
      <c r="S3277" s="10">
        <v>12449.98</v>
      </c>
      <c r="T3277" s="4">
        <f>Table2[Profit]/Table2[Sales]</f>
        <v>0.12026247205945709</v>
      </c>
      <c r="U3277" t="s">
        <v>20</v>
      </c>
    </row>
    <row r="3278" spans="1:21" x14ac:dyDescent="0.35">
      <c r="A3278">
        <v>13497</v>
      </c>
      <c r="B3278" s="1">
        <v>45709</v>
      </c>
      <c r="C3278" s="2">
        <f>YEAR(Table2[Order Date])</f>
        <v>2025</v>
      </c>
      <c r="D3278" s="2" t="str">
        <f>TEXT(Table2[Order Date],"mmm")</f>
        <v>Feb</v>
      </c>
      <c r="E3278" t="s">
        <v>6433</v>
      </c>
      <c r="F3278" t="s">
        <v>28</v>
      </c>
      <c r="G3278" t="s">
        <v>29</v>
      </c>
      <c r="H3278" t="str">
        <f>VLOOKUP(Table2[[#This Row],[City]], Table46[], 2, FALSE)</f>
        <v>Bihar</v>
      </c>
      <c r="I3278" t="s">
        <v>24</v>
      </c>
      <c r="J3278" t="s">
        <v>25</v>
      </c>
      <c r="K3278" t="s">
        <v>5699</v>
      </c>
      <c r="L3278" s="2">
        <v>4</v>
      </c>
      <c r="M3278" s="11">
        <v>56206</v>
      </c>
      <c r="N3278" s="6">
        <v>5</v>
      </c>
      <c r="O3278" s="4">
        <f>Table2[[#This Row],[Discount]]/100</f>
        <v>0.05</v>
      </c>
      <c r="P3278" s="4" t="str">
        <f>IF(Table2[[#This Row],[Discount%]]=0,"No Discount",
IF(Table2[[#This Row],[Discount%]]&lt;=0.1,"Medium Discount",
IF(Table2[[#This Row],[Discount%]]&lt;=0.2,"High Discount")))</f>
        <v>Medium Discount</v>
      </c>
      <c r="Q3278" s="9">
        <f>(Table2[Unit_Price]*Table2[Quantity])*(Table2[Discount]/100)</f>
        <v>11241.2</v>
      </c>
      <c r="R3278" s="10">
        <v>213582.8</v>
      </c>
      <c r="S3278" s="10">
        <v>34448.17</v>
      </c>
      <c r="T3278" s="4">
        <f>Table2[Profit]/Table2[Sales]</f>
        <v>0.16128719166524647</v>
      </c>
      <c r="U3278" t="s">
        <v>72</v>
      </c>
    </row>
    <row r="3279" spans="1:21" x14ac:dyDescent="0.35">
      <c r="A3279">
        <v>13498</v>
      </c>
      <c r="B3279" s="1">
        <v>45614</v>
      </c>
      <c r="C3279" s="2">
        <f>YEAR(Table2[Order Date])</f>
        <v>2024</v>
      </c>
      <c r="D3279" s="2" t="str">
        <f>TEXT(Table2[Order Date],"mmm")</f>
        <v>Nov</v>
      </c>
      <c r="E3279" t="s">
        <v>6434</v>
      </c>
      <c r="F3279" t="s">
        <v>15</v>
      </c>
      <c r="G3279" t="s">
        <v>174</v>
      </c>
      <c r="H3279" t="str">
        <f>VLOOKUP(Table2[[#This Row],[City]], Table46[], 2, FALSE)</f>
        <v>Tamil Nadu</v>
      </c>
      <c r="I3279" t="s">
        <v>96</v>
      </c>
      <c r="J3279" t="s">
        <v>138</v>
      </c>
      <c r="K3279" t="s">
        <v>3113</v>
      </c>
      <c r="L3279" s="2">
        <v>4</v>
      </c>
      <c r="M3279" s="11">
        <v>66005</v>
      </c>
      <c r="N3279" s="6">
        <v>5</v>
      </c>
      <c r="O3279" s="4">
        <f>Table2[[#This Row],[Discount]]/100</f>
        <v>0.05</v>
      </c>
      <c r="P3279" s="4" t="str">
        <f>IF(Table2[[#This Row],[Discount%]]=0,"No Discount",
IF(Table2[[#This Row],[Discount%]]&lt;=0.1,"Medium Discount",
IF(Table2[[#This Row],[Discount%]]&lt;=0.2,"High Discount")))</f>
        <v>Medium Discount</v>
      </c>
      <c r="Q3279" s="9">
        <f>(Table2[Unit_Price]*Table2[Quantity])*(Table2[Discount]/100)</f>
        <v>13201</v>
      </c>
      <c r="R3279" s="10">
        <v>250819</v>
      </c>
      <c r="S3279" s="10">
        <v>31432.54</v>
      </c>
      <c r="T3279" s="4">
        <f>Table2[Profit]/Table2[Sales]</f>
        <v>0.12531961294798241</v>
      </c>
      <c r="U3279" t="s">
        <v>38</v>
      </c>
    </row>
    <row r="3280" spans="1:21" x14ac:dyDescent="0.35">
      <c r="A3280">
        <v>13499</v>
      </c>
      <c r="B3280" s="1">
        <v>45886</v>
      </c>
      <c r="C3280" s="2">
        <f>YEAR(Table2[Order Date])</f>
        <v>2025</v>
      </c>
      <c r="D3280" s="2" t="str">
        <f>TEXT(Table2[Order Date],"mmm")</f>
        <v>Aug</v>
      </c>
      <c r="E3280" t="s">
        <v>6435</v>
      </c>
      <c r="F3280" t="s">
        <v>22</v>
      </c>
      <c r="G3280" t="s">
        <v>58</v>
      </c>
      <c r="H3280" t="str">
        <f>VLOOKUP(Table2[[#This Row],[City]], Table46[], 2, FALSE)</f>
        <v>Rajashtan</v>
      </c>
      <c r="I3280" t="s">
        <v>17</v>
      </c>
      <c r="J3280" t="s">
        <v>100</v>
      </c>
      <c r="K3280" t="s">
        <v>6436</v>
      </c>
      <c r="L3280" s="2">
        <v>2</v>
      </c>
      <c r="M3280" s="11">
        <v>47043</v>
      </c>
      <c r="N3280" s="6">
        <v>10</v>
      </c>
      <c r="O3280" s="4">
        <f>Table2[[#This Row],[Discount]]/100</f>
        <v>0.1</v>
      </c>
      <c r="P3280" s="4" t="str">
        <f>IF(Table2[[#This Row],[Discount%]]=0,"No Discount",
IF(Table2[[#This Row],[Discount%]]&lt;=0.1,"Medium Discount",
IF(Table2[[#This Row],[Discount%]]&lt;=0.2,"High Discount")))</f>
        <v>Medium Discount</v>
      </c>
      <c r="Q3280" s="9">
        <f>(Table2[Unit_Price]*Table2[Quantity])*(Table2[Discount]/100)</f>
        <v>9408.6</v>
      </c>
      <c r="R3280" s="10">
        <v>84677.4</v>
      </c>
      <c r="S3280" s="10">
        <v>10268.75</v>
      </c>
      <c r="T3280" s="4">
        <f>Table2[Profit]/Table2[Sales]</f>
        <v>0.12126907533769342</v>
      </c>
      <c r="U3280" t="s">
        <v>33</v>
      </c>
    </row>
    <row r="3281" spans="1:21" x14ac:dyDescent="0.35">
      <c r="A3281">
        <v>13500</v>
      </c>
      <c r="B3281" s="1">
        <v>45232</v>
      </c>
      <c r="C3281" s="2">
        <f>YEAR(Table2[Order Date])</f>
        <v>2023</v>
      </c>
      <c r="D3281" s="2" t="str">
        <f>TEXT(Table2[Order Date],"mmm")</f>
        <v>Nov</v>
      </c>
      <c r="E3281" t="s">
        <v>6437</v>
      </c>
      <c r="F3281" t="s">
        <v>22</v>
      </c>
      <c r="G3281" t="s">
        <v>167</v>
      </c>
      <c r="H3281" t="str">
        <f>VLOOKUP(Table2[[#This Row],[City]], Table46[], 2, FALSE)</f>
        <v>Punjab</v>
      </c>
      <c r="I3281" t="s">
        <v>75</v>
      </c>
      <c r="J3281" t="s">
        <v>76</v>
      </c>
      <c r="K3281" t="s">
        <v>6438</v>
      </c>
      <c r="L3281" s="2">
        <v>3</v>
      </c>
      <c r="M3281" s="11">
        <v>76580</v>
      </c>
      <c r="N3281" s="6">
        <v>10</v>
      </c>
      <c r="O3281" s="4">
        <f>Table2[[#This Row],[Discount]]/100</f>
        <v>0.1</v>
      </c>
      <c r="P3281" s="4" t="str">
        <f>IF(Table2[[#This Row],[Discount%]]=0,"No Discount",
IF(Table2[[#This Row],[Discount%]]&lt;=0.1,"Medium Discount",
IF(Table2[[#This Row],[Discount%]]&lt;=0.2,"High Discount")))</f>
        <v>Medium Discount</v>
      </c>
      <c r="Q3281" s="9">
        <f>(Table2[Unit_Price]*Table2[Quantity])*(Table2[Discount]/100)</f>
        <v>22974</v>
      </c>
      <c r="R3281" s="10">
        <v>206766</v>
      </c>
      <c r="S3281" s="10">
        <v>21263.75</v>
      </c>
      <c r="T3281" s="4">
        <f>Table2[Profit]/Table2[Sales]</f>
        <v>0.10283968350695956</v>
      </c>
      <c r="U3281" t="s">
        <v>38</v>
      </c>
    </row>
    <row r="3282" spans="1:21" x14ac:dyDescent="0.35">
      <c r="A3282">
        <v>13501</v>
      </c>
      <c r="B3282" s="1">
        <v>45782</v>
      </c>
      <c r="C3282" s="2">
        <f>YEAR(Table2[Order Date])</f>
        <v>2025</v>
      </c>
      <c r="D3282" s="2" t="str">
        <f>TEXT(Table2[Order Date],"mmm")</f>
        <v>May</v>
      </c>
      <c r="E3282" t="s">
        <v>6439</v>
      </c>
      <c r="F3282" t="s">
        <v>28</v>
      </c>
      <c r="G3282" t="s">
        <v>114</v>
      </c>
      <c r="H3282" t="str">
        <f>VLOOKUP(Table2[[#This Row],[City]], Table46[], 2, FALSE)</f>
        <v>Jharkhand</v>
      </c>
      <c r="I3282" t="s">
        <v>86</v>
      </c>
      <c r="J3282" t="s">
        <v>296</v>
      </c>
      <c r="K3282" t="s">
        <v>6440</v>
      </c>
      <c r="L3282" s="2">
        <v>4</v>
      </c>
      <c r="M3282" s="11">
        <v>66728</v>
      </c>
      <c r="N3282" s="6">
        <v>0</v>
      </c>
      <c r="O3282" s="4">
        <f>Table2[[#This Row],[Discount]]/100</f>
        <v>0</v>
      </c>
      <c r="P3282" s="4" t="str">
        <f>IF(Table2[[#This Row],[Discount%]]=0,"No Discount",
IF(Table2[[#This Row],[Discount%]]&lt;=0.1,"Medium Discount",
IF(Table2[[#This Row],[Discount%]]&lt;=0.2,"High Discount")))</f>
        <v>No Discount</v>
      </c>
      <c r="Q3282" s="9">
        <f>(Table2[Unit_Price]*Table2[Quantity])*(Table2[Discount]/100)</f>
        <v>0</v>
      </c>
      <c r="R3282" s="10">
        <v>266912</v>
      </c>
      <c r="S3282" s="10">
        <v>63455.49</v>
      </c>
      <c r="T3282" s="4">
        <f>Table2[Profit]/Table2[Sales]</f>
        <v>0.23773936728210046</v>
      </c>
      <c r="U3282" t="s">
        <v>33</v>
      </c>
    </row>
    <row r="3283" spans="1:21" x14ac:dyDescent="0.35">
      <c r="A3283">
        <v>13502</v>
      </c>
      <c r="B3283" s="1">
        <v>45897</v>
      </c>
      <c r="C3283" s="2">
        <f>YEAR(Table2[Order Date])</f>
        <v>2025</v>
      </c>
      <c r="D3283" s="2" t="str">
        <f>TEXT(Table2[Order Date],"mmm")</f>
        <v>Aug</v>
      </c>
      <c r="E3283" t="s">
        <v>6441</v>
      </c>
      <c r="F3283" t="s">
        <v>22</v>
      </c>
      <c r="G3283" t="s">
        <v>74</v>
      </c>
      <c r="H3283" t="str">
        <f>VLOOKUP(Table2[[#This Row],[City]], Table46[], 2, FALSE)</f>
        <v>Chandigarh</v>
      </c>
      <c r="I3283" t="s">
        <v>75</v>
      </c>
      <c r="J3283" t="s">
        <v>204</v>
      </c>
      <c r="K3283" t="s">
        <v>3735</v>
      </c>
      <c r="L3283" s="2">
        <v>2</v>
      </c>
      <c r="M3283" s="11">
        <v>56163</v>
      </c>
      <c r="N3283" s="6">
        <v>20</v>
      </c>
      <c r="O3283" s="4">
        <f>Table2[[#This Row],[Discount]]/100</f>
        <v>0.2</v>
      </c>
      <c r="P3283" s="4" t="str">
        <f>IF(Table2[[#This Row],[Discount%]]=0,"No Discount",
IF(Table2[[#This Row],[Discount%]]&lt;=0.1,"Medium Discount",
IF(Table2[[#This Row],[Discount%]]&lt;=0.2,"High Discount")))</f>
        <v>High Discount</v>
      </c>
      <c r="Q3283" s="9">
        <f>(Table2[Unit_Price]*Table2[Quantity])*(Table2[Discount]/100)</f>
        <v>22465.200000000001</v>
      </c>
      <c r="R3283" s="10">
        <v>89860.800000000003</v>
      </c>
      <c r="S3283" s="10">
        <v>17852.060000000001</v>
      </c>
      <c r="T3283" s="4">
        <f>Table2[Profit]/Table2[Sales]</f>
        <v>0.1986634884176415</v>
      </c>
      <c r="U3283" t="s">
        <v>83</v>
      </c>
    </row>
    <row r="3284" spans="1:21" x14ac:dyDescent="0.35">
      <c r="A3284">
        <v>13503</v>
      </c>
      <c r="B3284" s="1">
        <v>45520</v>
      </c>
      <c r="C3284" s="2">
        <f>YEAR(Table2[Order Date])</f>
        <v>2024</v>
      </c>
      <c r="D3284" s="2" t="str">
        <f>TEXT(Table2[Order Date],"mmm")</f>
        <v>Aug</v>
      </c>
      <c r="E3284" t="s">
        <v>6442</v>
      </c>
      <c r="F3284" t="s">
        <v>22</v>
      </c>
      <c r="G3284" t="s">
        <v>167</v>
      </c>
      <c r="H3284" t="str">
        <f>VLOOKUP(Table2[[#This Row],[City]], Table46[], 2, FALSE)</f>
        <v>Punjab</v>
      </c>
      <c r="I3284" t="s">
        <v>42</v>
      </c>
      <c r="J3284" t="s">
        <v>188</v>
      </c>
      <c r="K3284" t="s">
        <v>5245</v>
      </c>
      <c r="L3284" s="2">
        <v>1</v>
      </c>
      <c r="M3284" s="11">
        <v>35675</v>
      </c>
      <c r="N3284" s="6">
        <v>0</v>
      </c>
      <c r="O3284" s="4">
        <f>Table2[[#This Row],[Discount]]/100</f>
        <v>0</v>
      </c>
      <c r="P3284" s="4" t="str">
        <f>IF(Table2[[#This Row],[Discount%]]=0,"No Discount",
IF(Table2[[#This Row],[Discount%]]&lt;=0.1,"Medium Discount",
IF(Table2[[#This Row],[Discount%]]&lt;=0.2,"High Discount")))</f>
        <v>No Discount</v>
      </c>
      <c r="Q3284" s="9">
        <f>(Table2[Unit_Price]*Table2[Quantity])*(Table2[Discount]/100)</f>
        <v>0</v>
      </c>
      <c r="R3284" s="10">
        <v>35675</v>
      </c>
      <c r="S3284" s="10">
        <v>3406.84</v>
      </c>
      <c r="T3284" s="4">
        <f>Table2[Profit]/Table2[Sales]</f>
        <v>9.5496566222845136E-2</v>
      </c>
      <c r="U3284" t="s">
        <v>38</v>
      </c>
    </row>
    <row r="3285" spans="1:21" x14ac:dyDescent="0.35">
      <c r="A3285">
        <v>13504</v>
      </c>
      <c r="B3285" s="1">
        <v>45301</v>
      </c>
      <c r="C3285" s="2">
        <f>YEAR(Table2[Order Date])</f>
        <v>2024</v>
      </c>
      <c r="D3285" s="2" t="str">
        <f>TEXT(Table2[Order Date],"mmm")</f>
        <v>Jan</v>
      </c>
      <c r="E3285" t="s">
        <v>6443</v>
      </c>
      <c r="F3285" t="s">
        <v>28</v>
      </c>
      <c r="G3285" t="s">
        <v>35</v>
      </c>
      <c r="H3285" t="str">
        <f>VLOOKUP(Table2[[#This Row],[City]], Table46[], 2, FALSE)</f>
        <v>West Bengal</v>
      </c>
      <c r="I3285" t="s">
        <v>69</v>
      </c>
      <c r="J3285" t="s">
        <v>115</v>
      </c>
      <c r="K3285" t="s">
        <v>6444</v>
      </c>
      <c r="L3285" s="2">
        <v>1</v>
      </c>
      <c r="M3285" s="11">
        <v>65651</v>
      </c>
      <c r="N3285" s="6">
        <v>15</v>
      </c>
      <c r="O3285" s="4">
        <f>Table2[[#This Row],[Discount]]/100</f>
        <v>0.15</v>
      </c>
      <c r="P3285" s="4" t="str">
        <f>IF(Table2[[#This Row],[Discount%]]=0,"No Discount",
IF(Table2[[#This Row],[Discount%]]&lt;=0.1,"Medium Discount",
IF(Table2[[#This Row],[Discount%]]&lt;=0.2,"High Discount")))</f>
        <v>High Discount</v>
      </c>
      <c r="Q3285" s="9">
        <f>(Table2[Unit_Price]*Table2[Quantity])*(Table2[Discount]/100)</f>
        <v>9847.65</v>
      </c>
      <c r="R3285" s="10">
        <v>55803.35</v>
      </c>
      <c r="S3285" s="10">
        <v>6949.43</v>
      </c>
      <c r="T3285" s="4">
        <f>Table2[Profit]/Table2[Sales]</f>
        <v>0.12453427975202207</v>
      </c>
      <c r="U3285" t="s">
        <v>33</v>
      </c>
    </row>
    <row r="3286" spans="1:21" x14ac:dyDescent="0.35">
      <c r="A3286">
        <v>13505</v>
      </c>
      <c r="B3286" s="1">
        <v>45682</v>
      </c>
      <c r="C3286" s="2">
        <f>YEAR(Table2[Order Date])</f>
        <v>2025</v>
      </c>
      <c r="D3286" s="2" t="str">
        <f>TEXT(Table2[Order Date],"mmm")</f>
        <v>Jan</v>
      </c>
      <c r="E3286" t="s">
        <v>6445</v>
      </c>
      <c r="F3286" t="s">
        <v>15</v>
      </c>
      <c r="G3286" t="s">
        <v>147</v>
      </c>
      <c r="H3286" t="str">
        <f>VLOOKUP(Table2[[#This Row],[City]], Table46[], 2, FALSE)</f>
        <v>Kerala</v>
      </c>
      <c r="I3286" t="s">
        <v>42</v>
      </c>
      <c r="J3286" t="s">
        <v>51</v>
      </c>
      <c r="K3286" t="s">
        <v>6276</v>
      </c>
      <c r="L3286" s="2">
        <v>4</v>
      </c>
      <c r="M3286" s="11">
        <v>678</v>
      </c>
      <c r="N3286" s="6">
        <v>15</v>
      </c>
      <c r="O3286" s="4">
        <f>Table2[[#This Row],[Discount]]/100</f>
        <v>0.15</v>
      </c>
      <c r="P3286" s="4" t="str">
        <f>IF(Table2[[#This Row],[Discount%]]=0,"No Discount",
IF(Table2[[#This Row],[Discount%]]&lt;=0.1,"Medium Discount",
IF(Table2[[#This Row],[Discount%]]&lt;=0.2,"High Discount")))</f>
        <v>High Discount</v>
      </c>
      <c r="Q3286" s="9">
        <f>(Table2[Unit_Price]*Table2[Quantity])*(Table2[Discount]/100)</f>
        <v>406.8</v>
      </c>
      <c r="R3286" s="10">
        <v>2305.1999999999998</v>
      </c>
      <c r="S3286" s="10">
        <v>563.70000000000005</v>
      </c>
      <c r="T3286" s="4">
        <f>Table2[Profit]/Table2[Sales]</f>
        <v>0.24453409682457058</v>
      </c>
      <c r="U3286" t="s">
        <v>83</v>
      </c>
    </row>
    <row r="3287" spans="1:21" x14ac:dyDescent="0.35">
      <c r="A3287">
        <v>13506</v>
      </c>
      <c r="B3287" s="1">
        <v>45436</v>
      </c>
      <c r="C3287" s="2">
        <f>YEAR(Table2[Order Date])</f>
        <v>2024</v>
      </c>
      <c r="D3287" s="2" t="str">
        <f>TEXT(Table2[Order Date],"mmm")</f>
        <v>May</v>
      </c>
      <c r="E3287" t="s">
        <v>6446</v>
      </c>
      <c r="F3287" t="s">
        <v>28</v>
      </c>
      <c r="G3287" t="s">
        <v>85</v>
      </c>
      <c r="H3287" t="str">
        <f>VLOOKUP(Table2[[#This Row],[City]], Table46[], 2, FALSE)</f>
        <v>Odisha</v>
      </c>
      <c r="I3287" t="s">
        <v>129</v>
      </c>
      <c r="J3287" t="s">
        <v>130</v>
      </c>
      <c r="K3287" t="s">
        <v>4998</v>
      </c>
      <c r="L3287" s="2">
        <v>4</v>
      </c>
      <c r="M3287" s="11">
        <v>45619</v>
      </c>
      <c r="N3287" s="6">
        <v>10</v>
      </c>
      <c r="O3287" s="4">
        <f>Table2[[#This Row],[Discount]]/100</f>
        <v>0.1</v>
      </c>
      <c r="P3287" s="4" t="str">
        <f>IF(Table2[[#This Row],[Discount%]]=0,"No Discount",
IF(Table2[[#This Row],[Discount%]]&lt;=0.1,"Medium Discount",
IF(Table2[[#This Row],[Discount%]]&lt;=0.2,"High Discount")))</f>
        <v>Medium Discount</v>
      </c>
      <c r="Q3287" s="9">
        <f>(Table2[Unit_Price]*Table2[Quantity])*(Table2[Discount]/100)</f>
        <v>18247.600000000002</v>
      </c>
      <c r="R3287" s="10">
        <v>164228.4</v>
      </c>
      <c r="S3287" s="10">
        <v>18957.68</v>
      </c>
      <c r="T3287" s="4">
        <f>Table2[Profit]/Table2[Sales]</f>
        <v>0.11543484561744498</v>
      </c>
      <c r="U3287" t="s">
        <v>20</v>
      </c>
    </row>
    <row r="3288" spans="1:21" x14ac:dyDescent="0.35">
      <c r="A3288">
        <v>13507</v>
      </c>
      <c r="B3288" s="1">
        <v>45273</v>
      </c>
      <c r="C3288" s="2">
        <f>YEAR(Table2[Order Date])</f>
        <v>2023</v>
      </c>
      <c r="D3288" s="2" t="str">
        <f>TEXT(Table2[Order Date],"mmm")</f>
        <v>Dec</v>
      </c>
      <c r="E3288" t="s">
        <v>6447</v>
      </c>
      <c r="F3288" t="s">
        <v>28</v>
      </c>
      <c r="G3288" t="s">
        <v>85</v>
      </c>
      <c r="H3288" t="str">
        <f>VLOOKUP(Table2[[#This Row],[City]], Table46[], 2, FALSE)</f>
        <v>Odisha</v>
      </c>
      <c r="I3288" t="s">
        <v>17</v>
      </c>
      <c r="J3288" t="s">
        <v>111</v>
      </c>
      <c r="K3288" t="s">
        <v>6448</v>
      </c>
      <c r="L3288" s="2">
        <v>5</v>
      </c>
      <c r="M3288" s="11">
        <v>53735</v>
      </c>
      <c r="N3288" s="6">
        <v>10</v>
      </c>
      <c r="O3288" s="4">
        <f>Table2[[#This Row],[Discount]]/100</f>
        <v>0.1</v>
      </c>
      <c r="P3288" s="4" t="str">
        <f>IF(Table2[[#This Row],[Discount%]]=0,"No Discount",
IF(Table2[[#This Row],[Discount%]]&lt;=0.1,"Medium Discount",
IF(Table2[[#This Row],[Discount%]]&lt;=0.2,"High Discount")))</f>
        <v>Medium Discount</v>
      </c>
      <c r="Q3288" s="9">
        <f>(Table2[Unit_Price]*Table2[Quantity])*(Table2[Discount]/100)</f>
        <v>26867.5</v>
      </c>
      <c r="R3288" s="10">
        <v>241807.5</v>
      </c>
      <c r="S3288" s="10">
        <v>25646.51</v>
      </c>
      <c r="T3288" s="4">
        <f>Table2[Profit]/Table2[Sales]</f>
        <v>0.10606168129607228</v>
      </c>
      <c r="U3288" t="s">
        <v>33</v>
      </c>
    </row>
    <row r="3289" spans="1:21" x14ac:dyDescent="0.35">
      <c r="A3289">
        <v>13508</v>
      </c>
      <c r="B3289" s="1">
        <v>45584</v>
      </c>
      <c r="C3289" s="2">
        <f>YEAR(Table2[Order Date])</f>
        <v>2024</v>
      </c>
      <c r="D3289" s="2" t="str">
        <f>TEXT(Table2[Order Date],"mmm")</f>
        <v>Oct</v>
      </c>
      <c r="E3289" t="s">
        <v>6449</v>
      </c>
      <c r="F3289" t="s">
        <v>28</v>
      </c>
      <c r="G3289" t="s">
        <v>85</v>
      </c>
      <c r="H3289" t="str">
        <f>VLOOKUP(Table2[[#This Row],[City]], Table46[], 2, FALSE)</f>
        <v>Odisha</v>
      </c>
      <c r="I3289" t="s">
        <v>17</v>
      </c>
      <c r="J3289" t="s">
        <v>291</v>
      </c>
      <c r="K3289" t="s">
        <v>6450</v>
      </c>
      <c r="L3289" s="2">
        <v>1</v>
      </c>
      <c r="M3289" s="11">
        <v>23199</v>
      </c>
      <c r="N3289" s="6">
        <v>15</v>
      </c>
      <c r="O3289" s="4">
        <f>Table2[[#This Row],[Discount]]/100</f>
        <v>0.15</v>
      </c>
      <c r="P3289" s="4" t="str">
        <f>IF(Table2[[#This Row],[Discount%]]=0,"No Discount",
IF(Table2[[#This Row],[Discount%]]&lt;=0.1,"Medium Discount",
IF(Table2[[#This Row],[Discount%]]&lt;=0.2,"High Discount")))</f>
        <v>High Discount</v>
      </c>
      <c r="Q3289" s="9">
        <f>(Table2[Unit_Price]*Table2[Quantity])*(Table2[Discount]/100)</f>
        <v>3479.85</v>
      </c>
      <c r="R3289" s="10">
        <v>19719.150000000001</v>
      </c>
      <c r="S3289" s="10">
        <v>4085.38</v>
      </c>
      <c r="T3289" s="4">
        <f>Table2[Profit]/Table2[Sales]</f>
        <v>0.20717830129594836</v>
      </c>
      <c r="U3289" t="s">
        <v>38</v>
      </c>
    </row>
    <row r="3290" spans="1:21" x14ac:dyDescent="0.35">
      <c r="A3290">
        <v>13509</v>
      </c>
      <c r="B3290" s="1">
        <v>45452</v>
      </c>
      <c r="C3290" s="2">
        <f>YEAR(Table2[Order Date])</f>
        <v>2024</v>
      </c>
      <c r="D3290" s="2" t="str">
        <f>TEXT(Table2[Order Date],"mmm")</f>
        <v>Jun</v>
      </c>
      <c r="E3290" t="s">
        <v>6451</v>
      </c>
      <c r="F3290" t="s">
        <v>15</v>
      </c>
      <c r="G3290" t="s">
        <v>147</v>
      </c>
      <c r="H3290" t="str">
        <f>VLOOKUP(Table2[[#This Row],[City]], Table46[], 2, FALSE)</f>
        <v>Kerala</v>
      </c>
      <c r="I3290" t="s">
        <v>129</v>
      </c>
      <c r="J3290" t="s">
        <v>130</v>
      </c>
      <c r="K3290" t="s">
        <v>6452</v>
      </c>
      <c r="L3290" s="2">
        <v>3</v>
      </c>
      <c r="M3290" s="11">
        <v>79196</v>
      </c>
      <c r="N3290" s="6">
        <v>0</v>
      </c>
      <c r="O3290" s="4">
        <f>Table2[[#This Row],[Discount]]/100</f>
        <v>0</v>
      </c>
      <c r="P3290" s="4" t="str">
        <f>IF(Table2[[#This Row],[Discount%]]=0,"No Discount",
IF(Table2[[#This Row],[Discount%]]&lt;=0.1,"Medium Discount",
IF(Table2[[#This Row],[Discount%]]&lt;=0.2,"High Discount")))</f>
        <v>No Discount</v>
      </c>
      <c r="Q3290" s="9">
        <f>(Table2[Unit_Price]*Table2[Quantity])*(Table2[Discount]/100)</f>
        <v>0</v>
      </c>
      <c r="R3290" s="10">
        <v>237588</v>
      </c>
      <c r="S3290" s="10">
        <v>51359.05</v>
      </c>
      <c r="T3290" s="4">
        <f>Table2[Profit]/Table2[Sales]</f>
        <v>0.21616853544791825</v>
      </c>
      <c r="U3290" t="s">
        <v>38</v>
      </c>
    </row>
    <row r="3291" spans="1:21" x14ac:dyDescent="0.35">
      <c r="A3291">
        <v>13510</v>
      </c>
      <c r="B3291" s="1">
        <v>45496</v>
      </c>
      <c r="C3291" s="2">
        <f>YEAR(Table2[Order Date])</f>
        <v>2024</v>
      </c>
      <c r="D3291" s="2" t="str">
        <f>TEXT(Table2[Order Date],"mmm")</f>
        <v>Jul</v>
      </c>
      <c r="E3291" t="s">
        <v>6453</v>
      </c>
      <c r="F3291" t="s">
        <v>40</v>
      </c>
      <c r="G3291" t="s">
        <v>110</v>
      </c>
      <c r="H3291" t="str">
        <f>VLOOKUP(Table2[[#This Row],[City]], Table46[], 2, FALSE)</f>
        <v>Gujarat</v>
      </c>
      <c r="I3291" t="s">
        <v>46</v>
      </c>
      <c r="J3291" t="s">
        <v>47</v>
      </c>
      <c r="K3291" t="s">
        <v>1443</v>
      </c>
      <c r="L3291" s="2">
        <v>2</v>
      </c>
      <c r="M3291" s="11">
        <v>64973</v>
      </c>
      <c r="N3291" s="6">
        <v>5</v>
      </c>
      <c r="O3291" s="4">
        <f>Table2[[#This Row],[Discount]]/100</f>
        <v>0.05</v>
      </c>
      <c r="P3291" s="4" t="str">
        <f>IF(Table2[[#This Row],[Discount%]]=0,"No Discount",
IF(Table2[[#This Row],[Discount%]]&lt;=0.1,"Medium Discount",
IF(Table2[[#This Row],[Discount%]]&lt;=0.2,"High Discount")))</f>
        <v>Medium Discount</v>
      </c>
      <c r="Q3291" s="9">
        <f>(Table2[Unit_Price]*Table2[Quantity])*(Table2[Discount]/100)</f>
        <v>6497.3</v>
      </c>
      <c r="R3291" s="10">
        <v>123448.7</v>
      </c>
      <c r="S3291" s="10">
        <v>14448.41</v>
      </c>
      <c r="T3291" s="4">
        <f>Table2[Profit]/Table2[Sales]</f>
        <v>0.11703979061747917</v>
      </c>
      <c r="U3291" t="s">
        <v>33</v>
      </c>
    </row>
    <row r="3292" spans="1:21" x14ac:dyDescent="0.35">
      <c r="A3292">
        <v>13511</v>
      </c>
      <c r="B3292" s="1">
        <v>45396</v>
      </c>
      <c r="C3292" s="2">
        <f>YEAR(Table2[Order Date])</f>
        <v>2024</v>
      </c>
      <c r="D3292" s="2" t="str">
        <f>TEXT(Table2[Order Date],"mmm")</f>
        <v>Apr</v>
      </c>
      <c r="E3292" t="s">
        <v>6454</v>
      </c>
      <c r="F3292" t="s">
        <v>28</v>
      </c>
      <c r="G3292" t="s">
        <v>144</v>
      </c>
      <c r="H3292" t="str">
        <f>VLOOKUP(Table2[[#This Row],[City]], Table46[], 2, FALSE)</f>
        <v>Assam</v>
      </c>
      <c r="I3292" t="s">
        <v>24</v>
      </c>
      <c r="J3292" t="s">
        <v>59</v>
      </c>
      <c r="K3292" t="s">
        <v>2636</v>
      </c>
      <c r="L3292" s="2">
        <v>2</v>
      </c>
      <c r="M3292" s="11">
        <v>35562</v>
      </c>
      <c r="N3292" s="6">
        <v>20</v>
      </c>
      <c r="O3292" s="4">
        <f>Table2[[#This Row],[Discount]]/100</f>
        <v>0.2</v>
      </c>
      <c r="P3292" s="4" t="str">
        <f>IF(Table2[[#This Row],[Discount%]]=0,"No Discount",
IF(Table2[[#This Row],[Discount%]]&lt;=0.1,"Medium Discount",
IF(Table2[[#This Row],[Discount%]]&lt;=0.2,"High Discount")))</f>
        <v>High Discount</v>
      </c>
      <c r="Q3292" s="9">
        <f>(Table2[Unit_Price]*Table2[Quantity])*(Table2[Discount]/100)</f>
        <v>14224.800000000001</v>
      </c>
      <c r="R3292" s="10">
        <v>56899.199999999997</v>
      </c>
      <c r="S3292" s="10">
        <v>10231.06</v>
      </c>
      <c r="T3292" s="4">
        <f>Table2[Profit]/Table2[Sales]</f>
        <v>0.17981026095270233</v>
      </c>
      <c r="U3292" t="s">
        <v>33</v>
      </c>
    </row>
    <row r="3293" spans="1:21" x14ac:dyDescent="0.35">
      <c r="A3293">
        <v>13512</v>
      </c>
      <c r="B3293" s="1">
        <v>45631</v>
      </c>
      <c r="C3293" s="2">
        <f>YEAR(Table2[Order Date])</f>
        <v>2024</v>
      </c>
      <c r="D3293" s="2" t="str">
        <f>TEXT(Table2[Order Date],"mmm")</f>
        <v>Dec</v>
      </c>
      <c r="E3293" t="s">
        <v>6455</v>
      </c>
      <c r="F3293" t="s">
        <v>28</v>
      </c>
      <c r="G3293" t="s">
        <v>114</v>
      </c>
      <c r="H3293" t="str">
        <f>VLOOKUP(Table2[[#This Row],[City]], Table46[], 2, FALSE)</f>
        <v>Jharkhand</v>
      </c>
      <c r="I3293" t="s">
        <v>86</v>
      </c>
      <c r="J3293" t="s">
        <v>90</v>
      </c>
      <c r="K3293" t="s">
        <v>6456</v>
      </c>
      <c r="L3293" s="2">
        <v>4</v>
      </c>
      <c r="M3293" s="11">
        <v>71480</v>
      </c>
      <c r="N3293" s="6">
        <v>5</v>
      </c>
      <c r="O3293" s="4">
        <f>Table2[[#This Row],[Discount]]/100</f>
        <v>0.05</v>
      </c>
      <c r="P3293" s="4" t="str">
        <f>IF(Table2[[#This Row],[Discount%]]=0,"No Discount",
IF(Table2[[#This Row],[Discount%]]&lt;=0.1,"Medium Discount",
IF(Table2[[#This Row],[Discount%]]&lt;=0.2,"High Discount")))</f>
        <v>Medium Discount</v>
      </c>
      <c r="Q3293" s="9">
        <f>(Table2[Unit_Price]*Table2[Quantity])*(Table2[Discount]/100)</f>
        <v>14296</v>
      </c>
      <c r="R3293" s="10">
        <v>271624</v>
      </c>
      <c r="S3293" s="10">
        <v>59618</v>
      </c>
      <c r="T3293" s="4">
        <f>Table2[Profit]/Table2[Sales]</f>
        <v>0.2194872323506023</v>
      </c>
      <c r="U3293" t="s">
        <v>33</v>
      </c>
    </row>
    <row r="3294" spans="1:21" x14ac:dyDescent="0.35">
      <c r="A3294">
        <v>13513</v>
      </c>
      <c r="B3294" s="1">
        <v>45765</v>
      </c>
      <c r="C3294" s="2">
        <f>YEAR(Table2[Order Date])</f>
        <v>2025</v>
      </c>
      <c r="D3294" s="2" t="str">
        <f>TEXT(Table2[Order Date],"mmm")</f>
        <v>Apr</v>
      </c>
      <c r="E3294" t="s">
        <v>6457</v>
      </c>
      <c r="F3294" t="s">
        <v>28</v>
      </c>
      <c r="G3294" t="s">
        <v>85</v>
      </c>
      <c r="H3294" t="str">
        <f>VLOOKUP(Table2[[#This Row],[City]], Table46[], 2, FALSE)</f>
        <v>Odisha</v>
      </c>
      <c r="I3294" t="s">
        <v>129</v>
      </c>
      <c r="J3294" t="s">
        <v>159</v>
      </c>
      <c r="K3294" t="s">
        <v>365</v>
      </c>
      <c r="L3294" s="2">
        <v>5</v>
      </c>
      <c r="M3294" s="11">
        <v>32476</v>
      </c>
      <c r="N3294" s="6">
        <v>10</v>
      </c>
      <c r="O3294" s="4">
        <f>Table2[[#This Row],[Discount]]/100</f>
        <v>0.1</v>
      </c>
      <c r="P3294" s="4" t="str">
        <f>IF(Table2[[#This Row],[Discount%]]=0,"No Discount",
IF(Table2[[#This Row],[Discount%]]&lt;=0.1,"Medium Discount",
IF(Table2[[#This Row],[Discount%]]&lt;=0.2,"High Discount")))</f>
        <v>Medium Discount</v>
      </c>
      <c r="Q3294" s="9">
        <f>(Table2[Unit_Price]*Table2[Quantity])*(Table2[Discount]/100)</f>
        <v>16238</v>
      </c>
      <c r="R3294" s="10">
        <v>146142</v>
      </c>
      <c r="S3294" s="10">
        <v>31297.64</v>
      </c>
      <c r="T3294" s="4">
        <f>Table2[Profit]/Table2[Sales]</f>
        <v>0.21415910552750064</v>
      </c>
      <c r="U3294" t="s">
        <v>38</v>
      </c>
    </row>
    <row r="3295" spans="1:21" x14ac:dyDescent="0.35">
      <c r="A3295">
        <v>13514</v>
      </c>
      <c r="B3295" s="1">
        <v>45886</v>
      </c>
      <c r="C3295" s="2">
        <f>YEAR(Table2[Order Date])</f>
        <v>2025</v>
      </c>
      <c r="D3295" s="2" t="str">
        <f>TEXT(Table2[Order Date],"mmm")</f>
        <v>Aug</v>
      </c>
      <c r="E3295" t="s">
        <v>6458</v>
      </c>
      <c r="F3295" t="s">
        <v>15</v>
      </c>
      <c r="G3295" t="s">
        <v>147</v>
      </c>
      <c r="H3295" t="str">
        <f>VLOOKUP(Table2[[#This Row],[City]], Table46[], 2, FALSE)</f>
        <v>Kerala</v>
      </c>
      <c r="I3295" t="s">
        <v>75</v>
      </c>
      <c r="J3295" t="s">
        <v>76</v>
      </c>
      <c r="K3295" t="s">
        <v>6459</v>
      </c>
      <c r="L3295" s="2">
        <v>5</v>
      </c>
      <c r="M3295" s="11">
        <v>55702</v>
      </c>
      <c r="N3295" s="6">
        <v>0</v>
      </c>
      <c r="O3295" s="4">
        <f>Table2[[#This Row],[Discount]]/100</f>
        <v>0</v>
      </c>
      <c r="P3295" s="4" t="str">
        <f>IF(Table2[[#This Row],[Discount%]]=0,"No Discount",
IF(Table2[[#This Row],[Discount%]]&lt;=0.1,"Medium Discount",
IF(Table2[[#This Row],[Discount%]]&lt;=0.2,"High Discount")))</f>
        <v>No Discount</v>
      </c>
      <c r="Q3295" s="9">
        <f>(Table2[Unit_Price]*Table2[Quantity])*(Table2[Discount]/100)</f>
        <v>0</v>
      </c>
      <c r="R3295" s="10">
        <v>278510</v>
      </c>
      <c r="S3295" s="10">
        <v>37498.639999999999</v>
      </c>
      <c r="T3295" s="4">
        <f>Table2[Profit]/Table2[Sales]</f>
        <v>0.13464019245269471</v>
      </c>
      <c r="U3295" t="s">
        <v>20</v>
      </c>
    </row>
    <row r="3296" spans="1:21" x14ac:dyDescent="0.35">
      <c r="A3296">
        <v>13515</v>
      </c>
      <c r="B3296" s="1">
        <v>45388</v>
      </c>
      <c r="C3296" s="2">
        <f>YEAR(Table2[Order Date])</f>
        <v>2024</v>
      </c>
      <c r="D3296" s="2" t="str">
        <f>TEXT(Table2[Order Date],"mmm")</f>
        <v>Apr</v>
      </c>
      <c r="E3296" t="s">
        <v>6460</v>
      </c>
      <c r="F3296" t="s">
        <v>40</v>
      </c>
      <c r="G3296" t="s">
        <v>41</v>
      </c>
      <c r="H3296" t="str">
        <f>VLOOKUP(Table2[[#This Row],[City]], Table46[], 2, FALSE)</f>
        <v>Maharashtra</v>
      </c>
      <c r="I3296" t="s">
        <v>69</v>
      </c>
      <c r="J3296" t="s">
        <v>151</v>
      </c>
      <c r="K3296" t="s">
        <v>6461</v>
      </c>
      <c r="L3296" s="2">
        <v>4</v>
      </c>
      <c r="M3296" s="11">
        <v>3573</v>
      </c>
      <c r="N3296" s="6">
        <v>20</v>
      </c>
      <c r="O3296" s="4">
        <f>Table2[[#This Row],[Discount]]/100</f>
        <v>0.2</v>
      </c>
      <c r="P3296" s="4" t="str">
        <f>IF(Table2[[#This Row],[Discount%]]=0,"No Discount",
IF(Table2[[#This Row],[Discount%]]&lt;=0.1,"Medium Discount",
IF(Table2[[#This Row],[Discount%]]&lt;=0.2,"High Discount")))</f>
        <v>High Discount</v>
      </c>
      <c r="Q3296" s="9">
        <f>(Table2[Unit_Price]*Table2[Quantity])*(Table2[Discount]/100)</f>
        <v>2858.4</v>
      </c>
      <c r="R3296" s="10">
        <v>11433.6</v>
      </c>
      <c r="S3296" s="10">
        <v>2047.15</v>
      </c>
      <c r="T3296" s="4">
        <f>Table2[Profit]/Table2[Sales]</f>
        <v>0.17904684438846907</v>
      </c>
      <c r="U3296" t="s">
        <v>38</v>
      </c>
    </row>
    <row r="3297" spans="1:21" x14ac:dyDescent="0.35">
      <c r="A3297">
        <v>13516</v>
      </c>
      <c r="B3297" s="1">
        <v>45447</v>
      </c>
      <c r="C3297" s="2">
        <f>YEAR(Table2[Order Date])</f>
        <v>2024</v>
      </c>
      <c r="D3297" s="2" t="str">
        <f>TEXT(Table2[Order Date],"mmm")</f>
        <v>Jun</v>
      </c>
      <c r="E3297" t="s">
        <v>6462</v>
      </c>
      <c r="F3297" t="s">
        <v>40</v>
      </c>
      <c r="G3297" t="s">
        <v>50</v>
      </c>
      <c r="H3297" t="str">
        <f>VLOOKUP(Table2[[#This Row],[City]], Table46[], 2, FALSE)</f>
        <v>Maharashtra</v>
      </c>
      <c r="I3297" t="s">
        <v>17</v>
      </c>
      <c r="J3297" t="s">
        <v>100</v>
      </c>
      <c r="K3297" t="s">
        <v>6463</v>
      </c>
      <c r="L3297" s="2">
        <v>5</v>
      </c>
      <c r="M3297" s="11">
        <v>30093</v>
      </c>
      <c r="N3297" s="6">
        <v>5</v>
      </c>
      <c r="O3297" s="4">
        <f>Table2[[#This Row],[Discount]]/100</f>
        <v>0.05</v>
      </c>
      <c r="P3297" s="4" t="str">
        <f>IF(Table2[[#This Row],[Discount%]]=0,"No Discount",
IF(Table2[[#This Row],[Discount%]]&lt;=0.1,"Medium Discount",
IF(Table2[[#This Row],[Discount%]]&lt;=0.2,"High Discount")))</f>
        <v>Medium Discount</v>
      </c>
      <c r="Q3297" s="9">
        <f>(Table2[Unit_Price]*Table2[Quantity])*(Table2[Discount]/100)</f>
        <v>7523.25</v>
      </c>
      <c r="R3297" s="10">
        <v>142941.75</v>
      </c>
      <c r="S3297" s="10">
        <v>30301.73</v>
      </c>
      <c r="T3297" s="4">
        <f>Table2[Profit]/Table2[Sales]</f>
        <v>0.21198656095927187</v>
      </c>
      <c r="U3297" t="s">
        <v>33</v>
      </c>
    </row>
    <row r="3298" spans="1:21" x14ac:dyDescent="0.35">
      <c r="A3298">
        <v>13517</v>
      </c>
      <c r="B3298" s="1">
        <v>45733</v>
      </c>
      <c r="C3298" s="2">
        <f>YEAR(Table2[Order Date])</f>
        <v>2025</v>
      </c>
      <c r="D3298" s="2" t="str">
        <f>TEXT(Table2[Order Date],"mmm")</f>
        <v>Mar</v>
      </c>
      <c r="E3298" t="s">
        <v>6464</v>
      </c>
      <c r="F3298" t="s">
        <v>22</v>
      </c>
      <c r="G3298" t="s">
        <v>23</v>
      </c>
      <c r="H3298" t="str">
        <f>VLOOKUP(Table2[[#This Row],[City]], Table46[], 2, FALSE)</f>
        <v>Delhi</v>
      </c>
      <c r="I3298" t="s">
        <v>30</v>
      </c>
      <c r="J3298" t="s">
        <v>31</v>
      </c>
      <c r="K3298" t="s">
        <v>6465</v>
      </c>
      <c r="L3298" s="2">
        <v>2</v>
      </c>
      <c r="M3298" s="11">
        <v>43958</v>
      </c>
      <c r="N3298" s="6">
        <v>15</v>
      </c>
      <c r="O3298" s="4">
        <f>Table2[[#This Row],[Discount]]/100</f>
        <v>0.15</v>
      </c>
      <c r="P3298" s="4" t="str">
        <f>IF(Table2[[#This Row],[Discount%]]=0,"No Discount",
IF(Table2[[#This Row],[Discount%]]&lt;=0.1,"Medium Discount",
IF(Table2[[#This Row],[Discount%]]&lt;=0.2,"High Discount")))</f>
        <v>High Discount</v>
      </c>
      <c r="Q3298" s="9">
        <f>(Table2[Unit_Price]*Table2[Quantity])*(Table2[Discount]/100)</f>
        <v>13187.4</v>
      </c>
      <c r="R3298" s="10">
        <v>74728.600000000006</v>
      </c>
      <c r="S3298" s="10">
        <v>6562.54</v>
      </c>
      <c r="T3298" s="4">
        <f>Table2[Profit]/Table2[Sales]</f>
        <v>8.7818318555412514E-2</v>
      </c>
      <c r="U3298" t="s">
        <v>33</v>
      </c>
    </row>
    <row r="3299" spans="1:21" x14ac:dyDescent="0.35">
      <c r="A3299">
        <v>13519</v>
      </c>
      <c r="B3299" s="1">
        <v>45810</v>
      </c>
      <c r="C3299" s="2">
        <f>YEAR(Table2[Order Date])</f>
        <v>2025</v>
      </c>
      <c r="D3299" s="2" t="str">
        <f>TEXT(Table2[Order Date],"mmm")</f>
        <v>Jun</v>
      </c>
      <c r="E3299" t="s">
        <v>6466</v>
      </c>
      <c r="F3299" t="s">
        <v>40</v>
      </c>
      <c r="G3299" t="s">
        <v>110</v>
      </c>
      <c r="H3299" t="str">
        <f>VLOOKUP(Table2[[#This Row],[City]], Table46[], 2, FALSE)</f>
        <v>Gujarat</v>
      </c>
      <c r="I3299" t="s">
        <v>30</v>
      </c>
      <c r="J3299" t="s">
        <v>227</v>
      </c>
      <c r="K3299" t="s">
        <v>6467</v>
      </c>
      <c r="L3299" s="2">
        <v>3</v>
      </c>
      <c r="M3299" s="11">
        <v>32993</v>
      </c>
      <c r="N3299" s="6">
        <v>15</v>
      </c>
      <c r="O3299" s="4">
        <f>Table2[[#This Row],[Discount]]/100</f>
        <v>0.15</v>
      </c>
      <c r="P3299" s="4" t="str">
        <f>IF(Table2[[#This Row],[Discount%]]=0,"No Discount",
IF(Table2[[#This Row],[Discount%]]&lt;=0.1,"Medium Discount",
IF(Table2[[#This Row],[Discount%]]&lt;=0.2,"High Discount")))</f>
        <v>High Discount</v>
      </c>
      <c r="Q3299" s="9">
        <f>(Table2[Unit_Price]*Table2[Quantity])*(Table2[Discount]/100)</f>
        <v>14846.849999999999</v>
      </c>
      <c r="R3299" s="10">
        <v>84132.15</v>
      </c>
      <c r="S3299" s="10">
        <v>11182.66</v>
      </c>
      <c r="T3299" s="4">
        <f>Table2[Profit]/Table2[Sales]</f>
        <v>0.1329177965854908</v>
      </c>
      <c r="U3299" t="s">
        <v>38</v>
      </c>
    </row>
    <row r="3300" spans="1:21" x14ac:dyDescent="0.35">
      <c r="A3300">
        <v>13520</v>
      </c>
      <c r="B3300" s="1">
        <v>45306</v>
      </c>
      <c r="C3300" s="2">
        <f>YEAR(Table2[Order Date])</f>
        <v>2024</v>
      </c>
      <c r="D3300" s="2" t="str">
        <f>TEXT(Table2[Order Date],"mmm")</f>
        <v>Jan</v>
      </c>
      <c r="E3300" t="s">
        <v>6468</v>
      </c>
      <c r="F3300" t="s">
        <v>15</v>
      </c>
      <c r="G3300" t="s">
        <v>174</v>
      </c>
      <c r="H3300" t="str">
        <f>VLOOKUP(Table2[[#This Row],[City]], Table46[], 2, FALSE)</f>
        <v>Tamil Nadu</v>
      </c>
      <c r="I3300" t="s">
        <v>30</v>
      </c>
      <c r="J3300" t="s">
        <v>227</v>
      </c>
      <c r="K3300" t="s">
        <v>6469</v>
      </c>
      <c r="L3300" s="2">
        <v>1</v>
      </c>
      <c r="M3300" s="11">
        <v>468</v>
      </c>
      <c r="N3300" s="6">
        <v>20</v>
      </c>
      <c r="O3300" s="4">
        <f>Table2[[#This Row],[Discount]]/100</f>
        <v>0.2</v>
      </c>
      <c r="P3300" s="4" t="str">
        <f>IF(Table2[[#This Row],[Discount%]]=0,"No Discount",
IF(Table2[[#This Row],[Discount%]]&lt;=0.1,"Medium Discount",
IF(Table2[[#This Row],[Discount%]]&lt;=0.2,"High Discount")))</f>
        <v>High Discount</v>
      </c>
      <c r="Q3300" s="9">
        <f>(Table2[Unit_Price]*Table2[Quantity])*(Table2[Discount]/100)</f>
        <v>93.600000000000009</v>
      </c>
      <c r="R3300" s="10">
        <v>374.4</v>
      </c>
      <c r="S3300" s="10">
        <v>44.57</v>
      </c>
      <c r="T3300" s="4">
        <f>Table2[Profit]/Table2[Sales]</f>
        <v>0.11904380341880343</v>
      </c>
      <c r="U3300" t="s">
        <v>20</v>
      </c>
    </row>
    <row r="3301" spans="1:21" x14ac:dyDescent="0.35">
      <c r="A3301">
        <v>13522</v>
      </c>
      <c r="B3301" s="1">
        <v>45899</v>
      </c>
      <c r="C3301" s="2">
        <f>YEAR(Table2[Order Date])</f>
        <v>2025</v>
      </c>
      <c r="D3301" s="2" t="str">
        <f>TEXT(Table2[Order Date],"mmm")</f>
        <v>Aug</v>
      </c>
      <c r="E3301" t="s">
        <v>6471</v>
      </c>
      <c r="F3301" t="s">
        <v>40</v>
      </c>
      <c r="G3301" t="s">
        <v>62</v>
      </c>
      <c r="H3301" t="str">
        <f>VLOOKUP(Table2[[#This Row],[City]], Table46[], 2, FALSE)</f>
        <v>Goa</v>
      </c>
      <c r="I3301" t="s">
        <v>75</v>
      </c>
      <c r="J3301" t="s">
        <v>76</v>
      </c>
      <c r="K3301" t="s">
        <v>6472</v>
      </c>
      <c r="L3301" s="2">
        <v>1</v>
      </c>
      <c r="M3301" s="11">
        <v>19302</v>
      </c>
      <c r="N3301" s="6">
        <v>10</v>
      </c>
      <c r="O3301" s="4">
        <f>Table2[[#This Row],[Discount]]/100</f>
        <v>0.1</v>
      </c>
      <c r="P3301" s="4" t="str">
        <f>IF(Table2[[#This Row],[Discount%]]=0,"No Discount",
IF(Table2[[#This Row],[Discount%]]&lt;=0.1,"Medium Discount",
IF(Table2[[#This Row],[Discount%]]&lt;=0.2,"High Discount")))</f>
        <v>Medium Discount</v>
      </c>
      <c r="Q3301" s="9">
        <f>(Table2[Unit_Price]*Table2[Quantity])*(Table2[Discount]/100)</f>
        <v>1930.2</v>
      </c>
      <c r="R3301" s="10">
        <v>17371.8</v>
      </c>
      <c r="S3301" s="10">
        <v>1821.16</v>
      </c>
      <c r="T3301" s="4">
        <f>Table2[Profit]/Table2[Sales]</f>
        <v>0.10483427163563938</v>
      </c>
      <c r="U3301" t="s">
        <v>83</v>
      </c>
    </row>
    <row r="3302" spans="1:21" x14ac:dyDescent="0.35">
      <c r="A3302">
        <v>13523</v>
      </c>
      <c r="B3302" s="1">
        <v>45711</v>
      </c>
      <c r="C3302" s="2">
        <f>YEAR(Table2[Order Date])</f>
        <v>2025</v>
      </c>
      <c r="D3302" s="2" t="str">
        <f>TEXT(Table2[Order Date],"mmm")</f>
        <v>Feb</v>
      </c>
      <c r="E3302" t="s">
        <v>6473</v>
      </c>
      <c r="F3302" t="s">
        <v>15</v>
      </c>
      <c r="G3302" t="s">
        <v>147</v>
      </c>
      <c r="H3302" t="str">
        <f>VLOOKUP(Table2[[#This Row],[City]], Table46[], 2, FALSE)</f>
        <v>Kerala</v>
      </c>
      <c r="I3302" t="s">
        <v>24</v>
      </c>
      <c r="J3302" t="s">
        <v>25</v>
      </c>
      <c r="K3302" t="s">
        <v>6474</v>
      </c>
      <c r="L3302" s="2">
        <v>1</v>
      </c>
      <c r="M3302" s="11">
        <v>7433</v>
      </c>
      <c r="N3302" s="6">
        <v>15</v>
      </c>
      <c r="O3302" s="4">
        <f>Table2[[#This Row],[Discount]]/100</f>
        <v>0.15</v>
      </c>
      <c r="P3302" s="4" t="str">
        <f>IF(Table2[[#This Row],[Discount%]]=0,"No Discount",
IF(Table2[[#This Row],[Discount%]]&lt;=0.1,"Medium Discount",
IF(Table2[[#This Row],[Discount%]]&lt;=0.2,"High Discount")))</f>
        <v>High Discount</v>
      </c>
      <c r="Q3302" s="9">
        <f>(Table2[Unit_Price]*Table2[Quantity])*(Table2[Discount]/100)</f>
        <v>1114.95</v>
      </c>
      <c r="R3302" s="10">
        <v>6318.05</v>
      </c>
      <c r="S3302" s="10">
        <v>917.93</v>
      </c>
      <c r="T3302" s="4">
        <f>Table2[Profit]/Table2[Sales]</f>
        <v>0.1452869160579609</v>
      </c>
      <c r="U3302" t="s">
        <v>83</v>
      </c>
    </row>
    <row r="3303" spans="1:21" x14ac:dyDescent="0.35">
      <c r="A3303">
        <v>13524</v>
      </c>
      <c r="B3303" s="1">
        <v>45682</v>
      </c>
      <c r="C3303" s="2">
        <f>YEAR(Table2[Order Date])</f>
        <v>2025</v>
      </c>
      <c r="D3303" s="2" t="str">
        <f>TEXT(Table2[Order Date],"mmm")</f>
        <v>Jan</v>
      </c>
      <c r="E3303" t="s">
        <v>6475</v>
      </c>
      <c r="F3303" t="s">
        <v>15</v>
      </c>
      <c r="G3303" t="s">
        <v>93</v>
      </c>
      <c r="H3303" t="str">
        <f>VLOOKUP(Table2[[#This Row],[City]], Table46[], 2, FALSE)</f>
        <v>Tamil Nadu</v>
      </c>
      <c r="I3303" t="s">
        <v>75</v>
      </c>
      <c r="J3303" t="s">
        <v>76</v>
      </c>
      <c r="K3303" t="s">
        <v>6476</v>
      </c>
      <c r="L3303" s="2">
        <v>4</v>
      </c>
      <c r="M3303" s="11">
        <v>19891</v>
      </c>
      <c r="N3303" s="6">
        <v>10</v>
      </c>
      <c r="O3303" s="4">
        <f>Table2[[#This Row],[Discount]]/100</f>
        <v>0.1</v>
      </c>
      <c r="P3303" s="4" t="str">
        <f>IF(Table2[[#This Row],[Discount%]]=0,"No Discount",
IF(Table2[[#This Row],[Discount%]]&lt;=0.1,"Medium Discount",
IF(Table2[[#This Row],[Discount%]]&lt;=0.2,"High Discount")))</f>
        <v>Medium Discount</v>
      </c>
      <c r="Q3303" s="9">
        <f>(Table2[Unit_Price]*Table2[Quantity])*(Table2[Discount]/100)</f>
        <v>7956.4000000000005</v>
      </c>
      <c r="R3303" s="10">
        <v>71607.600000000006</v>
      </c>
      <c r="S3303" s="10">
        <v>4022.44</v>
      </c>
      <c r="T3303" s="4">
        <f>Table2[Profit]/Table2[Sales]</f>
        <v>5.6173367072768807E-2</v>
      </c>
      <c r="U3303" t="s">
        <v>33</v>
      </c>
    </row>
    <row r="3304" spans="1:21" x14ac:dyDescent="0.35">
      <c r="A3304">
        <v>13525</v>
      </c>
      <c r="B3304" s="1">
        <v>45208</v>
      </c>
      <c r="C3304" s="2">
        <f>YEAR(Table2[Order Date])</f>
        <v>2023</v>
      </c>
      <c r="D3304" s="2" t="str">
        <f>TEXT(Table2[Order Date],"mmm")</f>
        <v>Oct</v>
      </c>
      <c r="E3304" t="s">
        <v>6477</v>
      </c>
      <c r="F3304" t="s">
        <v>22</v>
      </c>
      <c r="G3304" t="s">
        <v>74</v>
      </c>
      <c r="H3304" t="str">
        <f>VLOOKUP(Table2[[#This Row],[City]], Table46[], 2, FALSE)</f>
        <v>Chandigarh</v>
      </c>
      <c r="I3304" t="s">
        <v>86</v>
      </c>
      <c r="J3304" t="s">
        <v>90</v>
      </c>
      <c r="K3304" t="s">
        <v>6478</v>
      </c>
      <c r="L3304" s="2">
        <v>1</v>
      </c>
      <c r="M3304" s="11">
        <v>16448</v>
      </c>
      <c r="N3304" s="6">
        <v>20</v>
      </c>
      <c r="O3304" s="4">
        <f>Table2[[#This Row],[Discount]]/100</f>
        <v>0.2</v>
      </c>
      <c r="P3304" s="4" t="str">
        <f>IF(Table2[[#This Row],[Discount%]]=0,"No Discount",
IF(Table2[[#This Row],[Discount%]]&lt;=0.1,"Medium Discount",
IF(Table2[[#This Row],[Discount%]]&lt;=0.2,"High Discount")))</f>
        <v>High Discount</v>
      </c>
      <c r="Q3304" s="9">
        <f>(Table2[Unit_Price]*Table2[Quantity])*(Table2[Discount]/100)</f>
        <v>3289.6000000000004</v>
      </c>
      <c r="R3304" s="10">
        <v>13158.4</v>
      </c>
      <c r="S3304" s="10">
        <v>2993.92</v>
      </c>
      <c r="T3304" s="4">
        <f>Table2[Profit]/Table2[Sales]</f>
        <v>0.22752918287937746</v>
      </c>
      <c r="U3304" t="s">
        <v>20</v>
      </c>
    </row>
    <row r="3305" spans="1:21" x14ac:dyDescent="0.35">
      <c r="A3305">
        <v>13526</v>
      </c>
      <c r="B3305" s="1">
        <v>45868</v>
      </c>
      <c r="C3305" s="2">
        <f>YEAR(Table2[Order Date])</f>
        <v>2025</v>
      </c>
      <c r="D3305" s="2" t="str">
        <f>TEXT(Table2[Order Date],"mmm")</f>
        <v>Jul</v>
      </c>
      <c r="E3305" t="s">
        <v>6479</v>
      </c>
      <c r="F3305" t="s">
        <v>22</v>
      </c>
      <c r="G3305" t="s">
        <v>167</v>
      </c>
      <c r="H3305" t="str">
        <f>VLOOKUP(Table2[[#This Row],[City]], Table46[], 2, FALSE)</f>
        <v>Punjab</v>
      </c>
      <c r="I3305" t="s">
        <v>42</v>
      </c>
      <c r="J3305" t="s">
        <v>51</v>
      </c>
      <c r="K3305" t="s">
        <v>6480</v>
      </c>
      <c r="L3305" s="2">
        <v>3</v>
      </c>
      <c r="M3305" s="11">
        <v>61597</v>
      </c>
      <c r="N3305" s="6">
        <v>15</v>
      </c>
      <c r="O3305" s="4">
        <f>Table2[[#This Row],[Discount]]/100</f>
        <v>0.15</v>
      </c>
      <c r="P3305" s="4" t="str">
        <f>IF(Table2[[#This Row],[Discount%]]=0,"No Discount",
IF(Table2[[#This Row],[Discount%]]&lt;=0.1,"Medium Discount",
IF(Table2[[#This Row],[Discount%]]&lt;=0.2,"High Discount")))</f>
        <v>High Discount</v>
      </c>
      <c r="Q3305" s="9">
        <f>(Table2[Unit_Price]*Table2[Quantity])*(Table2[Discount]/100)</f>
        <v>27718.649999999998</v>
      </c>
      <c r="R3305" s="10">
        <v>157072.35</v>
      </c>
      <c r="S3305" s="10">
        <v>19409.349999999999</v>
      </c>
      <c r="T3305" s="4">
        <f>Table2[Profit]/Table2[Sales]</f>
        <v>0.12356948883746884</v>
      </c>
      <c r="U3305" t="s">
        <v>72</v>
      </c>
    </row>
    <row r="3306" spans="1:21" x14ac:dyDescent="0.35">
      <c r="A3306">
        <v>13527</v>
      </c>
      <c r="B3306" s="1">
        <v>45737</v>
      </c>
      <c r="C3306" s="2">
        <f>YEAR(Table2[Order Date])</f>
        <v>2025</v>
      </c>
      <c r="D3306" s="2" t="str">
        <f>TEXT(Table2[Order Date],"mmm")</f>
        <v>Mar</v>
      </c>
      <c r="E3306" t="s">
        <v>6481</v>
      </c>
      <c r="F3306" t="s">
        <v>15</v>
      </c>
      <c r="G3306" t="s">
        <v>174</v>
      </c>
      <c r="H3306" t="str">
        <f>VLOOKUP(Table2[[#This Row],[City]], Table46[], 2, FALSE)</f>
        <v>Tamil Nadu</v>
      </c>
      <c r="I3306" t="s">
        <v>42</v>
      </c>
      <c r="J3306" t="s">
        <v>188</v>
      </c>
      <c r="K3306" t="s">
        <v>6482</v>
      </c>
      <c r="L3306" s="2">
        <v>1</v>
      </c>
      <c r="M3306" s="11">
        <v>73596</v>
      </c>
      <c r="N3306" s="6">
        <v>10</v>
      </c>
      <c r="O3306" s="4">
        <f>Table2[[#This Row],[Discount]]/100</f>
        <v>0.1</v>
      </c>
      <c r="P3306" s="4" t="str">
        <f>IF(Table2[[#This Row],[Discount%]]=0,"No Discount",
IF(Table2[[#This Row],[Discount%]]&lt;=0.1,"Medium Discount",
IF(Table2[[#This Row],[Discount%]]&lt;=0.2,"High Discount")))</f>
        <v>Medium Discount</v>
      </c>
      <c r="Q3306" s="9">
        <f>(Table2[Unit_Price]*Table2[Quantity])*(Table2[Discount]/100)</f>
        <v>7359.6</v>
      </c>
      <c r="R3306" s="10">
        <v>66236.399999999994</v>
      </c>
      <c r="S3306" s="10">
        <v>10801.54</v>
      </c>
      <c r="T3306" s="4">
        <f>Table2[Profit]/Table2[Sales]</f>
        <v>0.16307558985693671</v>
      </c>
      <c r="U3306" t="s">
        <v>72</v>
      </c>
    </row>
    <row r="3307" spans="1:21" x14ac:dyDescent="0.35">
      <c r="A3307">
        <v>13528</v>
      </c>
      <c r="B3307" s="1">
        <v>45419</v>
      </c>
      <c r="C3307" s="2">
        <f>YEAR(Table2[Order Date])</f>
        <v>2024</v>
      </c>
      <c r="D3307" s="2" t="str">
        <f>TEXT(Table2[Order Date],"mmm")</f>
        <v>May</v>
      </c>
      <c r="E3307" t="s">
        <v>6483</v>
      </c>
      <c r="F3307" t="s">
        <v>40</v>
      </c>
      <c r="G3307" t="s">
        <v>110</v>
      </c>
      <c r="H3307" t="str">
        <f>VLOOKUP(Table2[[#This Row],[City]], Table46[], 2, FALSE)</f>
        <v>Gujarat</v>
      </c>
      <c r="I3307" t="s">
        <v>129</v>
      </c>
      <c r="J3307" t="s">
        <v>159</v>
      </c>
      <c r="K3307" t="s">
        <v>6484</v>
      </c>
      <c r="L3307" s="2">
        <v>1</v>
      </c>
      <c r="M3307" s="11">
        <v>68458</v>
      </c>
      <c r="N3307" s="6">
        <v>20</v>
      </c>
      <c r="O3307" s="4">
        <f>Table2[[#This Row],[Discount]]/100</f>
        <v>0.2</v>
      </c>
      <c r="P3307" s="4" t="str">
        <f>IF(Table2[[#This Row],[Discount%]]=0,"No Discount",
IF(Table2[[#This Row],[Discount%]]&lt;=0.1,"Medium Discount",
IF(Table2[[#This Row],[Discount%]]&lt;=0.2,"High Discount")))</f>
        <v>High Discount</v>
      </c>
      <c r="Q3307" s="9">
        <f>(Table2[Unit_Price]*Table2[Quantity])*(Table2[Discount]/100)</f>
        <v>13691.6</v>
      </c>
      <c r="R3307" s="10">
        <v>54766.400000000001</v>
      </c>
      <c r="S3307" s="10">
        <v>4291.29</v>
      </c>
      <c r="T3307" s="4">
        <f>Table2[Profit]/Table2[Sales]</f>
        <v>7.8356254930030095E-2</v>
      </c>
      <c r="U3307" t="s">
        <v>38</v>
      </c>
    </row>
    <row r="3308" spans="1:21" x14ac:dyDescent="0.35">
      <c r="A3308">
        <v>13529</v>
      </c>
      <c r="B3308" s="1">
        <v>45687</v>
      </c>
      <c r="C3308" s="2">
        <f>YEAR(Table2[Order Date])</f>
        <v>2025</v>
      </c>
      <c r="D3308" s="2" t="str">
        <f>TEXT(Table2[Order Date],"mmm")</f>
        <v>Jan</v>
      </c>
      <c r="E3308" t="s">
        <v>6485</v>
      </c>
      <c r="F3308" t="s">
        <v>28</v>
      </c>
      <c r="G3308" t="s">
        <v>85</v>
      </c>
      <c r="H3308" t="str">
        <f>VLOOKUP(Table2[[#This Row],[City]], Table46[], 2, FALSE)</f>
        <v>Odisha</v>
      </c>
      <c r="I3308" t="s">
        <v>30</v>
      </c>
      <c r="J3308" t="s">
        <v>31</v>
      </c>
      <c r="K3308" t="s">
        <v>6486</v>
      </c>
      <c r="L3308" s="2">
        <v>3</v>
      </c>
      <c r="M3308" s="11">
        <v>74544</v>
      </c>
      <c r="N3308" s="6">
        <v>20</v>
      </c>
      <c r="O3308" s="4">
        <f>Table2[[#This Row],[Discount]]/100</f>
        <v>0.2</v>
      </c>
      <c r="P3308" s="4" t="str">
        <f>IF(Table2[[#This Row],[Discount%]]=0,"No Discount",
IF(Table2[[#This Row],[Discount%]]&lt;=0.1,"Medium Discount",
IF(Table2[[#This Row],[Discount%]]&lt;=0.2,"High Discount")))</f>
        <v>High Discount</v>
      </c>
      <c r="Q3308" s="9">
        <f>(Table2[Unit_Price]*Table2[Quantity])*(Table2[Discount]/100)</f>
        <v>44726.400000000001</v>
      </c>
      <c r="R3308" s="10">
        <v>178905.60000000001</v>
      </c>
      <c r="S3308" s="10">
        <v>23347.05</v>
      </c>
      <c r="T3308" s="4">
        <f>Table2[Profit]/Table2[Sales]</f>
        <v>0.13049926888817343</v>
      </c>
      <c r="U3308" t="s">
        <v>72</v>
      </c>
    </row>
    <row r="3309" spans="1:21" x14ac:dyDescent="0.35">
      <c r="A3309">
        <v>13530</v>
      </c>
      <c r="B3309" s="1">
        <v>45326</v>
      </c>
      <c r="C3309" s="2">
        <f>YEAR(Table2[Order Date])</f>
        <v>2024</v>
      </c>
      <c r="D3309" s="2" t="str">
        <f>TEXT(Table2[Order Date],"mmm")</f>
        <v>Feb</v>
      </c>
      <c r="E3309" t="s">
        <v>6487</v>
      </c>
      <c r="F3309" t="s">
        <v>40</v>
      </c>
      <c r="G3309" t="s">
        <v>62</v>
      </c>
      <c r="H3309" t="str">
        <f>VLOOKUP(Table2[[#This Row],[City]], Table46[], 2, FALSE)</f>
        <v>Goa</v>
      </c>
      <c r="I3309" t="s">
        <v>129</v>
      </c>
      <c r="J3309" t="s">
        <v>130</v>
      </c>
      <c r="K3309" t="s">
        <v>6488</v>
      </c>
      <c r="L3309" s="2">
        <v>4</v>
      </c>
      <c r="M3309" s="11">
        <v>15853</v>
      </c>
      <c r="N3309" s="6">
        <v>15</v>
      </c>
      <c r="O3309" s="4">
        <f>Table2[[#This Row],[Discount]]/100</f>
        <v>0.15</v>
      </c>
      <c r="P3309" s="4" t="str">
        <f>IF(Table2[[#This Row],[Discount%]]=0,"No Discount",
IF(Table2[[#This Row],[Discount%]]&lt;=0.1,"Medium Discount",
IF(Table2[[#This Row],[Discount%]]&lt;=0.2,"High Discount")))</f>
        <v>High Discount</v>
      </c>
      <c r="Q3309" s="9">
        <f>(Table2[Unit_Price]*Table2[Quantity])*(Table2[Discount]/100)</f>
        <v>9511.7999999999993</v>
      </c>
      <c r="R3309" s="10">
        <v>53900.2</v>
      </c>
      <c r="S3309" s="10">
        <v>7996.18</v>
      </c>
      <c r="T3309" s="4">
        <f>Table2[Profit]/Table2[Sales]</f>
        <v>0.14835158311100888</v>
      </c>
      <c r="U3309" t="s">
        <v>83</v>
      </c>
    </row>
    <row r="3310" spans="1:21" x14ac:dyDescent="0.35">
      <c r="A3310">
        <v>13531</v>
      </c>
      <c r="B3310" s="1">
        <v>45671</v>
      </c>
      <c r="C3310" s="2">
        <f>YEAR(Table2[Order Date])</f>
        <v>2025</v>
      </c>
      <c r="D3310" s="2" t="str">
        <f>TEXT(Table2[Order Date],"mmm")</f>
        <v>Jan</v>
      </c>
      <c r="E3310" t="s">
        <v>6489</v>
      </c>
      <c r="F3310" t="s">
        <v>28</v>
      </c>
      <c r="G3310" t="s">
        <v>85</v>
      </c>
      <c r="H3310" t="str">
        <f>VLOOKUP(Table2[[#This Row],[City]], Table46[], 2, FALSE)</f>
        <v>Odisha</v>
      </c>
      <c r="I3310" t="s">
        <v>86</v>
      </c>
      <c r="J3310" t="s">
        <v>87</v>
      </c>
      <c r="K3310" t="s">
        <v>6490</v>
      </c>
      <c r="L3310" s="2">
        <v>1</v>
      </c>
      <c r="M3310" s="11">
        <v>69319</v>
      </c>
      <c r="N3310" s="6">
        <v>10</v>
      </c>
      <c r="O3310" s="4">
        <f>Table2[[#This Row],[Discount]]/100</f>
        <v>0.1</v>
      </c>
      <c r="P3310" s="4" t="str">
        <f>IF(Table2[[#This Row],[Discount%]]=0,"No Discount",
IF(Table2[[#This Row],[Discount%]]&lt;=0.1,"Medium Discount",
IF(Table2[[#This Row],[Discount%]]&lt;=0.2,"High Discount")))</f>
        <v>Medium Discount</v>
      </c>
      <c r="Q3310" s="9">
        <f>(Table2[Unit_Price]*Table2[Quantity])*(Table2[Discount]/100)</f>
        <v>6931.9000000000005</v>
      </c>
      <c r="R3310" s="10">
        <v>62387.1</v>
      </c>
      <c r="S3310" s="10">
        <v>4924.8900000000003</v>
      </c>
      <c r="T3310" s="4">
        <f>Table2[Profit]/Table2[Sales]</f>
        <v>7.8940838731083832E-2</v>
      </c>
      <c r="U3310" t="s">
        <v>38</v>
      </c>
    </row>
    <row r="3311" spans="1:21" x14ac:dyDescent="0.35">
      <c r="A3311">
        <v>13532</v>
      </c>
      <c r="B3311" s="1">
        <v>45416</v>
      </c>
      <c r="C3311" s="2">
        <f>YEAR(Table2[Order Date])</f>
        <v>2024</v>
      </c>
      <c r="D3311" s="2" t="str">
        <f>TEXT(Table2[Order Date],"mmm")</f>
        <v>May</v>
      </c>
      <c r="E3311" t="s">
        <v>6491</v>
      </c>
      <c r="F3311" t="s">
        <v>28</v>
      </c>
      <c r="G3311" t="s">
        <v>35</v>
      </c>
      <c r="H3311" t="str">
        <f>VLOOKUP(Table2[[#This Row],[City]], Table46[], 2, FALSE)</f>
        <v>West Bengal</v>
      </c>
      <c r="I3311" t="s">
        <v>42</v>
      </c>
      <c r="J3311" t="s">
        <v>79</v>
      </c>
      <c r="K3311" t="s">
        <v>6492</v>
      </c>
      <c r="L3311" s="2">
        <v>5</v>
      </c>
      <c r="M3311" s="11">
        <v>14233</v>
      </c>
      <c r="N3311" s="6">
        <v>15</v>
      </c>
      <c r="O3311" s="4">
        <f>Table2[[#This Row],[Discount]]/100</f>
        <v>0.15</v>
      </c>
      <c r="P3311" s="4" t="str">
        <f>IF(Table2[[#This Row],[Discount%]]=0,"No Discount",
IF(Table2[[#This Row],[Discount%]]&lt;=0.1,"Medium Discount",
IF(Table2[[#This Row],[Discount%]]&lt;=0.2,"High Discount")))</f>
        <v>High Discount</v>
      </c>
      <c r="Q3311" s="9">
        <f>(Table2[Unit_Price]*Table2[Quantity])*(Table2[Discount]/100)</f>
        <v>10674.75</v>
      </c>
      <c r="R3311" s="10">
        <v>60490.25</v>
      </c>
      <c r="S3311" s="10">
        <v>4870.3900000000003</v>
      </c>
      <c r="T3311" s="4">
        <f>Table2[Profit]/Table2[Sales]</f>
        <v>8.0515289654117819E-2</v>
      </c>
      <c r="U3311" t="s">
        <v>83</v>
      </c>
    </row>
    <row r="3312" spans="1:21" x14ac:dyDescent="0.35">
      <c r="A3312">
        <v>13533</v>
      </c>
      <c r="B3312" s="1">
        <v>45309</v>
      </c>
      <c r="C3312" s="2">
        <f>YEAR(Table2[Order Date])</f>
        <v>2024</v>
      </c>
      <c r="D3312" s="2" t="str">
        <f>TEXT(Table2[Order Date],"mmm")</f>
        <v>Jan</v>
      </c>
      <c r="E3312" t="s">
        <v>6493</v>
      </c>
      <c r="F3312" t="s">
        <v>15</v>
      </c>
      <c r="G3312" t="s">
        <v>16</v>
      </c>
      <c r="H3312" t="str">
        <f>VLOOKUP(Table2[[#This Row],[City]], Table46[], 2, FALSE)</f>
        <v>Karnataka</v>
      </c>
      <c r="I3312" t="s">
        <v>75</v>
      </c>
      <c r="J3312" t="s">
        <v>204</v>
      </c>
      <c r="K3312" t="s">
        <v>6494</v>
      </c>
      <c r="L3312" s="2">
        <v>4</v>
      </c>
      <c r="M3312" s="11">
        <v>39148</v>
      </c>
      <c r="N3312" s="6">
        <v>5</v>
      </c>
      <c r="O3312" s="4">
        <f>Table2[[#This Row],[Discount]]/100</f>
        <v>0.05</v>
      </c>
      <c r="P3312" s="4" t="str">
        <f>IF(Table2[[#This Row],[Discount%]]=0,"No Discount",
IF(Table2[[#This Row],[Discount%]]&lt;=0.1,"Medium Discount",
IF(Table2[[#This Row],[Discount%]]&lt;=0.2,"High Discount")))</f>
        <v>Medium Discount</v>
      </c>
      <c r="Q3312" s="9">
        <f>(Table2[Unit_Price]*Table2[Quantity])*(Table2[Discount]/100)</f>
        <v>7829.6</v>
      </c>
      <c r="R3312" s="10">
        <v>148762.4</v>
      </c>
      <c r="S3312" s="10">
        <v>22358.34</v>
      </c>
      <c r="T3312" s="4">
        <f>Table2[Profit]/Table2[Sales]</f>
        <v>0.1502956392206633</v>
      </c>
      <c r="U3312" t="s">
        <v>83</v>
      </c>
    </row>
    <row r="3313" spans="1:21" x14ac:dyDescent="0.35">
      <c r="A3313">
        <v>13534</v>
      </c>
      <c r="B3313" s="1">
        <v>45251</v>
      </c>
      <c r="C3313" s="2">
        <f>YEAR(Table2[Order Date])</f>
        <v>2023</v>
      </c>
      <c r="D3313" s="2" t="str">
        <f>TEXT(Table2[Order Date],"mmm")</f>
        <v>Nov</v>
      </c>
      <c r="E3313" t="s">
        <v>6495</v>
      </c>
      <c r="F3313" t="s">
        <v>22</v>
      </c>
      <c r="G3313" t="s">
        <v>58</v>
      </c>
      <c r="H3313" t="str">
        <f>VLOOKUP(Table2[[#This Row],[City]], Table46[], 2, FALSE)</f>
        <v>Rajashtan</v>
      </c>
      <c r="I3313" t="s">
        <v>69</v>
      </c>
      <c r="J3313" t="s">
        <v>151</v>
      </c>
      <c r="K3313" t="s">
        <v>1320</v>
      </c>
      <c r="L3313" s="2">
        <v>4</v>
      </c>
      <c r="M3313" s="11">
        <v>27867</v>
      </c>
      <c r="N3313" s="6">
        <v>20</v>
      </c>
      <c r="O3313" s="4">
        <f>Table2[[#This Row],[Discount]]/100</f>
        <v>0.2</v>
      </c>
      <c r="P3313" s="4" t="str">
        <f>IF(Table2[[#This Row],[Discount%]]=0,"No Discount",
IF(Table2[[#This Row],[Discount%]]&lt;=0.1,"Medium Discount",
IF(Table2[[#This Row],[Discount%]]&lt;=0.2,"High Discount")))</f>
        <v>High Discount</v>
      </c>
      <c r="Q3313" s="9">
        <f>(Table2[Unit_Price]*Table2[Quantity])*(Table2[Discount]/100)</f>
        <v>22293.600000000002</v>
      </c>
      <c r="R3313" s="10">
        <v>89174.399999999994</v>
      </c>
      <c r="S3313" s="10">
        <v>7677.01</v>
      </c>
      <c r="T3313" s="4">
        <f>Table2[Profit]/Table2[Sales]</f>
        <v>8.6089841927728145E-2</v>
      </c>
      <c r="U3313" t="s">
        <v>33</v>
      </c>
    </row>
    <row r="3314" spans="1:21" x14ac:dyDescent="0.35">
      <c r="A3314">
        <v>13535</v>
      </c>
      <c r="B3314" s="1">
        <v>45913</v>
      </c>
      <c r="C3314" s="2">
        <f>YEAR(Table2[Order Date])</f>
        <v>2025</v>
      </c>
      <c r="D3314" s="2" t="str">
        <f>TEXT(Table2[Order Date],"mmm")</f>
        <v>Sep</v>
      </c>
      <c r="E3314" t="s">
        <v>6496</v>
      </c>
      <c r="F3314" t="s">
        <v>28</v>
      </c>
      <c r="G3314" t="s">
        <v>144</v>
      </c>
      <c r="H3314" t="str">
        <f>VLOOKUP(Table2[[#This Row],[City]], Table46[], 2, FALSE)</f>
        <v>Assam</v>
      </c>
      <c r="I3314" t="s">
        <v>46</v>
      </c>
      <c r="J3314" t="s">
        <v>141</v>
      </c>
      <c r="K3314" t="s">
        <v>2776</v>
      </c>
      <c r="L3314" s="2">
        <v>1</v>
      </c>
      <c r="M3314" s="11">
        <v>66727</v>
      </c>
      <c r="N3314" s="6">
        <v>20</v>
      </c>
      <c r="O3314" s="4">
        <f>Table2[[#This Row],[Discount]]/100</f>
        <v>0.2</v>
      </c>
      <c r="P3314" s="4" t="str">
        <f>IF(Table2[[#This Row],[Discount%]]=0,"No Discount",
IF(Table2[[#This Row],[Discount%]]&lt;=0.1,"Medium Discount",
IF(Table2[[#This Row],[Discount%]]&lt;=0.2,"High Discount")))</f>
        <v>High Discount</v>
      </c>
      <c r="Q3314" s="9">
        <f>(Table2[Unit_Price]*Table2[Quantity])*(Table2[Discount]/100)</f>
        <v>13345.400000000001</v>
      </c>
      <c r="R3314" s="10">
        <v>53381.599999999999</v>
      </c>
      <c r="S3314" s="10">
        <v>4368.49</v>
      </c>
      <c r="T3314" s="4">
        <f>Table2[Profit]/Table2[Sales]</f>
        <v>8.1835126710327152E-2</v>
      </c>
      <c r="U3314" t="s">
        <v>20</v>
      </c>
    </row>
    <row r="3315" spans="1:21" x14ac:dyDescent="0.35">
      <c r="A3315">
        <v>13536</v>
      </c>
      <c r="B3315" s="1">
        <v>45325</v>
      </c>
      <c r="C3315" s="2">
        <f>YEAR(Table2[Order Date])</f>
        <v>2024</v>
      </c>
      <c r="D3315" s="2" t="str">
        <f>TEXT(Table2[Order Date],"mmm")</f>
        <v>Feb</v>
      </c>
      <c r="E3315" t="s">
        <v>6497</v>
      </c>
      <c r="F3315" t="s">
        <v>22</v>
      </c>
      <c r="G3315" t="s">
        <v>54</v>
      </c>
      <c r="H3315" t="str">
        <f>VLOOKUP(Table2[[#This Row],[City]], Table46[], 2, FALSE)</f>
        <v>Uttar Pradesh</v>
      </c>
      <c r="I3315" t="s">
        <v>75</v>
      </c>
      <c r="J3315" t="s">
        <v>76</v>
      </c>
      <c r="K3315" t="s">
        <v>6498</v>
      </c>
      <c r="L3315" s="2">
        <v>1</v>
      </c>
      <c r="M3315" s="11">
        <v>62817</v>
      </c>
      <c r="N3315" s="6">
        <v>0</v>
      </c>
      <c r="O3315" s="4">
        <f>Table2[[#This Row],[Discount]]/100</f>
        <v>0</v>
      </c>
      <c r="P3315" s="4" t="str">
        <f>IF(Table2[[#This Row],[Discount%]]=0,"No Discount",
IF(Table2[[#This Row],[Discount%]]&lt;=0.1,"Medium Discount",
IF(Table2[[#This Row],[Discount%]]&lt;=0.2,"High Discount")))</f>
        <v>No Discount</v>
      </c>
      <c r="Q3315" s="9">
        <f>(Table2[Unit_Price]*Table2[Quantity])*(Table2[Discount]/100)</f>
        <v>0</v>
      </c>
      <c r="R3315" s="10">
        <v>62817</v>
      </c>
      <c r="S3315" s="10">
        <v>5326.09</v>
      </c>
      <c r="T3315" s="4">
        <f>Table2[Profit]/Table2[Sales]</f>
        <v>8.4787398315742557E-2</v>
      </c>
      <c r="U3315" t="s">
        <v>20</v>
      </c>
    </row>
    <row r="3316" spans="1:21" x14ac:dyDescent="0.35">
      <c r="A3316">
        <v>13537</v>
      </c>
      <c r="B3316" s="1">
        <v>45791</v>
      </c>
      <c r="C3316" s="2">
        <f>YEAR(Table2[Order Date])</f>
        <v>2025</v>
      </c>
      <c r="D3316" s="2" t="str">
        <f>TEXT(Table2[Order Date],"mmm")</f>
        <v>May</v>
      </c>
      <c r="E3316" t="s">
        <v>6499</v>
      </c>
      <c r="F3316" t="s">
        <v>40</v>
      </c>
      <c r="G3316" t="s">
        <v>103</v>
      </c>
      <c r="H3316" t="str">
        <f>VLOOKUP(Table2[[#This Row],[City]], Table46[], 2, FALSE)</f>
        <v>Gujarat</v>
      </c>
      <c r="I3316" t="s">
        <v>86</v>
      </c>
      <c r="J3316" t="s">
        <v>296</v>
      </c>
      <c r="K3316" t="s">
        <v>2281</v>
      </c>
      <c r="L3316" s="2">
        <v>2</v>
      </c>
      <c r="M3316" s="11">
        <v>1655</v>
      </c>
      <c r="N3316" s="6">
        <v>20</v>
      </c>
      <c r="O3316" s="4">
        <f>Table2[[#This Row],[Discount]]/100</f>
        <v>0.2</v>
      </c>
      <c r="P3316" s="4" t="str">
        <f>IF(Table2[[#This Row],[Discount%]]=0,"No Discount",
IF(Table2[[#This Row],[Discount%]]&lt;=0.1,"Medium Discount",
IF(Table2[[#This Row],[Discount%]]&lt;=0.2,"High Discount")))</f>
        <v>High Discount</v>
      </c>
      <c r="Q3316" s="9">
        <f>(Table2[Unit_Price]*Table2[Quantity])*(Table2[Discount]/100)</f>
        <v>662</v>
      </c>
      <c r="R3316" s="10">
        <v>2648</v>
      </c>
      <c r="S3316" s="10">
        <v>414.15</v>
      </c>
      <c r="T3316" s="4">
        <f>Table2[Profit]/Table2[Sales]</f>
        <v>0.15640105740181268</v>
      </c>
      <c r="U3316" t="s">
        <v>83</v>
      </c>
    </row>
    <row r="3317" spans="1:21" x14ac:dyDescent="0.35">
      <c r="A3317">
        <v>13538</v>
      </c>
      <c r="B3317" s="1">
        <v>45461</v>
      </c>
      <c r="C3317" s="2">
        <f>YEAR(Table2[Order Date])</f>
        <v>2024</v>
      </c>
      <c r="D3317" s="2" t="str">
        <f>TEXT(Table2[Order Date],"mmm")</f>
        <v>Jun</v>
      </c>
      <c r="E3317" t="s">
        <v>6500</v>
      </c>
      <c r="F3317" t="s">
        <v>28</v>
      </c>
      <c r="G3317" t="s">
        <v>114</v>
      </c>
      <c r="H3317" t="str">
        <f>VLOOKUP(Table2[[#This Row],[City]], Table46[], 2, FALSE)</f>
        <v>Jharkhand</v>
      </c>
      <c r="I3317" t="s">
        <v>75</v>
      </c>
      <c r="J3317" t="s">
        <v>240</v>
      </c>
      <c r="K3317" t="s">
        <v>6501</v>
      </c>
      <c r="L3317" s="2">
        <v>5</v>
      </c>
      <c r="M3317" s="11">
        <v>59416</v>
      </c>
      <c r="N3317" s="6">
        <v>15</v>
      </c>
      <c r="O3317" s="4">
        <f>Table2[[#This Row],[Discount]]/100</f>
        <v>0.15</v>
      </c>
      <c r="P3317" s="4" t="str">
        <f>IF(Table2[[#This Row],[Discount%]]=0,"No Discount",
IF(Table2[[#This Row],[Discount%]]&lt;=0.1,"Medium Discount",
IF(Table2[[#This Row],[Discount%]]&lt;=0.2,"High Discount")))</f>
        <v>High Discount</v>
      </c>
      <c r="Q3317" s="9">
        <f>(Table2[Unit_Price]*Table2[Quantity])*(Table2[Discount]/100)</f>
        <v>44562</v>
      </c>
      <c r="R3317" s="10">
        <v>252518</v>
      </c>
      <c r="S3317" s="10">
        <v>30404.67</v>
      </c>
      <c r="T3317" s="4">
        <f>Table2[Profit]/Table2[Sales]</f>
        <v>0.12040595125892015</v>
      </c>
      <c r="U3317" t="s">
        <v>83</v>
      </c>
    </row>
    <row r="3318" spans="1:21" x14ac:dyDescent="0.35">
      <c r="A3318">
        <v>13539</v>
      </c>
      <c r="B3318" s="1">
        <v>45558</v>
      </c>
      <c r="C3318" s="2">
        <f>YEAR(Table2[Order Date])</f>
        <v>2024</v>
      </c>
      <c r="D3318" s="2" t="str">
        <f>TEXT(Table2[Order Date],"mmm")</f>
        <v>Sep</v>
      </c>
      <c r="E3318" t="s">
        <v>6502</v>
      </c>
      <c r="F3318" t="s">
        <v>15</v>
      </c>
      <c r="G3318" t="s">
        <v>16</v>
      </c>
      <c r="H3318" t="str">
        <f>VLOOKUP(Table2[[#This Row],[City]], Table46[], 2, FALSE)</f>
        <v>Karnataka</v>
      </c>
      <c r="I3318" t="s">
        <v>69</v>
      </c>
      <c r="J3318" t="s">
        <v>151</v>
      </c>
      <c r="K3318" t="s">
        <v>3439</v>
      </c>
      <c r="L3318" s="2">
        <v>1</v>
      </c>
      <c r="M3318" s="11">
        <v>6633</v>
      </c>
      <c r="N3318" s="6">
        <v>10</v>
      </c>
      <c r="O3318" s="4">
        <f>Table2[[#This Row],[Discount]]/100</f>
        <v>0.1</v>
      </c>
      <c r="P3318" s="4" t="str">
        <f>IF(Table2[[#This Row],[Discount%]]=0,"No Discount",
IF(Table2[[#This Row],[Discount%]]&lt;=0.1,"Medium Discount",
IF(Table2[[#This Row],[Discount%]]&lt;=0.2,"High Discount")))</f>
        <v>Medium Discount</v>
      </c>
      <c r="Q3318" s="9">
        <f>(Table2[Unit_Price]*Table2[Quantity])*(Table2[Discount]/100)</f>
        <v>663.30000000000007</v>
      </c>
      <c r="R3318" s="10">
        <v>5969.7</v>
      </c>
      <c r="S3318" s="10">
        <v>780.42</v>
      </c>
      <c r="T3318" s="4">
        <f>Table2[Profit]/Table2[Sales]</f>
        <v>0.13073018744660536</v>
      </c>
      <c r="U3318" t="s">
        <v>83</v>
      </c>
    </row>
    <row r="3319" spans="1:21" x14ac:dyDescent="0.35">
      <c r="A3319">
        <v>13540</v>
      </c>
      <c r="B3319" s="1">
        <v>45695</v>
      </c>
      <c r="C3319" s="2">
        <f>YEAR(Table2[Order Date])</f>
        <v>2025</v>
      </c>
      <c r="D3319" s="2" t="str">
        <f>TEXT(Table2[Order Date],"mmm")</f>
        <v>Feb</v>
      </c>
      <c r="E3319" t="s">
        <v>6503</v>
      </c>
      <c r="F3319" t="s">
        <v>15</v>
      </c>
      <c r="G3319" t="s">
        <v>93</v>
      </c>
      <c r="H3319" t="str">
        <f>VLOOKUP(Table2[[#This Row],[City]], Table46[], 2, FALSE)</f>
        <v>Tamil Nadu</v>
      </c>
      <c r="I3319" t="s">
        <v>129</v>
      </c>
      <c r="J3319" t="s">
        <v>164</v>
      </c>
      <c r="K3319" t="s">
        <v>6504</v>
      </c>
      <c r="L3319" s="2">
        <v>3</v>
      </c>
      <c r="M3319" s="11">
        <v>30861</v>
      </c>
      <c r="N3319" s="6">
        <v>10</v>
      </c>
      <c r="O3319" s="4">
        <f>Table2[[#This Row],[Discount]]/100</f>
        <v>0.1</v>
      </c>
      <c r="P3319" s="4" t="str">
        <f>IF(Table2[[#This Row],[Discount%]]=0,"No Discount",
IF(Table2[[#This Row],[Discount%]]&lt;=0.1,"Medium Discount",
IF(Table2[[#This Row],[Discount%]]&lt;=0.2,"High Discount")))</f>
        <v>Medium Discount</v>
      </c>
      <c r="Q3319" s="9">
        <f>(Table2[Unit_Price]*Table2[Quantity])*(Table2[Discount]/100)</f>
        <v>9258.3000000000011</v>
      </c>
      <c r="R3319" s="10">
        <v>83324.7</v>
      </c>
      <c r="S3319" s="10">
        <v>19419.55</v>
      </c>
      <c r="T3319" s="4">
        <f>Table2[Profit]/Table2[Sales]</f>
        <v>0.2330587448859702</v>
      </c>
      <c r="U3319" t="s">
        <v>38</v>
      </c>
    </row>
    <row r="3320" spans="1:21" x14ac:dyDescent="0.35">
      <c r="A3320">
        <v>13541</v>
      </c>
      <c r="B3320" s="1">
        <v>45636</v>
      </c>
      <c r="C3320" s="2">
        <f>YEAR(Table2[Order Date])</f>
        <v>2024</v>
      </c>
      <c r="D3320" s="2" t="str">
        <f>TEXT(Table2[Order Date],"mmm")</f>
        <v>Dec</v>
      </c>
      <c r="E3320" t="s">
        <v>6505</v>
      </c>
      <c r="F3320" t="s">
        <v>40</v>
      </c>
      <c r="G3320" t="s">
        <v>110</v>
      </c>
      <c r="H3320" t="str">
        <f>VLOOKUP(Table2[[#This Row],[City]], Table46[], 2, FALSE)</f>
        <v>Gujarat</v>
      </c>
      <c r="I3320" t="s">
        <v>24</v>
      </c>
      <c r="J3320" t="s">
        <v>36</v>
      </c>
      <c r="K3320" t="s">
        <v>5229</v>
      </c>
      <c r="L3320" s="2">
        <v>1</v>
      </c>
      <c r="M3320" s="11">
        <v>57096</v>
      </c>
      <c r="N3320" s="6">
        <v>15</v>
      </c>
      <c r="O3320" s="4">
        <f>Table2[[#This Row],[Discount]]/100</f>
        <v>0.15</v>
      </c>
      <c r="P3320" s="4" t="str">
        <f>IF(Table2[[#This Row],[Discount%]]=0,"No Discount",
IF(Table2[[#This Row],[Discount%]]&lt;=0.1,"Medium Discount",
IF(Table2[[#This Row],[Discount%]]&lt;=0.2,"High Discount")))</f>
        <v>High Discount</v>
      </c>
      <c r="Q3320" s="9">
        <f>(Table2[Unit_Price]*Table2[Quantity])*(Table2[Discount]/100)</f>
        <v>8564.4</v>
      </c>
      <c r="R3320" s="10">
        <v>48531.6</v>
      </c>
      <c r="S3320" s="10">
        <v>9841.9599999999991</v>
      </c>
      <c r="T3320" s="4">
        <f>Table2[Profit]/Table2[Sales]</f>
        <v>0.20279488003692439</v>
      </c>
      <c r="U3320" t="s">
        <v>83</v>
      </c>
    </row>
    <row r="3321" spans="1:21" x14ac:dyDescent="0.35">
      <c r="A3321">
        <v>13542</v>
      </c>
      <c r="B3321" s="1">
        <v>45501</v>
      </c>
      <c r="C3321" s="2">
        <f>YEAR(Table2[Order Date])</f>
        <v>2024</v>
      </c>
      <c r="D3321" s="2" t="str">
        <f>TEXT(Table2[Order Date],"mmm")</f>
        <v>Jul</v>
      </c>
      <c r="E3321" t="s">
        <v>6506</v>
      </c>
      <c r="F3321" t="s">
        <v>15</v>
      </c>
      <c r="G3321" t="s">
        <v>16</v>
      </c>
      <c r="H3321" t="str">
        <f>VLOOKUP(Table2[[#This Row],[City]], Table46[], 2, FALSE)</f>
        <v>Karnataka</v>
      </c>
      <c r="I3321" t="s">
        <v>96</v>
      </c>
      <c r="J3321" t="s">
        <v>156</v>
      </c>
      <c r="K3321" t="s">
        <v>5850</v>
      </c>
      <c r="L3321" s="2">
        <v>2</v>
      </c>
      <c r="M3321" s="11">
        <v>24237</v>
      </c>
      <c r="N3321" s="6">
        <v>15</v>
      </c>
      <c r="O3321" s="4">
        <f>Table2[[#This Row],[Discount]]/100</f>
        <v>0.15</v>
      </c>
      <c r="P3321" s="4" t="str">
        <f>IF(Table2[[#This Row],[Discount%]]=0,"No Discount",
IF(Table2[[#This Row],[Discount%]]&lt;=0.1,"Medium Discount",
IF(Table2[[#This Row],[Discount%]]&lt;=0.2,"High Discount")))</f>
        <v>High Discount</v>
      </c>
      <c r="Q3321" s="9">
        <f>(Table2[Unit_Price]*Table2[Quantity])*(Table2[Discount]/100)</f>
        <v>7271.0999999999995</v>
      </c>
      <c r="R3321" s="10">
        <v>41202.9</v>
      </c>
      <c r="S3321" s="10">
        <v>9968.91</v>
      </c>
      <c r="T3321" s="4">
        <f>Table2[Profit]/Table2[Sales]</f>
        <v>0.24194680471520208</v>
      </c>
      <c r="U3321" t="s">
        <v>38</v>
      </c>
    </row>
    <row r="3322" spans="1:21" x14ac:dyDescent="0.35">
      <c r="A3322">
        <v>13543</v>
      </c>
      <c r="B3322" s="1">
        <v>45601</v>
      </c>
      <c r="C3322" s="2">
        <f>YEAR(Table2[Order Date])</f>
        <v>2024</v>
      </c>
      <c r="D3322" s="2" t="str">
        <f>TEXT(Table2[Order Date],"mmm")</f>
        <v>Nov</v>
      </c>
      <c r="E3322" t="s">
        <v>6507</v>
      </c>
      <c r="F3322" t="s">
        <v>22</v>
      </c>
      <c r="G3322" t="s">
        <v>23</v>
      </c>
      <c r="H3322" t="str">
        <f>VLOOKUP(Table2[[#This Row],[City]], Table46[], 2, FALSE)</f>
        <v>Delhi</v>
      </c>
      <c r="I3322" t="s">
        <v>96</v>
      </c>
      <c r="J3322" t="s">
        <v>214</v>
      </c>
      <c r="K3322" t="s">
        <v>6508</v>
      </c>
      <c r="L3322" s="2">
        <v>4</v>
      </c>
      <c r="M3322" s="11">
        <v>73927</v>
      </c>
      <c r="N3322" s="6">
        <v>5</v>
      </c>
      <c r="O3322" s="4">
        <f>Table2[[#This Row],[Discount]]/100</f>
        <v>0.05</v>
      </c>
      <c r="P3322" s="4" t="str">
        <f>IF(Table2[[#This Row],[Discount%]]=0,"No Discount",
IF(Table2[[#This Row],[Discount%]]&lt;=0.1,"Medium Discount",
IF(Table2[[#This Row],[Discount%]]&lt;=0.2,"High Discount")))</f>
        <v>Medium Discount</v>
      </c>
      <c r="Q3322" s="9">
        <f>(Table2[Unit_Price]*Table2[Quantity])*(Table2[Discount]/100)</f>
        <v>14785.400000000001</v>
      </c>
      <c r="R3322" s="10">
        <v>280922.59999999998</v>
      </c>
      <c r="S3322" s="10">
        <v>67840.710000000006</v>
      </c>
      <c r="T3322" s="4">
        <f>Table2[Profit]/Table2[Sales]</f>
        <v>0.24149253210670843</v>
      </c>
      <c r="U3322" t="s">
        <v>83</v>
      </c>
    </row>
    <row r="3323" spans="1:21" x14ac:dyDescent="0.35">
      <c r="A3323">
        <v>13544</v>
      </c>
      <c r="B3323" s="1">
        <v>45541</v>
      </c>
      <c r="C3323" s="2">
        <f>YEAR(Table2[Order Date])</f>
        <v>2024</v>
      </c>
      <c r="D3323" s="2" t="str">
        <f>TEXT(Table2[Order Date],"mmm")</f>
        <v>Sep</v>
      </c>
      <c r="E3323" t="s">
        <v>6509</v>
      </c>
      <c r="F3323" t="s">
        <v>28</v>
      </c>
      <c r="G3323" t="s">
        <v>114</v>
      </c>
      <c r="H3323" t="str">
        <f>VLOOKUP(Table2[[#This Row],[City]], Table46[], 2, FALSE)</f>
        <v>Jharkhand</v>
      </c>
      <c r="I3323" t="s">
        <v>86</v>
      </c>
      <c r="J3323" t="s">
        <v>171</v>
      </c>
      <c r="K3323" t="s">
        <v>6510</v>
      </c>
      <c r="L3323" s="2">
        <v>2</v>
      </c>
      <c r="M3323" s="11">
        <v>56107</v>
      </c>
      <c r="N3323" s="6">
        <v>5</v>
      </c>
      <c r="O3323" s="4">
        <f>Table2[[#This Row],[Discount]]/100</f>
        <v>0.05</v>
      </c>
      <c r="P3323" s="4" t="str">
        <f>IF(Table2[[#This Row],[Discount%]]=0,"No Discount",
IF(Table2[[#This Row],[Discount%]]&lt;=0.1,"Medium Discount",
IF(Table2[[#This Row],[Discount%]]&lt;=0.2,"High Discount")))</f>
        <v>Medium Discount</v>
      </c>
      <c r="Q3323" s="9">
        <f>(Table2[Unit_Price]*Table2[Quantity])*(Table2[Discount]/100)</f>
        <v>5610.7000000000007</v>
      </c>
      <c r="R3323" s="10">
        <v>106603.3</v>
      </c>
      <c r="S3323" s="10">
        <v>21569.66</v>
      </c>
      <c r="T3323" s="4">
        <f>Table2[Profit]/Table2[Sales]</f>
        <v>0.20233576258896299</v>
      </c>
      <c r="U3323" t="s">
        <v>20</v>
      </c>
    </row>
    <row r="3324" spans="1:21" x14ac:dyDescent="0.35">
      <c r="A3324">
        <v>13545</v>
      </c>
      <c r="B3324" s="1">
        <v>45791</v>
      </c>
      <c r="C3324" s="2">
        <f>YEAR(Table2[Order Date])</f>
        <v>2025</v>
      </c>
      <c r="D3324" s="2" t="str">
        <f>TEXT(Table2[Order Date],"mmm")</f>
        <v>May</v>
      </c>
      <c r="E3324" t="s">
        <v>6511</v>
      </c>
      <c r="F3324" t="s">
        <v>40</v>
      </c>
      <c r="G3324" t="s">
        <v>110</v>
      </c>
      <c r="H3324" t="str">
        <f>VLOOKUP(Table2[[#This Row],[City]], Table46[], 2, FALSE)</f>
        <v>Gujarat</v>
      </c>
      <c r="I3324" t="s">
        <v>24</v>
      </c>
      <c r="J3324" t="s">
        <v>36</v>
      </c>
      <c r="K3324" t="s">
        <v>6512</v>
      </c>
      <c r="L3324" s="2">
        <v>3</v>
      </c>
      <c r="M3324" s="11">
        <v>39970</v>
      </c>
      <c r="N3324" s="6">
        <v>0</v>
      </c>
      <c r="O3324" s="4">
        <f>Table2[[#This Row],[Discount]]/100</f>
        <v>0</v>
      </c>
      <c r="P3324" s="4" t="str">
        <f>IF(Table2[[#This Row],[Discount%]]=0,"No Discount",
IF(Table2[[#This Row],[Discount%]]&lt;=0.1,"Medium Discount",
IF(Table2[[#This Row],[Discount%]]&lt;=0.2,"High Discount")))</f>
        <v>No Discount</v>
      </c>
      <c r="Q3324" s="9">
        <f>(Table2[Unit_Price]*Table2[Quantity])*(Table2[Discount]/100)</f>
        <v>0</v>
      </c>
      <c r="R3324" s="10">
        <v>119910</v>
      </c>
      <c r="S3324" s="10">
        <v>25086.240000000002</v>
      </c>
      <c r="T3324" s="4">
        <f>Table2[Profit]/Table2[Sales]</f>
        <v>0.20920890668001002</v>
      </c>
      <c r="U3324" t="s">
        <v>33</v>
      </c>
    </row>
    <row r="3325" spans="1:21" x14ac:dyDescent="0.35">
      <c r="A3325">
        <v>13547</v>
      </c>
      <c r="B3325" s="1">
        <v>45670</v>
      </c>
      <c r="C3325" s="2">
        <f>YEAR(Table2[Order Date])</f>
        <v>2025</v>
      </c>
      <c r="D3325" s="2" t="str">
        <f>TEXT(Table2[Order Date],"mmm")</f>
        <v>Jan</v>
      </c>
      <c r="E3325" t="s">
        <v>6513</v>
      </c>
      <c r="F3325" t="s">
        <v>15</v>
      </c>
      <c r="G3325" t="s">
        <v>68</v>
      </c>
      <c r="H3325" t="str">
        <f>VLOOKUP(Table2[[#This Row],[City]], Table46[], 2, FALSE)</f>
        <v>Telangana</v>
      </c>
      <c r="I3325" t="s">
        <v>46</v>
      </c>
      <c r="J3325" t="s">
        <v>47</v>
      </c>
      <c r="K3325" t="s">
        <v>6514</v>
      </c>
      <c r="L3325" s="2">
        <v>4</v>
      </c>
      <c r="M3325" s="11">
        <v>1141</v>
      </c>
      <c r="N3325" s="6">
        <v>0</v>
      </c>
      <c r="O3325" s="4">
        <f>Table2[[#This Row],[Discount]]/100</f>
        <v>0</v>
      </c>
      <c r="P3325" s="4" t="str">
        <f>IF(Table2[[#This Row],[Discount%]]=0,"No Discount",
IF(Table2[[#This Row],[Discount%]]&lt;=0.1,"Medium Discount",
IF(Table2[[#This Row],[Discount%]]&lt;=0.2,"High Discount")))</f>
        <v>No Discount</v>
      </c>
      <c r="Q3325" s="9">
        <f>(Table2[Unit_Price]*Table2[Quantity])*(Table2[Discount]/100)</f>
        <v>0</v>
      </c>
      <c r="R3325" s="10">
        <v>4564</v>
      </c>
      <c r="S3325" s="10">
        <v>461.47</v>
      </c>
      <c r="T3325" s="4">
        <f>Table2[Profit]/Table2[Sales]</f>
        <v>0.10111086765994742</v>
      </c>
      <c r="U3325" t="s">
        <v>33</v>
      </c>
    </row>
    <row r="3326" spans="1:21" x14ac:dyDescent="0.35">
      <c r="A3326">
        <v>13548</v>
      </c>
      <c r="B3326" s="1">
        <v>45747</v>
      </c>
      <c r="C3326" s="2">
        <f>YEAR(Table2[Order Date])</f>
        <v>2025</v>
      </c>
      <c r="D3326" s="2" t="str">
        <f>TEXT(Table2[Order Date],"mmm")</f>
        <v>Mar</v>
      </c>
      <c r="E3326" t="s">
        <v>6515</v>
      </c>
      <c r="F3326" t="s">
        <v>22</v>
      </c>
      <c r="G3326" t="s">
        <v>74</v>
      </c>
      <c r="H3326" t="str">
        <f>VLOOKUP(Table2[[#This Row],[City]], Table46[], 2, FALSE)</f>
        <v>Chandigarh</v>
      </c>
      <c r="I3326" t="s">
        <v>75</v>
      </c>
      <c r="J3326" t="s">
        <v>307</v>
      </c>
      <c r="K3326" t="s">
        <v>6516</v>
      </c>
      <c r="L3326" s="2">
        <v>2</v>
      </c>
      <c r="M3326" s="11">
        <v>45443</v>
      </c>
      <c r="N3326" s="6">
        <v>5</v>
      </c>
      <c r="O3326" s="4">
        <f>Table2[[#This Row],[Discount]]/100</f>
        <v>0.05</v>
      </c>
      <c r="P3326" s="4" t="str">
        <f>IF(Table2[[#This Row],[Discount%]]=0,"No Discount",
IF(Table2[[#This Row],[Discount%]]&lt;=0.1,"Medium Discount",
IF(Table2[[#This Row],[Discount%]]&lt;=0.2,"High Discount")))</f>
        <v>Medium Discount</v>
      </c>
      <c r="Q3326" s="9">
        <f>(Table2[Unit_Price]*Table2[Quantity])*(Table2[Discount]/100)</f>
        <v>4544.3</v>
      </c>
      <c r="R3326" s="10">
        <v>86341.7</v>
      </c>
      <c r="S3326" s="10">
        <v>16245.16</v>
      </c>
      <c r="T3326" s="4">
        <f>Table2[Profit]/Table2[Sales]</f>
        <v>0.18814964264080972</v>
      </c>
      <c r="U3326" t="s">
        <v>20</v>
      </c>
    </row>
    <row r="3327" spans="1:21" x14ac:dyDescent="0.35">
      <c r="A3327">
        <v>13549</v>
      </c>
      <c r="B3327" s="1">
        <v>45286</v>
      </c>
      <c r="C3327" s="2">
        <f>YEAR(Table2[Order Date])</f>
        <v>2023</v>
      </c>
      <c r="D3327" s="2" t="str">
        <f>TEXT(Table2[Order Date],"mmm")</f>
        <v>Dec</v>
      </c>
      <c r="E3327" t="s">
        <v>6517</v>
      </c>
      <c r="F3327" t="s">
        <v>22</v>
      </c>
      <c r="G3327" t="s">
        <v>58</v>
      </c>
      <c r="H3327" t="str">
        <f>VLOOKUP(Table2[[#This Row],[City]], Table46[], 2, FALSE)</f>
        <v>Rajashtan</v>
      </c>
      <c r="I3327" t="s">
        <v>96</v>
      </c>
      <c r="J3327" t="s">
        <v>97</v>
      </c>
      <c r="K3327" t="s">
        <v>3568</v>
      </c>
      <c r="L3327" s="2">
        <v>5</v>
      </c>
      <c r="M3327" s="11">
        <v>19356</v>
      </c>
      <c r="N3327" s="6">
        <v>5</v>
      </c>
      <c r="O3327" s="4">
        <f>Table2[[#This Row],[Discount]]/100</f>
        <v>0.05</v>
      </c>
      <c r="P3327" s="4" t="str">
        <f>IF(Table2[[#This Row],[Discount%]]=0,"No Discount",
IF(Table2[[#This Row],[Discount%]]&lt;=0.1,"Medium Discount",
IF(Table2[[#This Row],[Discount%]]&lt;=0.2,"High Discount")))</f>
        <v>Medium Discount</v>
      </c>
      <c r="Q3327" s="9">
        <f>(Table2[Unit_Price]*Table2[Quantity])*(Table2[Discount]/100)</f>
        <v>4839</v>
      </c>
      <c r="R3327" s="10">
        <v>91941</v>
      </c>
      <c r="S3327" s="10">
        <v>9831.89</v>
      </c>
      <c r="T3327" s="4">
        <f>Table2[Profit]/Table2[Sales]</f>
        <v>0.10693694869535897</v>
      </c>
      <c r="U3327" t="s">
        <v>72</v>
      </c>
    </row>
    <row r="3328" spans="1:21" x14ac:dyDescent="0.35">
      <c r="A3328">
        <v>13550</v>
      </c>
      <c r="B3328" s="1">
        <v>45689</v>
      </c>
      <c r="C3328" s="2">
        <f>YEAR(Table2[Order Date])</f>
        <v>2025</v>
      </c>
      <c r="D3328" s="2" t="str">
        <f>TEXT(Table2[Order Date],"mmm")</f>
        <v>Feb</v>
      </c>
      <c r="E3328" t="s">
        <v>6518</v>
      </c>
      <c r="F3328" t="s">
        <v>40</v>
      </c>
      <c r="G3328" t="s">
        <v>50</v>
      </c>
      <c r="H3328" t="str">
        <f>VLOOKUP(Table2[[#This Row],[City]], Table46[], 2, FALSE)</f>
        <v>Maharashtra</v>
      </c>
      <c r="I3328" t="s">
        <v>86</v>
      </c>
      <c r="J3328" t="s">
        <v>296</v>
      </c>
      <c r="K3328" t="s">
        <v>2555</v>
      </c>
      <c r="L3328" s="2">
        <v>2</v>
      </c>
      <c r="M3328" s="11">
        <v>38804</v>
      </c>
      <c r="N3328" s="6">
        <v>0</v>
      </c>
      <c r="O3328" s="4">
        <f>Table2[[#This Row],[Discount]]/100</f>
        <v>0</v>
      </c>
      <c r="P3328" s="4" t="str">
        <f>IF(Table2[[#This Row],[Discount%]]=0,"No Discount",
IF(Table2[[#This Row],[Discount%]]&lt;=0.1,"Medium Discount",
IF(Table2[[#This Row],[Discount%]]&lt;=0.2,"High Discount")))</f>
        <v>No Discount</v>
      </c>
      <c r="Q3328" s="9">
        <f>(Table2[Unit_Price]*Table2[Quantity])*(Table2[Discount]/100)</f>
        <v>0</v>
      </c>
      <c r="R3328" s="10">
        <v>77608</v>
      </c>
      <c r="S3328" s="10">
        <v>10433.75</v>
      </c>
      <c r="T3328" s="4">
        <f>Table2[Profit]/Table2[Sales]</f>
        <v>0.13444168126997216</v>
      </c>
      <c r="U3328" t="s">
        <v>83</v>
      </c>
    </row>
    <row r="3329" spans="1:21" x14ac:dyDescent="0.35">
      <c r="A3329">
        <v>13551</v>
      </c>
      <c r="B3329" s="1">
        <v>45840</v>
      </c>
      <c r="C3329" s="2">
        <f>YEAR(Table2[Order Date])</f>
        <v>2025</v>
      </c>
      <c r="D3329" s="2" t="str">
        <f>TEXT(Table2[Order Date],"mmm")</f>
        <v>Jul</v>
      </c>
      <c r="E3329" t="s">
        <v>6519</v>
      </c>
      <c r="F3329" t="s">
        <v>28</v>
      </c>
      <c r="G3329" t="s">
        <v>144</v>
      </c>
      <c r="H3329" t="str">
        <f>VLOOKUP(Table2[[#This Row],[City]], Table46[], 2, FALSE)</f>
        <v>Assam</v>
      </c>
      <c r="I3329" t="s">
        <v>129</v>
      </c>
      <c r="J3329" t="s">
        <v>168</v>
      </c>
      <c r="K3329" t="s">
        <v>6520</v>
      </c>
      <c r="L3329" s="2">
        <v>1</v>
      </c>
      <c r="M3329" s="11">
        <v>49537</v>
      </c>
      <c r="N3329" s="6">
        <v>15</v>
      </c>
      <c r="O3329" s="4">
        <f>Table2[[#This Row],[Discount]]/100</f>
        <v>0.15</v>
      </c>
      <c r="P3329" s="4" t="str">
        <f>IF(Table2[[#This Row],[Discount%]]=0,"No Discount",
IF(Table2[[#This Row],[Discount%]]&lt;=0.1,"Medium Discount",
IF(Table2[[#This Row],[Discount%]]&lt;=0.2,"High Discount")))</f>
        <v>High Discount</v>
      </c>
      <c r="Q3329" s="9">
        <f>(Table2[Unit_Price]*Table2[Quantity])*(Table2[Discount]/100)</f>
        <v>7430.5499999999993</v>
      </c>
      <c r="R3329" s="10">
        <v>42106.45</v>
      </c>
      <c r="S3329" s="10">
        <v>9925.1200000000008</v>
      </c>
      <c r="T3329" s="4">
        <f>Table2[Profit]/Table2[Sales]</f>
        <v>0.23571495578468385</v>
      </c>
      <c r="U3329" t="s">
        <v>20</v>
      </c>
    </row>
    <row r="3330" spans="1:21" x14ac:dyDescent="0.35">
      <c r="A3330">
        <v>13552</v>
      </c>
      <c r="B3330" s="1">
        <v>45715</v>
      </c>
      <c r="C3330" s="2">
        <f>YEAR(Table2[Order Date])</f>
        <v>2025</v>
      </c>
      <c r="D3330" s="2" t="str">
        <f>TEXT(Table2[Order Date],"mmm")</f>
        <v>Feb</v>
      </c>
      <c r="E3330" t="s">
        <v>6521</v>
      </c>
      <c r="F3330" t="s">
        <v>22</v>
      </c>
      <c r="G3330" t="s">
        <v>54</v>
      </c>
      <c r="H3330" t="str">
        <f>VLOOKUP(Table2[[#This Row],[City]], Table46[], 2, FALSE)</f>
        <v>Uttar Pradesh</v>
      </c>
      <c r="I3330" t="s">
        <v>75</v>
      </c>
      <c r="J3330" t="s">
        <v>307</v>
      </c>
      <c r="K3330" t="s">
        <v>6324</v>
      </c>
      <c r="L3330" s="2">
        <v>5</v>
      </c>
      <c r="M3330" s="11">
        <v>56340</v>
      </c>
      <c r="N3330" s="6">
        <v>5</v>
      </c>
      <c r="O3330" s="4">
        <f>Table2[[#This Row],[Discount]]/100</f>
        <v>0.05</v>
      </c>
      <c r="P3330" s="4" t="str">
        <f>IF(Table2[[#This Row],[Discount%]]=0,"No Discount",
IF(Table2[[#This Row],[Discount%]]&lt;=0.1,"Medium Discount",
IF(Table2[[#This Row],[Discount%]]&lt;=0.2,"High Discount")))</f>
        <v>Medium Discount</v>
      </c>
      <c r="Q3330" s="9">
        <f>(Table2[Unit_Price]*Table2[Quantity])*(Table2[Discount]/100)</f>
        <v>14085</v>
      </c>
      <c r="R3330" s="10">
        <v>267615</v>
      </c>
      <c r="S3330" s="10">
        <v>65872.81</v>
      </c>
      <c r="T3330" s="4">
        <f>Table2[Profit]/Table2[Sales]</f>
        <v>0.24614767483138089</v>
      </c>
      <c r="U3330" t="s">
        <v>33</v>
      </c>
    </row>
    <row r="3331" spans="1:21" x14ac:dyDescent="0.35">
      <c r="A3331">
        <v>13553</v>
      </c>
      <c r="B3331" s="1">
        <v>45395</v>
      </c>
      <c r="C3331" s="2">
        <f>YEAR(Table2[Order Date])</f>
        <v>2024</v>
      </c>
      <c r="D3331" s="2" t="str">
        <f>TEXT(Table2[Order Date],"mmm")</f>
        <v>Apr</v>
      </c>
      <c r="E3331" t="s">
        <v>6522</v>
      </c>
      <c r="F3331" t="s">
        <v>40</v>
      </c>
      <c r="G3331" t="s">
        <v>103</v>
      </c>
      <c r="H3331" t="str">
        <f>VLOOKUP(Table2[[#This Row],[City]], Table46[], 2, FALSE)</f>
        <v>Gujarat</v>
      </c>
      <c r="I3331" t="s">
        <v>96</v>
      </c>
      <c r="J3331" t="s">
        <v>138</v>
      </c>
      <c r="K3331" t="s">
        <v>4159</v>
      </c>
      <c r="L3331" s="2">
        <v>1</v>
      </c>
      <c r="M3331" s="11">
        <v>28325</v>
      </c>
      <c r="N3331" s="6">
        <v>10</v>
      </c>
      <c r="O3331" s="4">
        <f>Table2[[#This Row],[Discount]]/100</f>
        <v>0.1</v>
      </c>
      <c r="P3331" s="4" t="str">
        <f>IF(Table2[[#This Row],[Discount%]]=0,"No Discount",
IF(Table2[[#This Row],[Discount%]]&lt;=0.1,"Medium Discount",
IF(Table2[[#This Row],[Discount%]]&lt;=0.2,"High Discount")))</f>
        <v>Medium Discount</v>
      </c>
      <c r="Q3331" s="9">
        <f>(Table2[Unit_Price]*Table2[Quantity])*(Table2[Discount]/100)</f>
        <v>2832.5</v>
      </c>
      <c r="R3331" s="10">
        <v>25492.5</v>
      </c>
      <c r="S3331" s="10">
        <v>2994.68</v>
      </c>
      <c r="T3331" s="4">
        <f>Table2[Profit]/Table2[Sales]</f>
        <v>0.11747298224968128</v>
      </c>
      <c r="U3331" t="s">
        <v>72</v>
      </c>
    </row>
    <row r="3332" spans="1:21" x14ac:dyDescent="0.35">
      <c r="A3332">
        <v>13554</v>
      </c>
      <c r="B3332" s="1">
        <v>45352</v>
      </c>
      <c r="C3332" s="2">
        <f>YEAR(Table2[Order Date])</f>
        <v>2024</v>
      </c>
      <c r="D3332" s="2" t="str">
        <f>TEXT(Table2[Order Date],"mmm")</f>
        <v>Mar</v>
      </c>
      <c r="E3332" t="s">
        <v>6523</v>
      </c>
      <c r="F3332" t="s">
        <v>28</v>
      </c>
      <c r="G3332" t="s">
        <v>114</v>
      </c>
      <c r="H3332" t="str">
        <f>VLOOKUP(Table2[[#This Row],[City]], Table46[], 2, FALSE)</f>
        <v>Jharkhand</v>
      </c>
      <c r="I3332" t="s">
        <v>46</v>
      </c>
      <c r="J3332" t="s">
        <v>47</v>
      </c>
      <c r="K3332" t="s">
        <v>6524</v>
      </c>
      <c r="L3332" s="2">
        <v>1</v>
      </c>
      <c r="M3332" s="11">
        <v>29464</v>
      </c>
      <c r="N3332" s="6">
        <v>5</v>
      </c>
      <c r="O3332" s="4">
        <f>Table2[[#This Row],[Discount]]/100</f>
        <v>0.05</v>
      </c>
      <c r="P3332" s="4" t="str">
        <f>IF(Table2[[#This Row],[Discount%]]=0,"No Discount",
IF(Table2[[#This Row],[Discount%]]&lt;=0.1,"Medium Discount",
IF(Table2[[#This Row],[Discount%]]&lt;=0.2,"High Discount")))</f>
        <v>Medium Discount</v>
      </c>
      <c r="Q3332" s="9">
        <f>(Table2[Unit_Price]*Table2[Quantity])*(Table2[Discount]/100)</f>
        <v>1473.2</v>
      </c>
      <c r="R3332" s="10">
        <v>27990.799999999999</v>
      </c>
      <c r="S3332" s="10">
        <v>3410.14</v>
      </c>
      <c r="T3332" s="4">
        <f>Table2[Profit]/Table2[Sales]</f>
        <v>0.12183074438744158</v>
      </c>
      <c r="U3332" t="s">
        <v>38</v>
      </c>
    </row>
    <row r="3333" spans="1:21" x14ac:dyDescent="0.35">
      <c r="A3333">
        <v>13555</v>
      </c>
      <c r="B3333" s="1">
        <v>45810</v>
      </c>
      <c r="C3333" s="2">
        <f>YEAR(Table2[Order Date])</f>
        <v>2025</v>
      </c>
      <c r="D3333" s="2" t="str">
        <f>TEXT(Table2[Order Date],"mmm")</f>
        <v>Jun</v>
      </c>
      <c r="E3333" t="s">
        <v>6525</v>
      </c>
      <c r="F3333" t="s">
        <v>28</v>
      </c>
      <c r="G3333" t="s">
        <v>85</v>
      </c>
      <c r="H3333" t="str">
        <f>VLOOKUP(Table2[[#This Row],[City]], Table46[], 2, FALSE)</f>
        <v>Odisha</v>
      </c>
      <c r="I3333" t="s">
        <v>69</v>
      </c>
      <c r="J3333" t="s">
        <v>151</v>
      </c>
      <c r="K3333" t="s">
        <v>6526</v>
      </c>
      <c r="L3333" s="2">
        <v>3</v>
      </c>
      <c r="M3333" s="11">
        <v>11891</v>
      </c>
      <c r="N3333" s="6">
        <v>0</v>
      </c>
      <c r="O3333" s="4">
        <f>Table2[[#This Row],[Discount]]/100</f>
        <v>0</v>
      </c>
      <c r="P3333" s="4" t="str">
        <f>IF(Table2[[#This Row],[Discount%]]=0,"No Discount",
IF(Table2[[#This Row],[Discount%]]&lt;=0.1,"Medium Discount",
IF(Table2[[#This Row],[Discount%]]&lt;=0.2,"High Discount")))</f>
        <v>No Discount</v>
      </c>
      <c r="Q3333" s="9">
        <f>(Table2[Unit_Price]*Table2[Quantity])*(Table2[Discount]/100)</f>
        <v>0</v>
      </c>
      <c r="R3333" s="10">
        <v>35673</v>
      </c>
      <c r="S3333" s="10">
        <v>4355.04</v>
      </c>
      <c r="T3333" s="4">
        <f>Table2[Profit]/Table2[Sales]</f>
        <v>0.12208224707762173</v>
      </c>
      <c r="U3333" t="s">
        <v>38</v>
      </c>
    </row>
    <row r="3334" spans="1:21" x14ac:dyDescent="0.35">
      <c r="A3334">
        <v>13557</v>
      </c>
      <c r="B3334" s="1">
        <v>45307</v>
      </c>
      <c r="C3334" s="2">
        <f>YEAR(Table2[Order Date])</f>
        <v>2024</v>
      </c>
      <c r="D3334" s="2" t="str">
        <f>TEXT(Table2[Order Date],"mmm")</f>
        <v>Jan</v>
      </c>
      <c r="E3334" t="s">
        <v>6528</v>
      </c>
      <c r="F3334" t="s">
        <v>40</v>
      </c>
      <c r="G3334" t="s">
        <v>62</v>
      </c>
      <c r="H3334" t="str">
        <f>VLOOKUP(Table2[[#This Row],[City]], Table46[], 2, FALSE)</f>
        <v>Goa</v>
      </c>
      <c r="I3334" t="s">
        <v>69</v>
      </c>
      <c r="J3334" t="s">
        <v>123</v>
      </c>
      <c r="K3334" t="s">
        <v>6124</v>
      </c>
      <c r="L3334" s="2">
        <v>3</v>
      </c>
      <c r="M3334" s="11">
        <v>5442</v>
      </c>
      <c r="N3334" s="6">
        <v>20</v>
      </c>
      <c r="O3334" s="4">
        <f>Table2[[#This Row],[Discount]]/100</f>
        <v>0.2</v>
      </c>
      <c r="P3334" s="4" t="str">
        <f>IF(Table2[[#This Row],[Discount%]]=0,"No Discount",
IF(Table2[[#This Row],[Discount%]]&lt;=0.1,"Medium Discount",
IF(Table2[[#This Row],[Discount%]]&lt;=0.2,"High Discount")))</f>
        <v>High Discount</v>
      </c>
      <c r="Q3334" s="9">
        <f>(Table2[Unit_Price]*Table2[Quantity])*(Table2[Discount]/100)</f>
        <v>3265.2000000000003</v>
      </c>
      <c r="R3334" s="10">
        <v>13060.8</v>
      </c>
      <c r="S3334" s="10">
        <v>1476.31</v>
      </c>
      <c r="T3334" s="4">
        <f>Table2[Profit]/Table2[Sales]</f>
        <v>0.113033657968884</v>
      </c>
      <c r="U3334" t="s">
        <v>33</v>
      </c>
    </row>
    <row r="3335" spans="1:21" x14ac:dyDescent="0.35">
      <c r="A3335">
        <v>13558</v>
      </c>
      <c r="B3335" s="1">
        <v>45487</v>
      </c>
      <c r="C3335" s="2">
        <f>YEAR(Table2[Order Date])</f>
        <v>2024</v>
      </c>
      <c r="D3335" s="2" t="str">
        <f>TEXT(Table2[Order Date],"mmm")</f>
        <v>Jul</v>
      </c>
      <c r="E3335" t="s">
        <v>6529</v>
      </c>
      <c r="F3335" t="s">
        <v>40</v>
      </c>
      <c r="G3335" t="s">
        <v>41</v>
      </c>
      <c r="H3335" t="str">
        <f>VLOOKUP(Table2[[#This Row],[City]], Table46[], 2, FALSE)</f>
        <v>Maharashtra</v>
      </c>
      <c r="I3335" t="s">
        <v>42</v>
      </c>
      <c r="J3335" t="s">
        <v>446</v>
      </c>
      <c r="K3335" t="s">
        <v>6530</v>
      </c>
      <c r="L3335" s="2">
        <v>5</v>
      </c>
      <c r="M3335" s="11">
        <v>65724</v>
      </c>
      <c r="N3335" s="6">
        <v>20</v>
      </c>
      <c r="O3335" s="4">
        <f>Table2[[#This Row],[Discount]]/100</f>
        <v>0.2</v>
      </c>
      <c r="P3335" s="4" t="str">
        <f>IF(Table2[[#This Row],[Discount%]]=0,"No Discount",
IF(Table2[[#This Row],[Discount%]]&lt;=0.1,"Medium Discount",
IF(Table2[[#This Row],[Discount%]]&lt;=0.2,"High Discount")))</f>
        <v>High Discount</v>
      </c>
      <c r="Q3335" s="9">
        <f>(Table2[Unit_Price]*Table2[Quantity])*(Table2[Discount]/100)</f>
        <v>65724</v>
      </c>
      <c r="R3335" s="10">
        <v>262896</v>
      </c>
      <c r="S3335" s="10">
        <v>21487.22</v>
      </c>
      <c r="T3335" s="4">
        <f>Table2[Profit]/Table2[Sales]</f>
        <v>8.1732776459132128E-2</v>
      </c>
      <c r="U3335" t="s">
        <v>20</v>
      </c>
    </row>
    <row r="3336" spans="1:21" x14ac:dyDescent="0.35">
      <c r="A3336">
        <v>13559</v>
      </c>
      <c r="B3336" s="1">
        <v>45700</v>
      </c>
      <c r="C3336" s="2">
        <f>YEAR(Table2[Order Date])</f>
        <v>2025</v>
      </c>
      <c r="D3336" s="2" t="str">
        <f>TEXT(Table2[Order Date],"mmm")</f>
        <v>Feb</v>
      </c>
      <c r="E3336" t="s">
        <v>6531</v>
      </c>
      <c r="F3336" t="s">
        <v>15</v>
      </c>
      <c r="G3336" t="s">
        <v>174</v>
      </c>
      <c r="H3336" t="str">
        <f>VLOOKUP(Table2[[#This Row],[City]], Table46[], 2, FALSE)</f>
        <v>Tamil Nadu</v>
      </c>
      <c r="I3336" t="s">
        <v>75</v>
      </c>
      <c r="J3336" t="s">
        <v>240</v>
      </c>
      <c r="K3336" t="s">
        <v>6532</v>
      </c>
      <c r="L3336" s="2">
        <v>5</v>
      </c>
      <c r="M3336" s="11">
        <v>31720</v>
      </c>
      <c r="N3336" s="6">
        <v>0</v>
      </c>
      <c r="O3336" s="4">
        <f>Table2[[#This Row],[Discount]]/100</f>
        <v>0</v>
      </c>
      <c r="P3336" s="4" t="str">
        <f>IF(Table2[[#This Row],[Discount%]]=0,"No Discount",
IF(Table2[[#This Row],[Discount%]]&lt;=0.1,"Medium Discount",
IF(Table2[[#This Row],[Discount%]]&lt;=0.2,"High Discount")))</f>
        <v>No Discount</v>
      </c>
      <c r="Q3336" s="9">
        <f>(Table2[Unit_Price]*Table2[Quantity])*(Table2[Discount]/100)</f>
        <v>0</v>
      </c>
      <c r="R3336" s="10">
        <v>158600</v>
      </c>
      <c r="S3336" s="10">
        <v>37260.339999999997</v>
      </c>
      <c r="T3336" s="4">
        <f>Table2[Profit]/Table2[Sales]</f>
        <v>0.23493278688524588</v>
      </c>
      <c r="U3336" t="s">
        <v>20</v>
      </c>
    </row>
    <row r="3337" spans="1:21" x14ac:dyDescent="0.35">
      <c r="A3337">
        <v>13560</v>
      </c>
      <c r="B3337" s="1">
        <v>45903</v>
      </c>
      <c r="C3337" s="2">
        <f>YEAR(Table2[Order Date])</f>
        <v>2025</v>
      </c>
      <c r="D3337" s="2" t="str">
        <f>TEXT(Table2[Order Date],"mmm")</f>
        <v>Sep</v>
      </c>
      <c r="E3337" t="s">
        <v>6533</v>
      </c>
      <c r="F3337" t="s">
        <v>40</v>
      </c>
      <c r="G3337" t="s">
        <v>62</v>
      </c>
      <c r="H3337" t="str">
        <f>VLOOKUP(Table2[[#This Row],[City]], Table46[], 2, FALSE)</f>
        <v>Goa</v>
      </c>
      <c r="I3337" t="s">
        <v>24</v>
      </c>
      <c r="J3337" t="s">
        <v>107</v>
      </c>
      <c r="K3337" t="s">
        <v>2427</v>
      </c>
      <c r="L3337" s="2">
        <v>3</v>
      </c>
      <c r="M3337" s="11">
        <v>33714</v>
      </c>
      <c r="N3337" s="6">
        <v>5</v>
      </c>
      <c r="O3337" s="4">
        <f>Table2[[#This Row],[Discount]]/100</f>
        <v>0.05</v>
      </c>
      <c r="P3337" s="4" t="str">
        <f>IF(Table2[[#This Row],[Discount%]]=0,"No Discount",
IF(Table2[[#This Row],[Discount%]]&lt;=0.1,"Medium Discount",
IF(Table2[[#This Row],[Discount%]]&lt;=0.2,"High Discount")))</f>
        <v>Medium Discount</v>
      </c>
      <c r="Q3337" s="9">
        <f>(Table2[Unit_Price]*Table2[Quantity])*(Table2[Discount]/100)</f>
        <v>5057.1000000000004</v>
      </c>
      <c r="R3337" s="10">
        <v>96084.9</v>
      </c>
      <c r="S3337" s="10">
        <v>9067.7800000000007</v>
      </c>
      <c r="T3337" s="4">
        <f>Table2[Profit]/Table2[Sales]</f>
        <v>9.4372580915419599E-2</v>
      </c>
      <c r="U3337" t="s">
        <v>83</v>
      </c>
    </row>
    <row r="3338" spans="1:21" x14ac:dyDescent="0.35">
      <c r="A3338">
        <v>13561</v>
      </c>
      <c r="B3338" s="1">
        <v>45295</v>
      </c>
      <c r="C3338" s="2">
        <f>YEAR(Table2[Order Date])</f>
        <v>2024</v>
      </c>
      <c r="D3338" s="2" t="str">
        <f>TEXT(Table2[Order Date],"mmm")</f>
        <v>Jan</v>
      </c>
      <c r="E3338" t="s">
        <v>6534</v>
      </c>
      <c r="F3338" t="s">
        <v>40</v>
      </c>
      <c r="G3338" t="s">
        <v>62</v>
      </c>
      <c r="H3338" t="str">
        <f>VLOOKUP(Table2[[#This Row],[City]], Table46[], 2, FALSE)</f>
        <v>Goa</v>
      </c>
      <c r="I3338" t="s">
        <v>46</v>
      </c>
      <c r="J3338" t="s">
        <v>47</v>
      </c>
      <c r="K3338" t="s">
        <v>6535</v>
      </c>
      <c r="L3338" s="2">
        <v>1</v>
      </c>
      <c r="M3338" s="11">
        <v>44006</v>
      </c>
      <c r="N3338" s="6">
        <v>10</v>
      </c>
      <c r="O3338" s="4">
        <f>Table2[[#This Row],[Discount]]/100</f>
        <v>0.1</v>
      </c>
      <c r="P3338" s="4" t="str">
        <f>IF(Table2[[#This Row],[Discount%]]=0,"No Discount",
IF(Table2[[#This Row],[Discount%]]&lt;=0.1,"Medium Discount",
IF(Table2[[#This Row],[Discount%]]&lt;=0.2,"High Discount")))</f>
        <v>Medium Discount</v>
      </c>
      <c r="Q3338" s="9">
        <f>(Table2[Unit_Price]*Table2[Quantity])*(Table2[Discount]/100)</f>
        <v>4400.6000000000004</v>
      </c>
      <c r="R3338" s="10">
        <v>39605.4</v>
      </c>
      <c r="S3338" s="10">
        <v>3175.72</v>
      </c>
      <c r="T3338" s="4">
        <f>Table2[Profit]/Table2[Sales]</f>
        <v>8.0184015311043438E-2</v>
      </c>
      <c r="U3338" t="s">
        <v>38</v>
      </c>
    </row>
    <row r="3339" spans="1:21" x14ac:dyDescent="0.35">
      <c r="A3339">
        <v>13562</v>
      </c>
      <c r="B3339" s="1">
        <v>45285</v>
      </c>
      <c r="C3339" s="2">
        <f>YEAR(Table2[Order Date])</f>
        <v>2023</v>
      </c>
      <c r="D3339" s="2" t="str">
        <f>TEXT(Table2[Order Date],"mmm")</f>
        <v>Dec</v>
      </c>
      <c r="E3339" t="s">
        <v>6536</v>
      </c>
      <c r="F3339" t="s">
        <v>40</v>
      </c>
      <c r="G3339" t="s">
        <v>41</v>
      </c>
      <c r="H3339" t="str">
        <f>VLOOKUP(Table2[[#This Row],[City]], Table46[], 2, FALSE)</f>
        <v>Maharashtra</v>
      </c>
      <c r="I3339" t="s">
        <v>96</v>
      </c>
      <c r="J3339" t="s">
        <v>156</v>
      </c>
      <c r="K3339" t="s">
        <v>6537</v>
      </c>
      <c r="L3339" s="2">
        <v>1</v>
      </c>
      <c r="M3339" s="11">
        <v>1508</v>
      </c>
      <c r="N3339" s="6">
        <v>0</v>
      </c>
      <c r="O3339" s="4">
        <f>Table2[[#This Row],[Discount]]/100</f>
        <v>0</v>
      </c>
      <c r="P3339" s="4" t="str">
        <f>IF(Table2[[#This Row],[Discount%]]=0,"No Discount",
IF(Table2[[#This Row],[Discount%]]&lt;=0.1,"Medium Discount",
IF(Table2[[#This Row],[Discount%]]&lt;=0.2,"High Discount")))</f>
        <v>No Discount</v>
      </c>
      <c r="Q3339" s="9">
        <f>(Table2[Unit_Price]*Table2[Quantity])*(Table2[Discount]/100)</f>
        <v>0</v>
      </c>
      <c r="R3339" s="10">
        <v>1508</v>
      </c>
      <c r="S3339" s="10">
        <v>139.35</v>
      </c>
      <c r="T3339" s="4">
        <f>Table2[Profit]/Table2[Sales]</f>
        <v>9.2407161803713528E-2</v>
      </c>
      <c r="U3339" t="s">
        <v>33</v>
      </c>
    </row>
    <row r="3340" spans="1:21" x14ac:dyDescent="0.35">
      <c r="A3340">
        <v>13563</v>
      </c>
      <c r="B3340" s="1">
        <v>45275</v>
      </c>
      <c r="C3340" s="2">
        <f>YEAR(Table2[Order Date])</f>
        <v>2023</v>
      </c>
      <c r="D3340" s="2" t="str">
        <f>TEXT(Table2[Order Date],"mmm")</f>
        <v>Dec</v>
      </c>
      <c r="E3340" t="s">
        <v>6538</v>
      </c>
      <c r="F3340" t="s">
        <v>15</v>
      </c>
      <c r="G3340" t="s">
        <v>93</v>
      </c>
      <c r="H3340" t="str">
        <f>VLOOKUP(Table2[[#This Row],[City]], Table46[], 2, FALSE)</f>
        <v>Tamil Nadu</v>
      </c>
      <c r="I3340" t="s">
        <v>24</v>
      </c>
      <c r="J3340" t="s">
        <v>25</v>
      </c>
      <c r="K3340" t="s">
        <v>6539</v>
      </c>
      <c r="L3340" s="2">
        <v>1</v>
      </c>
      <c r="M3340" s="11">
        <v>63744</v>
      </c>
      <c r="N3340" s="6">
        <v>15</v>
      </c>
      <c r="O3340" s="4">
        <f>Table2[[#This Row],[Discount]]/100</f>
        <v>0.15</v>
      </c>
      <c r="P3340" s="4" t="str">
        <f>IF(Table2[[#This Row],[Discount%]]=0,"No Discount",
IF(Table2[[#This Row],[Discount%]]&lt;=0.1,"Medium Discount",
IF(Table2[[#This Row],[Discount%]]&lt;=0.2,"High Discount")))</f>
        <v>High Discount</v>
      </c>
      <c r="Q3340" s="9">
        <f>(Table2[Unit_Price]*Table2[Quantity])*(Table2[Discount]/100)</f>
        <v>9561.6</v>
      </c>
      <c r="R3340" s="10">
        <v>54182.400000000001</v>
      </c>
      <c r="S3340" s="10">
        <v>3733.96</v>
      </c>
      <c r="T3340" s="4">
        <f>Table2[Profit]/Table2[Sales]</f>
        <v>6.8914629104653902E-2</v>
      </c>
      <c r="U3340" t="s">
        <v>33</v>
      </c>
    </row>
    <row r="3341" spans="1:21" x14ac:dyDescent="0.35">
      <c r="A3341">
        <v>13564</v>
      </c>
      <c r="B3341" s="1">
        <v>45375</v>
      </c>
      <c r="C3341" s="2">
        <f>YEAR(Table2[Order Date])</f>
        <v>2024</v>
      </c>
      <c r="D3341" s="2" t="str">
        <f>TEXT(Table2[Order Date],"mmm")</f>
        <v>Mar</v>
      </c>
      <c r="E3341" t="s">
        <v>6540</v>
      </c>
      <c r="F3341" t="s">
        <v>40</v>
      </c>
      <c r="G3341" t="s">
        <v>110</v>
      </c>
      <c r="H3341" t="str">
        <f>VLOOKUP(Table2[[#This Row],[City]], Table46[], 2, FALSE)</f>
        <v>Gujarat</v>
      </c>
      <c r="I3341" t="s">
        <v>30</v>
      </c>
      <c r="J3341" t="s">
        <v>322</v>
      </c>
      <c r="K3341" t="s">
        <v>1326</v>
      </c>
      <c r="L3341" s="2">
        <v>5</v>
      </c>
      <c r="M3341" s="11">
        <v>12051</v>
      </c>
      <c r="N3341" s="6">
        <v>5</v>
      </c>
      <c r="O3341" s="4">
        <f>Table2[[#This Row],[Discount]]/100</f>
        <v>0.05</v>
      </c>
      <c r="P3341" s="4" t="str">
        <f>IF(Table2[[#This Row],[Discount%]]=0,"No Discount",
IF(Table2[[#This Row],[Discount%]]&lt;=0.1,"Medium Discount",
IF(Table2[[#This Row],[Discount%]]&lt;=0.2,"High Discount")))</f>
        <v>Medium Discount</v>
      </c>
      <c r="Q3341" s="9">
        <f>(Table2[Unit_Price]*Table2[Quantity])*(Table2[Discount]/100)</f>
        <v>3012.75</v>
      </c>
      <c r="R3341" s="10">
        <v>57242.25</v>
      </c>
      <c r="S3341" s="10">
        <v>14299.13</v>
      </c>
      <c r="T3341" s="4">
        <f>Table2[Profit]/Table2[Sales]</f>
        <v>0.24980027864033993</v>
      </c>
      <c r="U3341" t="s">
        <v>83</v>
      </c>
    </row>
    <row r="3342" spans="1:21" x14ac:dyDescent="0.35">
      <c r="A3342">
        <v>13565</v>
      </c>
      <c r="B3342" s="1">
        <v>45817</v>
      </c>
      <c r="C3342" s="2">
        <f>YEAR(Table2[Order Date])</f>
        <v>2025</v>
      </c>
      <c r="D3342" s="2" t="str">
        <f>TEXT(Table2[Order Date],"mmm")</f>
        <v>Jun</v>
      </c>
      <c r="E3342" t="s">
        <v>6541</v>
      </c>
      <c r="F3342" t="s">
        <v>28</v>
      </c>
      <c r="G3342" t="s">
        <v>114</v>
      </c>
      <c r="H3342" t="str">
        <f>VLOOKUP(Table2[[#This Row],[City]], Table46[], 2, FALSE)</f>
        <v>Jharkhand</v>
      </c>
      <c r="I3342" t="s">
        <v>129</v>
      </c>
      <c r="J3342" t="s">
        <v>164</v>
      </c>
      <c r="K3342" t="s">
        <v>6542</v>
      </c>
      <c r="L3342" s="2">
        <v>4</v>
      </c>
      <c r="M3342" s="11">
        <v>8957</v>
      </c>
      <c r="N3342" s="6">
        <v>20</v>
      </c>
      <c r="O3342" s="4">
        <f>Table2[[#This Row],[Discount]]/100</f>
        <v>0.2</v>
      </c>
      <c r="P3342" s="4" t="str">
        <f>IF(Table2[[#This Row],[Discount%]]=0,"No Discount",
IF(Table2[[#This Row],[Discount%]]&lt;=0.1,"Medium Discount",
IF(Table2[[#This Row],[Discount%]]&lt;=0.2,"High Discount")))</f>
        <v>High Discount</v>
      </c>
      <c r="Q3342" s="9">
        <f>(Table2[Unit_Price]*Table2[Quantity])*(Table2[Discount]/100)</f>
        <v>7165.6</v>
      </c>
      <c r="R3342" s="10">
        <v>28662.400000000001</v>
      </c>
      <c r="S3342" s="10">
        <v>2572.04</v>
      </c>
      <c r="T3342" s="4">
        <f>Table2[Profit]/Table2[Sales]</f>
        <v>8.9735681589818012E-2</v>
      </c>
      <c r="U3342" t="s">
        <v>38</v>
      </c>
    </row>
    <row r="3343" spans="1:21" x14ac:dyDescent="0.35">
      <c r="A3343">
        <v>13566</v>
      </c>
      <c r="B3343" s="1">
        <v>45803</v>
      </c>
      <c r="C3343" s="2">
        <f>YEAR(Table2[Order Date])</f>
        <v>2025</v>
      </c>
      <c r="D3343" s="2" t="str">
        <f>TEXT(Table2[Order Date],"mmm")</f>
        <v>May</v>
      </c>
      <c r="E3343" t="s">
        <v>6543</v>
      </c>
      <c r="F3343" t="s">
        <v>28</v>
      </c>
      <c r="G3343" t="s">
        <v>114</v>
      </c>
      <c r="H3343" t="str">
        <f>VLOOKUP(Table2[[#This Row],[City]], Table46[], 2, FALSE)</f>
        <v>Jharkhand</v>
      </c>
      <c r="I3343" t="s">
        <v>96</v>
      </c>
      <c r="J3343" t="s">
        <v>214</v>
      </c>
      <c r="K3343" t="s">
        <v>6544</v>
      </c>
      <c r="L3343" s="2">
        <v>1</v>
      </c>
      <c r="M3343" s="11">
        <v>44907</v>
      </c>
      <c r="N3343" s="6">
        <v>20</v>
      </c>
      <c r="O3343" s="4">
        <f>Table2[[#This Row],[Discount]]/100</f>
        <v>0.2</v>
      </c>
      <c r="P3343" s="4" t="str">
        <f>IF(Table2[[#This Row],[Discount%]]=0,"No Discount",
IF(Table2[[#This Row],[Discount%]]&lt;=0.1,"Medium Discount",
IF(Table2[[#This Row],[Discount%]]&lt;=0.2,"High Discount")))</f>
        <v>High Discount</v>
      </c>
      <c r="Q3343" s="9">
        <f>(Table2[Unit_Price]*Table2[Quantity])*(Table2[Discount]/100)</f>
        <v>8981.4</v>
      </c>
      <c r="R3343" s="10">
        <v>35925.599999999999</v>
      </c>
      <c r="S3343" s="10">
        <v>8102.37</v>
      </c>
      <c r="T3343" s="4">
        <f>Table2[Profit]/Table2[Sales]</f>
        <v>0.22553193266083238</v>
      </c>
      <c r="U3343" t="s">
        <v>38</v>
      </c>
    </row>
    <row r="3344" spans="1:21" x14ac:dyDescent="0.35">
      <c r="A3344">
        <v>13567</v>
      </c>
      <c r="B3344" s="1">
        <v>45372</v>
      </c>
      <c r="C3344" s="2">
        <f>YEAR(Table2[Order Date])</f>
        <v>2024</v>
      </c>
      <c r="D3344" s="2" t="str">
        <f>TEXT(Table2[Order Date],"mmm")</f>
        <v>Mar</v>
      </c>
      <c r="E3344" t="s">
        <v>6545</v>
      </c>
      <c r="F3344" t="s">
        <v>15</v>
      </c>
      <c r="G3344" t="s">
        <v>16</v>
      </c>
      <c r="H3344" t="str">
        <f>VLOOKUP(Table2[[#This Row],[City]], Table46[], 2, FALSE)</f>
        <v>Karnataka</v>
      </c>
      <c r="I3344" t="s">
        <v>24</v>
      </c>
      <c r="J3344" t="s">
        <v>25</v>
      </c>
      <c r="K3344" t="s">
        <v>555</v>
      </c>
      <c r="L3344" s="2">
        <v>5</v>
      </c>
      <c r="M3344" s="11">
        <v>50321</v>
      </c>
      <c r="N3344" s="6">
        <v>0</v>
      </c>
      <c r="O3344" s="4">
        <f>Table2[[#This Row],[Discount]]/100</f>
        <v>0</v>
      </c>
      <c r="P3344" s="4" t="str">
        <f>IF(Table2[[#This Row],[Discount%]]=0,"No Discount",
IF(Table2[[#This Row],[Discount%]]&lt;=0.1,"Medium Discount",
IF(Table2[[#This Row],[Discount%]]&lt;=0.2,"High Discount")))</f>
        <v>No Discount</v>
      </c>
      <c r="Q3344" s="9">
        <f>(Table2[Unit_Price]*Table2[Quantity])*(Table2[Discount]/100)</f>
        <v>0</v>
      </c>
      <c r="R3344" s="10">
        <v>251605</v>
      </c>
      <c r="S3344" s="10">
        <v>15427.5</v>
      </c>
      <c r="T3344" s="4">
        <f>Table2[Profit]/Table2[Sales]</f>
        <v>6.1316349039168536E-2</v>
      </c>
      <c r="U3344" t="s">
        <v>33</v>
      </c>
    </row>
    <row r="3345" spans="1:21" x14ac:dyDescent="0.35">
      <c r="A3345">
        <v>13569</v>
      </c>
      <c r="B3345" s="1">
        <v>45645</v>
      </c>
      <c r="C3345" s="2">
        <f>YEAR(Table2[Order Date])</f>
        <v>2024</v>
      </c>
      <c r="D3345" s="2" t="str">
        <f>TEXT(Table2[Order Date],"mmm")</f>
        <v>Dec</v>
      </c>
      <c r="E3345" t="s">
        <v>6548</v>
      </c>
      <c r="F3345" t="s">
        <v>40</v>
      </c>
      <c r="G3345" t="s">
        <v>41</v>
      </c>
      <c r="H3345" t="str">
        <f>VLOOKUP(Table2[[#This Row],[City]], Table46[], 2, FALSE)</f>
        <v>Maharashtra</v>
      </c>
      <c r="I3345" t="s">
        <v>24</v>
      </c>
      <c r="J3345" t="s">
        <v>133</v>
      </c>
      <c r="K3345" t="s">
        <v>6549</v>
      </c>
      <c r="L3345" s="2">
        <v>5</v>
      </c>
      <c r="M3345" s="11">
        <v>31845</v>
      </c>
      <c r="N3345" s="6">
        <v>15</v>
      </c>
      <c r="O3345" s="4">
        <f>Table2[[#This Row],[Discount]]/100</f>
        <v>0.15</v>
      </c>
      <c r="P3345" s="4" t="str">
        <f>IF(Table2[[#This Row],[Discount%]]=0,"No Discount",
IF(Table2[[#This Row],[Discount%]]&lt;=0.1,"Medium Discount",
IF(Table2[[#This Row],[Discount%]]&lt;=0.2,"High Discount")))</f>
        <v>High Discount</v>
      </c>
      <c r="Q3345" s="9">
        <f>(Table2[Unit_Price]*Table2[Quantity])*(Table2[Discount]/100)</f>
        <v>23883.75</v>
      </c>
      <c r="R3345" s="10">
        <v>135341.25</v>
      </c>
      <c r="S3345" s="10">
        <v>9972.7000000000007</v>
      </c>
      <c r="T3345" s="4">
        <f>Table2[Profit]/Table2[Sales]</f>
        <v>7.3685591052247562E-2</v>
      </c>
      <c r="U3345" t="s">
        <v>20</v>
      </c>
    </row>
    <row r="3346" spans="1:21" x14ac:dyDescent="0.35">
      <c r="A3346">
        <v>13570</v>
      </c>
      <c r="B3346" s="1">
        <v>45640</v>
      </c>
      <c r="C3346" s="2">
        <f>YEAR(Table2[Order Date])</f>
        <v>2024</v>
      </c>
      <c r="D3346" s="2" t="str">
        <f>TEXT(Table2[Order Date],"mmm")</f>
        <v>Dec</v>
      </c>
      <c r="E3346" t="s">
        <v>6550</v>
      </c>
      <c r="F3346" t="s">
        <v>28</v>
      </c>
      <c r="G3346" t="s">
        <v>29</v>
      </c>
      <c r="H3346" t="str">
        <f>VLOOKUP(Table2[[#This Row],[City]], Table46[], 2, FALSE)</f>
        <v>Bihar</v>
      </c>
      <c r="I3346" t="s">
        <v>86</v>
      </c>
      <c r="J3346" t="s">
        <v>90</v>
      </c>
      <c r="K3346" t="s">
        <v>1076</v>
      </c>
      <c r="L3346" s="2">
        <v>4</v>
      </c>
      <c r="M3346" s="11">
        <v>65945</v>
      </c>
      <c r="N3346" s="6">
        <v>10</v>
      </c>
      <c r="O3346" s="4">
        <f>Table2[[#This Row],[Discount]]/100</f>
        <v>0.1</v>
      </c>
      <c r="P3346" s="4" t="str">
        <f>IF(Table2[[#This Row],[Discount%]]=0,"No Discount",
IF(Table2[[#This Row],[Discount%]]&lt;=0.1,"Medium Discount",
IF(Table2[[#This Row],[Discount%]]&lt;=0.2,"High Discount")))</f>
        <v>Medium Discount</v>
      </c>
      <c r="Q3346" s="9">
        <f>(Table2[Unit_Price]*Table2[Quantity])*(Table2[Discount]/100)</f>
        <v>26378</v>
      </c>
      <c r="R3346" s="10">
        <v>237402</v>
      </c>
      <c r="S3346" s="10">
        <v>20381.66</v>
      </c>
      <c r="T3346" s="4">
        <f>Table2[Profit]/Table2[Sales]</f>
        <v>8.5852941424250845E-2</v>
      </c>
      <c r="U3346" t="s">
        <v>83</v>
      </c>
    </row>
    <row r="3347" spans="1:21" x14ac:dyDescent="0.35">
      <c r="A3347">
        <v>13571</v>
      </c>
      <c r="B3347" s="1">
        <v>45241</v>
      </c>
      <c r="C3347" s="2">
        <f>YEAR(Table2[Order Date])</f>
        <v>2023</v>
      </c>
      <c r="D3347" s="2" t="str">
        <f>TEXT(Table2[Order Date],"mmm")</f>
        <v>Nov</v>
      </c>
      <c r="E3347" t="s">
        <v>6551</v>
      </c>
      <c r="F3347" t="s">
        <v>40</v>
      </c>
      <c r="G3347" t="s">
        <v>62</v>
      </c>
      <c r="H3347" t="str">
        <f>VLOOKUP(Table2[[#This Row],[City]], Table46[], 2, FALSE)</f>
        <v>Goa</v>
      </c>
      <c r="I3347" t="s">
        <v>30</v>
      </c>
      <c r="J3347" t="s">
        <v>65</v>
      </c>
      <c r="K3347" t="s">
        <v>6552</v>
      </c>
      <c r="L3347" s="2">
        <v>4</v>
      </c>
      <c r="M3347" s="11">
        <v>59561</v>
      </c>
      <c r="N3347" s="6">
        <v>15</v>
      </c>
      <c r="O3347" s="4">
        <f>Table2[[#This Row],[Discount]]/100</f>
        <v>0.15</v>
      </c>
      <c r="P3347" s="4" t="str">
        <f>IF(Table2[[#This Row],[Discount%]]=0,"No Discount",
IF(Table2[[#This Row],[Discount%]]&lt;=0.1,"Medium Discount",
IF(Table2[[#This Row],[Discount%]]&lt;=0.2,"High Discount")))</f>
        <v>High Discount</v>
      </c>
      <c r="Q3347" s="9">
        <f>(Table2[Unit_Price]*Table2[Quantity])*(Table2[Discount]/100)</f>
        <v>35736.6</v>
      </c>
      <c r="R3347" s="10">
        <v>202507.4</v>
      </c>
      <c r="S3347" s="10">
        <v>15647.37</v>
      </c>
      <c r="T3347" s="4">
        <f>Table2[Profit]/Table2[Sales]</f>
        <v>7.7268139337130406E-2</v>
      </c>
      <c r="U3347" t="s">
        <v>72</v>
      </c>
    </row>
    <row r="3348" spans="1:21" x14ac:dyDescent="0.35">
      <c r="A3348">
        <v>13572</v>
      </c>
      <c r="B3348" s="1">
        <v>45559</v>
      </c>
      <c r="C3348" s="2">
        <f>YEAR(Table2[Order Date])</f>
        <v>2024</v>
      </c>
      <c r="D3348" s="2" t="str">
        <f>TEXT(Table2[Order Date],"mmm")</f>
        <v>Sep</v>
      </c>
      <c r="E3348" t="s">
        <v>6553</v>
      </c>
      <c r="F3348" t="s">
        <v>28</v>
      </c>
      <c r="G3348" t="s">
        <v>29</v>
      </c>
      <c r="H3348" t="str">
        <f>VLOOKUP(Table2[[#This Row],[City]], Table46[], 2, FALSE)</f>
        <v>Bihar</v>
      </c>
      <c r="I3348" t="s">
        <v>69</v>
      </c>
      <c r="J3348" t="s">
        <v>123</v>
      </c>
      <c r="K3348" t="s">
        <v>5220</v>
      </c>
      <c r="L3348" s="2">
        <v>1</v>
      </c>
      <c r="M3348" s="11">
        <v>39668</v>
      </c>
      <c r="N3348" s="6">
        <v>15</v>
      </c>
      <c r="O3348" s="4">
        <f>Table2[[#This Row],[Discount]]/100</f>
        <v>0.15</v>
      </c>
      <c r="P3348" s="4" t="str">
        <f>IF(Table2[[#This Row],[Discount%]]=0,"No Discount",
IF(Table2[[#This Row],[Discount%]]&lt;=0.1,"Medium Discount",
IF(Table2[[#This Row],[Discount%]]&lt;=0.2,"High Discount")))</f>
        <v>High Discount</v>
      </c>
      <c r="Q3348" s="9">
        <f>(Table2[Unit_Price]*Table2[Quantity])*(Table2[Discount]/100)</f>
        <v>5950.2</v>
      </c>
      <c r="R3348" s="10">
        <v>33717.800000000003</v>
      </c>
      <c r="S3348" s="10">
        <v>5056.32</v>
      </c>
      <c r="T3348" s="4">
        <f>Table2[Profit]/Table2[Sales]</f>
        <v>0.14995996180059196</v>
      </c>
      <c r="U3348" t="s">
        <v>20</v>
      </c>
    </row>
    <row r="3349" spans="1:21" x14ac:dyDescent="0.35">
      <c r="A3349">
        <v>13574</v>
      </c>
      <c r="B3349" s="1">
        <v>45561</v>
      </c>
      <c r="C3349" s="2">
        <f>YEAR(Table2[Order Date])</f>
        <v>2024</v>
      </c>
      <c r="D3349" s="2" t="str">
        <f>TEXT(Table2[Order Date],"mmm")</f>
        <v>Sep</v>
      </c>
      <c r="E3349" t="s">
        <v>6555</v>
      </c>
      <c r="F3349" t="s">
        <v>40</v>
      </c>
      <c r="G3349" t="s">
        <v>50</v>
      </c>
      <c r="H3349" t="str">
        <f>VLOOKUP(Table2[[#This Row],[City]], Table46[], 2, FALSE)</f>
        <v>Maharashtra</v>
      </c>
      <c r="I3349" t="s">
        <v>75</v>
      </c>
      <c r="J3349" t="s">
        <v>76</v>
      </c>
      <c r="K3349" t="s">
        <v>2408</v>
      </c>
      <c r="L3349" s="2">
        <v>4</v>
      </c>
      <c r="M3349" s="11">
        <v>10077</v>
      </c>
      <c r="N3349" s="6">
        <v>0</v>
      </c>
      <c r="O3349" s="4">
        <f>Table2[[#This Row],[Discount]]/100</f>
        <v>0</v>
      </c>
      <c r="P3349" s="4" t="str">
        <f>IF(Table2[[#This Row],[Discount%]]=0,"No Discount",
IF(Table2[[#This Row],[Discount%]]&lt;=0.1,"Medium Discount",
IF(Table2[[#This Row],[Discount%]]&lt;=0.2,"High Discount")))</f>
        <v>No Discount</v>
      </c>
      <c r="Q3349" s="9">
        <f>(Table2[Unit_Price]*Table2[Quantity])*(Table2[Discount]/100)</f>
        <v>0</v>
      </c>
      <c r="R3349" s="10">
        <v>40308</v>
      </c>
      <c r="S3349" s="10">
        <v>4785.62</v>
      </c>
      <c r="T3349" s="4">
        <f>Table2[Profit]/Table2[Sales]</f>
        <v>0.11872630743276769</v>
      </c>
      <c r="U3349" t="s">
        <v>83</v>
      </c>
    </row>
    <row r="3350" spans="1:21" x14ac:dyDescent="0.35">
      <c r="A3350">
        <v>13575</v>
      </c>
      <c r="B3350" s="1">
        <v>45755</v>
      </c>
      <c r="C3350" s="2">
        <f>YEAR(Table2[Order Date])</f>
        <v>2025</v>
      </c>
      <c r="D3350" s="2" t="str">
        <f>TEXT(Table2[Order Date],"mmm")</f>
        <v>Apr</v>
      </c>
      <c r="E3350" t="s">
        <v>6556</v>
      </c>
      <c r="F3350" t="s">
        <v>15</v>
      </c>
      <c r="G3350" t="s">
        <v>174</v>
      </c>
      <c r="H3350" t="str">
        <f>VLOOKUP(Table2[[#This Row],[City]], Table46[], 2, FALSE)</f>
        <v>Tamil Nadu</v>
      </c>
      <c r="I3350" t="s">
        <v>86</v>
      </c>
      <c r="J3350" t="s">
        <v>90</v>
      </c>
      <c r="K3350" t="s">
        <v>6557</v>
      </c>
      <c r="L3350" s="2">
        <v>1</v>
      </c>
      <c r="M3350" s="11">
        <v>66068</v>
      </c>
      <c r="N3350" s="6">
        <v>5</v>
      </c>
      <c r="O3350" s="4">
        <f>Table2[[#This Row],[Discount]]/100</f>
        <v>0.05</v>
      </c>
      <c r="P3350" s="4" t="str">
        <f>IF(Table2[[#This Row],[Discount%]]=0,"No Discount",
IF(Table2[[#This Row],[Discount%]]&lt;=0.1,"Medium Discount",
IF(Table2[[#This Row],[Discount%]]&lt;=0.2,"High Discount")))</f>
        <v>Medium Discount</v>
      </c>
      <c r="Q3350" s="9">
        <f>(Table2[Unit_Price]*Table2[Quantity])*(Table2[Discount]/100)</f>
        <v>3303.4</v>
      </c>
      <c r="R3350" s="10">
        <v>62764.6</v>
      </c>
      <c r="S3350" s="10">
        <v>10948.43</v>
      </c>
      <c r="T3350" s="4">
        <f>Table2[Profit]/Table2[Sales]</f>
        <v>0.17443638611574042</v>
      </c>
      <c r="U3350" t="s">
        <v>38</v>
      </c>
    </row>
    <row r="3351" spans="1:21" x14ac:dyDescent="0.35">
      <c r="A3351">
        <v>13576</v>
      </c>
      <c r="B3351" s="1">
        <v>45638</v>
      </c>
      <c r="C3351" s="2">
        <f>YEAR(Table2[Order Date])</f>
        <v>2024</v>
      </c>
      <c r="D3351" s="2" t="str">
        <f>TEXT(Table2[Order Date],"mmm")</f>
        <v>Dec</v>
      </c>
      <c r="E3351" t="s">
        <v>6558</v>
      </c>
      <c r="F3351" t="s">
        <v>40</v>
      </c>
      <c r="G3351" t="s">
        <v>41</v>
      </c>
      <c r="H3351" t="str">
        <f>VLOOKUP(Table2[[#This Row],[City]], Table46[], 2, FALSE)</f>
        <v>Maharashtra</v>
      </c>
      <c r="I3351" t="s">
        <v>129</v>
      </c>
      <c r="J3351" t="s">
        <v>164</v>
      </c>
      <c r="K3351" t="s">
        <v>6559</v>
      </c>
      <c r="L3351" s="2">
        <v>1</v>
      </c>
      <c r="M3351" s="11">
        <v>70558</v>
      </c>
      <c r="N3351" s="6">
        <v>0</v>
      </c>
      <c r="O3351" s="4">
        <f>Table2[[#This Row],[Discount]]/100</f>
        <v>0</v>
      </c>
      <c r="P3351" s="4" t="str">
        <f>IF(Table2[[#This Row],[Discount%]]=0,"No Discount",
IF(Table2[[#This Row],[Discount%]]&lt;=0.1,"Medium Discount",
IF(Table2[[#This Row],[Discount%]]&lt;=0.2,"High Discount")))</f>
        <v>No Discount</v>
      </c>
      <c r="Q3351" s="9">
        <f>(Table2[Unit_Price]*Table2[Quantity])*(Table2[Discount]/100)</f>
        <v>0</v>
      </c>
      <c r="R3351" s="10">
        <v>70558</v>
      </c>
      <c r="S3351" s="10">
        <v>13210.75</v>
      </c>
      <c r="T3351" s="4">
        <f>Table2[Profit]/Table2[Sales]</f>
        <v>0.18723248958303806</v>
      </c>
      <c r="U3351" t="s">
        <v>20</v>
      </c>
    </row>
    <row r="3352" spans="1:21" x14ac:dyDescent="0.35">
      <c r="A3352">
        <v>13577</v>
      </c>
      <c r="B3352" s="1">
        <v>45532</v>
      </c>
      <c r="C3352" s="2">
        <f>YEAR(Table2[Order Date])</f>
        <v>2024</v>
      </c>
      <c r="D3352" s="2" t="str">
        <f>TEXT(Table2[Order Date],"mmm")</f>
        <v>Aug</v>
      </c>
      <c r="E3352" t="s">
        <v>6560</v>
      </c>
      <c r="F3352" t="s">
        <v>15</v>
      </c>
      <c r="G3352" t="s">
        <v>16</v>
      </c>
      <c r="H3352" t="str">
        <f>VLOOKUP(Table2[[#This Row],[City]], Table46[], 2, FALSE)</f>
        <v>Karnataka</v>
      </c>
      <c r="I3352" t="s">
        <v>24</v>
      </c>
      <c r="J3352" t="s">
        <v>107</v>
      </c>
      <c r="K3352" t="s">
        <v>6285</v>
      </c>
      <c r="L3352" s="2">
        <v>5</v>
      </c>
      <c r="M3352" s="11">
        <v>66617</v>
      </c>
      <c r="N3352" s="6">
        <v>15</v>
      </c>
      <c r="O3352" s="4">
        <f>Table2[[#This Row],[Discount]]/100</f>
        <v>0.15</v>
      </c>
      <c r="P3352" s="4" t="str">
        <f>IF(Table2[[#This Row],[Discount%]]=0,"No Discount",
IF(Table2[[#This Row],[Discount%]]&lt;=0.1,"Medium Discount",
IF(Table2[[#This Row],[Discount%]]&lt;=0.2,"High Discount")))</f>
        <v>High Discount</v>
      </c>
      <c r="Q3352" s="9">
        <f>(Table2[Unit_Price]*Table2[Quantity])*(Table2[Discount]/100)</f>
        <v>49962.75</v>
      </c>
      <c r="R3352" s="10">
        <v>283122.25</v>
      </c>
      <c r="S3352" s="10">
        <v>28551.53</v>
      </c>
      <c r="T3352" s="4">
        <f>Table2[Profit]/Table2[Sales]</f>
        <v>0.10084523558286217</v>
      </c>
      <c r="U3352" t="s">
        <v>72</v>
      </c>
    </row>
    <row r="3353" spans="1:21" x14ac:dyDescent="0.35">
      <c r="A3353">
        <v>13578</v>
      </c>
      <c r="B3353" s="1">
        <v>45893</v>
      </c>
      <c r="C3353" s="2">
        <f>YEAR(Table2[Order Date])</f>
        <v>2025</v>
      </c>
      <c r="D3353" s="2" t="str">
        <f>TEXT(Table2[Order Date],"mmm")</f>
        <v>Aug</v>
      </c>
      <c r="E3353" t="s">
        <v>6561</v>
      </c>
      <c r="F3353" t="s">
        <v>28</v>
      </c>
      <c r="G3353" t="s">
        <v>144</v>
      </c>
      <c r="H3353" t="str">
        <f>VLOOKUP(Table2[[#This Row],[City]], Table46[], 2, FALSE)</f>
        <v>Assam</v>
      </c>
      <c r="I3353" t="s">
        <v>17</v>
      </c>
      <c r="J3353" t="s">
        <v>291</v>
      </c>
      <c r="K3353" t="s">
        <v>6562</v>
      </c>
      <c r="L3353" s="2">
        <v>4</v>
      </c>
      <c r="M3353" s="11">
        <v>19522</v>
      </c>
      <c r="N3353" s="6">
        <v>20</v>
      </c>
      <c r="O3353" s="4">
        <f>Table2[[#This Row],[Discount]]/100</f>
        <v>0.2</v>
      </c>
      <c r="P3353" s="4" t="str">
        <f>IF(Table2[[#This Row],[Discount%]]=0,"No Discount",
IF(Table2[[#This Row],[Discount%]]&lt;=0.1,"Medium Discount",
IF(Table2[[#This Row],[Discount%]]&lt;=0.2,"High Discount")))</f>
        <v>High Discount</v>
      </c>
      <c r="Q3353" s="9">
        <f>(Table2[Unit_Price]*Table2[Quantity])*(Table2[Discount]/100)</f>
        <v>15617.6</v>
      </c>
      <c r="R3353" s="10">
        <v>62470.400000000001</v>
      </c>
      <c r="S3353" s="10">
        <v>13895.4</v>
      </c>
      <c r="T3353" s="4">
        <f>Table2[Profit]/Table2[Sales]</f>
        <v>0.22243174367380389</v>
      </c>
      <c r="U3353" t="s">
        <v>33</v>
      </c>
    </row>
    <row r="3354" spans="1:21" x14ac:dyDescent="0.35">
      <c r="A3354">
        <v>13579</v>
      </c>
      <c r="B3354" s="1">
        <v>45233</v>
      </c>
      <c r="C3354" s="2">
        <f>YEAR(Table2[Order Date])</f>
        <v>2023</v>
      </c>
      <c r="D3354" s="2" t="str">
        <f>TEXT(Table2[Order Date],"mmm")</f>
        <v>Nov</v>
      </c>
      <c r="E3354" t="s">
        <v>6563</v>
      </c>
      <c r="F3354" t="s">
        <v>28</v>
      </c>
      <c r="G3354" t="s">
        <v>85</v>
      </c>
      <c r="H3354" t="str">
        <f>VLOOKUP(Table2[[#This Row],[City]], Table46[], 2, FALSE)</f>
        <v>Odisha</v>
      </c>
      <c r="I3354" t="s">
        <v>69</v>
      </c>
      <c r="J3354" t="s">
        <v>123</v>
      </c>
      <c r="K3354" t="s">
        <v>2884</v>
      </c>
      <c r="L3354" s="2">
        <v>3</v>
      </c>
      <c r="M3354" s="11">
        <v>77611</v>
      </c>
      <c r="N3354" s="6">
        <v>0</v>
      </c>
      <c r="O3354" s="4">
        <f>Table2[[#This Row],[Discount]]/100</f>
        <v>0</v>
      </c>
      <c r="P3354" s="4" t="str">
        <f>IF(Table2[[#This Row],[Discount%]]=0,"No Discount",
IF(Table2[[#This Row],[Discount%]]&lt;=0.1,"Medium Discount",
IF(Table2[[#This Row],[Discount%]]&lt;=0.2,"High Discount")))</f>
        <v>No Discount</v>
      </c>
      <c r="Q3354" s="9">
        <f>(Table2[Unit_Price]*Table2[Quantity])*(Table2[Discount]/100)</f>
        <v>0</v>
      </c>
      <c r="R3354" s="10">
        <v>232833</v>
      </c>
      <c r="S3354" s="10">
        <v>50971.37</v>
      </c>
      <c r="T3354" s="4">
        <f>Table2[Profit]/Table2[Sales]</f>
        <v>0.21891815163658074</v>
      </c>
      <c r="U3354" t="s">
        <v>33</v>
      </c>
    </row>
    <row r="3355" spans="1:21" x14ac:dyDescent="0.35">
      <c r="A3355">
        <v>13580</v>
      </c>
      <c r="B3355" s="1">
        <v>45720</v>
      </c>
      <c r="C3355" s="2">
        <f>YEAR(Table2[Order Date])</f>
        <v>2025</v>
      </c>
      <c r="D3355" s="2" t="str">
        <f>TEXT(Table2[Order Date],"mmm")</f>
        <v>Mar</v>
      </c>
      <c r="E3355" t="s">
        <v>6564</v>
      </c>
      <c r="F3355" t="s">
        <v>22</v>
      </c>
      <c r="G3355" t="s">
        <v>23</v>
      </c>
      <c r="H3355" t="str">
        <f>VLOOKUP(Table2[[#This Row],[City]], Table46[], 2, FALSE)</f>
        <v>Delhi</v>
      </c>
      <c r="I3355" t="s">
        <v>96</v>
      </c>
      <c r="J3355" t="s">
        <v>214</v>
      </c>
      <c r="K3355" t="s">
        <v>6565</v>
      </c>
      <c r="L3355" s="2">
        <v>4</v>
      </c>
      <c r="M3355" s="11">
        <v>52281</v>
      </c>
      <c r="N3355" s="6">
        <v>5</v>
      </c>
      <c r="O3355" s="4">
        <f>Table2[[#This Row],[Discount]]/100</f>
        <v>0.05</v>
      </c>
      <c r="P3355" s="4" t="str">
        <f>IF(Table2[[#This Row],[Discount%]]=0,"No Discount",
IF(Table2[[#This Row],[Discount%]]&lt;=0.1,"Medium Discount",
IF(Table2[[#This Row],[Discount%]]&lt;=0.2,"High Discount")))</f>
        <v>Medium Discount</v>
      </c>
      <c r="Q3355" s="9">
        <f>(Table2[Unit_Price]*Table2[Quantity])*(Table2[Discount]/100)</f>
        <v>10456.200000000001</v>
      </c>
      <c r="R3355" s="10">
        <v>198667.8</v>
      </c>
      <c r="S3355" s="10">
        <v>15961.65</v>
      </c>
      <c r="T3355" s="4">
        <f>Table2[Profit]/Table2[Sales]</f>
        <v>8.0343417503994111E-2</v>
      </c>
      <c r="U3355" t="s">
        <v>20</v>
      </c>
    </row>
    <row r="3356" spans="1:21" x14ac:dyDescent="0.35">
      <c r="A3356">
        <v>13581</v>
      </c>
      <c r="B3356" s="1">
        <v>45930</v>
      </c>
      <c r="C3356" s="2">
        <f>YEAR(Table2[Order Date])</f>
        <v>2025</v>
      </c>
      <c r="D3356" s="2" t="str">
        <f>TEXT(Table2[Order Date],"mmm")</f>
        <v>Sep</v>
      </c>
      <c r="E3356" t="s">
        <v>6566</v>
      </c>
      <c r="F3356" t="s">
        <v>40</v>
      </c>
      <c r="G3356" t="s">
        <v>110</v>
      </c>
      <c r="H3356" t="str">
        <f>VLOOKUP(Table2[[#This Row],[City]], Table46[], 2, FALSE)</f>
        <v>Gujarat</v>
      </c>
      <c r="I3356" t="s">
        <v>24</v>
      </c>
      <c r="J3356" t="s">
        <v>107</v>
      </c>
      <c r="K3356" t="s">
        <v>6567</v>
      </c>
      <c r="L3356" s="2">
        <v>3</v>
      </c>
      <c r="M3356" s="11">
        <v>36567</v>
      </c>
      <c r="N3356" s="6">
        <v>5</v>
      </c>
      <c r="O3356" s="4">
        <f>Table2[[#This Row],[Discount]]/100</f>
        <v>0.05</v>
      </c>
      <c r="P3356" s="4" t="str">
        <f>IF(Table2[[#This Row],[Discount%]]=0,"No Discount",
IF(Table2[[#This Row],[Discount%]]&lt;=0.1,"Medium Discount",
IF(Table2[[#This Row],[Discount%]]&lt;=0.2,"High Discount")))</f>
        <v>Medium Discount</v>
      </c>
      <c r="Q3356" s="9">
        <f>(Table2[Unit_Price]*Table2[Quantity])*(Table2[Discount]/100)</f>
        <v>5485.05</v>
      </c>
      <c r="R3356" s="10">
        <v>104215.95</v>
      </c>
      <c r="S3356" s="10">
        <v>9789.7999999999993</v>
      </c>
      <c r="T3356" s="4">
        <f>Table2[Profit]/Table2[Sales]</f>
        <v>9.3937636225548959E-2</v>
      </c>
      <c r="U3356" t="s">
        <v>83</v>
      </c>
    </row>
    <row r="3357" spans="1:21" x14ac:dyDescent="0.35">
      <c r="A3357">
        <v>13582</v>
      </c>
      <c r="B3357" s="1">
        <v>45720</v>
      </c>
      <c r="C3357" s="2">
        <f>YEAR(Table2[Order Date])</f>
        <v>2025</v>
      </c>
      <c r="D3357" s="2" t="str">
        <f>TEXT(Table2[Order Date],"mmm")</f>
        <v>Mar</v>
      </c>
      <c r="E3357" t="s">
        <v>6568</v>
      </c>
      <c r="F3357" t="s">
        <v>40</v>
      </c>
      <c r="G3357" t="s">
        <v>103</v>
      </c>
      <c r="H3357" t="str">
        <f>VLOOKUP(Table2[[#This Row],[City]], Table46[], 2, FALSE)</f>
        <v>Gujarat</v>
      </c>
      <c r="I3357" t="s">
        <v>24</v>
      </c>
      <c r="J3357" t="s">
        <v>107</v>
      </c>
      <c r="K3357" t="s">
        <v>2022</v>
      </c>
      <c r="L3357" s="2">
        <v>4</v>
      </c>
      <c r="M3357" s="11">
        <v>33929</v>
      </c>
      <c r="N3357" s="6">
        <v>0</v>
      </c>
      <c r="O3357" s="4">
        <f>Table2[[#This Row],[Discount]]/100</f>
        <v>0</v>
      </c>
      <c r="P3357" s="4" t="str">
        <f>IF(Table2[[#This Row],[Discount%]]=0,"No Discount",
IF(Table2[[#This Row],[Discount%]]&lt;=0.1,"Medium Discount",
IF(Table2[[#This Row],[Discount%]]&lt;=0.2,"High Discount")))</f>
        <v>No Discount</v>
      </c>
      <c r="Q3357" s="9">
        <f>(Table2[Unit_Price]*Table2[Quantity])*(Table2[Discount]/100)</f>
        <v>0</v>
      </c>
      <c r="R3357" s="10">
        <v>135716</v>
      </c>
      <c r="S3357" s="10">
        <v>15019.47</v>
      </c>
      <c r="T3357" s="4">
        <f>Table2[Profit]/Table2[Sales]</f>
        <v>0.11066838103097644</v>
      </c>
      <c r="U3357" t="s">
        <v>20</v>
      </c>
    </row>
    <row r="3358" spans="1:21" x14ac:dyDescent="0.35">
      <c r="A3358">
        <v>13583</v>
      </c>
      <c r="B3358" s="1">
        <v>45901</v>
      </c>
      <c r="C3358" s="2">
        <f>YEAR(Table2[Order Date])</f>
        <v>2025</v>
      </c>
      <c r="D3358" s="2" t="str">
        <f>TEXT(Table2[Order Date],"mmm")</f>
        <v>Sep</v>
      </c>
      <c r="E3358" t="s">
        <v>6569</v>
      </c>
      <c r="F3358" t="s">
        <v>28</v>
      </c>
      <c r="G3358" t="s">
        <v>29</v>
      </c>
      <c r="H3358" t="str">
        <f>VLOOKUP(Table2[[#This Row],[City]], Table46[], 2, FALSE)</f>
        <v>Bihar</v>
      </c>
      <c r="I3358" t="s">
        <v>46</v>
      </c>
      <c r="J3358" t="s">
        <v>209</v>
      </c>
      <c r="K3358" t="s">
        <v>6570</v>
      </c>
      <c r="L3358" s="2">
        <v>2</v>
      </c>
      <c r="M3358" s="11">
        <v>68407</v>
      </c>
      <c r="N3358" s="6">
        <v>15</v>
      </c>
      <c r="O3358" s="4">
        <f>Table2[[#This Row],[Discount]]/100</f>
        <v>0.15</v>
      </c>
      <c r="P3358" s="4" t="str">
        <f>IF(Table2[[#This Row],[Discount%]]=0,"No Discount",
IF(Table2[[#This Row],[Discount%]]&lt;=0.1,"Medium Discount",
IF(Table2[[#This Row],[Discount%]]&lt;=0.2,"High Discount")))</f>
        <v>High Discount</v>
      </c>
      <c r="Q3358" s="9">
        <f>(Table2[Unit_Price]*Table2[Quantity])*(Table2[Discount]/100)</f>
        <v>20522.099999999999</v>
      </c>
      <c r="R3358" s="10">
        <v>116291.9</v>
      </c>
      <c r="S3358" s="10">
        <v>18591.14</v>
      </c>
      <c r="T3358" s="4">
        <f>Table2[Profit]/Table2[Sales]</f>
        <v>0.15986616436742371</v>
      </c>
      <c r="U3358" t="s">
        <v>20</v>
      </c>
    </row>
    <row r="3359" spans="1:21" x14ac:dyDescent="0.35">
      <c r="A3359">
        <v>13586</v>
      </c>
      <c r="B3359" s="1">
        <v>45468</v>
      </c>
      <c r="C3359" s="2">
        <f>YEAR(Table2[Order Date])</f>
        <v>2024</v>
      </c>
      <c r="D3359" s="2" t="str">
        <f>TEXT(Table2[Order Date],"mmm")</f>
        <v>Jun</v>
      </c>
      <c r="E3359" t="s">
        <v>6572</v>
      </c>
      <c r="F3359" t="s">
        <v>22</v>
      </c>
      <c r="G3359" t="s">
        <v>54</v>
      </c>
      <c r="H3359" t="str">
        <f>VLOOKUP(Table2[[#This Row],[City]], Table46[], 2, FALSE)</f>
        <v>Uttar Pradesh</v>
      </c>
      <c r="I3359" t="s">
        <v>69</v>
      </c>
      <c r="J3359" t="s">
        <v>123</v>
      </c>
      <c r="K3359" t="s">
        <v>3740</v>
      </c>
      <c r="L3359" s="2">
        <v>4</v>
      </c>
      <c r="M3359" s="11">
        <v>14022</v>
      </c>
      <c r="N3359" s="6">
        <v>5</v>
      </c>
      <c r="O3359" s="4">
        <f>Table2[[#This Row],[Discount]]/100</f>
        <v>0.05</v>
      </c>
      <c r="P3359" s="4" t="str">
        <f>IF(Table2[[#This Row],[Discount%]]=0,"No Discount",
IF(Table2[[#This Row],[Discount%]]&lt;=0.1,"Medium Discount",
IF(Table2[[#This Row],[Discount%]]&lt;=0.2,"High Discount")))</f>
        <v>Medium Discount</v>
      </c>
      <c r="Q3359" s="9">
        <f>(Table2[Unit_Price]*Table2[Quantity])*(Table2[Discount]/100)</f>
        <v>2804.4</v>
      </c>
      <c r="R3359" s="10">
        <v>53283.6</v>
      </c>
      <c r="S3359" s="10">
        <v>3108.83</v>
      </c>
      <c r="T3359" s="4">
        <f>Table2[Profit]/Table2[Sales]</f>
        <v>5.8344969183763862E-2</v>
      </c>
      <c r="U3359" t="s">
        <v>33</v>
      </c>
    </row>
    <row r="3360" spans="1:21" x14ac:dyDescent="0.35">
      <c r="A3360">
        <v>13587</v>
      </c>
      <c r="B3360" s="1">
        <v>45715</v>
      </c>
      <c r="C3360" s="2">
        <f>YEAR(Table2[Order Date])</f>
        <v>2025</v>
      </c>
      <c r="D3360" s="2" t="str">
        <f>TEXT(Table2[Order Date],"mmm")</f>
        <v>Feb</v>
      </c>
      <c r="E3360" t="s">
        <v>6573</v>
      </c>
      <c r="F3360" t="s">
        <v>15</v>
      </c>
      <c r="G3360" t="s">
        <v>93</v>
      </c>
      <c r="H3360" t="str">
        <f>VLOOKUP(Table2[[#This Row],[City]], Table46[], 2, FALSE)</f>
        <v>Tamil Nadu</v>
      </c>
      <c r="I3360" t="s">
        <v>96</v>
      </c>
      <c r="J3360" t="s">
        <v>97</v>
      </c>
      <c r="K3360" t="s">
        <v>6574</v>
      </c>
      <c r="L3360" s="2">
        <v>5</v>
      </c>
      <c r="M3360" s="11">
        <v>33222</v>
      </c>
      <c r="N3360" s="6">
        <v>10</v>
      </c>
      <c r="O3360" s="4">
        <f>Table2[[#This Row],[Discount]]/100</f>
        <v>0.1</v>
      </c>
      <c r="P3360" s="4" t="str">
        <f>IF(Table2[[#This Row],[Discount%]]=0,"No Discount",
IF(Table2[[#This Row],[Discount%]]&lt;=0.1,"Medium Discount",
IF(Table2[[#This Row],[Discount%]]&lt;=0.2,"High Discount")))</f>
        <v>Medium Discount</v>
      </c>
      <c r="Q3360" s="9">
        <f>(Table2[Unit_Price]*Table2[Quantity])*(Table2[Discount]/100)</f>
        <v>16611</v>
      </c>
      <c r="R3360" s="10">
        <v>149499</v>
      </c>
      <c r="S3360" s="10">
        <v>31255.49</v>
      </c>
      <c r="T3360" s="4">
        <f>Table2[Profit]/Table2[Sales]</f>
        <v>0.20906822119211502</v>
      </c>
      <c r="U3360" t="s">
        <v>83</v>
      </c>
    </row>
    <row r="3361" spans="1:21" x14ac:dyDescent="0.35">
      <c r="A3361">
        <v>13588</v>
      </c>
      <c r="B3361" s="1">
        <v>45344</v>
      </c>
      <c r="C3361" s="2">
        <f>YEAR(Table2[Order Date])</f>
        <v>2024</v>
      </c>
      <c r="D3361" s="2" t="str">
        <f>TEXT(Table2[Order Date],"mmm")</f>
        <v>Feb</v>
      </c>
      <c r="E3361" t="s">
        <v>6575</v>
      </c>
      <c r="F3361" t="s">
        <v>40</v>
      </c>
      <c r="G3361" t="s">
        <v>50</v>
      </c>
      <c r="H3361" t="str">
        <f>VLOOKUP(Table2[[#This Row],[City]], Table46[], 2, FALSE)</f>
        <v>Maharashtra</v>
      </c>
      <c r="I3361" t="s">
        <v>96</v>
      </c>
      <c r="J3361" t="s">
        <v>97</v>
      </c>
      <c r="K3361" t="s">
        <v>3850</v>
      </c>
      <c r="L3361" s="2">
        <v>3</v>
      </c>
      <c r="M3361" s="11">
        <v>27079</v>
      </c>
      <c r="N3361" s="6">
        <v>0</v>
      </c>
      <c r="O3361" s="4">
        <f>Table2[[#This Row],[Discount]]/100</f>
        <v>0</v>
      </c>
      <c r="P3361" s="4" t="str">
        <f>IF(Table2[[#This Row],[Discount%]]=0,"No Discount",
IF(Table2[[#This Row],[Discount%]]&lt;=0.1,"Medium Discount",
IF(Table2[[#This Row],[Discount%]]&lt;=0.2,"High Discount")))</f>
        <v>No Discount</v>
      </c>
      <c r="Q3361" s="9">
        <f>(Table2[Unit_Price]*Table2[Quantity])*(Table2[Discount]/100)</f>
        <v>0</v>
      </c>
      <c r="R3361" s="10">
        <v>81237</v>
      </c>
      <c r="S3361" s="10">
        <v>4616.46</v>
      </c>
      <c r="T3361" s="4">
        <f>Table2[Profit]/Table2[Sales]</f>
        <v>5.6827061560618931E-2</v>
      </c>
      <c r="U3361" t="s">
        <v>38</v>
      </c>
    </row>
    <row r="3362" spans="1:21" x14ac:dyDescent="0.35">
      <c r="A3362">
        <v>13589</v>
      </c>
      <c r="B3362" s="1">
        <v>45256</v>
      </c>
      <c r="C3362" s="2">
        <f>YEAR(Table2[Order Date])</f>
        <v>2023</v>
      </c>
      <c r="D3362" s="2" t="str">
        <f>TEXT(Table2[Order Date],"mmm")</f>
        <v>Nov</v>
      </c>
      <c r="E3362" t="s">
        <v>6576</v>
      </c>
      <c r="F3362" t="s">
        <v>40</v>
      </c>
      <c r="G3362" t="s">
        <v>41</v>
      </c>
      <c r="H3362" t="str">
        <f>VLOOKUP(Table2[[#This Row],[City]], Table46[], 2, FALSE)</f>
        <v>Maharashtra</v>
      </c>
      <c r="I3362" t="s">
        <v>30</v>
      </c>
      <c r="J3362" t="s">
        <v>104</v>
      </c>
      <c r="K3362" t="s">
        <v>6577</v>
      </c>
      <c r="L3362" s="2">
        <v>1</v>
      </c>
      <c r="M3362" s="11">
        <v>70392</v>
      </c>
      <c r="N3362" s="6">
        <v>20</v>
      </c>
      <c r="O3362" s="4">
        <f>Table2[[#This Row],[Discount]]/100</f>
        <v>0.2</v>
      </c>
      <c r="P3362" s="4" t="str">
        <f>IF(Table2[[#This Row],[Discount%]]=0,"No Discount",
IF(Table2[[#This Row],[Discount%]]&lt;=0.1,"Medium Discount",
IF(Table2[[#This Row],[Discount%]]&lt;=0.2,"High Discount")))</f>
        <v>High Discount</v>
      </c>
      <c r="Q3362" s="9">
        <f>(Table2[Unit_Price]*Table2[Quantity])*(Table2[Discount]/100)</f>
        <v>14078.400000000001</v>
      </c>
      <c r="R3362" s="10">
        <v>56313.599999999999</v>
      </c>
      <c r="S3362" s="10">
        <v>12157.99</v>
      </c>
      <c r="T3362" s="4">
        <f>Table2[Profit]/Table2[Sales]</f>
        <v>0.21589793584498237</v>
      </c>
      <c r="U3362" t="s">
        <v>20</v>
      </c>
    </row>
    <row r="3363" spans="1:21" x14ac:dyDescent="0.35">
      <c r="A3363">
        <v>13590</v>
      </c>
      <c r="B3363" s="1">
        <v>45513</v>
      </c>
      <c r="C3363" s="2">
        <f>YEAR(Table2[Order Date])</f>
        <v>2024</v>
      </c>
      <c r="D3363" s="2" t="str">
        <f>TEXT(Table2[Order Date],"mmm")</f>
        <v>Aug</v>
      </c>
      <c r="E3363" t="s">
        <v>6578</v>
      </c>
      <c r="F3363" t="s">
        <v>15</v>
      </c>
      <c r="G3363" t="s">
        <v>68</v>
      </c>
      <c r="H3363" t="str">
        <f>VLOOKUP(Table2[[#This Row],[City]], Table46[], 2, FALSE)</f>
        <v>Telangana</v>
      </c>
      <c r="I3363" t="s">
        <v>96</v>
      </c>
      <c r="J3363" t="s">
        <v>183</v>
      </c>
      <c r="K3363" t="s">
        <v>6579</v>
      </c>
      <c r="L3363" s="2">
        <v>5</v>
      </c>
      <c r="M3363" s="11">
        <v>73435</v>
      </c>
      <c r="N3363" s="6">
        <v>10</v>
      </c>
      <c r="O3363" s="4">
        <f>Table2[[#This Row],[Discount]]/100</f>
        <v>0.1</v>
      </c>
      <c r="P3363" s="4" t="str">
        <f>IF(Table2[[#This Row],[Discount%]]=0,"No Discount",
IF(Table2[[#This Row],[Discount%]]&lt;=0.1,"Medium Discount",
IF(Table2[[#This Row],[Discount%]]&lt;=0.2,"High Discount")))</f>
        <v>Medium Discount</v>
      </c>
      <c r="Q3363" s="9">
        <f>(Table2[Unit_Price]*Table2[Quantity])*(Table2[Discount]/100)</f>
        <v>36717.5</v>
      </c>
      <c r="R3363" s="10">
        <v>330457.5</v>
      </c>
      <c r="S3363" s="10">
        <v>16717.939999999999</v>
      </c>
      <c r="T3363" s="4">
        <f>Table2[Profit]/Table2[Sales]</f>
        <v>5.0590287707193808E-2</v>
      </c>
      <c r="U3363" t="s">
        <v>83</v>
      </c>
    </row>
    <row r="3364" spans="1:21" x14ac:dyDescent="0.35">
      <c r="A3364">
        <v>13591</v>
      </c>
      <c r="B3364" s="1">
        <v>45795</v>
      </c>
      <c r="C3364" s="2">
        <f>YEAR(Table2[Order Date])</f>
        <v>2025</v>
      </c>
      <c r="D3364" s="2" t="str">
        <f>TEXT(Table2[Order Date],"mmm")</f>
        <v>May</v>
      </c>
      <c r="E3364" t="s">
        <v>6580</v>
      </c>
      <c r="F3364" t="s">
        <v>22</v>
      </c>
      <c r="G3364" t="s">
        <v>23</v>
      </c>
      <c r="H3364" t="str">
        <f>VLOOKUP(Table2[[#This Row],[City]], Table46[], 2, FALSE)</f>
        <v>Delhi</v>
      </c>
      <c r="I3364" t="s">
        <v>17</v>
      </c>
      <c r="J3364" t="s">
        <v>55</v>
      </c>
      <c r="K3364" t="s">
        <v>3442</v>
      </c>
      <c r="L3364" s="2">
        <v>2</v>
      </c>
      <c r="M3364" s="11">
        <v>74041</v>
      </c>
      <c r="N3364" s="6">
        <v>20</v>
      </c>
      <c r="O3364" s="4">
        <f>Table2[[#This Row],[Discount]]/100</f>
        <v>0.2</v>
      </c>
      <c r="P3364" s="4" t="str">
        <f>IF(Table2[[#This Row],[Discount%]]=0,"No Discount",
IF(Table2[[#This Row],[Discount%]]&lt;=0.1,"Medium Discount",
IF(Table2[[#This Row],[Discount%]]&lt;=0.2,"High Discount")))</f>
        <v>High Discount</v>
      </c>
      <c r="Q3364" s="9">
        <f>(Table2[Unit_Price]*Table2[Quantity])*(Table2[Discount]/100)</f>
        <v>29616.400000000001</v>
      </c>
      <c r="R3364" s="10">
        <v>118465.60000000001</v>
      </c>
      <c r="S3364" s="10">
        <v>19835.5</v>
      </c>
      <c r="T3364" s="4">
        <f>Table2[Profit]/Table2[Sales]</f>
        <v>0.16743679177752865</v>
      </c>
      <c r="U3364" t="s">
        <v>33</v>
      </c>
    </row>
    <row r="3365" spans="1:21" x14ac:dyDescent="0.35">
      <c r="A3365">
        <v>13592</v>
      </c>
      <c r="B3365" s="1">
        <v>45834</v>
      </c>
      <c r="C3365" s="2">
        <f>YEAR(Table2[Order Date])</f>
        <v>2025</v>
      </c>
      <c r="D3365" s="2" t="str">
        <f>TEXT(Table2[Order Date],"mmm")</f>
        <v>Jun</v>
      </c>
      <c r="E3365" t="s">
        <v>6581</v>
      </c>
      <c r="F3365" t="s">
        <v>15</v>
      </c>
      <c r="G3365" t="s">
        <v>93</v>
      </c>
      <c r="H3365" t="str">
        <f>VLOOKUP(Table2[[#This Row],[City]], Table46[], 2, FALSE)</f>
        <v>Tamil Nadu</v>
      </c>
      <c r="I3365" t="s">
        <v>17</v>
      </c>
      <c r="J3365" t="s">
        <v>111</v>
      </c>
      <c r="K3365" t="s">
        <v>6582</v>
      </c>
      <c r="L3365" s="2">
        <v>2</v>
      </c>
      <c r="M3365" s="11">
        <v>74333</v>
      </c>
      <c r="N3365" s="6">
        <v>10</v>
      </c>
      <c r="O3365" s="4">
        <f>Table2[[#This Row],[Discount]]/100</f>
        <v>0.1</v>
      </c>
      <c r="P3365" s="4" t="str">
        <f>IF(Table2[[#This Row],[Discount%]]=0,"No Discount",
IF(Table2[[#This Row],[Discount%]]&lt;=0.1,"Medium Discount",
IF(Table2[[#This Row],[Discount%]]&lt;=0.2,"High Discount")))</f>
        <v>Medium Discount</v>
      </c>
      <c r="Q3365" s="9">
        <f>(Table2[Unit_Price]*Table2[Quantity])*(Table2[Discount]/100)</f>
        <v>14866.6</v>
      </c>
      <c r="R3365" s="10">
        <v>133799.4</v>
      </c>
      <c r="S3365" s="10">
        <v>21805.59</v>
      </c>
      <c r="T3365" s="4">
        <f>Table2[Profit]/Table2[Sales]</f>
        <v>0.16297225548096628</v>
      </c>
      <c r="U3365" t="s">
        <v>20</v>
      </c>
    </row>
    <row r="3366" spans="1:21" x14ac:dyDescent="0.35">
      <c r="A3366">
        <v>13593</v>
      </c>
      <c r="B3366" s="1">
        <v>45254</v>
      </c>
      <c r="C3366" s="2">
        <f>YEAR(Table2[Order Date])</f>
        <v>2023</v>
      </c>
      <c r="D3366" s="2" t="str">
        <f>TEXT(Table2[Order Date],"mmm")</f>
        <v>Nov</v>
      </c>
      <c r="E3366" t="s">
        <v>6583</v>
      </c>
      <c r="F3366" t="s">
        <v>22</v>
      </c>
      <c r="G3366" t="s">
        <v>23</v>
      </c>
      <c r="H3366" t="str">
        <f>VLOOKUP(Table2[[#This Row],[City]], Table46[], 2, FALSE)</f>
        <v>Delhi</v>
      </c>
      <c r="I3366" t="s">
        <v>46</v>
      </c>
      <c r="J3366" t="s">
        <v>209</v>
      </c>
      <c r="K3366" t="s">
        <v>6584</v>
      </c>
      <c r="L3366" s="2">
        <v>3</v>
      </c>
      <c r="M3366" s="11">
        <v>67861</v>
      </c>
      <c r="N3366" s="6">
        <v>0</v>
      </c>
      <c r="O3366" s="4">
        <f>Table2[[#This Row],[Discount]]/100</f>
        <v>0</v>
      </c>
      <c r="P3366" s="4" t="str">
        <f>IF(Table2[[#This Row],[Discount%]]=0,"No Discount",
IF(Table2[[#This Row],[Discount%]]&lt;=0.1,"Medium Discount",
IF(Table2[[#This Row],[Discount%]]&lt;=0.2,"High Discount")))</f>
        <v>No Discount</v>
      </c>
      <c r="Q3366" s="9">
        <f>(Table2[Unit_Price]*Table2[Quantity])*(Table2[Discount]/100)</f>
        <v>0</v>
      </c>
      <c r="R3366" s="10">
        <v>203583</v>
      </c>
      <c r="S3366" s="10">
        <v>37646.57</v>
      </c>
      <c r="T3366" s="4">
        <f>Table2[Profit]/Table2[Sales]</f>
        <v>0.18492000805568246</v>
      </c>
      <c r="U3366" t="s">
        <v>72</v>
      </c>
    </row>
    <row r="3367" spans="1:21" x14ac:dyDescent="0.35">
      <c r="A3367">
        <v>13594</v>
      </c>
      <c r="B3367" s="1">
        <v>45611</v>
      </c>
      <c r="C3367" s="2">
        <f>YEAR(Table2[Order Date])</f>
        <v>2024</v>
      </c>
      <c r="D3367" s="2" t="str">
        <f>TEXT(Table2[Order Date],"mmm")</f>
        <v>Nov</v>
      </c>
      <c r="E3367" t="s">
        <v>6585</v>
      </c>
      <c r="F3367" t="s">
        <v>15</v>
      </c>
      <c r="G3367" t="s">
        <v>147</v>
      </c>
      <c r="H3367" t="str">
        <f>VLOOKUP(Table2[[#This Row],[City]], Table46[], 2, FALSE)</f>
        <v>Kerala</v>
      </c>
      <c r="I3367" t="s">
        <v>96</v>
      </c>
      <c r="J3367" t="s">
        <v>97</v>
      </c>
      <c r="K3367" t="s">
        <v>6586</v>
      </c>
      <c r="L3367" s="2">
        <v>3</v>
      </c>
      <c r="M3367" s="11">
        <v>49802</v>
      </c>
      <c r="N3367" s="6">
        <v>20</v>
      </c>
      <c r="O3367" s="4">
        <f>Table2[[#This Row],[Discount]]/100</f>
        <v>0.2</v>
      </c>
      <c r="P3367" s="4" t="str">
        <f>IF(Table2[[#This Row],[Discount%]]=0,"No Discount",
IF(Table2[[#This Row],[Discount%]]&lt;=0.1,"Medium Discount",
IF(Table2[[#This Row],[Discount%]]&lt;=0.2,"High Discount")))</f>
        <v>High Discount</v>
      </c>
      <c r="Q3367" s="9">
        <f>(Table2[Unit_Price]*Table2[Quantity])*(Table2[Discount]/100)</f>
        <v>29881.200000000001</v>
      </c>
      <c r="R3367" s="10">
        <v>119524.8</v>
      </c>
      <c r="S3367" s="10">
        <v>6933.68</v>
      </c>
      <c r="T3367" s="4">
        <f>Table2[Profit]/Table2[Sales]</f>
        <v>5.8010387802364026E-2</v>
      </c>
      <c r="U3367" t="s">
        <v>72</v>
      </c>
    </row>
    <row r="3368" spans="1:21" x14ac:dyDescent="0.35">
      <c r="A3368">
        <v>13595</v>
      </c>
      <c r="B3368" s="1">
        <v>45392</v>
      </c>
      <c r="C3368" s="2">
        <f>YEAR(Table2[Order Date])</f>
        <v>2024</v>
      </c>
      <c r="D3368" s="2" t="str">
        <f>TEXT(Table2[Order Date],"mmm")</f>
        <v>Apr</v>
      </c>
      <c r="E3368" t="s">
        <v>6587</v>
      </c>
      <c r="F3368" t="s">
        <v>28</v>
      </c>
      <c r="G3368" t="s">
        <v>29</v>
      </c>
      <c r="H3368" t="str">
        <f>VLOOKUP(Table2[[#This Row],[City]], Table46[], 2, FALSE)</f>
        <v>Bihar</v>
      </c>
      <c r="I3368" t="s">
        <v>30</v>
      </c>
      <c r="J3368" t="s">
        <v>65</v>
      </c>
      <c r="K3368" t="s">
        <v>6588</v>
      </c>
      <c r="L3368" s="2">
        <v>3</v>
      </c>
      <c r="M3368" s="11">
        <v>3349</v>
      </c>
      <c r="N3368" s="6">
        <v>5</v>
      </c>
      <c r="O3368" s="4">
        <f>Table2[[#This Row],[Discount]]/100</f>
        <v>0.05</v>
      </c>
      <c r="P3368" s="4" t="str">
        <f>IF(Table2[[#This Row],[Discount%]]=0,"No Discount",
IF(Table2[[#This Row],[Discount%]]&lt;=0.1,"Medium Discount",
IF(Table2[[#This Row],[Discount%]]&lt;=0.2,"High Discount")))</f>
        <v>Medium Discount</v>
      </c>
      <c r="Q3368" s="9">
        <f>(Table2[Unit_Price]*Table2[Quantity])*(Table2[Discount]/100)</f>
        <v>502.35</v>
      </c>
      <c r="R3368" s="10">
        <v>9544.65</v>
      </c>
      <c r="S3368" s="10">
        <v>794.85</v>
      </c>
      <c r="T3368" s="4">
        <f>Table2[Profit]/Table2[Sales]</f>
        <v>8.3277019063035321E-2</v>
      </c>
      <c r="U3368" t="s">
        <v>20</v>
      </c>
    </row>
    <row r="3369" spans="1:21" x14ac:dyDescent="0.35">
      <c r="A3369">
        <v>13596</v>
      </c>
      <c r="B3369" s="1">
        <v>45217</v>
      </c>
      <c r="C3369" s="2">
        <f>YEAR(Table2[Order Date])</f>
        <v>2023</v>
      </c>
      <c r="D3369" s="2" t="str">
        <f>TEXT(Table2[Order Date],"mmm")</f>
        <v>Oct</v>
      </c>
      <c r="E3369" t="s">
        <v>6589</v>
      </c>
      <c r="F3369" t="s">
        <v>15</v>
      </c>
      <c r="G3369" t="s">
        <v>147</v>
      </c>
      <c r="H3369" t="str">
        <f>VLOOKUP(Table2[[#This Row],[City]], Table46[], 2, FALSE)</f>
        <v>Kerala</v>
      </c>
      <c r="I3369" t="s">
        <v>86</v>
      </c>
      <c r="J3369" t="s">
        <v>171</v>
      </c>
      <c r="K3369" t="s">
        <v>6590</v>
      </c>
      <c r="L3369" s="2">
        <v>4</v>
      </c>
      <c r="M3369" s="11">
        <v>27670</v>
      </c>
      <c r="N3369" s="6">
        <v>0</v>
      </c>
      <c r="O3369" s="4">
        <f>Table2[[#This Row],[Discount]]/100</f>
        <v>0</v>
      </c>
      <c r="P3369" s="4" t="str">
        <f>IF(Table2[[#This Row],[Discount%]]=0,"No Discount",
IF(Table2[[#This Row],[Discount%]]&lt;=0.1,"Medium Discount",
IF(Table2[[#This Row],[Discount%]]&lt;=0.2,"High Discount")))</f>
        <v>No Discount</v>
      </c>
      <c r="Q3369" s="9">
        <f>(Table2[Unit_Price]*Table2[Quantity])*(Table2[Discount]/100)</f>
        <v>0</v>
      </c>
      <c r="R3369" s="10">
        <v>110680</v>
      </c>
      <c r="S3369" s="10">
        <v>6516.53</v>
      </c>
      <c r="T3369" s="4">
        <f>Table2[Profit]/Table2[Sales]</f>
        <v>5.8877213588724248E-2</v>
      </c>
      <c r="U3369" t="s">
        <v>33</v>
      </c>
    </row>
    <row r="3370" spans="1:21" x14ac:dyDescent="0.35">
      <c r="A3370">
        <v>13597</v>
      </c>
      <c r="B3370" s="1">
        <v>45271</v>
      </c>
      <c r="C3370" s="2">
        <f>YEAR(Table2[Order Date])</f>
        <v>2023</v>
      </c>
      <c r="D3370" s="2" t="str">
        <f>TEXT(Table2[Order Date],"mmm")</f>
        <v>Dec</v>
      </c>
      <c r="E3370" t="s">
        <v>6591</v>
      </c>
      <c r="F3370" t="s">
        <v>15</v>
      </c>
      <c r="G3370" t="s">
        <v>16</v>
      </c>
      <c r="H3370" t="str">
        <f>VLOOKUP(Table2[[#This Row],[City]], Table46[], 2, FALSE)</f>
        <v>Karnataka</v>
      </c>
      <c r="I3370" t="s">
        <v>75</v>
      </c>
      <c r="J3370" t="s">
        <v>76</v>
      </c>
      <c r="K3370" t="s">
        <v>6592</v>
      </c>
      <c r="L3370" s="2">
        <v>3</v>
      </c>
      <c r="M3370" s="11">
        <v>66788</v>
      </c>
      <c r="N3370" s="6">
        <v>5</v>
      </c>
      <c r="O3370" s="4">
        <f>Table2[[#This Row],[Discount]]/100</f>
        <v>0.05</v>
      </c>
      <c r="P3370" s="4" t="str">
        <f>IF(Table2[[#This Row],[Discount%]]=0,"No Discount",
IF(Table2[[#This Row],[Discount%]]&lt;=0.1,"Medium Discount",
IF(Table2[[#This Row],[Discount%]]&lt;=0.2,"High Discount")))</f>
        <v>Medium Discount</v>
      </c>
      <c r="Q3370" s="9">
        <f>(Table2[Unit_Price]*Table2[Quantity])*(Table2[Discount]/100)</f>
        <v>10018.200000000001</v>
      </c>
      <c r="R3370" s="10">
        <v>190345.8</v>
      </c>
      <c r="S3370" s="10">
        <v>10848.56</v>
      </c>
      <c r="T3370" s="4">
        <f>Table2[Profit]/Table2[Sales]</f>
        <v>5.6993955212040405E-2</v>
      </c>
      <c r="U3370" t="s">
        <v>72</v>
      </c>
    </row>
    <row r="3371" spans="1:21" x14ac:dyDescent="0.35">
      <c r="A3371">
        <v>13598</v>
      </c>
      <c r="B3371" s="1">
        <v>45734</v>
      </c>
      <c r="C3371" s="2">
        <f>YEAR(Table2[Order Date])</f>
        <v>2025</v>
      </c>
      <c r="D3371" s="2" t="str">
        <f>TEXT(Table2[Order Date],"mmm")</f>
        <v>Mar</v>
      </c>
      <c r="E3371" t="s">
        <v>6593</v>
      </c>
      <c r="F3371" t="s">
        <v>40</v>
      </c>
      <c r="G3371" t="s">
        <v>50</v>
      </c>
      <c r="H3371" t="str">
        <f>VLOOKUP(Table2[[#This Row],[City]], Table46[], 2, FALSE)</f>
        <v>Maharashtra</v>
      </c>
      <c r="I3371" t="s">
        <v>24</v>
      </c>
      <c r="J3371" t="s">
        <v>107</v>
      </c>
      <c r="K3371" t="s">
        <v>5862</v>
      </c>
      <c r="L3371" s="2">
        <v>1</v>
      </c>
      <c r="M3371" s="11">
        <v>22053</v>
      </c>
      <c r="N3371" s="6">
        <v>15</v>
      </c>
      <c r="O3371" s="4">
        <f>Table2[[#This Row],[Discount]]/100</f>
        <v>0.15</v>
      </c>
      <c r="P3371" s="4" t="str">
        <f>IF(Table2[[#This Row],[Discount%]]=0,"No Discount",
IF(Table2[[#This Row],[Discount%]]&lt;=0.1,"Medium Discount",
IF(Table2[[#This Row],[Discount%]]&lt;=0.2,"High Discount")))</f>
        <v>High Discount</v>
      </c>
      <c r="Q3371" s="9">
        <f>(Table2[Unit_Price]*Table2[Quantity])*(Table2[Discount]/100)</f>
        <v>3307.95</v>
      </c>
      <c r="R3371" s="10">
        <v>18745.05</v>
      </c>
      <c r="S3371" s="10">
        <v>1463.16</v>
      </c>
      <c r="T3371" s="4">
        <f>Table2[Profit]/Table2[Sales]</f>
        <v>7.8055806732977517E-2</v>
      </c>
      <c r="U3371" t="s">
        <v>38</v>
      </c>
    </row>
    <row r="3372" spans="1:21" x14ac:dyDescent="0.35">
      <c r="A3372">
        <v>13599</v>
      </c>
      <c r="B3372" s="1">
        <v>45885</v>
      </c>
      <c r="C3372" s="2">
        <f>YEAR(Table2[Order Date])</f>
        <v>2025</v>
      </c>
      <c r="D3372" s="2" t="str">
        <f>TEXT(Table2[Order Date],"mmm")</f>
        <v>Aug</v>
      </c>
      <c r="E3372" t="s">
        <v>6594</v>
      </c>
      <c r="F3372" t="s">
        <v>22</v>
      </c>
      <c r="G3372" t="s">
        <v>74</v>
      </c>
      <c r="H3372" t="str">
        <f>VLOOKUP(Table2[[#This Row],[City]], Table46[], 2, FALSE)</f>
        <v>Chandigarh</v>
      </c>
      <c r="I3372" t="s">
        <v>46</v>
      </c>
      <c r="J3372" t="s">
        <v>126</v>
      </c>
      <c r="K3372" t="s">
        <v>6595</v>
      </c>
      <c r="L3372" s="2">
        <v>2</v>
      </c>
      <c r="M3372" s="11">
        <v>45614</v>
      </c>
      <c r="N3372" s="6">
        <v>10</v>
      </c>
      <c r="O3372" s="4">
        <f>Table2[[#This Row],[Discount]]/100</f>
        <v>0.1</v>
      </c>
      <c r="P3372" s="4" t="str">
        <f>IF(Table2[[#This Row],[Discount%]]=0,"No Discount",
IF(Table2[[#This Row],[Discount%]]&lt;=0.1,"Medium Discount",
IF(Table2[[#This Row],[Discount%]]&lt;=0.2,"High Discount")))</f>
        <v>Medium Discount</v>
      </c>
      <c r="Q3372" s="9">
        <f>(Table2[Unit_Price]*Table2[Quantity])*(Table2[Discount]/100)</f>
        <v>9122.8000000000011</v>
      </c>
      <c r="R3372" s="10">
        <v>82105.2</v>
      </c>
      <c r="S3372" s="10">
        <v>17400.77</v>
      </c>
      <c r="T3372" s="4">
        <f>Table2[Profit]/Table2[Sales]</f>
        <v>0.21193261815329603</v>
      </c>
      <c r="U3372" t="s">
        <v>83</v>
      </c>
    </row>
    <row r="3373" spans="1:21" x14ac:dyDescent="0.35">
      <c r="A3373">
        <v>13600</v>
      </c>
      <c r="B3373" s="1">
        <v>45767</v>
      </c>
      <c r="C3373" s="2">
        <f>YEAR(Table2[Order Date])</f>
        <v>2025</v>
      </c>
      <c r="D3373" s="2" t="str">
        <f>TEXT(Table2[Order Date],"mmm")</f>
        <v>Apr</v>
      </c>
      <c r="E3373" t="s">
        <v>6596</v>
      </c>
      <c r="F3373" t="s">
        <v>40</v>
      </c>
      <c r="G3373" t="s">
        <v>110</v>
      </c>
      <c r="H3373" t="str">
        <f>VLOOKUP(Table2[[#This Row],[City]], Table46[], 2, FALSE)</f>
        <v>Gujarat</v>
      </c>
      <c r="I3373" t="s">
        <v>75</v>
      </c>
      <c r="J3373" t="s">
        <v>240</v>
      </c>
      <c r="K3373" t="s">
        <v>6597</v>
      </c>
      <c r="L3373" s="2">
        <v>2</v>
      </c>
      <c r="M3373" s="11">
        <v>61660</v>
      </c>
      <c r="N3373" s="6">
        <v>10</v>
      </c>
      <c r="O3373" s="4">
        <f>Table2[[#This Row],[Discount]]/100</f>
        <v>0.1</v>
      </c>
      <c r="P3373" s="4" t="str">
        <f>IF(Table2[[#This Row],[Discount%]]=0,"No Discount",
IF(Table2[[#This Row],[Discount%]]&lt;=0.1,"Medium Discount",
IF(Table2[[#This Row],[Discount%]]&lt;=0.2,"High Discount")))</f>
        <v>Medium Discount</v>
      </c>
      <c r="Q3373" s="9">
        <f>(Table2[Unit_Price]*Table2[Quantity])*(Table2[Discount]/100)</f>
        <v>12332</v>
      </c>
      <c r="R3373" s="10">
        <v>110988</v>
      </c>
      <c r="S3373" s="10">
        <v>14225.73</v>
      </c>
      <c r="T3373" s="4">
        <f>Table2[Profit]/Table2[Sales]</f>
        <v>0.12817358633365769</v>
      </c>
      <c r="U3373" t="s">
        <v>72</v>
      </c>
    </row>
    <row r="3374" spans="1:21" x14ac:dyDescent="0.35">
      <c r="A3374">
        <v>13601</v>
      </c>
      <c r="B3374" s="1">
        <v>45855</v>
      </c>
      <c r="C3374" s="2">
        <f>YEAR(Table2[Order Date])</f>
        <v>2025</v>
      </c>
      <c r="D3374" s="2" t="str">
        <f>TEXT(Table2[Order Date],"mmm")</f>
        <v>Jul</v>
      </c>
      <c r="E3374" t="s">
        <v>6598</v>
      </c>
      <c r="F3374" t="s">
        <v>22</v>
      </c>
      <c r="G3374" t="s">
        <v>54</v>
      </c>
      <c r="H3374" t="str">
        <f>VLOOKUP(Table2[[#This Row],[City]], Table46[], 2, FALSE)</f>
        <v>Uttar Pradesh</v>
      </c>
      <c r="I3374" t="s">
        <v>69</v>
      </c>
      <c r="J3374" t="s">
        <v>115</v>
      </c>
      <c r="K3374" t="s">
        <v>6599</v>
      </c>
      <c r="L3374" s="2">
        <v>5</v>
      </c>
      <c r="M3374" s="11">
        <v>21070</v>
      </c>
      <c r="N3374" s="6">
        <v>20</v>
      </c>
      <c r="O3374" s="4">
        <f>Table2[[#This Row],[Discount]]/100</f>
        <v>0.2</v>
      </c>
      <c r="P3374" s="4" t="str">
        <f>IF(Table2[[#This Row],[Discount%]]=0,"No Discount",
IF(Table2[[#This Row],[Discount%]]&lt;=0.1,"Medium Discount",
IF(Table2[[#This Row],[Discount%]]&lt;=0.2,"High Discount")))</f>
        <v>High Discount</v>
      </c>
      <c r="Q3374" s="9">
        <f>(Table2[Unit_Price]*Table2[Quantity])*(Table2[Discount]/100)</f>
        <v>21070</v>
      </c>
      <c r="R3374" s="10">
        <v>84280</v>
      </c>
      <c r="S3374" s="10">
        <v>4856.75</v>
      </c>
      <c r="T3374" s="4">
        <f>Table2[Profit]/Table2[Sales]</f>
        <v>5.7626364499288089E-2</v>
      </c>
      <c r="U3374" t="s">
        <v>38</v>
      </c>
    </row>
    <row r="3375" spans="1:21" x14ac:dyDescent="0.35">
      <c r="A3375">
        <v>13602</v>
      </c>
      <c r="B3375" s="1">
        <v>45878</v>
      </c>
      <c r="C3375" s="2">
        <f>YEAR(Table2[Order Date])</f>
        <v>2025</v>
      </c>
      <c r="D3375" s="2" t="str">
        <f>TEXT(Table2[Order Date],"mmm")</f>
        <v>Aug</v>
      </c>
      <c r="E3375" t="s">
        <v>6600</v>
      </c>
      <c r="F3375" t="s">
        <v>15</v>
      </c>
      <c r="G3375" t="s">
        <v>68</v>
      </c>
      <c r="H3375" t="str">
        <f>VLOOKUP(Table2[[#This Row],[City]], Table46[], 2, FALSE)</f>
        <v>Telangana</v>
      </c>
      <c r="I3375" t="s">
        <v>17</v>
      </c>
      <c r="J3375" t="s">
        <v>111</v>
      </c>
      <c r="K3375" t="s">
        <v>6601</v>
      </c>
      <c r="L3375" s="2">
        <v>4</v>
      </c>
      <c r="M3375" s="11">
        <v>25501</v>
      </c>
      <c r="N3375" s="6">
        <v>0</v>
      </c>
      <c r="O3375" s="4">
        <f>Table2[[#This Row],[Discount]]/100</f>
        <v>0</v>
      </c>
      <c r="P3375" s="4" t="str">
        <f>IF(Table2[[#This Row],[Discount%]]=0,"No Discount",
IF(Table2[[#This Row],[Discount%]]&lt;=0.1,"Medium Discount",
IF(Table2[[#This Row],[Discount%]]&lt;=0.2,"High Discount")))</f>
        <v>No Discount</v>
      </c>
      <c r="Q3375" s="9">
        <f>(Table2[Unit_Price]*Table2[Quantity])*(Table2[Discount]/100)</f>
        <v>0</v>
      </c>
      <c r="R3375" s="10">
        <v>102004</v>
      </c>
      <c r="S3375" s="10">
        <v>22075.73</v>
      </c>
      <c r="T3375" s="4">
        <f>Table2[Profit]/Table2[Sales]</f>
        <v>0.21642023842202265</v>
      </c>
      <c r="U3375" t="s">
        <v>33</v>
      </c>
    </row>
    <row r="3376" spans="1:21" x14ac:dyDescent="0.35">
      <c r="A3376">
        <v>13603</v>
      </c>
      <c r="B3376" s="1">
        <v>45352</v>
      </c>
      <c r="C3376" s="2">
        <f>YEAR(Table2[Order Date])</f>
        <v>2024</v>
      </c>
      <c r="D3376" s="2" t="str">
        <f>TEXT(Table2[Order Date],"mmm")</f>
        <v>Mar</v>
      </c>
      <c r="E3376" t="s">
        <v>6602</v>
      </c>
      <c r="F3376" t="s">
        <v>40</v>
      </c>
      <c r="G3376" t="s">
        <v>41</v>
      </c>
      <c r="H3376" t="str">
        <f>VLOOKUP(Table2[[#This Row],[City]], Table46[], 2, FALSE)</f>
        <v>Maharashtra</v>
      </c>
      <c r="I3376" t="s">
        <v>24</v>
      </c>
      <c r="J3376" t="s">
        <v>25</v>
      </c>
      <c r="K3376" t="s">
        <v>6603</v>
      </c>
      <c r="L3376" s="2">
        <v>4</v>
      </c>
      <c r="M3376" s="11">
        <v>10719</v>
      </c>
      <c r="N3376" s="6">
        <v>15</v>
      </c>
      <c r="O3376" s="4">
        <f>Table2[[#This Row],[Discount]]/100</f>
        <v>0.15</v>
      </c>
      <c r="P3376" s="4" t="str">
        <f>IF(Table2[[#This Row],[Discount%]]=0,"No Discount",
IF(Table2[[#This Row],[Discount%]]&lt;=0.1,"Medium Discount",
IF(Table2[[#This Row],[Discount%]]&lt;=0.2,"High Discount")))</f>
        <v>High Discount</v>
      </c>
      <c r="Q3376" s="9">
        <f>(Table2[Unit_Price]*Table2[Quantity])*(Table2[Discount]/100)</f>
        <v>6431.4</v>
      </c>
      <c r="R3376" s="10">
        <v>36444.6</v>
      </c>
      <c r="S3376" s="10">
        <v>8507.34</v>
      </c>
      <c r="T3376" s="4">
        <f>Table2[Profit]/Table2[Sales]</f>
        <v>0.233432113399516</v>
      </c>
      <c r="U3376" t="s">
        <v>83</v>
      </c>
    </row>
    <row r="3377" spans="1:21" x14ac:dyDescent="0.35">
      <c r="A3377">
        <v>13605</v>
      </c>
      <c r="B3377" s="1">
        <v>45881</v>
      </c>
      <c r="C3377" s="2">
        <f>YEAR(Table2[Order Date])</f>
        <v>2025</v>
      </c>
      <c r="D3377" s="2" t="str">
        <f>TEXT(Table2[Order Date],"mmm")</f>
        <v>Aug</v>
      </c>
      <c r="E3377" t="s">
        <v>6606</v>
      </c>
      <c r="F3377" t="s">
        <v>15</v>
      </c>
      <c r="G3377" t="s">
        <v>174</v>
      </c>
      <c r="H3377" t="str">
        <f>VLOOKUP(Table2[[#This Row],[City]], Table46[], 2, FALSE)</f>
        <v>Tamil Nadu</v>
      </c>
      <c r="I3377" t="s">
        <v>17</v>
      </c>
      <c r="J3377" t="s">
        <v>100</v>
      </c>
      <c r="K3377" t="s">
        <v>101</v>
      </c>
      <c r="L3377" s="2">
        <v>3</v>
      </c>
      <c r="M3377" s="11">
        <v>30818</v>
      </c>
      <c r="N3377" s="6">
        <v>10</v>
      </c>
      <c r="O3377" s="4">
        <f>Table2[[#This Row],[Discount]]/100</f>
        <v>0.1</v>
      </c>
      <c r="P3377" s="4" t="str">
        <f>IF(Table2[[#This Row],[Discount%]]=0,"No Discount",
IF(Table2[[#This Row],[Discount%]]&lt;=0.1,"Medium Discount",
IF(Table2[[#This Row],[Discount%]]&lt;=0.2,"High Discount")))</f>
        <v>Medium Discount</v>
      </c>
      <c r="Q3377" s="9">
        <f>(Table2[Unit_Price]*Table2[Quantity])*(Table2[Discount]/100)</f>
        <v>9245.4</v>
      </c>
      <c r="R3377" s="10">
        <v>83208.600000000006</v>
      </c>
      <c r="S3377" s="10">
        <v>9393.94</v>
      </c>
      <c r="T3377" s="4">
        <f>Table2[Profit]/Table2[Sales]</f>
        <v>0.11289626312664797</v>
      </c>
      <c r="U3377" t="s">
        <v>38</v>
      </c>
    </row>
    <row r="3378" spans="1:21" x14ac:dyDescent="0.35">
      <c r="A3378">
        <v>13606</v>
      </c>
      <c r="B3378" s="1">
        <v>45490</v>
      </c>
      <c r="C3378" s="2">
        <f>YEAR(Table2[Order Date])</f>
        <v>2024</v>
      </c>
      <c r="D3378" s="2" t="str">
        <f>TEXT(Table2[Order Date],"mmm")</f>
        <v>Jul</v>
      </c>
      <c r="E3378" t="s">
        <v>6607</v>
      </c>
      <c r="F3378" t="s">
        <v>22</v>
      </c>
      <c r="G3378" t="s">
        <v>58</v>
      </c>
      <c r="H3378" t="str">
        <f>VLOOKUP(Table2[[#This Row],[City]], Table46[], 2, FALSE)</f>
        <v>Rajashtan</v>
      </c>
      <c r="I3378" t="s">
        <v>17</v>
      </c>
      <c r="J3378" t="s">
        <v>291</v>
      </c>
      <c r="K3378" t="s">
        <v>3276</v>
      </c>
      <c r="L3378" s="2">
        <v>2</v>
      </c>
      <c r="M3378" s="11">
        <v>70825</v>
      </c>
      <c r="N3378" s="6">
        <v>0</v>
      </c>
      <c r="O3378" s="4">
        <f>Table2[[#This Row],[Discount]]/100</f>
        <v>0</v>
      </c>
      <c r="P3378" s="4" t="str">
        <f>IF(Table2[[#This Row],[Discount%]]=0,"No Discount",
IF(Table2[[#This Row],[Discount%]]&lt;=0.1,"Medium Discount",
IF(Table2[[#This Row],[Discount%]]&lt;=0.2,"High Discount")))</f>
        <v>No Discount</v>
      </c>
      <c r="Q3378" s="9">
        <f>(Table2[Unit_Price]*Table2[Quantity])*(Table2[Discount]/100)</f>
        <v>0</v>
      </c>
      <c r="R3378" s="10">
        <v>141650</v>
      </c>
      <c r="S3378" s="10">
        <v>29067.19</v>
      </c>
      <c r="T3378" s="4">
        <f>Table2[Profit]/Table2[Sales]</f>
        <v>0.20520430638898693</v>
      </c>
      <c r="U3378" t="s">
        <v>72</v>
      </c>
    </row>
    <row r="3379" spans="1:21" x14ac:dyDescent="0.35">
      <c r="A3379">
        <v>13607</v>
      </c>
      <c r="B3379" s="1">
        <v>45229</v>
      </c>
      <c r="C3379" s="2">
        <f>YEAR(Table2[Order Date])</f>
        <v>2023</v>
      </c>
      <c r="D3379" s="2" t="str">
        <f>TEXT(Table2[Order Date],"mmm")</f>
        <v>Oct</v>
      </c>
      <c r="E3379" t="s">
        <v>6608</v>
      </c>
      <c r="F3379" t="s">
        <v>40</v>
      </c>
      <c r="G3379" t="s">
        <v>50</v>
      </c>
      <c r="H3379" t="str">
        <f>VLOOKUP(Table2[[#This Row],[City]], Table46[], 2, FALSE)</f>
        <v>Maharashtra</v>
      </c>
      <c r="I3379" t="s">
        <v>129</v>
      </c>
      <c r="J3379" t="s">
        <v>164</v>
      </c>
      <c r="K3379" t="s">
        <v>6609</v>
      </c>
      <c r="L3379" s="2">
        <v>3</v>
      </c>
      <c r="M3379" s="11">
        <v>39205</v>
      </c>
      <c r="N3379" s="6">
        <v>20</v>
      </c>
      <c r="O3379" s="4">
        <f>Table2[[#This Row],[Discount]]/100</f>
        <v>0.2</v>
      </c>
      <c r="P3379" s="4" t="str">
        <f>IF(Table2[[#This Row],[Discount%]]=0,"No Discount",
IF(Table2[[#This Row],[Discount%]]&lt;=0.1,"Medium Discount",
IF(Table2[[#This Row],[Discount%]]&lt;=0.2,"High Discount")))</f>
        <v>High Discount</v>
      </c>
      <c r="Q3379" s="9">
        <f>(Table2[Unit_Price]*Table2[Quantity])*(Table2[Discount]/100)</f>
        <v>23523</v>
      </c>
      <c r="R3379" s="10">
        <v>94092</v>
      </c>
      <c r="S3379" s="10">
        <v>9745.07</v>
      </c>
      <c r="T3379" s="4">
        <f>Table2[Profit]/Table2[Sales]</f>
        <v>0.10356959146367385</v>
      </c>
      <c r="U3379" t="s">
        <v>83</v>
      </c>
    </row>
    <row r="3380" spans="1:21" x14ac:dyDescent="0.35">
      <c r="A3380">
        <v>13608</v>
      </c>
      <c r="B3380" s="1">
        <v>45286</v>
      </c>
      <c r="C3380" s="2">
        <f>YEAR(Table2[Order Date])</f>
        <v>2023</v>
      </c>
      <c r="D3380" s="2" t="str">
        <f>TEXT(Table2[Order Date],"mmm")</f>
        <v>Dec</v>
      </c>
      <c r="E3380" t="s">
        <v>6610</v>
      </c>
      <c r="F3380" t="s">
        <v>28</v>
      </c>
      <c r="G3380" t="s">
        <v>85</v>
      </c>
      <c r="H3380" t="str">
        <f>VLOOKUP(Table2[[#This Row],[City]], Table46[], 2, FALSE)</f>
        <v>Odisha</v>
      </c>
      <c r="I3380" t="s">
        <v>96</v>
      </c>
      <c r="J3380" t="s">
        <v>214</v>
      </c>
      <c r="K3380" t="s">
        <v>6611</v>
      </c>
      <c r="L3380" s="2">
        <v>1</v>
      </c>
      <c r="M3380" s="11">
        <v>5693</v>
      </c>
      <c r="N3380" s="6">
        <v>0</v>
      </c>
      <c r="O3380" s="4">
        <f>Table2[[#This Row],[Discount]]/100</f>
        <v>0</v>
      </c>
      <c r="P3380" s="4" t="str">
        <f>IF(Table2[[#This Row],[Discount%]]=0,"No Discount",
IF(Table2[[#This Row],[Discount%]]&lt;=0.1,"Medium Discount",
IF(Table2[[#This Row],[Discount%]]&lt;=0.2,"High Discount")))</f>
        <v>No Discount</v>
      </c>
      <c r="Q3380" s="9">
        <f>(Table2[Unit_Price]*Table2[Quantity])*(Table2[Discount]/100)</f>
        <v>0</v>
      </c>
      <c r="R3380" s="10">
        <v>5693</v>
      </c>
      <c r="S3380" s="10">
        <v>417.91</v>
      </c>
      <c r="T3380" s="4">
        <f>Table2[Profit]/Table2[Sales]</f>
        <v>7.3407693658879336E-2</v>
      </c>
      <c r="U3380" t="s">
        <v>72</v>
      </c>
    </row>
    <row r="3381" spans="1:21" x14ac:dyDescent="0.35">
      <c r="A3381">
        <v>13609</v>
      </c>
      <c r="B3381" s="1">
        <v>45502</v>
      </c>
      <c r="C3381" s="2">
        <f>YEAR(Table2[Order Date])</f>
        <v>2024</v>
      </c>
      <c r="D3381" s="2" t="str">
        <f>TEXT(Table2[Order Date],"mmm")</f>
        <v>Jul</v>
      </c>
      <c r="E3381" t="s">
        <v>6612</v>
      </c>
      <c r="F3381" t="s">
        <v>28</v>
      </c>
      <c r="G3381" t="s">
        <v>144</v>
      </c>
      <c r="H3381" t="str">
        <f>VLOOKUP(Table2[[#This Row],[City]], Table46[], 2, FALSE)</f>
        <v>Assam</v>
      </c>
      <c r="I3381" t="s">
        <v>69</v>
      </c>
      <c r="J3381" t="s">
        <v>517</v>
      </c>
      <c r="K3381" t="s">
        <v>6613</v>
      </c>
      <c r="L3381" s="2">
        <v>5</v>
      </c>
      <c r="M3381" s="11">
        <v>51246</v>
      </c>
      <c r="N3381" s="6">
        <v>15</v>
      </c>
      <c r="O3381" s="4">
        <f>Table2[[#This Row],[Discount]]/100</f>
        <v>0.15</v>
      </c>
      <c r="P3381" s="4" t="str">
        <f>IF(Table2[[#This Row],[Discount%]]=0,"No Discount",
IF(Table2[[#This Row],[Discount%]]&lt;=0.1,"Medium Discount",
IF(Table2[[#This Row],[Discount%]]&lt;=0.2,"High Discount")))</f>
        <v>High Discount</v>
      </c>
      <c r="Q3381" s="9">
        <f>(Table2[Unit_Price]*Table2[Quantity])*(Table2[Discount]/100)</f>
        <v>38434.5</v>
      </c>
      <c r="R3381" s="10">
        <v>217795.5</v>
      </c>
      <c r="S3381" s="10">
        <v>30009.3</v>
      </c>
      <c r="T3381" s="4">
        <f>Table2[Profit]/Table2[Sales]</f>
        <v>0.13778659338691571</v>
      </c>
      <c r="U3381" t="s">
        <v>20</v>
      </c>
    </row>
    <row r="3382" spans="1:21" x14ac:dyDescent="0.35">
      <c r="A3382">
        <v>13610</v>
      </c>
      <c r="B3382" s="1">
        <v>45803</v>
      </c>
      <c r="C3382" s="2">
        <f>YEAR(Table2[Order Date])</f>
        <v>2025</v>
      </c>
      <c r="D3382" s="2" t="str">
        <f>TEXT(Table2[Order Date],"mmm")</f>
        <v>May</v>
      </c>
      <c r="E3382" t="s">
        <v>6614</v>
      </c>
      <c r="F3382" t="s">
        <v>40</v>
      </c>
      <c r="G3382" t="s">
        <v>41</v>
      </c>
      <c r="H3382" t="str">
        <f>VLOOKUP(Table2[[#This Row],[City]], Table46[], 2, FALSE)</f>
        <v>Maharashtra</v>
      </c>
      <c r="I3382" t="s">
        <v>96</v>
      </c>
      <c r="J3382" t="s">
        <v>138</v>
      </c>
      <c r="K3382" t="s">
        <v>5921</v>
      </c>
      <c r="L3382" s="2">
        <v>2</v>
      </c>
      <c r="M3382" s="11">
        <v>28167</v>
      </c>
      <c r="N3382" s="6">
        <v>0</v>
      </c>
      <c r="O3382" s="4">
        <f>Table2[[#This Row],[Discount]]/100</f>
        <v>0</v>
      </c>
      <c r="P3382" s="4" t="str">
        <f>IF(Table2[[#This Row],[Discount%]]=0,"No Discount",
IF(Table2[[#This Row],[Discount%]]&lt;=0.1,"Medium Discount",
IF(Table2[[#This Row],[Discount%]]&lt;=0.2,"High Discount")))</f>
        <v>No Discount</v>
      </c>
      <c r="Q3382" s="9">
        <f>(Table2[Unit_Price]*Table2[Quantity])*(Table2[Discount]/100)</f>
        <v>0</v>
      </c>
      <c r="R3382" s="10">
        <v>56334</v>
      </c>
      <c r="S3382" s="10">
        <v>5077.09</v>
      </c>
      <c r="T3382" s="4">
        <f>Table2[Profit]/Table2[Sales]</f>
        <v>9.0124791422586711E-2</v>
      </c>
      <c r="U3382" t="s">
        <v>38</v>
      </c>
    </row>
    <row r="3383" spans="1:21" x14ac:dyDescent="0.35">
      <c r="A3383">
        <v>13611</v>
      </c>
      <c r="B3383" s="1">
        <v>45851</v>
      </c>
      <c r="C3383" s="2">
        <f>YEAR(Table2[Order Date])</f>
        <v>2025</v>
      </c>
      <c r="D3383" s="2" t="str">
        <f>TEXT(Table2[Order Date],"mmm")</f>
        <v>Jul</v>
      </c>
      <c r="E3383" t="s">
        <v>6615</v>
      </c>
      <c r="F3383" t="s">
        <v>22</v>
      </c>
      <c r="G3383" t="s">
        <v>23</v>
      </c>
      <c r="H3383" t="str">
        <f>VLOOKUP(Table2[[#This Row],[City]], Table46[], 2, FALSE)</f>
        <v>Delhi</v>
      </c>
      <c r="I3383" t="s">
        <v>30</v>
      </c>
      <c r="J3383" t="s">
        <v>31</v>
      </c>
      <c r="K3383" t="s">
        <v>1917</v>
      </c>
      <c r="L3383" s="2">
        <v>1</v>
      </c>
      <c r="M3383" s="11">
        <v>4164</v>
      </c>
      <c r="N3383" s="6">
        <v>15</v>
      </c>
      <c r="O3383" s="4">
        <f>Table2[[#This Row],[Discount]]/100</f>
        <v>0.15</v>
      </c>
      <c r="P3383" s="4" t="str">
        <f>IF(Table2[[#This Row],[Discount%]]=0,"No Discount",
IF(Table2[[#This Row],[Discount%]]&lt;=0.1,"Medium Discount",
IF(Table2[[#This Row],[Discount%]]&lt;=0.2,"High Discount")))</f>
        <v>High Discount</v>
      </c>
      <c r="Q3383" s="9">
        <f>(Table2[Unit_Price]*Table2[Quantity])*(Table2[Discount]/100)</f>
        <v>624.6</v>
      </c>
      <c r="R3383" s="10">
        <v>3539.4</v>
      </c>
      <c r="S3383" s="10">
        <v>242.14</v>
      </c>
      <c r="T3383" s="4">
        <f>Table2[Profit]/Table2[Sales]</f>
        <v>6.8412725320675813E-2</v>
      </c>
      <c r="U3383" t="s">
        <v>38</v>
      </c>
    </row>
    <row r="3384" spans="1:21" x14ac:dyDescent="0.35">
      <c r="A3384">
        <v>13612</v>
      </c>
      <c r="B3384" s="1">
        <v>45850</v>
      </c>
      <c r="C3384" s="2">
        <f>YEAR(Table2[Order Date])</f>
        <v>2025</v>
      </c>
      <c r="D3384" s="2" t="str">
        <f>TEXT(Table2[Order Date],"mmm")</f>
        <v>Jul</v>
      </c>
      <c r="E3384" t="s">
        <v>6616</v>
      </c>
      <c r="F3384" t="s">
        <v>15</v>
      </c>
      <c r="G3384" t="s">
        <v>174</v>
      </c>
      <c r="H3384" t="str">
        <f>VLOOKUP(Table2[[#This Row],[City]], Table46[], 2, FALSE)</f>
        <v>Tamil Nadu</v>
      </c>
      <c r="I3384" t="s">
        <v>69</v>
      </c>
      <c r="J3384" t="s">
        <v>70</v>
      </c>
      <c r="K3384" t="s">
        <v>6617</v>
      </c>
      <c r="L3384" s="2">
        <v>4</v>
      </c>
      <c r="M3384" s="11">
        <v>40588</v>
      </c>
      <c r="N3384" s="6">
        <v>0</v>
      </c>
      <c r="O3384" s="4">
        <f>Table2[[#This Row],[Discount]]/100</f>
        <v>0</v>
      </c>
      <c r="P3384" s="4" t="str">
        <f>IF(Table2[[#This Row],[Discount%]]=0,"No Discount",
IF(Table2[[#This Row],[Discount%]]&lt;=0.1,"Medium Discount",
IF(Table2[[#This Row],[Discount%]]&lt;=0.2,"High Discount")))</f>
        <v>No Discount</v>
      </c>
      <c r="Q3384" s="9">
        <f>(Table2[Unit_Price]*Table2[Quantity])*(Table2[Discount]/100)</f>
        <v>0</v>
      </c>
      <c r="R3384" s="10">
        <v>162352</v>
      </c>
      <c r="S3384" s="10">
        <v>28396.03</v>
      </c>
      <c r="T3384" s="4">
        <f>Table2[Profit]/Table2[Sales]</f>
        <v>0.17490409727012909</v>
      </c>
      <c r="U3384" t="s">
        <v>33</v>
      </c>
    </row>
    <row r="3385" spans="1:21" x14ac:dyDescent="0.35">
      <c r="A3385">
        <v>13613</v>
      </c>
      <c r="B3385" s="1">
        <v>45835</v>
      </c>
      <c r="C3385" s="2">
        <f>YEAR(Table2[Order Date])</f>
        <v>2025</v>
      </c>
      <c r="D3385" s="2" t="str">
        <f>TEXT(Table2[Order Date],"mmm")</f>
        <v>Jun</v>
      </c>
      <c r="E3385" t="s">
        <v>6618</v>
      </c>
      <c r="F3385" t="s">
        <v>40</v>
      </c>
      <c r="G3385" t="s">
        <v>103</v>
      </c>
      <c r="H3385" t="str">
        <f>VLOOKUP(Table2[[#This Row],[City]], Table46[], 2, FALSE)</f>
        <v>Gujarat</v>
      </c>
      <c r="I3385" t="s">
        <v>42</v>
      </c>
      <c r="J3385" t="s">
        <v>79</v>
      </c>
      <c r="K3385" t="s">
        <v>6619</v>
      </c>
      <c r="L3385" s="2">
        <v>3</v>
      </c>
      <c r="M3385" s="11">
        <v>42776</v>
      </c>
      <c r="N3385" s="6">
        <v>15</v>
      </c>
      <c r="O3385" s="4">
        <f>Table2[[#This Row],[Discount]]/100</f>
        <v>0.15</v>
      </c>
      <c r="P3385" s="4" t="str">
        <f>IF(Table2[[#This Row],[Discount%]]=0,"No Discount",
IF(Table2[[#This Row],[Discount%]]&lt;=0.1,"Medium Discount",
IF(Table2[[#This Row],[Discount%]]&lt;=0.2,"High Discount")))</f>
        <v>High Discount</v>
      </c>
      <c r="Q3385" s="9">
        <f>(Table2[Unit_Price]*Table2[Quantity])*(Table2[Discount]/100)</f>
        <v>19249.2</v>
      </c>
      <c r="R3385" s="10">
        <v>109078.8</v>
      </c>
      <c r="S3385" s="10">
        <v>12850.03</v>
      </c>
      <c r="T3385" s="4">
        <f>Table2[Profit]/Table2[Sales]</f>
        <v>0.1178050180236673</v>
      </c>
      <c r="U3385" t="s">
        <v>38</v>
      </c>
    </row>
    <row r="3386" spans="1:21" x14ac:dyDescent="0.35">
      <c r="A3386">
        <v>13614</v>
      </c>
      <c r="B3386" s="1">
        <v>45343</v>
      </c>
      <c r="C3386" s="2">
        <f>YEAR(Table2[Order Date])</f>
        <v>2024</v>
      </c>
      <c r="D3386" s="2" t="str">
        <f>TEXT(Table2[Order Date],"mmm")</f>
        <v>Feb</v>
      </c>
      <c r="E3386" t="s">
        <v>6620</v>
      </c>
      <c r="F3386" t="s">
        <v>40</v>
      </c>
      <c r="G3386" t="s">
        <v>103</v>
      </c>
      <c r="H3386" t="str">
        <f>VLOOKUP(Table2[[#This Row],[City]], Table46[], 2, FALSE)</f>
        <v>Gujarat</v>
      </c>
      <c r="I3386" t="s">
        <v>69</v>
      </c>
      <c r="J3386" t="s">
        <v>123</v>
      </c>
      <c r="K3386" t="s">
        <v>6621</v>
      </c>
      <c r="L3386" s="2">
        <v>1</v>
      </c>
      <c r="M3386" s="11">
        <v>27927</v>
      </c>
      <c r="N3386" s="6">
        <v>15</v>
      </c>
      <c r="O3386" s="4">
        <f>Table2[[#This Row],[Discount]]/100</f>
        <v>0.15</v>
      </c>
      <c r="P3386" s="4" t="str">
        <f>IF(Table2[[#This Row],[Discount%]]=0,"No Discount",
IF(Table2[[#This Row],[Discount%]]&lt;=0.1,"Medium Discount",
IF(Table2[[#This Row],[Discount%]]&lt;=0.2,"High Discount")))</f>
        <v>High Discount</v>
      </c>
      <c r="Q3386" s="9">
        <f>(Table2[Unit_Price]*Table2[Quantity])*(Table2[Discount]/100)</f>
        <v>4189.05</v>
      </c>
      <c r="R3386" s="10">
        <v>23737.95</v>
      </c>
      <c r="S3386" s="10">
        <v>5506.37</v>
      </c>
      <c r="T3386" s="4">
        <f>Table2[Profit]/Table2[Sales]</f>
        <v>0.2319648495341847</v>
      </c>
      <c r="U3386" t="s">
        <v>83</v>
      </c>
    </row>
    <row r="3387" spans="1:21" x14ac:dyDescent="0.35">
      <c r="A3387">
        <v>13615</v>
      </c>
      <c r="B3387" s="1">
        <v>45238</v>
      </c>
      <c r="C3387" s="2">
        <f>YEAR(Table2[Order Date])</f>
        <v>2023</v>
      </c>
      <c r="D3387" s="2" t="str">
        <f>TEXT(Table2[Order Date],"mmm")</f>
        <v>Nov</v>
      </c>
      <c r="E3387" t="s">
        <v>6622</v>
      </c>
      <c r="F3387" t="s">
        <v>15</v>
      </c>
      <c r="G3387" t="s">
        <v>93</v>
      </c>
      <c r="H3387" t="str">
        <f>VLOOKUP(Table2[[#This Row],[City]], Table46[], 2, FALSE)</f>
        <v>Tamil Nadu</v>
      </c>
      <c r="I3387" t="s">
        <v>24</v>
      </c>
      <c r="J3387" t="s">
        <v>107</v>
      </c>
      <c r="K3387" t="s">
        <v>6623</v>
      </c>
      <c r="L3387" s="2">
        <v>2</v>
      </c>
      <c r="M3387" s="11">
        <v>20727</v>
      </c>
      <c r="N3387" s="6">
        <v>10</v>
      </c>
      <c r="O3387" s="4">
        <f>Table2[[#This Row],[Discount]]/100</f>
        <v>0.1</v>
      </c>
      <c r="P3387" s="4" t="str">
        <f>IF(Table2[[#This Row],[Discount%]]=0,"No Discount",
IF(Table2[[#This Row],[Discount%]]&lt;=0.1,"Medium Discount",
IF(Table2[[#This Row],[Discount%]]&lt;=0.2,"High Discount")))</f>
        <v>Medium Discount</v>
      </c>
      <c r="Q3387" s="9">
        <f>(Table2[Unit_Price]*Table2[Quantity])*(Table2[Discount]/100)</f>
        <v>4145.4000000000005</v>
      </c>
      <c r="R3387" s="10">
        <v>37308.6</v>
      </c>
      <c r="S3387" s="10">
        <v>4497.49</v>
      </c>
      <c r="T3387" s="4">
        <f>Table2[Profit]/Table2[Sales]</f>
        <v>0.12054834542169902</v>
      </c>
      <c r="U3387" t="s">
        <v>20</v>
      </c>
    </row>
    <row r="3388" spans="1:21" x14ac:dyDescent="0.35">
      <c r="A3388">
        <v>13617</v>
      </c>
      <c r="B3388" s="1">
        <v>45900</v>
      </c>
      <c r="C3388" s="2">
        <f>YEAR(Table2[Order Date])</f>
        <v>2025</v>
      </c>
      <c r="D3388" s="2" t="str">
        <f>TEXT(Table2[Order Date],"mmm")</f>
        <v>Aug</v>
      </c>
      <c r="E3388" t="s">
        <v>6625</v>
      </c>
      <c r="F3388" t="s">
        <v>22</v>
      </c>
      <c r="G3388" t="s">
        <v>167</v>
      </c>
      <c r="H3388" t="str">
        <f>VLOOKUP(Table2[[#This Row],[City]], Table46[], 2, FALSE)</f>
        <v>Punjab</v>
      </c>
      <c r="I3388" t="s">
        <v>42</v>
      </c>
      <c r="J3388" t="s">
        <v>446</v>
      </c>
      <c r="K3388" t="s">
        <v>6626</v>
      </c>
      <c r="L3388" s="2">
        <v>2</v>
      </c>
      <c r="M3388" s="11">
        <v>37478</v>
      </c>
      <c r="N3388" s="6">
        <v>5</v>
      </c>
      <c r="O3388" s="4">
        <f>Table2[[#This Row],[Discount]]/100</f>
        <v>0.05</v>
      </c>
      <c r="P3388" s="4" t="str">
        <f>IF(Table2[[#This Row],[Discount%]]=0,"No Discount",
IF(Table2[[#This Row],[Discount%]]&lt;=0.1,"Medium Discount",
IF(Table2[[#This Row],[Discount%]]&lt;=0.2,"High Discount")))</f>
        <v>Medium Discount</v>
      </c>
      <c r="Q3388" s="9">
        <f>(Table2[Unit_Price]*Table2[Quantity])*(Table2[Discount]/100)</f>
        <v>3747.8</v>
      </c>
      <c r="R3388" s="10">
        <v>71208.2</v>
      </c>
      <c r="S3388" s="10">
        <v>4701.1099999999997</v>
      </c>
      <c r="T3388" s="4">
        <f>Table2[Profit]/Table2[Sales]</f>
        <v>6.601922250527327E-2</v>
      </c>
      <c r="U3388" t="s">
        <v>20</v>
      </c>
    </row>
    <row r="3389" spans="1:21" x14ac:dyDescent="0.35">
      <c r="A3389">
        <v>13618</v>
      </c>
      <c r="B3389" s="1">
        <v>45754</v>
      </c>
      <c r="C3389" s="2">
        <f>YEAR(Table2[Order Date])</f>
        <v>2025</v>
      </c>
      <c r="D3389" s="2" t="str">
        <f>TEXT(Table2[Order Date],"mmm")</f>
        <v>Apr</v>
      </c>
      <c r="E3389" t="s">
        <v>6627</v>
      </c>
      <c r="F3389" t="s">
        <v>28</v>
      </c>
      <c r="G3389" t="s">
        <v>144</v>
      </c>
      <c r="H3389" t="str">
        <f>VLOOKUP(Table2[[#This Row],[City]], Table46[], 2, FALSE)</f>
        <v>Assam</v>
      </c>
      <c r="I3389" t="s">
        <v>69</v>
      </c>
      <c r="J3389" t="s">
        <v>123</v>
      </c>
      <c r="K3389" t="s">
        <v>6628</v>
      </c>
      <c r="L3389" s="2">
        <v>4</v>
      </c>
      <c r="M3389" s="11">
        <v>58129</v>
      </c>
      <c r="N3389" s="6">
        <v>10</v>
      </c>
      <c r="O3389" s="4">
        <f>Table2[[#This Row],[Discount]]/100</f>
        <v>0.1</v>
      </c>
      <c r="P3389" s="4" t="str">
        <f>IF(Table2[[#This Row],[Discount%]]=0,"No Discount",
IF(Table2[[#This Row],[Discount%]]&lt;=0.1,"Medium Discount",
IF(Table2[[#This Row],[Discount%]]&lt;=0.2,"High Discount")))</f>
        <v>Medium Discount</v>
      </c>
      <c r="Q3389" s="9">
        <f>(Table2[Unit_Price]*Table2[Quantity])*(Table2[Discount]/100)</f>
        <v>23251.600000000002</v>
      </c>
      <c r="R3389" s="10">
        <v>209264.4</v>
      </c>
      <c r="S3389" s="10">
        <v>12149.45</v>
      </c>
      <c r="T3389" s="4">
        <f>Table2[Profit]/Table2[Sales]</f>
        <v>5.805789231230922E-2</v>
      </c>
      <c r="U3389" t="s">
        <v>20</v>
      </c>
    </row>
    <row r="3390" spans="1:21" x14ac:dyDescent="0.35">
      <c r="A3390">
        <v>13619</v>
      </c>
      <c r="B3390" s="1">
        <v>45782</v>
      </c>
      <c r="C3390" s="2">
        <f>YEAR(Table2[Order Date])</f>
        <v>2025</v>
      </c>
      <c r="D3390" s="2" t="str">
        <f>TEXT(Table2[Order Date],"mmm")</f>
        <v>May</v>
      </c>
      <c r="E3390" t="s">
        <v>6629</v>
      </c>
      <c r="F3390" t="s">
        <v>22</v>
      </c>
      <c r="G3390" t="s">
        <v>74</v>
      </c>
      <c r="H3390" t="str">
        <f>VLOOKUP(Table2[[#This Row],[City]], Table46[], 2, FALSE)</f>
        <v>Chandigarh</v>
      </c>
      <c r="I3390" t="s">
        <v>69</v>
      </c>
      <c r="J3390" t="s">
        <v>517</v>
      </c>
      <c r="K3390" t="s">
        <v>3899</v>
      </c>
      <c r="L3390" s="2">
        <v>1</v>
      </c>
      <c r="M3390" s="11">
        <v>68164</v>
      </c>
      <c r="N3390" s="6">
        <v>10</v>
      </c>
      <c r="O3390" s="4">
        <f>Table2[[#This Row],[Discount]]/100</f>
        <v>0.1</v>
      </c>
      <c r="P3390" s="4" t="str">
        <f>IF(Table2[[#This Row],[Discount%]]=0,"No Discount",
IF(Table2[[#This Row],[Discount%]]&lt;=0.1,"Medium Discount",
IF(Table2[[#This Row],[Discount%]]&lt;=0.2,"High Discount")))</f>
        <v>Medium Discount</v>
      </c>
      <c r="Q3390" s="9">
        <f>(Table2[Unit_Price]*Table2[Quantity])*(Table2[Discount]/100)</f>
        <v>6816.4000000000005</v>
      </c>
      <c r="R3390" s="10">
        <v>61347.6</v>
      </c>
      <c r="S3390" s="10">
        <v>9317.2800000000007</v>
      </c>
      <c r="T3390" s="4">
        <f>Table2[Profit]/Table2[Sales]</f>
        <v>0.15187684603798682</v>
      </c>
      <c r="U3390" t="s">
        <v>83</v>
      </c>
    </row>
    <row r="3391" spans="1:21" x14ac:dyDescent="0.35">
      <c r="A3391">
        <v>13620</v>
      </c>
      <c r="B3391" s="1">
        <v>45418</v>
      </c>
      <c r="C3391" s="2">
        <f>YEAR(Table2[Order Date])</f>
        <v>2024</v>
      </c>
      <c r="D3391" s="2" t="str">
        <f>TEXT(Table2[Order Date],"mmm")</f>
        <v>May</v>
      </c>
      <c r="E3391" t="s">
        <v>6630</v>
      </c>
      <c r="F3391" t="s">
        <v>28</v>
      </c>
      <c r="G3391" t="s">
        <v>85</v>
      </c>
      <c r="H3391" t="str">
        <f>VLOOKUP(Table2[[#This Row],[City]], Table46[], 2, FALSE)</f>
        <v>Odisha</v>
      </c>
      <c r="I3391" t="s">
        <v>24</v>
      </c>
      <c r="J3391" t="s">
        <v>133</v>
      </c>
      <c r="K3391" t="s">
        <v>1964</v>
      </c>
      <c r="L3391" s="2">
        <v>4</v>
      </c>
      <c r="M3391" s="11">
        <v>72502</v>
      </c>
      <c r="N3391" s="6">
        <v>20</v>
      </c>
      <c r="O3391" s="4">
        <f>Table2[[#This Row],[Discount]]/100</f>
        <v>0.2</v>
      </c>
      <c r="P3391" s="4" t="str">
        <f>IF(Table2[[#This Row],[Discount%]]=0,"No Discount",
IF(Table2[[#This Row],[Discount%]]&lt;=0.1,"Medium Discount",
IF(Table2[[#This Row],[Discount%]]&lt;=0.2,"High Discount")))</f>
        <v>High Discount</v>
      </c>
      <c r="Q3391" s="9">
        <f>(Table2[Unit_Price]*Table2[Quantity])*(Table2[Discount]/100)</f>
        <v>58001.600000000006</v>
      </c>
      <c r="R3391" s="10">
        <v>232006.39999999999</v>
      </c>
      <c r="S3391" s="10">
        <v>25682.38</v>
      </c>
      <c r="T3391" s="4">
        <f>Table2[Profit]/Table2[Sales]</f>
        <v>0.1106968600866183</v>
      </c>
      <c r="U3391" t="s">
        <v>20</v>
      </c>
    </row>
    <row r="3392" spans="1:21" x14ac:dyDescent="0.35">
      <c r="A3392">
        <v>13621</v>
      </c>
      <c r="B3392" s="1">
        <v>45700</v>
      </c>
      <c r="C3392" s="2">
        <f>YEAR(Table2[Order Date])</f>
        <v>2025</v>
      </c>
      <c r="D3392" s="2" t="str">
        <f>TEXT(Table2[Order Date],"mmm")</f>
        <v>Feb</v>
      </c>
      <c r="E3392" t="s">
        <v>6631</v>
      </c>
      <c r="F3392" t="s">
        <v>15</v>
      </c>
      <c r="G3392" t="s">
        <v>174</v>
      </c>
      <c r="H3392" t="str">
        <f>VLOOKUP(Table2[[#This Row],[City]], Table46[], 2, FALSE)</f>
        <v>Tamil Nadu</v>
      </c>
      <c r="I3392" t="s">
        <v>69</v>
      </c>
      <c r="J3392" t="s">
        <v>115</v>
      </c>
      <c r="K3392" t="s">
        <v>6632</v>
      </c>
      <c r="L3392" s="2">
        <v>2</v>
      </c>
      <c r="M3392" s="11">
        <v>8033</v>
      </c>
      <c r="N3392" s="6">
        <v>5</v>
      </c>
      <c r="O3392" s="4">
        <f>Table2[[#This Row],[Discount]]/100</f>
        <v>0.05</v>
      </c>
      <c r="P3392" s="4" t="str">
        <f>IF(Table2[[#This Row],[Discount%]]=0,"No Discount",
IF(Table2[[#This Row],[Discount%]]&lt;=0.1,"Medium Discount",
IF(Table2[[#This Row],[Discount%]]&lt;=0.2,"High Discount")))</f>
        <v>Medium Discount</v>
      </c>
      <c r="Q3392" s="9">
        <f>(Table2[Unit_Price]*Table2[Quantity])*(Table2[Discount]/100)</f>
        <v>803.30000000000007</v>
      </c>
      <c r="R3392" s="10">
        <v>15262.7</v>
      </c>
      <c r="S3392" s="10">
        <v>794.52</v>
      </c>
      <c r="T3392" s="4">
        <f>Table2[Profit]/Table2[Sales]</f>
        <v>5.2056320310298963E-2</v>
      </c>
      <c r="U3392" t="s">
        <v>83</v>
      </c>
    </row>
    <row r="3393" spans="1:21" x14ac:dyDescent="0.35">
      <c r="A3393">
        <v>13622</v>
      </c>
      <c r="B3393" s="1">
        <v>45888</v>
      </c>
      <c r="C3393" s="2">
        <f>YEAR(Table2[Order Date])</f>
        <v>2025</v>
      </c>
      <c r="D3393" s="2" t="str">
        <f>TEXT(Table2[Order Date],"mmm")</f>
        <v>Aug</v>
      </c>
      <c r="E3393" t="s">
        <v>6633</v>
      </c>
      <c r="F3393" t="s">
        <v>15</v>
      </c>
      <c r="G3393" t="s">
        <v>174</v>
      </c>
      <c r="H3393" t="str">
        <f>VLOOKUP(Table2[[#This Row],[City]], Table46[], 2, FALSE)</f>
        <v>Tamil Nadu</v>
      </c>
      <c r="I3393" t="s">
        <v>46</v>
      </c>
      <c r="J3393" t="s">
        <v>47</v>
      </c>
      <c r="K3393" t="s">
        <v>1072</v>
      </c>
      <c r="L3393" s="2">
        <v>5</v>
      </c>
      <c r="M3393" s="11">
        <v>1015</v>
      </c>
      <c r="N3393" s="6">
        <v>15</v>
      </c>
      <c r="O3393" s="4">
        <f>Table2[[#This Row],[Discount]]/100</f>
        <v>0.15</v>
      </c>
      <c r="P3393" s="4" t="str">
        <f>IF(Table2[[#This Row],[Discount%]]=0,"No Discount",
IF(Table2[[#This Row],[Discount%]]&lt;=0.1,"Medium Discount",
IF(Table2[[#This Row],[Discount%]]&lt;=0.2,"High Discount")))</f>
        <v>High Discount</v>
      </c>
      <c r="Q3393" s="9">
        <f>(Table2[Unit_Price]*Table2[Quantity])*(Table2[Discount]/100)</f>
        <v>761.25</v>
      </c>
      <c r="R3393" s="10">
        <v>4313.75</v>
      </c>
      <c r="S3393" s="10">
        <v>858.42</v>
      </c>
      <c r="T3393" s="4">
        <f>Table2[Profit]/Table2[Sales]</f>
        <v>0.19899623297594898</v>
      </c>
      <c r="U3393" t="s">
        <v>83</v>
      </c>
    </row>
    <row r="3394" spans="1:21" x14ac:dyDescent="0.35">
      <c r="A3394">
        <v>13623</v>
      </c>
      <c r="B3394" s="1">
        <v>45443</v>
      </c>
      <c r="C3394" s="2">
        <f>YEAR(Table2[Order Date])</f>
        <v>2024</v>
      </c>
      <c r="D3394" s="2" t="str">
        <f>TEXT(Table2[Order Date],"mmm")</f>
        <v>May</v>
      </c>
      <c r="E3394" t="s">
        <v>6634</v>
      </c>
      <c r="F3394" t="s">
        <v>28</v>
      </c>
      <c r="G3394" t="s">
        <v>144</v>
      </c>
      <c r="H3394" t="str">
        <f>VLOOKUP(Table2[[#This Row],[City]], Table46[], 2, FALSE)</f>
        <v>Assam</v>
      </c>
      <c r="I3394" t="s">
        <v>86</v>
      </c>
      <c r="J3394" t="s">
        <v>171</v>
      </c>
      <c r="K3394" t="s">
        <v>6635</v>
      </c>
      <c r="L3394" s="2">
        <v>3</v>
      </c>
      <c r="M3394" s="11">
        <v>5734</v>
      </c>
      <c r="N3394" s="6">
        <v>0</v>
      </c>
      <c r="O3394" s="4">
        <f>Table2[[#This Row],[Discount]]/100</f>
        <v>0</v>
      </c>
      <c r="P3394" s="4" t="str">
        <f>IF(Table2[[#This Row],[Discount%]]=0,"No Discount",
IF(Table2[[#This Row],[Discount%]]&lt;=0.1,"Medium Discount",
IF(Table2[[#This Row],[Discount%]]&lt;=0.2,"High Discount")))</f>
        <v>No Discount</v>
      </c>
      <c r="Q3394" s="9">
        <f>(Table2[Unit_Price]*Table2[Quantity])*(Table2[Discount]/100)</f>
        <v>0</v>
      </c>
      <c r="R3394" s="10">
        <v>17202</v>
      </c>
      <c r="S3394" s="10">
        <v>2623.45</v>
      </c>
      <c r="T3394" s="4">
        <f>Table2[Profit]/Table2[Sales]</f>
        <v>0.15250842925241251</v>
      </c>
      <c r="U3394" t="s">
        <v>72</v>
      </c>
    </row>
    <row r="3395" spans="1:21" x14ac:dyDescent="0.35">
      <c r="A3395">
        <v>13624</v>
      </c>
      <c r="B3395" s="1">
        <v>45484</v>
      </c>
      <c r="C3395" s="2">
        <f>YEAR(Table2[Order Date])</f>
        <v>2024</v>
      </c>
      <c r="D3395" s="2" t="str">
        <f>TEXT(Table2[Order Date],"mmm")</f>
        <v>Jul</v>
      </c>
      <c r="E3395" t="s">
        <v>6636</v>
      </c>
      <c r="F3395" t="s">
        <v>22</v>
      </c>
      <c r="G3395" t="s">
        <v>58</v>
      </c>
      <c r="H3395" t="str">
        <f>VLOOKUP(Table2[[#This Row],[City]], Table46[], 2, FALSE)</f>
        <v>Rajashtan</v>
      </c>
      <c r="I3395" t="s">
        <v>86</v>
      </c>
      <c r="J3395" t="s">
        <v>90</v>
      </c>
      <c r="K3395" t="s">
        <v>6637</v>
      </c>
      <c r="L3395" s="2">
        <v>2</v>
      </c>
      <c r="M3395" s="11">
        <v>50071</v>
      </c>
      <c r="N3395" s="6">
        <v>15</v>
      </c>
      <c r="O3395" s="4">
        <f>Table2[[#This Row],[Discount]]/100</f>
        <v>0.15</v>
      </c>
      <c r="P3395" s="4" t="str">
        <f>IF(Table2[[#This Row],[Discount%]]=0,"No Discount",
IF(Table2[[#This Row],[Discount%]]&lt;=0.1,"Medium Discount",
IF(Table2[[#This Row],[Discount%]]&lt;=0.2,"High Discount")))</f>
        <v>High Discount</v>
      </c>
      <c r="Q3395" s="9">
        <f>(Table2[Unit_Price]*Table2[Quantity])*(Table2[Discount]/100)</f>
        <v>15021.3</v>
      </c>
      <c r="R3395" s="10">
        <v>85120.7</v>
      </c>
      <c r="S3395" s="10">
        <v>7878.38</v>
      </c>
      <c r="T3395" s="4">
        <f>Table2[Profit]/Table2[Sales]</f>
        <v>9.2555394868698224E-2</v>
      </c>
      <c r="U3395" t="s">
        <v>72</v>
      </c>
    </row>
    <row r="3396" spans="1:21" x14ac:dyDescent="0.35">
      <c r="A3396">
        <v>13625</v>
      </c>
      <c r="B3396" s="1">
        <v>45253</v>
      </c>
      <c r="C3396" s="2">
        <f>YEAR(Table2[Order Date])</f>
        <v>2023</v>
      </c>
      <c r="D3396" s="2" t="str">
        <f>TEXT(Table2[Order Date],"mmm")</f>
        <v>Nov</v>
      </c>
      <c r="E3396" t="s">
        <v>6638</v>
      </c>
      <c r="F3396" t="s">
        <v>28</v>
      </c>
      <c r="G3396" t="s">
        <v>114</v>
      </c>
      <c r="H3396" t="str">
        <f>VLOOKUP(Table2[[#This Row],[City]], Table46[], 2, FALSE)</f>
        <v>Jharkhand</v>
      </c>
      <c r="I3396" t="s">
        <v>30</v>
      </c>
      <c r="J3396" t="s">
        <v>322</v>
      </c>
      <c r="K3396" t="s">
        <v>6639</v>
      </c>
      <c r="L3396" s="2">
        <v>2</v>
      </c>
      <c r="M3396" s="11">
        <v>50983</v>
      </c>
      <c r="N3396" s="6">
        <v>5</v>
      </c>
      <c r="O3396" s="4">
        <f>Table2[[#This Row],[Discount]]/100</f>
        <v>0.05</v>
      </c>
      <c r="P3396" s="4" t="str">
        <f>IF(Table2[[#This Row],[Discount%]]=0,"No Discount",
IF(Table2[[#This Row],[Discount%]]&lt;=0.1,"Medium Discount",
IF(Table2[[#This Row],[Discount%]]&lt;=0.2,"High Discount")))</f>
        <v>Medium Discount</v>
      </c>
      <c r="Q3396" s="9">
        <f>(Table2[Unit_Price]*Table2[Quantity])*(Table2[Discount]/100)</f>
        <v>5098.3</v>
      </c>
      <c r="R3396" s="10">
        <v>96867.7</v>
      </c>
      <c r="S3396" s="10">
        <v>11870.26</v>
      </c>
      <c r="T3396" s="4">
        <f>Table2[Profit]/Table2[Sales]</f>
        <v>0.12254095018256861</v>
      </c>
      <c r="U3396" t="s">
        <v>83</v>
      </c>
    </row>
    <row r="3397" spans="1:21" x14ac:dyDescent="0.35">
      <c r="A3397">
        <v>13626</v>
      </c>
      <c r="B3397" s="1">
        <v>45769</v>
      </c>
      <c r="C3397" s="2">
        <f>YEAR(Table2[Order Date])</f>
        <v>2025</v>
      </c>
      <c r="D3397" s="2" t="str">
        <f>TEXT(Table2[Order Date],"mmm")</f>
        <v>Apr</v>
      </c>
      <c r="E3397" t="s">
        <v>6640</v>
      </c>
      <c r="F3397" t="s">
        <v>22</v>
      </c>
      <c r="G3397" t="s">
        <v>167</v>
      </c>
      <c r="H3397" t="str">
        <f>VLOOKUP(Table2[[#This Row],[City]], Table46[], 2, FALSE)</f>
        <v>Punjab</v>
      </c>
      <c r="I3397" t="s">
        <v>17</v>
      </c>
      <c r="J3397" t="s">
        <v>18</v>
      </c>
      <c r="K3397" t="s">
        <v>5587</v>
      </c>
      <c r="L3397" s="2">
        <v>3</v>
      </c>
      <c r="M3397" s="11">
        <v>50250</v>
      </c>
      <c r="N3397" s="6">
        <v>10</v>
      </c>
      <c r="O3397" s="4">
        <f>Table2[[#This Row],[Discount]]/100</f>
        <v>0.1</v>
      </c>
      <c r="P3397" s="4" t="str">
        <f>IF(Table2[[#This Row],[Discount%]]=0,"No Discount",
IF(Table2[[#This Row],[Discount%]]&lt;=0.1,"Medium Discount",
IF(Table2[[#This Row],[Discount%]]&lt;=0.2,"High Discount")))</f>
        <v>Medium Discount</v>
      </c>
      <c r="Q3397" s="9">
        <f>(Table2[Unit_Price]*Table2[Quantity])*(Table2[Discount]/100)</f>
        <v>15075</v>
      </c>
      <c r="R3397" s="10">
        <v>135675</v>
      </c>
      <c r="S3397" s="10">
        <v>16227.09</v>
      </c>
      <c r="T3397" s="4">
        <f>Table2[Profit]/Table2[Sales]</f>
        <v>0.11960265339966833</v>
      </c>
      <c r="U3397" t="s">
        <v>72</v>
      </c>
    </row>
    <row r="3398" spans="1:21" x14ac:dyDescent="0.35">
      <c r="A3398">
        <v>13627</v>
      </c>
      <c r="B3398" s="1">
        <v>45560</v>
      </c>
      <c r="C3398" s="2">
        <f>YEAR(Table2[Order Date])</f>
        <v>2024</v>
      </c>
      <c r="D3398" s="2" t="str">
        <f>TEXT(Table2[Order Date],"mmm")</f>
        <v>Sep</v>
      </c>
      <c r="E3398" t="s">
        <v>6641</v>
      </c>
      <c r="F3398" t="s">
        <v>22</v>
      </c>
      <c r="G3398" t="s">
        <v>74</v>
      </c>
      <c r="H3398" t="str">
        <f>VLOOKUP(Table2[[#This Row],[City]], Table46[], 2, FALSE)</f>
        <v>Chandigarh</v>
      </c>
      <c r="I3398" t="s">
        <v>75</v>
      </c>
      <c r="J3398" t="s">
        <v>76</v>
      </c>
      <c r="K3398" t="s">
        <v>6642</v>
      </c>
      <c r="L3398" s="2">
        <v>5</v>
      </c>
      <c r="M3398" s="11">
        <v>51492</v>
      </c>
      <c r="N3398" s="6">
        <v>5</v>
      </c>
      <c r="O3398" s="4">
        <f>Table2[[#This Row],[Discount]]/100</f>
        <v>0.05</v>
      </c>
      <c r="P3398" s="4" t="str">
        <f>IF(Table2[[#This Row],[Discount%]]=0,"No Discount",
IF(Table2[[#This Row],[Discount%]]&lt;=0.1,"Medium Discount",
IF(Table2[[#This Row],[Discount%]]&lt;=0.2,"High Discount")))</f>
        <v>Medium Discount</v>
      </c>
      <c r="Q3398" s="9">
        <f>(Table2[Unit_Price]*Table2[Quantity])*(Table2[Discount]/100)</f>
        <v>12873</v>
      </c>
      <c r="R3398" s="10">
        <v>244587</v>
      </c>
      <c r="S3398" s="10">
        <v>28740.91</v>
      </c>
      <c r="T3398" s="4">
        <f>Table2[Profit]/Table2[Sales]</f>
        <v>0.11750792151667913</v>
      </c>
      <c r="U3398" t="s">
        <v>72</v>
      </c>
    </row>
    <row r="3399" spans="1:21" x14ac:dyDescent="0.35">
      <c r="A3399">
        <v>13628</v>
      </c>
      <c r="B3399" s="1">
        <v>45571</v>
      </c>
      <c r="C3399" s="2">
        <f>YEAR(Table2[Order Date])</f>
        <v>2024</v>
      </c>
      <c r="D3399" s="2" t="str">
        <f>TEXT(Table2[Order Date],"mmm")</f>
        <v>Oct</v>
      </c>
      <c r="E3399" t="s">
        <v>6643</v>
      </c>
      <c r="F3399" t="s">
        <v>22</v>
      </c>
      <c r="G3399" t="s">
        <v>23</v>
      </c>
      <c r="H3399" t="str">
        <f>VLOOKUP(Table2[[#This Row],[City]], Table46[], 2, FALSE)</f>
        <v>Delhi</v>
      </c>
      <c r="I3399" t="s">
        <v>96</v>
      </c>
      <c r="J3399" t="s">
        <v>138</v>
      </c>
      <c r="K3399" t="s">
        <v>2595</v>
      </c>
      <c r="L3399" s="2">
        <v>3</v>
      </c>
      <c r="M3399" s="11">
        <v>17287</v>
      </c>
      <c r="N3399" s="6">
        <v>15</v>
      </c>
      <c r="O3399" s="4">
        <f>Table2[[#This Row],[Discount]]/100</f>
        <v>0.15</v>
      </c>
      <c r="P3399" s="4" t="str">
        <f>IF(Table2[[#This Row],[Discount%]]=0,"No Discount",
IF(Table2[[#This Row],[Discount%]]&lt;=0.1,"Medium Discount",
IF(Table2[[#This Row],[Discount%]]&lt;=0.2,"High Discount")))</f>
        <v>High Discount</v>
      </c>
      <c r="Q3399" s="9">
        <f>(Table2[Unit_Price]*Table2[Quantity])*(Table2[Discount]/100)</f>
        <v>7779.15</v>
      </c>
      <c r="R3399" s="10">
        <v>44081.85</v>
      </c>
      <c r="S3399" s="10">
        <v>5764.54</v>
      </c>
      <c r="T3399" s="4">
        <f>Table2[Profit]/Table2[Sales]</f>
        <v>0.13076901264352564</v>
      </c>
      <c r="U3399" t="s">
        <v>72</v>
      </c>
    </row>
    <row r="3400" spans="1:21" x14ac:dyDescent="0.35">
      <c r="A3400">
        <v>13629</v>
      </c>
      <c r="B3400" s="1">
        <v>45906</v>
      </c>
      <c r="C3400" s="2">
        <f>YEAR(Table2[Order Date])</f>
        <v>2025</v>
      </c>
      <c r="D3400" s="2" t="str">
        <f>TEXT(Table2[Order Date],"mmm")</f>
        <v>Sep</v>
      </c>
      <c r="E3400" t="s">
        <v>6644</v>
      </c>
      <c r="F3400" t="s">
        <v>28</v>
      </c>
      <c r="G3400" t="s">
        <v>144</v>
      </c>
      <c r="H3400" t="str">
        <f>VLOOKUP(Table2[[#This Row],[City]], Table46[], 2, FALSE)</f>
        <v>Assam</v>
      </c>
      <c r="I3400" t="s">
        <v>42</v>
      </c>
      <c r="J3400" t="s">
        <v>79</v>
      </c>
      <c r="K3400" t="s">
        <v>4336</v>
      </c>
      <c r="L3400" s="2">
        <v>1</v>
      </c>
      <c r="M3400" s="11">
        <v>52625</v>
      </c>
      <c r="N3400" s="6">
        <v>15</v>
      </c>
      <c r="O3400" s="4">
        <f>Table2[[#This Row],[Discount]]/100</f>
        <v>0.15</v>
      </c>
      <c r="P3400" s="4" t="str">
        <f>IF(Table2[[#This Row],[Discount%]]=0,"No Discount",
IF(Table2[[#This Row],[Discount%]]&lt;=0.1,"Medium Discount",
IF(Table2[[#This Row],[Discount%]]&lt;=0.2,"High Discount")))</f>
        <v>High Discount</v>
      </c>
      <c r="Q3400" s="9">
        <f>(Table2[Unit_Price]*Table2[Quantity])*(Table2[Discount]/100)</f>
        <v>7893.75</v>
      </c>
      <c r="R3400" s="10">
        <v>44731.25</v>
      </c>
      <c r="S3400" s="10">
        <v>7996.6</v>
      </c>
      <c r="T3400" s="4">
        <f>Table2[Profit]/Table2[Sales]</f>
        <v>0.17876987564622049</v>
      </c>
      <c r="U3400" t="s">
        <v>20</v>
      </c>
    </row>
    <row r="3401" spans="1:21" x14ac:dyDescent="0.35">
      <c r="A3401">
        <v>13630</v>
      </c>
      <c r="B3401" s="1">
        <v>45510</v>
      </c>
      <c r="C3401" s="2">
        <f>YEAR(Table2[Order Date])</f>
        <v>2024</v>
      </c>
      <c r="D3401" s="2" t="str">
        <f>TEXT(Table2[Order Date],"mmm")</f>
        <v>Aug</v>
      </c>
      <c r="E3401" t="s">
        <v>6645</v>
      </c>
      <c r="F3401" t="s">
        <v>15</v>
      </c>
      <c r="G3401" t="s">
        <v>16</v>
      </c>
      <c r="H3401" t="str">
        <f>VLOOKUP(Table2[[#This Row],[City]], Table46[], 2, FALSE)</f>
        <v>Karnataka</v>
      </c>
      <c r="I3401" t="s">
        <v>96</v>
      </c>
      <c r="J3401" t="s">
        <v>183</v>
      </c>
      <c r="K3401" t="s">
        <v>6646</v>
      </c>
      <c r="L3401" s="2">
        <v>1</v>
      </c>
      <c r="M3401" s="11">
        <v>46826</v>
      </c>
      <c r="N3401" s="6">
        <v>0</v>
      </c>
      <c r="O3401" s="4">
        <f>Table2[[#This Row],[Discount]]/100</f>
        <v>0</v>
      </c>
      <c r="P3401" s="4" t="str">
        <f>IF(Table2[[#This Row],[Discount%]]=0,"No Discount",
IF(Table2[[#This Row],[Discount%]]&lt;=0.1,"Medium Discount",
IF(Table2[[#This Row],[Discount%]]&lt;=0.2,"High Discount")))</f>
        <v>No Discount</v>
      </c>
      <c r="Q3401" s="9">
        <f>(Table2[Unit_Price]*Table2[Quantity])*(Table2[Discount]/100)</f>
        <v>0</v>
      </c>
      <c r="R3401" s="10">
        <v>46826</v>
      </c>
      <c r="S3401" s="10">
        <v>8219.73</v>
      </c>
      <c r="T3401" s="4">
        <f>Table2[Profit]/Table2[Sales]</f>
        <v>0.17553773544611967</v>
      </c>
      <c r="U3401" t="s">
        <v>38</v>
      </c>
    </row>
    <row r="3402" spans="1:21" x14ac:dyDescent="0.35">
      <c r="A3402">
        <v>13631</v>
      </c>
      <c r="B3402" s="1">
        <v>45511</v>
      </c>
      <c r="C3402" s="2">
        <f>YEAR(Table2[Order Date])</f>
        <v>2024</v>
      </c>
      <c r="D3402" s="2" t="str">
        <f>TEXT(Table2[Order Date],"mmm")</f>
        <v>Aug</v>
      </c>
      <c r="E3402" t="s">
        <v>6647</v>
      </c>
      <c r="F3402" t="s">
        <v>22</v>
      </c>
      <c r="G3402" t="s">
        <v>58</v>
      </c>
      <c r="H3402" t="str">
        <f>VLOOKUP(Table2[[#This Row],[City]], Table46[], 2, FALSE)</f>
        <v>Rajashtan</v>
      </c>
      <c r="I3402" t="s">
        <v>75</v>
      </c>
      <c r="J3402" t="s">
        <v>409</v>
      </c>
      <c r="K3402" t="s">
        <v>6396</v>
      </c>
      <c r="L3402" s="2">
        <v>4</v>
      </c>
      <c r="M3402" s="11">
        <v>31741</v>
      </c>
      <c r="N3402" s="6">
        <v>5</v>
      </c>
      <c r="O3402" s="4">
        <f>Table2[[#This Row],[Discount]]/100</f>
        <v>0.05</v>
      </c>
      <c r="P3402" s="4" t="str">
        <f>IF(Table2[[#This Row],[Discount%]]=0,"No Discount",
IF(Table2[[#This Row],[Discount%]]&lt;=0.1,"Medium Discount",
IF(Table2[[#This Row],[Discount%]]&lt;=0.2,"High Discount")))</f>
        <v>Medium Discount</v>
      </c>
      <c r="Q3402" s="9">
        <f>(Table2[Unit_Price]*Table2[Quantity])*(Table2[Discount]/100)</f>
        <v>6348.2000000000007</v>
      </c>
      <c r="R3402" s="10">
        <v>120615.8</v>
      </c>
      <c r="S3402" s="10">
        <v>13729.82</v>
      </c>
      <c r="T3402" s="4">
        <f>Table2[Profit]/Table2[Sales]</f>
        <v>0.11383102379621907</v>
      </c>
      <c r="U3402" t="s">
        <v>72</v>
      </c>
    </row>
    <row r="3403" spans="1:21" x14ac:dyDescent="0.35">
      <c r="A3403">
        <v>13632</v>
      </c>
      <c r="B3403" s="1">
        <v>45845</v>
      </c>
      <c r="C3403" s="2">
        <f>YEAR(Table2[Order Date])</f>
        <v>2025</v>
      </c>
      <c r="D3403" s="2" t="str">
        <f>TEXT(Table2[Order Date],"mmm")</f>
        <v>Jul</v>
      </c>
      <c r="E3403" t="s">
        <v>6648</v>
      </c>
      <c r="F3403" t="s">
        <v>28</v>
      </c>
      <c r="G3403" t="s">
        <v>144</v>
      </c>
      <c r="H3403" t="str">
        <f>VLOOKUP(Table2[[#This Row],[City]], Table46[], 2, FALSE)</f>
        <v>Assam</v>
      </c>
      <c r="I3403" t="s">
        <v>75</v>
      </c>
      <c r="J3403" t="s">
        <v>240</v>
      </c>
      <c r="K3403" t="s">
        <v>6649</v>
      </c>
      <c r="L3403" s="2">
        <v>3</v>
      </c>
      <c r="M3403" s="11">
        <v>8375</v>
      </c>
      <c r="N3403" s="6">
        <v>20</v>
      </c>
      <c r="O3403" s="4">
        <f>Table2[[#This Row],[Discount]]/100</f>
        <v>0.2</v>
      </c>
      <c r="P3403" s="4" t="str">
        <f>IF(Table2[[#This Row],[Discount%]]=0,"No Discount",
IF(Table2[[#This Row],[Discount%]]&lt;=0.1,"Medium Discount",
IF(Table2[[#This Row],[Discount%]]&lt;=0.2,"High Discount")))</f>
        <v>High Discount</v>
      </c>
      <c r="Q3403" s="9">
        <f>(Table2[Unit_Price]*Table2[Quantity])*(Table2[Discount]/100)</f>
        <v>5025</v>
      </c>
      <c r="R3403" s="10">
        <v>20100</v>
      </c>
      <c r="S3403" s="10">
        <v>2810.24</v>
      </c>
      <c r="T3403" s="4">
        <f>Table2[Profit]/Table2[Sales]</f>
        <v>0.13981293532338307</v>
      </c>
      <c r="U3403" t="s">
        <v>20</v>
      </c>
    </row>
    <row r="3404" spans="1:21" x14ac:dyDescent="0.35">
      <c r="A3404">
        <v>13633</v>
      </c>
      <c r="B3404" s="1">
        <v>45915</v>
      </c>
      <c r="C3404" s="2">
        <f>YEAR(Table2[Order Date])</f>
        <v>2025</v>
      </c>
      <c r="D3404" s="2" t="str">
        <f>TEXT(Table2[Order Date],"mmm")</f>
        <v>Sep</v>
      </c>
      <c r="E3404" t="s">
        <v>6650</v>
      </c>
      <c r="F3404" t="s">
        <v>40</v>
      </c>
      <c r="G3404" t="s">
        <v>103</v>
      </c>
      <c r="H3404" t="str">
        <f>VLOOKUP(Table2[[#This Row],[City]], Table46[], 2, FALSE)</f>
        <v>Gujarat</v>
      </c>
      <c r="I3404" t="s">
        <v>96</v>
      </c>
      <c r="J3404" t="s">
        <v>183</v>
      </c>
      <c r="K3404" t="s">
        <v>4038</v>
      </c>
      <c r="L3404" s="2">
        <v>4</v>
      </c>
      <c r="M3404" s="11">
        <v>49765</v>
      </c>
      <c r="N3404" s="6">
        <v>5</v>
      </c>
      <c r="O3404" s="4">
        <f>Table2[[#This Row],[Discount]]/100</f>
        <v>0.05</v>
      </c>
      <c r="P3404" s="4" t="str">
        <f>IF(Table2[[#This Row],[Discount%]]=0,"No Discount",
IF(Table2[[#This Row],[Discount%]]&lt;=0.1,"Medium Discount",
IF(Table2[[#This Row],[Discount%]]&lt;=0.2,"High Discount")))</f>
        <v>Medium Discount</v>
      </c>
      <c r="Q3404" s="9">
        <f>(Table2[Unit_Price]*Table2[Quantity])*(Table2[Discount]/100)</f>
        <v>9953</v>
      </c>
      <c r="R3404" s="10">
        <v>189107</v>
      </c>
      <c r="S3404" s="10">
        <v>18578.98</v>
      </c>
      <c r="T3404" s="4">
        <f>Table2[Profit]/Table2[Sales]</f>
        <v>9.8245860808960001E-2</v>
      </c>
      <c r="U3404" t="s">
        <v>33</v>
      </c>
    </row>
    <row r="3405" spans="1:21" x14ac:dyDescent="0.35">
      <c r="A3405">
        <v>13634</v>
      </c>
      <c r="B3405" s="1">
        <v>45486</v>
      </c>
      <c r="C3405" s="2">
        <f>YEAR(Table2[Order Date])</f>
        <v>2024</v>
      </c>
      <c r="D3405" s="2" t="str">
        <f>TEXT(Table2[Order Date],"mmm")</f>
        <v>Jul</v>
      </c>
      <c r="E3405" t="s">
        <v>6651</v>
      </c>
      <c r="F3405" t="s">
        <v>28</v>
      </c>
      <c r="G3405" t="s">
        <v>114</v>
      </c>
      <c r="H3405" t="str">
        <f>VLOOKUP(Table2[[#This Row],[City]], Table46[], 2, FALSE)</f>
        <v>Jharkhand</v>
      </c>
      <c r="I3405" t="s">
        <v>86</v>
      </c>
      <c r="J3405" t="s">
        <v>118</v>
      </c>
      <c r="K3405" t="s">
        <v>6652</v>
      </c>
      <c r="L3405" s="2">
        <v>4</v>
      </c>
      <c r="M3405" s="11">
        <v>36059</v>
      </c>
      <c r="N3405" s="6">
        <v>10</v>
      </c>
      <c r="O3405" s="4">
        <f>Table2[[#This Row],[Discount]]/100</f>
        <v>0.1</v>
      </c>
      <c r="P3405" s="4" t="str">
        <f>IF(Table2[[#This Row],[Discount%]]=0,"No Discount",
IF(Table2[[#This Row],[Discount%]]&lt;=0.1,"Medium Discount",
IF(Table2[[#This Row],[Discount%]]&lt;=0.2,"High Discount")))</f>
        <v>Medium Discount</v>
      </c>
      <c r="Q3405" s="9">
        <f>(Table2[Unit_Price]*Table2[Quantity])*(Table2[Discount]/100)</f>
        <v>14423.6</v>
      </c>
      <c r="R3405" s="10">
        <v>129812.4</v>
      </c>
      <c r="S3405" s="10">
        <v>24467.599999999999</v>
      </c>
      <c r="T3405" s="4">
        <f>Table2[Profit]/Table2[Sales]</f>
        <v>0.18848430504327784</v>
      </c>
      <c r="U3405" t="s">
        <v>20</v>
      </c>
    </row>
    <row r="3406" spans="1:21" x14ac:dyDescent="0.35">
      <c r="A3406">
        <v>13635</v>
      </c>
      <c r="B3406" s="1">
        <v>45657</v>
      </c>
      <c r="C3406" s="2">
        <f>YEAR(Table2[Order Date])</f>
        <v>2024</v>
      </c>
      <c r="D3406" s="2" t="str">
        <f>TEXT(Table2[Order Date],"mmm")</f>
        <v>Dec</v>
      </c>
      <c r="E3406" t="s">
        <v>6653</v>
      </c>
      <c r="F3406" t="s">
        <v>40</v>
      </c>
      <c r="G3406" t="s">
        <v>110</v>
      </c>
      <c r="H3406" t="str">
        <f>VLOOKUP(Table2[[#This Row],[City]], Table46[], 2, FALSE)</f>
        <v>Gujarat</v>
      </c>
      <c r="I3406" t="s">
        <v>69</v>
      </c>
      <c r="J3406" t="s">
        <v>151</v>
      </c>
      <c r="K3406" t="s">
        <v>6654</v>
      </c>
      <c r="L3406" s="2">
        <v>4</v>
      </c>
      <c r="M3406" s="11">
        <v>65149</v>
      </c>
      <c r="N3406" s="6">
        <v>20</v>
      </c>
      <c r="O3406" s="4">
        <f>Table2[[#This Row],[Discount]]/100</f>
        <v>0.2</v>
      </c>
      <c r="P3406" s="4" t="str">
        <f>IF(Table2[[#This Row],[Discount%]]=0,"No Discount",
IF(Table2[[#This Row],[Discount%]]&lt;=0.1,"Medium Discount",
IF(Table2[[#This Row],[Discount%]]&lt;=0.2,"High Discount")))</f>
        <v>High Discount</v>
      </c>
      <c r="Q3406" s="9">
        <f>(Table2[Unit_Price]*Table2[Quantity])*(Table2[Discount]/100)</f>
        <v>52119.200000000004</v>
      </c>
      <c r="R3406" s="10">
        <v>208476.79999999999</v>
      </c>
      <c r="S3406" s="10">
        <v>43253.41</v>
      </c>
      <c r="T3406" s="4">
        <f>Table2[Profit]/Table2[Sales]</f>
        <v>0.20747349345346824</v>
      </c>
      <c r="U3406" t="s">
        <v>72</v>
      </c>
    </row>
    <row r="3407" spans="1:21" x14ac:dyDescent="0.35">
      <c r="A3407">
        <v>13636</v>
      </c>
      <c r="B3407" s="1">
        <v>45625</v>
      </c>
      <c r="C3407" s="2">
        <f>YEAR(Table2[Order Date])</f>
        <v>2024</v>
      </c>
      <c r="D3407" s="2" t="str">
        <f>TEXT(Table2[Order Date],"mmm")</f>
        <v>Nov</v>
      </c>
      <c r="E3407" t="s">
        <v>6655</v>
      </c>
      <c r="F3407" t="s">
        <v>22</v>
      </c>
      <c r="G3407" t="s">
        <v>23</v>
      </c>
      <c r="H3407" t="str">
        <f>VLOOKUP(Table2[[#This Row],[City]], Table46[], 2, FALSE)</f>
        <v>Delhi</v>
      </c>
      <c r="I3407" t="s">
        <v>30</v>
      </c>
      <c r="J3407" t="s">
        <v>31</v>
      </c>
      <c r="K3407" t="s">
        <v>2306</v>
      </c>
      <c r="L3407" s="2">
        <v>5</v>
      </c>
      <c r="M3407" s="11">
        <v>51695</v>
      </c>
      <c r="N3407" s="6">
        <v>0</v>
      </c>
      <c r="O3407" s="4">
        <f>Table2[[#This Row],[Discount]]/100</f>
        <v>0</v>
      </c>
      <c r="P3407" s="4" t="str">
        <f>IF(Table2[[#This Row],[Discount%]]=0,"No Discount",
IF(Table2[[#This Row],[Discount%]]&lt;=0.1,"Medium Discount",
IF(Table2[[#This Row],[Discount%]]&lt;=0.2,"High Discount")))</f>
        <v>No Discount</v>
      </c>
      <c r="Q3407" s="9">
        <f>(Table2[Unit_Price]*Table2[Quantity])*(Table2[Discount]/100)</f>
        <v>0</v>
      </c>
      <c r="R3407" s="10">
        <v>258475</v>
      </c>
      <c r="S3407" s="10">
        <v>33531.33</v>
      </c>
      <c r="T3407" s="4">
        <f>Table2[Profit]/Table2[Sales]</f>
        <v>0.12972755585646581</v>
      </c>
      <c r="U3407" t="s">
        <v>33</v>
      </c>
    </row>
    <row r="3408" spans="1:21" x14ac:dyDescent="0.35">
      <c r="A3408">
        <v>13637</v>
      </c>
      <c r="B3408" s="1">
        <v>45393</v>
      </c>
      <c r="C3408" s="2">
        <f>YEAR(Table2[Order Date])</f>
        <v>2024</v>
      </c>
      <c r="D3408" s="2" t="str">
        <f>TEXT(Table2[Order Date],"mmm")</f>
        <v>Apr</v>
      </c>
      <c r="E3408" t="s">
        <v>6656</v>
      </c>
      <c r="F3408" t="s">
        <v>28</v>
      </c>
      <c r="G3408" t="s">
        <v>114</v>
      </c>
      <c r="H3408" t="str">
        <f>VLOOKUP(Table2[[#This Row],[City]], Table46[], 2, FALSE)</f>
        <v>Jharkhand</v>
      </c>
      <c r="I3408" t="s">
        <v>69</v>
      </c>
      <c r="J3408" t="s">
        <v>115</v>
      </c>
      <c r="K3408" t="s">
        <v>2647</v>
      </c>
      <c r="L3408" s="2">
        <v>3</v>
      </c>
      <c r="M3408" s="11">
        <v>7448</v>
      </c>
      <c r="N3408" s="6">
        <v>10</v>
      </c>
      <c r="O3408" s="4">
        <f>Table2[[#This Row],[Discount]]/100</f>
        <v>0.1</v>
      </c>
      <c r="P3408" s="4" t="str">
        <f>IF(Table2[[#This Row],[Discount%]]=0,"No Discount",
IF(Table2[[#This Row],[Discount%]]&lt;=0.1,"Medium Discount",
IF(Table2[[#This Row],[Discount%]]&lt;=0.2,"High Discount")))</f>
        <v>Medium Discount</v>
      </c>
      <c r="Q3408" s="9">
        <f>(Table2[Unit_Price]*Table2[Quantity])*(Table2[Discount]/100)</f>
        <v>2234.4</v>
      </c>
      <c r="R3408" s="10">
        <v>20109.599999999999</v>
      </c>
      <c r="S3408" s="10">
        <v>1613.25</v>
      </c>
      <c r="T3408" s="4">
        <f>Table2[Profit]/Table2[Sales]</f>
        <v>8.0222878625134275E-2</v>
      </c>
      <c r="U3408" t="s">
        <v>72</v>
      </c>
    </row>
    <row r="3409" spans="1:21" x14ac:dyDescent="0.35">
      <c r="A3409">
        <v>13638</v>
      </c>
      <c r="B3409" s="1">
        <v>45746</v>
      </c>
      <c r="C3409" s="2">
        <f>YEAR(Table2[Order Date])</f>
        <v>2025</v>
      </c>
      <c r="D3409" s="2" t="str">
        <f>TEXT(Table2[Order Date],"mmm")</f>
        <v>Mar</v>
      </c>
      <c r="E3409" t="s">
        <v>6657</v>
      </c>
      <c r="F3409" t="s">
        <v>22</v>
      </c>
      <c r="G3409" t="s">
        <v>167</v>
      </c>
      <c r="H3409" t="str">
        <f>VLOOKUP(Table2[[#This Row],[City]], Table46[], 2, FALSE)</f>
        <v>Punjab</v>
      </c>
      <c r="I3409" t="s">
        <v>96</v>
      </c>
      <c r="J3409" t="s">
        <v>97</v>
      </c>
      <c r="K3409" t="s">
        <v>6658</v>
      </c>
      <c r="L3409" s="2">
        <v>3</v>
      </c>
      <c r="M3409" s="11">
        <v>5750</v>
      </c>
      <c r="N3409" s="6">
        <v>0</v>
      </c>
      <c r="O3409" s="4">
        <f>Table2[[#This Row],[Discount]]/100</f>
        <v>0</v>
      </c>
      <c r="P3409" s="4" t="str">
        <f>IF(Table2[[#This Row],[Discount%]]=0,"No Discount",
IF(Table2[[#This Row],[Discount%]]&lt;=0.1,"Medium Discount",
IF(Table2[[#This Row],[Discount%]]&lt;=0.2,"High Discount")))</f>
        <v>No Discount</v>
      </c>
      <c r="Q3409" s="9">
        <f>(Table2[Unit_Price]*Table2[Quantity])*(Table2[Discount]/100)</f>
        <v>0</v>
      </c>
      <c r="R3409" s="10">
        <v>17250</v>
      </c>
      <c r="S3409" s="10">
        <v>3349.12</v>
      </c>
      <c r="T3409" s="4">
        <f>Table2[Profit]/Table2[Sales]</f>
        <v>0.19415188405797101</v>
      </c>
      <c r="U3409" t="s">
        <v>72</v>
      </c>
    </row>
    <row r="3410" spans="1:21" x14ac:dyDescent="0.35">
      <c r="A3410">
        <v>13640</v>
      </c>
      <c r="B3410" s="1">
        <v>45820</v>
      </c>
      <c r="C3410" s="2">
        <f>YEAR(Table2[Order Date])</f>
        <v>2025</v>
      </c>
      <c r="D3410" s="2" t="str">
        <f>TEXT(Table2[Order Date],"mmm")</f>
        <v>Jun</v>
      </c>
      <c r="E3410" t="s">
        <v>6659</v>
      </c>
      <c r="F3410" t="s">
        <v>28</v>
      </c>
      <c r="G3410" t="s">
        <v>114</v>
      </c>
      <c r="H3410" t="str">
        <f>VLOOKUP(Table2[[#This Row],[City]], Table46[], 2, FALSE)</f>
        <v>Jharkhand</v>
      </c>
      <c r="I3410" t="s">
        <v>30</v>
      </c>
      <c r="J3410" t="s">
        <v>65</v>
      </c>
      <c r="K3410" t="s">
        <v>6660</v>
      </c>
      <c r="L3410" s="2">
        <v>4</v>
      </c>
      <c r="M3410" s="11">
        <v>67695</v>
      </c>
      <c r="N3410" s="6">
        <v>20</v>
      </c>
      <c r="O3410" s="4">
        <f>Table2[[#This Row],[Discount]]/100</f>
        <v>0.2</v>
      </c>
      <c r="P3410" s="4" t="str">
        <f>IF(Table2[[#This Row],[Discount%]]=0,"No Discount",
IF(Table2[[#This Row],[Discount%]]&lt;=0.1,"Medium Discount",
IF(Table2[[#This Row],[Discount%]]&lt;=0.2,"High Discount")))</f>
        <v>High Discount</v>
      </c>
      <c r="Q3410" s="9">
        <f>(Table2[Unit_Price]*Table2[Quantity])*(Table2[Discount]/100)</f>
        <v>54156</v>
      </c>
      <c r="R3410" s="10">
        <v>216624</v>
      </c>
      <c r="S3410" s="10">
        <v>37226.1</v>
      </c>
      <c r="T3410" s="4">
        <f>Table2[Profit]/Table2[Sales]</f>
        <v>0.17184660979392866</v>
      </c>
      <c r="U3410" t="s">
        <v>72</v>
      </c>
    </row>
    <row r="3411" spans="1:21" x14ac:dyDescent="0.35">
      <c r="A3411">
        <v>13641</v>
      </c>
      <c r="B3411" s="1">
        <v>45788</v>
      </c>
      <c r="C3411" s="2">
        <f>YEAR(Table2[Order Date])</f>
        <v>2025</v>
      </c>
      <c r="D3411" s="2" t="str">
        <f>TEXT(Table2[Order Date],"mmm")</f>
        <v>May</v>
      </c>
      <c r="E3411" t="s">
        <v>6661</v>
      </c>
      <c r="F3411" t="s">
        <v>22</v>
      </c>
      <c r="G3411" t="s">
        <v>74</v>
      </c>
      <c r="H3411" t="str">
        <f>VLOOKUP(Table2[[#This Row],[City]], Table46[], 2, FALSE)</f>
        <v>Chandigarh</v>
      </c>
      <c r="I3411" t="s">
        <v>75</v>
      </c>
      <c r="J3411" t="s">
        <v>409</v>
      </c>
      <c r="K3411" t="s">
        <v>6662</v>
      </c>
      <c r="L3411" s="2">
        <v>1</v>
      </c>
      <c r="M3411" s="11">
        <v>62470</v>
      </c>
      <c r="N3411" s="6">
        <v>10</v>
      </c>
      <c r="O3411" s="4">
        <f>Table2[[#This Row],[Discount]]/100</f>
        <v>0.1</v>
      </c>
      <c r="P3411" s="4" t="str">
        <f>IF(Table2[[#This Row],[Discount%]]=0,"No Discount",
IF(Table2[[#This Row],[Discount%]]&lt;=0.1,"Medium Discount",
IF(Table2[[#This Row],[Discount%]]&lt;=0.2,"High Discount")))</f>
        <v>Medium Discount</v>
      </c>
      <c r="Q3411" s="9">
        <f>(Table2[Unit_Price]*Table2[Quantity])*(Table2[Discount]/100)</f>
        <v>6247</v>
      </c>
      <c r="R3411" s="10">
        <v>56223</v>
      </c>
      <c r="S3411" s="10">
        <v>3547.07</v>
      </c>
      <c r="T3411" s="4">
        <f>Table2[Profit]/Table2[Sales]</f>
        <v>6.3089305088664782E-2</v>
      </c>
      <c r="U3411" t="s">
        <v>33</v>
      </c>
    </row>
    <row r="3412" spans="1:21" x14ac:dyDescent="0.35">
      <c r="A3412">
        <v>13642</v>
      </c>
      <c r="B3412" s="1">
        <v>45268</v>
      </c>
      <c r="C3412" s="2">
        <f>YEAR(Table2[Order Date])</f>
        <v>2023</v>
      </c>
      <c r="D3412" s="2" t="str">
        <f>TEXT(Table2[Order Date],"mmm")</f>
        <v>Dec</v>
      </c>
      <c r="E3412" t="s">
        <v>6663</v>
      </c>
      <c r="F3412" t="s">
        <v>40</v>
      </c>
      <c r="G3412" t="s">
        <v>50</v>
      </c>
      <c r="H3412" t="str">
        <f>VLOOKUP(Table2[[#This Row],[City]], Table46[], 2, FALSE)</f>
        <v>Maharashtra</v>
      </c>
      <c r="I3412" t="s">
        <v>30</v>
      </c>
      <c r="J3412" t="s">
        <v>227</v>
      </c>
      <c r="K3412" t="s">
        <v>6664</v>
      </c>
      <c r="L3412" s="2">
        <v>4</v>
      </c>
      <c r="M3412" s="11">
        <v>29094</v>
      </c>
      <c r="N3412" s="6">
        <v>0</v>
      </c>
      <c r="O3412" s="4">
        <f>Table2[[#This Row],[Discount]]/100</f>
        <v>0</v>
      </c>
      <c r="P3412" s="4" t="str">
        <f>IF(Table2[[#This Row],[Discount%]]=0,"No Discount",
IF(Table2[[#This Row],[Discount%]]&lt;=0.1,"Medium Discount",
IF(Table2[[#This Row],[Discount%]]&lt;=0.2,"High Discount")))</f>
        <v>No Discount</v>
      </c>
      <c r="Q3412" s="9">
        <f>(Table2[Unit_Price]*Table2[Quantity])*(Table2[Discount]/100)</f>
        <v>0</v>
      </c>
      <c r="R3412" s="10">
        <v>116376</v>
      </c>
      <c r="S3412" s="10">
        <v>22733.34</v>
      </c>
      <c r="T3412" s="4">
        <f>Table2[Profit]/Table2[Sales]</f>
        <v>0.19534388533718292</v>
      </c>
      <c r="U3412" t="s">
        <v>83</v>
      </c>
    </row>
    <row r="3413" spans="1:21" x14ac:dyDescent="0.35">
      <c r="A3413">
        <v>13643</v>
      </c>
      <c r="B3413" s="1">
        <v>45245</v>
      </c>
      <c r="C3413" s="2">
        <f>YEAR(Table2[Order Date])</f>
        <v>2023</v>
      </c>
      <c r="D3413" s="2" t="str">
        <f>TEXT(Table2[Order Date],"mmm")</f>
        <v>Nov</v>
      </c>
      <c r="E3413" t="s">
        <v>6665</v>
      </c>
      <c r="F3413" t="s">
        <v>40</v>
      </c>
      <c r="G3413" t="s">
        <v>41</v>
      </c>
      <c r="H3413" t="str">
        <f>VLOOKUP(Table2[[#This Row],[City]], Table46[], 2, FALSE)</f>
        <v>Maharashtra</v>
      </c>
      <c r="I3413" t="s">
        <v>86</v>
      </c>
      <c r="J3413" t="s">
        <v>87</v>
      </c>
      <c r="K3413" t="s">
        <v>6666</v>
      </c>
      <c r="L3413" s="2">
        <v>4</v>
      </c>
      <c r="M3413" s="11">
        <v>79784</v>
      </c>
      <c r="N3413" s="6">
        <v>20</v>
      </c>
      <c r="O3413" s="4">
        <f>Table2[[#This Row],[Discount]]/100</f>
        <v>0.2</v>
      </c>
      <c r="P3413" s="4" t="str">
        <f>IF(Table2[[#This Row],[Discount%]]=0,"No Discount",
IF(Table2[[#This Row],[Discount%]]&lt;=0.1,"Medium Discount",
IF(Table2[[#This Row],[Discount%]]&lt;=0.2,"High Discount")))</f>
        <v>High Discount</v>
      </c>
      <c r="Q3413" s="9">
        <f>(Table2[Unit_Price]*Table2[Quantity])*(Table2[Discount]/100)</f>
        <v>63827.200000000004</v>
      </c>
      <c r="R3413" s="10">
        <v>255308.79999999999</v>
      </c>
      <c r="S3413" s="10">
        <v>42298.42</v>
      </c>
      <c r="T3413" s="4">
        <f>Table2[Profit]/Table2[Sales]</f>
        <v>0.16567552704802968</v>
      </c>
      <c r="U3413" t="s">
        <v>72</v>
      </c>
    </row>
    <row r="3414" spans="1:21" x14ac:dyDescent="0.35">
      <c r="A3414">
        <v>13644</v>
      </c>
      <c r="B3414" s="1">
        <v>45398</v>
      </c>
      <c r="C3414" s="2">
        <f>YEAR(Table2[Order Date])</f>
        <v>2024</v>
      </c>
      <c r="D3414" s="2" t="str">
        <f>TEXT(Table2[Order Date],"mmm")</f>
        <v>Apr</v>
      </c>
      <c r="E3414" t="s">
        <v>6667</v>
      </c>
      <c r="F3414" t="s">
        <v>28</v>
      </c>
      <c r="G3414" t="s">
        <v>35</v>
      </c>
      <c r="H3414" t="str">
        <f>VLOOKUP(Table2[[#This Row],[City]], Table46[], 2, FALSE)</f>
        <v>West Bengal</v>
      </c>
      <c r="I3414" t="s">
        <v>42</v>
      </c>
      <c r="J3414" t="s">
        <v>43</v>
      </c>
      <c r="K3414" t="s">
        <v>6668</v>
      </c>
      <c r="L3414" s="2">
        <v>3</v>
      </c>
      <c r="M3414" s="11">
        <v>26426</v>
      </c>
      <c r="N3414" s="6">
        <v>20</v>
      </c>
      <c r="O3414" s="4">
        <f>Table2[[#This Row],[Discount]]/100</f>
        <v>0.2</v>
      </c>
      <c r="P3414" s="4" t="str">
        <f>IF(Table2[[#This Row],[Discount%]]=0,"No Discount",
IF(Table2[[#This Row],[Discount%]]&lt;=0.1,"Medium Discount",
IF(Table2[[#This Row],[Discount%]]&lt;=0.2,"High Discount")))</f>
        <v>High Discount</v>
      </c>
      <c r="Q3414" s="9">
        <f>(Table2[Unit_Price]*Table2[Quantity])*(Table2[Discount]/100)</f>
        <v>15855.6</v>
      </c>
      <c r="R3414" s="10">
        <v>63422.400000000001</v>
      </c>
      <c r="S3414" s="10">
        <v>12272.84</v>
      </c>
      <c r="T3414" s="4">
        <f>Table2[Profit]/Table2[Sales]</f>
        <v>0.1935095486768082</v>
      </c>
      <c r="U3414" t="s">
        <v>38</v>
      </c>
    </row>
    <row r="3415" spans="1:21" x14ac:dyDescent="0.35">
      <c r="A3415">
        <v>13645</v>
      </c>
      <c r="B3415" s="1">
        <v>45632</v>
      </c>
      <c r="C3415" s="2">
        <f>YEAR(Table2[Order Date])</f>
        <v>2024</v>
      </c>
      <c r="D3415" s="2" t="str">
        <f>TEXT(Table2[Order Date],"mmm")</f>
        <v>Dec</v>
      </c>
      <c r="E3415" t="s">
        <v>6669</v>
      </c>
      <c r="F3415" t="s">
        <v>28</v>
      </c>
      <c r="G3415" t="s">
        <v>35</v>
      </c>
      <c r="H3415" t="str">
        <f>VLOOKUP(Table2[[#This Row],[City]], Table46[], 2, FALSE)</f>
        <v>West Bengal</v>
      </c>
      <c r="I3415" t="s">
        <v>75</v>
      </c>
      <c r="J3415" t="s">
        <v>76</v>
      </c>
      <c r="K3415" t="s">
        <v>6670</v>
      </c>
      <c r="L3415" s="2">
        <v>3</v>
      </c>
      <c r="M3415" s="11">
        <v>26546</v>
      </c>
      <c r="N3415" s="6">
        <v>15</v>
      </c>
      <c r="O3415" s="4">
        <f>Table2[[#This Row],[Discount]]/100</f>
        <v>0.15</v>
      </c>
      <c r="P3415" s="4" t="str">
        <f>IF(Table2[[#This Row],[Discount%]]=0,"No Discount",
IF(Table2[[#This Row],[Discount%]]&lt;=0.1,"Medium Discount",
IF(Table2[[#This Row],[Discount%]]&lt;=0.2,"High Discount")))</f>
        <v>High Discount</v>
      </c>
      <c r="Q3415" s="9">
        <f>(Table2[Unit_Price]*Table2[Quantity])*(Table2[Discount]/100)</f>
        <v>11945.699999999999</v>
      </c>
      <c r="R3415" s="10">
        <v>67692.3</v>
      </c>
      <c r="S3415" s="10">
        <v>5902.01</v>
      </c>
      <c r="T3415" s="4">
        <f>Table2[Profit]/Table2[Sales]</f>
        <v>8.7188793998726588E-2</v>
      </c>
      <c r="U3415" t="s">
        <v>20</v>
      </c>
    </row>
    <row r="3416" spans="1:21" x14ac:dyDescent="0.35">
      <c r="A3416">
        <v>13646</v>
      </c>
      <c r="B3416" s="1">
        <v>45898</v>
      </c>
      <c r="C3416" s="2">
        <f>YEAR(Table2[Order Date])</f>
        <v>2025</v>
      </c>
      <c r="D3416" s="2" t="str">
        <f>TEXT(Table2[Order Date],"mmm")</f>
        <v>Aug</v>
      </c>
      <c r="E3416" t="s">
        <v>6671</v>
      </c>
      <c r="F3416" t="s">
        <v>22</v>
      </c>
      <c r="G3416" t="s">
        <v>167</v>
      </c>
      <c r="H3416" t="str">
        <f>VLOOKUP(Table2[[#This Row],[City]], Table46[], 2, FALSE)</f>
        <v>Punjab</v>
      </c>
      <c r="I3416" t="s">
        <v>46</v>
      </c>
      <c r="J3416" t="s">
        <v>47</v>
      </c>
      <c r="K3416" t="s">
        <v>6672</v>
      </c>
      <c r="L3416" s="2">
        <v>4</v>
      </c>
      <c r="M3416" s="11">
        <v>34082</v>
      </c>
      <c r="N3416" s="6">
        <v>15</v>
      </c>
      <c r="O3416" s="4">
        <f>Table2[[#This Row],[Discount]]/100</f>
        <v>0.15</v>
      </c>
      <c r="P3416" s="4" t="str">
        <f>IF(Table2[[#This Row],[Discount%]]=0,"No Discount",
IF(Table2[[#This Row],[Discount%]]&lt;=0.1,"Medium Discount",
IF(Table2[[#This Row],[Discount%]]&lt;=0.2,"High Discount")))</f>
        <v>High Discount</v>
      </c>
      <c r="Q3416" s="9">
        <f>(Table2[Unit_Price]*Table2[Quantity])*(Table2[Discount]/100)</f>
        <v>20449.2</v>
      </c>
      <c r="R3416" s="10">
        <v>115878.8</v>
      </c>
      <c r="S3416" s="10">
        <v>11368.47</v>
      </c>
      <c r="T3416" s="4">
        <f>Table2[Profit]/Table2[Sales]</f>
        <v>9.8106556160402064E-2</v>
      </c>
      <c r="U3416" t="s">
        <v>83</v>
      </c>
    </row>
    <row r="3417" spans="1:21" x14ac:dyDescent="0.35">
      <c r="A3417">
        <v>13647</v>
      </c>
      <c r="B3417" s="1">
        <v>45860</v>
      </c>
      <c r="C3417" s="2">
        <f>YEAR(Table2[Order Date])</f>
        <v>2025</v>
      </c>
      <c r="D3417" s="2" t="str">
        <f>TEXT(Table2[Order Date],"mmm")</f>
        <v>Jul</v>
      </c>
      <c r="E3417" t="s">
        <v>6673</v>
      </c>
      <c r="F3417" t="s">
        <v>15</v>
      </c>
      <c r="G3417" t="s">
        <v>16</v>
      </c>
      <c r="H3417" t="str">
        <f>VLOOKUP(Table2[[#This Row],[City]], Table46[], 2, FALSE)</f>
        <v>Karnataka</v>
      </c>
      <c r="I3417" t="s">
        <v>30</v>
      </c>
      <c r="J3417" t="s">
        <v>227</v>
      </c>
      <c r="K3417" t="s">
        <v>6674</v>
      </c>
      <c r="L3417" s="2">
        <v>5</v>
      </c>
      <c r="M3417" s="11">
        <v>76009</v>
      </c>
      <c r="N3417" s="6">
        <v>0</v>
      </c>
      <c r="O3417" s="4">
        <f>Table2[[#This Row],[Discount]]/100</f>
        <v>0</v>
      </c>
      <c r="P3417" s="4" t="str">
        <f>IF(Table2[[#This Row],[Discount%]]=0,"No Discount",
IF(Table2[[#This Row],[Discount%]]&lt;=0.1,"Medium Discount",
IF(Table2[[#This Row],[Discount%]]&lt;=0.2,"High Discount")))</f>
        <v>No Discount</v>
      </c>
      <c r="Q3417" s="9">
        <f>(Table2[Unit_Price]*Table2[Quantity])*(Table2[Discount]/100)</f>
        <v>0</v>
      </c>
      <c r="R3417" s="10">
        <v>380045</v>
      </c>
      <c r="S3417" s="10">
        <v>87688.21</v>
      </c>
      <c r="T3417" s="4">
        <f>Table2[Profit]/Table2[Sales]</f>
        <v>0.23073112394584855</v>
      </c>
      <c r="U3417" t="s">
        <v>20</v>
      </c>
    </row>
    <row r="3418" spans="1:21" x14ac:dyDescent="0.35">
      <c r="A3418">
        <v>13649</v>
      </c>
      <c r="B3418" s="1">
        <v>45646</v>
      </c>
      <c r="C3418" s="2">
        <f>YEAR(Table2[Order Date])</f>
        <v>2024</v>
      </c>
      <c r="D3418" s="2" t="str">
        <f>TEXT(Table2[Order Date],"mmm")</f>
        <v>Dec</v>
      </c>
      <c r="E3418" t="s">
        <v>6677</v>
      </c>
      <c r="F3418" t="s">
        <v>22</v>
      </c>
      <c r="G3418" t="s">
        <v>74</v>
      </c>
      <c r="H3418" t="str">
        <f>VLOOKUP(Table2[[#This Row],[City]], Table46[], 2, FALSE)</f>
        <v>Chandigarh</v>
      </c>
      <c r="I3418" t="s">
        <v>129</v>
      </c>
      <c r="J3418" t="s">
        <v>148</v>
      </c>
      <c r="K3418" t="s">
        <v>6678</v>
      </c>
      <c r="L3418" s="2">
        <v>5</v>
      </c>
      <c r="M3418" s="11">
        <v>61017</v>
      </c>
      <c r="N3418" s="6">
        <v>10</v>
      </c>
      <c r="O3418" s="4">
        <f>Table2[[#This Row],[Discount]]/100</f>
        <v>0.1</v>
      </c>
      <c r="P3418" s="4" t="str">
        <f>IF(Table2[[#This Row],[Discount%]]=0,"No Discount",
IF(Table2[[#This Row],[Discount%]]&lt;=0.1,"Medium Discount",
IF(Table2[[#This Row],[Discount%]]&lt;=0.2,"High Discount")))</f>
        <v>Medium Discount</v>
      </c>
      <c r="Q3418" s="9">
        <f>(Table2[Unit_Price]*Table2[Quantity])*(Table2[Discount]/100)</f>
        <v>30508.5</v>
      </c>
      <c r="R3418" s="10">
        <v>274576.5</v>
      </c>
      <c r="S3418" s="10">
        <v>40569.94</v>
      </c>
      <c r="T3418" s="4">
        <f>Table2[Profit]/Table2[Sales]</f>
        <v>0.14775459662425591</v>
      </c>
      <c r="U3418" t="s">
        <v>20</v>
      </c>
    </row>
    <row r="3419" spans="1:21" x14ac:dyDescent="0.35">
      <c r="A3419">
        <v>13650</v>
      </c>
      <c r="B3419" s="1">
        <v>45498</v>
      </c>
      <c r="C3419" s="2">
        <f>YEAR(Table2[Order Date])</f>
        <v>2024</v>
      </c>
      <c r="D3419" s="2" t="str">
        <f>TEXT(Table2[Order Date],"mmm")</f>
        <v>Jul</v>
      </c>
      <c r="E3419" t="s">
        <v>6679</v>
      </c>
      <c r="F3419" t="s">
        <v>22</v>
      </c>
      <c r="G3419" t="s">
        <v>23</v>
      </c>
      <c r="H3419" t="str">
        <f>VLOOKUP(Table2[[#This Row],[City]], Table46[], 2, FALSE)</f>
        <v>Delhi</v>
      </c>
      <c r="I3419" t="s">
        <v>30</v>
      </c>
      <c r="J3419" t="s">
        <v>104</v>
      </c>
      <c r="K3419" t="s">
        <v>6680</v>
      </c>
      <c r="L3419" s="2">
        <v>2</v>
      </c>
      <c r="M3419" s="11">
        <v>79485</v>
      </c>
      <c r="N3419" s="6">
        <v>20</v>
      </c>
      <c r="O3419" s="4">
        <f>Table2[[#This Row],[Discount]]/100</f>
        <v>0.2</v>
      </c>
      <c r="P3419" s="4" t="str">
        <f>IF(Table2[[#This Row],[Discount%]]=0,"No Discount",
IF(Table2[[#This Row],[Discount%]]&lt;=0.1,"Medium Discount",
IF(Table2[[#This Row],[Discount%]]&lt;=0.2,"High Discount")))</f>
        <v>High Discount</v>
      </c>
      <c r="Q3419" s="9">
        <f>(Table2[Unit_Price]*Table2[Quantity])*(Table2[Discount]/100)</f>
        <v>31794</v>
      </c>
      <c r="R3419" s="10">
        <v>127176</v>
      </c>
      <c r="S3419" s="10">
        <v>19499.8</v>
      </c>
      <c r="T3419" s="4">
        <f>Table2[Profit]/Table2[Sales]</f>
        <v>0.15332924451154306</v>
      </c>
      <c r="U3419" t="s">
        <v>83</v>
      </c>
    </row>
    <row r="3420" spans="1:21" x14ac:dyDescent="0.35">
      <c r="A3420">
        <v>13651</v>
      </c>
      <c r="B3420" s="1">
        <v>45789</v>
      </c>
      <c r="C3420" s="2">
        <f>YEAR(Table2[Order Date])</f>
        <v>2025</v>
      </c>
      <c r="D3420" s="2" t="str">
        <f>TEXT(Table2[Order Date],"mmm")</f>
        <v>May</v>
      </c>
      <c r="E3420" t="s">
        <v>6681</v>
      </c>
      <c r="F3420" t="s">
        <v>15</v>
      </c>
      <c r="G3420" t="s">
        <v>93</v>
      </c>
      <c r="H3420" t="str">
        <f>VLOOKUP(Table2[[#This Row],[City]], Table46[], 2, FALSE)</f>
        <v>Tamil Nadu</v>
      </c>
      <c r="I3420" t="s">
        <v>17</v>
      </c>
      <c r="J3420" t="s">
        <v>291</v>
      </c>
      <c r="K3420" t="s">
        <v>6682</v>
      </c>
      <c r="L3420" s="2">
        <v>2</v>
      </c>
      <c r="M3420" s="11">
        <v>40020</v>
      </c>
      <c r="N3420" s="6">
        <v>5</v>
      </c>
      <c r="O3420" s="4">
        <f>Table2[[#This Row],[Discount]]/100</f>
        <v>0.05</v>
      </c>
      <c r="P3420" s="4" t="str">
        <f>IF(Table2[[#This Row],[Discount%]]=0,"No Discount",
IF(Table2[[#This Row],[Discount%]]&lt;=0.1,"Medium Discount",
IF(Table2[[#This Row],[Discount%]]&lt;=0.2,"High Discount")))</f>
        <v>Medium Discount</v>
      </c>
      <c r="Q3420" s="9">
        <f>(Table2[Unit_Price]*Table2[Quantity])*(Table2[Discount]/100)</f>
        <v>4002</v>
      </c>
      <c r="R3420" s="10">
        <v>76038</v>
      </c>
      <c r="S3420" s="10">
        <v>11962.32</v>
      </c>
      <c r="T3420" s="4">
        <f>Table2[Profit]/Table2[Sales]</f>
        <v>0.15732028722480865</v>
      </c>
      <c r="U3420" t="s">
        <v>33</v>
      </c>
    </row>
    <row r="3421" spans="1:21" x14ac:dyDescent="0.35">
      <c r="A3421">
        <v>13652</v>
      </c>
      <c r="B3421" s="1">
        <v>45783</v>
      </c>
      <c r="C3421" s="2">
        <f>YEAR(Table2[Order Date])</f>
        <v>2025</v>
      </c>
      <c r="D3421" s="2" t="str">
        <f>TEXT(Table2[Order Date],"mmm")</f>
        <v>May</v>
      </c>
      <c r="E3421" t="s">
        <v>6683</v>
      </c>
      <c r="F3421" t="s">
        <v>28</v>
      </c>
      <c r="G3421" t="s">
        <v>114</v>
      </c>
      <c r="H3421" t="str">
        <f>VLOOKUP(Table2[[#This Row],[City]], Table46[], 2, FALSE)</f>
        <v>Jharkhand</v>
      </c>
      <c r="I3421" t="s">
        <v>42</v>
      </c>
      <c r="J3421" t="s">
        <v>188</v>
      </c>
      <c r="K3421" t="s">
        <v>6684</v>
      </c>
      <c r="L3421" s="2">
        <v>1</v>
      </c>
      <c r="M3421" s="11">
        <v>1063</v>
      </c>
      <c r="N3421" s="6">
        <v>20</v>
      </c>
      <c r="O3421" s="4">
        <f>Table2[[#This Row],[Discount]]/100</f>
        <v>0.2</v>
      </c>
      <c r="P3421" s="4" t="str">
        <f>IF(Table2[[#This Row],[Discount%]]=0,"No Discount",
IF(Table2[[#This Row],[Discount%]]&lt;=0.1,"Medium Discount",
IF(Table2[[#This Row],[Discount%]]&lt;=0.2,"High Discount")))</f>
        <v>High Discount</v>
      </c>
      <c r="Q3421" s="9">
        <f>(Table2[Unit_Price]*Table2[Quantity])*(Table2[Discount]/100)</f>
        <v>212.60000000000002</v>
      </c>
      <c r="R3421" s="10">
        <v>850.4</v>
      </c>
      <c r="S3421" s="10">
        <v>123.54</v>
      </c>
      <c r="T3421" s="4">
        <f>Table2[Profit]/Table2[Sales]</f>
        <v>0.14527281279397933</v>
      </c>
      <c r="U3421" t="s">
        <v>20</v>
      </c>
    </row>
    <row r="3422" spans="1:21" x14ac:dyDescent="0.35">
      <c r="A3422">
        <v>13653</v>
      </c>
      <c r="B3422" s="1">
        <v>45291</v>
      </c>
      <c r="C3422" s="2">
        <f>YEAR(Table2[Order Date])</f>
        <v>2023</v>
      </c>
      <c r="D3422" s="2" t="str">
        <f>TEXT(Table2[Order Date],"mmm")</f>
        <v>Dec</v>
      </c>
      <c r="E3422" t="s">
        <v>6685</v>
      </c>
      <c r="F3422" t="s">
        <v>40</v>
      </c>
      <c r="G3422" t="s">
        <v>103</v>
      </c>
      <c r="H3422" t="str">
        <f>VLOOKUP(Table2[[#This Row],[City]], Table46[], 2, FALSE)</f>
        <v>Gujarat</v>
      </c>
      <c r="I3422" t="s">
        <v>30</v>
      </c>
      <c r="J3422" t="s">
        <v>104</v>
      </c>
      <c r="K3422" t="s">
        <v>6686</v>
      </c>
      <c r="L3422" s="2">
        <v>1</v>
      </c>
      <c r="M3422" s="11">
        <v>31506</v>
      </c>
      <c r="N3422" s="6">
        <v>10</v>
      </c>
      <c r="O3422" s="4">
        <f>Table2[[#This Row],[Discount]]/100</f>
        <v>0.1</v>
      </c>
      <c r="P3422" s="4" t="str">
        <f>IF(Table2[[#This Row],[Discount%]]=0,"No Discount",
IF(Table2[[#This Row],[Discount%]]&lt;=0.1,"Medium Discount",
IF(Table2[[#This Row],[Discount%]]&lt;=0.2,"High Discount")))</f>
        <v>Medium Discount</v>
      </c>
      <c r="Q3422" s="9">
        <f>(Table2[Unit_Price]*Table2[Quantity])*(Table2[Discount]/100)</f>
        <v>3150.6000000000004</v>
      </c>
      <c r="R3422" s="10">
        <v>28355.4</v>
      </c>
      <c r="S3422" s="10">
        <v>3324.04</v>
      </c>
      <c r="T3422" s="4">
        <f>Table2[Profit]/Table2[Sales]</f>
        <v>0.11722775908645267</v>
      </c>
      <c r="U3422" t="s">
        <v>38</v>
      </c>
    </row>
    <row r="3423" spans="1:21" x14ac:dyDescent="0.35">
      <c r="A3423">
        <v>13654</v>
      </c>
      <c r="B3423" s="1">
        <v>45661</v>
      </c>
      <c r="C3423" s="2">
        <f>YEAR(Table2[Order Date])</f>
        <v>2025</v>
      </c>
      <c r="D3423" s="2" t="str">
        <f>TEXT(Table2[Order Date],"mmm")</f>
        <v>Jan</v>
      </c>
      <c r="E3423" t="s">
        <v>6687</v>
      </c>
      <c r="F3423" t="s">
        <v>22</v>
      </c>
      <c r="G3423" t="s">
        <v>54</v>
      </c>
      <c r="H3423" t="str">
        <f>VLOOKUP(Table2[[#This Row],[City]], Table46[], 2, FALSE)</f>
        <v>Uttar Pradesh</v>
      </c>
      <c r="I3423" t="s">
        <v>46</v>
      </c>
      <c r="J3423" t="s">
        <v>47</v>
      </c>
      <c r="K3423" t="s">
        <v>6688</v>
      </c>
      <c r="L3423" s="2">
        <v>4</v>
      </c>
      <c r="M3423" s="11">
        <v>24436</v>
      </c>
      <c r="N3423" s="6">
        <v>20</v>
      </c>
      <c r="O3423" s="4">
        <f>Table2[[#This Row],[Discount]]/100</f>
        <v>0.2</v>
      </c>
      <c r="P3423" s="4" t="str">
        <f>IF(Table2[[#This Row],[Discount%]]=0,"No Discount",
IF(Table2[[#This Row],[Discount%]]&lt;=0.1,"Medium Discount",
IF(Table2[[#This Row],[Discount%]]&lt;=0.2,"High Discount")))</f>
        <v>High Discount</v>
      </c>
      <c r="Q3423" s="9">
        <f>(Table2[Unit_Price]*Table2[Quantity])*(Table2[Discount]/100)</f>
        <v>19548.8</v>
      </c>
      <c r="R3423" s="10">
        <v>78195.199999999997</v>
      </c>
      <c r="S3423" s="10">
        <v>10981.46</v>
      </c>
      <c r="T3423" s="4">
        <f>Table2[Profit]/Table2[Sales]</f>
        <v>0.14043649738091341</v>
      </c>
      <c r="U3423" t="s">
        <v>72</v>
      </c>
    </row>
    <row r="3424" spans="1:21" x14ac:dyDescent="0.35">
      <c r="A3424">
        <v>13655</v>
      </c>
      <c r="B3424" s="1">
        <v>45592</v>
      </c>
      <c r="C3424" s="2">
        <f>YEAR(Table2[Order Date])</f>
        <v>2024</v>
      </c>
      <c r="D3424" s="2" t="str">
        <f>TEXT(Table2[Order Date],"mmm")</f>
        <v>Oct</v>
      </c>
      <c r="E3424" t="s">
        <v>6689</v>
      </c>
      <c r="F3424" t="s">
        <v>40</v>
      </c>
      <c r="G3424" t="s">
        <v>62</v>
      </c>
      <c r="H3424" t="str">
        <f>VLOOKUP(Table2[[#This Row],[City]], Table46[], 2, FALSE)</f>
        <v>Goa</v>
      </c>
      <c r="I3424" t="s">
        <v>46</v>
      </c>
      <c r="J3424" t="s">
        <v>201</v>
      </c>
      <c r="K3424" t="s">
        <v>316</v>
      </c>
      <c r="L3424" s="2">
        <v>3</v>
      </c>
      <c r="M3424" s="11">
        <v>66161</v>
      </c>
      <c r="N3424" s="6">
        <v>20</v>
      </c>
      <c r="O3424" s="4">
        <f>Table2[[#This Row],[Discount]]/100</f>
        <v>0.2</v>
      </c>
      <c r="P3424" s="4" t="str">
        <f>IF(Table2[[#This Row],[Discount%]]=0,"No Discount",
IF(Table2[[#This Row],[Discount%]]&lt;=0.1,"Medium Discount",
IF(Table2[[#This Row],[Discount%]]&lt;=0.2,"High Discount")))</f>
        <v>High Discount</v>
      </c>
      <c r="Q3424" s="9">
        <f>(Table2[Unit_Price]*Table2[Quantity])*(Table2[Discount]/100)</f>
        <v>39696.600000000006</v>
      </c>
      <c r="R3424" s="10">
        <v>158786.4</v>
      </c>
      <c r="S3424" s="10">
        <v>34242.519999999997</v>
      </c>
      <c r="T3424" s="4">
        <f>Table2[Profit]/Table2[Sales]</f>
        <v>0.2156514663724349</v>
      </c>
      <c r="U3424" t="s">
        <v>20</v>
      </c>
    </row>
    <row r="3425" spans="1:21" x14ac:dyDescent="0.35">
      <c r="A3425">
        <v>13656</v>
      </c>
      <c r="B3425" s="1">
        <v>45807</v>
      </c>
      <c r="C3425" s="2">
        <f>YEAR(Table2[Order Date])</f>
        <v>2025</v>
      </c>
      <c r="D3425" s="2" t="str">
        <f>TEXT(Table2[Order Date],"mmm")</f>
        <v>May</v>
      </c>
      <c r="E3425" t="s">
        <v>6690</v>
      </c>
      <c r="F3425" t="s">
        <v>28</v>
      </c>
      <c r="G3425" t="s">
        <v>114</v>
      </c>
      <c r="H3425" t="str">
        <f>VLOOKUP(Table2[[#This Row],[City]], Table46[], 2, FALSE)</f>
        <v>Jharkhand</v>
      </c>
      <c r="I3425" t="s">
        <v>86</v>
      </c>
      <c r="J3425" t="s">
        <v>171</v>
      </c>
      <c r="K3425" t="s">
        <v>2244</v>
      </c>
      <c r="L3425" s="2">
        <v>4</v>
      </c>
      <c r="M3425" s="11">
        <v>59093</v>
      </c>
      <c r="N3425" s="6">
        <v>20</v>
      </c>
      <c r="O3425" s="4">
        <f>Table2[[#This Row],[Discount]]/100</f>
        <v>0.2</v>
      </c>
      <c r="P3425" s="4" t="str">
        <f>IF(Table2[[#This Row],[Discount%]]=0,"No Discount",
IF(Table2[[#This Row],[Discount%]]&lt;=0.1,"Medium Discount",
IF(Table2[[#This Row],[Discount%]]&lt;=0.2,"High Discount")))</f>
        <v>High Discount</v>
      </c>
      <c r="Q3425" s="9">
        <f>(Table2[Unit_Price]*Table2[Quantity])*(Table2[Discount]/100)</f>
        <v>47274.400000000001</v>
      </c>
      <c r="R3425" s="10">
        <v>189097.60000000001</v>
      </c>
      <c r="S3425" s="10">
        <v>45863.16</v>
      </c>
      <c r="T3425" s="4">
        <f>Table2[Profit]/Table2[Sales]</f>
        <v>0.24253697561470902</v>
      </c>
      <c r="U3425" t="s">
        <v>33</v>
      </c>
    </row>
    <row r="3426" spans="1:21" x14ac:dyDescent="0.35">
      <c r="A3426">
        <v>13657</v>
      </c>
      <c r="B3426" s="1">
        <v>45708</v>
      </c>
      <c r="C3426" s="2">
        <f>YEAR(Table2[Order Date])</f>
        <v>2025</v>
      </c>
      <c r="D3426" s="2" t="str">
        <f>TEXT(Table2[Order Date],"mmm")</f>
        <v>Feb</v>
      </c>
      <c r="E3426" t="s">
        <v>6691</v>
      </c>
      <c r="F3426" t="s">
        <v>40</v>
      </c>
      <c r="G3426" t="s">
        <v>103</v>
      </c>
      <c r="H3426" t="str">
        <f>VLOOKUP(Table2[[#This Row],[City]], Table46[], 2, FALSE)</f>
        <v>Gujarat</v>
      </c>
      <c r="I3426" t="s">
        <v>17</v>
      </c>
      <c r="J3426" t="s">
        <v>100</v>
      </c>
      <c r="K3426" t="s">
        <v>6692</v>
      </c>
      <c r="L3426" s="2">
        <v>1</v>
      </c>
      <c r="M3426" s="11">
        <v>73268</v>
      </c>
      <c r="N3426" s="6">
        <v>20</v>
      </c>
      <c r="O3426" s="4">
        <f>Table2[[#This Row],[Discount]]/100</f>
        <v>0.2</v>
      </c>
      <c r="P3426" s="4" t="str">
        <f>IF(Table2[[#This Row],[Discount%]]=0,"No Discount",
IF(Table2[[#This Row],[Discount%]]&lt;=0.1,"Medium Discount",
IF(Table2[[#This Row],[Discount%]]&lt;=0.2,"High Discount")))</f>
        <v>High Discount</v>
      </c>
      <c r="Q3426" s="9">
        <f>(Table2[Unit_Price]*Table2[Quantity])*(Table2[Discount]/100)</f>
        <v>14653.6</v>
      </c>
      <c r="R3426" s="10">
        <v>58614.400000000001</v>
      </c>
      <c r="S3426" s="10">
        <v>9720.1200000000008</v>
      </c>
      <c r="T3426" s="4">
        <f>Table2[Profit]/Table2[Sales]</f>
        <v>0.16583160452039089</v>
      </c>
      <c r="U3426" t="s">
        <v>20</v>
      </c>
    </row>
    <row r="3427" spans="1:21" x14ac:dyDescent="0.35">
      <c r="A3427">
        <v>13658</v>
      </c>
      <c r="B3427" s="1">
        <v>45439</v>
      </c>
      <c r="C3427" s="2">
        <f>YEAR(Table2[Order Date])</f>
        <v>2024</v>
      </c>
      <c r="D3427" s="2" t="str">
        <f>TEXT(Table2[Order Date],"mmm")</f>
        <v>May</v>
      </c>
      <c r="E3427" t="s">
        <v>6693</v>
      </c>
      <c r="F3427" t="s">
        <v>40</v>
      </c>
      <c r="G3427" t="s">
        <v>50</v>
      </c>
      <c r="H3427" t="str">
        <f>VLOOKUP(Table2[[#This Row],[City]], Table46[], 2, FALSE)</f>
        <v>Maharashtra</v>
      </c>
      <c r="I3427" t="s">
        <v>17</v>
      </c>
      <c r="J3427" t="s">
        <v>18</v>
      </c>
      <c r="K3427" t="s">
        <v>6694</v>
      </c>
      <c r="L3427" s="2">
        <v>2</v>
      </c>
      <c r="M3427" s="11">
        <v>6532</v>
      </c>
      <c r="N3427" s="6">
        <v>20</v>
      </c>
      <c r="O3427" s="4">
        <f>Table2[[#This Row],[Discount]]/100</f>
        <v>0.2</v>
      </c>
      <c r="P3427" s="4" t="str">
        <f>IF(Table2[[#This Row],[Discount%]]=0,"No Discount",
IF(Table2[[#This Row],[Discount%]]&lt;=0.1,"Medium Discount",
IF(Table2[[#This Row],[Discount%]]&lt;=0.2,"High Discount")))</f>
        <v>High Discount</v>
      </c>
      <c r="Q3427" s="9">
        <f>(Table2[Unit_Price]*Table2[Quantity])*(Table2[Discount]/100)</f>
        <v>2612.8000000000002</v>
      </c>
      <c r="R3427" s="10">
        <v>10451.200000000001</v>
      </c>
      <c r="S3427" s="10">
        <v>1097.78</v>
      </c>
      <c r="T3427" s="4">
        <f>Table2[Profit]/Table2[Sales]</f>
        <v>0.10503865584813227</v>
      </c>
      <c r="U3427" t="s">
        <v>83</v>
      </c>
    </row>
    <row r="3428" spans="1:21" x14ac:dyDescent="0.35">
      <c r="A3428">
        <v>13659</v>
      </c>
      <c r="B3428" s="1">
        <v>45725</v>
      </c>
      <c r="C3428" s="2">
        <f>YEAR(Table2[Order Date])</f>
        <v>2025</v>
      </c>
      <c r="D3428" s="2" t="str">
        <f>TEXT(Table2[Order Date],"mmm")</f>
        <v>Mar</v>
      </c>
      <c r="E3428" t="s">
        <v>6695</v>
      </c>
      <c r="F3428" t="s">
        <v>15</v>
      </c>
      <c r="G3428" t="s">
        <v>68</v>
      </c>
      <c r="H3428" t="str">
        <f>VLOOKUP(Table2[[#This Row],[City]], Table46[], 2, FALSE)</f>
        <v>Telangana</v>
      </c>
      <c r="I3428" t="s">
        <v>75</v>
      </c>
      <c r="J3428" t="s">
        <v>307</v>
      </c>
      <c r="K3428" t="s">
        <v>6696</v>
      </c>
      <c r="L3428" s="2">
        <v>1</v>
      </c>
      <c r="M3428" s="11">
        <v>68420</v>
      </c>
      <c r="N3428" s="6">
        <v>5</v>
      </c>
      <c r="O3428" s="4">
        <f>Table2[[#This Row],[Discount]]/100</f>
        <v>0.05</v>
      </c>
      <c r="P3428" s="4" t="str">
        <f>IF(Table2[[#This Row],[Discount%]]=0,"No Discount",
IF(Table2[[#This Row],[Discount%]]&lt;=0.1,"Medium Discount",
IF(Table2[[#This Row],[Discount%]]&lt;=0.2,"High Discount")))</f>
        <v>Medium Discount</v>
      </c>
      <c r="Q3428" s="9">
        <f>(Table2[Unit_Price]*Table2[Quantity])*(Table2[Discount]/100)</f>
        <v>3421</v>
      </c>
      <c r="R3428" s="10">
        <v>64999</v>
      </c>
      <c r="S3428" s="10">
        <v>7158.11</v>
      </c>
      <c r="T3428" s="4">
        <f>Table2[Profit]/Table2[Sales]</f>
        <v>0.1101264634840536</v>
      </c>
      <c r="U3428" t="s">
        <v>72</v>
      </c>
    </row>
    <row r="3429" spans="1:21" x14ac:dyDescent="0.35">
      <c r="A3429">
        <v>13660</v>
      </c>
      <c r="B3429" s="1">
        <v>45647</v>
      </c>
      <c r="C3429" s="2">
        <f>YEAR(Table2[Order Date])</f>
        <v>2024</v>
      </c>
      <c r="D3429" s="2" t="str">
        <f>TEXT(Table2[Order Date],"mmm")</f>
        <v>Dec</v>
      </c>
      <c r="E3429" t="s">
        <v>6697</v>
      </c>
      <c r="F3429" t="s">
        <v>15</v>
      </c>
      <c r="G3429" t="s">
        <v>174</v>
      </c>
      <c r="H3429" t="str">
        <f>VLOOKUP(Table2[[#This Row],[City]], Table46[], 2, FALSE)</f>
        <v>Tamil Nadu</v>
      </c>
      <c r="I3429" t="s">
        <v>17</v>
      </c>
      <c r="J3429" t="s">
        <v>291</v>
      </c>
      <c r="K3429" t="s">
        <v>694</v>
      </c>
      <c r="L3429" s="2">
        <v>1</v>
      </c>
      <c r="M3429" s="11">
        <v>53791</v>
      </c>
      <c r="N3429" s="6">
        <v>5</v>
      </c>
      <c r="O3429" s="4">
        <f>Table2[[#This Row],[Discount]]/100</f>
        <v>0.05</v>
      </c>
      <c r="P3429" s="4" t="str">
        <f>IF(Table2[[#This Row],[Discount%]]=0,"No Discount",
IF(Table2[[#This Row],[Discount%]]&lt;=0.1,"Medium Discount",
IF(Table2[[#This Row],[Discount%]]&lt;=0.2,"High Discount")))</f>
        <v>Medium Discount</v>
      </c>
      <c r="Q3429" s="9">
        <f>(Table2[Unit_Price]*Table2[Quantity])*(Table2[Discount]/100)</f>
        <v>2689.55</v>
      </c>
      <c r="R3429" s="10">
        <v>51101.45</v>
      </c>
      <c r="S3429" s="10">
        <v>10381.049999999999</v>
      </c>
      <c r="T3429" s="4">
        <f>Table2[Profit]/Table2[Sales]</f>
        <v>0.20314589899112451</v>
      </c>
      <c r="U3429" t="s">
        <v>20</v>
      </c>
    </row>
    <row r="3430" spans="1:21" x14ac:dyDescent="0.35">
      <c r="A3430">
        <v>13661</v>
      </c>
      <c r="B3430" s="1">
        <v>45346</v>
      </c>
      <c r="C3430" s="2">
        <f>YEAR(Table2[Order Date])</f>
        <v>2024</v>
      </c>
      <c r="D3430" s="2" t="str">
        <f>TEXT(Table2[Order Date],"mmm")</f>
        <v>Feb</v>
      </c>
      <c r="E3430" t="s">
        <v>6698</v>
      </c>
      <c r="F3430" t="s">
        <v>15</v>
      </c>
      <c r="G3430" t="s">
        <v>68</v>
      </c>
      <c r="H3430" t="str">
        <f>VLOOKUP(Table2[[#This Row],[City]], Table46[], 2, FALSE)</f>
        <v>Telangana</v>
      </c>
      <c r="I3430" t="s">
        <v>24</v>
      </c>
      <c r="J3430" t="s">
        <v>133</v>
      </c>
      <c r="K3430" t="s">
        <v>774</v>
      </c>
      <c r="L3430" s="2">
        <v>2</v>
      </c>
      <c r="M3430" s="11">
        <v>66325</v>
      </c>
      <c r="N3430" s="6">
        <v>15</v>
      </c>
      <c r="O3430" s="4">
        <f>Table2[[#This Row],[Discount]]/100</f>
        <v>0.15</v>
      </c>
      <c r="P3430" s="4" t="str">
        <f>IF(Table2[[#This Row],[Discount%]]=0,"No Discount",
IF(Table2[[#This Row],[Discount%]]&lt;=0.1,"Medium Discount",
IF(Table2[[#This Row],[Discount%]]&lt;=0.2,"High Discount")))</f>
        <v>High Discount</v>
      </c>
      <c r="Q3430" s="9">
        <f>(Table2[Unit_Price]*Table2[Quantity])*(Table2[Discount]/100)</f>
        <v>19897.5</v>
      </c>
      <c r="R3430" s="10">
        <v>112752.5</v>
      </c>
      <c r="S3430" s="10">
        <v>16460.650000000001</v>
      </c>
      <c r="T3430" s="4">
        <f>Table2[Profit]/Table2[Sales]</f>
        <v>0.14598922418571653</v>
      </c>
      <c r="U3430" t="s">
        <v>20</v>
      </c>
    </row>
    <row r="3431" spans="1:21" x14ac:dyDescent="0.35">
      <c r="A3431">
        <v>13662</v>
      </c>
      <c r="B3431" s="1">
        <v>45697</v>
      </c>
      <c r="C3431" s="2">
        <f>YEAR(Table2[Order Date])</f>
        <v>2025</v>
      </c>
      <c r="D3431" s="2" t="str">
        <f>TEXT(Table2[Order Date],"mmm")</f>
        <v>Feb</v>
      </c>
      <c r="E3431" t="s">
        <v>6699</v>
      </c>
      <c r="F3431" t="s">
        <v>28</v>
      </c>
      <c r="G3431" t="s">
        <v>114</v>
      </c>
      <c r="H3431" t="str">
        <f>VLOOKUP(Table2[[#This Row],[City]], Table46[], 2, FALSE)</f>
        <v>Jharkhand</v>
      </c>
      <c r="I3431" t="s">
        <v>96</v>
      </c>
      <c r="J3431" t="s">
        <v>156</v>
      </c>
      <c r="K3431" t="s">
        <v>6700</v>
      </c>
      <c r="L3431" s="2">
        <v>3</v>
      </c>
      <c r="M3431" s="11">
        <v>74562</v>
      </c>
      <c r="N3431" s="6">
        <v>0</v>
      </c>
      <c r="O3431" s="4">
        <f>Table2[[#This Row],[Discount]]/100</f>
        <v>0</v>
      </c>
      <c r="P3431" s="4" t="str">
        <f>IF(Table2[[#This Row],[Discount%]]=0,"No Discount",
IF(Table2[[#This Row],[Discount%]]&lt;=0.1,"Medium Discount",
IF(Table2[[#This Row],[Discount%]]&lt;=0.2,"High Discount")))</f>
        <v>No Discount</v>
      </c>
      <c r="Q3431" s="9">
        <f>(Table2[Unit_Price]*Table2[Quantity])*(Table2[Discount]/100)</f>
        <v>0</v>
      </c>
      <c r="R3431" s="10">
        <v>223686</v>
      </c>
      <c r="S3431" s="10">
        <v>35064.870000000003</v>
      </c>
      <c r="T3431" s="4">
        <f>Table2[Profit]/Table2[Sales]</f>
        <v>0.15675934121938789</v>
      </c>
      <c r="U3431" t="s">
        <v>33</v>
      </c>
    </row>
    <row r="3432" spans="1:21" x14ac:dyDescent="0.35">
      <c r="A3432">
        <v>13663</v>
      </c>
      <c r="B3432" s="1">
        <v>45430</v>
      </c>
      <c r="C3432" s="2">
        <f>YEAR(Table2[Order Date])</f>
        <v>2024</v>
      </c>
      <c r="D3432" s="2" t="str">
        <f>TEXT(Table2[Order Date],"mmm")</f>
        <v>May</v>
      </c>
      <c r="E3432" t="s">
        <v>6701</v>
      </c>
      <c r="F3432" t="s">
        <v>15</v>
      </c>
      <c r="G3432" t="s">
        <v>147</v>
      </c>
      <c r="H3432" t="str">
        <f>VLOOKUP(Table2[[#This Row],[City]], Table46[], 2, FALSE)</f>
        <v>Kerala</v>
      </c>
      <c r="I3432" t="s">
        <v>30</v>
      </c>
      <c r="J3432" t="s">
        <v>65</v>
      </c>
      <c r="K3432" t="s">
        <v>6702</v>
      </c>
      <c r="L3432" s="2">
        <v>5</v>
      </c>
      <c r="M3432" s="11">
        <v>53778</v>
      </c>
      <c r="N3432" s="6">
        <v>15</v>
      </c>
      <c r="O3432" s="4">
        <f>Table2[[#This Row],[Discount]]/100</f>
        <v>0.15</v>
      </c>
      <c r="P3432" s="4" t="str">
        <f>IF(Table2[[#This Row],[Discount%]]=0,"No Discount",
IF(Table2[[#This Row],[Discount%]]&lt;=0.1,"Medium Discount",
IF(Table2[[#This Row],[Discount%]]&lt;=0.2,"High Discount")))</f>
        <v>High Discount</v>
      </c>
      <c r="Q3432" s="9">
        <f>(Table2[Unit_Price]*Table2[Quantity])*(Table2[Discount]/100)</f>
        <v>40333.5</v>
      </c>
      <c r="R3432" s="10">
        <v>228556.5</v>
      </c>
      <c r="S3432" s="10">
        <v>39171.629999999997</v>
      </c>
      <c r="T3432" s="4">
        <f>Table2[Profit]/Table2[Sales]</f>
        <v>0.17138707496833386</v>
      </c>
      <c r="U3432" t="s">
        <v>33</v>
      </c>
    </row>
    <row r="3433" spans="1:21" x14ac:dyDescent="0.35">
      <c r="A3433">
        <v>13664</v>
      </c>
      <c r="B3433" s="1">
        <v>45542</v>
      </c>
      <c r="C3433" s="2">
        <f>YEAR(Table2[Order Date])</f>
        <v>2024</v>
      </c>
      <c r="D3433" s="2" t="str">
        <f>TEXT(Table2[Order Date],"mmm")</f>
        <v>Sep</v>
      </c>
      <c r="E3433" t="s">
        <v>6703</v>
      </c>
      <c r="F3433" t="s">
        <v>15</v>
      </c>
      <c r="G3433" t="s">
        <v>68</v>
      </c>
      <c r="H3433" t="str">
        <f>VLOOKUP(Table2[[#This Row],[City]], Table46[], 2, FALSE)</f>
        <v>Telangana</v>
      </c>
      <c r="I3433" t="s">
        <v>46</v>
      </c>
      <c r="J3433" t="s">
        <v>47</v>
      </c>
      <c r="K3433" t="s">
        <v>6704</v>
      </c>
      <c r="L3433" s="2">
        <v>2</v>
      </c>
      <c r="M3433" s="11">
        <v>37722</v>
      </c>
      <c r="N3433" s="6">
        <v>10</v>
      </c>
      <c r="O3433" s="4">
        <f>Table2[[#This Row],[Discount]]/100</f>
        <v>0.1</v>
      </c>
      <c r="P3433" s="4" t="str">
        <f>IF(Table2[[#This Row],[Discount%]]=0,"No Discount",
IF(Table2[[#This Row],[Discount%]]&lt;=0.1,"Medium Discount",
IF(Table2[[#This Row],[Discount%]]&lt;=0.2,"High Discount")))</f>
        <v>Medium Discount</v>
      </c>
      <c r="Q3433" s="9">
        <f>(Table2[Unit_Price]*Table2[Quantity])*(Table2[Discount]/100)</f>
        <v>7544.4000000000005</v>
      </c>
      <c r="R3433" s="10">
        <v>67899.600000000006</v>
      </c>
      <c r="S3433" s="10">
        <v>12947.94</v>
      </c>
      <c r="T3433" s="4">
        <f>Table2[Profit]/Table2[Sales]</f>
        <v>0.19069243412332326</v>
      </c>
      <c r="U3433" t="s">
        <v>72</v>
      </c>
    </row>
    <row r="3434" spans="1:21" x14ac:dyDescent="0.35">
      <c r="A3434">
        <v>13665</v>
      </c>
      <c r="B3434" s="1">
        <v>45794</v>
      </c>
      <c r="C3434" s="2">
        <f>YEAR(Table2[Order Date])</f>
        <v>2025</v>
      </c>
      <c r="D3434" s="2" t="str">
        <f>TEXT(Table2[Order Date],"mmm")</f>
        <v>May</v>
      </c>
      <c r="E3434" t="s">
        <v>6705</v>
      </c>
      <c r="F3434" t="s">
        <v>28</v>
      </c>
      <c r="G3434" t="s">
        <v>29</v>
      </c>
      <c r="H3434" t="str">
        <f>VLOOKUP(Table2[[#This Row],[City]], Table46[], 2, FALSE)</f>
        <v>Bihar</v>
      </c>
      <c r="I3434" t="s">
        <v>42</v>
      </c>
      <c r="J3434" t="s">
        <v>79</v>
      </c>
      <c r="K3434" t="s">
        <v>6706</v>
      </c>
      <c r="L3434" s="2">
        <v>2</v>
      </c>
      <c r="M3434" s="11">
        <v>5585</v>
      </c>
      <c r="N3434" s="6">
        <v>0</v>
      </c>
      <c r="O3434" s="4">
        <f>Table2[[#This Row],[Discount]]/100</f>
        <v>0</v>
      </c>
      <c r="P3434" s="4" t="str">
        <f>IF(Table2[[#This Row],[Discount%]]=0,"No Discount",
IF(Table2[[#This Row],[Discount%]]&lt;=0.1,"Medium Discount",
IF(Table2[[#This Row],[Discount%]]&lt;=0.2,"High Discount")))</f>
        <v>No Discount</v>
      </c>
      <c r="Q3434" s="9">
        <f>(Table2[Unit_Price]*Table2[Quantity])*(Table2[Discount]/100)</f>
        <v>0</v>
      </c>
      <c r="R3434" s="10">
        <v>11170</v>
      </c>
      <c r="S3434" s="10">
        <v>1666.62</v>
      </c>
      <c r="T3434" s="4">
        <f>Table2[Profit]/Table2[Sales]</f>
        <v>0.14920501342882719</v>
      </c>
      <c r="U3434" t="s">
        <v>20</v>
      </c>
    </row>
    <row r="3435" spans="1:21" x14ac:dyDescent="0.35">
      <c r="A3435">
        <v>13666</v>
      </c>
      <c r="B3435" s="1">
        <v>45491</v>
      </c>
      <c r="C3435" s="2">
        <f>YEAR(Table2[Order Date])</f>
        <v>2024</v>
      </c>
      <c r="D3435" s="2" t="str">
        <f>TEXT(Table2[Order Date],"mmm")</f>
        <v>Jul</v>
      </c>
      <c r="E3435" t="s">
        <v>6707</v>
      </c>
      <c r="F3435" t="s">
        <v>28</v>
      </c>
      <c r="G3435" t="s">
        <v>114</v>
      </c>
      <c r="H3435" t="str">
        <f>VLOOKUP(Table2[[#This Row],[City]], Table46[], 2, FALSE)</f>
        <v>Jharkhand</v>
      </c>
      <c r="I3435" t="s">
        <v>129</v>
      </c>
      <c r="J3435" t="s">
        <v>164</v>
      </c>
      <c r="K3435" t="s">
        <v>6708</v>
      </c>
      <c r="L3435" s="2">
        <v>2</v>
      </c>
      <c r="M3435" s="11">
        <v>32435</v>
      </c>
      <c r="N3435" s="6">
        <v>5</v>
      </c>
      <c r="O3435" s="4">
        <f>Table2[[#This Row],[Discount]]/100</f>
        <v>0.05</v>
      </c>
      <c r="P3435" s="4" t="str">
        <f>IF(Table2[[#This Row],[Discount%]]=0,"No Discount",
IF(Table2[[#This Row],[Discount%]]&lt;=0.1,"Medium Discount",
IF(Table2[[#This Row],[Discount%]]&lt;=0.2,"High Discount")))</f>
        <v>Medium Discount</v>
      </c>
      <c r="Q3435" s="9">
        <f>(Table2[Unit_Price]*Table2[Quantity])*(Table2[Discount]/100)</f>
        <v>3243.5</v>
      </c>
      <c r="R3435" s="10">
        <v>61626.5</v>
      </c>
      <c r="S3435" s="10">
        <v>8798.42</v>
      </c>
      <c r="T3435" s="4">
        <f>Table2[Profit]/Table2[Sales]</f>
        <v>0.14277007456207963</v>
      </c>
      <c r="U3435" t="s">
        <v>83</v>
      </c>
    </row>
    <row r="3436" spans="1:21" x14ac:dyDescent="0.35">
      <c r="A3436">
        <v>13667</v>
      </c>
      <c r="B3436" s="1">
        <v>45793</v>
      </c>
      <c r="C3436" s="2">
        <f>YEAR(Table2[Order Date])</f>
        <v>2025</v>
      </c>
      <c r="D3436" s="2" t="str">
        <f>TEXT(Table2[Order Date],"mmm")</f>
        <v>May</v>
      </c>
      <c r="E3436" t="s">
        <v>6709</v>
      </c>
      <c r="F3436" t="s">
        <v>22</v>
      </c>
      <c r="G3436" t="s">
        <v>74</v>
      </c>
      <c r="H3436" t="str">
        <f>VLOOKUP(Table2[[#This Row],[City]], Table46[], 2, FALSE)</f>
        <v>Chandigarh</v>
      </c>
      <c r="I3436" t="s">
        <v>42</v>
      </c>
      <c r="J3436" t="s">
        <v>446</v>
      </c>
      <c r="K3436" t="s">
        <v>6710</v>
      </c>
      <c r="L3436" s="2">
        <v>4</v>
      </c>
      <c r="M3436" s="11">
        <v>42234</v>
      </c>
      <c r="N3436" s="6">
        <v>0</v>
      </c>
      <c r="O3436" s="4">
        <f>Table2[[#This Row],[Discount]]/100</f>
        <v>0</v>
      </c>
      <c r="P3436" s="4" t="str">
        <f>IF(Table2[[#This Row],[Discount%]]=0,"No Discount",
IF(Table2[[#This Row],[Discount%]]&lt;=0.1,"Medium Discount",
IF(Table2[[#This Row],[Discount%]]&lt;=0.2,"High Discount")))</f>
        <v>No Discount</v>
      </c>
      <c r="Q3436" s="9">
        <f>(Table2[Unit_Price]*Table2[Quantity])*(Table2[Discount]/100)</f>
        <v>0</v>
      </c>
      <c r="R3436" s="10">
        <v>168936</v>
      </c>
      <c r="S3436" s="10">
        <v>19288.02</v>
      </c>
      <c r="T3436" s="4">
        <f>Table2[Profit]/Table2[Sales]</f>
        <v>0.11417353317232562</v>
      </c>
      <c r="U3436" t="s">
        <v>83</v>
      </c>
    </row>
    <row r="3437" spans="1:21" x14ac:dyDescent="0.35">
      <c r="A3437">
        <v>13668</v>
      </c>
      <c r="B3437" s="1">
        <v>45620</v>
      </c>
      <c r="C3437" s="2">
        <f>YEAR(Table2[Order Date])</f>
        <v>2024</v>
      </c>
      <c r="D3437" s="2" t="str">
        <f>TEXT(Table2[Order Date],"mmm")</f>
        <v>Nov</v>
      </c>
      <c r="E3437" t="s">
        <v>6711</v>
      </c>
      <c r="F3437" t="s">
        <v>40</v>
      </c>
      <c r="G3437" t="s">
        <v>103</v>
      </c>
      <c r="H3437" t="str">
        <f>VLOOKUP(Table2[[#This Row],[City]], Table46[], 2, FALSE)</f>
        <v>Gujarat</v>
      </c>
      <c r="I3437" t="s">
        <v>46</v>
      </c>
      <c r="J3437" t="s">
        <v>141</v>
      </c>
      <c r="K3437" t="s">
        <v>6712</v>
      </c>
      <c r="L3437" s="2">
        <v>2</v>
      </c>
      <c r="M3437" s="11">
        <v>61395</v>
      </c>
      <c r="N3437" s="6">
        <v>0</v>
      </c>
      <c r="O3437" s="4">
        <f>Table2[[#This Row],[Discount]]/100</f>
        <v>0</v>
      </c>
      <c r="P3437" s="4" t="str">
        <f>IF(Table2[[#This Row],[Discount%]]=0,"No Discount",
IF(Table2[[#This Row],[Discount%]]&lt;=0.1,"Medium Discount",
IF(Table2[[#This Row],[Discount%]]&lt;=0.2,"High Discount")))</f>
        <v>No Discount</v>
      </c>
      <c r="Q3437" s="9">
        <f>(Table2[Unit_Price]*Table2[Quantity])*(Table2[Discount]/100)</f>
        <v>0</v>
      </c>
      <c r="R3437" s="10">
        <v>122790</v>
      </c>
      <c r="S3437" s="10">
        <v>18970.57</v>
      </c>
      <c r="T3437" s="4">
        <f>Table2[Profit]/Table2[Sales]</f>
        <v>0.1544960501669517</v>
      </c>
      <c r="U3437" t="s">
        <v>33</v>
      </c>
    </row>
    <row r="3438" spans="1:21" x14ac:dyDescent="0.35">
      <c r="A3438">
        <v>13669</v>
      </c>
      <c r="B3438" s="1">
        <v>45396</v>
      </c>
      <c r="C3438" s="2">
        <f>YEAR(Table2[Order Date])</f>
        <v>2024</v>
      </c>
      <c r="D3438" s="2" t="str">
        <f>TEXT(Table2[Order Date],"mmm")</f>
        <v>Apr</v>
      </c>
      <c r="E3438" t="s">
        <v>6713</v>
      </c>
      <c r="F3438" t="s">
        <v>22</v>
      </c>
      <c r="G3438" t="s">
        <v>74</v>
      </c>
      <c r="H3438" t="str">
        <f>VLOOKUP(Table2[[#This Row],[City]], Table46[], 2, FALSE)</f>
        <v>Chandigarh</v>
      </c>
      <c r="I3438" t="s">
        <v>24</v>
      </c>
      <c r="J3438" t="s">
        <v>133</v>
      </c>
      <c r="K3438" t="s">
        <v>6714</v>
      </c>
      <c r="L3438" s="2">
        <v>3</v>
      </c>
      <c r="M3438" s="11">
        <v>47690</v>
      </c>
      <c r="N3438" s="6">
        <v>15</v>
      </c>
      <c r="O3438" s="4">
        <f>Table2[[#This Row],[Discount]]/100</f>
        <v>0.15</v>
      </c>
      <c r="P3438" s="4" t="str">
        <f>IF(Table2[[#This Row],[Discount%]]=0,"No Discount",
IF(Table2[[#This Row],[Discount%]]&lt;=0.1,"Medium Discount",
IF(Table2[[#This Row],[Discount%]]&lt;=0.2,"High Discount")))</f>
        <v>High Discount</v>
      </c>
      <c r="Q3438" s="9">
        <f>(Table2[Unit_Price]*Table2[Quantity])*(Table2[Discount]/100)</f>
        <v>21460.5</v>
      </c>
      <c r="R3438" s="10">
        <v>121609.5</v>
      </c>
      <c r="S3438" s="10">
        <v>27124.05</v>
      </c>
      <c r="T3438" s="4">
        <f>Table2[Profit]/Table2[Sales]</f>
        <v>0.22304219653892171</v>
      </c>
      <c r="U3438" t="s">
        <v>72</v>
      </c>
    </row>
    <row r="3439" spans="1:21" x14ac:dyDescent="0.35">
      <c r="A3439">
        <v>13670</v>
      </c>
      <c r="B3439" s="1">
        <v>45723</v>
      </c>
      <c r="C3439" s="2">
        <f>YEAR(Table2[Order Date])</f>
        <v>2025</v>
      </c>
      <c r="D3439" s="2" t="str">
        <f>TEXT(Table2[Order Date],"mmm")</f>
        <v>Mar</v>
      </c>
      <c r="E3439" t="s">
        <v>6715</v>
      </c>
      <c r="F3439" t="s">
        <v>28</v>
      </c>
      <c r="G3439" t="s">
        <v>85</v>
      </c>
      <c r="H3439" t="str">
        <f>VLOOKUP(Table2[[#This Row],[City]], Table46[], 2, FALSE)</f>
        <v>Odisha</v>
      </c>
      <c r="I3439" t="s">
        <v>30</v>
      </c>
      <c r="J3439" t="s">
        <v>104</v>
      </c>
      <c r="K3439" t="s">
        <v>6716</v>
      </c>
      <c r="L3439" s="2">
        <v>4</v>
      </c>
      <c r="M3439" s="11">
        <v>30477</v>
      </c>
      <c r="N3439" s="6">
        <v>5</v>
      </c>
      <c r="O3439" s="4">
        <f>Table2[[#This Row],[Discount]]/100</f>
        <v>0.05</v>
      </c>
      <c r="P3439" s="4" t="str">
        <f>IF(Table2[[#This Row],[Discount%]]=0,"No Discount",
IF(Table2[[#This Row],[Discount%]]&lt;=0.1,"Medium Discount",
IF(Table2[[#This Row],[Discount%]]&lt;=0.2,"High Discount")))</f>
        <v>Medium Discount</v>
      </c>
      <c r="Q3439" s="9">
        <f>(Table2[Unit_Price]*Table2[Quantity])*(Table2[Discount]/100)</f>
        <v>6095.4000000000005</v>
      </c>
      <c r="R3439" s="10">
        <v>115812.6</v>
      </c>
      <c r="S3439" s="10">
        <v>17064.87</v>
      </c>
      <c r="T3439" s="4">
        <f>Table2[Profit]/Table2[Sales]</f>
        <v>0.14734899311473879</v>
      </c>
      <c r="U3439" t="s">
        <v>20</v>
      </c>
    </row>
    <row r="3440" spans="1:21" x14ac:dyDescent="0.35">
      <c r="A3440">
        <v>13671</v>
      </c>
      <c r="B3440" s="1">
        <v>45914</v>
      </c>
      <c r="C3440" s="2">
        <f>YEAR(Table2[Order Date])</f>
        <v>2025</v>
      </c>
      <c r="D3440" s="2" t="str">
        <f>TEXT(Table2[Order Date],"mmm")</f>
        <v>Sep</v>
      </c>
      <c r="E3440" t="s">
        <v>6717</v>
      </c>
      <c r="F3440" t="s">
        <v>28</v>
      </c>
      <c r="G3440" t="s">
        <v>29</v>
      </c>
      <c r="H3440" t="str">
        <f>VLOOKUP(Table2[[#This Row],[City]], Table46[], 2, FALSE)</f>
        <v>Bihar</v>
      </c>
      <c r="I3440" t="s">
        <v>129</v>
      </c>
      <c r="J3440" t="s">
        <v>148</v>
      </c>
      <c r="K3440" t="s">
        <v>6718</v>
      </c>
      <c r="L3440" s="2">
        <v>1</v>
      </c>
      <c r="M3440" s="11">
        <v>45651</v>
      </c>
      <c r="N3440" s="6">
        <v>0</v>
      </c>
      <c r="O3440" s="4">
        <f>Table2[[#This Row],[Discount]]/100</f>
        <v>0</v>
      </c>
      <c r="P3440" s="4" t="str">
        <f>IF(Table2[[#This Row],[Discount%]]=0,"No Discount",
IF(Table2[[#This Row],[Discount%]]&lt;=0.1,"Medium Discount",
IF(Table2[[#This Row],[Discount%]]&lt;=0.2,"High Discount")))</f>
        <v>No Discount</v>
      </c>
      <c r="Q3440" s="9">
        <f>(Table2[Unit_Price]*Table2[Quantity])*(Table2[Discount]/100)</f>
        <v>0</v>
      </c>
      <c r="R3440" s="10">
        <v>45651</v>
      </c>
      <c r="S3440" s="10">
        <v>10393.56</v>
      </c>
      <c r="T3440" s="4">
        <f>Table2[Profit]/Table2[Sales]</f>
        <v>0.22767431162515606</v>
      </c>
      <c r="U3440" t="s">
        <v>83</v>
      </c>
    </row>
    <row r="3441" spans="1:21" x14ac:dyDescent="0.35">
      <c r="A3441">
        <v>13672</v>
      </c>
      <c r="B3441" s="1">
        <v>45902</v>
      </c>
      <c r="C3441" s="2">
        <f>YEAR(Table2[Order Date])</f>
        <v>2025</v>
      </c>
      <c r="D3441" s="2" t="str">
        <f>TEXT(Table2[Order Date],"mmm")</f>
        <v>Sep</v>
      </c>
      <c r="E3441" t="s">
        <v>6719</v>
      </c>
      <c r="F3441" t="s">
        <v>22</v>
      </c>
      <c r="G3441" t="s">
        <v>54</v>
      </c>
      <c r="H3441" t="str">
        <f>VLOOKUP(Table2[[#This Row],[City]], Table46[], 2, FALSE)</f>
        <v>Uttar Pradesh</v>
      </c>
      <c r="I3441" t="s">
        <v>30</v>
      </c>
      <c r="J3441" t="s">
        <v>322</v>
      </c>
      <c r="K3441" t="s">
        <v>6720</v>
      </c>
      <c r="L3441" s="2">
        <v>3</v>
      </c>
      <c r="M3441" s="11">
        <v>5655</v>
      </c>
      <c r="N3441" s="6">
        <v>20</v>
      </c>
      <c r="O3441" s="4">
        <f>Table2[[#This Row],[Discount]]/100</f>
        <v>0.2</v>
      </c>
      <c r="P3441" s="4" t="str">
        <f>IF(Table2[[#This Row],[Discount%]]=0,"No Discount",
IF(Table2[[#This Row],[Discount%]]&lt;=0.1,"Medium Discount",
IF(Table2[[#This Row],[Discount%]]&lt;=0.2,"High Discount")))</f>
        <v>High Discount</v>
      </c>
      <c r="Q3441" s="9">
        <f>(Table2[Unit_Price]*Table2[Quantity])*(Table2[Discount]/100)</f>
        <v>3393</v>
      </c>
      <c r="R3441" s="10">
        <v>13572</v>
      </c>
      <c r="S3441" s="10">
        <v>3385.77</v>
      </c>
      <c r="T3441" s="4">
        <f>Table2[Profit]/Table2[Sales]</f>
        <v>0.24946728558797523</v>
      </c>
      <c r="U3441" t="s">
        <v>20</v>
      </c>
    </row>
    <row r="3442" spans="1:21" x14ac:dyDescent="0.35">
      <c r="A3442">
        <v>13673</v>
      </c>
      <c r="B3442" s="1">
        <v>45308</v>
      </c>
      <c r="C3442" s="2">
        <f>YEAR(Table2[Order Date])</f>
        <v>2024</v>
      </c>
      <c r="D3442" s="2" t="str">
        <f>TEXT(Table2[Order Date],"mmm")</f>
        <v>Jan</v>
      </c>
      <c r="E3442" t="s">
        <v>6721</v>
      </c>
      <c r="F3442" t="s">
        <v>15</v>
      </c>
      <c r="G3442" t="s">
        <v>68</v>
      </c>
      <c r="H3442" t="str">
        <f>VLOOKUP(Table2[[#This Row],[City]], Table46[], 2, FALSE)</f>
        <v>Telangana</v>
      </c>
      <c r="I3442" t="s">
        <v>69</v>
      </c>
      <c r="J3442" t="s">
        <v>517</v>
      </c>
      <c r="K3442" t="s">
        <v>6722</v>
      </c>
      <c r="L3442" s="2">
        <v>5</v>
      </c>
      <c r="M3442" s="11">
        <v>17850</v>
      </c>
      <c r="N3442" s="6">
        <v>20</v>
      </c>
      <c r="O3442" s="4">
        <f>Table2[[#This Row],[Discount]]/100</f>
        <v>0.2</v>
      </c>
      <c r="P3442" s="4" t="str">
        <f>IF(Table2[[#This Row],[Discount%]]=0,"No Discount",
IF(Table2[[#This Row],[Discount%]]&lt;=0.1,"Medium Discount",
IF(Table2[[#This Row],[Discount%]]&lt;=0.2,"High Discount")))</f>
        <v>High Discount</v>
      </c>
      <c r="Q3442" s="9">
        <f>(Table2[Unit_Price]*Table2[Quantity])*(Table2[Discount]/100)</f>
        <v>17850</v>
      </c>
      <c r="R3442" s="10">
        <v>71400</v>
      </c>
      <c r="S3442" s="10">
        <v>17087.95</v>
      </c>
      <c r="T3442" s="4">
        <f>Table2[Profit]/Table2[Sales]</f>
        <v>0.23932703081232495</v>
      </c>
      <c r="U3442" t="s">
        <v>83</v>
      </c>
    </row>
    <row r="3443" spans="1:21" x14ac:dyDescent="0.35">
      <c r="A3443">
        <v>13674</v>
      </c>
      <c r="B3443" s="1">
        <v>45659</v>
      </c>
      <c r="C3443" s="2">
        <f>YEAR(Table2[Order Date])</f>
        <v>2025</v>
      </c>
      <c r="D3443" s="2" t="str">
        <f>TEXT(Table2[Order Date],"mmm")</f>
        <v>Jan</v>
      </c>
      <c r="E3443" t="s">
        <v>6723</v>
      </c>
      <c r="F3443" t="s">
        <v>15</v>
      </c>
      <c r="G3443" t="s">
        <v>174</v>
      </c>
      <c r="H3443" t="str">
        <f>VLOOKUP(Table2[[#This Row],[City]], Table46[], 2, FALSE)</f>
        <v>Tamil Nadu</v>
      </c>
      <c r="I3443" t="s">
        <v>17</v>
      </c>
      <c r="J3443" t="s">
        <v>100</v>
      </c>
      <c r="K3443" t="s">
        <v>6724</v>
      </c>
      <c r="L3443" s="2">
        <v>3</v>
      </c>
      <c r="M3443" s="11">
        <v>73981</v>
      </c>
      <c r="N3443" s="6">
        <v>0</v>
      </c>
      <c r="O3443" s="4">
        <f>Table2[[#This Row],[Discount]]/100</f>
        <v>0</v>
      </c>
      <c r="P3443" s="4" t="str">
        <f>IF(Table2[[#This Row],[Discount%]]=0,"No Discount",
IF(Table2[[#This Row],[Discount%]]&lt;=0.1,"Medium Discount",
IF(Table2[[#This Row],[Discount%]]&lt;=0.2,"High Discount")))</f>
        <v>No Discount</v>
      </c>
      <c r="Q3443" s="9">
        <f>(Table2[Unit_Price]*Table2[Quantity])*(Table2[Discount]/100)</f>
        <v>0</v>
      </c>
      <c r="R3443" s="10">
        <v>221943</v>
      </c>
      <c r="S3443" s="10">
        <v>12174.27</v>
      </c>
      <c r="T3443" s="4">
        <f>Table2[Profit]/Table2[Sales]</f>
        <v>5.4853137967856611E-2</v>
      </c>
      <c r="U3443" t="s">
        <v>20</v>
      </c>
    </row>
    <row r="3444" spans="1:21" x14ac:dyDescent="0.35">
      <c r="A3444">
        <v>13675</v>
      </c>
      <c r="B3444" s="1">
        <v>45291</v>
      </c>
      <c r="C3444" s="2">
        <f>YEAR(Table2[Order Date])</f>
        <v>2023</v>
      </c>
      <c r="D3444" s="2" t="str">
        <f>TEXT(Table2[Order Date],"mmm")</f>
        <v>Dec</v>
      </c>
      <c r="E3444" t="s">
        <v>6725</v>
      </c>
      <c r="F3444" t="s">
        <v>28</v>
      </c>
      <c r="G3444" t="s">
        <v>144</v>
      </c>
      <c r="H3444" t="str">
        <f>VLOOKUP(Table2[[#This Row],[City]], Table46[], 2, FALSE)</f>
        <v>Assam</v>
      </c>
      <c r="I3444" t="s">
        <v>75</v>
      </c>
      <c r="J3444" t="s">
        <v>76</v>
      </c>
      <c r="K3444" t="s">
        <v>1126</v>
      </c>
      <c r="L3444" s="2">
        <v>3</v>
      </c>
      <c r="M3444" s="11">
        <v>15228</v>
      </c>
      <c r="N3444" s="6">
        <v>10</v>
      </c>
      <c r="O3444" s="4">
        <f>Table2[[#This Row],[Discount]]/100</f>
        <v>0.1</v>
      </c>
      <c r="P3444" s="4" t="str">
        <f>IF(Table2[[#This Row],[Discount%]]=0,"No Discount",
IF(Table2[[#This Row],[Discount%]]&lt;=0.1,"Medium Discount",
IF(Table2[[#This Row],[Discount%]]&lt;=0.2,"High Discount")))</f>
        <v>Medium Discount</v>
      </c>
      <c r="Q3444" s="9">
        <f>(Table2[Unit_Price]*Table2[Quantity])*(Table2[Discount]/100)</f>
        <v>4568.4000000000005</v>
      </c>
      <c r="R3444" s="10">
        <v>41115.599999999999</v>
      </c>
      <c r="S3444" s="10">
        <v>5351.37</v>
      </c>
      <c r="T3444" s="4">
        <f>Table2[Profit]/Table2[Sales]</f>
        <v>0.13015424802264833</v>
      </c>
      <c r="U3444" t="s">
        <v>38</v>
      </c>
    </row>
    <row r="3445" spans="1:21" x14ac:dyDescent="0.35">
      <c r="A3445">
        <v>13676</v>
      </c>
      <c r="B3445" s="1">
        <v>45754</v>
      </c>
      <c r="C3445" s="2">
        <f>YEAR(Table2[Order Date])</f>
        <v>2025</v>
      </c>
      <c r="D3445" s="2" t="str">
        <f>TEXT(Table2[Order Date],"mmm")</f>
        <v>Apr</v>
      </c>
      <c r="E3445" t="s">
        <v>6726</v>
      </c>
      <c r="F3445" t="s">
        <v>15</v>
      </c>
      <c r="G3445" t="s">
        <v>68</v>
      </c>
      <c r="H3445" t="str">
        <f>VLOOKUP(Table2[[#This Row],[City]], Table46[], 2, FALSE)</f>
        <v>Telangana</v>
      </c>
      <c r="I3445" t="s">
        <v>42</v>
      </c>
      <c r="J3445" t="s">
        <v>446</v>
      </c>
      <c r="K3445" t="s">
        <v>6727</v>
      </c>
      <c r="L3445" s="2">
        <v>2</v>
      </c>
      <c r="M3445" s="11">
        <v>5274</v>
      </c>
      <c r="N3445" s="6">
        <v>20</v>
      </c>
      <c r="O3445" s="4">
        <f>Table2[[#This Row],[Discount]]/100</f>
        <v>0.2</v>
      </c>
      <c r="P3445" s="4" t="str">
        <f>IF(Table2[[#This Row],[Discount%]]=0,"No Discount",
IF(Table2[[#This Row],[Discount%]]&lt;=0.1,"Medium Discount",
IF(Table2[[#This Row],[Discount%]]&lt;=0.2,"High Discount")))</f>
        <v>High Discount</v>
      </c>
      <c r="Q3445" s="9">
        <f>(Table2[Unit_Price]*Table2[Quantity])*(Table2[Discount]/100)</f>
        <v>2109.6</v>
      </c>
      <c r="R3445" s="10">
        <v>8438.4</v>
      </c>
      <c r="S3445" s="10">
        <v>817.39</v>
      </c>
      <c r="T3445" s="4">
        <f>Table2[Profit]/Table2[Sales]</f>
        <v>9.6865519529768684E-2</v>
      </c>
      <c r="U3445" t="s">
        <v>72</v>
      </c>
    </row>
    <row r="3446" spans="1:21" x14ac:dyDescent="0.35">
      <c r="A3446">
        <v>13677</v>
      </c>
      <c r="B3446" s="1">
        <v>45409</v>
      </c>
      <c r="C3446" s="2">
        <f>YEAR(Table2[Order Date])</f>
        <v>2024</v>
      </c>
      <c r="D3446" s="2" t="str">
        <f>TEXT(Table2[Order Date],"mmm")</f>
        <v>Apr</v>
      </c>
      <c r="E3446" t="s">
        <v>6728</v>
      </c>
      <c r="F3446" t="s">
        <v>22</v>
      </c>
      <c r="G3446" t="s">
        <v>23</v>
      </c>
      <c r="H3446" t="str">
        <f>VLOOKUP(Table2[[#This Row],[City]], Table46[], 2, FALSE)</f>
        <v>Delhi</v>
      </c>
      <c r="I3446" t="s">
        <v>96</v>
      </c>
      <c r="J3446" t="s">
        <v>138</v>
      </c>
      <c r="K3446" t="s">
        <v>4558</v>
      </c>
      <c r="L3446" s="2">
        <v>3</v>
      </c>
      <c r="M3446" s="11">
        <v>53119</v>
      </c>
      <c r="N3446" s="6">
        <v>20</v>
      </c>
      <c r="O3446" s="4">
        <f>Table2[[#This Row],[Discount]]/100</f>
        <v>0.2</v>
      </c>
      <c r="P3446" s="4" t="str">
        <f>IF(Table2[[#This Row],[Discount%]]=0,"No Discount",
IF(Table2[[#This Row],[Discount%]]&lt;=0.1,"Medium Discount",
IF(Table2[[#This Row],[Discount%]]&lt;=0.2,"High Discount")))</f>
        <v>High Discount</v>
      </c>
      <c r="Q3446" s="9">
        <f>(Table2[Unit_Price]*Table2[Quantity])*(Table2[Discount]/100)</f>
        <v>31871.4</v>
      </c>
      <c r="R3446" s="10">
        <v>127485.6</v>
      </c>
      <c r="S3446" s="10">
        <v>9311.4500000000007</v>
      </c>
      <c r="T3446" s="4">
        <f>Table2[Profit]/Table2[Sales]</f>
        <v>7.3039229528668342E-2</v>
      </c>
      <c r="U3446" t="s">
        <v>83</v>
      </c>
    </row>
    <row r="3447" spans="1:21" x14ac:dyDescent="0.35">
      <c r="A3447">
        <v>13678</v>
      </c>
      <c r="B3447" s="1">
        <v>45765</v>
      </c>
      <c r="C3447" s="2">
        <f>YEAR(Table2[Order Date])</f>
        <v>2025</v>
      </c>
      <c r="D3447" s="2" t="str">
        <f>TEXT(Table2[Order Date],"mmm")</f>
        <v>Apr</v>
      </c>
      <c r="E3447" t="s">
        <v>6729</v>
      </c>
      <c r="F3447" t="s">
        <v>22</v>
      </c>
      <c r="G3447" t="s">
        <v>54</v>
      </c>
      <c r="H3447" t="str">
        <f>VLOOKUP(Table2[[#This Row],[City]], Table46[], 2, FALSE)</f>
        <v>Uttar Pradesh</v>
      </c>
      <c r="I3447" t="s">
        <v>17</v>
      </c>
      <c r="J3447" t="s">
        <v>18</v>
      </c>
      <c r="K3447" t="s">
        <v>4948</v>
      </c>
      <c r="L3447" s="2">
        <v>3</v>
      </c>
      <c r="M3447" s="11">
        <v>11446</v>
      </c>
      <c r="N3447" s="6">
        <v>20</v>
      </c>
      <c r="O3447" s="4">
        <f>Table2[[#This Row],[Discount]]/100</f>
        <v>0.2</v>
      </c>
      <c r="P3447" s="4" t="str">
        <f>IF(Table2[[#This Row],[Discount%]]=0,"No Discount",
IF(Table2[[#This Row],[Discount%]]&lt;=0.1,"Medium Discount",
IF(Table2[[#This Row],[Discount%]]&lt;=0.2,"High Discount")))</f>
        <v>High Discount</v>
      </c>
      <c r="Q3447" s="9">
        <f>(Table2[Unit_Price]*Table2[Quantity])*(Table2[Discount]/100)</f>
        <v>6867.6</v>
      </c>
      <c r="R3447" s="10">
        <v>27470.400000000001</v>
      </c>
      <c r="S3447" s="10">
        <v>3942.22</v>
      </c>
      <c r="T3447" s="4">
        <f>Table2[Profit]/Table2[Sales]</f>
        <v>0.14350792125342185</v>
      </c>
      <c r="U3447" t="s">
        <v>38</v>
      </c>
    </row>
    <row r="3448" spans="1:21" x14ac:dyDescent="0.35">
      <c r="A3448">
        <v>13679</v>
      </c>
      <c r="B3448" s="1">
        <v>45635</v>
      </c>
      <c r="C3448" s="2">
        <f>YEAR(Table2[Order Date])</f>
        <v>2024</v>
      </c>
      <c r="D3448" s="2" t="str">
        <f>TEXT(Table2[Order Date],"mmm")</f>
        <v>Dec</v>
      </c>
      <c r="E3448" t="s">
        <v>6730</v>
      </c>
      <c r="F3448" t="s">
        <v>40</v>
      </c>
      <c r="G3448" t="s">
        <v>103</v>
      </c>
      <c r="H3448" t="str">
        <f>VLOOKUP(Table2[[#This Row],[City]], Table46[], 2, FALSE)</f>
        <v>Gujarat</v>
      </c>
      <c r="I3448" t="s">
        <v>75</v>
      </c>
      <c r="J3448" t="s">
        <v>307</v>
      </c>
      <c r="K3448" t="s">
        <v>6731</v>
      </c>
      <c r="L3448" s="2">
        <v>5</v>
      </c>
      <c r="M3448" s="11">
        <v>56580</v>
      </c>
      <c r="N3448" s="6">
        <v>20</v>
      </c>
      <c r="O3448" s="4">
        <f>Table2[[#This Row],[Discount]]/100</f>
        <v>0.2</v>
      </c>
      <c r="P3448" s="4" t="str">
        <f>IF(Table2[[#This Row],[Discount%]]=0,"No Discount",
IF(Table2[[#This Row],[Discount%]]&lt;=0.1,"Medium Discount",
IF(Table2[[#This Row],[Discount%]]&lt;=0.2,"High Discount")))</f>
        <v>High Discount</v>
      </c>
      <c r="Q3448" s="9">
        <f>(Table2[Unit_Price]*Table2[Quantity])*(Table2[Discount]/100)</f>
        <v>56580</v>
      </c>
      <c r="R3448" s="10">
        <v>226320</v>
      </c>
      <c r="S3448" s="10">
        <v>14547.84</v>
      </c>
      <c r="T3448" s="4">
        <f>Table2[Profit]/Table2[Sales]</f>
        <v>6.4279957582184521E-2</v>
      </c>
      <c r="U3448" t="s">
        <v>72</v>
      </c>
    </row>
    <row r="3449" spans="1:21" x14ac:dyDescent="0.35">
      <c r="A3449">
        <v>13680</v>
      </c>
      <c r="B3449" s="1">
        <v>45340</v>
      </c>
      <c r="C3449" s="2">
        <f>YEAR(Table2[Order Date])</f>
        <v>2024</v>
      </c>
      <c r="D3449" s="2" t="str">
        <f>TEXT(Table2[Order Date],"mmm")</f>
        <v>Feb</v>
      </c>
      <c r="E3449" t="s">
        <v>6732</v>
      </c>
      <c r="F3449" t="s">
        <v>28</v>
      </c>
      <c r="G3449" t="s">
        <v>114</v>
      </c>
      <c r="H3449" t="str">
        <f>VLOOKUP(Table2[[#This Row],[City]], Table46[], 2, FALSE)</f>
        <v>Jharkhand</v>
      </c>
      <c r="I3449" t="s">
        <v>75</v>
      </c>
      <c r="J3449" t="s">
        <v>307</v>
      </c>
      <c r="K3449" t="s">
        <v>6151</v>
      </c>
      <c r="L3449" s="2">
        <v>3</v>
      </c>
      <c r="M3449" s="11">
        <v>17034</v>
      </c>
      <c r="N3449" s="6">
        <v>20</v>
      </c>
      <c r="O3449" s="4">
        <f>Table2[[#This Row],[Discount]]/100</f>
        <v>0.2</v>
      </c>
      <c r="P3449" s="4" t="str">
        <f>IF(Table2[[#This Row],[Discount%]]=0,"No Discount",
IF(Table2[[#This Row],[Discount%]]&lt;=0.1,"Medium Discount",
IF(Table2[[#This Row],[Discount%]]&lt;=0.2,"High Discount")))</f>
        <v>High Discount</v>
      </c>
      <c r="Q3449" s="9">
        <f>(Table2[Unit_Price]*Table2[Quantity])*(Table2[Discount]/100)</f>
        <v>10220.400000000001</v>
      </c>
      <c r="R3449" s="10">
        <v>40881.599999999999</v>
      </c>
      <c r="S3449" s="10">
        <v>4186.91</v>
      </c>
      <c r="T3449" s="4">
        <f>Table2[Profit]/Table2[Sales]</f>
        <v>0.10241551211302885</v>
      </c>
      <c r="U3449" t="s">
        <v>33</v>
      </c>
    </row>
    <row r="3450" spans="1:21" x14ac:dyDescent="0.35">
      <c r="A3450">
        <v>13681</v>
      </c>
      <c r="B3450" s="1">
        <v>45691</v>
      </c>
      <c r="C3450" s="2">
        <f>YEAR(Table2[Order Date])</f>
        <v>2025</v>
      </c>
      <c r="D3450" s="2" t="str">
        <f>TEXT(Table2[Order Date],"mmm")</f>
        <v>Feb</v>
      </c>
      <c r="E3450" t="s">
        <v>6733</v>
      </c>
      <c r="F3450" t="s">
        <v>40</v>
      </c>
      <c r="G3450" t="s">
        <v>41</v>
      </c>
      <c r="H3450" t="str">
        <f>VLOOKUP(Table2[[#This Row],[City]], Table46[], 2, FALSE)</f>
        <v>Maharashtra</v>
      </c>
      <c r="I3450" t="s">
        <v>129</v>
      </c>
      <c r="J3450" t="s">
        <v>159</v>
      </c>
      <c r="K3450" t="s">
        <v>4311</v>
      </c>
      <c r="L3450" s="2">
        <v>1</v>
      </c>
      <c r="M3450" s="11">
        <v>26276</v>
      </c>
      <c r="N3450" s="6">
        <v>10</v>
      </c>
      <c r="O3450" s="4">
        <f>Table2[[#This Row],[Discount]]/100</f>
        <v>0.1</v>
      </c>
      <c r="P3450" s="4" t="str">
        <f>IF(Table2[[#This Row],[Discount%]]=0,"No Discount",
IF(Table2[[#This Row],[Discount%]]&lt;=0.1,"Medium Discount",
IF(Table2[[#This Row],[Discount%]]&lt;=0.2,"High Discount")))</f>
        <v>Medium Discount</v>
      </c>
      <c r="Q3450" s="9">
        <f>(Table2[Unit_Price]*Table2[Quantity])*(Table2[Discount]/100)</f>
        <v>2627.6000000000004</v>
      </c>
      <c r="R3450" s="10">
        <v>23648.400000000001</v>
      </c>
      <c r="S3450" s="10">
        <v>4176.79</v>
      </c>
      <c r="T3450" s="4">
        <f>Table2[Profit]/Table2[Sales]</f>
        <v>0.1766204056088361</v>
      </c>
      <c r="U3450" t="s">
        <v>83</v>
      </c>
    </row>
    <row r="3451" spans="1:21" x14ac:dyDescent="0.35">
      <c r="A3451">
        <v>13682</v>
      </c>
      <c r="B3451" s="1">
        <v>45612</v>
      </c>
      <c r="C3451" s="2">
        <f>YEAR(Table2[Order Date])</f>
        <v>2024</v>
      </c>
      <c r="D3451" s="2" t="str">
        <f>TEXT(Table2[Order Date],"mmm")</f>
        <v>Nov</v>
      </c>
      <c r="E3451" t="s">
        <v>6734</v>
      </c>
      <c r="F3451" t="s">
        <v>28</v>
      </c>
      <c r="G3451" t="s">
        <v>144</v>
      </c>
      <c r="H3451" t="str">
        <f>VLOOKUP(Table2[[#This Row],[City]], Table46[], 2, FALSE)</f>
        <v>Assam</v>
      </c>
      <c r="I3451" t="s">
        <v>30</v>
      </c>
      <c r="J3451" t="s">
        <v>104</v>
      </c>
      <c r="K3451" t="s">
        <v>6735</v>
      </c>
      <c r="L3451" s="2">
        <v>4</v>
      </c>
      <c r="M3451" s="11">
        <v>3419</v>
      </c>
      <c r="N3451" s="6">
        <v>5</v>
      </c>
      <c r="O3451" s="4">
        <f>Table2[[#This Row],[Discount]]/100</f>
        <v>0.05</v>
      </c>
      <c r="P3451" s="4" t="str">
        <f>IF(Table2[[#This Row],[Discount%]]=0,"No Discount",
IF(Table2[[#This Row],[Discount%]]&lt;=0.1,"Medium Discount",
IF(Table2[[#This Row],[Discount%]]&lt;=0.2,"High Discount")))</f>
        <v>Medium Discount</v>
      </c>
      <c r="Q3451" s="9">
        <f>(Table2[Unit_Price]*Table2[Quantity])*(Table2[Discount]/100)</f>
        <v>683.80000000000007</v>
      </c>
      <c r="R3451" s="10">
        <v>12992.2</v>
      </c>
      <c r="S3451" s="10">
        <v>2331.46</v>
      </c>
      <c r="T3451" s="4">
        <f>Table2[Profit]/Table2[Sales]</f>
        <v>0.17945074737149982</v>
      </c>
      <c r="U3451" t="s">
        <v>38</v>
      </c>
    </row>
    <row r="3452" spans="1:21" x14ac:dyDescent="0.35">
      <c r="A3452">
        <v>13683</v>
      </c>
      <c r="B3452" s="1">
        <v>45822</v>
      </c>
      <c r="C3452" s="2">
        <f>YEAR(Table2[Order Date])</f>
        <v>2025</v>
      </c>
      <c r="D3452" s="2" t="str">
        <f>TEXT(Table2[Order Date],"mmm")</f>
        <v>Jun</v>
      </c>
      <c r="E3452" t="s">
        <v>6736</v>
      </c>
      <c r="F3452" t="s">
        <v>28</v>
      </c>
      <c r="G3452" t="s">
        <v>85</v>
      </c>
      <c r="H3452" t="str">
        <f>VLOOKUP(Table2[[#This Row],[City]], Table46[], 2, FALSE)</f>
        <v>Odisha</v>
      </c>
      <c r="I3452" t="s">
        <v>17</v>
      </c>
      <c r="J3452" t="s">
        <v>55</v>
      </c>
      <c r="K3452" t="s">
        <v>6737</v>
      </c>
      <c r="L3452" s="2">
        <v>2</v>
      </c>
      <c r="M3452" s="11">
        <v>1530</v>
      </c>
      <c r="N3452" s="6">
        <v>0</v>
      </c>
      <c r="O3452" s="4">
        <f>Table2[[#This Row],[Discount]]/100</f>
        <v>0</v>
      </c>
      <c r="P3452" s="4" t="str">
        <f>IF(Table2[[#This Row],[Discount%]]=0,"No Discount",
IF(Table2[[#This Row],[Discount%]]&lt;=0.1,"Medium Discount",
IF(Table2[[#This Row],[Discount%]]&lt;=0.2,"High Discount")))</f>
        <v>No Discount</v>
      </c>
      <c r="Q3452" s="9">
        <f>(Table2[Unit_Price]*Table2[Quantity])*(Table2[Discount]/100)</f>
        <v>0</v>
      </c>
      <c r="R3452" s="10">
        <v>3060</v>
      </c>
      <c r="S3452" s="10">
        <v>224.33</v>
      </c>
      <c r="T3452" s="4">
        <f>Table2[Profit]/Table2[Sales]</f>
        <v>7.3310457516339869E-2</v>
      </c>
      <c r="U3452" t="s">
        <v>33</v>
      </c>
    </row>
    <row r="3453" spans="1:21" x14ac:dyDescent="0.35">
      <c r="A3453">
        <v>13684</v>
      </c>
      <c r="B3453" s="1">
        <v>45470</v>
      </c>
      <c r="C3453" s="2">
        <f>YEAR(Table2[Order Date])</f>
        <v>2024</v>
      </c>
      <c r="D3453" s="2" t="str">
        <f>TEXT(Table2[Order Date],"mmm")</f>
        <v>Jun</v>
      </c>
      <c r="E3453" t="s">
        <v>6738</v>
      </c>
      <c r="F3453" t="s">
        <v>15</v>
      </c>
      <c r="G3453" t="s">
        <v>174</v>
      </c>
      <c r="H3453" t="str">
        <f>VLOOKUP(Table2[[#This Row],[City]], Table46[], 2, FALSE)</f>
        <v>Tamil Nadu</v>
      </c>
      <c r="I3453" t="s">
        <v>46</v>
      </c>
      <c r="J3453" t="s">
        <v>209</v>
      </c>
      <c r="K3453" t="s">
        <v>6739</v>
      </c>
      <c r="L3453" s="2">
        <v>1</v>
      </c>
      <c r="M3453" s="11">
        <v>78796</v>
      </c>
      <c r="N3453" s="6">
        <v>5</v>
      </c>
      <c r="O3453" s="4">
        <f>Table2[[#This Row],[Discount]]/100</f>
        <v>0.05</v>
      </c>
      <c r="P3453" s="4" t="str">
        <f>IF(Table2[[#This Row],[Discount%]]=0,"No Discount",
IF(Table2[[#This Row],[Discount%]]&lt;=0.1,"Medium Discount",
IF(Table2[[#This Row],[Discount%]]&lt;=0.2,"High Discount")))</f>
        <v>Medium Discount</v>
      </c>
      <c r="Q3453" s="9">
        <f>(Table2[Unit_Price]*Table2[Quantity])*(Table2[Discount]/100)</f>
        <v>3939.8</v>
      </c>
      <c r="R3453" s="10">
        <v>74856.2</v>
      </c>
      <c r="S3453" s="10">
        <v>15716.11</v>
      </c>
      <c r="T3453" s="4">
        <f>Table2[Profit]/Table2[Sales]</f>
        <v>0.20995067876809137</v>
      </c>
      <c r="U3453" t="s">
        <v>33</v>
      </c>
    </row>
    <row r="3454" spans="1:21" x14ac:dyDescent="0.35">
      <c r="A3454">
        <v>13685</v>
      </c>
      <c r="B3454" s="1">
        <v>45641</v>
      </c>
      <c r="C3454" s="2">
        <f>YEAR(Table2[Order Date])</f>
        <v>2024</v>
      </c>
      <c r="D3454" s="2" t="str">
        <f>TEXT(Table2[Order Date],"mmm")</f>
        <v>Dec</v>
      </c>
      <c r="E3454" t="s">
        <v>6740</v>
      </c>
      <c r="F3454" t="s">
        <v>28</v>
      </c>
      <c r="G3454" t="s">
        <v>29</v>
      </c>
      <c r="H3454" t="str">
        <f>VLOOKUP(Table2[[#This Row],[City]], Table46[], 2, FALSE)</f>
        <v>Bihar</v>
      </c>
      <c r="I3454" t="s">
        <v>42</v>
      </c>
      <c r="J3454" t="s">
        <v>79</v>
      </c>
      <c r="K3454" t="s">
        <v>6741</v>
      </c>
      <c r="L3454" s="2">
        <v>1</v>
      </c>
      <c r="M3454" s="11">
        <v>74399</v>
      </c>
      <c r="N3454" s="6">
        <v>0</v>
      </c>
      <c r="O3454" s="4">
        <f>Table2[[#This Row],[Discount]]/100</f>
        <v>0</v>
      </c>
      <c r="P3454" s="4" t="str">
        <f>IF(Table2[[#This Row],[Discount%]]=0,"No Discount",
IF(Table2[[#This Row],[Discount%]]&lt;=0.1,"Medium Discount",
IF(Table2[[#This Row],[Discount%]]&lt;=0.2,"High Discount")))</f>
        <v>No Discount</v>
      </c>
      <c r="Q3454" s="9">
        <f>(Table2[Unit_Price]*Table2[Quantity])*(Table2[Discount]/100)</f>
        <v>0</v>
      </c>
      <c r="R3454" s="10">
        <v>74399</v>
      </c>
      <c r="S3454" s="10">
        <v>17787.11</v>
      </c>
      <c r="T3454" s="4">
        <f>Table2[Profit]/Table2[Sales]</f>
        <v>0.23907727254398581</v>
      </c>
      <c r="U3454" t="s">
        <v>72</v>
      </c>
    </row>
    <row r="3455" spans="1:21" x14ac:dyDescent="0.35">
      <c r="A3455">
        <v>13686</v>
      </c>
      <c r="B3455" s="1">
        <v>45380</v>
      </c>
      <c r="C3455" s="2">
        <f>YEAR(Table2[Order Date])</f>
        <v>2024</v>
      </c>
      <c r="D3455" s="2" t="str">
        <f>TEXT(Table2[Order Date],"mmm")</f>
        <v>Mar</v>
      </c>
      <c r="E3455" t="s">
        <v>6742</v>
      </c>
      <c r="F3455" t="s">
        <v>15</v>
      </c>
      <c r="G3455" t="s">
        <v>16</v>
      </c>
      <c r="H3455" t="str">
        <f>VLOOKUP(Table2[[#This Row],[City]], Table46[], 2, FALSE)</f>
        <v>Karnataka</v>
      </c>
      <c r="I3455" t="s">
        <v>129</v>
      </c>
      <c r="J3455" t="s">
        <v>168</v>
      </c>
      <c r="K3455" t="s">
        <v>4111</v>
      </c>
      <c r="L3455" s="2">
        <v>4</v>
      </c>
      <c r="M3455" s="11">
        <v>16425</v>
      </c>
      <c r="N3455" s="6">
        <v>10</v>
      </c>
      <c r="O3455" s="4">
        <f>Table2[[#This Row],[Discount]]/100</f>
        <v>0.1</v>
      </c>
      <c r="P3455" s="4" t="str">
        <f>IF(Table2[[#This Row],[Discount%]]=0,"No Discount",
IF(Table2[[#This Row],[Discount%]]&lt;=0.1,"Medium Discount",
IF(Table2[[#This Row],[Discount%]]&lt;=0.2,"High Discount")))</f>
        <v>Medium Discount</v>
      </c>
      <c r="Q3455" s="9">
        <f>(Table2[Unit_Price]*Table2[Quantity])*(Table2[Discount]/100)</f>
        <v>6570</v>
      </c>
      <c r="R3455" s="10">
        <v>59130</v>
      </c>
      <c r="S3455" s="10">
        <v>8281.68</v>
      </c>
      <c r="T3455" s="4">
        <f>Table2[Profit]/Table2[Sales]</f>
        <v>0.14005885337392188</v>
      </c>
      <c r="U3455" t="s">
        <v>20</v>
      </c>
    </row>
    <row r="3456" spans="1:21" x14ac:dyDescent="0.35">
      <c r="A3456">
        <v>13687</v>
      </c>
      <c r="B3456" s="1">
        <v>45435</v>
      </c>
      <c r="C3456" s="2">
        <f>YEAR(Table2[Order Date])</f>
        <v>2024</v>
      </c>
      <c r="D3456" s="2" t="str">
        <f>TEXT(Table2[Order Date],"mmm")</f>
        <v>May</v>
      </c>
      <c r="E3456" t="s">
        <v>6743</v>
      </c>
      <c r="F3456" t="s">
        <v>40</v>
      </c>
      <c r="G3456" t="s">
        <v>110</v>
      </c>
      <c r="H3456" t="str">
        <f>VLOOKUP(Table2[[#This Row],[City]], Table46[], 2, FALSE)</f>
        <v>Gujarat</v>
      </c>
      <c r="I3456" t="s">
        <v>86</v>
      </c>
      <c r="J3456" t="s">
        <v>90</v>
      </c>
      <c r="K3456" t="s">
        <v>6744</v>
      </c>
      <c r="L3456" s="2">
        <v>1</v>
      </c>
      <c r="M3456" s="11">
        <v>73497</v>
      </c>
      <c r="N3456" s="6">
        <v>0</v>
      </c>
      <c r="O3456" s="4">
        <f>Table2[[#This Row],[Discount]]/100</f>
        <v>0</v>
      </c>
      <c r="P3456" s="4" t="str">
        <f>IF(Table2[[#This Row],[Discount%]]=0,"No Discount",
IF(Table2[[#This Row],[Discount%]]&lt;=0.1,"Medium Discount",
IF(Table2[[#This Row],[Discount%]]&lt;=0.2,"High Discount")))</f>
        <v>No Discount</v>
      </c>
      <c r="Q3456" s="9">
        <f>(Table2[Unit_Price]*Table2[Quantity])*(Table2[Discount]/100)</f>
        <v>0</v>
      </c>
      <c r="R3456" s="10">
        <v>73497</v>
      </c>
      <c r="S3456" s="10">
        <v>9512.0400000000009</v>
      </c>
      <c r="T3456" s="4">
        <f>Table2[Profit]/Table2[Sales]</f>
        <v>0.12942079268541573</v>
      </c>
      <c r="U3456" t="s">
        <v>38</v>
      </c>
    </row>
    <row r="3457" spans="1:21" x14ac:dyDescent="0.35">
      <c r="A3457">
        <v>13688</v>
      </c>
      <c r="B3457" s="1">
        <v>45205</v>
      </c>
      <c r="C3457" s="2">
        <f>YEAR(Table2[Order Date])</f>
        <v>2023</v>
      </c>
      <c r="D3457" s="2" t="str">
        <f>TEXT(Table2[Order Date],"mmm")</f>
        <v>Oct</v>
      </c>
      <c r="E3457" t="s">
        <v>6745</v>
      </c>
      <c r="F3457" t="s">
        <v>15</v>
      </c>
      <c r="G3457" t="s">
        <v>93</v>
      </c>
      <c r="H3457" t="str">
        <f>VLOOKUP(Table2[[#This Row],[City]], Table46[], 2, FALSE)</f>
        <v>Tamil Nadu</v>
      </c>
      <c r="I3457" t="s">
        <v>75</v>
      </c>
      <c r="J3457" t="s">
        <v>307</v>
      </c>
      <c r="K3457" t="s">
        <v>6746</v>
      </c>
      <c r="L3457" s="2">
        <v>1</v>
      </c>
      <c r="M3457" s="11">
        <v>68269</v>
      </c>
      <c r="N3457" s="6">
        <v>15</v>
      </c>
      <c r="O3457" s="4">
        <f>Table2[[#This Row],[Discount]]/100</f>
        <v>0.15</v>
      </c>
      <c r="P3457" s="4" t="str">
        <f>IF(Table2[[#This Row],[Discount%]]=0,"No Discount",
IF(Table2[[#This Row],[Discount%]]&lt;=0.1,"Medium Discount",
IF(Table2[[#This Row],[Discount%]]&lt;=0.2,"High Discount")))</f>
        <v>High Discount</v>
      </c>
      <c r="Q3457" s="9">
        <f>(Table2[Unit_Price]*Table2[Quantity])*(Table2[Discount]/100)</f>
        <v>10240.35</v>
      </c>
      <c r="R3457" s="10">
        <v>58028.65</v>
      </c>
      <c r="S3457" s="10">
        <v>8718.14</v>
      </c>
      <c r="T3457" s="4">
        <f>Table2[Profit]/Table2[Sales]</f>
        <v>0.1502385459596251</v>
      </c>
      <c r="U3457" t="s">
        <v>83</v>
      </c>
    </row>
    <row r="3458" spans="1:21" x14ac:dyDescent="0.35">
      <c r="A3458">
        <v>13689</v>
      </c>
      <c r="B3458" s="1">
        <v>45252</v>
      </c>
      <c r="C3458" s="2">
        <f>YEAR(Table2[Order Date])</f>
        <v>2023</v>
      </c>
      <c r="D3458" s="2" t="str">
        <f>TEXT(Table2[Order Date],"mmm")</f>
        <v>Nov</v>
      </c>
      <c r="E3458" t="s">
        <v>6747</v>
      </c>
      <c r="F3458" t="s">
        <v>40</v>
      </c>
      <c r="G3458" t="s">
        <v>41</v>
      </c>
      <c r="H3458" t="str">
        <f>VLOOKUP(Table2[[#This Row],[City]], Table46[], 2, FALSE)</f>
        <v>Maharashtra</v>
      </c>
      <c r="I3458" t="s">
        <v>129</v>
      </c>
      <c r="J3458" t="s">
        <v>148</v>
      </c>
      <c r="K3458" t="s">
        <v>3342</v>
      </c>
      <c r="L3458" s="2">
        <v>4</v>
      </c>
      <c r="M3458" s="11">
        <v>1928</v>
      </c>
      <c r="N3458" s="6">
        <v>0</v>
      </c>
      <c r="O3458" s="4">
        <f>Table2[[#This Row],[Discount]]/100</f>
        <v>0</v>
      </c>
      <c r="P3458" s="4" t="str">
        <f>IF(Table2[[#This Row],[Discount%]]=0,"No Discount",
IF(Table2[[#This Row],[Discount%]]&lt;=0.1,"Medium Discount",
IF(Table2[[#This Row],[Discount%]]&lt;=0.2,"High Discount")))</f>
        <v>No Discount</v>
      </c>
      <c r="Q3458" s="9">
        <f>(Table2[Unit_Price]*Table2[Quantity])*(Table2[Discount]/100)</f>
        <v>0</v>
      </c>
      <c r="R3458" s="10">
        <v>7712</v>
      </c>
      <c r="S3458" s="10">
        <v>765.58</v>
      </c>
      <c r="T3458" s="4">
        <f>Table2[Profit]/Table2[Sales]</f>
        <v>9.927126556016598E-2</v>
      </c>
      <c r="U3458" t="s">
        <v>20</v>
      </c>
    </row>
    <row r="3459" spans="1:21" x14ac:dyDescent="0.35">
      <c r="A3459">
        <v>13690</v>
      </c>
      <c r="B3459" s="1">
        <v>45656</v>
      </c>
      <c r="C3459" s="2">
        <f>YEAR(Table2[Order Date])</f>
        <v>2024</v>
      </c>
      <c r="D3459" s="2" t="str">
        <f>TEXT(Table2[Order Date],"mmm")</f>
        <v>Dec</v>
      </c>
      <c r="E3459" t="s">
        <v>6748</v>
      </c>
      <c r="F3459" t="s">
        <v>28</v>
      </c>
      <c r="G3459" t="s">
        <v>35</v>
      </c>
      <c r="H3459" t="str">
        <f>VLOOKUP(Table2[[#This Row],[City]], Table46[], 2, FALSE)</f>
        <v>West Bengal</v>
      </c>
      <c r="I3459" t="s">
        <v>46</v>
      </c>
      <c r="J3459" t="s">
        <v>141</v>
      </c>
      <c r="K3459" t="s">
        <v>6749</v>
      </c>
      <c r="L3459" s="2">
        <v>3</v>
      </c>
      <c r="M3459" s="11">
        <v>7412</v>
      </c>
      <c r="N3459" s="6">
        <v>20</v>
      </c>
      <c r="O3459" s="4">
        <f>Table2[[#This Row],[Discount]]/100</f>
        <v>0.2</v>
      </c>
      <c r="P3459" s="4" t="str">
        <f>IF(Table2[[#This Row],[Discount%]]=0,"No Discount",
IF(Table2[[#This Row],[Discount%]]&lt;=0.1,"Medium Discount",
IF(Table2[[#This Row],[Discount%]]&lt;=0.2,"High Discount")))</f>
        <v>High Discount</v>
      </c>
      <c r="Q3459" s="9">
        <f>(Table2[Unit_Price]*Table2[Quantity])*(Table2[Discount]/100)</f>
        <v>4447.2</v>
      </c>
      <c r="R3459" s="10">
        <v>17788.8</v>
      </c>
      <c r="S3459" s="10">
        <v>979.48</v>
      </c>
      <c r="T3459" s="4">
        <f>Table2[Profit]/Table2[Sales]</f>
        <v>5.5061611800683578E-2</v>
      </c>
      <c r="U3459" t="s">
        <v>20</v>
      </c>
    </row>
    <row r="3460" spans="1:21" x14ac:dyDescent="0.35">
      <c r="A3460">
        <v>13691</v>
      </c>
      <c r="B3460" s="1">
        <v>45421</v>
      </c>
      <c r="C3460" s="2">
        <f>YEAR(Table2[Order Date])</f>
        <v>2024</v>
      </c>
      <c r="D3460" s="2" t="str">
        <f>TEXT(Table2[Order Date],"mmm")</f>
        <v>May</v>
      </c>
      <c r="E3460" t="s">
        <v>6750</v>
      </c>
      <c r="F3460" t="s">
        <v>22</v>
      </c>
      <c r="G3460" t="s">
        <v>23</v>
      </c>
      <c r="H3460" t="str">
        <f>VLOOKUP(Table2[[#This Row],[City]], Table46[], 2, FALSE)</f>
        <v>Delhi</v>
      </c>
      <c r="I3460" t="s">
        <v>75</v>
      </c>
      <c r="J3460" t="s">
        <v>307</v>
      </c>
      <c r="K3460" t="s">
        <v>6751</v>
      </c>
      <c r="L3460" s="2">
        <v>4</v>
      </c>
      <c r="M3460" s="11">
        <v>63180</v>
      </c>
      <c r="N3460" s="6">
        <v>20</v>
      </c>
      <c r="O3460" s="4">
        <f>Table2[[#This Row],[Discount]]/100</f>
        <v>0.2</v>
      </c>
      <c r="P3460" s="4" t="str">
        <f>IF(Table2[[#This Row],[Discount%]]=0,"No Discount",
IF(Table2[[#This Row],[Discount%]]&lt;=0.1,"Medium Discount",
IF(Table2[[#This Row],[Discount%]]&lt;=0.2,"High Discount")))</f>
        <v>High Discount</v>
      </c>
      <c r="Q3460" s="9">
        <f>(Table2[Unit_Price]*Table2[Quantity])*(Table2[Discount]/100)</f>
        <v>50544</v>
      </c>
      <c r="R3460" s="10">
        <v>202176</v>
      </c>
      <c r="S3460" s="10">
        <v>46283.34</v>
      </c>
      <c r="T3460" s="4">
        <f>Table2[Profit]/Table2[Sales]</f>
        <v>0.22892598528015193</v>
      </c>
      <c r="U3460" t="s">
        <v>83</v>
      </c>
    </row>
    <row r="3461" spans="1:21" x14ac:dyDescent="0.35">
      <c r="A3461">
        <v>13692</v>
      </c>
      <c r="B3461" s="1">
        <v>45559</v>
      </c>
      <c r="C3461" s="2">
        <f>YEAR(Table2[Order Date])</f>
        <v>2024</v>
      </c>
      <c r="D3461" s="2" t="str">
        <f>TEXT(Table2[Order Date],"mmm")</f>
        <v>Sep</v>
      </c>
      <c r="E3461" t="s">
        <v>6752</v>
      </c>
      <c r="F3461" t="s">
        <v>40</v>
      </c>
      <c r="G3461" t="s">
        <v>62</v>
      </c>
      <c r="H3461" t="str">
        <f>VLOOKUP(Table2[[#This Row],[City]], Table46[], 2, FALSE)</f>
        <v>Goa</v>
      </c>
      <c r="I3461" t="s">
        <v>96</v>
      </c>
      <c r="J3461" t="s">
        <v>97</v>
      </c>
      <c r="K3461" t="s">
        <v>706</v>
      </c>
      <c r="L3461" s="2">
        <v>5</v>
      </c>
      <c r="M3461" s="11">
        <v>40088</v>
      </c>
      <c r="N3461" s="6">
        <v>20</v>
      </c>
      <c r="O3461" s="4">
        <f>Table2[[#This Row],[Discount]]/100</f>
        <v>0.2</v>
      </c>
      <c r="P3461" s="4" t="str">
        <f>IF(Table2[[#This Row],[Discount%]]=0,"No Discount",
IF(Table2[[#This Row],[Discount%]]&lt;=0.1,"Medium Discount",
IF(Table2[[#This Row],[Discount%]]&lt;=0.2,"High Discount")))</f>
        <v>High Discount</v>
      </c>
      <c r="Q3461" s="9">
        <f>(Table2[Unit_Price]*Table2[Quantity])*(Table2[Discount]/100)</f>
        <v>40088</v>
      </c>
      <c r="R3461" s="10">
        <v>160352</v>
      </c>
      <c r="S3461" s="10">
        <v>28140.21</v>
      </c>
      <c r="T3461" s="4">
        <f>Table2[Profit]/Table2[Sales]</f>
        <v>0.17549023398523247</v>
      </c>
      <c r="U3461" t="s">
        <v>20</v>
      </c>
    </row>
    <row r="3462" spans="1:21" x14ac:dyDescent="0.35">
      <c r="A3462">
        <v>13693</v>
      </c>
      <c r="B3462" s="1">
        <v>45344</v>
      </c>
      <c r="C3462" s="2">
        <f>YEAR(Table2[Order Date])</f>
        <v>2024</v>
      </c>
      <c r="D3462" s="2" t="str">
        <f>TEXT(Table2[Order Date],"mmm")</f>
        <v>Feb</v>
      </c>
      <c r="E3462" t="s">
        <v>6753</v>
      </c>
      <c r="F3462" t="s">
        <v>15</v>
      </c>
      <c r="G3462" t="s">
        <v>174</v>
      </c>
      <c r="H3462" t="str">
        <f>VLOOKUP(Table2[[#This Row],[City]], Table46[], 2, FALSE)</f>
        <v>Tamil Nadu</v>
      </c>
      <c r="I3462" t="s">
        <v>46</v>
      </c>
      <c r="J3462" t="s">
        <v>126</v>
      </c>
      <c r="K3462" t="s">
        <v>6754</v>
      </c>
      <c r="L3462" s="2">
        <v>1</v>
      </c>
      <c r="M3462" s="11">
        <v>18654</v>
      </c>
      <c r="N3462" s="6">
        <v>15</v>
      </c>
      <c r="O3462" s="4">
        <f>Table2[[#This Row],[Discount]]/100</f>
        <v>0.15</v>
      </c>
      <c r="P3462" s="4" t="str">
        <f>IF(Table2[[#This Row],[Discount%]]=0,"No Discount",
IF(Table2[[#This Row],[Discount%]]&lt;=0.1,"Medium Discount",
IF(Table2[[#This Row],[Discount%]]&lt;=0.2,"High Discount")))</f>
        <v>High Discount</v>
      </c>
      <c r="Q3462" s="9">
        <f>(Table2[Unit_Price]*Table2[Quantity])*(Table2[Discount]/100)</f>
        <v>2798.1</v>
      </c>
      <c r="R3462" s="10">
        <v>15855.9</v>
      </c>
      <c r="S3462" s="10">
        <v>3110.47</v>
      </c>
      <c r="T3462" s="4">
        <f>Table2[Profit]/Table2[Sales]</f>
        <v>0.19617114134170877</v>
      </c>
      <c r="U3462" t="s">
        <v>72</v>
      </c>
    </row>
    <row r="3463" spans="1:21" x14ac:dyDescent="0.35">
      <c r="A3463">
        <v>13694</v>
      </c>
      <c r="B3463" s="1">
        <v>45298</v>
      </c>
      <c r="C3463" s="2">
        <f>YEAR(Table2[Order Date])</f>
        <v>2024</v>
      </c>
      <c r="D3463" s="2" t="str">
        <f>TEXT(Table2[Order Date],"mmm")</f>
        <v>Jan</v>
      </c>
      <c r="E3463" t="s">
        <v>6755</v>
      </c>
      <c r="F3463" t="s">
        <v>15</v>
      </c>
      <c r="G3463" t="s">
        <v>174</v>
      </c>
      <c r="H3463" t="str">
        <f>VLOOKUP(Table2[[#This Row],[City]], Table46[], 2, FALSE)</f>
        <v>Tamil Nadu</v>
      </c>
      <c r="I3463" t="s">
        <v>96</v>
      </c>
      <c r="J3463" t="s">
        <v>214</v>
      </c>
      <c r="K3463" t="s">
        <v>2302</v>
      </c>
      <c r="L3463" s="2">
        <v>2</v>
      </c>
      <c r="M3463" s="11">
        <v>41870</v>
      </c>
      <c r="N3463" s="6">
        <v>0</v>
      </c>
      <c r="O3463" s="4">
        <f>Table2[[#This Row],[Discount]]/100</f>
        <v>0</v>
      </c>
      <c r="P3463" s="4" t="str">
        <f>IF(Table2[[#This Row],[Discount%]]=0,"No Discount",
IF(Table2[[#This Row],[Discount%]]&lt;=0.1,"Medium Discount",
IF(Table2[[#This Row],[Discount%]]&lt;=0.2,"High Discount")))</f>
        <v>No Discount</v>
      </c>
      <c r="Q3463" s="9">
        <f>(Table2[Unit_Price]*Table2[Quantity])*(Table2[Discount]/100)</f>
        <v>0</v>
      </c>
      <c r="R3463" s="10">
        <v>83740</v>
      </c>
      <c r="S3463" s="10">
        <v>14233.88</v>
      </c>
      <c r="T3463" s="4">
        <f>Table2[Profit]/Table2[Sales]</f>
        <v>0.16997707188918079</v>
      </c>
      <c r="U3463" t="s">
        <v>33</v>
      </c>
    </row>
    <row r="3464" spans="1:21" x14ac:dyDescent="0.35">
      <c r="A3464">
        <v>13695</v>
      </c>
      <c r="B3464" s="1">
        <v>45428</v>
      </c>
      <c r="C3464" s="2">
        <f>YEAR(Table2[Order Date])</f>
        <v>2024</v>
      </c>
      <c r="D3464" s="2" t="str">
        <f>TEXT(Table2[Order Date],"mmm")</f>
        <v>May</v>
      </c>
      <c r="E3464" t="s">
        <v>6756</v>
      </c>
      <c r="F3464" t="s">
        <v>15</v>
      </c>
      <c r="G3464" t="s">
        <v>174</v>
      </c>
      <c r="H3464" t="str">
        <f>VLOOKUP(Table2[[#This Row],[City]], Table46[], 2, FALSE)</f>
        <v>Tamil Nadu</v>
      </c>
      <c r="I3464" t="s">
        <v>30</v>
      </c>
      <c r="J3464" t="s">
        <v>65</v>
      </c>
      <c r="K3464" t="s">
        <v>6757</v>
      </c>
      <c r="L3464" s="2">
        <v>4</v>
      </c>
      <c r="M3464" s="11">
        <v>52405</v>
      </c>
      <c r="N3464" s="6">
        <v>15</v>
      </c>
      <c r="O3464" s="4">
        <f>Table2[[#This Row],[Discount]]/100</f>
        <v>0.15</v>
      </c>
      <c r="P3464" s="4" t="str">
        <f>IF(Table2[[#This Row],[Discount%]]=0,"No Discount",
IF(Table2[[#This Row],[Discount%]]&lt;=0.1,"Medium Discount",
IF(Table2[[#This Row],[Discount%]]&lt;=0.2,"High Discount")))</f>
        <v>High Discount</v>
      </c>
      <c r="Q3464" s="9">
        <f>(Table2[Unit_Price]*Table2[Quantity])*(Table2[Discount]/100)</f>
        <v>31443</v>
      </c>
      <c r="R3464" s="10">
        <v>178177</v>
      </c>
      <c r="S3464" s="10">
        <v>17819.150000000001</v>
      </c>
      <c r="T3464" s="4">
        <f>Table2[Profit]/Table2[Sales]</f>
        <v>0.10000813797515955</v>
      </c>
      <c r="U3464" t="s">
        <v>83</v>
      </c>
    </row>
    <row r="3465" spans="1:21" x14ac:dyDescent="0.35">
      <c r="A3465">
        <v>13696</v>
      </c>
      <c r="B3465" s="1">
        <v>45427</v>
      </c>
      <c r="C3465" s="2">
        <f>YEAR(Table2[Order Date])</f>
        <v>2024</v>
      </c>
      <c r="D3465" s="2" t="str">
        <f>TEXT(Table2[Order Date],"mmm")</f>
        <v>May</v>
      </c>
      <c r="E3465" t="s">
        <v>6758</v>
      </c>
      <c r="F3465" t="s">
        <v>40</v>
      </c>
      <c r="G3465" t="s">
        <v>103</v>
      </c>
      <c r="H3465" t="str">
        <f>VLOOKUP(Table2[[#This Row],[City]], Table46[], 2, FALSE)</f>
        <v>Gujarat</v>
      </c>
      <c r="I3465" t="s">
        <v>24</v>
      </c>
      <c r="J3465" t="s">
        <v>36</v>
      </c>
      <c r="K3465" t="s">
        <v>1643</v>
      </c>
      <c r="L3465" s="2">
        <v>5</v>
      </c>
      <c r="M3465" s="11">
        <v>415</v>
      </c>
      <c r="N3465" s="6">
        <v>15</v>
      </c>
      <c r="O3465" s="4">
        <f>Table2[[#This Row],[Discount]]/100</f>
        <v>0.15</v>
      </c>
      <c r="P3465" s="4" t="str">
        <f>IF(Table2[[#This Row],[Discount%]]=0,"No Discount",
IF(Table2[[#This Row],[Discount%]]&lt;=0.1,"Medium Discount",
IF(Table2[[#This Row],[Discount%]]&lt;=0.2,"High Discount")))</f>
        <v>High Discount</v>
      </c>
      <c r="Q3465" s="9">
        <f>(Table2[Unit_Price]*Table2[Quantity])*(Table2[Discount]/100)</f>
        <v>311.25</v>
      </c>
      <c r="R3465" s="10">
        <v>1763.75</v>
      </c>
      <c r="S3465" s="10">
        <v>266.47000000000003</v>
      </c>
      <c r="T3465" s="4">
        <f>Table2[Profit]/Table2[Sales]</f>
        <v>0.1510815024805103</v>
      </c>
      <c r="U3465" t="s">
        <v>33</v>
      </c>
    </row>
    <row r="3466" spans="1:21" x14ac:dyDescent="0.35">
      <c r="A3466">
        <v>13697</v>
      </c>
      <c r="B3466" s="1">
        <v>45590</v>
      </c>
      <c r="C3466" s="2">
        <f>YEAR(Table2[Order Date])</f>
        <v>2024</v>
      </c>
      <c r="D3466" s="2" t="str">
        <f>TEXT(Table2[Order Date],"mmm")</f>
        <v>Oct</v>
      </c>
      <c r="E3466" t="s">
        <v>6759</v>
      </c>
      <c r="F3466" t="s">
        <v>40</v>
      </c>
      <c r="G3466" t="s">
        <v>62</v>
      </c>
      <c r="H3466" t="str">
        <f>VLOOKUP(Table2[[#This Row],[City]], Table46[], 2, FALSE)</f>
        <v>Goa</v>
      </c>
      <c r="I3466" t="s">
        <v>86</v>
      </c>
      <c r="J3466" t="s">
        <v>87</v>
      </c>
      <c r="K3466" t="s">
        <v>642</v>
      </c>
      <c r="L3466" s="2">
        <v>4</v>
      </c>
      <c r="M3466" s="11">
        <v>1942</v>
      </c>
      <c r="N3466" s="6">
        <v>5</v>
      </c>
      <c r="O3466" s="4">
        <f>Table2[[#This Row],[Discount]]/100</f>
        <v>0.05</v>
      </c>
      <c r="P3466" s="4" t="str">
        <f>IF(Table2[[#This Row],[Discount%]]=0,"No Discount",
IF(Table2[[#This Row],[Discount%]]&lt;=0.1,"Medium Discount",
IF(Table2[[#This Row],[Discount%]]&lt;=0.2,"High Discount")))</f>
        <v>Medium Discount</v>
      </c>
      <c r="Q3466" s="9">
        <f>(Table2[Unit_Price]*Table2[Quantity])*(Table2[Discount]/100)</f>
        <v>388.40000000000003</v>
      </c>
      <c r="R3466" s="10">
        <v>7379.6</v>
      </c>
      <c r="S3466" s="10">
        <v>1574.62</v>
      </c>
      <c r="T3466" s="4">
        <f>Table2[Profit]/Table2[Sales]</f>
        <v>0.21337470865629571</v>
      </c>
      <c r="U3466" t="s">
        <v>72</v>
      </c>
    </row>
    <row r="3467" spans="1:21" x14ac:dyDescent="0.35">
      <c r="A3467">
        <v>13698</v>
      </c>
      <c r="B3467" s="1">
        <v>45347</v>
      </c>
      <c r="C3467" s="2">
        <f>YEAR(Table2[Order Date])</f>
        <v>2024</v>
      </c>
      <c r="D3467" s="2" t="str">
        <f>TEXT(Table2[Order Date],"mmm")</f>
        <v>Feb</v>
      </c>
      <c r="E3467" t="s">
        <v>6760</v>
      </c>
      <c r="F3467" t="s">
        <v>22</v>
      </c>
      <c r="G3467" t="s">
        <v>167</v>
      </c>
      <c r="H3467" t="str">
        <f>VLOOKUP(Table2[[#This Row],[City]], Table46[], 2, FALSE)</f>
        <v>Punjab</v>
      </c>
      <c r="I3467" t="s">
        <v>96</v>
      </c>
      <c r="J3467" t="s">
        <v>214</v>
      </c>
      <c r="K3467" t="s">
        <v>4020</v>
      </c>
      <c r="L3467" s="2">
        <v>1</v>
      </c>
      <c r="M3467" s="11">
        <v>69900</v>
      </c>
      <c r="N3467" s="6">
        <v>10</v>
      </c>
      <c r="O3467" s="4">
        <f>Table2[[#This Row],[Discount]]/100</f>
        <v>0.1</v>
      </c>
      <c r="P3467" s="4" t="str">
        <f>IF(Table2[[#This Row],[Discount%]]=0,"No Discount",
IF(Table2[[#This Row],[Discount%]]&lt;=0.1,"Medium Discount",
IF(Table2[[#This Row],[Discount%]]&lt;=0.2,"High Discount")))</f>
        <v>Medium Discount</v>
      </c>
      <c r="Q3467" s="9">
        <f>(Table2[Unit_Price]*Table2[Quantity])*(Table2[Discount]/100)</f>
        <v>6990</v>
      </c>
      <c r="R3467" s="10">
        <v>62910</v>
      </c>
      <c r="S3467" s="10">
        <v>11827.45</v>
      </c>
      <c r="T3467" s="4">
        <f>Table2[Profit]/Table2[Sales]</f>
        <v>0.18800588141789859</v>
      </c>
      <c r="U3467" t="s">
        <v>38</v>
      </c>
    </row>
    <row r="3468" spans="1:21" x14ac:dyDescent="0.35">
      <c r="A3468">
        <v>13699</v>
      </c>
      <c r="B3468" s="1">
        <v>45254</v>
      </c>
      <c r="C3468" s="2">
        <f>YEAR(Table2[Order Date])</f>
        <v>2023</v>
      </c>
      <c r="D3468" s="2" t="str">
        <f>TEXT(Table2[Order Date],"mmm")</f>
        <v>Nov</v>
      </c>
      <c r="E3468" t="s">
        <v>6761</v>
      </c>
      <c r="F3468" t="s">
        <v>40</v>
      </c>
      <c r="G3468" t="s">
        <v>62</v>
      </c>
      <c r="H3468" t="str">
        <f>VLOOKUP(Table2[[#This Row],[City]], Table46[], 2, FALSE)</f>
        <v>Goa</v>
      </c>
      <c r="I3468" t="s">
        <v>30</v>
      </c>
      <c r="J3468" t="s">
        <v>31</v>
      </c>
      <c r="K3468" t="s">
        <v>1471</v>
      </c>
      <c r="L3468" s="2">
        <v>5</v>
      </c>
      <c r="M3468" s="11">
        <v>49840</v>
      </c>
      <c r="N3468" s="6">
        <v>15</v>
      </c>
      <c r="O3468" s="4">
        <f>Table2[[#This Row],[Discount]]/100</f>
        <v>0.15</v>
      </c>
      <c r="P3468" s="4" t="str">
        <f>IF(Table2[[#This Row],[Discount%]]=0,"No Discount",
IF(Table2[[#This Row],[Discount%]]&lt;=0.1,"Medium Discount",
IF(Table2[[#This Row],[Discount%]]&lt;=0.2,"High Discount")))</f>
        <v>High Discount</v>
      </c>
      <c r="Q3468" s="9">
        <f>(Table2[Unit_Price]*Table2[Quantity])*(Table2[Discount]/100)</f>
        <v>37380</v>
      </c>
      <c r="R3468" s="10">
        <v>211820</v>
      </c>
      <c r="S3468" s="10">
        <v>13989.73</v>
      </c>
      <c r="T3468" s="4">
        <f>Table2[Profit]/Table2[Sales]</f>
        <v>6.604536870928146E-2</v>
      </c>
      <c r="U3468" t="s">
        <v>83</v>
      </c>
    </row>
    <row r="3469" spans="1:21" x14ac:dyDescent="0.35">
      <c r="A3469">
        <v>13700</v>
      </c>
      <c r="B3469" s="1">
        <v>45502</v>
      </c>
      <c r="C3469" s="2">
        <f>YEAR(Table2[Order Date])</f>
        <v>2024</v>
      </c>
      <c r="D3469" s="2" t="str">
        <f>TEXT(Table2[Order Date],"mmm")</f>
        <v>Jul</v>
      </c>
      <c r="E3469" t="s">
        <v>6762</v>
      </c>
      <c r="F3469" t="s">
        <v>40</v>
      </c>
      <c r="G3469" t="s">
        <v>41</v>
      </c>
      <c r="H3469" t="str">
        <f>VLOOKUP(Table2[[#This Row],[City]], Table46[], 2, FALSE)</f>
        <v>Maharashtra</v>
      </c>
      <c r="I3469" t="s">
        <v>24</v>
      </c>
      <c r="J3469" t="s">
        <v>25</v>
      </c>
      <c r="K3469" t="s">
        <v>3680</v>
      </c>
      <c r="L3469" s="2">
        <v>2</v>
      </c>
      <c r="M3469" s="11">
        <v>38970</v>
      </c>
      <c r="N3469" s="6">
        <v>0</v>
      </c>
      <c r="O3469" s="4">
        <f>Table2[[#This Row],[Discount]]/100</f>
        <v>0</v>
      </c>
      <c r="P3469" s="4" t="str">
        <f>IF(Table2[[#This Row],[Discount%]]=0,"No Discount",
IF(Table2[[#This Row],[Discount%]]&lt;=0.1,"Medium Discount",
IF(Table2[[#This Row],[Discount%]]&lt;=0.2,"High Discount")))</f>
        <v>No Discount</v>
      </c>
      <c r="Q3469" s="9">
        <f>(Table2[Unit_Price]*Table2[Quantity])*(Table2[Discount]/100)</f>
        <v>0</v>
      </c>
      <c r="R3469" s="10">
        <v>77940</v>
      </c>
      <c r="S3469" s="10">
        <v>11710.67</v>
      </c>
      <c r="T3469" s="4">
        <f>Table2[Profit]/Table2[Sales]</f>
        <v>0.1502523736207339</v>
      </c>
      <c r="U3469" t="s">
        <v>20</v>
      </c>
    </row>
    <row r="3470" spans="1:21" x14ac:dyDescent="0.35">
      <c r="A3470">
        <v>13702</v>
      </c>
      <c r="B3470" s="1">
        <v>45524</v>
      </c>
      <c r="C3470" s="2">
        <f>YEAR(Table2[Order Date])</f>
        <v>2024</v>
      </c>
      <c r="D3470" s="2" t="str">
        <f>TEXT(Table2[Order Date],"mmm")</f>
        <v>Aug</v>
      </c>
      <c r="E3470" t="s">
        <v>6763</v>
      </c>
      <c r="F3470" t="s">
        <v>40</v>
      </c>
      <c r="G3470" t="s">
        <v>103</v>
      </c>
      <c r="H3470" t="str">
        <f>VLOOKUP(Table2[[#This Row],[City]], Table46[], 2, FALSE)</f>
        <v>Gujarat</v>
      </c>
      <c r="I3470" t="s">
        <v>75</v>
      </c>
      <c r="J3470" t="s">
        <v>76</v>
      </c>
      <c r="K3470" t="s">
        <v>6764</v>
      </c>
      <c r="L3470" s="2">
        <v>5</v>
      </c>
      <c r="M3470" s="11">
        <v>49092</v>
      </c>
      <c r="N3470" s="6">
        <v>15</v>
      </c>
      <c r="O3470" s="4">
        <f>Table2[[#This Row],[Discount]]/100</f>
        <v>0.15</v>
      </c>
      <c r="P3470" s="4" t="str">
        <f>IF(Table2[[#This Row],[Discount%]]=0,"No Discount",
IF(Table2[[#This Row],[Discount%]]&lt;=0.1,"Medium Discount",
IF(Table2[[#This Row],[Discount%]]&lt;=0.2,"High Discount")))</f>
        <v>High Discount</v>
      </c>
      <c r="Q3470" s="9">
        <f>(Table2[Unit_Price]*Table2[Quantity])*(Table2[Discount]/100)</f>
        <v>36819</v>
      </c>
      <c r="R3470" s="10">
        <v>208641</v>
      </c>
      <c r="S3470" s="10">
        <v>51897.06</v>
      </c>
      <c r="T3470" s="4">
        <f>Table2[Profit]/Table2[Sales]</f>
        <v>0.24873855090801902</v>
      </c>
      <c r="U3470" t="s">
        <v>33</v>
      </c>
    </row>
    <row r="3471" spans="1:21" x14ac:dyDescent="0.35">
      <c r="A3471">
        <v>13703</v>
      </c>
      <c r="B3471" s="1">
        <v>45594</v>
      </c>
      <c r="C3471" s="2">
        <f>YEAR(Table2[Order Date])</f>
        <v>2024</v>
      </c>
      <c r="D3471" s="2" t="str">
        <f>TEXT(Table2[Order Date],"mmm")</f>
        <v>Oct</v>
      </c>
      <c r="E3471" t="s">
        <v>6765</v>
      </c>
      <c r="F3471" t="s">
        <v>22</v>
      </c>
      <c r="G3471" t="s">
        <v>167</v>
      </c>
      <c r="H3471" t="str">
        <f>VLOOKUP(Table2[[#This Row],[City]], Table46[], 2, FALSE)</f>
        <v>Punjab</v>
      </c>
      <c r="I3471" t="s">
        <v>96</v>
      </c>
      <c r="J3471" t="s">
        <v>156</v>
      </c>
      <c r="K3471" t="s">
        <v>640</v>
      </c>
      <c r="L3471" s="2">
        <v>2</v>
      </c>
      <c r="M3471" s="11">
        <v>31000</v>
      </c>
      <c r="N3471" s="6">
        <v>15</v>
      </c>
      <c r="O3471" s="4">
        <f>Table2[[#This Row],[Discount]]/100</f>
        <v>0.15</v>
      </c>
      <c r="P3471" s="4" t="str">
        <f>IF(Table2[[#This Row],[Discount%]]=0,"No Discount",
IF(Table2[[#This Row],[Discount%]]&lt;=0.1,"Medium Discount",
IF(Table2[[#This Row],[Discount%]]&lt;=0.2,"High Discount")))</f>
        <v>High Discount</v>
      </c>
      <c r="Q3471" s="9">
        <f>(Table2[Unit_Price]*Table2[Quantity])*(Table2[Discount]/100)</f>
        <v>9300</v>
      </c>
      <c r="R3471" s="10">
        <v>52700</v>
      </c>
      <c r="S3471" s="10">
        <v>3826.37</v>
      </c>
      <c r="T3471" s="4">
        <f>Table2[Profit]/Table2[Sales]</f>
        <v>7.2606641366223912E-2</v>
      </c>
      <c r="U3471" t="s">
        <v>83</v>
      </c>
    </row>
    <row r="3472" spans="1:21" x14ac:dyDescent="0.35">
      <c r="A3472">
        <v>13704</v>
      </c>
      <c r="B3472" s="1">
        <v>45850</v>
      </c>
      <c r="C3472" s="2">
        <f>YEAR(Table2[Order Date])</f>
        <v>2025</v>
      </c>
      <c r="D3472" s="2" t="str">
        <f>TEXT(Table2[Order Date],"mmm")</f>
        <v>Jul</v>
      </c>
      <c r="E3472" t="s">
        <v>6766</v>
      </c>
      <c r="F3472" t="s">
        <v>22</v>
      </c>
      <c r="G3472" t="s">
        <v>58</v>
      </c>
      <c r="H3472" t="str">
        <f>VLOOKUP(Table2[[#This Row],[City]], Table46[], 2, FALSE)</f>
        <v>Rajashtan</v>
      </c>
      <c r="I3472" t="s">
        <v>69</v>
      </c>
      <c r="J3472" t="s">
        <v>115</v>
      </c>
      <c r="K3472" t="s">
        <v>6767</v>
      </c>
      <c r="L3472" s="2">
        <v>5</v>
      </c>
      <c r="M3472" s="11">
        <v>74143</v>
      </c>
      <c r="N3472" s="6">
        <v>5</v>
      </c>
      <c r="O3472" s="4">
        <f>Table2[[#This Row],[Discount]]/100</f>
        <v>0.05</v>
      </c>
      <c r="P3472" s="4" t="str">
        <f>IF(Table2[[#This Row],[Discount%]]=0,"No Discount",
IF(Table2[[#This Row],[Discount%]]&lt;=0.1,"Medium Discount",
IF(Table2[[#This Row],[Discount%]]&lt;=0.2,"High Discount")))</f>
        <v>Medium Discount</v>
      </c>
      <c r="Q3472" s="9">
        <f>(Table2[Unit_Price]*Table2[Quantity])*(Table2[Discount]/100)</f>
        <v>18535.75</v>
      </c>
      <c r="R3472" s="10">
        <v>352179.25</v>
      </c>
      <c r="S3472" s="10">
        <v>71866.559999999998</v>
      </c>
      <c r="T3472" s="4">
        <f>Table2[Profit]/Table2[Sales]</f>
        <v>0.20406244831289747</v>
      </c>
      <c r="U3472" t="s">
        <v>72</v>
      </c>
    </row>
    <row r="3473" spans="1:21" x14ac:dyDescent="0.35">
      <c r="A3473">
        <v>13705</v>
      </c>
      <c r="B3473" s="1">
        <v>45441</v>
      </c>
      <c r="C3473" s="2">
        <f>YEAR(Table2[Order Date])</f>
        <v>2024</v>
      </c>
      <c r="D3473" s="2" t="str">
        <f>TEXT(Table2[Order Date],"mmm")</f>
        <v>May</v>
      </c>
      <c r="E3473" t="s">
        <v>6768</v>
      </c>
      <c r="F3473" t="s">
        <v>40</v>
      </c>
      <c r="G3473" t="s">
        <v>110</v>
      </c>
      <c r="H3473" t="str">
        <f>VLOOKUP(Table2[[#This Row],[City]], Table46[], 2, FALSE)</f>
        <v>Gujarat</v>
      </c>
      <c r="I3473" t="s">
        <v>17</v>
      </c>
      <c r="J3473" t="s">
        <v>111</v>
      </c>
      <c r="K3473" t="s">
        <v>273</v>
      </c>
      <c r="L3473" s="2">
        <v>5</v>
      </c>
      <c r="M3473" s="11">
        <v>75345</v>
      </c>
      <c r="N3473" s="6">
        <v>0</v>
      </c>
      <c r="O3473" s="4">
        <f>Table2[[#This Row],[Discount]]/100</f>
        <v>0</v>
      </c>
      <c r="P3473" s="4" t="str">
        <f>IF(Table2[[#This Row],[Discount%]]=0,"No Discount",
IF(Table2[[#This Row],[Discount%]]&lt;=0.1,"Medium Discount",
IF(Table2[[#This Row],[Discount%]]&lt;=0.2,"High Discount")))</f>
        <v>No Discount</v>
      </c>
      <c r="Q3473" s="9">
        <f>(Table2[Unit_Price]*Table2[Quantity])*(Table2[Discount]/100)</f>
        <v>0</v>
      </c>
      <c r="R3473" s="10">
        <v>376725</v>
      </c>
      <c r="S3473" s="10">
        <v>19604.939999999999</v>
      </c>
      <c r="T3473" s="4">
        <f>Table2[Profit]/Table2[Sales]</f>
        <v>5.2040453912004778E-2</v>
      </c>
      <c r="U3473" t="s">
        <v>33</v>
      </c>
    </row>
    <row r="3474" spans="1:21" x14ac:dyDescent="0.35">
      <c r="A3474">
        <v>13706</v>
      </c>
      <c r="B3474" s="1">
        <v>45594</v>
      </c>
      <c r="C3474" s="2">
        <f>YEAR(Table2[Order Date])</f>
        <v>2024</v>
      </c>
      <c r="D3474" s="2" t="str">
        <f>TEXT(Table2[Order Date],"mmm")</f>
        <v>Oct</v>
      </c>
      <c r="E3474" t="s">
        <v>6769</v>
      </c>
      <c r="F3474" t="s">
        <v>40</v>
      </c>
      <c r="G3474" t="s">
        <v>62</v>
      </c>
      <c r="H3474" t="str">
        <f>VLOOKUP(Table2[[#This Row],[City]], Table46[], 2, FALSE)</f>
        <v>Goa</v>
      </c>
      <c r="I3474" t="s">
        <v>96</v>
      </c>
      <c r="J3474" t="s">
        <v>156</v>
      </c>
      <c r="K3474" t="s">
        <v>6770</v>
      </c>
      <c r="L3474" s="2">
        <v>3</v>
      </c>
      <c r="M3474" s="11">
        <v>35778</v>
      </c>
      <c r="N3474" s="6">
        <v>10</v>
      </c>
      <c r="O3474" s="4">
        <f>Table2[[#This Row],[Discount]]/100</f>
        <v>0.1</v>
      </c>
      <c r="P3474" s="4" t="str">
        <f>IF(Table2[[#This Row],[Discount%]]=0,"No Discount",
IF(Table2[[#This Row],[Discount%]]&lt;=0.1,"Medium Discount",
IF(Table2[[#This Row],[Discount%]]&lt;=0.2,"High Discount")))</f>
        <v>Medium Discount</v>
      </c>
      <c r="Q3474" s="9">
        <f>(Table2[Unit_Price]*Table2[Quantity])*(Table2[Discount]/100)</f>
        <v>10733.400000000001</v>
      </c>
      <c r="R3474" s="10">
        <v>96600.6</v>
      </c>
      <c r="S3474" s="10">
        <v>13506.63</v>
      </c>
      <c r="T3474" s="4">
        <f>Table2[Profit]/Table2[Sales]</f>
        <v>0.13981931789243543</v>
      </c>
      <c r="U3474" t="s">
        <v>38</v>
      </c>
    </row>
    <row r="3475" spans="1:21" x14ac:dyDescent="0.35">
      <c r="A3475">
        <v>13707</v>
      </c>
      <c r="B3475" s="1">
        <v>45435</v>
      </c>
      <c r="C3475" s="2">
        <f>YEAR(Table2[Order Date])</f>
        <v>2024</v>
      </c>
      <c r="D3475" s="2" t="str">
        <f>TEXT(Table2[Order Date],"mmm")</f>
        <v>May</v>
      </c>
      <c r="E3475" t="s">
        <v>6771</v>
      </c>
      <c r="F3475" t="s">
        <v>40</v>
      </c>
      <c r="G3475" t="s">
        <v>50</v>
      </c>
      <c r="H3475" t="str">
        <f>VLOOKUP(Table2[[#This Row],[City]], Table46[], 2, FALSE)</f>
        <v>Maharashtra</v>
      </c>
      <c r="I3475" t="s">
        <v>129</v>
      </c>
      <c r="J3475" t="s">
        <v>159</v>
      </c>
      <c r="K3475" t="s">
        <v>6772</v>
      </c>
      <c r="L3475" s="2">
        <v>3</v>
      </c>
      <c r="M3475" s="11">
        <v>16153</v>
      </c>
      <c r="N3475" s="6">
        <v>20</v>
      </c>
      <c r="O3475" s="4">
        <f>Table2[[#This Row],[Discount]]/100</f>
        <v>0.2</v>
      </c>
      <c r="P3475" s="4" t="str">
        <f>IF(Table2[[#This Row],[Discount%]]=0,"No Discount",
IF(Table2[[#This Row],[Discount%]]&lt;=0.1,"Medium Discount",
IF(Table2[[#This Row],[Discount%]]&lt;=0.2,"High Discount")))</f>
        <v>High Discount</v>
      </c>
      <c r="Q3475" s="9">
        <f>(Table2[Unit_Price]*Table2[Quantity])*(Table2[Discount]/100)</f>
        <v>9691.8000000000011</v>
      </c>
      <c r="R3475" s="10">
        <v>38767.199999999997</v>
      </c>
      <c r="S3475" s="10">
        <v>6541.99</v>
      </c>
      <c r="T3475" s="4">
        <f>Table2[Profit]/Table2[Sales]</f>
        <v>0.16875064487504901</v>
      </c>
      <c r="U3475" t="s">
        <v>83</v>
      </c>
    </row>
    <row r="3476" spans="1:21" x14ac:dyDescent="0.35">
      <c r="A3476">
        <v>13708</v>
      </c>
      <c r="B3476" s="1">
        <v>45877</v>
      </c>
      <c r="C3476" s="2">
        <f>YEAR(Table2[Order Date])</f>
        <v>2025</v>
      </c>
      <c r="D3476" s="2" t="str">
        <f>TEXT(Table2[Order Date],"mmm")</f>
        <v>Aug</v>
      </c>
      <c r="E3476" t="s">
        <v>6773</v>
      </c>
      <c r="F3476" t="s">
        <v>15</v>
      </c>
      <c r="G3476" t="s">
        <v>147</v>
      </c>
      <c r="H3476" t="str">
        <f>VLOOKUP(Table2[[#This Row],[City]], Table46[], 2, FALSE)</f>
        <v>Kerala</v>
      </c>
      <c r="I3476" t="s">
        <v>75</v>
      </c>
      <c r="J3476" t="s">
        <v>76</v>
      </c>
      <c r="K3476" t="s">
        <v>6774</v>
      </c>
      <c r="L3476" s="2">
        <v>4</v>
      </c>
      <c r="M3476" s="11">
        <v>57420</v>
      </c>
      <c r="N3476" s="6">
        <v>10</v>
      </c>
      <c r="O3476" s="4">
        <f>Table2[[#This Row],[Discount]]/100</f>
        <v>0.1</v>
      </c>
      <c r="P3476" s="4" t="str">
        <f>IF(Table2[[#This Row],[Discount%]]=0,"No Discount",
IF(Table2[[#This Row],[Discount%]]&lt;=0.1,"Medium Discount",
IF(Table2[[#This Row],[Discount%]]&lt;=0.2,"High Discount")))</f>
        <v>Medium Discount</v>
      </c>
      <c r="Q3476" s="9">
        <f>(Table2[Unit_Price]*Table2[Quantity])*(Table2[Discount]/100)</f>
        <v>22968</v>
      </c>
      <c r="R3476" s="10">
        <v>206712</v>
      </c>
      <c r="S3476" s="10">
        <v>13285.27</v>
      </c>
      <c r="T3476" s="4">
        <f>Table2[Profit]/Table2[Sales]</f>
        <v>6.426946669762762E-2</v>
      </c>
      <c r="U3476" t="s">
        <v>38</v>
      </c>
    </row>
    <row r="3477" spans="1:21" x14ac:dyDescent="0.35">
      <c r="A3477">
        <v>13709</v>
      </c>
      <c r="B3477" s="1">
        <v>45788</v>
      </c>
      <c r="C3477" s="2">
        <f>YEAR(Table2[Order Date])</f>
        <v>2025</v>
      </c>
      <c r="D3477" s="2" t="str">
        <f>TEXT(Table2[Order Date],"mmm")</f>
        <v>May</v>
      </c>
      <c r="E3477" t="s">
        <v>6775</v>
      </c>
      <c r="F3477" t="s">
        <v>22</v>
      </c>
      <c r="G3477" t="s">
        <v>54</v>
      </c>
      <c r="H3477" t="str">
        <f>VLOOKUP(Table2[[#This Row],[City]], Table46[], 2, FALSE)</f>
        <v>Uttar Pradesh</v>
      </c>
      <c r="I3477" t="s">
        <v>17</v>
      </c>
      <c r="J3477" t="s">
        <v>55</v>
      </c>
      <c r="K3477" t="s">
        <v>6776</v>
      </c>
      <c r="L3477" s="2">
        <v>2</v>
      </c>
      <c r="M3477" s="11">
        <v>52157</v>
      </c>
      <c r="N3477" s="6">
        <v>15</v>
      </c>
      <c r="O3477" s="4">
        <f>Table2[[#This Row],[Discount]]/100</f>
        <v>0.15</v>
      </c>
      <c r="P3477" s="4" t="str">
        <f>IF(Table2[[#This Row],[Discount%]]=0,"No Discount",
IF(Table2[[#This Row],[Discount%]]&lt;=0.1,"Medium Discount",
IF(Table2[[#This Row],[Discount%]]&lt;=0.2,"High Discount")))</f>
        <v>High Discount</v>
      </c>
      <c r="Q3477" s="9">
        <f>(Table2[Unit_Price]*Table2[Quantity])*(Table2[Discount]/100)</f>
        <v>15647.099999999999</v>
      </c>
      <c r="R3477" s="10">
        <v>88666.9</v>
      </c>
      <c r="S3477" s="10">
        <v>5256.74</v>
      </c>
      <c r="T3477" s="4">
        <f>Table2[Profit]/Table2[Sales]</f>
        <v>5.9286385336579941E-2</v>
      </c>
      <c r="U3477" t="s">
        <v>20</v>
      </c>
    </row>
    <row r="3478" spans="1:21" x14ac:dyDescent="0.35">
      <c r="A3478">
        <v>13710</v>
      </c>
      <c r="B3478" s="1">
        <v>45724</v>
      </c>
      <c r="C3478" s="2">
        <f>YEAR(Table2[Order Date])</f>
        <v>2025</v>
      </c>
      <c r="D3478" s="2" t="str">
        <f>TEXT(Table2[Order Date],"mmm")</f>
        <v>Mar</v>
      </c>
      <c r="E3478" t="s">
        <v>6777</v>
      </c>
      <c r="F3478" t="s">
        <v>22</v>
      </c>
      <c r="G3478" t="s">
        <v>58</v>
      </c>
      <c r="H3478" t="str">
        <f>VLOOKUP(Table2[[#This Row],[City]], Table46[], 2, FALSE)</f>
        <v>Rajashtan</v>
      </c>
      <c r="I3478" t="s">
        <v>46</v>
      </c>
      <c r="J3478" t="s">
        <v>126</v>
      </c>
      <c r="K3478" t="s">
        <v>6778</v>
      </c>
      <c r="L3478" s="2">
        <v>5</v>
      </c>
      <c r="M3478" s="11">
        <v>67845</v>
      </c>
      <c r="N3478" s="6">
        <v>15</v>
      </c>
      <c r="O3478" s="4">
        <f>Table2[[#This Row],[Discount]]/100</f>
        <v>0.15</v>
      </c>
      <c r="P3478" s="4" t="str">
        <f>IF(Table2[[#This Row],[Discount%]]=0,"No Discount",
IF(Table2[[#This Row],[Discount%]]&lt;=0.1,"Medium Discount",
IF(Table2[[#This Row],[Discount%]]&lt;=0.2,"High Discount")))</f>
        <v>High Discount</v>
      </c>
      <c r="Q3478" s="9">
        <f>(Table2[Unit_Price]*Table2[Quantity])*(Table2[Discount]/100)</f>
        <v>50883.75</v>
      </c>
      <c r="R3478" s="10">
        <v>288341.25</v>
      </c>
      <c r="S3478" s="10">
        <v>38370.6</v>
      </c>
      <c r="T3478" s="4">
        <f>Table2[Profit]/Table2[Sales]</f>
        <v>0.1330735716793903</v>
      </c>
      <c r="U3478" t="s">
        <v>83</v>
      </c>
    </row>
    <row r="3479" spans="1:21" x14ac:dyDescent="0.35">
      <c r="A3479">
        <v>13711</v>
      </c>
      <c r="B3479" s="1">
        <v>45817</v>
      </c>
      <c r="C3479" s="2">
        <f>YEAR(Table2[Order Date])</f>
        <v>2025</v>
      </c>
      <c r="D3479" s="2" t="str">
        <f>TEXT(Table2[Order Date],"mmm")</f>
        <v>Jun</v>
      </c>
      <c r="E3479" t="s">
        <v>6779</v>
      </c>
      <c r="F3479" t="s">
        <v>28</v>
      </c>
      <c r="G3479" t="s">
        <v>144</v>
      </c>
      <c r="H3479" t="str">
        <f>VLOOKUP(Table2[[#This Row],[City]], Table46[], 2, FALSE)</f>
        <v>Assam</v>
      </c>
      <c r="I3479" t="s">
        <v>86</v>
      </c>
      <c r="J3479" t="s">
        <v>171</v>
      </c>
      <c r="K3479" t="s">
        <v>6780</v>
      </c>
      <c r="L3479" s="2">
        <v>5</v>
      </c>
      <c r="M3479" s="11">
        <v>3159</v>
      </c>
      <c r="N3479" s="6">
        <v>5</v>
      </c>
      <c r="O3479" s="4">
        <f>Table2[[#This Row],[Discount]]/100</f>
        <v>0.05</v>
      </c>
      <c r="P3479" s="4" t="str">
        <f>IF(Table2[[#This Row],[Discount%]]=0,"No Discount",
IF(Table2[[#This Row],[Discount%]]&lt;=0.1,"Medium Discount",
IF(Table2[[#This Row],[Discount%]]&lt;=0.2,"High Discount")))</f>
        <v>Medium Discount</v>
      </c>
      <c r="Q3479" s="9">
        <f>(Table2[Unit_Price]*Table2[Quantity])*(Table2[Discount]/100)</f>
        <v>789.75</v>
      </c>
      <c r="R3479" s="10">
        <v>15005.25</v>
      </c>
      <c r="S3479" s="10">
        <v>3290.52</v>
      </c>
      <c r="T3479" s="4">
        <f>Table2[Profit]/Table2[Sales]</f>
        <v>0.21929124806317787</v>
      </c>
      <c r="U3479" t="s">
        <v>72</v>
      </c>
    </row>
    <row r="3480" spans="1:21" x14ac:dyDescent="0.35">
      <c r="A3480">
        <v>13712</v>
      </c>
      <c r="B3480" s="1">
        <v>45836</v>
      </c>
      <c r="C3480" s="2">
        <f>YEAR(Table2[Order Date])</f>
        <v>2025</v>
      </c>
      <c r="D3480" s="2" t="str">
        <f>TEXT(Table2[Order Date],"mmm")</f>
        <v>Jun</v>
      </c>
      <c r="E3480" t="s">
        <v>6781</v>
      </c>
      <c r="F3480" t="s">
        <v>22</v>
      </c>
      <c r="G3480" t="s">
        <v>167</v>
      </c>
      <c r="H3480" t="str">
        <f>VLOOKUP(Table2[[#This Row],[City]], Table46[], 2, FALSE)</f>
        <v>Punjab</v>
      </c>
      <c r="I3480" t="s">
        <v>75</v>
      </c>
      <c r="J3480" t="s">
        <v>307</v>
      </c>
      <c r="K3480" t="s">
        <v>1070</v>
      </c>
      <c r="L3480" s="2">
        <v>2</v>
      </c>
      <c r="M3480" s="11">
        <v>79820</v>
      </c>
      <c r="N3480" s="6">
        <v>20</v>
      </c>
      <c r="O3480" s="4">
        <f>Table2[[#This Row],[Discount]]/100</f>
        <v>0.2</v>
      </c>
      <c r="P3480" s="4" t="str">
        <f>IF(Table2[[#This Row],[Discount%]]=0,"No Discount",
IF(Table2[[#This Row],[Discount%]]&lt;=0.1,"Medium Discount",
IF(Table2[[#This Row],[Discount%]]&lt;=0.2,"High Discount")))</f>
        <v>High Discount</v>
      </c>
      <c r="Q3480" s="9">
        <f>(Table2[Unit_Price]*Table2[Quantity])*(Table2[Discount]/100)</f>
        <v>31928</v>
      </c>
      <c r="R3480" s="10">
        <v>127712</v>
      </c>
      <c r="S3480" s="10">
        <v>20794.830000000002</v>
      </c>
      <c r="T3480" s="4">
        <f>Table2[Profit]/Table2[Sales]</f>
        <v>0.16282596780255576</v>
      </c>
      <c r="U3480" t="s">
        <v>72</v>
      </c>
    </row>
    <row r="3481" spans="1:21" x14ac:dyDescent="0.35">
      <c r="A3481">
        <v>13713</v>
      </c>
      <c r="B3481" s="1">
        <v>45533</v>
      </c>
      <c r="C3481" s="2">
        <f>YEAR(Table2[Order Date])</f>
        <v>2024</v>
      </c>
      <c r="D3481" s="2" t="str">
        <f>TEXT(Table2[Order Date],"mmm")</f>
        <v>Aug</v>
      </c>
      <c r="E3481" t="s">
        <v>6782</v>
      </c>
      <c r="F3481" t="s">
        <v>40</v>
      </c>
      <c r="G3481" t="s">
        <v>62</v>
      </c>
      <c r="H3481" t="str">
        <f>VLOOKUP(Table2[[#This Row],[City]], Table46[], 2, FALSE)</f>
        <v>Goa</v>
      </c>
      <c r="I3481" t="s">
        <v>17</v>
      </c>
      <c r="J3481" t="s">
        <v>291</v>
      </c>
      <c r="K3481" t="s">
        <v>6783</v>
      </c>
      <c r="L3481" s="2">
        <v>3</v>
      </c>
      <c r="M3481" s="11">
        <v>40774</v>
      </c>
      <c r="N3481" s="6">
        <v>10</v>
      </c>
      <c r="O3481" s="4">
        <f>Table2[[#This Row],[Discount]]/100</f>
        <v>0.1</v>
      </c>
      <c r="P3481" s="4" t="str">
        <f>IF(Table2[[#This Row],[Discount%]]=0,"No Discount",
IF(Table2[[#This Row],[Discount%]]&lt;=0.1,"Medium Discount",
IF(Table2[[#This Row],[Discount%]]&lt;=0.2,"High Discount")))</f>
        <v>Medium Discount</v>
      </c>
      <c r="Q3481" s="9">
        <f>(Table2[Unit_Price]*Table2[Quantity])*(Table2[Discount]/100)</f>
        <v>12232.2</v>
      </c>
      <c r="R3481" s="10">
        <v>110089.8</v>
      </c>
      <c r="S3481" s="10">
        <v>21419.65</v>
      </c>
      <c r="T3481" s="4">
        <f>Table2[Profit]/Table2[Sales]</f>
        <v>0.1945652549100825</v>
      </c>
      <c r="U3481" t="s">
        <v>83</v>
      </c>
    </row>
    <row r="3482" spans="1:21" x14ac:dyDescent="0.35">
      <c r="A3482">
        <v>13714</v>
      </c>
      <c r="B3482" s="1">
        <v>45669</v>
      </c>
      <c r="C3482" s="2">
        <f>YEAR(Table2[Order Date])</f>
        <v>2025</v>
      </c>
      <c r="D3482" s="2" t="str">
        <f>TEXT(Table2[Order Date],"mmm")</f>
        <v>Jan</v>
      </c>
      <c r="E3482" t="s">
        <v>6784</v>
      </c>
      <c r="F3482" t="s">
        <v>22</v>
      </c>
      <c r="G3482" t="s">
        <v>167</v>
      </c>
      <c r="H3482" t="str">
        <f>VLOOKUP(Table2[[#This Row],[City]], Table46[], 2, FALSE)</f>
        <v>Punjab</v>
      </c>
      <c r="I3482" t="s">
        <v>86</v>
      </c>
      <c r="J3482" t="s">
        <v>171</v>
      </c>
      <c r="K3482" t="s">
        <v>3531</v>
      </c>
      <c r="L3482" s="2">
        <v>2</v>
      </c>
      <c r="M3482" s="11">
        <v>8861</v>
      </c>
      <c r="N3482" s="6">
        <v>20</v>
      </c>
      <c r="O3482" s="4">
        <f>Table2[[#This Row],[Discount]]/100</f>
        <v>0.2</v>
      </c>
      <c r="P3482" s="4" t="str">
        <f>IF(Table2[[#This Row],[Discount%]]=0,"No Discount",
IF(Table2[[#This Row],[Discount%]]&lt;=0.1,"Medium Discount",
IF(Table2[[#This Row],[Discount%]]&lt;=0.2,"High Discount")))</f>
        <v>High Discount</v>
      </c>
      <c r="Q3482" s="9">
        <f>(Table2[Unit_Price]*Table2[Quantity])*(Table2[Discount]/100)</f>
        <v>3544.4</v>
      </c>
      <c r="R3482" s="10">
        <v>14177.6</v>
      </c>
      <c r="S3482" s="10">
        <v>1093.5</v>
      </c>
      <c r="T3482" s="4">
        <f>Table2[Profit]/Table2[Sales]</f>
        <v>7.7128710077869311E-2</v>
      </c>
      <c r="U3482" t="s">
        <v>20</v>
      </c>
    </row>
    <row r="3483" spans="1:21" x14ac:dyDescent="0.35">
      <c r="A3483">
        <v>13715</v>
      </c>
      <c r="B3483" s="1">
        <v>45695</v>
      </c>
      <c r="C3483" s="2">
        <f>YEAR(Table2[Order Date])</f>
        <v>2025</v>
      </c>
      <c r="D3483" s="2" t="str">
        <f>TEXT(Table2[Order Date],"mmm")</f>
        <v>Feb</v>
      </c>
      <c r="E3483" t="s">
        <v>6785</v>
      </c>
      <c r="F3483" t="s">
        <v>40</v>
      </c>
      <c r="G3483" t="s">
        <v>41</v>
      </c>
      <c r="H3483" t="str">
        <f>VLOOKUP(Table2[[#This Row],[City]], Table46[], 2, FALSE)</f>
        <v>Maharashtra</v>
      </c>
      <c r="I3483" t="s">
        <v>46</v>
      </c>
      <c r="J3483" t="s">
        <v>141</v>
      </c>
      <c r="K3483" t="s">
        <v>6786</v>
      </c>
      <c r="L3483" s="2">
        <v>2</v>
      </c>
      <c r="M3483" s="11">
        <v>54475</v>
      </c>
      <c r="N3483" s="6">
        <v>15</v>
      </c>
      <c r="O3483" s="4">
        <f>Table2[[#This Row],[Discount]]/100</f>
        <v>0.15</v>
      </c>
      <c r="P3483" s="4" t="str">
        <f>IF(Table2[[#This Row],[Discount%]]=0,"No Discount",
IF(Table2[[#This Row],[Discount%]]&lt;=0.1,"Medium Discount",
IF(Table2[[#This Row],[Discount%]]&lt;=0.2,"High Discount")))</f>
        <v>High Discount</v>
      </c>
      <c r="Q3483" s="9">
        <f>(Table2[Unit_Price]*Table2[Quantity])*(Table2[Discount]/100)</f>
        <v>16342.5</v>
      </c>
      <c r="R3483" s="10">
        <v>92607.5</v>
      </c>
      <c r="S3483" s="10">
        <v>9284.56</v>
      </c>
      <c r="T3483" s="4">
        <f>Table2[Profit]/Table2[Sales]</f>
        <v>0.10025710660583645</v>
      </c>
      <c r="U3483" t="s">
        <v>72</v>
      </c>
    </row>
    <row r="3484" spans="1:21" x14ac:dyDescent="0.35">
      <c r="A3484">
        <v>13716</v>
      </c>
      <c r="B3484" s="1">
        <v>45849</v>
      </c>
      <c r="C3484" s="2">
        <f>YEAR(Table2[Order Date])</f>
        <v>2025</v>
      </c>
      <c r="D3484" s="2" t="str">
        <f>TEXT(Table2[Order Date],"mmm")</f>
        <v>Jul</v>
      </c>
      <c r="E3484" t="s">
        <v>6787</v>
      </c>
      <c r="F3484" t="s">
        <v>22</v>
      </c>
      <c r="G3484" t="s">
        <v>58</v>
      </c>
      <c r="H3484" t="str">
        <f>VLOOKUP(Table2[[#This Row],[City]], Table46[], 2, FALSE)</f>
        <v>Rajashtan</v>
      </c>
      <c r="I3484" t="s">
        <v>30</v>
      </c>
      <c r="J3484" t="s">
        <v>31</v>
      </c>
      <c r="K3484" t="s">
        <v>6788</v>
      </c>
      <c r="L3484" s="2">
        <v>3</v>
      </c>
      <c r="M3484" s="11">
        <v>7831</v>
      </c>
      <c r="N3484" s="6">
        <v>5</v>
      </c>
      <c r="O3484" s="4">
        <f>Table2[[#This Row],[Discount]]/100</f>
        <v>0.05</v>
      </c>
      <c r="P3484" s="4" t="str">
        <f>IF(Table2[[#This Row],[Discount%]]=0,"No Discount",
IF(Table2[[#This Row],[Discount%]]&lt;=0.1,"Medium Discount",
IF(Table2[[#This Row],[Discount%]]&lt;=0.2,"High Discount")))</f>
        <v>Medium Discount</v>
      </c>
      <c r="Q3484" s="9">
        <f>(Table2[Unit_Price]*Table2[Quantity])*(Table2[Discount]/100)</f>
        <v>1174.6500000000001</v>
      </c>
      <c r="R3484" s="10">
        <v>22318.35</v>
      </c>
      <c r="S3484" s="10">
        <v>5354.13</v>
      </c>
      <c r="T3484" s="4">
        <f>Table2[Profit]/Table2[Sales]</f>
        <v>0.23989811074743431</v>
      </c>
      <c r="U3484" t="s">
        <v>20</v>
      </c>
    </row>
    <row r="3485" spans="1:21" x14ac:dyDescent="0.35">
      <c r="A3485">
        <v>13717</v>
      </c>
      <c r="B3485" s="1">
        <v>45579</v>
      </c>
      <c r="C3485" s="2">
        <f>YEAR(Table2[Order Date])</f>
        <v>2024</v>
      </c>
      <c r="D3485" s="2" t="str">
        <f>TEXT(Table2[Order Date],"mmm")</f>
        <v>Oct</v>
      </c>
      <c r="E3485" t="s">
        <v>6789</v>
      </c>
      <c r="F3485" t="s">
        <v>28</v>
      </c>
      <c r="G3485" t="s">
        <v>29</v>
      </c>
      <c r="H3485" t="str">
        <f>VLOOKUP(Table2[[#This Row],[City]], Table46[], 2, FALSE)</f>
        <v>Bihar</v>
      </c>
      <c r="I3485" t="s">
        <v>30</v>
      </c>
      <c r="J3485" t="s">
        <v>104</v>
      </c>
      <c r="K3485" t="s">
        <v>6790</v>
      </c>
      <c r="L3485" s="2">
        <v>5</v>
      </c>
      <c r="M3485" s="11">
        <v>54900</v>
      </c>
      <c r="N3485" s="6">
        <v>15</v>
      </c>
      <c r="O3485" s="4">
        <f>Table2[[#This Row],[Discount]]/100</f>
        <v>0.15</v>
      </c>
      <c r="P3485" s="4" t="str">
        <f>IF(Table2[[#This Row],[Discount%]]=0,"No Discount",
IF(Table2[[#This Row],[Discount%]]&lt;=0.1,"Medium Discount",
IF(Table2[[#This Row],[Discount%]]&lt;=0.2,"High Discount")))</f>
        <v>High Discount</v>
      </c>
      <c r="Q3485" s="9">
        <f>(Table2[Unit_Price]*Table2[Quantity])*(Table2[Discount]/100)</f>
        <v>41175</v>
      </c>
      <c r="R3485" s="10">
        <v>233325</v>
      </c>
      <c r="S3485" s="10">
        <v>47254.57</v>
      </c>
      <c r="T3485" s="4">
        <f>Table2[Profit]/Table2[Sales]</f>
        <v>0.20252681881495768</v>
      </c>
      <c r="U3485" t="s">
        <v>20</v>
      </c>
    </row>
    <row r="3486" spans="1:21" x14ac:dyDescent="0.35">
      <c r="A3486">
        <v>13718</v>
      </c>
      <c r="B3486" s="1">
        <v>45366</v>
      </c>
      <c r="C3486" s="2">
        <f>YEAR(Table2[Order Date])</f>
        <v>2024</v>
      </c>
      <c r="D3486" s="2" t="str">
        <f>TEXT(Table2[Order Date],"mmm")</f>
        <v>Mar</v>
      </c>
      <c r="E3486" t="s">
        <v>6791</v>
      </c>
      <c r="F3486" t="s">
        <v>28</v>
      </c>
      <c r="G3486" t="s">
        <v>85</v>
      </c>
      <c r="H3486" t="str">
        <f>VLOOKUP(Table2[[#This Row],[City]], Table46[], 2, FALSE)</f>
        <v>Odisha</v>
      </c>
      <c r="I3486" t="s">
        <v>24</v>
      </c>
      <c r="J3486" t="s">
        <v>25</v>
      </c>
      <c r="K3486" t="s">
        <v>6792</v>
      </c>
      <c r="L3486" s="2">
        <v>2</v>
      </c>
      <c r="M3486" s="11">
        <v>19785</v>
      </c>
      <c r="N3486" s="6">
        <v>10</v>
      </c>
      <c r="O3486" s="4">
        <f>Table2[[#This Row],[Discount]]/100</f>
        <v>0.1</v>
      </c>
      <c r="P3486" s="4" t="str">
        <f>IF(Table2[[#This Row],[Discount%]]=0,"No Discount",
IF(Table2[[#This Row],[Discount%]]&lt;=0.1,"Medium Discount",
IF(Table2[[#This Row],[Discount%]]&lt;=0.2,"High Discount")))</f>
        <v>Medium Discount</v>
      </c>
      <c r="Q3486" s="9">
        <f>(Table2[Unit_Price]*Table2[Quantity])*(Table2[Discount]/100)</f>
        <v>3957</v>
      </c>
      <c r="R3486" s="10">
        <v>35613</v>
      </c>
      <c r="S3486" s="10">
        <v>8243.9</v>
      </c>
      <c r="T3486" s="4">
        <f>Table2[Profit]/Table2[Sales]</f>
        <v>0.2314856934265577</v>
      </c>
      <c r="U3486" t="s">
        <v>38</v>
      </c>
    </row>
    <row r="3487" spans="1:21" x14ac:dyDescent="0.35">
      <c r="A3487">
        <v>13719</v>
      </c>
      <c r="B3487" s="1">
        <v>45606</v>
      </c>
      <c r="C3487" s="2">
        <f>YEAR(Table2[Order Date])</f>
        <v>2024</v>
      </c>
      <c r="D3487" s="2" t="str">
        <f>TEXT(Table2[Order Date],"mmm")</f>
        <v>Nov</v>
      </c>
      <c r="E3487" t="s">
        <v>6793</v>
      </c>
      <c r="F3487" t="s">
        <v>40</v>
      </c>
      <c r="G3487" t="s">
        <v>103</v>
      </c>
      <c r="H3487" t="str">
        <f>VLOOKUP(Table2[[#This Row],[City]], Table46[], 2, FALSE)</f>
        <v>Gujarat</v>
      </c>
      <c r="I3487" t="s">
        <v>75</v>
      </c>
      <c r="J3487" t="s">
        <v>307</v>
      </c>
      <c r="K3487" t="s">
        <v>1285</v>
      </c>
      <c r="L3487" s="2">
        <v>4</v>
      </c>
      <c r="M3487" s="11">
        <v>42731</v>
      </c>
      <c r="N3487" s="6">
        <v>5</v>
      </c>
      <c r="O3487" s="4">
        <f>Table2[[#This Row],[Discount]]/100</f>
        <v>0.05</v>
      </c>
      <c r="P3487" s="4" t="str">
        <f>IF(Table2[[#This Row],[Discount%]]=0,"No Discount",
IF(Table2[[#This Row],[Discount%]]&lt;=0.1,"Medium Discount",
IF(Table2[[#This Row],[Discount%]]&lt;=0.2,"High Discount")))</f>
        <v>Medium Discount</v>
      </c>
      <c r="Q3487" s="9">
        <f>(Table2[Unit_Price]*Table2[Quantity])*(Table2[Discount]/100)</f>
        <v>8546.2000000000007</v>
      </c>
      <c r="R3487" s="10">
        <v>162377.79999999999</v>
      </c>
      <c r="S3487" s="10">
        <v>16712.23</v>
      </c>
      <c r="T3487" s="4">
        <f>Table2[Profit]/Table2[Sales]</f>
        <v>0.10292188956864794</v>
      </c>
      <c r="U3487" t="s">
        <v>33</v>
      </c>
    </row>
    <row r="3488" spans="1:21" x14ac:dyDescent="0.35">
      <c r="A3488">
        <v>13720</v>
      </c>
      <c r="B3488" s="1">
        <v>45723</v>
      </c>
      <c r="C3488" s="2">
        <f>YEAR(Table2[Order Date])</f>
        <v>2025</v>
      </c>
      <c r="D3488" s="2" t="str">
        <f>TEXT(Table2[Order Date],"mmm")</f>
        <v>Mar</v>
      </c>
      <c r="E3488" t="s">
        <v>6794</v>
      </c>
      <c r="F3488" t="s">
        <v>40</v>
      </c>
      <c r="G3488" t="s">
        <v>41</v>
      </c>
      <c r="H3488" t="str">
        <f>VLOOKUP(Table2[[#This Row],[City]], Table46[], 2, FALSE)</f>
        <v>Maharashtra</v>
      </c>
      <c r="I3488" t="s">
        <v>86</v>
      </c>
      <c r="J3488" t="s">
        <v>87</v>
      </c>
      <c r="K3488" t="s">
        <v>1274</v>
      </c>
      <c r="L3488" s="2">
        <v>1</v>
      </c>
      <c r="M3488" s="11">
        <v>1225</v>
      </c>
      <c r="N3488" s="6">
        <v>15</v>
      </c>
      <c r="O3488" s="4">
        <f>Table2[[#This Row],[Discount]]/100</f>
        <v>0.15</v>
      </c>
      <c r="P3488" s="4" t="str">
        <f>IF(Table2[[#This Row],[Discount%]]=0,"No Discount",
IF(Table2[[#This Row],[Discount%]]&lt;=0.1,"Medium Discount",
IF(Table2[[#This Row],[Discount%]]&lt;=0.2,"High Discount")))</f>
        <v>High Discount</v>
      </c>
      <c r="Q3488" s="9">
        <f>(Table2[Unit_Price]*Table2[Quantity])*(Table2[Discount]/100)</f>
        <v>183.75</v>
      </c>
      <c r="R3488" s="10">
        <v>1041.25</v>
      </c>
      <c r="S3488" s="10">
        <v>149.55000000000001</v>
      </c>
      <c r="T3488" s="4">
        <f>Table2[Profit]/Table2[Sales]</f>
        <v>0.14362545018007203</v>
      </c>
      <c r="U3488" t="s">
        <v>72</v>
      </c>
    </row>
    <row r="3489" spans="1:21" x14ac:dyDescent="0.35">
      <c r="A3489">
        <v>13721</v>
      </c>
      <c r="B3489" s="1">
        <v>45432</v>
      </c>
      <c r="C3489" s="2">
        <f>YEAR(Table2[Order Date])</f>
        <v>2024</v>
      </c>
      <c r="D3489" s="2" t="str">
        <f>TEXT(Table2[Order Date],"mmm")</f>
        <v>May</v>
      </c>
      <c r="E3489" t="s">
        <v>6795</v>
      </c>
      <c r="F3489" t="s">
        <v>40</v>
      </c>
      <c r="G3489" t="s">
        <v>103</v>
      </c>
      <c r="H3489" t="str">
        <f>VLOOKUP(Table2[[#This Row],[City]], Table46[], 2, FALSE)</f>
        <v>Gujarat</v>
      </c>
      <c r="I3489" t="s">
        <v>30</v>
      </c>
      <c r="J3489" t="s">
        <v>31</v>
      </c>
      <c r="K3489" t="s">
        <v>6796</v>
      </c>
      <c r="L3489" s="2">
        <v>4</v>
      </c>
      <c r="M3489" s="11">
        <v>53738</v>
      </c>
      <c r="N3489" s="6">
        <v>15</v>
      </c>
      <c r="O3489" s="4">
        <f>Table2[[#This Row],[Discount]]/100</f>
        <v>0.15</v>
      </c>
      <c r="P3489" s="4" t="str">
        <f>IF(Table2[[#This Row],[Discount%]]=0,"No Discount",
IF(Table2[[#This Row],[Discount%]]&lt;=0.1,"Medium Discount",
IF(Table2[[#This Row],[Discount%]]&lt;=0.2,"High Discount")))</f>
        <v>High Discount</v>
      </c>
      <c r="Q3489" s="9">
        <f>(Table2[Unit_Price]*Table2[Quantity])*(Table2[Discount]/100)</f>
        <v>32242.799999999999</v>
      </c>
      <c r="R3489" s="10">
        <v>182709.2</v>
      </c>
      <c r="S3489" s="10">
        <v>26825.3</v>
      </c>
      <c r="T3489" s="4">
        <f>Table2[Profit]/Table2[Sales]</f>
        <v>0.1468196456445543</v>
      </c>
      <c r="U3489" t="s">
        <v>38</v>
      </c>
    </row>
    <row r="3490" spans="1:21" x14ac:dyDescent="0.35">
      <c r="A3490">
        <v>13722</v>
      </c>
      <c r="B3490" s="1">
        <v>45741</v>
      </c>
      <c r="C3490" s="2">
        <f>YEAR(Table2[Order Date])</f>
        <v>2025</v>
      </c>
      <c r="D3490" s="2" t="str">
        <f>TEXT(Table2[Order Date],"mmm")</f>
        <v>Mar</v>
      </c>
      <c r="E3490" t="s">
        <v>6797</v>
      </c>
      <c r="F3490" t="s">
        <v>28</v>
      </c>
      <c r="G3490" t="s">
        <v>144</v>
      </c>
      <c r="H3490" t="str">
        <f>VLOOKUP(Table2[[#This Row],[City]], Table46[], 2, FALSE)</f>
        <v>Assam</v>
      </c>
      <c r="I3490" t="s">
        <v>86</v>
      </c>
      <c r="J3490" t="s">
        <v>87</v>
      </c>
      <c r="K3490" t="s">
        <v>6798</v>
      </c>
      <c r="L3490" s="2">
        <v>4</v>
      </c>
      <c r="M3490" s="11">
        <v>44447</v>
      </c>
      <c r="N3490" s="6">
        <v>20</v>
      </c>
      <c r="O3490" s="4">
        <f>Table2[[#This Row],[Discount]]/100</f>
        <v>0.2</v>
      </c>
      <c r="P3490" s="4" t="str">
        <f>IF(Table2[[#This Row],[Discount%]]=0,"No Discount",
IF(Table2[[#This Row],[Discount%]]&lt;=0.1,"Medium Discount",
IF(Table2[[#This Row],[Discount%]]&lt;=0.2,"High Discount")))</f>
        <v>High Discount</v>
      </c>
      <c r="Q3490" s="9">
        <f>(Table2[Unit_Price]*Table2[Quantity])*(Table2[Discount]/100)</f>
        <v>35557.599999999999</v>
      </c>
      <c r="R3490" s="10">
        <v>142230.39999999999</v>
      </c>
      <c r="S3490" s="10">
        <v>29759.99</v>
      </c>
      <c r="T3490" s="4">
        <f>Table2[Profit]/Table2[Sales]</f>
        <v>0.2092378985083358</v>
      </c>
      <c r="U3490" t="s">
        <v>38</v>
      </c>
    </row>
    <row r="3491" spans="1:21" x14ac:dyDescent="0.35">
      <c r="A3491">
        <v>13723</v>
      </c>
      <c r="B3491" s="1">
        <v>45804</v>
      </c>
      <c r="C3491" s="2">
        <f>YEAR(Table2[Order Date])</f>
        <v>2025</v>
      </c>
      <c r="D3491" s="2" t="str">
        <f>TEXT(Table2[Order Date],"mmm")</f>
        <v>May</v>
      </c>
      <c r="E3491" t="s">
        <v>6799</v>
      </c>
      <c r="F3491" t="s">
        <v>22</v>
      </c>
      <c r="G3491" t="s">
        <v>58</v>
      </c>
      <c r="H3491" t="str">
        <f>VLOOKUP(Table2[[#This Row],[City]], Table46[], 2, FALSE)</f>
        <v>Rajashtan</v>
      </c>
      <c r="I3491" t="s">
        <v>86</v>
      </c>
      <c r="J3491" t="s">
        <v>171</v>
      </c>
      <c r="K3491" t="s">
        <v>698</v>
      </c>
      <c r="L3491" s="2">
        <v>3</v>
      </c>
      <c r="M3491" s="11">
        <v>13699</v>
      </c>
      <c r="N3491" s="6">
        <v>10</v>
      </c>
      <c r="O3491" s="4">
        <f>Table2[[#This Row],[Discount]]/100</f>
        <v>0.1</v>
      </c>
      <c r="P3491" s="4" t="str">
        <f>IF(Table2[[#This Row],[Discount%]]=0,"No Discount",
IF(Table2[[#This Row],[Discount%]]&lt;=0.1,"Medium Discount",
IF(Table2[[#This Row],[Discount%]]&lt;=0.2,"High Discount")))</f>
        <v>Medium Discount</v>
      </c>
      <c r="Q3491" s="9">
        <f>(Table2[Unit_Price]*Table2[Quantity])*(Table2[Discount]/100)</f>
        <v>4109.7</v>
      </c>
      <c r="R3491" s="10">
        <v>36987.300000000003</v>
      </c>
      <c r="S3491" s="10">
        <v>7150.94</v>
      </c>
      <c r="T3491" s="4">
        <f>Table2[Profit]/Table2[Sales]</f>
        <v>0.19333500958437083</v>
      </c>
      <c r="U3491" t="s">
        <v>20</v>
      </c>
    </row>
    <row r="3492" spans="1:21" x14ac:dyDescent="0.35">
      <c r="A3492">
        <v>13725</v>
      </c>
      <c r="B3492" s="1">
        <v>45582</v>
      </c>
      <c r="C3492" s="2">
        <f>YEAR(Table2[Order Date])</f>
        <v>2024</v>
      </c>
      <c r="D3492" s="2" t="str">
        <f>TEXT(Table2[Order Date],"mmm")</f>
        <v>Oct</v>
      </c>
      <c r="E3492" t="s">
        <v>6801</v>
      </c>
      <c r="F3492" t="s">
        <v>40</v>
      </c>
      <c r="G3492" t="s">
        <v>50</v>
      </c>
      <c r="H3492" t="str">
        <f>VLOOKUP(Table2[[#This Row],[City]], Table46[], 2, FALSE)</f>
        <v>Maharashtra</v>
      </c>
      <c r="I3492" t="s">
        <v>86</v>
      </c>
      <c r="J3492" t="s">
        <v>118</v>
      </c>
      <c r="K3492" t="s">
        <v>6802</v>
      </c>
      <c r="L3492" s="2">
        <v>3</v>
      </c>
      <c r="M3492" s="11">
        <v>35991</v>
      </c>
      <c r="N3492" s="6">
        <v>0</v>
      </c>
      <c r="O3492" s="4">
        <f>Table2[[#This Row],[Discount]]/100</f>
        <v>0</v>
      </c>
      <c r="P3492" s="4" t="str">
        <f>IF(Table2[[#This Row],[Discount%]]=0,"No Discount",
IF(Table2[[#This Row],[Discount%]]&lt;=0.1,"Medium Discount",
IF(Table2[[#This Row],[Discount%]]&lt;=0.2,"High Discount")))</f>
        <v>No Discount</v>
      </c>
      <c r="Q3492" s="9">
        <f>(Table2[Unit_Price]*Table2[Quantity])*(Table2[Discount]/100)</f>
        <v>0</v>
      </c>
      <c r="R3492" s="10">
        <v>107973</v>
      </c>
      <c r="S3492" s="10">
        <v>19915.73</v>
      </c>
      <c r="T3492" s="4">
        <f>Table2[Profit]/Table2[Sales]</f>
        <v>0.18445102016244802</v>
      </c>
      <c r="U3492" t="s">
        <v>33</v>
      </c>
    </row>
    <row r="3493" spans="1:21" x14ac:dyDescent="0.35">
      <c r="A3493">
        <v>13726</v>
      </c>
      <c r="B3493" s="1">
        <v>45883</v>
      </c>
      <c r="C3493" s="2">
        <f>YEAR(Table2[Order Date])</f>
        <v>2025</v>
      </c>
      <c r="D3493" s="2" t="str">
        <f>TEXT(Table2[Order Date],"mmm")</f>
        <v>Aug</v>
      </c>
      <c r="E3493" t="s">
        <v>6803</v>
      </c>
      <c r="F3493" t="s">
        <v>22</v>
      </c>
      <c r="G3493" t="s">
        <v>74</v>
      </c>
      <c r="H3493" t="str">
        <f>VLOOKUP(Table2[[#This Row],[City]], Table46[], 2, FALSE)</f>
        <v>Chandigarh</v>
      </c>
      <c r="I3493" t="s">
        <v>129</v>
      </c>
      <c r="J3493" t="s">
        <v>159</v>
      </c>
      <c r="K3493" t="s">
        <v>6804</v>
      </c>
      <c r="L3493" s="2">
        <v>3</v>
      </c>
      <c r="M3493" s="11">
        <v>40691</v>
      </c>
      <c r="N3493" s="6">
        <v>20</v>
      </c>
      <c r="O3493" s="4">
        <f>Table2[[#This Row],[Discount]]/100</f>
        <v>0.2</v>
      </c>
      <c r="P3493" s="4" t="str">
        <f>IF(Table2[[#This Row],[Discount%]]=0,"No Discount",
IF(Table2[[#This Row],[Discount%]]&lt;=0.1,"Medium Discount",
IF(Table2[[#This Row],[Discount%]]&lt;=0.2,"High Discount")))</f>
        <v>High Discount</v>
      </c>
      <c r="Q3493" s="9">
        <f>(Table2[Unit_Price]*Table2[Quantity])*(Table2[Discount]/100)</f>
        <v>24414.600000000002</v>
      </c>
      <c r="R3493" s="10">
        <v>97658.4</v>
      </c>
      <c r="S3493" s="10">
        <v>19900.830000000002</v>
      </c>
      <c r="T3493" s="4">
        <f>Table2[Profit]/Table2[Sales]</f>
        <v>0.20378001277923868</v>
      </c>
      <c r="U3493" t="s">
        <v>72</v>
      </c>
    </row>
    <row r="3494" spans="1:21" x14ac:dyDescent="0.35">
      <c r="A3494">
        <v>13727</v>
      </c>
      <c r="B3494" s="1">
        <v>45260</v>
      </c>
      <c r="C3494" s="2">
        <f>YEAR(Table2[Order Date])</f>
        <v>2023</v>
      </c>
      <c r="D3494" s="2" t="str">
        <f>TEXT(Table2[Order Date],"mmm")</f>
        <v>Nov</v>
      </c>
      <c r="E3494" t="s">
        <v>6805</v>
      </c>
      <c r="F3494" t="s">
        <v>22</v>
      </c>
      <c r="G3494" t="s">
        <v>23</v>
      </c>
      <c r="H3494" t="str">
        <f>VLOOKUP(Table2[[#This Row],[City]], Table46[], 2, FALSE)</f>
        <v>Delhi</v>
      </c>
      <c r="I3494" t="s">
        <v>86</v>
      </c>
      <c r="J3494" t="s">
        <v>296</v>
      </c>
      <c r="K3494" t="s">
        <v>6806</v>
      </c>
      <c r="L3494" s="2">
        <v>3</v>
      </c>
      <c r="M3494" s="11">
        <v>4515</v>
      </c>
      <c r="N3494" s="6">
        <v>0</v>
      </c>
      <c r="O3494" s="4">
        <f>Table2[[#This Row],[Discount]]/100</f>
        <v>0</v>
      </c>
      <c r="P3494" s="4" t="str">
        <f>IF(Table2[[#This Row],[Discount%]]=0,"No Discount",
IF(Table2[[#This Row],[Discount%]]&lt;=0.1,"Medium Discount",
IF(Table2[[#This Row],[Discount%]]&lt;=0.2,"High Discount")))</f>
        <v>No Discount</v>
      </c>
      <c r="Q3494" s="9">
        <f>(Table2[Unit_Price]*Table2[Quantity])*(Table2[Discount]/100)</f>
        <v>0</v>
      </c>
      <c r="R3494" s="10">
        <v>13545</v>
      </c>
      <c r="S3494" s="10">
        <v>2465.9</v>
      </c>
      <c r="T3494" s="4">
        <f>Table2[Profit]/Table2[Sales]</f>
        <v>0.18205241786637136</v>
      </c>
      <c r="U3494" t="s">
        <v>38</v>
      </c>
    </row>
    <row r="3495" spans="1:21" x14ac:dyDescent="0.35">
      <c r="A3495">
        <v>13728</v>
      </c>
      <c r="B3495" s="1">
        <v>45550</v>
      </c>
      <c r="C3495" s="2">
        <f>YEAR(Table2[Order Date])</f>
        <v>2024</v>
      </c>
      <c r="D3495" s="2" t="str">
        <f>TEXT(Table2[Order Date],"mmm")</f>
        <v>Sep</v>
      </c>
      <c r="E3495" t="s">
        <v>6807</v>
      </c>
      <c r="F3495" t="s">
        <v>15</v>
      </c>
      <c r="G3495" t="s">
        <v>16</v>
      </c>
      <c r="H3495" t="str">
        <f>VLOOKUP(Table2[[#This Row],[City]], Table46[], 2, FALSE)</f>
        <v>Karnataka</v>
      </c>
      <c r="I3495" t="s">
        <v>75</v>
      </c>
      <c r="J3495" t="s">
        <v>76</v>
      </c>
      <c r="K3495" t="s">
        <v>6808</v>
      </c>
      <c r="L3495" s="2">
        <v>3</v>
      </c>
      <c r="M3495" s="11">
        <v>9909</v>
      </c>
      <c r="N3495" s="6">
        <v>0</v>
      </c>
      <c r="O3495" s="4">
        <f>Table2[[#This Row],[Discount]]/100</f>
        <v>0</v>
      </c>
      <c r="P3495" s="4" t="str">
        <f>IF(Table2[[#This Row],[Discount%]]=0,"No Discount",
IF(Table2[[#This Row],[Discount%]]&lt;=0.1,"Medium Discount",
IF(Table2[[#This Row],[Discount%]]&lt;=0.2,"High Discount")))</f>
        <v>No Discount</v>
      </c>
      <c r="Q3495" s="9">
        <f>(Table2[Unit_Price]*Table2[Quantity])*(Table2[Discount]/100)</f>
        <v>0</v>
      </c>
      <c r="R3495" s="10">
        <v>29727</v>
      </c>
      <c r="S3495" s="10">
        <v>3132.26</v>
      </c>
      <c r="T3495" s="4">
        <f>Table2[Profit]/Table2[Sales]</f>
        <v>0.10536751101692066</v>
      </c>
      <c r="U3495" t="s">
        <v>38</v>
      </c>
    </row>
    <row r="3496" spans="1:21" x14ac:dyDescent="0.35">
      <c r="A3496">
        <v>13729</v>
      </c>
      <c r="B3496" s="1">
        <v>45665</v>
      </c>
      <c r="C3496" s="2">
        <f>YEAR(Table2[Order Date])</f>
        <v>2025</v>
      </c>
      <c r="D3496" s="2" t="str">
        <f>TEXT(Table2[Order Date],"mmm")</f>
        <v>Jan</v>
      </c>
      <c r="E3496" t="s">
        <v>6809</v>
      </c>
      <c r="F3496" t="s">
        <v>22</v>
      </c>
      <c r="G3496" t="s">
        <v>23</v>
      </c>
      <c r="H3496" t="str">
        <f>VLOOKUP(Table2[[#This Row],[City]], Table46[], 2, FALSE)</f>
        <v>Delhi</v>
      </c>
      <c r="I3496" t="s">
        <v>69</v>
      </c>
      <c r="J3496" t="s">
        <v>115</v>
      </c>
      <c r="K3496" t="s">
        <v>6810</v>
      </c>
      <c r="L3496" s="2">
        <v>2</v>
      </c>
      <c r="M3496" s="11">
        <v>79471</v>
      </c>
      <c r="N3496" s="6">
        <v>10</v>
      </c>
      <c r="O3496" s="4">
        <f>Table2[[#This Row],[Discount]]/100</f>
        <v>0.1</v>
      </c>
      <c r="P3496" s="4" t="str">
        <f>IF(Table2[[#This Row],[Discount%]]=0,"No Discount",
IF(Table2[[#This Row],[Discount%]]&lt;=0.1,"Medium Discount",
IF(Table2[[#This Row],[Discount%]]&lt;=0.2,"High Discount")))</f>
        <v>Medium Discount</v>
      </c>
      <c r="Q3496" s="9">
        <f>(Table2[Unit_Price]*Table2[Quantity])*(Table2[Discount]/100)</f>
        <v>15894.2</v>
      </c>
      <c r="R3496" s="10">
        <v>143047.79999999999</v>
      </c>
      <c r="S3496" s="10">
        <v>28493.200000000001</v>
      </c>
      <c r="T3496" s="4">
        <f>Table2[Profit]/Table2[Sales]</f>
        <v>0.19918656560953754</v>
      </c>
      <c r="U3496" t="s">
        <v>72</v>
      </c>
    </row>
    <row r="3497" spans="1:21" x14ac:dyDescent="0.35">
      <c r="A3497">
        <v>13730</v>
      </c>
      <c r="B3497" s="1">
        <v>45442</v>
      </c>
      <c r="C3497" s="2">
        <f>YEAR(Table2[Order Date])</f>
        <v>2024</v>
      </c>
      <c r="D3497" s="2" t="str">
        <f>TEXT(Table2[Order Date],"mmm")</f>
        <v>May</v>
      </c>
      <c r="E3497" t="s">
        <v>6811</v>
      </c>
      <c r="F3497" t="s">
        <v>22</v>
      </c>
      <c r="G3497" t="s">
        <v>54</v>
      </c>
      <c r="H3497" t="str">
        <f>VLOOKUP(Table2[[#This Row],[City]], Table46[], 2, FALSE)</f>
        <v>Uttar Pradesh</v>
      </c>
      <c r="I3497" t="s">
        <v>129</v>
      </c>
      <c r="J3497" t="s">
        <v>148</v>
      </c>
      <c r="K3497" t="s">
        <v>4409</v>
      </c>
      <c r="L3497" s="2">
        <v>5</v>
      </c>
      <c r="M3497" s="11">
        <v>29118</v>
      </c>
      <c r="N3497" s="6">
        <v>20</v>
      </c>
      <c r="O3497" s="4">
        <f>Table2[[#This Row],[Discount]]/100</f>
        <v>0.2</v>
      </c>
      <c r="P3497" s="4" t="str">
        <f>IF(Table2[[#This Row],[Discount%]]=0,"No Discount",
IF(Table2[[#This Row],[Discount%]]&lt;=0.1,"Medium Discount",
IF(Table2[[#This Row],[Discount%]]&lt;=0.2,"High Discount")))</f>
        <v>High Discount</v>
      </c>
      <c r="Q3497" s="9">
        <f>(Table2[Unit_Price]*Table2[Quantity])*(Table2[Discount]/100)</f>
        <v>29118</v>
      </c>
      <c r="R3497" s="10">
        <v>116472</v>
      </c>
      <c r="S3497" s="10">
        <v>17210.259999999998</v>
      </c>
      <c r="T3497" s="4">
        <f>Table2[Profit]/Table2[Sales]</f>
        <v>0.14776306751837351</v>
      </c>
      <c r="U3497" t="s">
        <v>38</v>
      </c>
    </row>
    <row r="3498" spans="1:21" x14ac:dyDescent="0.35">
      <c r="A3498">
        <v>13731</v>
      </c>
      <c r="B3498" s="1">
        <v>45826</v>
      </c>
      <c r="C3498" s="2">
        <f>YEAR(Table2[Order Date])</f>
        <v>2025</v>
      </c>
      <c r="D3498" s="2" t="str">
        <f>TEXT(Table2[Order Date],"mmm")</f>
        <v>Jun</v>
      </c>
      <c r="E3498" t="s">
        <v>6812</v>
      </c>
      <c r="F3498" t="s">
        <v>22</v>
      </c>
      <c r="G3498" t="s">
        <v>74</v>
      </c>
      <c r="H3498" t="str">
        <f>VLOOKUP(Table2[[#This Row],[City]], Table46[], 2, FALSE)</f>
        <v>Chandigarh</v>
      </c>
      <c r="I3498" t="s">
        <v>86</v>
      </c>
      <c r="J3498" t="s">
        <v>90</v>
      </c>
      <c r="K3498" t="s">
        <v>393</v>
      </c>
      <c r="L3498" s="2">
        <v>5</v>
      </c>
      <c r="M3498" s="11">
        <v>70579</v>
      </c>
      <c r="N3498" s="6">
        <v>15</v>
      </c>
      <c r="O3498" s="4">
        <f>Table2[[#This Row],[Discount]]/100</f>
        <v>0.15</v>
      </c>
      <c r="P3498" s="4" t="str">
        <f>IF(Table2[[#This Row],[Discount%]]=0,"No Discount",
IF(Table2[[#This Row],[Discount%]]&lt;=0.1,"Medium Discount",
IF(Table2[[#This Row],[Discount%]]&lt;=0.2,"High Discount")))</f>
        <v>High Discount</v>
      </c>
      <c r="Q3498" s="9">
        <f>(Table2[Unit_Price]*Table2[Quantity])*(Table2[Discount]/100)</f>
        <v>52934.25</v>
      </c>
      <c r="R3498" s="10">
        <v>299960.75</v>
      </c>
      <c r="S3498" s="10">
        <v>30248.57</v>
      </c>
      <c r="T3498" s="4">
        <f>Table2[Profit]/Table2[Sales]</f>
        <v>0.10084176013028372</v>
      </c>
      <c r="U3498" t="s">
        <v>83</v>
      </c>
    </row>
    <row r="3499" spans="1:21" x14ac:dyDescent="0.35">
      <c r="A3499">
        <v>13732</v>
      </c>
      <c r="B3499" s="1">
        <v>45839</v>
      </c>
      <c r="C3499" s="2">
        <f>YEAR(Table2[Order Date])</f>
        <v>2025</v>
      </c>
      <c r="D3499" s="2" t="str">
        <f>TEXT(Table2[Order Date],"mmm")</f>
        <v>Jul</v>
      </c>
      <c r="E3499" t="s">
        <v>6813</v>
      </c>
      <c r="F3499" t="s">
        <v>28</v>
      </c>
      <c r="G3499" t="s">
        <v>35</v>
      </c>
      <c r="H3499" t="str">
        <f>VLOOKUP(Table2[[#This Row],[City]], Table46[], 2, FALSE)</f>
        <v>West Bengal</v>
      </c>
      <c r="I3499" t="s">
        <v>69</v>
      </c>
      <c r="J3499" t="s">
        <v>517</v>
      </c>
      <c r="K3499" t="s">
        <v>6814</v>
      </c>
      <c r="L3499" s="2">
        <v>5</v>
      </c>
      <c r="M3499" s="11">
        <v>3008</v>
      </c>
      <c r="N3499" s="6">
        <v>20</v>
      </c>
      <c r="O3499" s="4">
        <f>Table2[[#This Row],[Discount]]/100</f>
        <v>0.2</v>
      </c>
      <c r="P3499" s="4" t="str">
        <f>IF(Table2[[#This Row],[Discount%]]=0,"No Discount",
IF(Table2[[#This Row],[Discount%]]&lt;=0.1,"Medium Discount",
IF(Table2[[#This Row],[Discount%]]&lt;=0.2,"High Discount")))</f>
        <v>High Discount</v>
      </c>
      <c r="Q3499" s="9">
        <f>(Table2[Unit_Price]*Table2[Quantity])*(Table2[Discount]/100)</f>
        <v>3008</v>
      </c>
      <c r="R3499" s="10">
        <v>12032</v>
      </c>
      <c r="S3499" s="10">
        <v>942.93</v>
      </c>
      <c r="T3499" s="4">
        <f>Table2[Profit]/Table2[Sales]</f>
        <v>7.8368517287234041E-2</v>
      </c>
      <c r="U3499" t="s">
        <v>38</v>
      </c>
    </row>
    <row r="3500" spans="1:21" x14ac:dyDescent="0.35">
      <c r="A3500">
        <v>13733</v>
      </c>
      <c r="B3500" s="1">
        <v>45229</v>
      </c>
      <c r="C3500" s="2">
        <f>YEAR(Table2[Order Date])</f>
        <v>2023</v>
      </c>
      <c r="D3500" s="2" t="str">
        <f>TEXT(Table2[Order Date],"mmm")</f>
        <v>Oct</v>
      </c>
      <c r="E3500" t="s">
        <v>6815</v>
      </c>
      <c r="F3500" t="s">
        <v>40</v>
      </c>
      <c r="G3500" t="s">
        <v>41</v>
      </c>
      <c r="H3500" t="str">
        <f>VLOOKUP(Table2[[#This Row],[City]], Table46[], 2, FALSE)</f>
        <v>Maharashtra</v>
      </c>
      <c r="I3500" t="s">
        <v>17</v>
      </c>
      <c r="J3500" t="s">
        <v>100</v>
      </c>
      <c r="K3500" t="s">
        <v>6816</v>
      </c>
      <c r="L3500" s="2">
        <v>3</v>
      </c>
      <c r="M3500" s="11">
        <v>56769</v>
      </c>
      <c r="N3500" s="6">
        <v>10</v>
      </c>
      <c r="O3500" s="4">
        <f>Table2[[#This Row],[Discount]]/100</f>
        <v>0.1</v>
      </c>
      <c r="P3500" s="4" t="str">
        <f>IF(Table2[[#This Row],[Discount%]]=0,"No Discount",
IF(Table2[[#This Row],[Discount%]]&lt;=0.1,"Medium Discount",
IF(Table2[[#This Row],[Discount%]]&lt;=0.2,"High Discount")))</f>
        <v>Medium Discount</v>
      </c>
      <c r="Q3500" s="9">
        <f>(Table2[Unit_Price]*Table2[Quantity])*(Table2[Discount]/100)</f>
        <v>17030.7</v>
      </c>
      <c r="R3500" s="10">
        <v>153276.29999999999</v>
      </c>
      <c r="S3500" s="10">
        <v>12602.59</v>
      </c>
      <c r="T3500" s="4">
        <f>Table2[Profit]/Table2[Sales]</f>
        <v>8.2221387128995155E-2</v>
      </c>
      <c r="U3500" t="s">
        <v>20</v>
      </c>
    </row>
    <row r="3501" spans="1:21" x14ac:dyDescent="0.35">
      <c r="A3501">
        <v>13734</v>
      </c>
      <c r="B3501" s="1">
        <v>45892</v>
      </c>
      <c r="C3501" s="2">
        <f>YEAR(Table2[Order Date])</f>
        <v>2025</v>
      </c>
      <c r="D3501" s="2" t="str">
        <f>TEXT(Table2[Order Date],"mmm")</f>
        <v>Aug</v>
      </c>
      <c r="E3501" t="s">
        <v>6817</v>
      </c>
      <c r="F3501" t="s">
        <v>15</v>
      </c>
      <c r="G3501" t="s">
        <v>93</v>
      </c>
      <c r="H3501" t="str">
        <f>VLOOKUP(Table2[[#This Row],[City]], Table46[], 2, FALSE)</f>
        <v>Tamil Nadu</v>
      </c>
      <c r="I3501" t="s">
        <v>75</v>
      </c>
      <c r="J3501" t="s">
        <v>307</v>
      </c>
      <c r="K3501" t="s">
        <v>6818</v>
      </c>
      <c r="L3501" s="2">
        <v>3</v>
      </c>
      <c r="M3501" s="11">
        <v>36583</v>
      </c>
      <c r="N3501" s="6">
        <v>15</v>
      </c>
      <c r="O3501" s="4">
        <f>Table2[[#This Row],[Discount]]/100</f>
        <v>0.15</v>
      </c>
      <c r="P3501" s="4" t="str">
        <f>IF(Table2[[#This Row],[Discount%]]=0,"No Discount",
IF(Table2[[#This Row],[Discount%]]&lt;=0.1,"Medium Discount",
IF(Table2[[#This Row],[Discount%]]&lt;=0.2,"High Discount")))</f>
        <v>High Discount</v>
      </c>
      <c r="Q3501" s="9">
        <f>(Table2[Unit_Price]*Table2[Quantity])*(Table2[Discount]/100)</f>
        <v>16462.349999999999</v>
      </c>
      <c r="R3501" s="10">
        <v>93286.65</v>
      </c>
      <c r="S3501" s="10">
        <v>12989.25</v>
      </c>
      <c r="T3501" s="4">
        <f>Table2[Profit]/Table2[Sales]</f>
        <v>0.13924018066893817</v>
      </c>
      <c r="U3501" t="s">
        <v>20</v>
      </c>
    </row>
    <row r="3502" spans="1:21" x14ac:dyDescent="0.35">
      <c r="A3502">
        <v>13736</v>
      </c>
      <c r="B3502" s="1">
        <v>45630</v>
      </c>
      <c r="C3502" s="2">
        <f>YEAR(Table2[Order Date])</f>
        <v>2024</v>
      </c>
      <c r="D3502" s="2" t="str">
        <f>TEXT(Table2[Order Date],"mmm")</f>
        <v>Dec</v>
      </c>
      <c r="E3502" t="s">
        <v>6820</v>
      </c>
      <c r="F3502" t="s">
        <v>22</v>
      </c>
      <c r="G3502" t="s">
        <v>23</v>
      </c>
      <c r="H3502" t="str">
        <f>VLOOKUP(Table2[[#This Row],[City]], Table46[], 2, FALSE)</f>
        <v>Delhi</v>
      </c>
      <c r="I3502" t="s">
        <v>46</v>
      </c>
      <c r="J3502" t="s">
        <v>209</v>
      </c>
      <c r="K3502" t="s">
        <v>4266</v>
      </c>
      <c r="L3502" s="2">
        <v>3</v>
      </c>
      <c r="M3502" s="11">
        <v>26638</v>
      </c>
      <c r="N3502" s="6">
        <v>20</v>
      </c>
      <c r="O3502" s="4">
        <f>Table2[[#This Row],[Discount]]/100</f>
        <v>0.2</v>
      </c>
      <c r="P3502" s="4" t="str">
        <f>IF(Table2[[#This Row],[Discount%]]=0,"No Discount",
IF(Table2[[#This Row],[Discount%]]&lt;=0.1,"Medium Discount",
IF(Table2[[#This Row],[Discount%]]&lt;=0.2,"High Discount")))</f>
        <v>High Discount</v>
      </c>
      <c r="Q3502" s="9">
        <f>(Table2[Unit_Price]*Table2[Quantity])*(Table2[Discount]/100)</f>
        <v>15982.800000000001</v>
      </c>
      <c r="R3502" s="10">
        <v>63931.199999999997</v>
      </c>
      <c r="S3502" s="10">
        <v>10476.66</v>
      </c>
      <c r="T3502" s="4">
        <f>Table2[Profit]/Table2[Sales]</f>
        <v>0.16387397702530221</v>
      </c>
      <c r="U3502" t="s">
        <v>33</v>
      </c>
    </row>
    <row r="3503" spans="1:21" x14ac:dyDescent="0.35">
      <c r="A3503">
        <v>13737</v>
      </c>
      <c r="B3503" s="1">
        <v>45419</v>
      </c>
      <c r="C3503" s="2">
        <f>YEAR(Table2[Order Date])</f>
        <v>2024</v>
      </c>
      <c r="D3503" s="2" t="str">
        <f>TEXT(Table2[Order Date],"mmm")</f>
        <v>May</v>
      </c>
      <c r="E3503" t="s">
        <v>6821</v>
      </c>
      <c r="F3503" t="s">
        <v>28</v>
      </c>
      <c r="G3503" t="s">
        <v>29</v>
      </c>
      <c r="H3503" t="str">
        <f>VLOOKUP(Table2[[#This Row],[City]], Table46[], 2, FALSE)</f>
        <v>Bihar</v>
      </c>
      <c r="I3503" t="s">
        <v>96</v>
      </c>
      <c r="J3503" t="s">
        <v>183</v>
      </c>
      <c r="K3503" t="s">
        <v>6822</v>
      </c>
      <c r="L3503" s="2">
        <v>5</v>
      </c>
      <c r="M3503" s="11">
        <v>68408</v>
      </c>
      <c r="N3503" s="6">
        <v>0</v>
      </c>
      <c r="O3503" s="4">
        <f>Table2[[#This Row],[Discount]]/100</f>
        <v>0</v>
      </c>
      <c r="P3503" s="4" t="str">
        <f>IF(Table2[[#This Row],[Discount%]]=0,"No Discount",
IF(Table2[[#This Row],[Discount%]]&lt;=0.1,"Medium Discount",
IF(Table2[[#This Row],[Discount%]]&lt;=0.2,"High Discount")))</f>
        <v>No Discount</v>
      </c>
      <c r="Q3503" s="9">
        <f>(Table2[Unit_Price]*Table2[Quantity])*(Table2[Discount]/100)</f>
        <v>0</v>
      </c>
      <c r="R3503" s="10">
        <v>342040</v>
      </c>
      <c r="S3503" s="10">
        <v>27572.52</v>
      </c>
      <c r="T3503" s="4">
        <f>Table2[Profit]/Table2[Sales]</f>
        <v>8.0611975207578068E-2</v>
      </c>
      <c r="U3503" t="s">
        <v>72</v>
      </c>
    </row>
    <row r="3504" spans="1:21" x14ac:dyDescent="0.35">
      <c r="A3504">
        <v>13738</v>
      </c>
      <c r="B3504" s="1">
        <v>45555</v>
      </c>
      <c r="C3504" s="2">
        <f>YEAR(Table2[Order Date])</f>
        <v>2024</v>
      </c>
      <c r="D3504" s="2" t="str">
        <f>TEXT(Table2[Order Date],"mmm")</f>
        <v>Sep</v>
      </c>
      <c r="E3504" t="s">
        <v>6823</v>
      </c>
      <c r="F3504" t="s">
        <v>22</v>
      </c>
      <c r="G3504" t="s">
        <v>58</v>
      </c>
      <c r="H3504" t="str">
        <f>VLOOKUP(Table2[[#This Row],[City]], Table46[], 2, FALSE)</f>
        <v>Rajashtan</v>
      </c>
      <c r="I3504" t="s">
        <v>129</v>
      </c>
      <c r="J3504" t="s">
        <v>164</v>
      </c>
      <c r="K3504" t="s">
        <v>6824</v>
      </c>
      <c r="L3504" s="2">
        <v>1</v>
      </c>
      <c r="M3504" s="11">
        <v>3664</v>
      </c>
      <c r="N3504" s="6">
        <v>15</v>
      </c>
      <c r="O3504" s="4">
        <f>Table2[[#This Row],[Discount]]/100</f>
        <v>0.15</v>
      </c>
      <c r="P3504" s="4" t="str">
        <f>IF(Table2[[#This Row],[Discount%]]=0,"No Discount",
IF(Table2[[#This Row],[Discount%]]&lt;=0.1,"Medium Discount",
IF(Table2[[#This Row],[Discount%]]&lt;=0.2,"High Discount")))</f>
        <v>High Discount</v>
      </c>
      <c r="Q3504" s="9">
        <f>(Table2[Unit_Price]*Table2[Quantity])*(Table2[Discount]/100)</f>
        <v>549.6</v>
      </c>
      <c r="R3504" s="10">
        <v>3114.4</v>
      </c>
      <c r="S3504" s="10">
        <v>310.74</v>
      </c>
      <c r="T3504" s="4">
        <f>Table2[Profit]/Table2[Sales]</f>
        <v>9.977523760595941E-2</v>
      </c>
      <c r="U3504" t="s">
        <v>72</v>
      </c>
    </row>
    <row r="3505" spans="1:21" x14ac:dyDescent="0.35">
      <c r="A3505">
        <v>13739</v>
      </c>
      <c r="B3505" s="1">
        <v>45213</v>
      </c>
      <c r="C3505" s="2">
        <f>YEAR(Table2[Order Date])</f>
        <v>2023</v>
      </c>
      <c r="D3505" s="2" t="str">
        <f>TEXT(Table2[Order Date],"mmm")</f>
        <v>Oct</v>
      </c>
      <c r="E3505" t="s">
        <v>6825</v>
      </c>
      <c r="F3505" t="s">
        <v>28</v>
      </c>
      <c r="G3505" t="s">
        <v>35</v>
      </c>
      <c r="H3505" t="str">
        <f>VLOOKUP(Table2[[#This Row],[City]], Table46[], 2, FALSE)</f>
        <v>West Bengal</v>
      </c>
      <c r="I3505" t="s">
        <v>69</v>
      </c>
      <c r="J3505" t="s">
        <v>115</v>
      </c>
      <c r="K3505" t="s">
        <v>6826</v>
      </c>
      <c r="L3505" s="2">
        <v>1</v>
      </c>
      <c r="M3505" s="11">
        <v>68650</v>
      </c>
      <c r="N3505" s="6">
        <v>10</v>
      </c>
      <c r="O3505" s="4">
        <f>Table2[[#This Row],[Discount]]/100</f>
        <v>0.1</v>
      </c>
      <c r="P3505" s="4" t="str">
        <f>IF(Table2[[#This Row],[Discount%]]=0,"No Discount",
IF(Table2[[#This Row],[Discount%]]&lt;=0.1,"Medium Discount",
IF(Table2[[#This Row],[Discount%]]&lt;=0.2,"High Discount")))</f>
        <v>Medium Discount</v>
      </c>
      <c r="Q3505" s="9">
        <f>(Table2[Unit_Price]*Table2[Quantity])*(Table2[Discount]/100)</f>
        <v>6865</v>
      </c>
      <c r="R3505" s="10">
        <v>61785</v>
      </c>
      <c r="S3505" s="10">
        <v>14608.97</v>
      </c>
      <c r="T3505" s="4">
        <f>Table2[Profit]/Table2[Sales]</f>
        <v>0.2364484907339969</v>
      </c>
      <c r="U3505" t="s">
        <v>38</v>
      </c>
    </row>
    <row r="3506" spans="1:21" x14ac:dyDescent="0.35">
      <c r="A3506">
        <v>13740</v>
      </c>
      <c r="B3506" s="1">
        <v>45573</v>
      </c>
      <c r="C3506" s="2">
        <f>YEAR(Table2[Order Date])</f>
        <v>2024</v>
      </c>
      <c r="D3506" s="2" t="str">
        <f>TEXT(Table2[Order Date],"mmm")</f>
        <v>Oct</v>
      </c>
      <c r="E3506" t="s">
        <v>6827</v>
      </c>
      <c r="F3506" t="s">
        <v>28</v>
      </c>
      <c r="G3506" t="s">
        <v>144</v>
      </c>
      <c r="H3506" t="str">
        <f>VLOOKUP(Table2[[#This Row],[City]], Table46[], 2, FALSE)</f>
        <v>Assam</v>
      </c>
      <c r="I3506" t="s">
        <v>46</v>
      </c>
      <c r="J3506" t="s">
        <v>201</v>
      </c>
      <c r="K3506" t="s">
        <v>5263</v>
      </c>
      <c r="L3506" s="2">
        <v>5</v>
      </c>
      <c r="M3506" s="11">
        <v>25622</v>
      </c>
      <c r="N3506" s="6">
        <v>15</v>
      </c>
      <c r="O3506" s="4">
        <f>Table2[[#This Row],[Discount]]/100</f>
        <v>0.15</v>
      </c>
      <c r="P3506" s="4" t="str">
        <f>IF(Table2[[#This Row],[Discount%]]=0,"No Discount",
IF(Table2[[#This Row],[Discount%]]&lt;=0.1,"Medium Discount",
IF(Table2[[#This Row],[Discount%]]&lt;=0.2,"High Discount")))</f>
        <v>High Discount</v>
      </c>
      <c r="Q3506" s="9">
        <f>(Table2[Unit_Price]*Table2[Quantity])*(Table2[Discount]/100)</f>
        <v>19216.5</v>
      </c>
      <c r="R3506" s="10">
        <v>108893.5</v>
      </c>
      <c r="S3506" s="10">
        <v>23866.22</v>
      </c>
      <c r="T3506" s="4">
        <f>Table2[Profit]/Table2[Sales]</f>
        <v>0.21917029023770934</v>
      </c>
      <c r="U3506" t="s">
        <v>33</v>
      </c>
    </row>
    <row r="3507" spans="1:21" x14ac:dyDescent="0.35">
      <c r="A3507">
        <v>13741</v>
      </c>
      <c r="B3507" s="1">
        <v>45916</v>
      </c>
      <c r="C3507" s="2">
        <f>YEAR(Table2[Order Date])</f>
        <v>2025</v>
      </c>
      <c r="D3507" s="2" t="str">
        <f>TEXT(Table2[Order Date],"mmm")</f>
        <v>Sep</v>
      </c>
      <c r="E3507" t="s">
        <v>6828</v>
      </c>
      <c r="F3507" t="s">
        <v>22</v>
      </c>
      <c r="G3507" t="s">
        <v>58</v>
      </c>
      <c r="H3507" t="str">
        <f>VLOOKUP(Table2[[#This Row],[City]], Table46[], 2, FALSE)</f>
        <v>Rajashtan</v>
      </c>
      <c r="I3507" t="s">
        <v>75</v>
      </c>
      <c r="J3507" t="s">
        <v>307</v>
      </c>
      <c r="K3507" t="s">
        <v>6829</v>
      </c>
      <c r="L3507" s="2">
        <v>4</v>
      </c>
      <c r="M3507" s="11">
        <v>77690</v>
      </c>
      <c r="N3507" s="6">
        <v>5</v>
      </c>
      <c r="O3507" s="4">
        <f>Table2[[#This Row],[Discount]]/100</f>
        <v>0.05</v>
      </c>
      <c r="P3507" s="4" t="str">
        <f>IF(Table2[[#This Row],[Discount%]]=0,"No Discount",
IF(Table2[[#This Row],[Discount%]]&lt;=0.1,"Medium Discount",
IF(Table2[[#This Row],[Discount%]]&lt;=0.2,"High Discount")))</f>
        <v>Medium Discount</v>
      </c>
      <c r="Q3507" s="9">
        <f>(Table2[Unit_Price]*Table2[Quantity])*(Table2[Discount]/100)</f>
        <v>15538</v>
      </c>
      <c r="R3507" s="10">
        <v>295222</v>
      </c>
      <c r="S3507" s="10">
        <v>39391.980000000003</v>
      </c>
      <c r="T3507" s="4">
        <f>Table2[Profit]/Table2[Sales]</f>
        <v>0.13343172256810129</v>
      </c>
      <c r="U3507" t="s">
        <v>83</v>
      </c>
    </row>
    <row r="3508" spans="1:21" x14ac:dyDescent="0.35">
      <c r="A3508">
        <v>13742</v>
      </c>
      <c r="B3508" s="1">
        <v>45783</v>
      </c>
      <c r="C3508" s="2">
        <f>YEAR(Table2[Order Date])</f>
        <v>2025</v>
      </c>
      <c r="D3508" s="2" t="str">
        <f>TEXT(Table2[Order Date],"mmm")</f>
        <v>May</v>
      </c>
      <c r="E3508" t="s">
        <v>6830</v>
      </c>
      <c r="F3508" t="s">
        <v>15</v>
      </c>
      <c r="G3508" t="s">
        <v>174</v>
      </c>
      <c r="H3508" t="str">
        <f>VLOOKUP(Table2[[#This Row],[City]], Table46[], 2, FALSE)</f>
        <v>Tamil Nadu</v>
      </c>
      <c r="I3508" t="s">
        <v>46</v>
      </c>
      <c r="J3508" t="s">
        <v>126</v>
      </c>
      <c r="K3508" t="s">
        <v>6831</v>
      </c>
      <c r="L3508" s="2">
        <v>5</v>
      </c>
      <c r="M3508" s="11">
        <v>24310</v>
      </c>
      <c r="N3508" s="6">
        <v>10</v>
      </c>
      <c r="O3508" s="4">
        <f>Table2[[#This Row],[Discount]]/100</f>
        <v>0.1</v>
      </c>
      <c r="P3508" s="4" t="str">
        <f>IF(Table2[[#This Row],[Discount%]]=0,"No Discount",
IF(Table2[[#This Row],[Discount%]]&lt;=0.1,"Medium Discount",
IF(Table2[[#This Row],[Discount%]]&lt;=0.2,"High Discount")))</f>
        <v>Medium Discount</v>
      </c>
      <c r="Q3508" s="9">
        <f>(Table2[Unit_Price]*Table2[Quantity])*(Table2[Discount]/100)</f>
        <v>12155</v>
      </c>
      <c r="R3508" s="10">
        <v>109395</v>
      </c>
      <c r="S3508" s="10">
        <v>20036.29</v>
      </c>
      <c r="T3508" s="4">
        <f>Table2[Profit]/Table2[Sales]</f>
        <v>0.18315544586132823</v>
      </c>
      <c r="U3508" t="s">
        <v>38</v>
      </c>
    </row>
    <row r="3509" spans="1:21" x14ac:dyDescent="0.35">
      <c r="A3509">
        <v>13743</v>
      </c>
      <c r="B3509" s="1">
        <v>45897</v>
      </c>
      <c r="C3509" s="2">
        <f>YEAR(Table2[Order Date])</f>
        <v>2025</v>
      </c>
      <c r="D3509" s="2" t="str">
        <f>TEXT(Table2[Order Date],"mmm")</f>
        <v>Aug</v>
      </c>
      <c r="E3509" t="s">
        <v>6832</v>
      </c>
      <c r="F3509" t="s">
        <v>40</v>
      </c>
      <c r="G3509" t="s">
        <v>103</v>
      </c>
      <c r="H3509" t="str">
        <f>VLOOKUP(Table2[[#This Row],[City]], Table46[], 2, FALSE)</f>
        <v>Gujarat</v>
      </c>
      <c r="I3509" t="s">
        <v>17</v>
      </c>
      <c r="J3509" t="s">
        <v>111</v>
      </c>
      <c r="K3509" t="s">
        <v>4539</v>
      </c>
      <c r="L3509" s="2">
        <v>4</v>
      </c>
      <c r="M3509" s="11">
        <v>41107</v>
      </c>
      <c r="N3509" s="6">
        <v>10</v>
      </c>
      <c r="O3509" s="4">
        <f>Table2[[#This Row],[Discount]]/100</f>
        <v>0.1</v>
      </c>
      <c r="P3509" s="4" t="str">
        <f>IF(Table2[[#This Row],[Discount%]]=0,"No Discount",
IF(Table2[[#This Row],[Discount%]]&lt;=0.1,"Medium Discount",
IF(Table2[[#This Row],[Discount%]]&lt;=0.2,"High Discount")))</f>
        <v>Medium Discount</v>
      </c>
      <c r="Q3509" s="9">
        <f>(Table2[Unit_Price]*Table2[Quantity])*(Table2[Discount]/100)</f>
        <v>16442.8</v>
      </c>
      <c r="R3509" s="10">
        <v>147985.20000000001</v>
      </c>
      <c r="S3509" s="10">
        <v>8141.62</v>
      </c>
      <c r="T3509" s="4">
        <f>Table2[Profit]/Table2[Sales]</f>
        <v>5.5016447590705009E-2</v>
      </c>
      <c r="U3509" t="s">
        <v>83</v>
      </c>
    </row>
    <row r="3510" spans="1:21" x14ac:dyDescent="0.35">
      <c r="A3510">
        <v>13744</v>
      </c>
      <c r="B3510" s="1">
        <v>45525</v>
      </c>
      <c r="C3510" s="2">
        <f>YEAR(Table2[Order Date])</f>
        <v>2024</v>
      </c>
      <c r="D3510" s="2" t="str">
        <f>TEXT(Table2[Order Date],"mmm")</f>
        <v>Aug</v>
      </c>
      <c r="E3510" t="s">
        <v>6833</v>
      </c>
      <c r="F3510" t="s">
        <v>15</v>
      </c>
      <c r="G3510" t="s">
        <v>68</v>
      </c>
      <c r="H3510" t="str">
        <f>VLOOKUP(Table2[[#This Row],[City]], Table46[], 2, FALSE)</f>
        <v>Telangana</v>
      </c>
      <c r="I3510" t="s">
        <v>75</v>
      </c>
      <c r="J3510" t="s">
        <v>409</v>
      </c>
      <c r="K3510" t="s">
        <v>2159</v>
      </c>
      <c r="L3510" s="2">
        <v>3</v>
      </c>
      <c r="M3510" s="11">
        <v>3622</v>
      </c>
      <c r="N3510" s="6">
        <v>15</v>
      </c>
      <c r="O3510" s="4">
        <f>Table2[[#This Row],[Discount]]/100</f>
        <v>0.15</v>
      </c>
      <c r="P3510" s="4" t="str">
        <f>IF(Table2[[#This Row],[Discount%]]=0,"No Discount",
IF(Table2[[#This Row],[Discount%]]&lt;=0.1,"Medium Discount",
IF(Table2[[#This Row],[Discount%]]&lt;=0.2,"High Discount")))</f>
        <v>High Discount</v>
      </c>
      <c r="Q3510" s="9">
        <f>(Table2[Unit_Price]*Table2[Quantity])*(Table2[Discount]/100)</f>
        <v>1629.8999999999999</v>
      </c>
      <c r="R3510" s="10">
        <v>9236.1</v>
      </c>
      <c r="S3510" s="10">
        <v>2038.38</v>
      </c>
      <c r="T3510" s="4">
        <f>Table2[Profit]/Table2[Sales]</f>
        <v>0.22069704745509469</v>
      </c>
      <c r="U3510" t="s">
        <v>83</v>
      </c>
    </row>
    <row r="3511" spans="1:21" x14ac:dyDescent="0.35">
      <c r="A3511">
        <v>13746</v>
      </c>
      <c r="B3511" s="1">
        <v>45758</v>
      </c>
      <c r="C3511" s="2">
        <f>YEAR(Table2[Order Date])</f>
        <v>2025</v>
      </c>
      <c r="D3511" s="2" t="str">
        <f>TEXT(Table2[Order Date],"mmm")</f>
        <v>Apr</v>
      </c>
      <c r="E3511" t="s">
        <v>6835</v>
      </c>
      <c r="F3511" t="s">
        <v>40</v>
      </c>
      <c r="G3511" t="s">
        <v>62</v>
      </c>
      <c r="H3511" t="str">
        <f>VLOOKUP(Table2[[#This Row],[City]], Table46[], 2, FALSE)</f>
        <v>Goa</v>
      </c>
      <c r="I3511" t="s">
        <v>86</v>
      </c>
      <c r="J3511" t="s">
        <v>118</v>
      </c>
      <c r="K3511" t="s">
        <v>6836</v>
      </c>
      <c r="L3511" s="2">
        <v>4</v>
      </c>
      <c r="M3511" s="11">
        <v>36274</v>
      </c>
      <c r="N3511" s="6">
        <v>0</v>
      </c>
      <c r="O3511" s="4">
        <f>Table2[[#This Row],[Discount]]/100</f>
        <v>0</v>
      </c>
      <c r="P3511" s="4" t="str">
        <f>IF(Table2[[#This Row],[Discount%]]=0,"No Discount",
IF(Table2[[#This Row],[Discount%]]&lt;=0.1,"Medium Discount",
IF(Table2[[#This Row],[Discount%]]&lt;=0.2,"High Discount")))</f>
        <v>No Discount</v>
      </c>
      <c r="Q3511" s="9">
        <f>(Table2[Unit_Price]*Table2[Quantity])*(Table2[Discount]/100)</f>
        <v>0</v>
      </c>
      <c r="R3511" s="10">
        <v>145096</v>
      </c>
      <c r="S3511" s="10">
        <v>17331.650000000001</v>
      </c>
      <c r="T3511" s="4">
        <f>Table2[Profit]/Table2[Sales]</f>
        <v>0.11944953685835585</v>
      </c>
      <c r="U3511" t="s">
        <v>72</v>
      </c>
    </row>
    <row r="3512" spans="1:21" x14ac:dyDescent="0.35">
      <c r="A3512">
        <v>13747</v>
      </c>
      <c r="B3512" s="1">
        <v>45403</v>
      </c>
      <c r="C3512" s="2">
        <f>YEAR(Table2[Order Date])</f>
        <v>2024</v>
      </c>
      <c r="D3512" s="2" t="str">
        <f>TEXT(Table2[Order Date],"mmm")</f>
        <v>Apr</v>
      </c>
      <c r="E3512" t="s">
        <v>6837</v>
      </c>
      <c r="F3512" t="s">
        <v>28</v>
      </c>
      <c r="G3512" t="s">
        <v>85</v>
      </c>
      <c r="H3512" t="str">
        <f>VLOOKUP(Table2[[#This Row],[City]], Table46[], 2, FALSE)</f>
        <v>Odisha</v>
      </c>
      <c r="I3512" t="s">
        <v>30</v>
      </c>
      <c r="J3512" t="s">
        <v>31</v>
      </c>
      <c r="K3512" t="s">
        <v>5131</v>
      </c>
      <c r="L3512" s="2">
        <v>3</v>
      </c>
      <c r="M3512" s="11">
        <v>61001</v>
      </c>
      <c r="N3512" s="6">
        <v>10</v>
      </c>
      <c r="O3512" s="4">
        <f>Table2[[#This Row],[Discount]]/100</f>
        <v>0.1</v>
      </c>
      <c r="P3512" s="4" t="str">
        <f>IF(Table2[[#This Row],[Discount%]]=0,"No Discount",
IF(Table2[[#This Row],[Discount%]]&lt;=0.1,"Medium Discount",
IF(Table2[[#This Row],[Discount%]]&lt;=0.2,"High Discount")))</f>
        <v>Medium Discount</v>
      </c>
      <c r="Q3512" s="9">
        <f>(Table2[Unit_Price]*Table2[Quantity])*(Table2[Discount]/100)</f>
        <v>18300.3</v>
      </c>
      <c r="R3512" s="10">
        <v>164702.70000000001</v>
      </c>
      <c r="S3512" s="10">
        <v>17011.25</v>
      </c>
      <c r="T3512" s="4">
        <f>Table2[Profit]/Table2[Sales]</f>
        <v>0.10328458489144379</v>
      </c>
      <c r="U3512" t="s">
        <v>83</v>
      </c>
    </row>
    <row r="3513" spans="1:21" x14ac:dyDescent="0.35">
      <c r="A3513">
        <v>13748</v>
      </c>
      <c r="B3513" s="1">
        <v>45914</v>
      </c>
      <c r="C3513" s="2">
        <f>YEAR(Table2[Order Date])</f>
        <v>2025</v>
      </c>
      <c r="D3513" s="2" t="str">
        <f>TEXT(Table2[Order Date],"mmm")</f>
        <v>Sep</v>
      </c>
      <c r="E3513" t="s">
        <v>6838</v>
      </c>
      <c r="F3513" t="s">
        <v>28</v>
      </c>
      <c r="G3513" t="s">
        <v>144</v>
      </c>
      <c r="H3513" t="str">
        <f>VLOOKUP(Table2[[#This Row],[City]], Table46[], 2, FALSE)</f>
        <v>Assam</v>
      </c>
      <c r="I3513" t="s">
        <v>129</v>
      </c>
      <c r="J3513" t="s">
        <v>168</v>
      </c>
      <c r="K3513" t="s">
        <v>6839</v>
      </c>
      <c r="L3513" s="2">
        <v>2</v>
      </c>
      <c r="M3513" s="11">
        <v>16884</v>
      </c>
      <c r="N3513" s="6">
        <v>15</v>
      </c>
      <c r="O3513" s="4">
        <f>Table2[[#This Row],[Discount]]/100</f>
        <v>0.15</v>
      </c>
      <c r="P3513" s="4" t="str">
        <f>IF(Table2[[#This Row],[Discount%]]=0,"No Discount",
IF(Table2[[#This Row],[Discount%]]&lt;=0.1,"Medium Discount",
IF(Table2[[#This Row],[Discount%]]&lt;=0.2,"High Discount")))</f>
        <v>High Discount</v>
      </c>
      <c r="Q3513" s="9">
        <f>(Table2[Unit_Price]*Table2[Quantity])*(Table2[Discount]/100)</f>
        <v>5065.2</v>
      </c>
      <c r="R3513" s="10">
        <v>28702.799999999999</v>
      </c>
      <c r="S3513" s="10">
        <v>4566.92</v>
      </c>
      <c r="T3513" s="4">
        <f>Table2[Profit]/Table2[Sales]</f>
        <v>0.15911060941789651</v>
      </c>
      <c r="U3513" t="s">
        <v>83</v>
      </c>
    </row>
    <row r="3514" spans="1:21" x14ac:dyDescent="0.35">
      <c r="A3514">
        <v>13749</v>
      </c>
      <c r="B3514" s="1">
        <v>45224</v>
      </c>
      <c r="C3514" s="2">
        <f>YEAR(Table2[Order Date])</f>
        <v>2023</v>
      </c>
      <c r="D3514" s="2" t="str">
        <f>TEXT(Table2[Order Date],"mmm")</f>
        <v>Oct</v>
      </c>
      <c r="E3514" t="s">
        <v>6840</v>
      </c>
      <c r="F3514" t="s">
        <v>28</v>
      </c>
      <c r="G3514" t="s">
        <v>114</v>
      </c>
      <c r="H3514" t="str">
        <f>VLOOKUP(Table2[[#This Row],[City]], Table46[], 2, FALSE)</f>
        <v>Jharkhand</v>
      </c>
      <c r="I3514" t="s">
        <v>42</v>
      </c>
      <c r="J3514" t="s">
        <v>43</v>
      </c>
      <c r="K3514" t="s">
        <v>6841</v>
      </c>
      <c r="L3514" s="2">
        <v>3</v>
      </c>
      <c r="M3514" s="11">
        <v>52971</v>
      </c>
      <c r="N3514" s="6">
        <v>0</v>
      </c>
      <c r="O3514" s="4">
        <f>Table2[[#This Row],[Discount]]/100</f>
        <v>0</v>
      </c>
      <c r="P3514" s="4" t="str">
        <f>IF(Table2[[#This Row],[Discount%]]=0,"No Discount",
IF(Table2[[#This Row],[Discount%]]&lt;=0.1,"Medium Discount",
IF(Table2[[#This Row],[Discount%]]&lt;=0.2,"High Discount")))</f>
        <v>No Discount</v>
      </c>
      <c r="Q3514" s="9">
        <f>(Table2[Unit_Price]*Table2[Quantity])*(Table2[Discount]/100)</f>
        <v>0</v>
      </c>
      <c r="R3514" s="10">
        <v>158913</v>
      </c>
      <c r="S3514" s="10">
        <v>21779.91</v>
      </c>
      <c r="T3514" s="4">
        <f>Table2[Profit]/Table2[Sales]</f>
        <v>0.13705555870193126</v>
      </c>
      <c r="U3514" t="s">
        <v>20</v>
      </c>
    </row>
    <row r="3515" spans="1:21" x14ac:dyDescent="0.35">
      <c r="A3515">
        <v>13750</v>
      </c>
      <c r="B3515" s="1">
        <v>45589</v>
      </c>
      <c r="C3515" s="2">
        <f>YEAR(Table2[Order Date])</f>
        <v>2024</v>
      </c>
      <c r="D3515" s="2" t="str">
        <f>TEXT(Table2[Order Date],"mmm")</f>
        <v>Oct</v>
      </c>
      <c r="E3515" t="s">
        <v>6842</v>
      </c>
      <c r="F3515" t="s">
        <v>22</v>
      </c>
      <c r="G3515" t="s">
        <v>58</v>
      </c>
      <c r="H3515" t="str">
        <f>VLOOKUP(Table2[[#This Row],[City]], Table46[], 2, FALSE)</f>
        <v>Rajashtan</v>
      </c>
      <c r="I3515" t="s">
        <v>69</v>
      </c>
      <c r="J3515" t="s">
        <v>151</v>
      </c>
      <c r="K3515" t="s">
        <v>6843</v>
      </c>
      <c r="L3515" s="2">
        <v>5</v>
      </c>
      <c r="M3515" s="11">
        <v>68077</v>
      </c>
      <c r="N3515" s="6">
        <v>5</v>
      </c>
      <c r="O3515" s="4">
        <f>Table2[[#This Row],[Discount]]/100</f>
        <v>0.05</v>
      </c>
      <c r="P3515" s="4" t="str">
        <f>IF(Table2[[#This Row],[Discount%]]=0,"No Discount",
IF(Table2[[#This Row],[Discount%]]&lt;=0.1,"Medium Discount",
IF(Table2[[#This Row],[Discount%]]&lt;=0.2,"High Discount")))</f>
        <v>Medium Discount</v>
      </c>
      <c r="Q3515" s="9">
        <f>(Table2[Unit_Price]*Table2[Quantity])*(Table2[Discount]/100)</f>
        <v>17019.25</v>
      </c>
      <c r="R3515" s="10">
        <v>323365.75</v>
      </c>
      <c r="S3515" s="10">
        <v>56820.68</v>
      </c>
      <c r="T3515" s="4">
        <f>Table2[Profit]/Table2[Sales]</f>
        <v>0.17571644492343422</v>
      </c>
      <c r="U3515" t="s">
        <v>33</v>
      </c>
    </row>
    <row r="3516" spans="1:21" x14ac:dyDescent="0.35">
      <c r="A3516">
        <v>13751</v>
      </c>
      <c r="B3516" s="1">
        <v>45243</v>
      </c>
      <c r="C3516" s="2">
        <f>YEAR(Table2[Order Date])</f>
        <v>2023</v>
      </c>
      <c r="D3516" s="2" t="str">
        <f>TEXT(Table2[Order Date],"mmm")</f>
        <v>Nov</v>
      </c>
      <c r="E3516" t="s">
        <v>6844</v>
      </c>
      <c r="F3516" t="s">
        <v>40</v>
      </c>
      <c r="G3516" t="s">
        <v>103</v>
      </c>
      <c r="H3516" t="str">
        <f>VLOOKUP(Table2[[#This Row],[City]], Table46[], 2, FALSE)</f>
        <v>Gujarat</v>
      </c>
      <c r="I3516" t="s">
        <v>30</v>
      </c>
      <c r="J3516" t="s">
        <v>65</v>
      </c>
      <c r="K3516" t="s">
        <v>3992</v>
      </c>
      <c r="L3516" s="2">
        <v>4</v>
      </c>
      <c r="M3516" s="11">
        <v>63873</v>
      </c>
      <c r="N3516" s="6">
        <v>20</v>
      </c>
      <c r="O3516" s="4">
        <f>Table2[[#This Row],[Discount]]/100</f>
        <v>0.2</v>
      </c>
      <c r="P3516" s="4" t="str">
        <f>IF(Table2[[#This Row],[Discount%]]=0,"No Discount",
IF(Table2[[#This Row],[Discount%]]&lt;=0.1,"Medium Discount",
IF(Table2[[#This Row],[Discount%]]&lt;=0.2,"High Discount")))</f>
        <v>High Discount</v>
      </c>
      <c r="Q3516" s="9">
        <f>(Table2[Unit_Price]*Table2[Quantity])*(Table2[Discount]/100)</f>
        <v>51098.400000000001</v>
      </c>
      <c r="R3516" s="10">
        <v>204393.60000000001</v>
      </c>
      <c r="S3516" s="10">
        <v>20085.009999999998</v>
      </c>
      <c r="T3516" s="4">
        <f>Table2[Profit]/Table2[Sales]</f>
        <v>9.8266335149437153E-2</v>
      </c>
      <c r="U3516" t="s">
        <v>38</v>
      </c>
    </row>
    <row r="3517" spans="1:21" x14ac:dyDescent="0.35">
      <c r="A3517">
        <v>13752</v>
      </c>
      <c r="B3517" s="1">
        <v>45330</v>
      </c>
      <c r="C3517" s="2">
        <f>YEAR(Table2[Order Date])</f>
        <v>2024</v>
      </c>
      <c r="D3517" s="2" t="str">
        <f>TEXT(Table2[Order Date],"mmm")</f>
        <v>Feb</v>
      </c>
      <c r="E3517" t="s">
        <v>6845</v>
      </c>
      <c r="F3517" t="s">
        <v>22</v>
      </c>
      <c r="G3517" t="s">
        <v>167</v>
      </c>
      <c r="H3517" t="str">
        <f>VLOOKUP(Table2[[#This Row],[City]], Table46[], 2, FALSE)</f>
        <v>Punjab</v>
      </c>
      <c r="I3517" t="s">
        <v>75</v>
      </c>
      <c r="J3517" t="s">
        <v>76</v>
      </c>
      <c r="K3517" t="s">
        <v>6846</v>
      </c>
      <c r="L3517" s="2">
        <v>2</v>
      </c>
      <c r="M3517" s="11">
        <v>22178</v>
      </c>
      <c r="N3517" s="6">
        <v>20</v>
      </c>
      <c r="O3517" s="4">
        <f>Table2[[#This Row],[Discount]]/100</f>
        <v>0.2</v>
      </c>
      <c r="P3517" s="4" t="str">
        <f>IF(Table2[[#This Row],[Discount%]]=0,"No Discount",
IF(Table2[[#This Row],[Discount%]]&lt;=0.1,"Medium Discount",
IF(Table2[[#This Row],[Discount%]]&lt;=0.2,"High Discount")))</f>
        <v>High Discount</v>
      </c>
      <c r="Q3517" s="9">
        <f>(Table2[Unit_Price]*Table2[Quantity])*(Table2[Discount]/100)</f>
        <v>8871.2000000000007</v>
      </c>
      <c r="R3517" s="10">
        <v>35484.800000000003</v>
      </c>
      <c r="S3517" s="10">
        <v>8739.15</v>
      </c>
      <c r="T3517" s="4">
        <f>Table2[Profit]/Table2[Sales]</f>
        <v>0.24627868833979616</v>
      </c>
      <c r="U3517" t="s">
        <v>38</v>
      </c>
    </row>
    <row r="3518" spans="1:21" x14ac:dyDescent="0.35">
      <c r="A3518">
        <v>13753</v>
      </c>
      <c r="B3518" s="1">
        <v>45213</v>
      </c>
      <c r="C3518" s="2">
        <f>YEAR(Table2[Order Date])</f>
        <v>2023</v>
      </c>
      <c r="D3518" s="2" t="str">
        <f>TEXT(Table2[Order Date],"mmm")</f>
        <v>Oct</v>
      </c>
      <c r="E3518" t="s">
        <v>6847</v>
      </c>
      <c r="F3518" t="s">
        <v>22</v>
      </c>
      <c r="G3518" t="s">
        <v>74</v>
      </c>
      <c r="H3518" t="str">
        <f>VLOOKUP(Table2[[#This Row],[City]], Table46[], 2, FALSE)</f>
        <v>Chandigarh</v>
      </c>
      <c r="I3518" t="s">
        <v>17</v>
      </c>
      <c r="J3518" t="s">
        <v>55</v>
      </c>
      <c r="K3518" t="s">
        <v>3763</v>
      </c>
      <c r="L3518" s="2">
        <v>2</v>
      </c>
      <c r="M3518" s="11">
        <v>46507</v>
      </c>
      <c r="N3518" s="6">
        <v>15</v>
      </c>
      <c r="O3518" s="4">
        <f>Table2[[#This Row],[Discount]]/100</f>
        <v>0.15</v>
      </c>
      <c r="P3518" s="4" t="str">
        <f>IF(Table2[[#This Row],[Discount%]]=0,"No Discount",
IF(Table2[[#This Row],[Discount%]]&lt;=0.1,"Medium Discount",
IF(Table2[[#This Row],[Discount%]]&lt;=0.2,"High Discount")))</f>
        <v>High Discount</v>
      </c>
      <c r="Q3518" s="9">
        <f>(Table2[Unit_Price]*Table2[Quantity])*(Table2[Discount]/100)</f>
        <v>13952.1</v>
      </c>
      <c r="R3518" s="10">
        <v>79061.899999999994</v>
      </c>
      <c r="S3518" s="10">
        <v>8747.7000000000007</v>
      </c>
      <c r="T3518" s="4">
        <f>Table2[Profit]/Table2[Sales]</f>
        <v>0.11064368551729722</v>
      </c>
      <c r="U3518" t="s">
        <v>20</v>
      </c>
    </row>
    <row r="3519" spans="1:21" x14ac:dyDescent="0.35">
      <c r="A3519">
        <v>13754</v>
      </c>
      <c r="B3519" s="1">
        <v>45376</v>
      </c>
      <c r="C3519" s="2">
        <f>YEAR(Table2[Order Date])</f>
        <v>2024</v>
      </c>
      <c r="D3519" s="2" t="str">
        <f>TEXT(Table2[Order Date],"mmm")</f>
        <v>Mar</v>
      </c>
      <c r="E3519" t="s">
        <v>6848</v>
      </c>
      <c r="F3519" t="s">
        <v>28</v>
      </c>
      <c r="G3519" t="s">
        <v>29</v>
      </c>
      <c r="H3519" t="str">
        <f>VLOOKUP(Table2[[#This Row],[City]], Table46[], 2, FALSE)</f>
        <v>Bihar</v>
      </c>
      <c r="I3519" t="s">
        <v>30</v>
      </c>
      <c r="J3519" t="s">
        <v>227</v>
      </c>
      <c r="K3519" t="s">
        <v>1962</v>
      </c>
      <c r="L3519" s="2">
        <v>4</v>
      </c>
      <c r="M3519" s="11">
        <v>43748</v>
      </c>
      <c r="N3519" s="6">
        <v>5</v>
      </c>
      <c r="O3519" s="4">
        <f>Table2[[#This Row],[Discount]]/100</f>
        <v>0.05</v>
      </c>
      <c r="P3519" s="4" t="str">
        <f>IF(Table2[[#This Row],[Discount%]]=0,"No Discount",
IF(Table2[[#This Row],[Discount%]]&lt;=0.1,"Medium Discount",
IF(Table2[[#This Row],[Discount%]]&lt;=0.2,"High Discount")))</f>
        <v>Medium Discount</v>
      </c>
      <c r="Q3519" s="9">
        <f>(Table2[Unit_Price]*Table2[Quantity])*(Table2[Discount]/100)</f>
        <v>8749.6</v>
      </c>
      <c r="R3519" s="10">
        <v>166242.4</v>
      </c>
      <c r="S3519" s="10">
        <v>31519.09</v>
      </c>
      <c r="T3519" s="4">
        <f>Table2[Profit]/Table2[Sales]</f>
        <v>0.18959717857778763</v>
      </c>
      <c r="U3519" t="s">
        <v>20</v>
      </c>
    </row>
    <row r="3520" spans="1:21" x14ac:dyDescent="0.35">
      <c r="A3520">
        <v>13755</v>
      </c>
      <c r="B3520" s="1">
        <v>45344</v>
      </c>
      <c r="C3520" s="2">
        <f>YEAR(Table2[Order Date])</f>
        <v>2024</v>
      </c>
      <c r="D3520" s="2" t="str">
        <f>TEXT(Table2[Order Date],"mmm")</f>
        <v>Feb</v>
      </c>
      <c r="E3520" t="s">
        <v>6849</v>
      </c>
      <c r="F3520" t="s">
        <v>28</v>
      </c>
      <c r="G3520" t="s">
        <v>114</v>
      </c>
      <c r="H3520" t="str">
        <f>VLOOKUP(Table2[[#This Row],[City]], Table46[], 2, FALSE)</f>
        <v>Jharkhand</v>
      </c>
      <c r="I3520" t="s">
        <v>46</v>
      </c>
      <c r="J3520" t="s">
        <v>209</v>
      </c>
      <c r="K3520" t="s">
        <v>648</v>
      </c>
      <c r="L3520" s="2">
        <v>1</v>
      </c>
      <c r="M3520" s="11">
        <v>539</v>
      </c>
      <c r="N3520" s="6">
        <v>10</v>
      </c>
      <c r="O3520" s="4">
        <f>Table2[[#This Row],[Discount]]/100</f>
        <v>0.1</v>
      </c>
      <c r="P3520" s="4" t="str">
        <f>IF(Table2[[#This Row],[Discount%]]=0,"No Discount",
IF(Table2[[#This Row],[Discount%]]&lt;=0.1,"Medium Discount",
IF(Table2[[#This Row],[Discount%]]&lt;=0.2,"High Discount")))</f>
        <v>Medium Discount</v>
      </c>
      <c r="Q3520" s="9">
        <f>(Table2[Unit_Price]*Table2[Quantity])*(Table2[Discount]/100)</f>
        <v>53.900000000000006</v>
      </c>
      <c r="R3520" s="10">
        <v>485.1</v>
      </c>
      <c r="S3520" s="10">
        <v>112.32</v>
      </c>
      <c r="T3520" s="4">
        <f>Table2[Profit]/Table2[Sales]</f>
        <v>0.2315398886827458</v>
      </c>
      <c r="U3520" t="s">
        <v>72</v>
      </c>
    </row>
    <row r="3521" spans="1:21" x14ac:dyDescent="0.35">
      <c r="A3521">
        <v>13756</v>
      </c>
      <c r="B3521" s="1">
        <v>45574</v>
      </c>
      <c r="C3521" s="2">
        <f>YEAR(Table2[Order Date])</f>
        <v>2024</v>
      </c>
      <c r="D3521" s="2" t="str">
        <f>TEXT(Table2[Order Date],"mmm")</f>
        <v>Oct</v>
      </c>
      <c r="E3521" t="s">
        <v>6850</v>
      </c>
      <c r="F3521" t="s">
        <v>28</v>
      </c>
      <c r="G3521" t="s">
        <v>144</v>
      </c>
      <c r="H3521" t="str">
        <f>VLOOKUP(Table2[[#This Row],[City]], Table46[], 2, FALSE)</f>
        <v>Assam</v>
      </c>
      <c r="I3521" t="s">
        <v>17</v>
      </c>
      <c r="J3521" t="s">
        <v>100</v>
      </c>
      <c r="K3521" t="s">
        <v>6851</v>
      </c>
      <c r="L3521" s="2">
        <v>3</v>
      </c>
      <c r="M3521" s="11">
        <v>53563</v>
      </c>
      <c r="N3521" s="6">
        <v>20</v>
      </c>
      <c r="O3521" s="4">
        <f>Table2[[#This Row],[Discount]]/100</f>
        <v>0.2</v>
      </c>
      <c r="P3521" s="4" t="str">
        <f>IF(Table2[[#This Row],[Discount%]]=0,"No Discount",
IF(Table2[[#This Row],[Discount%]]&lt;=0.1,"Medium Discount",
IF(Table2[[#This Row],[Discount%]]&lt;=0.2,"High Discount")))</f>
        <v>High Discount</v>
      </c>
      <c r="Q3521" s="9">
        <f>(Table2[Unit_Price]*Table2[Quantity])*(Table2[Discount]/100)</f>
        <v>32137.800000000003</v>
      </c>
      <c r="R3521" s="10">
        <v>128551.2</v>
      </c>
      <c r="S3521" s="10">
        <v>12687.43</v>
      </c>
      <c r="T3521" s="4">
        <f>Table2[Profit]/Table2[Sales]</f>
        <v>9.8695539209280037E-2</v>
      </c>
      <c r="U3521" t="s">
        <v>72</v>
      </c>
    </row>
    <row r="3522" spans="1:21" x14ac:dyDescent="0.35">
      <c r="A3522">
        <v>13757</v>
      </c>
      <c r="B3522" s="1">
        <v>45408</v>
      </c>
      <c r="C3522" s="2">
        <f>YEAR(Table2[Order Date])</f>
        <v>2024</v>
      </c>
      <c r="D3522" s="2" t="str">
        <f>TEXT(Table2[Order Date],"mmm")</f>
        <v>Apr</v>
      </c>
      <c r="E3522" t="s">
        <v>6852</v>
      </c>
      <c r="F3522" t="s">
        <v>40</v>
      </c>
      <c r="G3522" t="s">
        <v>41</v>
      </c>
      <c r="H3522" t="str">
        <f>VLOOKUP(Table2[[#This Row],[City]], Table46[], 2, FALSE)</f>
        <v>Maharashtra</v>
      </c>
      <c r="I3522" t="s">
        <v>24</v>
      </c>
      <c r="J3522" t="s">
        <v>25</v>
      </c>
      <c r="K3522" t="s">
        <v>6853</v>
      </c>
      <c r="L3522" s="2">
        <v>3</v>
      </c>
      <c r="M3522" s="11">
        <v>67728</v>
      </c>
      <c r="N3522" s="6">
        <v>20</v>
      </c>
      <c r="O3522" s="4">
        <f>Table2[[#This Row],[Discount]]/100</f>
        <v>0.2</v>
      </c>
      <c r="P3522" s="4" t="str">
        <f>IF(Table2[[#This Row],[Discount%]]=0,"No Discount",
IF(Table2[[#This Row],[Discount%]]&lt;=0.1,"Medium Discount",
IF(Table2[[#This Row],[Discount%]]&lt;=0.2,"High Discount")))</f>
        <v>High Discount</v>
      </c>
      <c r="Q3522" s="9">
        <f>(Table2[Unit_Price]*Table2[Quantity])*(Table2[Discount]/100)</f>
        <v>40636.800000000003</v>
      </c>
      <c r="R3522" s="10">
        <v>162547.20000000001</v>
      </c>
      <c r="S3522" s="10">
        <v>36134.620000000003</v>
      </c>
      <c r="T3522" s="4">
        <f>Table2[Profit]/Table2[Sales]</f>
        <v>0.22230232203323097</v>
      </c>
      <c r="U3522" t="s">
        <v>38</v>
      </c>
    </row>
    <row r="3523" spans="1:21" x14ac:dyDescent="0.35">
      <c r="A3523">
        <v>13758</v>
      </c>
      <c r="B3523" s="1">
        <v>45719</v>
      </c>
      <c r="C3523" s="2">
        <f>YEAR(Table2[Order Date])</f>
        <v>2025</v>
      </c>
      <c r="D3523" s="2" t="str">
        <f>TEXT(Table2[Order Date],"mmm")</f>
        <v>Mar</v>
      </c>
      <c r="E3523" t="s">
        <v>6854</v>
      </c>
      <c r="F3523" t="s">
        <v>22</v>
      </c>
      <c r="G3523" t="s">
        <v>23</v>
      </c>
      <c r="H3523" t="str">
        <f>VLOOKUP(Table2[[#This Row],[City]], Table46[], 2, FALSE)</f>
        <v>Delhi</v>
      </c>
      <c r="I3523" t="s">
        <v>42</v>
      </c>
      <c r="J3523" t="s">
        <v>51</v>
      </c>
      <c r="K3523" t="s">
        <v>6855</v>
      </c>
      <c r="L3523" s="2">
        <v>4</v>
      </c>
      <c r="M3523" s="11">
        <v>59748</v>
      </c>
      <c r="N3523" s="6">
        <v>10</v>
      </c>
      <c r="O3523" s="4">
        <f>Table2[[#This Row],[Discount]]/100</f>
        <v>0.1</v>
      </c>
      <c r="P3523" s="4" t="str">
        <f>IF(Table2[[#This Row],[Discount%]]=0,"No Discount",
IF(Table2[[#This Row],[Discount%]]&lt;=0.1,"Medium Discount",
IF(Table2[[#This Row],[Discount%]]&lt;=0.2,"High Discount")))</f>
        <v>Medium Discount</v>
      </c>
      <c r="Q3523" s="9">
        <f>(Table2[Unit_Price]*Table2[Quantity])*(Table2[Discount]/100)</f>
        <v>23899.200000000001</v>
      </c>
      <c r="R3523" s="10">
        <v>215092.8</v>
      </c>
      <c r="S3523" s="10">
        <v>28142.22</v>
      </c>
      <c r="T3523" s="4">
        <f>Table2[Profit]/Table2[Sales]</f>
        <v>0.13083757336368304</v>
      </c>
      <c r="U3523" t="s">
        <v>20</v>
      </c>
    </row>
    <row r="3524" spans="1:21" x14ac:dyDescent="0.35">
      <c r="A3524">
        <v>13759</v>
      </c>
      <c r="B3524" s="1">
        <v>45423</v>
      </c>
      <c r="C3524" s="2">
        <f>YEAR(Table2[Order Date])</f>
        <v>2024</v>
      </c>
      <c r="D3524" s="2" t="str">
        <f>TEXT(Table2[Order Date],"mmm")</f>
        <v>May</v>
      </c>
      <c r="E3524" t="s">
        <v>6856</v>
      </c>
      <c r="F3524" t="s">
        <v>28</v>
      </c>
      <c r="G3524" t="s">
        <v>85</v>
      </c>
      <c r="H3524" t="str">
        <f>VLOOKUP(Table2[[#This Row],[City]], Table46[], 2, FALSE)</f>
        <v>Odisha</v>
      </c>
      <c r="I3524" t="s">
        <v>129</v>
      </c>
      <c r="J3524" t="s">
        <v>168</v>
      </c>
      <c r="K3524" t="s">
        <v>2819</v>
      </c>
      <c r="L3524" s="2">
        <v>5</v>
      </c>
      <c r="M3524" s="11">
        <v>22675</v>
      </c>
      <c r="N3524" s="6">
        <v>5</v>
      </c>
      <c r="O3524" s="4">
        <f>Table2[[#This Row],[Discount]]/100</f>
        <v>0.05</v>
      </c>
      <c r="P3524" s="4" t="str">
        <f>IF(Table2[[#This Row],[Discount%]]=0,"No Discount",
IF(Table2[[#This Row],[Discount%]]&lt;=0.1,"Medium Discount",
IF(Table2[[#This Row],[Discount%]]&lt;=0.2,"High Discount")))</f>
        <v>Medium Discount</v>
      </c>
      <c r="Q3524" s="9">
        <f>(Table2[Unit_Price]*Table2[Quantity])*(Table2[Discount]/100)</f>
        <v>5668.75</v>
      </c>
      <c r="R3524" s="10">
        <v>107706.25</v>
      </c>
      <c r="S3524" s="10">
        <v>20529.189999999999</v>
      </c>
      <c r="T3524" s="4">
        <f>Table2[Profit]/Table2[Sales]</f>
        <v>0.19060351650902338</v>
      </c>
      <c r="U3524" t="s">
        <v>72</v>
      </c>
    </row>
    <row r="3525" spans="1:21" x14ac:dyDescent="0.35">
      <c r="A3525">
        <v>13760</v>
      </c>
      <c r="B3525" s="1">
        <v>45298</v>
      </c>
      <c r="C3525" s="2">
        <f>YEAR(Table2[Order Date])</f>
        <v>2024</v>
      </c>
      <c r="D3525" s="2" t="str">
        <f>TEXT(Table2[Order Date],"mmm")</f>
        <v>Jan</v>
      </c>
      <c r="E3525" t="s">
        <v>6857</v>
      </c>
      <c r="F3525" t="s">
        <v>40</v>
      </c>
      <c r="G3525" t="s">
        <v>50</v>
      </c>
      <c r="H3525" t="str">
        <f>VLOOKUP(Table2[[#This Row],[City]], Table46[], 2, FALSE)</f>
        <v>Maharashtra</v>
      </c>
      <c r="I3525" t="s">
        <v>42</v>
      </c>
      <c r="J3525" t="s">
        <v>51</v>
      </c>
      <c r="K3525" t="s">
        <v>6858</v>
      </c>
      <c r="L3525" s="2">
        <v>4</v>
      </c>
      <c r="M3525" s="11">
        <v>39815</v>
      </c>
      <c r="N3525" s="6">
        <v>10</v>
      </c>
      <c r="O3525" s="4">
        <f>Table2[[#This Row],[Discount]]/100</f>
        <v>0.1</v>
      </c>
      <c r="P3525" s="4" t="str">
        <f>IF(Table2[[#This Row],[Discount%]]=0,"No Discount",
IF(Table2[[#This Row],[Discount%]]&lt;=0.1,"Medium Discount",
IF(Table2[[#This Row],[Discount%]]&lt;=0.2,"High Discount")))</f>
        <v>Medium Discount</v>
      </c>
      <c r="Q3525" s="9">
        <f>(Table2[Unit_Price]*Table2[Quantity])*(Table2[Discount]/100)</f>
        <v>15926</v>
      </c>
      <c r="R3525" s="10">
        <v>143334</v>
      </c>
      <c r="S3525" s="10">
        <v>33845.33</v>
      </c>
      <c r="T3525" s="4">
        <f>Table2[Profit]/Table2[Sales]</f>
        <v>0.23612911102739059</v>
      </c>
      <c r="U3525" t="s">
        <v>38</v>
      </c>
    </row>
    <row r="3526" spans="1:21" x14ac:dyDescent="0.35">
      <c r="A3526">
        <v>13761</v>
      </c>
      <c r="B3526" s="1">
        <v>45605</v>
      </c>
      <c r="C3526" s="2">
        <f>YEAR(Table2[Order Date])</f>
        <v>2024</v>
      </c>
      <c r="D3526" s="2" t="str">
        <f>TEXT(Table2[Order Date],"mmm")</f>
        <v>Nov</v>
      </c>
      <c r="E3526" t="s">
        <v>6859</v>
      </c>
      <c r="F3526" t="s">
        <v>28</v>
      </c>
      <c r="G3526" t="s">
        <v>144</v>
      </c>
      <c r="H3526" t="str">
        <f>VLOOKUP(Table2[[#This Row],[City]], Table46[], 2, FALSE)</f>
        <v>Assam</v>
      </c>
      <c r="I3526" t="s">
        <v>42</v>
      </c>
      <c r="J3526" t="s">
        <v>188</v>
      </c>
      <c r="K3526" t="s">
        <v>6860</v>
      </c>
      <c r="L3526" s="2">
        <v>3</v>
      </c>
      <c r="M3526" s="11">
        <v>75203</v>
      </c>
      <c r="N3526" s="6">
        <v>10</v>
      </c>
      <c r="O3526" s="4">
        <f>Table2[[#This Row],[Discount]]/100</f>
        <v>0.1</v>
      </c>
      <c r="P3526" s="4" t="str">
        <f>IF(Table2[[#This Row],[Discount%]]=0,"No Discount",
IF(Table2[[#This Row],[Discount%]]&lt;=0.1,"Medium Discount",
IF(Table2[[#This Row],[Discount%]]&lt;=0.2,"High Discount")))</f>
        <v>Medium Discount</v>
      </c>
      <c r="Q3526" s="9">
        <f>(Table2[Unit_Price]*Table2[Quantity])*(Table2[Discount]/100)</f>
        <v>22560.9</v>
      </c>
      <c r="R3526" s="10">
        <v>203048.1</v>
      </c>
      <c r="S3526" s="10">
        <v>20206.77</v>
      </c>
      <c r="T3526" s="4">
        <f>Table2[Profit]/Table2[Sales]</f>
        <v>9.9517158742189651E-2</v>
      </c>
      <c r="U3526" t="s">
        <v>72</v>
      </c>
    </row>
    <row r="3527" spans="1:21" x14ac:dyDescent="0.35">
      <c r="A3527">
        <v>13762</v>
      </c>
      <c r="B3527" s="1">
        <v>45611</v>
      </c>
      <c r="C3527" s="2">
        <f>YEAR(Table2[Order Date])</f>
        <v>2024</v>
      </c>
      <c r="D3527" s="2" t="str">
        <f>TEXT(Table2[Order Date],"mmm")</f>
        <v>Nov</v>
      </c>
      <c r="E3527" t="s">
        <v>6861</v>
      </c>
      <c r="F3527" t="s">
        <v>28</v>
      </c>
      <c r="G3527" t="s">
        <v>85</v>
      </c>
      <c r="H3527" t="str">
        <f>VLOOKUP(Table2[[#This Row],[City]], Table46[], 2, FALSE)</f>
        <v>Odisha</v>
      </c>
      <c r="I3527" t="s">
        <v>46</v>
      </c>
      <c r="J3527" t="s">
        <v>126</v>
      </c>
      <c r="K3527" t="s">
        <v>6862</v>
      </c>
      <c r="L3527" s="2">
        <v>2</v>
      </c>
      <c r="M3527" s="11">
        <v>56865</v>
      </c>
      <c r="N3527" s="6">
        <v>20</v>
      </c>
      <c r="O3527" s="4">
        <f>Table2[[#This Row],[Discount]]/100</f>
        <v>0.2</v>
      </c>
      <c r="P3527" s="4" t="str">
        <f>IF(Table2[[#This Row],[Discount%]]=0,"No Discount",
IF(Table2[[#This Row],[Discount%]]&lt;=0.1,"Medium Discount",
IF(Table2[[#This Row],[Discount%]]&lt;=0.2,"High Discount")))</f>
        <v>High Discount</v>
      </c>
      <c r="Q3527" s="9">
        <f>(Table2[Unit_Price]*Table2[Quantity])*(Table2[Discount]/100)</f>
        <v>22746</v>
      </c>
      <c r="R3527" s="10">
        <v>90984</v>
      </c>
      <c r="S3527" s="10">
        <v>18718.13</v>
      </c>
      <c r="T3527" s="4">
        <f>Table2[Profit]/Table2[Sales]</f>
        <v>0.20572990855535039</v>
      </c>
      <c r="U3527" t="s">
        <v>83</v>
      </c>
    </row>
    <row r="3528" spans="1:21" x14ac:dyDescent="0.35">
      <c r="A3528">
        <v>13763</v>
      </c>
      <c r="B3528" s="1">
        <v>45467</v>
      </c>
      <c r="C3528" s="2">
        <f>YEAR(Table2[Order Date])</f>
        <v>2024</v>
      </c>
      <c r="D3528" s="2" t="str">
        <f>TEXT(Table2[Order Date],"mmm")</f>
        <v>Jun</v>
      </c>
      <c r="E3528" t="s">
        <v>6863</v>
      </c>
      <c r="F3528" t="s">
        <v>28</v>
      </c>
      <c r="G3528" t="s">
        <v>35</v>
      </c>
      <c r="H3528" t="str">
        <f>VLOOKUP(Table2[[#This Row],[City]], Table46[], 2, FALSE)</f>
        <v>West Bengal</v>
      </c>
      <c r="I3528" t="s">
        <v>17</v>
      </c>
      <c r="J3528" t="s">
        <v>111</v>
      </c>
      <c r="K3528" t="s">
        <v>6864</v>
      </c>
      <c r="L3528" s="2">
        <v>4</v>
      </c>
      <c r="M3528" s="11">
        <v>60001</v>
      </c>
      <c r="N3528" s="6">
        <v>0</v>
      </c>
      <c r="O3528" s="4">
        <f>Table2[[#This Row],[Discount]]/100</f>
        <v>0</v>
      </c>
      <c r="P3528" s="4" t="str">
        <f>IF(Table2[[#This Row],[Discount%]]=0,"No Discount",
IF(Table2[[#This Row],[Discount%]]&lt;=0.1,"Medium Discount",
IF(Table2[[#This Row],[Discount%]]&lt;=0.2,"High Discount")))</f>
        <v>No Discount</v>
      </c>
      <c r="Q3528" s="9">
        <f>(Table2[Unit_Price]*Table2[Quantity])*(Table2[Discount]/100)</f>
        <v>0</v>
      </c>
      <c r="R3528" s="10">
        <v>240004</v>
      </c>
      <c r="S3528" s="10">
        <v>46033.32</v>
      </c>
      <c r="T3528" s="4">
        <f>Table2[Profit]/Table2[Sales]</f>
        <v>0.19180230329494508</v>
      </c>
      <c r="U3528" t="s">
        <v>33</v>
      </c>
    </row>
    <row r="3529" spans="1:21" x14ac:dyDescent="0.35">
      <c r="A3529">
        <v>13764</v>
      </c>
      <c r="B3529" s="1">
        <v>45312</v>
      </c>
      <c r="C3529" s="2">
        <f>YEAR(Table2[Order Date])</f>
        <v>2024</v>
      </c>
      <c r="D3529" s="2" t="str">
        <f>TEXT(Table2[Order Date],"mmm")</f>
        <v>Jan</v>
      </c>
      <c r="E3529" t="s">
        <v>6865</v>
      </c>
      <c r="F3529" t="s">
        <v>22</v>
      </c>
      <c r="G3529" t="s">
        <v>23</v>
      </c>
      <c r="H3529" t="str">
        <f>VLOOKUP(Table2[[#This Row],[City]], Table46[], 2, FALSE)</f>
        <v>Delhi</v>
      </c>
      <c r="I3529" t="s">
        <v>86</v>
      </c>
      <c r="J3529" t="s">
        <v>87</v>
      </c>
      <c r="K3529" t="s">
        <v>5630</v>
      </c>
      <c r="L3529" s="2">
        <v>2</v>
      </c>
      <c r="M3529" s="11">
        <v>29602</v>
      </c>
      <c r="N3529" s="6">
        <v>15</v>
      </c>
      <c r="O3529" s="4">
        <f>Table2[[#This Row],[Discount]]/100</f>
        <v>0.15</v>
      </c>
      <c r="P3529" s="4" t="str">
        <f>IF(Table2[[#This Row],[Discount%]]=0,"No Discount",
IF(Table2[[#This Row],[Discount%]]&lt;=0.1,"Medium Discount",
IF(Table2[[#This Row],[Discount%]]&lt;=0.2,"High Discount")))</f>
        <v>High Discount</v>
      </c>
      <c r="Q3529" s="9">
        <f>(Table2[Unit_Price]*Table2[Quantity])*(Table2[Discount]/100)</f>
        <v>8880.6</v>
      </c>
      <c r="R3529" s="10">
        <v>50323.4</v>
      </c>
      <c r="S3529" s="10">
        <v>4266.9399999999996</v>
      </c>
      <c r="T3529" s="4">
        <f>Table2[Profit]/Table2[Sales]</f>
        <v>8.4790375849008601E-2</v>
      </c>
      <c r="U3529" t="s">
        <v>20</v>
      </c>
    </row>
    <row r="3530" spans="1:21" x14ac:dyDescent="0.35">
      <c r="A3530">
        <v>13766</v>
      </c>
      <c r="B3530" s="1">
        <v>45476</v>
      </c>
      <c r="C3530" s="2">
        <f>YEAR(Table2[Order Date])</f>
        <v>2024</v>
      </c>
      <c r="D3530" s="2" t="str">
        <f>TEXT(Table2[Order Date],"mmm")</f>
        <v>Jul</v>
      </c>
      <c r="E3530" t="s">
        <v>6867</v>
      </c>
      <c r="F3530" t="s">
        <v>22</v>
      </c>
      <c r="G3530" t="s">
        <v>167</v>
      </c>
      <c r="H3530" t="str">
        <f>VLOOKUP(Table2[[#This Row],[City]], Table46[], 2, FALSE)</f>
        <v>Punjab</v>
      </c>
      <c r="I3530" t="s">
        <v>75</v>
      </c>
      <c r="J3530" t="s">
        <v>409</v>
      </c>
      <c r="K3530" t="s">
        <v>2471</v>
      </c>
      <c r="L3530" s="2">
        <v>3</v>
      </c>
      <c r="M3530" s="11">
        <v>62531</v>
      </c>
      <c r="N3530" s="6">
        <v>15</v>
      </c>
      <c r="O3530" s="4">
        <f>Table2[[#This Row],[Discount]]/100</f>
        <v>0.15</v>
      </c>
      <c r="P3530" s="4" t="str">
        <f>IF(Table2[[#This Row],[Discount%]]=0,"No Discount",
IF(Table2[[#This Row],[Discount%]]&lt;=0.1,"Medium Discount",
IF(Table2[[#This Row],[Discount%]]&lt;=0.2,"High Discount")))</f>
        <v>High Discount</v>
      </c>
      <c r="Q3530" s="9">
        <f>(Table2[Unit_Price]*Table2[Quantity])*(Table2[Discount]/100)</f>
        <v>28138.95</v>
      </c>
      <c r="R3530" s="10">
        <v>159454.04999999999</v>
      </c>
      <c r="S3530" s="10">
        <v>13180.19</v>
      </c>
      <c r="T3530" s="4">
        <f>Table2[Profit]/Table2[Sales]</f>
        <v>8.2658232889036065E-2</v>
      </c>
      <c r="U3530" t="s">
        <v>72</v>
      </c>
    </row>
    <row r="3531" spans="1:21" x14ac:dyDescent="0.35">
      <c r="A3531">
        <v>13768</v>
      </c>
      <c r="B3531" s="1">
        <v>45397</v>
      </c>
      <c r="C3531" s="2">
        <f>YEAR(Table2[Order Date])</f>
        <v>2024</v>
      </c>
      <c r="D3531" s="2" t="str">
        <f>TEXT(Table2[Order Date],"mmm")</f>
        <v>Apr</v>
      </c>
      <c r="E3531" t="s">
        <v>6870</v>
      </c>
      <c r="F3531" t="s">
        <v>22</v>
      </c>
      <c r="G3531" t="s">
        <v>58</v>
      </c>
      <c r="H3531" t="str">
        <f>VLOOKUP(Table2[[#This Row],[City]], Table46[], 2, FALSE)</f>
        <v>Rajashtan</v>
      </c>
      <c r="I3531" t="s">
        <v>24</v>
      </c>
      <c r="J3531" t="s">
        <v>59</v>
      </c>
      <c r="K3531" t="s">
        <v>6871</v>
      </c>
      <c r="L3531" s="2">
        <v>3</v>
      </c>
      <c r="M3531" s="11">
        <v>51595</v>
      </c>
      <c r="N3531" s="6">
        <v>15</v>
      </c>
      <c r="O3531" s="4">
        <f>Table2[[#This Row],[Discount]]/100</f>
        <v>0.15</v>
      </c>
      <c r="P3531" s="4" t="str">
        <f>IF(Table2[[#This Row],[Discount%]]=0,"No Discount",
IF(Table2[[#This Row],[Discount%]]&lt;=0.1,"Medium Discount",
IF(Table2[[#This Row],[Discount%]]&lt;=0.2,"High Discount")))</f>
        <v>High Discount</v>
      </c>
      <c r="Q3531" s="9">
        <f>(Table2[Unit_Price]*Table2[Quantity])*(Table2[Discount]/100)</f>
        <v>23217.75</v>
      </c>
      <c r="R3531" s="10">
        <v>131567.25</v>
      </c>
      <c r="S3531" s="10">
        <v>13771.3</v>
      </c>
      <c r="T3531" s="4">
        <f>Table2[Profit]/Table2[Sales]</f>
        <v>0.10467118526837035</v>
      </c>
      <c r="U3531" t="s">
        <v>72</v>
      </c>
    </row>
    <row r="3532" spans="1:21" x14ac:dyDescent="0.35">
      <c r="A3532">
        <v>13769</v>
      </c>
      <c r="B3532" s="1">
        <v>45665</v>
      </c>
      <c r="C3532" s="2">
        <f>YEAR(Table2[Order Date])</f>
        <v>2025</v>
      </c>
      <c r="D3532" s="2" t="str">
        <f>TEXT(Table2[Order Date],"mmm")</f>
        <v>Jan</v>
      </c>
      <c r="E3532" t="s">
        <v>6872</v>
      </c>
      <c r="F3532" t="s">
        <v>40</v>
      </c>
      <c r="G3532" t="s">
        <v>50</v>
      </c>
      <c r="H3532" t="str">
        <f>VLOOKUP(Table2[[#This Row],[City]], Table46[], 2, FALSE)</f>
        <v>Maharashtra</v>
      </c>
      <c r="I3532" t="s">
        <v>86</v>
      </c>
      <c r="J3532" t="s">
        <v>118</v>
      </c>
      <c r="K3532" t="s">
        <v>6873</v>
      </c>
      <c r="L3532" s="2">
        <v>4</v>
      </c>
      <c r="M3532" s="11">
        <v>63939</v>
      </c>
      <c r="N3532" s="6">
        <v>5</v>
      </c>
      <c r="O3532" s="4">
        <f>Table2[[#This Row],[Discount]]/100</f>
        <v>0.05</v>
      </c>
      <c r="P3532" s="4" t="str">
        <f>IF(Table2[[#This Row],[Discount%]]=0,"No Discount",
IF(Table2[[#This Row],[Discount%]]&lt;=0.1,"Medium Discount",
IF(Table2[[#This Row],[Discount%]]&lt;=0.2,"High Discount")))</f>
        <v>Medium Discount</v>
      </c>
      <c r="Q3532" s="9">
        <f>(Table2[Unit_Price]*Table2[Quantity])*(Table2[Discount]/100)</f>
        <v>12787.800000000001</v>
      </c>
      <c r="R3532" s="10">
        <v>242968.2</v>
      </c>
      <c r="S3532" s="10">
        <v>42590.080000000002</v>
      </c>
      <c r="T3532" s="4">
        <f>Table2[Profit]/Table2[Sales]</f>
        <v>0.17529075821444945</v>
      </c>
      <c r="U3532" t="s">
        <v>83</v>
      </c>
    </row>
    <row r="3533" spans="1:21" x14ac:dyDescent="0.35">
      <c r="A3533">
        <v>13770</v>
      </c>
      <c r="B3533" s="1">
        <v>45401</v>
      </c>
      <c r="C3533" s="2">
        <f>YEAR(Table2[Order Date])</f>
        <v>2024</v>
      </c>
      <c r="D3533" s="2" t="str">
        <f>TEXT(Table2[Order Date],"mmm")</f>
        <v>Apr</v>
      </c>
      <c r="E3533" t="s">
        <v>6874</v>
      </c>
      <c r="F3533" t="s">
        <v>22</v>
      </c>
      <c r="G3533" t="s">
        <v>58</v>
      </c>
      <c r="H3533" t="str">
        <f>VLOOKUP(Table2[[#This Row],[City]], Table46[], 2, FALSE)</f>
        <v>Rajashtan</v>
      </c>
      <c r="I3533" t="s">
        <v>30</v>
      </c>
      <c r="J3533" t="s">
        <v>227</v>
      </c>
      <c r="K3533" t="s">
        <v>6875</v>
      </c>
      <c r="L3533" s="2">
        <v>5</v>
      </c>
      <c r="M3533" s="11">
        <v>22239</v>
      </c>
      <c r="N3533" s="6">
        <v>0</v>
      </c>
      <c r="O3533" s="4">
        <f>Table2[[#This Row],[Discount]]/100</f>
        <v>0</v>
      </c>
      <c r="P3533" s="4" t="str">
        <f>IF(Table2[[#This Row],[Discount%]]=0,"No Discount",
IF(Table2[[#This Row],[Discount%]]&lt;=0.1,"Medium Discount",
IF(Table2[[#This Row],[Discount%]]&lt;=0.2,"High Discount")))</f>
        <v>No Discount</v>
      </c>
      <c r="Q3533" s="9">
        <f>(Table2[Unit_Price]*Table2[Quantity])*(Table2[Discount]/100)</f>
        <v>0</v>
      </c>
      <c r="R3533" s="10">
        <v>111195</v>
      </c>
      <c r="S3533" s="10">
        <v>26086.95</v>
      </c>
      <c r="T3533" s="4">
        <f>Table2[Profit]/Table2[Sales]</f>
        <v>0.23460542290570618</v>
      </c>
      <c r="U3533" t="s">
        <v>33</v>
      </c>
    </row>
    <row r="3534" spans="1:21" x14ac:dyDescent="0.35">
      <c r="A3534">
        <v>13771</v>
      </c>
      <c r="B3534" s="1">
        <v>45798</v>
      </c>
      <c r="C3534" s="2">
        <f>YEAR(Table2[Order Date])</f>
        <v>2025</v>
      </c>
      <c r="D3534" s="2" t="str">
        <f>TEXT(Table2[Order Date],"mmm")</f>
        <v>May</v>
      </c>
      <c r="E3534" t="s">
        <v>6876</v>
      </c>
      <c r="F3534" t="s">
        <v>22</v>
      </c>
      <c r="G3534" t="s">
        <v>74</v>
      </c>
      <c r="H3534" t="str">
        <f>VLOOKUP(Table2[[#This Row],[City]], Table46[], 2, FALSE)</f>
        <v>Chandigarh</v>
      </c>
      <c r="I3534" t="s">
        <v>46</v>
      </c>
      <c r="J3534" t="s">
        <v>209</v>
      </c>
      <c r="K3534" t="s">
        <v>6877</v>
      </c>
      <c r="L3534" s="2">
        <v>5</v>
      </c>
      <c r="M3534" s="11">
        <v>36316</v>
      </c>
      <c r="N3534" s="6">
        <v>0</v>
      </c>
      <c r="O3534" s="4">
        <f>Table2[[#This Row],[Discount]]/100</f>
        <v>0</v>
      </c>
      <c r="P3534" s="4" t="str">
        <f>IF(Table2[[#This Row],[Discount%]]=0,"No Discount",
IF(Table2[[#This Row],[Discount%]]&lt;=0.1,"Medium Discount",
IF(Table2[[#This Row],[Discount%]]&lt;=0.2,"High Discount")))</f>
        <v>No Discount</v>
      </c>
      <c r="Q3534" s="9">
        <f>(Table2[Unit_Price]*Table2[Quantity])*(Table2[Discount]/100)</f>
        <v>0</v>
      </c>
      <c r="R3534" s="10">
        <v>181580</v>
      </c>
      <c r="S3534" s="10">
        <v>44696.01</v>
      </c>
      <c r="T3534" s="4">
        <f>Table2[Profit]/Table2[Sales]</f>
        <v>0.24615051217094394</v>
      </c>
      <c r="U3534" t="s">
        <v>72</v>
      </c>
    </row>
    <row r="3535" spans="1:21" x14ac:dyDescent="0.35">
      <c r="A3535">
        <v>13772</v>
      </c>
      <c r="B3535" s="1">
        <v>45613</v>
      </c>
      <c r="C3535" s="2">
        <f>YEAR(Table2[Order Date])</f>
        <v>2024</v>
      </c>
      <c r="D3535" s="2" t="str">
        <f>TEXT(Table2[Order Date],"mmm")</f>
        <v>Nov</v>
      </c>
      <c r="E3535" t="s">
        <v>6878</v>
      </c>
      <c r="F3535" t="s">
        <v>28</v>
      </c>
      <c r="G3535" t="s">
        <v>114</v>
      </c>
      <c r="H3535" t="str">
        <f>VLOOKUP(Table2[[#This Row],[City]], Table46[], 2, FALSE)</f>
        <v>Jharkhand</v>
      </c>
      <c r="I3535" t="s">
        <v>24</v>
      </c>
      <c r="J3535" t="s">
        <v>133</v>
      </c>
      <c r="K3535" t="s">
        <v>6879</v>
      </c>
      <c r="L3535" s="2">
        <v>2</v>
      </c>
      <c r="M3535" s="11">
        <v>47762</v>
      </c>
      <c r="N3535" s="6">
        <v>0</v>
      </c>
      <c r="O3535" s="4">
        <f>Table2[[#This Row],[Discount]]/100</f>
        <v>0</v>
      </c>
      <c r="P3535" s="4" t="str">
        <f>IF(Table2[[#This Row],[Discount%]]=0,"No Discount",
IF(Table2[[#This Row],[Discount%]]&lt;=0.1,"Medium Discount",
IF(Table2[[#This Row],[Discount%]]&lt;=0.2,"High Discount")))</f>
        <v>No Discount</v>
      </c>
      <c r="Q3535" s="9">
        <f>(Table2[Unit_Price]*Table2[Quantity])*(Table2[Discount]/100)</f>
        <v>0</v>
      </c>
      <c r="R3535" s="10">
        <v>95524</v>
      </c>
      <c r="S3535" s="10">
        <v>17963.71</v>
      </c>
      <c r="T3535" s="4">
        <f>Table2[Profit]/Table2[Sales]</f>
        <v>0.188054415644236</v>
      </c>
      <c r="U3535" t="s">
        <v>72</v>
      </c>
    </row>
    <row r="3536" spans="1:21" x14ac:dyDescent="0.35">
      <c r="A3536">
        <v>13773</v>
      </c>
      <c r="B3536" s="1">
        <v>45268</v>
      </c>
      <c r="C3536" s="2">
        <f>YEAR(Table2[Order Date])</f>
        <v>2023</v>
      </c>
      <c r="D3536" s="2" t="str">
        <f>TEXT(Table2[Order Date],"mmm")</f>
        <v>Dec</v>
      </c>
      <c r="E3536" t="s">
        <v>6880</v>
      </c>
      <c r="F3536" t="s">
        <v>22</v>
      </c>
      <c r="G3536" t="s">
        <v>58</v>
      </c>
      <c r="H3536" t="str">
        <f>VLOOKUP(Table2[[#This Row],[City]], Table46[], 2, FALSE)</f>
        <v>Rajashtan</v>
      </c>
      <c r="I3536" t="s">
        <v>86</v>
      </c>
      <c r="J3536" t="s">
        <v>87</v>
      </c>
      <c r="K3536" t="s">
        <v>6881</v>
      </c>
      <c r="L3536" s="2">
        <v>5</v>
      </c>
      <c r="M3536" s="11">
        <v>51029</v>
      </c>
      <c r="N3536" s="6">
        <v>20</v>
      </c>
      <c r="O3536" s="4">
        <f>Table2[[#This Row],[Discount]]/100</f>
        <v>0.2</v>
      </c>
      <c r="P3536" s="4" t="str">
        <f>IF(Table2[[#This Row],[Discount%]]=0,"No Discount",
IF(Table2[[#This Row],[Discount%]]&lt;=0.1,"Medium Discount",
IF(Table2[[#This Row],[Discount%]]&lt;=0.2,"High Discount")))</f>
        <v>High Discount</v>
      </c>
      <c r="Q3536" s="9">
        <f>(Table2[Unit_Price]*Table2[Quantity])*(Table2[Discount]/100)</f>
        <v>51029</v>
      </c>
      <c r="R3536" s="10">
        <v>204116</v>
      </c>
      <c r="S3536" s="10">
        <v>36293.56</v>
      </c>
      <c r="T3536" s="4">
        <f>Table2[Profit]/Table2[Sales]</f>
        <v>0.17780850104842344</v>
      </c>
      <c r="U3536" t="s">
        <v>33</v>
      </c>
    </row>
    <row r="3537" spans="1:21" x14ac:dyDescent="0.35">
      <c r="A3537">
        <v>13774</v>
      </c>
      <c r="B3537" s="1">
        <v>45342</v>
      </c>
      <c r="C3537" s="2">
        <f>YEAR(Table2[Order Date])</f>
        <v>2024</v>
      </c>
      <c r="D3537" s="2" t="str">
        <f>TEXT(Table2[Order Date],"mmm")</f>
        <v>Feb</v>
      </c>
      <c r="E3537" t="s">
        <v>6882</v>
      </c>
      <c r="F3537" t="s">
        <v>22</v>
      </c>
      <c r="G3537" t="s">
        <v>74</v>
      </c>
      <c r="H3537" t="str">
        <f>VLOOKUP(Table2[[#This Row],[City]], Table46[], 2, FALSE)</f>
        <v>Chandigarh</v>
      </c>
      <c r="I3537" t="s">
        <v>96</v>
      </c>
      <c r="J3537" t="s">
        <v>97</v>
      </c>
      <c r="K3537" t="s">
        <v>6883</v>
      </c>
      <c r="L3537" s="2">
        <v>1</v>
      </c>
      <c r="M3537" s="11">
        <v>20176</v>
      </c>
      <c r="N3537" s="6">
        <v>5</v>
      </c>
      <c r="O3537" s="4">
        <f>Table2[[#This Row],[Discount]]/100</f>
        <v>0.05</v>
      </c>
      <c r="P3537" s="4" t="str">
        <f>IF(Table2[[#This Row],[Discount%]]=0,"No Discount",
IF(Table2[[#This Row],[Discount%]]&lt;=0.1,"Medium Discount",
IF(Table2[[#This Row],[Discount%]]&lt;=0.2,"High Discount")))</f>
        <v>Medium Discount</v>
      </c>
      <c r="Q3537" s="9">
        <f>(Table2[Unit_Price]*Table2[Quantity])*(Table2[Discount]/100)</f>
        <v>1008.8000000000001</v>
      </c>
      <c r="R3537" s="10">
        <v>19167.2</v>
      </c>
      <c r="S3537" s="10">
        <v>1979.73</v>
      </c>
      <c r="T3537" s="4">
        <f>Table2[Profit]/Table2[Sales]</f>
        <v>0.10328738678575901</v>
      </c>
      <c r="U3537" t="s">
        <v>38</v>
      </c>
    </row>
    <row r="3538" spans="1:21" x14ac:dyDescent="0.35">
      <c r="A3538">
        <v>13775</v>
      </c>
      <c r="B3538" s="1">
        <v>45438</v>
      </c>
      <c r="C3538" s="2">
        <f>YEAR(Table2[Order Date])</f>
        <v>2024</v>
      </c>
      <c r="D3538" s="2" t="str">
        <f>TEXT(Table2[Order Date],"mmm")</f>
        <v>May</v>
      </c>
      <c r="E3538" t="s">
        <v>6884</v>
      </c>
      <c r="F3538" t="s">
        <v>40</v>
      </c>
      <c r="G3538" t="s">
        <v>62</v>
      </c>
      <c r="H3538" t="str">
        <f>VLOOKUP(Table2[[#This Row],[City]], Table46[], 2, FALSE)</f>
        <v>Goa</v>
      </c>
      <c r="I3538" t="s">
        <v>30</v>
      </c>
      <c r="J3538" t="s">
        <v>322</v>
      </c>
      <c r="K3538" t="s">
        <v>6885</v>
      </c>
      <c r="L3538" s="2">
        <v>4</v>
      </c>
      <c r="M3538" s="11">
        <v>31875</v>
      </c>
      <c r="N3538" s="6">
        <v>0</v>
      </c>
      <c r="O3538" s="4">
        <f>Table2[[#This Row],[Discount]]/100</f>
        <v>0</v>
      </c>
      <c r="P3538" s="4" t="str">
        <f>IF(Table2[[#This Row],[Discount%]]=0,"No Discount",
IF(Table2[[#This Row],[Discount%]]&lt;=0.1,"Medium Discount",
IF(Table2[[#This Row],[Discount%]]&lt;=0.2,"High Discount")))</f>
        <v>No Discount</v>
      </c>
      <c r="Q3538" s="9">
        <f>(Table2[Unit_Price]*Table2[Quantity])*(Table2[Discount]/100)</f>
        <v>0</v>
      </c>
      <c r="R3538" s="10">
        <v>127500</v>
      </c>
      <c r="S3538" s="10">
        <v>22702.47</v>
      </c>
      <c r="T3538" s="4">
        <f>Table2[Profit]/Table2[Sales]</f>
        <v>0.17805858823529414</v>
      </c>
      <c r="U3538" t="s">
        <v>83</v>
      </c>
    </row>
    <row r="3539" spans="1:21" x14ac:dyDescent="0.35">
      <c r="A3539">
        <v>13776</v>
      </c>
      <c r="B3539" s="1">
        <v>45870</v>
      </c>
      <c r="C3539" s="2">
        <f>YEAR(Table2[Order Date])</f>
        <v>2025</v>
      </c>
      <c r="D3539" s="2" t="str">
        <f>TEXT(Table2[Order Date],"mmm")</f>
        <v>Aug</v>
      </c>
      <c r="E3539" t="s">
        <v>6886</v>
      </c>
      <c r="F3539" t="s">
        <v>28</v>
      </c>
      <c r="G3539" t="s">
        <v>35</v>
      </c>
      <c r="H3539" t="str">
        <f>VLOOKUP(Table2[[#This Row],[City]], Table46[], 2, FALSE)</f>
        <v>West Bengal</v>
      </c>
      <c r="I3539" t="s">
        <v>30</v>
      </c>
      <c r="J3539" t="s">
        <v>31</v>
      </c>
      <c r="K3539" t="s">
        <v>6887</v>
      </c>
      <c r="L3539" s="2">
        <v>4</v>
      </c>
      <c r="M3539" s="11">
        <v>42356</v>
      </c>
      <c r="N3539" s="6">
        <v>15</v>
      </c>
      <c r="O3539" s="4">
        <f>Table2[[#This Row],[Discount]]/100</f>
        <v>0.15</v>
      </c>
      <c r="P3539" s="4" t="str">
        <f>IF(Table2[[#This Row],[Discount%]]=0,"No Discount",
IF(Table2[[#This Row],[Discount%]]&lt;=0.1,"Medium Discount",
IF(Table2[[#This Row],[Discount%]]&lt;=0.2,"High Discount")))</f>
        <v>High Discount</v>
      </c>
      <c r="Q3539" s="9">
        <f>(Table2[Unit_Price]*Table2[Quantity])*(Table2[Discount]/100)</f>
        <v>25413.599999999999</v>
      </c>
      <c r="R3539" s="10">
        <v>144010.4</v>
      </c>
      <c r="S3539" s="10">
        <v>16767.03</v>
      </c>
      <c r="T3539" s="4">
        <f>Table2[Profit]/Table2[Sales]</f>
        <v>0.11642929955058801</v>
      </c>
      <c r="U3539" t="s">
        <v>38</v>
      </c>
    </row>
    <row r="3540" spans="1:21" x14ac:dyDescent="0.35">
      <c r="A3540">
        <v>13777</v>
      </c>
      <c r="B3540" s="1">
        <v>45317</v>
      </c>
      <c r="C3540" s="2">
        <f>YEAR(Table2[Order Date])</f>
        <v>2024</v>
      </c>
      <c r="D3540" s="2" t="str">
        <f>TEXT(Table2[Order Date],"mmm")</f>
        <v>Jan</v>
      </c>
      <c r="E3540" t="s">
        <v>6888</v>
      </c>
      <c r="F3540" t="s">
        <v>22</v>
      </c>
      <c r="G3540" t="s">
        <v>167</v>
      </c>
      <c r="H3540" t="str">
        <f>VLOOKUP(Table2[[#This Row],[City]], Table46[], 2, FALSE)</f>
        <v>Punjab</v>
      </c>
      <c r="I3540" t="s">
        <v>75</v>
      </c>
      <c r="J3540" t="s">
        <v>76</v>
      </c>
      <c r="K3540" t="s">
        <v>6889</v>
      </c>
      <c r="L3540" s="2">
        <v>2</v>
      </c>
      <c r="M3540" s="11">
        <v>54040</v>
      </c>
      <c r="N3540" s="6">
        <v>5</v>
      </c>
      <c r="O3540" s="4">
        <f>Table2[[#This Row],[Discount]]/100</f>
        <v>0.05</v>
      </c>
      <c r="P3540" s="4" t="str">
        <f>IF(Table2[[#This Row],[Discount%]]=0,"No Discount",
IF(Table2[[#This Row],[Discount%]]&lt;=0.1,"Medium Discount",
IF(Table2[[#This Row],[Discount%]]&lt;=0.2,"High Discount")))</f>
        <v>Medium Discount</v>
      </c>
      <c r="Q3540" s="9">
        <f>(Table2[Unit_Price]*Table2[Quantity])*(Table2[Discount]/100)</f>
        <v>5404</v>
      </c>
      <c r="R3540" s="10">
        <v>102676</v>
      </c>
      <c r="S3540" s="10">
        <v>5758.22</v>
      </c>
      <c r="T3540" s="4">
        <f>Table2[Profit]/Table2[Sales]</f>
        <v>5.6081460127001444E-2</v>
      </c>
      <c r="U3540" t="s">
        <v>38</v>
      </c>
    </row>
    <row r="3541" spans="1:21" x14ac:dyDescent="0.35">
      <c r="A3541">
        <v>13778</v>
      </c>
      <c r="B3541" s="1">
        <v>45599</v>
      </c>
      <c r="C3541" s="2">
        <f>YEAR(Table2[Order Date])</f>
        <v>2024</v>
      </c>
      <c r="D3541" s="2" t="str">
        <f>TEXT(Table2[Order Date],"mmm")</f>
        <v>Nov</v>
      </c>
      <c r="E3541" t="s">
        <v>6890</v>
      </c>
      <c r="F3541" t="s">
        <v>40</v>
      </c>
      <c r="G3541" t="s">
        <v>110</v>
      </c>
      <c r="H3541" t="str">
        <f>VLOOKUP(Table2[[#This Row],[City]], Table46[], 2, FALSE)</f>
        <v>Gujarat</v>
      </c>
      <c r="I3541" t="s">
        <v>30</v>
      </c>
      <c r="J3541" t="s">
        <v>104</v>
      </c>
      <c r="K3541" t="s">
        <v>6891</v>
      </c>
      <c r="L3541" s="2">
        <v>4</v>
      </c>
      <c r="M3541" s="11">
        <v>61933</v>
      </c>
      <c r="N3541" s="6">
        <v>0</v>
      </c>
      <c r="O3541" s="4">
        <f>Table2[[#This Row],[Discount]]/100</f>
        <v>0</v>
      </c>
      <c r="P3541" s="4" t="str">
        <f>IF(Table2[[#This Row],[Discount%]]=0,"No Discount",
IF(Table2[[#This Row],[Discount%]]&lt;=0.1,"Medium Discount",
IF(Table2[[#This Row],[Discount%]]&lt;=0.2,"High Discount")))</f>
        <v>No Discount</v>
      </c>
      <c r="Q3541" s="9">
        <f>(Table2[Unit_Price]*Table2[Quantity])*(Table2[Discount]/100)</f>
        <v>0</v>
      </c>
      <c r="R3541" s="10">
        <v>247732</v>
      </c>
      <c r="S3541" s="10">
        <v>41385.71</v>
      </c>
      <c r="T3541" s="4">
        <f>Table2[Profit]/Table2[Sales]</f>
        <v>0.1670583937480826</v>
      </c>
      <c r="U3541" t="s">
        <v>33</v>
      </c>
    </row>
    <row r="3542" spans="1:21" x14ac:dyDescent="0.35">
      <c r="A3542">
        <v>13779</v>
      </c>
      <c r="B3542" s="1">
        <v>45408</v>
      </c>
      <c r="C3542" s="2">
        <f>YEAR(Table2[Order Date])</f>
        <v>2024</v>
      </c>
      <c r="D3542" s="2" t="str">
        <f>TEXT(Table2[Order Date],"mmm")</f>
        <v>Apr</v>
      </c>
      <c r="E3542" t="s">
        <v>6892</v>
      </c>
      <c r="F3542" t="s">
        <v>15</v>
      </c>
      <c r="G3542" t="s">
        <v>16</v>
      </c>
      <c r="H3542" t="str">
        <f>VLOOKUP(Table2[[#This Row],[City]], Table46[], 2, FALSE)</f>
        <v>Karnataka</v>
      </c>
      <c r="I3542" t="s">
        <v>24</v>
      </c>
      <c r="J3542" t="s">
        <v>36</v>
      </c>
      <c r="K3542" t="s">
        <v>6893</v>
      </c>
      <c r="L3542" s="2">
        <v>1</v>
      </c>
      <c r="M3542" s="11">
        <v>23921</v>
      </c>
      <c r="N3542" s="6">
        <v>0</v>
      </c>
      <c r="O3542" s="4">
        <f>Table2[[#This Row],[Discount]]/100</f>
        <v>0</v>
      </c>
      <c r="P3542" s="4" t="str">
        <f>IF(Table2[[#This Row],[Discount%]]=0,"No Discount",
IF(Table2[[#This Row],[Discount%]]&lt;=0.1,"Medium Discount",
IF(Table2[[#This Row],[Discount%]]&lt;=0.2,"High Discount")))</f>
        <v>No Discount</v>
      </c>
      <c r="Q3542" s="9">
        <f>(Table2[Unit_Price]*Table2[Quantity])*(Table2[Discount]/100)</f>
        <v>0</v>
      </c>
      <c r="R3542" s="10">
        <v>23921</v>
      </c>
      <c r="S3542" s="10">
        <v>5638.06</v>
      </c>
      <c r="T3542" s="4">
        <f>Table2[Profit]/Table2[Sales]</f>
        <v>0.23569499602859414</v>
      </c>
      <c r="U3542" t="s">
        <v>72</v>
      </c>
    </row>
    <row r="3543" spans="1:21" x14ac:dyDescent="0.35">
      <c r="A3543">
        <v>13780</v>
      </c>
      <c r="B3543" s="1">
        <v>45301</v>
      </c>
      <c r="C3543" s="2">
        <f>YEAR(Table2[Order Date])</f>
        <v>2024</v>
      </c>
      <c r="D3543" s="2" t="str">
        <f>TEXT(Table2[Order Date],"mmm")</f>
        <v>Jan</v>
      </c>
      <c r="E3543" t="s">
        <v>6894</v>
      </c>
      <c r="F3543" t="s">
        <v>22</v>
      </c>
      <c r="G3543" t="s">
        <v>58</v>
      </c>
      <c r="H3543" t="str">
        <f>VLOOKUP(Table2[[#This Row],[City]], Table46[], 2, FALSE)</f>
        <v>Rajashtan</v>
      </c>
      <c r="I3543" t="s">
        <v>96</v>
      </c>
      <c r="J3543" t="s">
        <v>138</v>
      </c>
      <c r="K3543" t="s">
        <v>946</v>
      </c>
      <c r="L3543" s="2">
        <v>5</v>
      </c>
      <c r="M3543" s="11">
        <v>68726</v>
      </c>
      <c r="N3543" s="6">
        <v>0</v>
      </c>
      <c r="O3543" s="4">
        <f>Table2[[#This Row],[Discount]]/100</f>
        <v>0</v>
      </c>
      <c r="P3543" s="4" t="str">
        <f>IF(Table2[[#This Row],[Discount%]]=0,"No Discount",
IF(Table2[[#This Row],[Discount%]]&lt;=0.1,"Medium Discount",
IF(Table2[[#This Row],[Discount%]]&lt;=0.2,"High Discount")))</f>
        <v>No Discount</v>
      </c>
      <c r="Q3543" s="9">
        <f>(Table2[Unit_Price]*Table2[Quantity])*(Table2[Discount]/100)</f>
        <v>0</v>
      </c>
      <c r="R3543" s="10">
        <v>343630</v>
      </c>
      <c r="S3543" s="10">
        <v>60282.44</v>
      </c>
      <c r="T3543" s="4">
        <f>Table2[Profit]/Table2[Sales]</f>
        <v>0.17542833862002735</v>
      </c>
      <c r="U3543" t="s">
        <v>72</v>
      </c>
    </row>
    <row r="3544" spans="1:21" x14ac:dyDescent="0.35">
      <c r="A3544">
        <v>13782</v>
      </c>
      <c r="B3544" s="1">
        <v>45576</v>
      </c>
      <c r="C3544" s="2">
        <f>YEAR(Table2[Order Date])</f>
        <v>2024</v>
      </c>
      <c r="D3544" s="2" t="str">
        <f>TEXT(Table2[Order Date],"mmm")</f>
        <v>Oct</v>
      </c>
      <c r="E3544" t="s">
        <v>6895</v>
      </c>
      <c r="F3544" t="s">
        <v>22</v>
      </c>
      <c r="G3544" t="s">
        <v>58</v>
      </c>
      <c r="H3544" t="str">
        <f>VLOOKUP(Table2[[#This Row],[City]], Table46[], 2, FALSE)</f>
        <v>Rajashtan</v>
      </c>
      <c r="I3544" t="s">
        <v>46</v>
      </c>
      <c r="J3544" t="s">
        <v>126</v>
      </c>
      <c r="K3544" t="s">
        <v>6896</v>
      </c>
      <c r="L3544" s="2">
        <v>2</v>
      </c>
      <c r="M3544" s="11">
        <v>13525</v>
      </c>
      <c r="N3544" s="6">
        <v>5</v>
      </c>
      <c r="O3544" s="4">
        <f>Table2[[#This Row],[Discount]]/100</f>
        <v>0.05</v>
      </c>
      <c r="P3544" s="4" t="str">
        <f>IF(Table2[[#This Row],[Discount%]]=0,"No Discount",
IF(Table2[[#This Row],[Discount%]]&lt;=0.1,"Medium Discount",
IF(Table2[[#This Row],[Discount%]]&lt;=0.2,"High Discount")))</f>
        <v>Medium Discount</v>
      </c>
      <c r="Q3544" s="9">
        <f>(Table2[Unit_Price]*Table2[Quantity])*(Table2[Discount]/100)</f>
        <v>1352.5</v>
      </c>
      <c r="R3544" s="10">
        <v>25697.5</v>
      </c>
      <c r="S3544" s="10">
        <v>2936.71</v>
      </c>
      <c r="T3544" s="4">
        <f>Table2[Profit]/Table2[Sales]</f>
        <v>0.11427998832571262</v>
      </c>
      <c r="U3544" t="s">
        <v>72</v>
      </c>
    </row>
    <row r="3545" spans="1:21" x14ac:dyDescent="0.35">
      <c r="A3545">
        <v>13783</v>
      </c>
      <c r="B3545" s="1">
        <v>45886</v>
      </c>
      <c r="C3545" s="2">
        <f>YEAR(Table2[Order Date])</f>
        <v>2025</v>
      </c>
      <c r="D3545" s="2" t="str">
        <f>TEXT(Table2[Order Date],"mmm")</f>
        <v>Aug</v>
      </c>
      <c r="E3545" t="s">
        <v>6897</v>
      </c>
      <c r="F3545" t="s">
        <v>22</v>
      </c>
      <c r="G3545" t="s">
        <v>58</v>
      </c>
      <c r="H3545" t="str">
        <f>VLOOKUP(Table2[[#This Row],[City]], Table46[], 2, FALSE)</f>
        <v>Rajashtan</v>
      </c>
      <c r="I3545" t="s">
        <v>24</v>
      </c>
      <c r="J3545" t="s">
        <v>36</v>
      </c>
      <c r="K3545" t="s">
        <v>6898</v>
      </c>
      <c r="L3545" s="2">
        <v>5</v>
      </c>
      <c r="M3545" s="11">
        <v>66254</v>
      </c>
      <c r="N3545" s="6">
        <v>20</v>
      </c>
      <c r="O3545" s="4">
        <f>Table2[[#This Row],[Discount]]/100</f>
        <v>0.2</v>
      </c>
      <c r="P3545" s="4" t="str">
        <f>IF(Table2[[#This Row],[Discount%]]=0,"No Discount",
IF(Table2[[#This Row],[Discount%]]&lt;=0.1,"Medium Discount",
IF(Table2[[#This Row],[Discount%]]&lt;=0.2,"High Discount")))</f>
        <v>High Discount</v>
      </c>
      <c r="Q3545" s="9">
        <f>(Table2[Unit_Price]*Table2[Quantity])*(Table2[Discount]/100)</f>
        <v>66254</v>
      </c>
      <c r="R3545" s="10">
        <v>265016</v>
      </c>
      <c r="S3545" s="10">
        <v>56861.84</v>
      </c>
      <c r="T3545" s="4">
        <f>Table2[Profit]/Table2[Sales]</f>
        <v>0.21456002656443382</v>
      </c>
      <c r="U3545" t="s">
        <v>33</v>
      </c>
    </row>
    <row r="3546" spans="1:21" x14ac:dyDescent="0.35">
      <c r="A3546">
        <v>13785</v>
      </c>
      <c r="B3546" s="1">
        <v>45629</v>
      </c>
      <c r="C3546" s="2">
        <f>YEAR(Table2[Order Date])</f>
        <v>2024</v>
      </c>
      <c r="D3546" s="2" t="str">
        <f>TEXT(Table2[Order Date],"mmm")</f>
        <v>Dec</v>
      </c>
      <c r="E3546" t="s">
        <v>6900</v>
      </c>
      <c r="F3546" t="s">
        <v>15</v>
      </c>
      <c r="G3546" t="s">
        <v>68</v>
      </c>
      <c r="H3546" t="str">
        <f>VLOOKUP(Table2[[#This Row],[City]], Table46[], 2, FALSE)</f>
        <v>Telangana</v>
      </c>
      <c r="I3546" t="s">
        <v>30</v>
      </c>
      <c r="J3546" t="s">
        <v>65</v>
      </c>
      <c r="K3546" t="s">
        <v>6901</v>
      </c>
      <c r="L3546" s="2">
        <v>3</v>
      </c>
      <c r="M3546" s="11">
        <v>37303</v>
      </c>
      <c r="N3546" s="6">
        <v>5</v>
      </c>
      <c r="O3546" s="4">
        <f>Table2[[#This Row],[Discount]]/100</f>
        <v>0.05</v>
      </c>
      <c r="P3546" s="4" t="str">
        <f>IF(Table2[[#This Row],[Discount%]]=0,"No Discount",
IF(Table2[[#This Row],[Discount%]]&lt;=0.1,"Medium Discount",
IF(Table2[[#This Row],[Discount%]]&lt;=0.2,"High Discount")))</f>
        <v>Medium Discount</v>
      </c>
      <c r="Q3546" s="9">
        <f>(Table2[Unit_Price]*Table2[Quantity])*(Table2[Discount]/100)</f>
        <v>5595.4500000000007</v>
      </c>
      <c r="R3546" s="10">
        <v>106313.55</v>
      </c>
      <c r="S3546" s="10">
        <v>22450.43</v>
      </c>
      <c r="T3546" s="4">
        <f>Table2[Profit]/Table2[Sales]</f>
        <v>0.21117185909039815</v>
      </c>
      <c r="U3546" t="s">
        <v>20</v>
      </c>
    </row>
    <row r="3547" spans="1:21" x14ac:dyDescent="0.35">
      <c r="A3547">
        <v>13786</v>
      </c>
      <c r="B3547" s="1">
        <v>45219</v>
      </c>
      <c r="C3547" s="2">
        <f>YEAR(Table2[Order Date])</f>
        <v>2023</v>
      </c>
      <c r="D3547" s="2" t="str">
        <f>TEXT(Table2[Order Date],"mmm")</f>
        <v>Oct</v>
      </c>
      <c r="E3547" t="s">
        <v>6902</v>
      </c>
      <c r="F3547" t="s">
        <v>40</v>
      </c>
      <c r="G3547" t="s">
        <v>41</v>
      </c>
      <c r="H3547" t="str">
        <f>VLOOKUP(Table2[[#This Row],[City]], Table46[], 2, FALSE)</f>
        <v>Maharashtra</v>
      </c>
      <c r="I3547" t="s">
        <v>69</v>
      </c>
      <c r="J3547" t="s">
        <v>123</v>
      </c>
      <c r="K3547" t="s">
        <v>6903</v>
      </c>
      <c r="L3547" s="2">
        <v>1</v>
      </c>
      <c r="M3547" s="11">
        <v>29881</v>
      </c>
      <c r="N3547" s="6">
        <v>20</v>
      </c>
      <c r="O3547" s="4">
        <f>Table2[[#This Row],[Discount]]/100</f>
        <v>0.2</v>
      </c>
      <c r="P3547" s="4" t="str">
        <f>IF(Table2[[#This Row],[Discount%]]=0,"No Discount",
IF(Table2[[#This Row],[Discount%]]&lt;=0.1,"Medium Discount",
IF(Table2[[#This Row],[Discount%]]&lt;=0.2,"High Discount")))</f>
        <v>High Discount</v>
      </c>
      <c r="Q3547" s="9">
        <f>(Table2[Unit_Price]*Table2[Quantity])*(Table2[Discount]/100)</f>
        <v>5976.2000000000007</v>
      </c>
      <c r="R3547" s="10">
        <v>23904.799999999999</v>
      </c>
      <c r="S3547" s="10">
        <v>4721.5600000000004</v>
      </c>
      <c r="T3547" s="4">
        <f>Table2[Profit]/Table2[Sales]</f>
        <v>0.19751514340216192</v>
      </c>
      <c r="U3547" t="s">
        <v>38</v>
      </c>
    </row>
    <row r="3548" spans="1:21" x14ac:dyDescent="0.35">
      <c r="A3548">
        <v>13787</v>
      </c>
      <c r="B3548" s="1">
        <v>45580</v>
      </c>
      <c r="C3548" s="2">
        <f>YEAR(Table2[Order Date])</f>
        <v>2024</v>
      </c>
      <c r="D3548" s="2" t="str">
        <f>TEXT(Table2[Order Date],"mmm")</f>
        <v>Oct</v>
      </c>
      <c r="E3548" t="s">
        <v>6904</v>
      </c>
      <c r="F3548" t="s">
        <v>22</v>
      </c>
      <c r="G3548" t="s">
        <v>58</v>
      </c>
      <c r="H3548" t="str">
        <f>VLOOKUP(Table2[[#This Row],[City]], Table46[], 2, FALSE)</f>
        <v>Rajashtan</v>
      </c>
      <c r="I3548" t="s">
        <v>46</v>
      </c>
      <c r="J3548" t="s">
        <v>126</v>
      </c>
      <c r="K3548" t="s">
        <v>6905</v>
      </c>
      <c r="L3548" s="2">
        <v>1</v>
      </c>
      <c r="M3548" s="11">
        <v>23035</v>
      </c>
      <c r="N3548" s="6">
        <v>5</v>
      </c>
      <c r="O3548" s="4">
        <f>Table2[[#This Row],[Discount]]/100</f>
        <v>0.05</v>
      </c>
      <c r="P3548" s="4" t="str">
        <f>IF(Table2[[#This Row],[Discount%]]=0,"No Discount",
IF(Table2[[#This Row],[Discount%]]&lt;=0.1,"Medium Discount",
IF(Table2[[#This Row],[Discount%]]&lt;=0.2,"High Discount")))</f>
        <v>Medium Discount</v>
      </c>
      <c r="Q3548" s="9">
        <f>(Table2[Unit_Price]*Table2[Quantity])*(Table2[Discount]/100)</f>
        <v>1151.75</v>
      </c>
      <c r="R3548" s="10">
        <v>21883.25</v>
      </c>
      <c r="S3548" s="10">
        <v>2729.64</v>
      </c>
      <c r="T3548" s="4">
        <f>Table2[Profit]/Table2[Sales]</f>
        <v>0.12473649937737767</v>
      </c>
      <c r="U3548" t="s">
        <v>83</v>
      </c>
    </row>
    <row r="3549" spans="1:21" x14ac:dyDescent="0.35">
      <c r="A3549">
        <v>13788</v>
      </c>
      <c r="B3549" s="1">
        <v>45588</v>
      </c>
      <c r="C3549" s="2">
        <f>YEAR(Table2[Order Date])</f>
        <v>2024</v>
      </c>
      <c r="D3549" s="2" t="str">
        <f>TEXT(Table2[Order Date],"mmm")</f>
        <v>Oct</v>
      </c>
      <c r="E3549" t="s">
        <v>6906</v>
      </c>
      <c r="F3549" t="s">
        <v>28</v>
      </c>
      <c r="G3549" t="s">
        <v>35</v>
      </c>
      <c r="H3549" t="str">
        <f>VLOOKUP(Table2[[#This Row],[City]], Table46[], 2, FALSE)</f>
        <v>West Bengal</v>
      </c>
      <c r="I3549" t="s">
        <v>17</v>
      </c>
      <c r="J3549" t="s">
        <v>291</v>
      </c>
      <c r="K3549" t="s">
        <v>1409</v>
      </c>
      <c r="L3549" s="2">
        <v>2</v>
      </c>
      <c r="M3549" s="11">
        <v>47478</v>
      </c>
      <c r="N3549" s="6">
        <v>10</v>
      </c>
      <c r="O3549" s="4">
        <f>Table2[[#This Row],[Discount]]/100</f>
        <v>0.1</v>
      </c>
      <c r="P3549" s="4" t="str">
        <f>IF(Table2[[#This Row],[Discount%]]=0,"No Discount",
IF(Table2[[#This Row],[Discount%]]&lt;=0.1,"Medium Discount",
IF(Table2[[#This Row],[Discount%]]&lt;=0.2,"High Discount")))</f>
        <v>Medium Discount</v>
      </c>
      <c r="Q3549" s="9">
        <f>(Table2[Unit_Price]*Table2[Quantity])*(Table2[Discount]/100)</f>
        <v>9495.6</v>
      </c>
      <c r="R3549" s="10">
        <v>85460.4</v>
      </c>
      <c r="S3549" s="10">
        <v>8476.6299999999992</v>
      </c>
      <c r="T3549" s="4">
        <f>Table2[Profit]/Table2[Sales]</f>
        <v>9.9187810962738293E-2</v>
      </c>
      <c r="U3549" t="s">
        <v>33</v>
      </c>
    </row>
    <row r="3550" spans="1:21" x14ac:dyDescent="0.35">
      <c r="A3550">
        <v>13789</v>
      </c>
      <c r="B3550" s="1">
        <v>45344</v>
      </c>
      <c r="C3550" s="2">
        <f>YEAR(Table2[Order Date])</f>
        <v>2024</v>
      </c>
      <c r="D3550" s="2" t="str">
        <f>TEXT(Table2[Order Date],"mmm")</f>
        <v>Feb</v>
      </c>
      <c r="E3550" t="s">
        <v>6907</v>
      </c>
      <c r="F3550" t="s">
        <v>40</v>
      </c>
      <c r="G3550" t="s">
        <v>50</v>
      </c>
      <c r="H3550" t="str">
        <f>VLOOKUP(Table2[[#This Row],[City]], Table46[], 2, FALSE)</f>
        <v>Maharashtra</v>
      </c>
      <c r="I3550" t="s">
        <v>42</v>
      </c>
      <c r="J3550" t="s">
        <v>79</v>
      </c>
      <c r="K3550" t="s">
        <v>3290</v>
      </c>
      <c r="L3550" s="2">
        <v>1</v>
      </c>
      <c r="M3550" s="11">
        <v>38646</v>
      </c>
      <c r="N3550" s="6">
        <v>15</v>
      </c>
      <c r="O3550" s="4">
        <f>Table2[[#This Row],[Discount]]/100</f>
        <v>0.15</v>
      </c>
      <c r="P3550" s="4" t="str">
        <f>IF(Table2[[#This Row],[Discount%]]=0,"No Discount",
IF(Table2[[#This Row],[Discount%]]&lt;=0.1,"Medium Discount",
IF(Table2[[#This Row],[Discount%]]&lt;=0.2,"High Discount")))</f>
        <v>High Discount</v>
      </c>
      <c r="Q3550" s="9">
        <f>(Table2[Unit_Price]*Table2[Quantity])*(Table2[Discount]/100)</f>
        <v>5796.9</v>
      </c>
      <c r="R3550" s="10">
        <v>32849.1</v>
      </c>
      <c r="S3550" s="10">
        <v>3885.53</v>
      </c>
      <c r="T3550" s="4">
        <f>Table2[Profit]/Table2[Sales]</f>
        <v>0.11828421478822861</v>
      </c>
      <c r="U3550" t="s">
        <v>20</v>
      </c>
    </row>
    <row r="3551" spans="1:21" x14ac:dyDescent="0.35">
      <c r="A3551">
        <v>13790</v>
      </c>
      <c r="B3551" s="1">
        <v>45711</v>
      </c>
      <c r="C3551" s="2">
        <f>YEAR(Table2[Order Date])</f>
        <v>2025</v>
      </c>
      <c r="D3551" s="2" t="str">
        <f>TEXT(Table2[Order Date],"mmm")</f>
        <v>Feb</v>
      </c>
      <c r="E3551" t="s">
        <v>6908</v>
      </c>
      <c r="F3551" t="s">
        <v>28</v>
      </c>
      <c r="G3551" t="s">
        <v>29</v>
      </c>
      <c r="H3551" t="str">
        <f>VLOOKUP(Table2[[#This Row],[City]], Table46[], 2, FALSE)</f>
        <v>Bihar</v>
      </c>
      <c r="I3551" t="s">
        <v>30</v>
      </c>
      <c r="J3551" t="s">
        <v>104</v>
      </c>
      <c r="K3551" t="s">
        <v>3751</v>
      </c>
      <c r="L3551" s="2">
        <v>3</v>
      </c>
      <c r="M3551" s="11">
        <v>74840</v>
      </c>
      <c r="N3551" s="6">
        <v>20</v>
      </c>
      <c r="O3551" s="4">
        <f>Table2[[#This Row],[Discount]]/100</f>
        <v>0.2</v>
      </c>
      <c r="P3551" s="4" t="str">
        <f>IF(Table2[[#This Row],[Discount%]]=0,"No Discount",
IF(Table2[[#This Row],[Discount%]]&lt;=0.1,"Medium Discount",
IF(Table2[[#This Row],[Discount%]]&lt;=0.2,"High Discount")))</f>
        <v>High Discount</v>
      </c>
      <c r="Q3551" s="9">
        <f>(Table2[Unit_Price]*Table2[Quantity])*(Table2[Discount]/100)</f>
        <v>44904</v>
      </c>
      <c r="R3551" s="10">
        <v>179616</v>
      </c>
      <c r="S3551" s="10">
        <v>31493.85</v>
      </c>
      <c r="T3551" s="4">
        <f>Table2[Profit]/Table2[Sales]</f>
        <v>0.17533989176910741</v>
      </c>
      <c r="U3551" t="s">
        <v>72</v>
      </c>
    </row>
    <row r="3552" spans="1:21" x14ac:dyDescent="0.35">
      <c r="A3552">
        <v>13791</v>
      </c>
      <c r="B3552" s="1">
        <v>45644</v>
      </c>
      <c r="C3552" s="2">
        <f>YEAR(Table2[Order Date])</f>
        <v>2024</v>
      </c>
      <c r="D3552" s="2" t="str">
        <f>TEXT(Table2[Order Date],"mmm")</f>
        <v>Dec</v>
      </c>
      <c r="E3552" t="s">
        <v>6909</v>
      </c>
      <c r="F3552" t="s">
        <v>28</v>
      </c>
      <c r="G3552" t="s">
        <v>35</v>
      </c>
      <c r="H3552" t="str">
        <f>VLOOKUP(Table2[[#This Row],[City]], Table46[], 2, FALSE)</f>
        <v>West Bengal</v>
      </c>
      <c r="I3552" t="s">
        <v>129</v>
      </c>
      <c r="J3552" t="s">
        <v>159</v>
      </c>
      <c r="K3552" t="s">
        <v>4000</v>
      </c>
      <c r="L3552" s="2">
        <v>5</v>
      </c>
      <c r="M3552" s="11">
        <v>21454</v>
      </c>
      <c r="N3552" s="6">
        <v>20</v>
      </c>
      <c r="O3552" s="4">
        <f>Table2[[#This Row],[Discount]]/100</f>
        <v>0.2</v>
      </c>
      <c r="P3552" s="4" t="str">
        <f>IF(Table2[[#This Row],[Discount%]]=0,"No Discount",
IF(Table2[[#This Row],[Discount%]]&lt;=0.1,"Medium Discount",
IF(Table2[[#This Row],[Discount%]]&lt;=0.2,"High Discount")))</f>
        <v>High Discount</v>
      </c>
      <c r="Q3552" s="9">
        <f>(Table2[Unit_Price]*Table2[Quantity])*(Table2[Discount]/100)</f>
        <v>21454</v>
      </c>
      <c r="R3552" s="10">
        <v>85816</v>
      </c>
      <c r="S3552" s="10">
        <v>10079.370000000001</v>
      </c>
      <c r="T3552" s="4">
        <f>Table2[Profit]/Table2[Sales]</f>
        <v>0.11745327211708773</v>
      </c>
      <c r="U3552" t="s">
        <v>83</v>
      </c>
    </row>
    <row r="3553" spans="1:21" x14ac:dyDescent="0.35">
      <c r="A3553">
        <v>13792</v>
      </c>
      <c r="B3553" s="1">
        <v>45877</v>
      </c>
      <c r="C3553" s="2">
        <f>YEAR(Table2[Order Date])</f>
        <v>2025</v>
      </c>
      <c r="D3553" s="2" t="str">
        <f>TEXT(Table2[Order Date],"mmm")</f>
        <v>Aug</v>
      </c>
      <c r="E3553" t="s">
        <v>6910</v>
      </c>
      <c r="F3553" t="s">
        <v>28</v>
      </c>
      <c r="G3553" t="s">
        <v>144</v>
      </c>
      <c r="H3553" t="str">
        <f>VLOOKUP(Table2[[#This Row],[City]], Table46[], 2, FALSE)</f>
        <v>Assam</v>
      </c>
      <c r="I3553" t="s">
        <v>46</v>
      </c>
      <c r="J3553" t="s">
        <v>141</v>
      </c>
      <c r="K3553" t="s">
        <v>3179</v>
      </c>
      <c r="L3553" s="2">
        <v>5</v>
      </c>
      <c r="M3553" s="11">
        <v>19178</v>
      </c>
      <c r="N3553" s="6">
        <v>15</v>
      </c>
      <c r="O3553" s="4">
        <f>Table2[[#This Row],[Discount]]/100</f>
        <v>0.15</v>
      </c>
      <c r="P3553" s="4" t="str">
        <f>IF(Table2[[#This Row],[Discount%]]=0,"No Discount",
IF(Table2[[#This Row],[Discount%]]&lt;=0.1,"Medium Discount",
IF(Table2[[#This Row],[Discount%]]&lt;=0.2,"High Discount")))</f>
        <v>High Discount</v>
      </c>
      <c r="Q3553" s="9">
        <f>(Table2[Unit_Price]*Table2[Quantity])*(Table2[Discount]/100)</f>
        <v>14383.5</v>
      </c>
      <c r="R3553" s="10">
        <v>81506.5</v>
      </c>
      <c r="S3553" s="10">
        <v>9880.2000000000007</v>
      </c>
      <c r="T3553" s="4">
        <f>Table2[Profit]/Table2[Sales]</f>
        <v>0.12121978001754462</v>
      </c>
      <c r="U3553" t="s">
        <v>33</v>
      </c>
    </row>
    <row r="3554" spans="1:21" x14ac:dyDescent="0.35">
      <c r="A3554">
        <v>13793</v>
      </c>
      <c r="B3554" s="1">
        <v>45525</v>
      </c>
      <c r="C3554" s="2">
        <f>YEAR(Table2[Order Date])</f>
        <v>2024</v>
      </c>
      <c r="D3554" s="2" t="str">
        <f>TEXT(Table2[Order Date],"mmm")</f>
        <v>Aug</v>
      </c>
      <c r="E3554" t="s">
        <v>6911</v>
      </c>
      <c r="F3554" t="s">
        <v>28</v>
      </c>
      <c r="G3554" t="s">
        <v>29</v>
      </c>
      <c r="H3554" t="str">
        <f>VLOOKUP(Table2[[#This Row],[City]], Table46[], 2, FALSE)</f>
        <v>Bihar</v>
      </c>
      <c r="I3554" t="s">
        <v>129</v>
      </c>
      <c r="J3554" t="s">
        <v>130</v>
      </c>
      <c r="K3554" t="s">
        <v>6912</v>
      </c>
      <c r="L3554" s="2">
        <v>3</v>
      </c>
      <c r="M3554" s="11">
        <v>42488</v>
      </c>
      <c r="N3554" s="6">
        <v>0</v>
      </c>
      <c r="O3554" s="4">
        <f>Table2[[#This Row],[Discount]]/100</f>
        <v>0</v>
      </c>
      <c r="P3554" s="4" t="str">
        <f>IF(Table2[[#This Row],[Discount%]]=0,"No Discount",
IF(Table2[[#This Row],[Discount%]]&lt;=0.1,"Medium Discount",
IF(Table2[[#This Row],[Discount%]]&lt;=0.2,"High Discount")))</f>
        <v>No Discount</v>
      </c>
      <c r="Q3554" s="9">
        <f>(Table2[Unit_Price]*Table2[Quantity])*(Table2[Discount]/100)</f>
        <v>0</v>
      </c>
      <c r="R3554" s="10">
        <v>127464</v>
      </c>
      <c r="S3554" s="10">
        <v>9498.27</v>
      </c>
      <c r="T3554" s="4">
        <f>Table2[Profit]/Table2[Sales]</f>
        <v>7.4517275466013944E-2</v>
      </c>
      <c r="U3554" t="s">
        <v>83</v>
      </c>
    </row>
    <row r="3555" spans="1:21" x14ac:dyDescent="0.35">
      <c r="A3555">
        <v>13794</v>
      </c>
      <c r="B3555" s="1">
        <v>45517</v>
      </c>
      <c r="C3555" s="2">
        <f>YEAR(Table2[Order Date])</f>
        <v>2024</v>
      </c>
      <c r="D3555" s="2" t="str">
        <f>TEXT(Table2[Order Date],"mmm")</f>
        <v>Aug</v>
      </c>
      <c r="E3555" t="s">
        <v>6913</v>
      </c>
      <c r="F3555" t="s">
        <v>15</v>
      </c>
      <c r="G3555" t="s">
        <v>174</v>
      </c>
      <c r="H3555" t="str">
        <f>VLOOKUP(Table2[[#This Row],[City]], Table46[], 2, FALSE)</f>
        <v>Tamil Nadu</v>
      </c>
      <c r="I3555" t="s">
        <v>17</v>
      </c>
      <c r="J3555" t="s">
        <v>18</v>
      </c>
      <c r="K3555" t="s">
        <v>6914</v>
      </c>
      <c r="L3555" s="2">
        <v>4</v>
      </c>
      <c r="M3555" s="11">
        <v>13481</v>
      </c>
      <c r="N3555" s="6">
        <v>20</v>
      </c>
      <c r="O3555" s="4">
        <f>Table2[[#This Row],[Discount]]/100</f>
        <v>0.2</v>
      </c>
      <c r="P3555" s="4" t="str">
        <f>IF(Table2[[#This Row],[Discount%]]=0,"No Discount",
IF(Table2[[#This Row],[Discount%]]&lt;=0.1,"Medium Discount",
IF(Table2[[#This Row],[Discount%]]&lt;=0.2,"High Discount")))</f>
        <v>High Discount</v>
      </c>
      <c r="Q3555" s="9">
        <f>(Table2[Unit_Price]*Table2[Quantity])*(Table2[Discount]/100)</f>
        <v>10784.800000000001</v>
      </c>
      <c r="R3555" s="10">
        <v>43139.199999999997</v>
      </c>
      <c r="S3555" s="10">
        <v>10455.61</v>
      </c>
      <c r="T3555" s="4">
        <f>Table2[Profit]/Table2[Sales]</f>
        <v>0.24236912135598251</v>
      </c>
      <c r="U3555" t="s">
        <v>83</v>
      </c>
    </row>
    <row r="3556" spans="1:21" x14ac:dyDescent="0.35">
      <c r="A3556">
        <v>13795</v>
      </c>
      <c r="B3556" s="1">
        <v>45253</v>
      </c>
      <c r="C3556" s="2">
        <f>YEAR(Table2[Order Date])</f>
        <v>2023</v>
      </c>
      <c r="D3556" s="2" t="str">
        <f>TEXT(Table2[Order Date],"mmm")</f>
        <v>Nov</v>
      </c>
      <c r="E3556" t="s">
        <v>6915</v>
      </c>
      <c r="F3556" t="s">
        <v>28</v>
      </c>
      <c r="G3556" t="s">
        <v>85</v>
      </c>
      <c r="H3556" t="str">
        <f>VLOOKUP(Table2[[#This Row],[City]], Table46[], 2, FALSE)</f>
        <v>Odisha</v>
      </c>
      <c r="I3556" t="s">
        <v>86</v>
      </c>
      <c r="J3556" t="s">
        <v>118</v>
      </c>
      <c r="K3556" t="s">
        <v>6916</v>
      </c>
      <c r="L3556" s="2">
        <v>3</v>
      </c>
      <c r="M3556" s="11">
        <v>1377</v>
      </c>
      <c r="N3556" s="6">
        <v>5</v>
      </c>
      <c r="O3556" s="4">
        <f>Table2[[#This Row],[Discount]]/100</f>
        <v>0.05</v>
      </c>
      <c r="P3556" s="4" t="str">
        <f>IF(Table2[[#This Row],[Discount%]]=0,"No Discount",
IF(Table2[[#This Row],[Discount%]]&lt;=0.1,"Medium Discount",
IF(Table2[[#This Row],[Discount%]]&lt;=0.2,"High Discount")))</f>
        <v>Medium Discount</v>
      </c>
      <c r="Q3556" s="9">
        <f>(Table2[Unit_Price]*Table2[Quantity])*(Table2[Discount]/100)</f>
        <v>206.55</v>
      </c>
      <c r="R3556" s="10">
        <v>3924.45</v>
      </c>
      <c r="S3556" s="10">
        <v>640.76</v>
      </c>
      <c r="T3556" s="4">
        <f>Table2[Profit]/Table2[Sales]</f>
        <v>0.16327383455006433</v>
      </c>
      <c r="U3556" t="s">
        <v>38</v>
      </c>
    </row>
    <row r="3557" spans="1:21" x14ac:dyDescent="0.35">
      <c r="A3557">
        <v>13796</v>
      </c>
      <c r="B3557" s="1">
        <v>45797</v>
      </c>
      <c r="C3557" s="2">
        <f>YEAR(Table2[Order Date])</f>
        <v>2025</v>
      </c>
      <c r="D3557" s="2" t="str">
        <f>TEXT(Table2[Order Date],"mmm")</f>
        <v>May</v>
      </c>
      <c r="E3557" t="s">
        <v>6917</v>
      </c>
      <c r="F3557" t="s">
        <v>22</v>
      </c>
      <c r="G3557" t="s">
        <v>54</v>
      </c>
      <c r="H3557" t="str">
        <f>VLOOKUP(Table2[[#This Row],[City]], Table46[], 2, FALSE)</f>
        <v>Uttar Pradesh</v>
      </c>
      <c r="I3557" t="s">
        <v>129</v>
      </c>
      <c r="J3557" t="s">
        <v>168</v>
      </c>
      <c r="K3557" t="s">
        <v>6918</v>
      </c>
      <c r="L3557" s="2">
        <v>2</v>
      </c>
      <c r="M3557" s="11">
        <v>41628</v>
      </c>
      <c r="N3557" s="6">
        <v>15</v>
      </c>
      <c r="O3557" s="4">
        <f>Table2[[#This Row],[Discount]]/100</f>
        <v>0.15</v>
      </c>
      <c r="P3557" s="4" t="str">
        <f>IF(Table2[[#This Row],[Discount%]]=0,"No Discount",
IF(Table2[[#This Row],[Discount%]]&lt;=0.1,"Medium Discount",
IF(Table2[[#This Row],[Discount%]]&lt;=0.2,"High Discount")))</f>
        <v>High Discount</v>
      </c>
      <c r="Q3557" s="9">
        <f>(Table2[Unit_Price]*Table2[Quantity])*(Table2[Discount]/100)</f>
        <v>12488.4</v>
      </c>
      <c r="R3557" s="10">
        <v>70767.600000000006</v>
      </c>
      <c r="S3557" s="10">
        <v>8791.86</v>
      </c>
      <c r="T3557" s="4">
        <f>Table2[Profit]/Table2[Sales]</f>
        <v>0.12423566716972173</v>
      </c>
      <c r="U3557" t="s">
        <v>20</v>
      </c>
    </row>
    <row r="3558" spans="1:21" x14ac:dyDescent="0.35">
      <c r="A3558">
        <v>13797</v>
      </c>
      <c r="B3558" s="1">
        <v>45806</v>
      </c>
      <c r="C3558" s="2">
        <f>YEAR(Table2[Order Date])</f>
        <v>2025</v>
      </c>
      <c r="D3558" s="2" t="str">
        <f>TEXT(Table2[Order Date],"mmm")</f>
        <v>May</v>
      </c>
      <c r="E3558" t="s">
        <v>6919</v>
      </c>
      <c r="F3558" t="s">
        <v>28</v>
      </c>
      <c r="G3558" t="s">
        <v>35</v>
      </c>
      <c r="H3558" t="str">
        <f>VLOOKUP(Table2[[#This Row],[City]], Table46[], 2, FALSE)</f>
        <v>West Bengal</v>
      </c>
      <c r="I3558" t="s">
        <v>86</v>
      </c>
      <c r="J3558" t="s">
        <v>87</v>
      </c>
      <c r="K3558" t="s">
        <v>2996</v>
      </c>
      <c r="L3558" s="2">
        <v>5</v>
      </c>
      <c r="M3558" s="11">
        <v>75358</v>
      </c>
      <c r="N3558" s="6">
        <v>20</v>
      </c>
      <c r="O3558" s="4">
        <f>Table2[[#This Row],[Discount]]/100</f>
        <v>0.2</v>
      </c>
      <c r="P3558" s="4" t="str">
        <f>IF(Table2[[#This Row],[Discount%]]=0,"No Discount",
IF(Table2[[#This Row],[Discount%]]&lt;=0.1,"Medium Discount",
IF(Table2[[#This Row],[Discount%]]&lt;=0.2,"High Discount")))</f>
        <v>High Discount</v>
      </c>
      <c r="Q3558" s="9">
        <f>(Table2[Unit_Price]*Table2[Quantity])*(Table2[Discount]/100)</f>
        <v>75358</v>
      </c>
      <c r="R3558" s="10">
        <v>301432</v>
      </c>
      <c r="S3558" s="10">
        <v>68696.009999999995</v>
      </c>
      <c r="T3558" s="4">
        <f>Table2[Profit]/Table2[Sales]</f>
        <v>0.22789886276175056</v>
      </c>
      <c r="U3558" t="s">
        <v>33</v>
      </c>
    </row>
    <row r="3559" spans="1:21" x14ac:dyDescent="0.35">
      <c r="A3559">
        <v>13798</v>
      </c>
      <c r="B3559" s="1">
        <v>45536</v>
      </c>
      <c r="C3559" s="2">
        <f>YEAR(Table2[Order Date])</f>
        <v>2024</v>
      </c>
      <c r="D3559" s="2" t="str">
        <f>TEXT(Table2[Order Date],"mmm")</f>
        <v>Sep</v>
      </c>
      <c r="E3559" t="s">
        <v>6920</v>
      </c>
      <c r="F3559" t="s">
        <v>28</v>
      </c>
      <c r="G3559" t="s">
        <v>144</v>
      </c>
      <c r="H3559" t="str">
        <f>VLOOKUP(Table2[[#This Row],[City]], Table46[], 2, FALSE)</f>
        <v>Assam</v>
      </c>
      <c r="I3559" t="s">
        <v>42</v>
      </c>
      <c r="J3559" t="s">
        <v>43</v>
      </c>
      <c r="K3559" t="s">
        <v>6921</v>
      </c>
      <c r="L3559" s="2">
        <v>1</v>
      </c>
      <c r="M3559" s="11">
        <v>18477</v>
      </c>
      <c r="N3559" s="6">
        <v>5</v>
      </c>
      <c r="O3559" s="4">
        <f>Table2[[#This Row],[Discount]]/100</f>
        <v>0.05</v>
      </c>
      <c r="P3559" s="4" t="str">
        <f>IF(Table2[[#This Row],[Discount%]]=0,"No Discount",
IF(Table2[[#This Row],[Discount%]]&lt;=0.1,"Medium Discount",
IF(Table2[[#This Row],[Discount%]]&lt;=0.2,"High Discount")))</f>
        <v>Medium Discount</v>
      </c>
      <c r="Q3559" s="9">
        <f>(Table2[Unit_Price]*Table2[Quantity])*(Table2[Discount]/100)</f>
        <v>923.85</v>
      </c>
      <c r="R3559" s="10">
        <v>17553.150000000001</v>
      </c>
      <c r="S3559" s="10">
        <v>3344.4</v>
      </c>
      <c r="T3559" s="4">
        <f>Table2[Profit]/Table2[Sales]</f>
        <v>0.19052990488886609</v>
      </c>
      <c r="U3559" t="s">
        <v>20</v>
      </c>
    </row>
    <row r="3560" spans="1:21" x14ac:dyDescent="0.35">
      <c r="A3560">
        <v>13799</v>
      </c>
      <c r="B3560" s="1">
        <v>45771</v>
      </c>
      <c r="C3560" s="2">
        <f>YEAR(Table2[Order Date])</f>
        <v>2025</v>
      </c>
      <c r="D3560" s="2" t="str">
        <f>TEXT(Table2[Order Date],"mmm")</f>
        <v>Apr</v>
      </c>
      <c r="E3560" t="s">
        <v>6922</v>
      </c>
      <c r="F3560" t="s">
        <v>22</v>
      </c>
      <c r="G3560" t="s">
        <v>54</v>
      </c>
      <c r="H3560" t="str">
        <f>VLOOKUP(Table2[[#This Row],[City]], Table46[], 2, FALSE)</f>
        <v>Uttar Pradesh</v>
      </c>
      <c r="I3560" t="s">
        <v>96</v>
      </c>
      <c r="J3560" t="s">
        <v>138</v>
      </c>
      <c r="K3560" t="s">
        <v>6923</v>
      </c>
      <c r="L3560" s="2">
        <v>4</v>
      </c>
      <c r="M3560" s="11">
        <v>17219</v>
      </c>
      <c r="N3560" s="6">
        <v>15</v>
      </c>
      <c r="O3560" s="4">
        <f>Table2[[#This Row],[Discount]]/100</f>
        <v>0.15</v>
      </c>
      <c r="P3560" s="4" t="str">
        <f>IF(Table2[[#This Row],[Discount%]]=0,"No Discount",
IF(Table2[[#This Row],[Discount%]]&lt;=0.1,"Medium Discount",
IF(Table2[[#This Row],[Discount%]]&lt;=0.2,"High Discount")))</f>
        <v>High Discount</v>
      </c>
      <c r="Q3560" s="9">
        <f>(Table2[Unit_Price]*Table2[Quantity])*(Table2[Discount]/100)</f>
        <v>10331.4</v>
      </c>
      <c r="R3560" s="10">
        <v>58544.6</v>
      </c>
      <c r="S3560" s="10">
        <v>12592.14</v>
      </c>
      <c r="T3560" s="4">
        <f>Table2[Profit]/Table2[Sales]</f>
        <v>0.21508627610403008</v>
      </c>
      <c r="U3560" t="s">
        <v>38</v>
      </c>
    </row>
    <row r="3561" spans="1:21" x14ac:dyDescent="0.35">
      <c r="A3561">
        <v>13800</v>
      </c>
      <c r="B3561" s="1">
        <v>45733</v>
      </c>
      <c r="C3561" s="2">
        <f>YEAR(Table2[Order Date])</f>
        <v>2025</v>
      </c>
      <c r="D3561" s="2" t="str">
        <f>TEXT(Table2[Order Date],"mmm")</f>
        <v>Mar</v>
      </c>
      <c r="E3561" t="s">
        <v>6924</v>
      </c>
      <c r="F3561" t="s">
        <v>40</v>
      </c>
      <c r="G3561" t="s">
        <v>41</v>
      </c>
      <c r="H3561" t="str">
        <f>VLOOKUP(Table2[[#This Row],[City]], Table46[], 2, FALSE)</f>
        <v>Maharashtra</v>
      </c>
      <c r="I3561" t="s">
        <v>46</v>
      </c>
      <c r="J3561" t="s">
        <v>126</v>
      </c>
      <c r="K3561" t="s">
        <v>6925</v>
      </c>
      <c r="L3561" s="2">
        <v>2</v>
      </c>
      <c r="M3561" s="11">
        <v>45301</v>
      </c>
      <c r="N3561" s="6">
        <v>15</v>
      </c>
      <c r="O3561" s="4">
        <f>Table2[[#This Row],[Discount]]/100</f>
        <v>0.15</v>
      </c>
      <c r="P3561" s="4" t="str">
        <f>IF(Table2[[#This Row],[Discount%]]=0,"No Discount",
IF(Table2[[#This Row],[Discount%]]&lt;=0.1,"Medium Discount",
IF(Table2[[#This Row],[Discount%]]&lt;=0.2,"High Discount")))</f>
        <v>High Discount</v>
      </c>
      <c r="Q3561" s="9">
        <f>(Table2[Unit_Price]*Table2[Quantity])*(Table2[Discount]/100)</f>
        <v>13590.3</v>
      </c>
      <c r="R3561" s="10">
        <v>77011.7</v>
      </c>
      <c r="S3561" s="10">
        <v>11400.28</v>
      </c>
      <c r="T3561" s="4">
        <f>Table2[Profit]/Table2[Sales]</f>
        <v>0.14803309107577162</v>
      </c>
      <c r="U3561" t="s">
        <v>83</v>
      </c>
    </row>
    <row r="3562" spans="1:21" x14ac:dyDescent="0.35">
      <c r="A3562">
        <v>13801</v>
      </c>
      <c r="B3562" s="1">
        <v>45575</v>
      </c>
      <c r="C3562" s="2">
        <f>YEAR(Table2[Order Date])</f>
        <v>2024</v>
      </c>
      <c r="D3562" s="2" t="str">
        <f>TEXT(Table2[Order Date],"mmm")</f>
        <v>Oct</v>
      </c>
      <c r="E3562" t="s">
        <v>6926</v>
      </c>
      <c r="F3562" t="s">
        <v>28</v>
      </c>
      <c r="G3562" t="s">
        <v>85</v>
      </c>
      <c r="H3562" t="str">
        <f>VLOOKUP(Table2[[#This Row],[City]], Table46[], 2, FALSE)</f>
        <v>Odisha</v>
      </c>
      <c r="I3562" t="s">
        <v>96</v>
      </c>
      <c r="J3562" t="s">
        <v>138</v>
      </c>
      <c r="K3562" t="s">
        <v>6927</v>
      </c>
      <c r="L3562" s="2">
        <v>1</v>
      </c>
      <c r="M3562" s="11">
        <v>45667</v>
      </c>
      <c r="N3562" s="6">
        <v>20</v>
      </c>
      <c r="O3562" s="4">
        <f>Table2[[#This Row],[Discount]]/100</f>
        <v>0.2</v>
      </c>
      <c r="P3562" s="4" t="str">
        <f>IF(Table2[[#This Row],[Discount%]]=0,"No Discount",
IF(Table2[[#This Row],[Discount%]]&lt;=0.1,"Medium Discount",
IF(Table2[[#This Row],[Discount%]]&lt;=0.2,"High Discount")))</f>
        <v>High Discount</v>
      </c>
      <c r="Q3562" s="9">
        <f>(Table2[Unit_Price]*Table2[Quantity])*(Table2[Discount]/100)</f>
        <v>9133.4</v>
      </c>
      <c r="R3562" s="10">
        <v>36533.599999999999</v>
      </c>
      <c r="S3562" s="10">
        <v>5789.05</v>
      </c>
      <c r="T3562" s="4">
        <f>Table2[Profit]/Table2[Sales]</f>
        <v>0.15845824118072133</v>
      </c>
      <c r="U3562" t="s">
        <v>33</v>
      </c>
    </row>
    <row r="3563" spans="1:21" x14ac:dyDescent="0.35">
      <c r="A3563">
        <v>13802</v>
      </c>
      <c r="B3563" s="1">
        <v>45665</v>
      </c>
      <c r="C3563" s="2">
        <f>YEAR(Table2[Order Date])</f>
        <v>2025</v>
      </c>
      <c r="D3563" s="2" t="str">
        <f>TEXT(Table2[Order Date],"mmm")</f>
        <v>Jan</v>
      </c>
      <c r="E3563" t="s">
        <v>6928</v>
      </c>
      <c r="F3563" t="s">
        <v>22</v>
      </c>
      <c r="G3563" t="s">
        <v>58</v>
      </c>
      <c r="H3563" t="str">
        <f>VLOOKUP(Table2[[#This Row],[City]], Table46[], 2, FALSE)</f>
        <v>Rajashtan</v>
      </c>
      <c r="I3563" t="s">
        <v>96</v>
      </c>
      <c r="J3563" t="s">
        <v>214</v>
      </c>
      <c r="K3563" t="s">
        <v>5507</v>
      </c>
      <c r="L3563" s="2">
        <v>1</v>
      </c>
      <c r="M3563" s="11">
        <v>25538</v>
      </c>
      <c r="N3563" s="6">
        <v>10</v>
      </c>
      <c r="O3563" s="4">
        <f>Table2[[#This Row],[Discount]]/100</f>
        <v>0.1</v>
      </c>
      <c r="P3563" s="4" t="str">
        <f>IF(Table2[[#This Row],[Discount%]]=0,"No Discount",
IF(Table2[[#This Row],[Discount%]]&lt;=0.1,"Medium Discount",
IF(Table2[[#This Row],[Discount%]]&lt;=0.2,"High Discount")))</f>
        <v>Medium Discount</v>
      </c>
      <c r="Q3563" s="9">
        <f>(Table2[Unit_Price]*Table2[Quantity])*(Table2[Discount]/100)</f>
        <v>2553.8000000000002</v>
      </c>
      <c r="R3563" s="10">
        <v>22984.2</v>
      </c>
      <c r="S3563" s="10">
        <v>1658.79</v>
      </c>
      <c r="T3563" s="4">
        <f>Table2[Profit]/Table2[Sales]</f>
        <v>7.2170882606312159E-2</v>
      </c>
      <c r="U3563" t="s">
        <v>83</v>
      </c>
    </row>
    <row r="3564" spans="1:21" x14ac:dyDescent="0.35">
      <c r="A3564">
        <v>13803</v>
      </c>
      <c r="B3564" s="1">
        <v>45491</v>
      </c>
      <c r="C3564" s="2">
        <f>YEAR(Table2[Order Date])</f>
        <v>2024</v>
      </c>
      <c r="D3564" s="2" t="str">
        <f>TEXT(Table2[Order Date],"mmm")</f>
        <v>Jul</v>
      </c>
      <c r="E3564" t="s">
        <v>6929</v>
      </c>
      <c r="F3564" t="s">
        <v>15</v>
      </c>
      <c r="G3564" t="s">
        <v>16</v>
      </c>
      <c r="H3564" t="str">
        <f>VLOOKUP(Table2[[#This Row],[City]], Table46[], 2, FALSE)</f>
        <v>Karnataka</v>
      </c>
      <c r="I3564" t="s">
        <v>24</v>
      </c>
      <c r="J3564" t="s">
        <v>133</v>
      </c>
      <c r="K3564" t="s">
        <v>4163</v>
      </c>
      <c r="L3564" s="2">
        <v>4</v>
      </c>
      <c r="M3564" s="11">
        <v>15250</v>
      </c>
      <c r="N3564" s="6">
        <v>20</v>
      </c>
      <c r="O3564" s="4">
        <f>Table2[[#This Row],[Discount]]/100</f>
        <v>0.2</v>
      </c>
      <c r="P3564" s="4" t="str">
        <f>IF(Table2[[#This Row],[Discount%]]=0,"No Discount",
IF(Table2[[#This Row],[Discount%]]&lt;=0.1,"Medium Discount",
IF(Table2[[#This Row],[Discount%]]&lt;=0.2,"High Discount")))</f>
        <v>High Discount</v>
      </c>
      <c r="Q3564" s="9">
        <f>(Table2[Unit_Price]*Table2[Quantity])*(Table2[Discount]/100)</f>
        <v>12200</v>
      </c>
      <c r="R3564" s="10">
        <v>48800</v>
      </c>
      <c r="S3564" s="10">
        <v>5754.31</v>
      </c>
      <c r="T3564" s="4">
        <f>Table2[Profit]/Table2[Sales]</f>
        <v>0.11791618852459017</v>
      </c>
      <c r="U3564" t="s">
        <v>20</v>
      </c>
    </row>
    <row r="3565" spans="1:21" x14ac:dyDescent="0.35">
      <c r="A3565">
        <v>13804</v>
      </c>
      <c r="B3565" s="1">
        <v>45543</v>
      </c>
      <c r="C3565" s="2">
        <f>YEAR(Table2[Order Date])</f>
        <v>2024</v>
      </c>
      <c r="D3565" s="2" t="str">
        <f>TEXT(Table2[Order Date],"mmm")</f>
        <v>Sep</v>
      </c>
      <c r="E3565" t="s">
        <v>6930</v>
      </c>
      <c r="F3565" t="s">
        <v>15</v>
      </c>
      <c r="G3565" t="s">
        <v>68</v>
      </c>
      <c r="H3565" t="str">
        <f>VLOOKUP(Table2[[#This Row],[City]], Table46[], 2, FALSE)</f>
        <v>Telangana</v>
      </c>
      <c r="I3565" t="s">
        <v>46</v>
      </c>
      <c r="J3565" t="s">
        <v>201</v>
      </c>
      <c r="K3565" t="s">
        <v>6931</v>
      </c>
      <c r="L3565" s="2">
        <v>1</v>
      </c>
      <c r="M3565" s="11">
        <v>28133</v>
      </c>
      <c r="N3565" s="6">
        <v>15</v>
      </c>
      <c r="O3565" s="4">
        <f>Table2[[#This Row],[Discount]]/100</f>
        <v>0.15</v>
      </c>
      <c r="P3565" s="4" t="str">
        <f>IF(Table2[[#This Row],[Discount%]]=0,"No Discount",
IF(Table2[[#This Row],[Discount%]]&lt;=0.1,"Medium Discount",
IF(Table2[[#This Row],[Discount%]]&lt;=0.2,"High Discount")))</f>
        <v>High Discount</v>
      </c>
      <c r="Q3565" s="9">
        <f>(Table2[Unit_Price]*Table2[Quantity])*(Table2[Discount]/100)</f>
        <v>4219.95</v>
      </c>
      <c r="R3565" s="10">
        <v>23913.05</v>
      </c>
      <c r="S3565" s="10">
        <v>2812.38</v>
      </c>
      <c r="T3565" s="4">
        <f>Table2[Profit]/Table2[Sales]</f>
        <v>0.11760858610674925</v>
      </c>
      <c r="U3565" t="s">
        <v>38</v>
      </c>
    </row>
    <row r="3566" spans="1:21" x14ac:dyDescent="0.35">
      <c r="A3566">
        <v>13805</v>
      </c>
      <c r="B3566" s="1">
        <v>45714</v>
      </c>
      <c r="C3566" s="2">
        <f>YEAR(Table2[Order Date])</f>
        <v>2025</v>
      </c>
      <c r="D3566" s="2" t="str">
        <f>TEXT(Table2[Order Date],"mmm")</f>
        <v>Feb</v>
      </c>
      <c r="E3566" t="s">
        <v>6932</v>
      </c>
      <c r="F3566" t="s">
        <v>28</v>
      </c>
      <c r="G3566" t="s">
        <v>85</v>
      </c>
      <c r="H3566" t="str">
        <f>VLOOKUP(Table2[[#This Row],[City]], Table46[], 2, FALSE)</f>
        <v>Odisha</v>
      </c>
      <c r="I3566" t="s">
        <v>69</v>
      </c>
      <c r="J3566" t="s">
        <v>115</v>
      </c>
      <c r="K3566" t="s">
        <v>6933</v>
      </c>
      <c r="L3566" s="2">
        <v>2</v>
      </c>
      <c r="M3566" s="11">
        <v>13273</v>
      </c>
      <c r="N3566" s="6">
        <v>10</v>
      </c>
      <c r="O3566" s="4">
        <f>Table2[[#This Row],[Discount]]/100</f>
        <v>0.1</v>
      </c>
      <c r="P3566" s="4" t="str">
        <f>IF(Table2[[#This Row],[Discount%]]=0,"No Discount",
IF(Table2[[#This Row],[Discount%]]&lt;=0.1,"Medium Discount",
IF(Table2[[#This Row],[Discount%]]&lt;=0.2,"High Discount")))</f>
        <v>Medium Discount</v>
      </c>
      <c r="Q3566" s="9">
        <f>(Table2[Unit_Price]*Table2[Quantity])*(Table2[Discount]/100)</f>
        <v>2654.6000000000004</v>
      </c>
      <c r="R3566" s="10">
        <v>23891.4</v>
      </c>
      <c r="S3566" s="10">
        <v>1916.08</v>
      </c>
      <c r="T3566" s="4">
        <f>Table2[Profit]/Table2[Sales]</f>
        <v>8.0199569719648062E-2</v>
      </c>
      <c r="U3566" t="s">
        <v>20</v>
      </c>
    </row>
    <row r="3567" spans="1:21" x14ac:dyDescent="0.35">
      <c r="A3567">
        <v>13806</v>
      </c>
      <c r="B3567" s="1">
        <v>45244</v>
      </c>
      <c r="C3567" s="2">
        <f>YEAR(Table2[Order Date])</f>
        <v>2023</v>
      </c>
      <c r="D3567" s="2" t="str">
        <f>TEXT(Table2[Order Date],"mmm")</f>
        <v>Nov</v>
      </c>
      <c r="E3567" t="s">
        <v>6934</v>
      </c>
      <c r="F3567" t="s">
        <v>28</v>
      </c>
      <c r="G3567" t="s">
        <v>35</v>
      </c>
      <c r="H3567" t="str">
        <f>VLOOKUP(Table2[[#This Row],[City]], Table46[], 2, FALSE)</f>
        <v>West Bengal</v>
      </c>
      <c r="I3567" t="s">
        <v>69</v>
      </c>
      <c r="J3567" t="s">
        <v>123</v>
      </c>
      <c r="K3567" t="s">
        <v>6935</v>
      </c>
      <c r="L3567" s="2">
        <v>5</v>
      </c>
      <c r="M3567" s="11">
        <v>22752</v>
      </c>
      <c r="N3567" s="6">
        <v>5</v>
      </c>
      <c r="O3567" s="4">
        <f>Table2[[#This Row],[Discount]]/100</f>
        <v>0.05</v>
      </c>
      <c r="P3567" s="4" t="str">
        <f>IF(Table2[[#This Row],[Discount%]]=0,"No Discount",
IF(Table2[[#This Row],[Discount%]]&lt;=0.1,"Medium Discount",
IF(Table2[[#This Row],[Discount%]]&lt;=0.2,"High Discount")))</f>
        <v>Medium Discount</v>
      </c>
      <c r="Q3567" s="9">
        <f>(Table2[Unit_Price]*Table2[Quantity])*(Table2[Discount]/100)</f>
        <v>5688</v>
      </c>
      <c r="R3567" s="10">
        <v>108072</v>
      </c>
      <c r="S3567" s="10">
        <v>21673.56</v>
      </c>
      <c r="T3567" s="4">
        <f>Table2[Profit]/Table2[Sales]</f>
        <v>0.2005474128358872</v>
      </c>
      <c r="U3567" t="s">
        <v>33</v>
      </c>
    </row>
    <row r="3568" spans="1:21" x14ac:dyDescent="0.35">
      <c r="A3568">
        <v>13807</v>
      </c>
      <c r="B3568" s="1">
        <v>45585</v>
      </c>
      <c r="C3568" s="2">
        <f>YEAR(Table2[Order Date])</f>
        <v>2024</v>
      </c>
      <c r="D3568" s="2" t="str">
        <f>TEXT(Table2[Order Date],"mmm")</f>
        <v>Oct</v>
      </c>
      <c r="E3568" t="s">
        <v>6936</v>
      </c>
      <c r="F3568" t="s">
        <v>28</v>
      </c>
      <c r="G3568" t="s">
        <v>85</v>
      </c>
      <c r="H3568" t="str">
        <f>VLOOKUP(Table2[[#This Row],[City]], Table46[], 2, FALSE)</f>
        <v>Odisha</v>
      </c>
      <c r="I3568" t="s">
        <v>75</v>
      </c>
      <c r="J3568" t="s">
        <v>240</v>
      </c>
      <c r="K3568" t="s">
        <v>6937</v>
      </c>
      <c r="L3568" s="2">
        <v>1</v>
      </c>
      <c r="M3568" s="11">
        <v>73319</v>
      </c>
      <c r="N3568" s="6">
        <v>10</v>
      </c>
      <c r="O3568" s="4">
        <f>Table2[[#This Row],[Discount]]/100</f>
        <v>0.1</v>
      </c>
      <c r="P3568" s="4" t="str">
        <f>IF(Table2[[#This Row],[Discount%]]=0,"No Discount",
IF(Table2[[#This Row],[Discount%]]&lt;=0.1,"Medium Discount",
IF(Table2[[#This Row],[Discount%]]&lt;=0.2,"High Discount")))</f>
        <v>Medium Discount</v>
      </c>
      <c r="Q3568" s="9">
        <f>(Table2[Unit_Price]*Table2[Quantity])*(Table2[Discount]/100)</f>
        <v>7331.9000000000005</v>
      </c>
      <c r="R3568" s="10">
        <v>65987.100000000006</v>
      </c>
      <c r="S3568" s="10">
        <v>7355.54</v>
      </c>
      <c r="T3568" s="4">
        <f>Table2[Profit]/Table2[Sales]</f>
        <v>0.11146936295124349</v>
      </c>
      <c r="U3568" t="s">
        <v>83</v>
      </c>
    </row>
    <row r="3569" spans="1:21" x14ac:dyDescent="0.35">
      <c r="A3569">
        <v>13808</v>
      </c>
      <c r="B3569" s="1">
        <v>45708</v>
      </c>
      <c r="C3569" s="2">
        <f>YEAR(Table2[Order Date])</f>
        <v>2025</v>
      </c>
      <c r="D3569" s="2" t="str">
        <f>TEXT(Table2[Order Date],"mmm")</f>
        <v>Feb</v>
      </c>
      <c r="E3569" t="s">
        <v>6938</v>
      </c>
      <c r="F3569" t="s">
        <v>22</v>
      </c>
      <c r="G3569" t="s">
        <v>23</v>
      </c>
      <c r="H3569" t="str">
        <f>VLOOKUP(Table2[[#This Row],[City]], Table46[], 2, FALSE)</f>
        <v>Delhi</v>
      </c>
      <c r="I3569" t="s">
        <v>96</v>
      </c>
      <c r="J3569" t="s">
        <v>138</v>
      </c>
      <c r="K3569" t="s">
        <v>6939</v>
      </c>
      <c r="L3569" s="2">
        <v>4</v>
      </c>
      <c r="M3569" s="11">
        <v>13463</v>
      </c>
      <c r="N3569" s="6">
        <v>10</v>
      </c>
      <c r="O3569" s="4">
        <f>Table2[[#This Row],[Discount]]/100</f>
        <v>0.1</v>
      </c>
      <c r="P3569" s="4" t="str">
        <f>IF(Table2[[#This Row],[Discount%]]=0,"No Discount",
IF(Table2[[#This Row],[Discount%]]&lt;=0.1,"Medium Discount",
IF(Table2[[#This Row],[Discount%]]&lt;=0.2,"High Discount")))</f>
        <v>Medium Discount</v>
      </c>
      <c r="Q3569" s="9">
        <f>(Table2[Unit_Price]*Table2[Quantity])*(Table2[Discount]/100)</f>
        <v>5385.2000000000007</v>
      </c>
      <c r="R3569" s="10">
        <v>48466.8</v>
      </c>
      <c r="S3569" s="10">
        <v>6880.3</v>
      </c>
      <c r="T3569" s="4">
        <f>Table2[Profit]/Table2[Sales]</f>
        <v>0.14195903174956878</v>
      </c>
      <c r="U3569" t="s">
        <v>33</v>
      </c>
    </row>
    <row r="3570" spans="1:21" x14ac:dyDescent="0.35">
      <c r="A3570">
        <v>13810</v>
      </c>
      <c r="B3570" s="1">
        <v>45750</v>
      </c>
      <c r="C3570" s="2">
        <f>YEAR(Table2[Order Date])</f>
        <v>2025</v>
      </c>
      <c r="D3570" s="2" t="str">
        <f>TEXT(Table2[Order Date],"mmm")</f>
        <v>Apr</v>
      </c>
      <c r="E3570" t="s">
        <v>6941</v>
      </c>
      <c r="F3570" t="s">
        <v>28</v>
      </c>
      <c r="G3570" t="s">
        <v>144</v>
      </c>
      <c r="H3570" t="str">
        <f>VLOOKUP(Table2[[#This Row],[City]], Table46[], 2, FALSE)</f>
        <v>Assam</v>
      </c>
      <c r="I3570" t="s">
        <v>30</v>
      </c>
      <c r="J3570" t="s">
        <v>65</v>
      </c>
      <c r="K3570" t="s">
        <v>6942</v>
      </c>
      <c r="L3570" s="2">
        <v>3</v>
      </c>
      <c r="M3570" s="11">
        <v>28974</v>
      </c>
      <c r="N3570" s="6">
        <v>15</v>
      </c>
      <c r="O3570" s="4">
        <f>Table2[[#This Row],[Discount]]/100</f>
        <v>0.15</v>
      </c>
      <c r="P3570" s="4" t="str">
        <f>IF(Table2[[#This Row],[Discount%]]=0,"No Discount",
IF(Table2[[#This Row],[Discount%]]&lt;=0.1,"Medium Discount",
IF(Table2[[#This Row],[Discount%]]&lt;=0.2,"High Discount")))</f>
        <v>High Discount</v>
      </c>
      <c r="Q3570" s="9">
        <f>(Table2[Unit_Price]*Table2[Quantity])*(Table2[Discount]/100)</f>
        <v>13038.3</v>
      </c>
      <c r="R3570" s="10">
        <v>73883.7</v>
      </c>
      <c r="S3570" s="10">
        <v>7866.42</v>
      </c>
      <c r="T3570" s="4">
        <f>Table2[Profit]/Table2[Sales]</f>
        <v>0.10647030400480756</v>
      </c>
      <c r="U3570" t="s">
        <v>72</v>
      </c>
    </row>
    <row r="3571" spans="1:21" x14ac:dyDescent="0.35">
      <c r="A3571">
        <v>13811</v>
      </c>
      <c r="B3571" s="1">
        <v>45402</v>
      </c>
      <c r="C3571" s="2">
        <f>YEAR(Table2[Order Date])</f>
        <v>2024</v>
      </c>
      <c r="D3571" s="2" t="str">
        <f>TEXT(Table2[Order Date],"mmm")</f>
        <v>Apr</v>
      </c>
      <c r="E3571" t="s">
        <v>6943</v>
      </c>
      <c r="F3571" t="s">
        <v>28</v>
      </c>
      <c r="G3571" t="s">
        <v>35</v>
      </c>
      <c r="H3571" t="str">
        <f>VLOOKUP(Table2[[#This Row],[City]], Table46[], 2, FALSE)</f>
        <v>West Bengal</v>
      </c>
      <c r="I3571" t="s">
        <v>69</v>
      </c>
      <c r="J3571" t="s">
        <v>123</v>
      </c>
      <c r="K3571" t="s">
        <v>6944</v>
      </c>
      <c r="L3571" s="2">
        <v>5</v>
      </c>
      <c r="M3571" s="11">
        <v>18882</v>
      </c>
      <c r="N3571" s="6">
        <v>15</v>
      </c>
      <c r="O3571" s="4">
        <f>Table2[[#This Row],[Discount]]/100</f>
        <v>0.15</v>
      </c>
      <c r="P3571" s="4" t="str">
        <f>IF(Table2[[#This Row],[Discount%]]=0,"No Discount",
IF(Table2[[#This Row],[Discount%]]&lt;=0.1,"Medium Discount",
IF(Table2[[#This Row],[Discount%]]&lt;=0.2,"High Discount")))</f>
        <v>High Discount</v>
      </c>
      <c r="Q3571" s="9">
        <f>(Table2[Unit_Price]*Table2[Quantity])*(Table2[Discount]/100)</f>
        <v>14161.5</v>
      </c>
      <c r="R3571" s="10">
        <v>80248.5</v>
      </c>
      <c r="S3571" s="10">
        <v>15286.74</v>
      </c>
      <c r="T3571" s="4">
        <f>Table2[Profit]/Table2[Sales]</f>
        <v>0.19049253257070226</v>
      </c>
      <c r="U3571" t="s">
        <v>20</v>
      </c>
    </row>
    <row r="3572" spans="1:21" x14ac:dyDescent="0.35">
      <c r="A3572">
        <v>13812</v>
      </c>
      <c r="B3572" s="1">
        <v>45768</v>
      </c>
      <c r="C3572" s="2">
        <f>YEAR(Table2[Order Date])</f>
        <v>2025</v>
      </c>
      <c r="D3572" s="2" t="str">
        <f>TEXT(Table2[Order Date],"mmm")</f>
        <v>Apr</v>
      </c>
      <c r="E3572" t="s">
        <v>6945</v>
      </c>
      <c r="F3572" t="s">
        <v>40</v>
      </c>
      <c r="G3572" t="s">
        <v>50</v>
      </c>
      <c r="H3572" t="str">
        <f>VLOOKUP(Table2[[#This Row],[City]], Table46[], 2, FALSE)</f>
        <v>Maharashtra</v>
      </c>
      <c r="I3572" t="s">
        <v>42</v>
      </c>
      <c r="J3572" t="s">
        <v>446</v>
      </c>
      <c r="K3572" t="s">
        <v>6946</v>
      </c>
      <c r="L3572" s="2">
        <v>4</v>
      </c>
      <c r="M3572" s="11">
        <v>71673</v>
      </c>
      <c r="N3572" s="6">
        <v>20</v>
      </c>
      <c r="O3572" s="4">
        <f>Table2[[#This Row],[Discount]]/100</f>
        <v>0.2</v>
      </c>
      <c r="P3572" s="4" t="str">
        <f>IF(Table2[[#This Row],[Discount%]]=0,"No Discount",
IF(Table2[[#This Row],[Discount%]]&lt;=0.1,"Medium Discount",
IF(Table2[[#This Row],[Discount%]]&lt;=0.2,"High Discount")))</f>
        <v>High Discount</v>
      </c>
      <c r="Q3572" s="9">
        <f>(Table2[Unit_Price]*Table2[Quantity])*(Table2[Discount]/100)</f>
        <v>57338.400000000001</v>
      </c>
      <c r="R3572" s="10">
        <v>229353.60000000001</v>
      </c>
      <c r="S3572" s="10">
        <v>51734.83</v>
      </c>
      <c r="T3572" s="4">
        <f>Table2[Profit]/Table2[Sales]</f>
        <v>0.22556798759644497</v>
      </c>
      <c r="U3572" t="s">
        <v>83</v>
      </c>
    </row>
    <row r="3573" spans="1:21" x14ac:dyDescent="0.35">
      <c r="A3573">
        <v>13813</v>
      </c>
      <c r="B3573" s="1">
        <v>45397</v>
      </c>
      <c r="C3573" s="2">
        <f>YEAR(Table2[Order Date])</f>
        <v>2024</v>
      </c>
      <c r="D3573" s="2" t="str">
        <f>TEXT(Table2[Order Date],"mmm")</f>
        <v>Apr</v>
      </c>
      <c r="E3573" t="s">
        <v>6947</v>
      </c>
      <c r="F3573" t="s">
        <v>40</v>
      </c>
      <c r="G3573" t="s">
        <v>41</v>
      </c>
      <c r="H3573" t="str">
        <f>VLOOKUP(Table2[[#This Row],[City]], Table46[], 2, FALSE)</f>
        <v>Maharashtra</v>
      </c>
      <c r="I3573" t="s">
        <v>129</v>
      </c>
      <c r="J3573" t="s">
        <v>168</v>
      </c>
      <c r="K3573" t="s">
        <v>6948</v>
      </c>
      <c r="L3573" s="2">
        <v>4</v>
      </c>
      <c r="M3573" s="11">
        <v>2203</v>
      </c>
      <c r="N3573" s="6">
        <v>15</v>
      </c>
      <c r="O3573" s="4">
        <f>Table2[[#This Row],[Discount]]/100</f>
        <v>0.15</v>
      </c>
      <c r="P3573" s="4" t="str">
        <f>IF(Table2[[#This Row],[Discount%]]=0,"No Discount",
IF(Table2[[#This Row],[Discount%]]&lt;=0.1,"Medium Discount",
IF(Table2[[#This Row],[Discount%]]&lt;=0.2,"High Discount")))</f>
        <v>High Discount</v>
      </c>
      <c r="Q3573" s="9">
        <f>(Table2[Unit_Price]*Table2[Quantity])*(Table2[Discount]/100)</f>
        <v>1321.8</v>
      </c>
      <c r="R3573" s="10">
        <v>7490.2</v>
      </c>
      <c r="S3573" s="10">
        <v>447.52</v>
      </c>
      <c r="T3573" s="4">
        <f>Table2[Profit]/Table2[Sales]</f>
        <v>5.9747403273610854E-2</v>
      </c>
      <c r="U3573" t="s">
        <v>83</v>
      </c>
    </row>
    <row r="3574" spans="1:21" x14ac:dyDescent="0.35">
      <c r="A3574">
        <v>13814</v>
      </c>
      <c r="B3574" s="1">
        <v>45422</v>
      </c>
      <c r="C3574" s="2">
        <f>YEAR(Table2[Order Date])</f>
        <v>2024</v>
      </c>
      <c r="D3574" s="2" t="str">
        <f>TEXT(Table2[Order Date],"mmm")</f>
        <v>May</v>
      </c>
      <c r="E3574" t="s">
        <v>6949</v>
      </c>
      <c r="F3574" t="s">
        <v>40</v>
      </c>
      <c r="G3574" t="s">
        <v>110</v>
      </c>
      <c r="H3574" t="str">
        <f>VLOOKUP(Table2[[#This Row],[City]], Table46[], 2, FALSE)</f>
        <v>Gujarat</v>
      </c>
      <c r="I3574" t="s">
        <v>46</v>
      </c>
      <c r="J3574" t="s">
        <v>126</v>
      </c>
      <c r="K3574" t="s">
        <v>6950</v>
      </c>
      <c r="L3574" s="2">
        <v>1</v>
      </c>
      <c r="M3574" s="11">
        <v>55484</v>
      </c>
      <c r="N3574" s="6">
        <v>20</v>
      </c>
      <c r="O3574" s="4">
        <f>Table2[[#This Row],[Discount]]/100</f>
        <v>0.2</v>
      </c>
      <c r="P3574" s="4" t="str">
        <f>IF(Table2[[#This Row],[Discount%]]=0,"No Discount",
IF(Table2[[#This Row],[Discount%]]&lt;=0.1,"Medium Discount",
IF(Table2[[#This Row],[Discount%]]&lt;=0.2,"High Discount")))</f>
        <v>High Discount</v>
      </c>
      <c r="Q3574" s="9">
        <f>(Table2[Unit_Price]*Table2[Quantity])*(Table2[Discount]/100)</f>
        <v>11096.800000000001</v>
      </c>
      <c r="R3574" s="10">
        <v>44387.199999999997</v>
      </c>
      <c r="S3574" s="10">
        <v>4378.87</v>
      </c>
      <c r="T3574" s="4">
        <f>Table2[Profit]/Table2[Sales]</f>
        <v>9.8651638310143466E-2</v>
      </c>
      <c r="U3574" t="s">
        <v>20</v>
      </c>
    </row>
    <row r="3575" spans="1:21" x14ac:dyDescent="0.35">
      <c r="A3575">
        <v>13815</v>
      </c>
      <c r="B3575" s="1">
        <v>45717</v>
      </c>
      <c r="C3575" s="2">
        <f>YEAR(Table2[Order Date])</f>
        <v>2025</v>
      </c>
      <c r="D3575" s="2" t="str">
        <f>TEXT(Table2[Order Date],"mmm")</f>
        <v>Mar</v>
      </c>
      <c r="E3575" t="s">
        <v>6951</v>
      </c>
      <c r="F3575" t="s">
        <v>15</v>
      </c>
      <c r="G3575" t="s">
        <v>16</v>
      </c>
      <c r="H3575" t="str">
        <f>VLOOKUP(Table2[[#This Row],[City]], Table46[], 2, FALSE)</f>
        <v>Karnataka</v>
      </c>
      <c r="I3575" t="s">
        <v>30</v>
      </c>
      <c r="J3575" t="s">
        <v>227</v>
      </c>
      <c r="K3575" t="s">
        <v>6952</v>
      </c>
      <c r="L3575" s="2">
        <v>5</v>
      </c>
      <c r="M3575" s="11">
        <v>9459</v>
      </c>
      <c r="N3575" s="6">
        <v>10</v>
      </c>
      <c r="O3575" s="4">
        <f>Table2[[#This Row],[Discount]]/100</f>
        <v>0.1</v>
      </c>
      <c r="P3575" s="4" t="str">
        <f>IF(Table2[[#This Row],[Discount%]]=0,"No Discount",
IF(Table2[[#This Row],[Discount%]]&lt;=0.1,"Medium Discount",
IF(Table2[[#This Row],[Discount%]]&lt;=0.2,"High Discount")))</f>
        <v>Medium Discount</v>
      </c>
      <c r="Q3575" s="9">
        <f>(Table2[Unit_Price]*Table2[Quantity])*(Table2[Discount]/100)</f>
        <v>4729.5</v>
      </c>
      <c r="R3575" s="10">
        <v>42565.5</v>
      </c>
      <c r="S3575" s="10">
        <v>6062.98</v>
      </c>
      <c r="T3575" s="4">
        <f>Table2[Profit]/Table2[Sales]</f>
        <v>0.14243882956854728</v>
      </c>
      <c r="U3575" t="s">
        <v>72</v>
      </c>
    </row>
    <row r="3576" spans="1:21" x14ac:dyDescent="0.35">
      <c r="A3576">
        <v>13816</v>
      </c>
      <c r="B3576" s="1">
        <v>45542</v>
      </c>
      <c r="C3576" s="2">
        <f>YEAR(Table2[Order Date])</f>
        <v>2024</v>
      </c>
      <c r="D3576" s="2" t="str">
        <f>TEXT(Table2[Order Date],"mmm")</f>
        <v>Sep</v>
      </c>
      <c r="E3576" t="s">
        <v>6953</v>
      </c>
      <c r="F3576" t="s">
        <v>22</v>
      </c>
      <c r="G3576" t="s">
        <v>23</v>
      </c>
      <c r="H3576" t="str">
        <f>VLOOKUP(Table2[[#This Row],[City]], Table46[], 2, FALSE)</f>
        <v>Delhi</v>
      </c>
      <c r="I3576" t="s">
        <v>75</v>
      </c>
      <c r="J3576" t="s">
        <v>204</v>
      </c>
      <c r="K3576" t="s">
        <v>205</v>
      </c>
      <c r="L3576" s="2">
        <v>5</v>
      </c>
      <c r="M3576" s="11">
        <v>20640</v>
      </c>
      <c r="N3576" s="6">
        <v>20</v>
      </c>
      <c r="O3576" s="4">
        <f>Table2[[#This Row],[Discount]]/100</f>
        <v>0.2</v>
      </c>
      <c r="P3576" s="4" t="str">
        <f>IF(Table2[[#This Row],[Discount%]]=0,"No Discount",
IF(Table2[[#This Row],[Discount%]]&lt;=0.1,"Medium Discount",
IF(Table2[[#This Row],[Discount%]]&lt;=0.2,"High Discount")))</f>
        <v>High Discount</v>
      </c>
      <c r="Q3576" s="9">
        <f>(Table2[Unit_Price]*Table2[Quantity])*(Table2[Discount]/100)</f>
        <v>20640</v>
      </c>
      <c r="R3576" s="10">
        <v>82560</v>
      </c>
      <c r="S3576" s="10">
        <v>7916.19</v>
      </c>
      <c r="T3576" s="4">
        <f>Table2[Profit]/Table2[Sales]</f>
        <v>9.5884084302325576E-2</v>
      </c>
      <c r="U3576" t="s">
        <v>20</v>
      </c>
    </row>
    <row r="3577" spans="1:21" x14ac:dyDescent="0.35">
      <c r="A3577">
        <v>13818</v>
      </c>
      <c r="B3577" s="1">
        <v>45512</v>
      </c>
      <c r="C3577" s="2">
        <f>YEAR(Table2[Order Date])</f>
        <v>2024</v>
      </c>
      <c r="D3577" s="2" t="str">
        <f>TEXT(Table2[Order Date],"mmm")</f>
        <v>Aug</v>
      </c>
      <c r="E3577" t="s">
        <v>6954</v>
      </c>
      <c r="F3577" t="s">
        <v>15</v>
      </c>
      <c r="G3577" t="s">
        <v>16</v>
      </c>
      <c r="H3577" t="str">
        <f>VLOOKUP(Table2[[#This Row],[City]], Table46[], 2, FALSE)</f>
        <v>Karnataka</v>
      </c>
      <c r="I3577" t="s">
        <v>75</v>
      </c>
      <c r="J3577" t="s">
        <v>204</v>
      </c>
      <c r="K3577" t="s">
        <v>6955</v>
      </c>
      <c r="L3577" s="2">
        <v>2</v>
      </c>
      <c r="M3577" s="11">
        <v>13000</v>
      </c>
      <c r="N3577" s="6">
        <v>15</v>
      </c>
      <c r="O3577" s="4">
        <f>Table2[[#This Row],[Discount]]/100</f>
        <v>0.15</v>
      </c>
      <c r="P3577" s="4" t="str">
        <f>IF(Table2[[#This Row],[Discount%]]=0,"No Discount",
IF(Table2[[#This Row],[Discount%]]&lt;=0.1,"Medium Discount",
IF(Table2[[#This Row],[Discount%]]&lt;=0.2,"High Discount")))</f>
        <v>High Discount</v>
      </c>
      <c r="Q3577" s="9">
        <f>(Table2[Unit_Price]*Table2[Quantity])*(Table2[Discount]/100)</f>
        <v>3900</v>
      </c>
      <c r="R3577" s="10">
        <v>22100</v>
      </c>
      <c r="S3577" s="10">
        <v>3823.32</v>
      </c>
      <c r="T3577" s="4">
        <f>Table2[Profit]/Table2[Sales]</f>
        <v>0.17300090497737558</v>
      </c>
      <c r="U3577" t="s">
        <v>72</v>
      </c>
    </row>
    <row r="3578" spans="1:21" x14ac:dyDescent="0.35">
      <c r="A3578">
        <v>13819</v>
      </c>
      <c r="B3578" s="1">
        <v>45716</v>
      </c>
      <c r="C3578" s="2">
        <f>YEAR(Table2[Order Date])</f>
        <v>2025</v>
      </c>
      <c r="D3578" s="2" t="str">
        <f>TEXT(Table2[Order Date],"mmm")</f>
        <v>Feb</v>
      </c>
      <c r="E3578" t="s">
        <v>6956</v>
      </c>
      <c r="F3578" t="s">
        <v>22</v>
      </c>
      <c r="G3578" t="s">
        <v>167</v>
      </c>
      <c r="H3578" t="str">
        <f>VLOOKUP(Table2[[#This Row],[City]], Table46[], 2, FALSE)</f>
        <v>Punjab</v>
      </c>
      <c r="I3578" t="s">
        <v>69</v>
      </c>
      <c r="J3578" t="s">
        <v>123</v>
      </c>
      <c r="K3578" t="s">
        <v>6957</v>
      </c>
      <c r="L3578" s="2">
        <v>2</v>
      </c>
      <c r="M3578" s="11">
        <v>74405</v>
      </c>
      <c r="N3578" s="6">
        <v>10</v>
      </c>
      <c r="O3578" s="4">
        <f>Table2[[#This Row],[Discount]]/100</f>
        <v>0.1</v>
      </c>
      <c r="P3578" s="4" t="str">
        <f>IF(Table2[[#This Row],[Discount%]]=0,"No Discount",
IF(Table2[[#This Row],[Discount%]]&lt;=0.1,"Medium Discount",
IF(Table2[[#This Row],[Discount%]]&lt;=0.2,"High Discount")))</f>
        <v>Medium Discount</v>
      </c>
      <c r="Q3578" s="9">
        <f>(Table2[Unit_Price]*Table2[Quantity])*(Table2[Discount]/100)</f>
        <v>14881</v>
      </c>
      <c r="R3578" s="10">
        <v>133929</v>
      </c>
      <c r="S3578" s="10">
        <v>7482.25</v>
      </c>
      <c r="T3578" s="4">
        <f>Table2[Profit]/Table2[Sales]</f>
        <v>5.5867287891345416E-2</v>
      </c>
      <c r="U3578" t="s">
        <v>20</v>
      </c>
    </row>
    <row r="3579" spans="1:21" x14ac:dyDescent="0.35">
      <c r="A3579">
        <v>13820</v>
      </c>
      <c r="B3579" s="1">
        <v>45533</v>
      </c>
      <c r="C3579" s="2">
        <f>YEAR(Table2[Order Date])</f>
        <v>2024</v>
      </c>
      <c r="D3579" s="2" t="str">
        <f>TEXT(Table2[Order Date],"mmm")</f>
        <v>Aug</v>
      </c>
      <c r="E3579" t="s">
        <v>6958</v>
      </c>
      <c r="F3579" t="s">
        <v>40</v>
      </c>
      <c r="G3579" t="s">
        <v>41</v>
      </c>
      <c r="H3579" t="str">
        <f>VLOOKUP(Table2[[#This Row],[City]], Table46[], 2, FALSE)</f>
        <v>Maharashtra</v>
      </c>
      <c r="I3579" t="s">
        <v>30</v>
      </c>
      <c r="J3579" t="s">
        <v>322</v>
      </c>
      <c r="K3579" t="s">
        <v>2495</v>
      </c>
      <c r="L3579" s="2">
        <v>1</v>
      </c>
      <c r="M3579" s="11">
        <v>72142</v>
      </c>
      <c r="N3579" s="6">
        <v>20</v>
      </c>
      <c r="O3579" s="4">
        <f>Table2[[#This Row],[Discount]]/100</f>
        <v>0.2</v>
      </c>
      <c r="P3579" s="4" t="str">
        <f>IF(Table2[[#This Row],[Discount%]]=0,"No Discount",
IF(Table2[[#This Row],[Discount%]]&lt;=0.1,"Medium Discount",
IF(Table2[[#This Row],[Discount%]]&lt;=0.2,"High Discount")))</f>
        <v>High Discount</v>
      </c>
      <c r="Q3579" s="9">
        <f>(Table2[Unit_Price]*Table2[Quantity])*(Table2[Discount]/100)</f>
        <v>14428.400000000001</v>
      </c>
      <c r="R3579" s="10">
        <v>57713.599999999999</v>
      </c>
      <c r="S3579" s="10">
        <v>5965.29</v>
      </c>
      <c r="T3579" s="4">
        <f>Table2[Profit]/Table2[Sales]</f>
        <v>0.10336021319065178</v>
      </c>
      <c r="U3579" t="s">
        <v>20</v>
      </c>
    </row>
    <row r="3580" spans="1:21" x14ac:dyDescent="0.35">
      <c r="A3580">
        <v>13821</v>
      </c>
      <c r="B3580" s="1">
        <v>45494</v>
      </c>
      <c r="C3580" s="2">
        <f>YEAR(Table2[Order Date])</f>
        <v>2024</v>
      </c>
      <c r="D3580" s="2" t="str">
        <f>TEXT(Table2[Order Date],"mmm")</f>
        <v>Jul</v>
      </c>
      <c r="E3580" t="s">
        <v>6959</v>
      </c>
      <c r="F3580" t="s">
        <v>22</v>
      </c>
      <c r="G3580" t="s">
        <v>23</v>
      </c>
      <c r="H3580" t="str">
        <f>VLOOKUP(Table2[[#This Row],[City]], Table46[], 2, FALSE)</f>
        <v>Delhi</v>
      </c>
      <c r="I3580" t="s">
        <v>75</v>
      </c>
      <c r="J3580" t="s">
        <v>307</v>
      </c>
      <c r="K3580" t="s">
        <v>2513</v>
      </c>
      <c r="L3580" s="2">
        <v>5</v>
      </c>
      <c r="M3580" s="11">
        <v>35427</v>
      </c>
      <c r="N3580" s="6">
        <v>15</v>
      </c>
      <c r="O3580" s="4">
        <f>Table2[[#This Row],[Discount]]/100</f>
        <v>0.15</v>
      </c>
      <c r="P3580" s="4" t="str">
        <f>IF(Table2[[#This Row],[Discount%]]=0,"No Discount",
IF(Table2[[#This Row],[Discount%]]&lt;=0.1,"Medium Discount",
IF(Table2[[#This Row],[Discount%]]&lt;=0.2,"High Discount")))</f>
        <v>High Discount</v>
      </c>
      <c r="Q3580" s="9">
        <f>(Table2[Unit_Price]*Table2[Quantity])*(Table2[Discount]/100)</f>
        <v>26570.25</v>
      </c>
      <c r="R3580" s="10">
        <v>150564.75</v>
      </c>
      <c r="S3580" s="10">
        <v>34871.160000000003</v>
      </c>
      <c r="T3580" s="4">
        <f>Table2[Profit]/Table2[Sales]</f>
        <v>0.23160241690037012</v>
      </c>
      <c r="U3580" t="s">
        <v>72</v>
      </c>
    </row>
    <row r="3581" spans="1:21" x14ac:dyDescent="0.35">
      <c r="A3581">
        <v>13822</v>
      </c>
      <c r="B3581" s="1">
        <v>45491</v>
      </c>
      <c r="C3581" s="2">
        <f>YEAR(Table2[Order Date])</f>
        <v>2024</v>
      </c>
      <c r="D3581" s="2" t="str">
        <f>TEXT(Table2[Order Date],"mmm")</f>
        <v>Jul</v>
      </c>
      <c r="E3581" t="s">
        <v>6960</v>
      </c>
      <c r="F3581" t="s">
        <v>28</v>
      </c>
      <c r="G3581" t="s">
        <v>29</v>
      </c>
      <c r="H3581" t="str">
        <f>VLOOKUP(Table2[[#This Row],[City]], Table46[], 2, FALSE)</f>
        <v>Bihar</v>
      </c>
      <c r="I3581" t="s">
        <v>30</v>
      </c>
      <c r="J3581" t="s">
        <v>104</v>
      </c>
      <c r="K3581" t="s">
        <v>6961</v>
      </c>
      <c r="L3581" s="2">
        <v>5</v>
      </c>
      <c r="M3581" s="11">
        <v>38466</v>
      </c>
      <c r="N3581" s="6">
        <v>20</v>
      </c>
      <c r="O3581" s="4">
        <f>Table2[[#This Row],[Discount]]/100</f>
        <v>0.2</v>
      </c>
      <c r="P3581" s="4" t="str">
        <f>IF(Table2[[#This Row],[Discount%]]=0,"No Discount",
IF(Table2[[#This Row],[Discount%]]&lt;=0.1,"Medium Discount",
IF(Table2[[#This Row],[Discount%]]&lt;=0.2,"High Discount")))</f>
        <v>High Discount</v>
      </c>
      <c r="Q3581" s="9">
        <f>(Table2[Unit_Price]*Table2[Quantity])*(Table2[Discount]/100)</f>
        <v>38466</v>
      </c>
      <c r="R3581" s="10">
        <v>153864</v>
      </c>
      <c r="S3581" s="10">
        <v>30908.9</v>
      </c>
      <c r="T3581" s="4">
        <f>Table2[Profit]/Table2[Sales]</f>
        <v>0.20088454739250247</v>
      </c>
      <c r="U3581" t="s">
        <v>38</v>
      </c>
    </row>
    <row r="3582" spans="1:21" x14ac:dyDescent="0.35">
      <c r="A3582">
        <v>13823</v>
      </c>
      <c r="B3582" s="1">
        <v>45583</v>
      </c>
      <c r="C3582" s="2">
        <f>YEAR(Table2[Order Date])</f>
        <v>2024</v>
      </c>
      <c r="D3582" s="2" t="str">
        <f>TEXT(Table2[Order Date],"mmm")</f>
        <v>Oct</v>
      </c>
      <c r="E3582" t="s">
        <v>6962</v>
      </c>
      <c r="F3582" t="s">
        <v>22</v>
      </c>
      <c r="G3582" t="s">
        <v>167</v>
      </c>
      <c r="H3582" t="str">
        <f>VLOOKUP(Table2[[#This Row],[City]], Table46[], 2, FALSE)</f>
        <v>Punjab</v>
      </c>
      <c r="I3582" t="s">
        <v>46</v>
      </c>
      <c r="J3582" t="s">
        <v>126</v>
      </c>
      <c r="K3582" t="s">
        <v>5907</v>
      </c>
      <c r="L3582" s="2">
        <v>5</v>
      </c>
      <c r="M3582" s="11">
        <v>20247</v>
      </c>
      <c r="N3582" s="6">
        <v>0</v>
      </c>
      <c r="O3582" s="4">
        <f>Table2[[#This Row],[Discount]]/100</f>
        <v>0</v>
      </c>
      <c r="P3582" s="4" t="str">
        <f>IF(Table2[[#This Row],[Discount%]]=0,"No Discount",
IF(Table2[[#This Row],[Discount%]]&lt;=0.1,"Medium Discount",
IF(Table2[[#This Row],[Discount%]]&lt;=0.2,"High Discount")))</f>
        <v>No Discount</v>
      </c>
      <c r="Q3582" s="9">
        <f>(Table2[Unit_Price]*Table2[Quantity])*(Table2[Discount]/100)</f>
        <v>0</v>
      </c>
      <c r="R3582" s="10">
        <v>101235</v>
      </c>
      <c r="S3582" s="10">
        <v>25010.39</v>
      </c>
      <c r="T3582" s="4">
        <f>Table2[Profit]/Table2[Sales]</f>
        <v>0.24705279794537463</v>
      </c>
      <c r="U3582" t="s">
        <v>33</v>
      </c>
    </row>
    <row r="3583" spans="1:21" x14ac:dyDescent="0.35">
      <c r="A3583">
        <v>13824</v>
      </c>
      <c r="B3583" s="1">
        <v>45364</v>
      </c>
      <c r="C3583" s="2">
        <f>YEAR(Table2[Order Date])</f>
        <v>2024</v>
      </c>
      <c r="D3583" s="2" t="str">
        <f>TEXT(Table2[Order Date],"mmm")</f>
        <v>Mar</v>
      </c>
      <c r="E3583" t="s">
        <v>6963</v>
      </c>
      <c r="F3583" t="s">
        <v>28</v>
      </c>
      <c r="G3583" t="s">
        <v>114</v>
      </c>
      <c r="H3583" t="str">
        <f>VLOOKUP(Table2[[#This Row],[City]], Table46[], 2, FALSE)</f>
        <v>Jharkhand</v>
      </c>
      <c r="I3583" t="s">
        <v>46</v>
      </c>
      <c r="J3583" t="s">
        <v>201</v>
      </c>
      <c r="K3583" t="s">
        <v>2030</v>
      </c>
      <c r="L3583" s="2">
        <v>1</v>
      </c>
      <c r="M3583" s="11">
        <v>35237</v>
      </c>
      <c r="N3583" s="6">
        <v>0</v>
      </c>
      <c r="O3583" s="4">
        <f>Table2[[#This Row],[Discount]]/100</f>
        <v>0</v>
      </c>
      <c r="P3583" s="4" t="str">
        <f>IF(Table2[[#This Row],[Discount%]]=0,"No Discount",
IF(Table2[[#This Row],[Discount%]]&lt;=0.1,"Medium Discount",
IF(Table2[[#This Row],[Discount%]]&lt;=0.2,"High Discount")))</f>
        <v>No Discount</v>
      </c>
      <c r="Q3583" s="9">
        <f>(Table2[Unit_Price]*Table2[Quantity])*(Table2[Discount]/100)</f>
        <v>0</v>
      </c>
      <c r="R3583" s="10">
        <v>35237</v>
      </c>
      <c r="S3583" s="10">
        <v>7954.51</v>
      </c>
      <c r="T3583" s="4">
        <f>Table2[Profit]/Table2[Sales]</f>
        <v>0.22574311093452906</v>
      </c>
      <c r="U3583" t="s">
        <v>20</v>
      </c>
    </row>
    <row r="3584" spans="1:21" x14ac:dyDescent="0.35">
      <c r="A3584">
        <v>13825</v>
      </c>
      <c r="B3584" s="1">
        <v>45626</v>
      </c>
      <c r="C3584" s="2">
        <f>YEAR(Table2[Order Date])</f>
        <v>2024</v>
      </c>
      <c r="D3584" s="2" t="str">
        <f>TEXT(Table2[Order Date],"mmm")</f>
        <v>Nov</v>
      </c>
      <c r="E3584" t="s">
        <v>6964</v>
      </c>
      <c r="F3584" t="s">
        <v>15</v>
      </c>
      <c r="G3584" t="s">
        <v>16</v>
      </c>
      <c r="H3584" t="str">
        <f>VLOOKUP(Table2[[#This Row],[City]], Table46[], 2, FALSE)</f>
        <v>Karnataka</v>
      </c>
      <c r="I3584" t="s">
        <v>42</v>
      </c>
      <c r="J3584" t="s">
        <v>188</v>
      </c>
      <c r="K3584" t="s">
        <v>6965</v>
      </c>
      <c r="L3584" s="2">
        <v>4</v>
      </c>
      <c r="M3584" s="11">
        <v>39281</v>
      </c>
      <c r="N3584" s="6">
        <v>0</v>
      </c>
      <c r="O3584" s="4">
        <f>Table2[[#This Row],[Discount]]/100</f>
        <v>0</v>
      </c>
      <c r="P3584" s="4" t="str">
        <f>IF(Table2[[#This Row],[Discount%]]=0,"No Discount",
IF(Table2[[#This Row],[Discount%]]&lt;=0.1,"Medium Discount",
IF(Table2[[#This Row],[Discount%]]&lt;=0.2,"High Discount")))</f>
        <v>No Discount</v>
      </c>
      <c r="Q3584" s="9">
        <f>(Table2[Unit_Price]*Table2[Quantity])*(Table2[Discount]/100)</f>
        <v>0</v>
      </c>
      <c r="R3584" s="10">
        <v>157124</v>
      </c>
      <c r="S3584" s="10">
        <v>24626.13</v>
      </c>
      <c r="T3584" s="4">
        <f>Table2[Profit]/Table2[Sales]</f>
        <v>0.15673054402891984</v>
      </c>
      <c r="U3584" t="s">
        <v>83</v>
      </c>
    </row>
    <row r="3585" spans="1:21" x14ac:dyDescent="0.35">
      <c r="A3585">
        <v>13826</v>
      </c>
      <c r="B3585" s="1">
        <v>45840</v>
      </c>
      <c r="C3585" s="2">
        <f>YEAR(Table2[Order Date])</f>
        <v>2025</v>
      </c>
      <c r="D3585" s="2" t="str">
        <f>TEXT(Table2[Order Date],"mmm")</f>
        <v>Jul</v>
      </c>
      <c r="E3585" t="s">
        <v>6966</v>
      </c>
      <c r="F3585" t="s">
        <v>22</v>
      </c>
      <c r="G3585" t="s">
        <v>58</v>
      </c>
      <c r="H3585" t="str">
        <f>VLOOKUP(Table2[[#This Row],[City]], Table46[], 2, FALSE)</f>
        <v>Rajashtan</v>
      </c>
      <c r="I3585" t="s">
        <v>30</v>
      </c>
      <c r="J3585" t="s">
        <v>322</v>
      </c>
      <c r="K3585" t="s">
        <v>337</v>
      </c>
      <c r="L3585" s="2">
        <v>5</v>
      </c>
      <c r="M3585" s="11">
        <v>71172</v>
      </c>
      <c r="N3585" s="6">
        <v>5</v>
      </c>
      <c r="O3585" s="4">
        <f>Table2[[#This Row],[Discount]]/100</f>
        <v>0.05</v>
      </c>
      <c r="P3585" s="4" t="str">
        <f>IF(Table2[[#This Row],[Discount%]]=0,"No Discount",
IF(Table2[[#This Row],[Discount%]]&lt;=0.1,"Medium Discount",
IF(Table2[[#This Row],[Discount%]]&lt;=0.2,"High Discount")))</f>
        <v>Medium Discount</v>
      </c>
      <c r="Q3585" s="9">
        <f>(Table2[Unit_Price]*Table2[Quantity])*(Table2[Discount]/100)</f>
        <v>17793</v>
      </c>
      <c r="R3585" s="10">
        <v>338067</v>
      </c>
      <c r="S3585" s="10">
        <v>61986.26</v>
      </c>
      <c r="T3585" s="4">
        <f>Table2[Profit]/Table2[Sales]</f>
        <v>0.1833549562660656</v>
      </c>
      <c r="U3585" t="s">
        <v>20</v>
      </c>
    </row>
    <row r="3586" spans="1:21" x14ac:dyDescent="0.35">
      <c r="A3586">
        <v>13827</v>
      </c>
      <c r="B3586" s="1">
        <v>45377</v>
      </c>
      <c r="C3586" s="2">
        <f>YEAR(Table2[Order Date])</f>
        <v>2024</v>
      </c>
      <c r="D3586" s="2" t="str">
        <f>TEXT(Table2[Order Date],"mmm")</f>
        <v>Mar</v>
      </c>
      <c r="E3586" t="s">
        <v>6967</v>
      </c>
      <c r="F3586" t="s">
        <v>28</v>
      </c>
      <c r="G3586" t="s">
        <v>29</v>
      </c>
      <c r="H3586" t="str">
        <f>VLOOKUP(Table2[[#This Row],[City]], Table46[], 2, FALSE)</f>
        <v>Bihar</v>
      </c>
      <c r="I3586" t="s">
        <v>46</v>
      </c>
      <c r="J3586" t="s">
        <v>141</v>
      </c>
      <c r="K3586" t="s">
        <v>6968</v>
      </c>
      <c r="L3586" s="2">
        <v>3</v>
      </c>
      <c r="M3586" s="11">
        <v>21963</v>
      </c>
      <c r="N3586" s="6">
        <v>20</v>
      </c>
      <c r="O3586" s="4">
        <f>Table2[[#This Row],[Discount]]/100</f>
        <v>0.2</v>
      </c>
      <c r="P3586" s="4" t="str">
        <f>IF(Table2[[#This Row],[Discount%]]=0,"No Discount",
IF(Table2[[#This Row],[Discount%]]&lt;=0.1,"Medium Discount",
IF(Table2[[#This Row],[Discount%]]&lt;=0.2,"High Discount")))</f>
        <v>High Discount</v>
      </c>
      <c r="Q3586" s="9">
        <f>(Table2[Unit_Price]*Table2[Quantity])*(Table2[Discount]/100)</f>
        <v>13177.800000000001</v>
      </c>
      <c r="R3586" s="10">
        <v>52711.199999999997</v>
      </c>
      <c r="S3586" s="10">
        <v>3202.45</v>
      </c>
      <c r="T3586" s="4">
        <f>Table2[Profit]/Table2[Sales]</f>
        <v>6.0754640380033087E-2</v>
      </c>
      <c r="U3586" t="s">
        <v>38</v>
      </c>
    </row>
    <row r="3587" spans="1:21" x14ac:dyDescent="0.35">
      <c r="A3587">
        <v>13828</v>
      </c>
      <c r="B3587" s="1">
        <v>45575</v>
      </c>
      <c r="C3587" s="2">
        <f>YEAR(Table2[Order Date])</f>
        <v>2024</v>
      </c>
      <c r="D3587" s="2" t="str">
        <f>TEXT(Table2[Order Date],"mmm")</f>
        <v>Oct</v>
      </c>
      <c r="E3587" t="s">
        <v>6969</v>
      </c>
      <c r="F3587" t="s">
        <v>15</v>
      </c>
      <c r="G3587" t="s">
        <v>93</v>
      </c>
      <c r="H3587" t="str">
        <f>VLOOKUP(Table2[[#This Row],[City]], Table46[], 2, FALSE)</f>
        <v>Tamil Nadu</v>
      </c>
      <c r="I3587" t="s">
        <v>46</v>
      </c>
      <c r="J3587" t="s">
        <v>201</v>
      </c>
      <c r="K3587" t="s">
        <v>6970</v>
      </c>
      <c r="L3587" s="2">
        <v>3</v>
      </c>
      <c r="M3587" s="11">
        <v>9199</v>
      </c>
      <c r="N3587" s="6">
        <v>20</v>
      </c>
      <c r="O3587" s="4">
        <f>Table2[[#This Row],[Discount]]/100</f>
        <v>0.2</v>
      </c>
      <c r="P3587" s="4" t="str">
        <f>IF(Table2[[#This Row],[Discount%]]=0,"No Discount",
IF(Table2[[#This Row],[Discount%]]&lt;=0.1,"Medium Discount",
IF(Table2[[#This Row],[Discount%]]&lt;=0.2,"High Discount")))</f>
        <v>High Discount</v>
      </c>
      <c r="Q3587" s="9">
        <f>(Table2[Unit_Price]*Table2[Quantity])*(Table2[Discount]/100)</f>
        <v>5519.4000000000005</v>
      </c>
      <c r="R3587" s="10">
        <v>22077.599999999999</v>
      </c>
      <c r="S3587" s="10">
        <v>3220.79</v>
      </c>
      <c r="T3587" s="4">
        <f>Table2[Profit]/Table2[Sales]</f>
        <v>0.14588496938072978</v>
      </c>
      <c r="U3587" t="s">
        <v>20</v>
      </c>
    </row>
    <row r="3588" spans="1:21" x14ac:dyDescent="0.35">
      <c r="A3588">
        <v>13829</v>
      </c>
      <c r="B3588" s="1">
        <v>45876</v>
      </c>
      <c r="C3588" s="2">
        <f>YEAR(Table2[Order Date])</f>
        <v>2025</v>
      </c>
      <c r="D3588" s="2" t="str">
        <f>TEXT(Table2[Order Date],"mmm")</f>
        <v>Aug</v>
      </c>
      <c r="E3588" t="s">
        <v>6971</v>
      </c>
      <c r="F3588" t="s">
        <v>22</v>
      </c>
      <c r="G3588" t="s">
        <v>74</v>
      </c>
      <c r="H3588" t="str">
        <f>VLOOKUP(Table2[[#This Row],[City]], Table46[], 2, FALSE)</f>
        <v>Chandigarh</v>
      </c>
      <c r="I3588" t="s">
        <v>75</v>
      </c>
      <c r="J3588" t="s">
        <v>307</v>
      </c>
      <c r="K3588" t="s">
        <v>6972</v>
      </c>
      <c r="L3588" s="2">
        <v>4</v>
      </c>
      <c r="M3588" s="11">
        <v>22057</v>
      </c>
      <c r="N3588" s="6">
        <v>15</v>
      </c>
      <c r="O3588" s="4">
        <f>Table2[[#This Row],[Discount]]/100</f>
        <v>0.15</v>
      </c>
      <c r="P3588" s="4" t="str">
        <f>IF(Table2[[#This Row],[Discount%]]=0,"No Discount",
IF(Table2[[#This Row],[Discount%]]&lt;=0.1,"Medium Discount",
IF(Table2[[#This Row],[Discount%]]&lt;=0.2,"High Discount")))</f>
        <v>High Discount</v>
      </c>
      <c r="Q3588" s="9">
        <f>(Table2[Unit_Price]*Table2[Quantity])*(Table2[Discount]/100)</f>
        <v>13234.199999999999</v>
      </c>
      <c r="R3588" s="10">
        <v>74993.8</v>
      </c>
      <c r="S3588" s="10">
        <v>5611.62</v>
      </c>
      <c r="T3588" s="4">
        <f>Table2[Profit]/Table2[Sales]</f>
        <v>7.4827785763623117E-2</v>
      </c>
      <c r="U3588" t="s">
        <v>20</v>
      </c>
    </row>
    <row r="3589" spans="1:21" x14ac:dyDescent="0.35">
      <c r="A3589">
        <v>13830</v>
      </c>
      <c r="B3589" s="1">
        <v>45819</v>
      </c>
      <c r="C3589" s="2">
        <f>YEAR(Table2[Order Date])</f>
        <v>2025</v>
      </c>
      <c r="D3589" s="2" t="str">
        <f>TEXT(Table2[Order Date],"mmm")</f>
        <v>Jun</v>
      </c>
      <c r="E3589" t="s">
        <v>6973</v>
      </c>
      <c r="F3589" t="s">
        <v>15</v>
      </c>
      <c r="G3589" t="s">
        <v>93</v>
      </c>
      <c r="H3589" t="str">
        <f>VLOOKUP(Table2[[#This Row],[City]], Table46[], 2, FALSE)</f>
        <v>Tamil Nadu</v>
      </c>
      <c r="I3589" t="s">
        <v>129</v>
      </c>
      <c r="J3589" t="s">
        <v>148</v>
      </c>
      <c r="K3589" t="s">
        <v>6974</v>
      </c>
      <c r="L3589" s="2">
        <v>1</v>
      </c>
      <c r="M3589" s="11">
        <v>40271</v>
      </c>
      <c r="N3589" s="6">
        <v>20</v>
      </c>
      <c r="O3589" s="4">
        <f>Table2[[#This Row],[Discount]]/100</f>
        <v>0.2</v>
      </c>
      <c r="P3589" s="4" t="str">
        <f>IF(Table2[[#This Row],[Discount%]]=0,"No Discount",
IF(Table2[[#This Row],[Discount%]]&lt;=0.1,"Medium Discount",
IF(Table2[[#This Row],[Discount%]]&lt;=0.2,"High Discount")))</f>
        <v>High Discount</v>
      </c>
      <c r="Q3589" s="9">
        <f>(Table2[Unit_Price]*Table2[Quantity])*(Table2[Discount]/100)</f>
        <v>8054.2000000000007</v>
      </c>
      <c r="R3589" s="10">
        <v>32216.799999999999</v>
      </c>
      <c r="S3589" s="10">
        <v>2043.17</v>
      </c>
      <c r="T3589" s="4">
        <f>Table2[Profit]/Table2[Sales]</f>
        <v>6.3419396091480229E-2</v>
      </c>
      <c r="U3589" t="s">
        <v>20</v>
      </c>
    </row>
    <row r="3590" spans="1:21" x14ac:dyDescent="0.35">
      <c r="A3590">
        <v>13831</v>
      </c>
      <c r="B3590" s="1">
        <v>45551</v>
      </c>
      <c r="C3590" s="2">
        <f>YEAR(Table2[Order Date])</f>
        <v>2024</v>
      </c>
      <c r="D3590" s="2" t="str">
        <f>TEXT(Table2[Order Date],"mmm")</f>
        <v>Sep</v>
      </c>
      <c r="E3590" t="s">
        <v>6975</v>
      </c>
      <c r="F3590" t="s">
        <v>28</v>
      </c>
      <c r="G3590" t="s">
        <v>114</v>
      </c>
      <c r="H3590" t="str">
        <f>VLOOKUP(Table2[[#This Row],[City]], Table46[], 2, FALSE)</f>
        <v>Jharkhand</v>
      </c>
      <c r="I3590" t="s">
        <v>46</v>
      </c>
      <c r="J3590" t="s">
        <v>141</v>
      </c>
      <c r="K3590" t="s">
        <v>3545</v>
      </c>
      <c r="L3590" s="2">
        <v>5</v>
      </c>
      <c r="M3590" s="11">
        <v>72295</v>
      </c>
      <c r="N3590" s="6">
        <v>20</v>
      </c>
      <c r="O3590" s="4">
        <f>Table2[[#This Row],[Discount]]/100</f>
        <v>0.2</v>
      </c>
      <c r="P3590" s="4" t="str">
        <f>IF(Table2[[#This Row],[Discount%]]=0,"No Discount",
IF(Table2[[#This Row],[Discount%]]&lt;=0.1,"Medium Discount",
IF(Table2[[#This Row],[Discount%]]&lt;=0.2,"High Discount")))</f>
        <v>High Discount</v>
      </c>
      <c r="Q3590" s="9">
        <f>(Table2[Unit_Price]*Table2[Quantity])*(Table2[Discount]/100)</f>
        <v>72295</v>
      </c>
      <c r="R3590" s="10">
        <v>289180</v>
      </c>
      <c r="S3590" s="10">
        <v>45698.23</v>
      </c>
      <c r="T3590" s="4">
        <f>Table2[Profit]/Table2[Sales]</f>
        <v>0.158026938239159</v>
      </c>
      <c r="U3590" t="s">
        <v>72</v>
      </c>
    </row>
    <row r="3591" spans="1:21" x14ac:dyDescent="0.35">
      <c r="A3591">
        <v>13832</v>
      </c>
      <c r="B3591" s="1">
        <v>45209</v>
      </c>
      <c r="C3591" s="2">
        <f>YEAR(Table2[Order Date])</f>
        <v>2023</v>
      </c>
      <c r="D3591" s="2" t="str">
        <f>TEXT(Table2[Order Date],"mmm")</f>
        <v>Oct</v>
      </c>
      <c r="E3591" t="s">
        <v>6976</v>
      </c>
      <c r="F3591" t="s">
        <v>15</v>
      </c>
      <c r="G3591" t="s">
        <v>147</v>
      </c>
      <c r="H3591" t="str">
        <f>VLOOKUP(Table2[[#This Row],[City]], Table46[], 2, FALSE)</f>
        <v>Kerala</v>
      </c>
      <c r="I3591" t="s">
        <v>17</v>
      </c>
      <c r="J3591" t="s">
        <v>18</v>
      </c>
      <c r="K3591" t="s">
        <v>4304</v>
      </c>
      <c r="L3591" s="2">
        <v>3</v>
      </c>
      <c r="M3591" s="11">
        <v>75120</v>
      </c>
      <c r="N3591" s="6">
        <v>20</v>
      </c>
      <c r="O3591" s="4">
        <f>Table2[[#This Row],[Discount]]/100</f>
        <v>0.2</v>
      </c>
      <c r="P3591" s="4" t="str">
        <f>IF(Table2[[#This Row],[Discount%]]=0,"No Discount",
IF(Table2[[#This Row],[Discount%]]&lt;=0.1,"Medium Discount",
IF(Table2[[#This Row],[Discount%]]&lt;=0.2,"High Discount")))</f>
        <v>High Discount</v>
      </c>
      <c r="Q3591" s="9">
        <f>(Table2[Unit_Price]*Table2[Quantity])*(Table2[Discount]/100)</f>
        <v>45072</v>
      </c>
      <c r="R3591" s="10">
        <v>180288</v>
      </c>
      <c r="S3591" s="10">
        <v>40876.74</v>
      </c>
      <c r="T3591" s="4">
        <f>Table2[Profit]/Table2[Sales]</f>
        <v>0.22673023162939296</v>
      </c>
      <c r="U3591" t="s">
        <v>83</v>
      </c>
    </row>
    <row r="3592" spans="1:21" x14ac:dyDescent="0.35">
      <c r="A3592">
        <v>13833</v>
      </c>
      <c r="B3592" s="1">
        <v>45259</v>
      </c>
      <c r="C3592" s="2">
        <f>YEAR(Table2[Order Date])</f>
        <v>2023</v>
      </c>
      <c r="D3592" s="2" t="str">
        <f>TEXT(Table2[Order Date],"mmm")</f>
        <v>Nov</v>
      </c>
      <c r="E3592" t="s">
        <v>6977</v>
      </c>
      <c r="F3592" t="s">
        <v>28</v>
      </c>
      <c r="G3592" t="s">
        <v>35</v>
      </c>
      <c r="H3592" t="str">
        <f>VLOOKUP(Table2[[#This Row],[City]], Table46[], 2, FALSE)</f>
        <v>West Bengal</v>
      </c>
      <c r="I3592" t="s">
        <v>96</v>
      </c>
      <c r="J3592" t="s">
        <v>214</v>
      </c>
      <c r="K3592" t="s">
        <v>6978</v>
      </c>
      <c r="L3592" s="2">
        <v>5</v>
      </c>
      <c r="M3592" s="11">
        <v>63288</v>
      </c>
      <c r="N3592" s="6">
        <v>5</v>
      </c>
      <c r="O3592" s="4">
        <f>Table2[[#This Row],[Discount]]/100</f>
        <v>0.05</v>
      </c>
      <c r="P3592" s="4" t="str">
        <f>IF(Table2[[#This Row],[Discount%]]=0,"No Discount",
IF(Table2[[#This Row],[Discount%]]&lt;=0.1,"Medium Discount",
IF(Table2[[#This Row],[Discount%]]&lt;=0.2,"High Discount")))</f>
        <v>Medium Discount</v>
      </c>
      <c r="Q3592" s="9">
        <f>(Table2[Unit_Price]*Table2[Quantity])*(Table2[Discount]/100)</f>
        <v>15822</v>
      </c>
      <c r="R3592" s="10">
        <v>300618</v>
      </c>
      <c r="S3592" s="10">
        <v>62609.440000000002</v>
      </c>
      <c r="T3592" s="4">
        <f>Table2[Profit]/Table2[Sales]</f>
        <v>0.20826909898941515</v>
      </c>
      <c r="U3592" t="s">
        <v>33</v>
      </c>
    </row>
    <row r="3593" spans="1:21" x14ac:dyDescent="0.35">
      <c r="A3593">
        <v>13835</v>
      </c>
      <c r="B3593" s="1">
        <v>45744</v>
      </c>
      <c r="C3593" s="2">
        <f>YEAR(Table2[Order Date])</f>
        <v>2025</v>
      </c>
      <c r="D3593" s="2" t="str">
        <f>TEXT(Table2[Order Date],"mmm")</f>
        <v>Mar</v>
      </c>
      <c r="E3593" t="s">
        <v>6980</v>
      </c>
      <c r="F3593" t="s">
        <v>28</v>
      </c>
      <c r="G3593" t="s">
        <v>114</v>
      </c>
      <c r="H3593" t="str">
        <f>VLOOKUP(Table2[[#This Row],[City]], Table46[], 2, FALSE)</f>
        <v>Jharkhand</v>
      </c>
      <c r="I3593" t="s">
        <v>129</v>
      </c>
      <c r="J3593" t="s">
        <v>130</v>
      </c>
      <c r="K3593" t="s">
        <v>6981</v>
      </c>
      <c r="L3593" s="2">
        <v>5</v>
      </c>
      <c r="M3593" s="11">
        <v>19510</v>
      </c>
      <c r="N3593" s="6">
        <v>20</v>
      </c>
      <c r="O3593" s="4">
        <f>Table2[[#This Row],[Discount]]/100</f>
        <v>0.2</v>
      </c>
      <c r="P3593" s="4" t="str">
        <f>IF(Table2[[#This Row],[Discount%]]=0,"No Discount",
IF(Table2[[#This Row],[Discount%]]&lt;=0.1,"Medium Discount",
IF(Table2[[#This Row],[Discount%]]&lt;=0.2,"High Discount")))</f>
        <v>High Discount</v>
      </c>
      <c r="Q3593" s="9">
        <f>(Table2[Unit_Price]*Table2[Quantity])*(Table2[Discount]/100)</f>
        <v>19510</v>
      </c>
      <c r="R3593" s="10">
        <v>78040</v>
      </c>
      <c r="S3593" s="10">
        <v>7582.09</v>
      </c>
      <c r="T3593" s="4">
        <f>Table2[Profit]/Table2[Sales]</f>
        <v>9.7156458226550488E-2</v>
      </c>
      <c r="U3593" t="s">
        <v>83</v>
      </c>
    </row>
    <row r="3594" spans="1:21" x14ac:dyDescent="0.35">
      <c r="A3594">
        <v>13836</v>
      </c>
      <c r="B3594" s="1">
        <v>45646</v>
      </c>
      <c r="C3594" s="2">
        <f>YEAR(Table2[Order Date])</f>
        <v>2024</v>
      </c>
      <c r="D3594" s="2" t="str">
        <f>TEXT(Table2[Order Date],"mmm")</f>
        <v>Dec</v>
      </c>
      <c r="E3594" t="s">
        <v>6982</v>
      </c>
      <c r="F3594" t="s">
        <v>22</v>
      </c>
      <c r="G3594" t="s">
        <v>74</v>
      </c>
      <c r="H3594" t="str">
        <f>VLOOKUP(Table2[[#This Row],[City]], Table46[], 2, FALSE)</f>
        <v>Chandigarh</v>
      </c>
      <c r="I3594" t="s">
        <v>24</v>
      </c>
      <c r="J3594" t="s">
        <v>107</v>
      </c>
      <c r="K3594" t="s">
        <v>6983</v>
      </c>
      <c r="L3594" s="2">
        <v>4</v>
      </c>
      <c r="M3594" s="11">
        <v>34623</v>
      </c>
      <c r="N3594" s="6">
        <v>15</v>
      </c>
      <c r="O3594" s="4">
        <f>Table2[[#This Row],[Discount]]/100</f>
        <v>0.15</v>
      </c>
      <c r="P3594" s="4" t="str">
        <f>IF(Table2[[#This Row],[Discount%]]=0,"No Discount",
IF(Table2[[#This Row],[Discount%]]&lt;=0.1,"Medium Discount",
IF(Table2[[#This Row],[Discount%]]&lt;=0.2,"High Discount")))</f>
        <v>High Discount</v>
      </c>
      <c r="Q3594" s="9">
        <f>(Table2[Unit_Price]*Table2[Quantity])*(Table2[Discount]/100)</f>
        <v>20773.8</v>
      </c>
      <c r="R3594" s="10">
        <v>117718.2</v>
      </c>
      <c r="S3594" s="10">
        <v>21648.73</v>
      </c>
      <c r="T3594" s="4">
        <f>Table2[Profit]/Table2[Sales]</f>
        <v>0.18390299885659142</v>
      </c>
      <c r="U3594" t="s">
        <v>38</v>
      </c>
    </row>
    <row r="3595" spans="1:21" x14ac:dyDescent="0.35">
      <c r="A3595">
        <v>13837</v>
      </c>
      <c r="B3595" s="1">
        <v>45806</v>
      </c>
      <c r="C3595" s="2">
        <f>YEAR(Table2[Order Date])</f>
        <v>2025</v>
      </c>
      <c r="D3595" s="2" t="str">
        <f>TEXT(Table2[Order Date],"mmm")</f>
        <v>May</v>
      </c>
      <c r="E3595" t="s">
        <v>6984</v>
      </c>
      <c r="F3595" t="s">
        <v>28</v>
      </c>
      <c r="G3595" t="s">
        <v>35</v>
      </c>
      <c r="H3595" t="str">
        <f>VLOOKUP(Table2[[#This Row],[City]], Table46[], 2, FALSE)</f>
        <v>West Bengal</v>
      </c>
      <c r="I3595" t="s">
        <v>75</v>
      </c>
      <c r="J3595" t="s">
        <v>240</v>
      </c>
      <c r="K3595" t="s">
        <v>6985</v>
      </c>
      <c r="L3595" s="2">
        <v>4</v>
      </c>
      <c r="M3595" s="11">
        <v>47826</v>
      </c>
      <c r="N3595" s="6">
        <v>5</v>
      </c>
      <c r="O3595" s="4">
        <f>Table2[[#This Row],[Discount]]/100</f>
        <v>0.05</v>
      </c>
      <c r="P3595" s="4" t="str">
        <f>IF(Table2[[#This Row],[Discount%]]=0,"No Discount",
IF(Table2[[#This Row],[Discount%]]&lt;=0.1,"Medium Discount",
IF(Table2[[#This Row],[Discount%]]&lt;=0.2,"High Discount")))</f>
        <v>Medium Discount</v>
      </c>
      <c r="Q3595" s="9">
        <f>(Table2[Unit_Price]*Table2[Quantity])*(Table2[Discount]/100)</f>
        <v>9565.2000000000007</v>
      </c>
      <c r="R3595" s="10">
        <v>181738.8</v>
      </c>
      <c r="S3595" s="10">
        <v>26895.09</v>
      </c>
      <c r="T3595" s="4">
        <f>Table2[Profit]/Table2[Sales]</f>
        <v>0.14798760638894942</v>
      </c>
      <c r="U3595" t="s">
        <v>83</v>
      </c>
    </row>
    <row r="3596" spans="1:21" x14ac:dyDescent="0.35">
      <c r="A3596">
        <v>13838</v>
      </c>
      <c r="B3596" s="1">
        <v>45308</v>
      </c>
      <c r="C3596" s="2">
        <f>YEAR(Table2[Order Date])</f>
        <v>2024</v>
      </c>
      <c r="D3596" s="2" t="str">
        <f>TEXT(Table2[Order Date],"mmm")</f>
        <v>Jan</v>
      </c>
      <c r="E3596" t="s">
        <v>6986</v>
      </c>
      <c r="F3596" t="s">
        <v>28</v>
      </c>
      <c r="G3596" t="s">
        <v>29</v>
      </c>
      <c r="H3596" t="str">
        <f>VLOOKUP(Table2[[#This Row],[City]], Table46[], 2, FALSE)</f>
        <v>Bihar</v>
      </c>
      <c r="I3596" t="s">
        <v>30</v>
      </c>
      <c r="J3596" t="s">
        <v>104</v>
      </c>
      <c r="K3596" t="s">
        <v>6987</v>
      </c>
      <c r="L3596" s="2">
        <v>1</v>
      </c>
      <c r="M3596" s="11">
        <v>73288</v>
      </c>
      <c r="N3596" s="6">
        <v>10</v>
      </c>
      <c r="O3596" s="4">
        <f>Table2[[#This Row],[Discount]]/100</f>
        <v>0.1</v>
      </c>
      <c r="P3596" s="4" t="str">
        <f>IF(Table2[[#This Row],[Discount%]]=0,"No Discount",
IF(Table2[[#This Row],[Discount%]]&lt;=0.1,"Medium Discount",
IF(Table2[[#This Row],[Discount%]]&lt;=0.2,"High Discount")))</f>
        <v>Medium Discount</v>
      </c>
      <c r="Q3596" s="9">
        <f>(Table2[Unit_Price]*Table2[Quantity])*(Table2[Discount]/100)</f>
        <v>7328.8</v>
      </c>
      <c r="R3596" s="10">
        <v>65959.199999999997</v>
      </c>
      <c r="S3596" s="10">
        <v>14300.34</v>
      </c>
      <c r="T3596" s="4">
        <f>Table2[Profit]/Table2[Sales]</f>
        <v>0.21680584361241495</v>
      </c>
      <c r="U3596" t="s">
        <v>33</v>
      </c>
    </row>
    <row r="3597" spans="1:21" x14ac:dyDescent="0.35">
      <c r="A3597">
        <v>13839</v>
      </c>
      <c r="B3597" s="1">
        <v>45441</v>
      </c>
      <c r="C3597" s="2">
        <f>YEAR(Table2[Order Date])</f>
        <v>2024</v>
      </c>
      <c r="D3597" s="2" t="str">
        <f>TEXT(Table2[Order Date],"mmm")</f>
        <v>May</v>
      </c>
      <c r="E3597" t="s">
        <v>6988</v>
      </c>
      <c r="F3597" t="s">
        <v>28</v>
      </c>
      <c r="G3597" t="s">
        <v>35</v>
      </c>
      <c r="H3597" t="str">
        <f>VLOOKUP(Table2[[#This Row],[City]], Table46[], 2, FALSE)</f>
        <v>West Bengal</v>
      </c>
      <c r="I3597" t="s">
        <v>75</v>
      </c>
      <c r="J3597" t="s">
        <v>307</v>
      </c>
      <c r="K3597" t="s">
        <v>3475</v>
      </c>
      <c r="L3597" s="2">
        <v>4</v>
      </c>
      <c r="M3597" s="11">
        <v>60244</v>
      </c>
      <c r="N3597" s="6">
        <v>5</v>
      </c>
      <c r="O3597" s="4">
        <f>Table2[[#This Row],[Discount]]/100</f>
        <v>0.05</v>
      </c>
      <c r="P3597" s="4" t="str">
        <f>IF(Table2[[#This Row],[Discount%]]=0,"No Discount",
IF(Table2[[#This Row],[Discount%]]&lt;=0.1,"Medium Discount",
IF(Table2[[#This Row],[Discount%]]&lt;=0.2,"High Discount")))</f>
        <v>Medium Discount</v>
      </c>
      <c r="Q3597" s="9">
        <f>(Table2[Unit_Price]*Table2[Quantity])*(Table2[Discount]/100)</f>
        <v>12048.800000000001</v>
      </c>
      <c r="R3597" s="10">
        <v>228927.2</v>
      </c>
      <c r="S3597" s="10">
        <v>39408.44</v>
      </c>
      <c r="T3597" s="4">
        <f>Table2[Profit]/Table2[Sales]</f>
        <v>0.17214398289063074</v>
      </c>
      <c r="U3597" t="s">
        <v>33</v>
      </c>
    </row>
    <row r="3598" spans="1:21" x14ac:dyDescent="0.35">
      <c r="A3598">
        <v>13840</v>
      </c>
      <c r="B3598" s="1">
        <v>45710</v>
      </c>
      <c r="C3598" s="2">
        <f>YEAR(Table2[Order Date])</f>
        <v>2025</v>
      </c>
      <c r="D3598" s="2" t="str">
        <f>TEXT(Table2[Order Date],"mmm")</f>
        <v>Feb</v>
      </c>
      <c r="E3598" t="s">
        <v>6989</v>
      </c>
      <c r="F3598" t="s">
        <v>28</v>
      </c>
      <c r="G3598" t="s">
        <v>35</v>
      </c>
      <c r="H3598" t="str">
        <f>VLOOKUP(Table2[[#This Row],[City]], Table46[], 2, FALSE)</f>
        <v>West Bengal</v>
      </c>
      <c r="I3598" t="s">
        <v>24</v>
      </c>
      <c r="J3598" t="s">
        <v>59</v>
      </c>
      <c r="K3598" t="s">
        <v>3747</v>
      </c>
      <c r="L3598" s="2">
        <v>2</v>
      </c>
      <c r="M3598" s="11">
        <v>9019</v>
      </c>
      <c r="N3598" s="6">
        <v>15</v>
      </c>
      <c r="O3598" s="4">
        <f>Table2[[#This Row],[Discount]]/100</f>
        <v>0.15</v>
      </c>
      <c r="P3598" s="4" t="str">
        <f>IF(Table2[[#This Row],[Discount%]]=0,"No Discount",
IF(Table2[[#This Row],[Discount%]]&lt;=0.1,"Medium Discount",
IF(Table2[[#This Row],[Discount%]]&lt;=0.2,"High Discount")))</f>
        <v>High Discount</v>
      </c>
      <c r="Q3598" s="9">
        <f>(Table2[Unit_Price]*Table2[Quantity])*(Table2[Discount]/100)</f>
        <v>2705.7</v>
      </c>
      <c r="R3598" s="10">
        <v>15332.3</v>
      </c>
      <c r="S3598" s="10">
        <v>1374.04</v>
      </c>
      <c r="T3598" s="4">
        <f>Table2[Profit]/Table2[Sales]</f>
        <v>8.9617343777515443E-2</v>
      </c>
      <c r="U3598" t="s">
        <v>33</v>
      </c>
    </row>
    <row r="3599" spans="1:21" x14ac:dyDescent="0.35">
      <c r="A3599">
        <v>13841</v>
      </c>
      <c r="B3599" s="1">
        <v>45583</v>
      </c>
      <c r="C3599" s="2">
        <f>YEAR(Table2[Order Date])</f>
        <v>2024</v>
      </c>
      <c r="D3599" s="2" t="str">
        <f>TEXT(Table2[Order Date],"mmm")</f>
        <v>Oct</v>
      </c>
      <c r="E3599" t="s">
        <v>6990</v>
      </c>
      <c r="F3599" t="s">
        <v>15</v>
      </c>
      <c r="G3599" t="s">
        <v>93</v>
      </c>
      <c r="H3599" t="str">
        <f>VLOOKUP(Table2[[#This Row],[City]], Table46[], 2, FALSE)</f>
        <v>Tamil Nadu</v>
      </c>
      <c r="I3599" t="s">
        <v>129</v>
      </c>
      <c r="J3599" t="s">
        <v>168</v>
      </c>
      <c r="K3599" t="s">
        <v>6991</v>
      </c>
      <c r="L3599" s="2">
        <v>3</v>
      </c>
      <c r="M3599" s="11">
        <v>21517</v>
      </c>
      <c r="N3599" s="6">
        <v>0</v>
      </c>
      <c r="O3599" s="4">
        <f>Table2[[#This Row],[Discount]]/100</f>
        <v>0</v>
      </c>
      <c r="P3599" s="4" t="str">
        <f>IF(Table2[[#This Row],[Discount%]]=0,"No Discount",
IF(Table2[[#This Row],[Discount%]]&lt;=0.1,"Medium Discount",
IF(Table2[[#This Row],[Discount%]]&lt;=0.2,"High Discount")))</f>
        <v>No Discount</v>
      </c>
      <c r="Q3599" s="9">
        <f>(Table2[Unit_Price]*Table2[Quantity])*(Table2[Discount]/100)</f>
        <v>0</v>
      </c>
      <c r="R3599" s="10">
        <v>64551</v>
      </c>
      <c r="S3599" s="10">
        <v>14888.99</v>
      </c>
      <c r="T3599" s="4">
        <f>Table2[Profit]/Table2[Sales]</f>
        <v>0.23065467614754226</v>
      </c>
      <c r="U3599" t="s">
        <v>72</v>
      </c>
    </row>
    <row r="3600" spans="1:21" x14ac:dyDescent="0.35">
      <c r="A3600">
        <v>13842</v>
      </c>
      <c r="B3600" s="1">
        <v>45760</v>
      </c>
      <c r="C3600" s="2">
        <f>YEAR(Table2[Order Date])</f>
        <v>2025</v>
      </c>
      <c r="D3600" s="2" t="str">
        <f>TEXT(Table2[Order Date],"mmm")</f>
        <v>Apr</v>
      </c>
      <c r="E3600" t="s">
        <v>6992</v>
      </c>
      <c r="F3600" t="s">
        <v>28</v>
      </c>
      <c r="G3600" t="s">
        <v>29</v>
      </c>
      <c r="H3600" t="str">
        <f>VLOOKUP(Table2[[#This Row],[City]], Table46[], 2, FALSE)</f>
        <v>Bihar</v>
      </c>
      <c r="I3600" t="s">
        <v>86</v>
      </c>
      <c r="J3600" t="s">
        <v>87</v>
      </c>
      <c r="K3600" t="s">
        <v>6993</v>
      </c>
      <c r="L3600" s="2">
        <v>5</v>
      </c>
      <c r="M3600" s="11">
        <v>26145</v>
      </c>
      <c r="N3600" s="6">
        <v>20</v>
      </c>
      <c r="O3600" s="4">
        <f>Table2[[#This Row],[Discount]]/100</f>
        <v>0.2</v>
      </c>
      <c r="P3600" s="4" t="str">
        <f>IF(Table2[[#This Row],[Discount%]]=0,"No Discount",
IF(Table2[[#This Row],[Discount%]]&lt;=0.1,"Medium Discount",
IF(Table2[[#This Row],[Discount%]]&lt;=0.2,"High Discount")))</f>
        <v>High Discount</v>
      </c>
      <c r="Q3600" s="9">
        <f>(Table2[Unit_Price]*Table2[Quantity])*(Table2[Discount]/100)</f>
        <v>26145</v>
      </c>
      <c r="R3600" s="10">
        <v>104580</v>
      </c>
      <c r="S3600" s="10">
        <v>7467.72</v>
      </c>
      <c r="T3600" s="4">
        <f>Table2[Profit]/Table2[Sales]</f>
        <v>7.1406769936890421E-2</v>
      </c>
      <c r="U3600" t="s">
        <v>33</v>
      </c>
    </row>
    <row r="3601" spans="1:21" x14ac:dyDescent="0.35">
      <c r="A3601">
        <v>13844</v>
      </c>
      <c r="B3601" s="1">
        <v>45484</v>
      </c>
      <c r="C3601" s="2">
        <f>YEAR(Table2[Order Date])</f>
        <v>2024</v>
      </c>
      <c r="D3601" s="2" t="str">
        <f>TEXT(Table2[Order Date],"mmm")</f>
        <v>Jul</v>
      </c>
      <c r="E3601" t="s">
        <v>6994</v>
      </c>
      <c r="F3601" t="s">
        <v>22</v>
      </c>
      <c r="G3601" t="s">
        <v>58</v>
      </c>
      <c r="H3601" t="str">
        <f>VLOOKUP(Table2[[#This Row],[City]], Table46[], 2, FALSE)</f>
        <v>Rajashtan</v>
      </c>
      <c r="I3601" t="s">
        <v>69</v>
      </c>
      <c r="J3601" t="s">
        <v>151</v>
      </c>
      <c r="K3601" t="s">
        <v>6995</v>
      </c>
      <c r="L3601" s="2">
        <v>4</v>
      </c>
      <c r="M3601" s="11">
        <v>39613</v>
      </c>
      <c r="N3601" s="6">
        <v>15</v>
      </c>
      <c r="O3601" s="4">
        <f>Table2[[#This Row],[Discount]]/100</f>
        <v>0.15</v>
      </c>
      <c r="P3601" s="4" t="str">
        <f>IF(Table2[[#This Row],[Discount%]]=0,"No Discount",
IF(Table2[[#This Row],[Discount%]]&lt;=0.1,"Medium Discount",
IF(Table2[[#This Row],[Discount%]]&lt;=0.2,"High Discount")))</f>
        <v>High Discount</v>
      </c>
      <c r="Q3601" s="9">
        <f>(Table2[Unit_Price]*Table2[Quantity])*(Table2[Discount]/100)</f>
        <v>23767.8</v>
      </c>
      <c r="R3601" s="10">
        <v>134684.20000000001</v>
      </c>
      <c r="S3601" s="10">
        <v>13402.41</v>
      </c>
      <c r="T3601" s="4">
        <f>Table2[Profit]/Table2[Sales]</f>
        <v>9.9509890543953927E-2</v>
      </c>
      <c r="U3601" t="s">
        <v>33</v>
      </c>
    </row>
    <row r="3602" spans="1:21" x14ac:dyDescent="0.35">
      <c r="A3602">
        <v>13845</v>
      </c>
      <c r="B3602" s="1">
        <v>45847</v>
      </c>
      <c r="C3602" s="2">
        <f>YEAR(Table2[Order Date])</f>
        <v>2025</v>
      </c>
      <c r="D3602" s="2" t="str">
        <f>TEXT(Table2[Order Date],"mmm")</f>
        <v>Jul</v>
      </c>
      <c r="E3602" t="s">
        <v>6996</v>
      </c>
      <c r="F3602" t="s">
        <v>22</v>
      </c>
      <c r="G3602" t="s">
        <v>58</v>
      </c>
      <c r="H3602" t="str">
        <f>VLOOKUP(Table2[[#This Row],[City]], Table46[], 2, FALSE)</f>
        <v>Rajashtan</v>
      </c>
      <c r="I3602" t="s">
        <v>46</v>
      </c>
      <c r="J3602" t="s">
        <v>141</v>
      </c>
      <c r="K3602" t="s">
        <v>4874</v>
      </c>
      <c r="L3602" s="2">
        <v>3</v>
      </c>
      <c r="M3602" s="11">
        <v>47394</v>
      </c>
      <c r="N3602" s="6">
        <v>10</v>
      </c>
      <c r="O3602" s="4">
        <f>Table2[[#This Row],[Discount]]/100</f>
        <v>0.1</v>
      </c>
      <c r="P3602" s="4" t="str">
        <f>IF(Table2[[#This Row],[Discount%]]=0,"No Discount",
IF(Table2[[#This Row],[Discount%]]&lt;=0.1,"Medium Discount",
IF(Table2[[#This Row],[Discount%]]&lt;=0.2,"High Discount")))</f>
        <v>Medium Discount</v>
      </c>
      <c r="Q3602" s="9">
        <f>(Table2[Unit_Price]*Table2[Quantity])*(Table2[Discount]/100)</f>
        <v>14218.2</v>
      </c>
      <c r="R3602" s="10">
        <v>127963.8</v>
      </c>
      <c r="S3602" s="10">
        <v>25034.84</v>
      </c>
      <c r="T3602" s="4">
        <f>Table2[Profit]/Table2[Sales]</f>
        <v>0.19564001694229149</v>
      </c>
      <c r="U3602" t="s">
        <v>20</v>
      </c>
    </row>
    <row r="3603" spans="1:21" x14ac:dyDescent="0.35">
      <c r="A3603">
        <v>13846</v>
      </c>
      <c r="B3603" s="1">
        <v>45728</v>
      </c>
      <c r="C3603" s="2">
        <f>YEAR(Table2[Order Date])</f>
        <v>2025</v>
      </c>
      <c r="D3603" s="2" t="str">
        <f>TEXT(Table2[Order Date],"mmm")</f>
        <v>Mar</v>
      </c>
      <c r="E3603" t="s">
        <v>6997</v>
      </c>
      <c r="F3603" t="s">
        <v>15</v>
      </c>
      <c r="G3603" t="s">
        <v>16</v>
      </c>
      <c r="H3603" t="str">
        <f>VLOOKUP(Table2[[#This Row],[City]], Table46[], 2, FALSE)</f>
        <v>Karnataka</v>
      </c>
      <c r="I3603" t="s">
        <v>75</v>
      </c>
      <c r="J3603" t="s">
        <v>240</v>
      </c>
      <c r="K3603" t="s">
        <v>6937</v>
      </c>
      <c r="L3603" s="2">
        <v>5</v>
      </c>
      <c r="M3603" s="11">
        <v>7553</v>
      </c>
      <c r="N3603" s="6">
        <v>5</v>
      </c>
      <c r="O3603" s="4">
        <f>Table2[[#This Row],[Discount]]/100</f>
        <v>0.05</v>
      </c>
      <c r="P3603" s="4" t="str">
        <f>IF(Table2[[#This Row],[Discount%]]=0,"No Discount",
IF(Table2[[#This Row],[Discount%]]&lt;=0.1,"Medium Discount",
IF(Table2[[#This Row],[Discount%]]&lt;=0.2,"High Discount")))</f>
        <v>Medium Discount</v>
      </c>
      <c r="Q3603" s="9">
        <f>(Table2[Unit_Price]*Table2[Quantity])*(Table2[Discount]/100)</f>
        <v>1888.25</v>
      </c>
      <c r="R3603" s="10">
        <v>35876.75</v>
      </c>
      <c r="S3603" s="10">
        <v>4975.16</v>
      </c>
      <c r="T3603" s="4">
        <f>Table2[Profit]/Table2[Sales]</f>
        <v>0.13867365355000105</v>
      </c>
      <c r="U3603" t="s">
        <v>38</v>
      </c>
    </row>
    <row r="3604" spans="1:21" x14ac:dyDescent="0.35">
      <c r="A3604">
        <v>13847</v>
      </c>
      <c r="B3604" s="1">
        <v>45260</v>
      </c>
      <c r="C3604" s="2">
        <f>YEAR(Table2[Order Date])</f>
        <v>2023</v>
      </c>
      <c r="D3604" s="2" t="str">
        <f>TEXT(Table2[Order Date],"mmm")</f>
        <v>Nov</v>
      </c>
      <c r="E3604" t="s">
        <v>6998</v>
      </c>
      <c r="F3604" t="s">
        <v>28</v>
      </c>
      <c r="G3604" t="s">
        <v>114</v>
      </c>
      <c r="H3604" t="str">
        <f>VLOOKUP(Table2[[#This Row],[City]], Table46[], 2, FALSE)</f>
        <v>Jharkhand</v>
      </c>
      <c r="I3604" t="s">
        <v>96</v>
      </c>
      <c r="J3604" t="s">
        <v>183</v>
      </c>
      <c r="K3604" t="s">
        <v>6999</v>
      </c>
      <c r="L3604" s="2">
        <v>2</v>
      </c>
      <c r="M3604" s="11">
        <v>61751</v>
      </c>
      <c r="N3604" s="6">
        <v>10</v>
      </c>
      <c r="O3604" s="4">
        <f>Table2[[#This Row],[Discount]]/100</f>
        <v>0.1</v>
      </c>
      <c r="P3604" s="4" t="str">
        <f>IF(Table2[[#This Row],[Discount%]]=0,"No Discount",
IF(Table2[[#This Row],[Discount%]]&lt;=0.1,"Medium Discount",
IF(Table2[[#This Row],[Discount%]]&lt;=0.2,"High Discount")))</f>
        <v>Medium Discount</v>
      </c>
      <c r="Q3604" s="9">
        <f>(Table2[Unit_Price]*Table2[Quantity])*(Table2[Discount]/100)</f>
        <v>12350.2</v>
      </c>
      <c r="R3604" s="10">
        <v>111151.8</v>
      </c>
      <c r="S3604" s="10">
        <v>24641.53</v>
      </c>
      <c r="T3604" s="4">
        <f>Table2[Profit]/Table2[Sales]</f>
        <v>0.22169258617494272</v>
      </c>
      <c r="U3604" t="s">
        <v>72</v>
      </c>
    </row>
    <row r="3605" spans="1:21" x14ac:dyDescent="0.35">
      <c r="A3605">
        <v>13848</v>
      </c>
      <c r="B3605" s="1">
        <v>45397</v>
      </c>
      <c r="C3605" s="2">
        <f>YEAR(Table2[Order Date])</f>
        <v>2024</v>
      </c>
      <c r="D3605" s="2" t="str">
        <f>TEXT(Table2[Order Date],"mmm")</f>
        <v>Apr</v>
      </c>
      <c r="E3605" t="s">
        <v>7000</v>
      </c>
      <c r="F3605" t="s">
        <v>22</v>
      </c>
      <c r="G3605" t="s">
        <v>54</v>
      </c>
      <c r="H3605" t="str">
        <f>VLOOKUP(Table2[[#This Row],[City]], Table46[], 2, FALSE)</f>
        <v>Uttar Pradesh</v>
      </c>
      <c r="I3605" t="s">
        <v>86</v>
      </c>
      <c r="J3605" t="s">
        <v>118</v>
      </c>
      <c r="K3605" t="s">
        <v>5595</v>
      </c>
      <c r="L3605" s="2">
        <v>3</v>
      </c>
      <c r="M3605" s="11">
        <v>50043</v>
      </c>
      <c r="N3605" s="6">
        <v>0</v>
      </c>
      <c r="O3605" s="4">
        <f>Table2[[#This Row],[Discount]]/100</f>
        <v>0</v>
      </c>
      <c r="P3605" s="4" t="str">
        <f>IF(Table2[[#This Row],[Discount%]]=0,"No Discount",
IF(Table2[[#This Row],[Discount%]]&lt;=0.1,"Medium Discount",
IF(Table2[[#This Row],[Discount%]]&lt;=0.2,"High Discount")))</f>
        <v>No Discount</v>
      </c>
      <c r="Q3605" s="9">
        <f>(Table2[Unit_Price]*Table2[Quantity])*(Table2[Discount]/100)</f>
        <v>0</v>
      </c>
      <c r="R3605" s="10">
        <v>150129</v>
      </c>
      <c r="S3605" s="10">
        <v>16029.1</v>
      </c>
      <c r="T3605" s="4">
        <f>Table2[Profit]/Table2[Sales]</f>
        <v>0.10676884545957144</v>
      </c>
      <c r="U3605" t="s">
        <v>33</v>
      </c>
    </row>
    <row r="3606" spans="1:21" x14ac:dyDescent="0.35">
      <c r="A3606">
        <v>13849</v>
      </c>
      <c r="B3606" s="1">
        <v>45824</v>
      </c>
      <c r="C3606" s="2">
        <f>YEAR(Table2[Order Date])</f>
        <v>2025</v>
      </c>
      <c r="D3606" s="2" t="str">
        <f>TEXT(Table2[Order Date],"mmm")</f>
        <v>Jun</v>
      </c>
      <c r="E3606" t="s">
        <v>7001</v>
      </c>
      <c r="F3606" t="s">
        <v>22</v>
      </c>
      <c r="G3606" t="s">
        <v>23</v>
      </c>
      <c r="H3606" t="str">
        <f>VLOOKUP(Table2[[#This Row],[City]], Table46[], 2, FALSE)</f>
        <v>Delhi</v>
      </c>
      <c r="I3606" t="s">
        <v>42</v>
      </c>
      <c r="J3606" t="s">
        <v>79</v>
      </c>
      <c r="K3606" t="s">
        <v>7002</v>
      </c>
      <c r="L3606" s="2">
        <v>1</v>
      </c>
      <c r="M3606" s="11">
        <v>25700</v>
      </c>
      <c r="N3606" s="6">
        <v>0</v>
      </c>
      <c r="O3606" s="4">
        <f>Table2[[#This Row],[Discount]]/100</f>
        <v>0</v>
      </c>
      <c r="P3606" s="4" t="str">
        <f>IF(Table2[[#This Row],[Discount%]]=0,"No Discount",
IF(Table2[[#This Row],[Discount%]]&lt;=0.1,"Medium Discount",
IF(Table2[[#This Row],[Discount%]]&lt;=0.2,"High Discount")))</f>
        <v>No Discount</v>
      </c>
      <c r="Q3606" s="9">
        <f>(Table2[Unit_Price]*Table2[Quantity])*(Table2[Discount]/100)</f>
        <v>0</v>
      </c>
      <c r="R3606" s="10">
        <v>25700</v>
      </c>
      <c r="S3606" s="10">
        <v>2074.63</v>
      </c>
      <c r="T3606" s="4">
        <f>Table2[Profit]/Table2[Sales]</f>
        <v>8.0724902723735406E-2</v>
      </c>
      <c r="U3606" t="s">
        <v>33</v>
      </c>
    </row>
    <row r="3607" spans="1:21" x14ac:dyDescent="0.35">
      <c r="A3607">
        <v>13850</v>
      </c>
      <c r="B3607" s="1">
        <v>45754</v>
      </c>
      <c r="C3607" s="2">
        <f>YEAR(Table2[Order Date])</f>
        <v>2025</v>
      </c>
      <c r="D3607" s="2" t="str">
        <f>TEXT(Table2[Order Date],"mmm")</f>
        <v>Apr</v>
      </c>
      <c r="E3607" t="s">
        <v>7003</v>
      </c>
      <c r="F3607" t="s">
        <v>28</v>
      </c>
      <c r="G3607" t="s">
        <v>144</v>
      </c>
      <c r="H3607" t="str">
        <f>VLOOKUP(Table2[[#This Row],[City]], Table46[], 2, FALSE)</f>
        <v>Assam</v>
      </c>
      <c r="I3607" t="s">
        <v>30</v>
      </c>
      <c r="J3607" t="s">
        <v>65</v>
      </c>
      <c r="K3607" t="s">
        <v>2560</v>
      </c>
      <c r="L3607" s="2">
        <v>1</v>
      </c>
      <c r="M3607" s="11">
        <v>48679</v>
      </c>
      <c r="N3607" s="6">
        <v>5</v>
      </c>
      <c r="O3607" s="4">
        <f>Table2[[#This Row],[Discount]]/100</f>
        <v>0.05</v>
      </c>
      <c r="P3607" s="4" t="str">
        <f>IF(Table2[[#This Row],[Discount%]]=0,"No Discount",
IF(Table2[[#This Row],[Discount%]]&lt;=0.1,"Medium Discount",
IF(Table2[[#This Row],[Discount%]]&lt;=0.2,"High Discount")))</f>
        <v>Medium Discount</v>
      </c>
      <c r="Q3607" s="9">
        <f>(Table2[Unit_Price]*Table2[Quantity])*(Table2[Discount]/100)</f>
        <v>2433.9500000000003</v>
      </c>
      <c r="R3607" s="10">
        <v>46245.05</v>
      </c>
      <c r="S3607" s="10">
        <v>3298.12</v>
      </c>
      <c r="T3607" s="4">
        <f>Table2[Profit]/Table2[Sales]</f>
        <v>7.1318335692144338E-2</v>
      </c>
      <c r="U3607" t="s">
        <v>38</v>
      </c>
    </row>
    <row r="3608" spans="1:21" x14ac:dyDescent="0.35">
      <c r="A3608">
        <v>13851</v>
      </c>
      <c r="B3608" s="1">
        <v>45802</v>
      </c>
      <c r="C3608" s="2">
        <f>YEAR(Table2[Order Date])</f>
        <v>2025</v>
      </c>
      <c r="D3608" s="2" t="str">
        <f>TEXT(Table2[Order Date],"mmm")</f>
        <v>May</v>
      </c>
      <c r="E3608" t="s">
        <v>7004</v>
      </c>
      <c r="F3608" t="s">
        <v>40</v>
      </c>
      <c r="G3608" t="s">
        <v>41</v>
      </c>
      <c r="H3608" t="str">
        <f>VLOOKUP(Table2[[#This Row],[City]], Table46[], 2, FALSE)</f>
        <v>Maharashtra</v>
      </c>
      <c r="I3608" t="s">
        <v>17</v>
      </c>
      <c r="J3608" t="s">
        <v>18</v>
      </c>
      <c r="K3608" t="s">
        <v>7005</v>
      </c>
      <c r="L3608" s="2">
        <v>4</v>
      </c>
      <c r="M3608" s="11">
        <v>57935</v>
      </c>
      <c r="N3608" s="6">
        <v>0</v>
      </c>
      <c r="O3608" s="4">
        <f>Table2[[#This Row],[Discount]]/100</f>
        <v>0</v>
      </c>
      <c r="P3608" s="4" t="str">
        <f>IF(Table2[[#This Row],[Discount%]]=0,"No Discount",
IF(Table2[[#This Row],[Discount%]]&lt;=0.1,"Medium Discount",
IF(Table2[[#This Row],[Discount%]]&lt;=0.2,"High Discount")))</f>
        <v>No Discount</v>
      </c>
      <c r="Q3608" s="9">
        <f>(Table2[Unit_Price]*Table2[Quantity])*(Table2[Discount]/100)</f>
        <v>0</v>
      </c>
      <c r="R3608" s="10">
        <v>231740</v>
      </c>
      <c r="S3608" s="10">
        <v>20458.97</v>
      </c>
      <c r="T3608" s="4">
        <f>Table2[Profit]/Table2[Sales]</f>
        <v>8.8284154656080097E-2</v>
      </c>
      <c r="U3608" t="s">
        <v>83</v>
      </c>
    </row>
    <row r="3609" spans="1:21" x14ac:dyDescent="0.35">
      <c r="A3609">
        <v>13852</v>
      </c>
      <c r="B3609" s="1">
        <v>45372</v>
      </c>
      <c r="C3609" s="2">
        <f>YEAR(Table2[Order Date])</f>
        <v>2024</v>
      </c>
      <c r="D3609" s="2" t="str">
        <f>TEXT(Table2[Order Date],"mmm")</f>
        <v>Mar</v>
      </c>
      <c r="E3609" t="s">
        <v>7006</v>
      </c>
      <c r="F3609" t="s">
        <v>40</v>
      </c>
      <c r="G3609" t="s">
        <v>41</v>
      </c>
      <c r="H3609" t="str">
        <f>VLOOKUP(Table2[[#This Row],[City]], Table46[], 2, FALSE)</f>
        <v>Maharashtra</v>
      </c>
      <c r="I3609" t="s">
        <v>46</v>
      </c>
      <c r="J3609" t="s">
        <v>209</v>
      </c>
      <c r="K3609" t="s">
        <v>5848</v>
      </c>
      <c r="L3609" s="2">
        <v>5</v>
      </c>
      <c r="M3609" s="11">
        <v>10805</v>
      </c>
      <c r="N3609" s="6">
        <v>10</v>
      </c>
      <c r="O3609" s="4">
        <f>Table2[[#This Row],[Discount]]/100</f>
        <v>0.1</v>
      </c>
      <c r="P3609" s="4" t="str">
        <f>IF(Table2[[#This Row],[Discount%]]=0,"No Discount",
IF(Table2[[#This Row],[Discount%]]&lt;=0.1,"Medium Discount",
IF(Table2[[#This Row],[Discount%]]&lt;=0.2,"High Discount")))</f>
        <v>Medium Discount</v>
      </c>
      <c r="Q3609" s="9">
        <f>(Table2[Unit_Price]*Table2[Quantity])*(Table2[Discount]/100)</f>
        <v>5402.5</v>
      </c>
      <c r="R3609" s="10">
        <v>48622.5</v>
      </c>
      <c r="S3609" s="10">
        <v>5823.27</v>
      </c>
      <c r="T3609" s="4">
        <f>Table2[Profit]/Table2[Sales]</f>
        <v>0.11976492364645998</v>
      </c>
      <c r="U3609" t="s">
        <v>83</v>
      </c>
    </row>
    <row r="3610" spans="1:21" x14ac:dyDescent="0.35">
      <c r="A3610">
        <v>13853</v>
      </c>
      <c r="B3610" s="1">
        <v>45726</v>
      </c>
      <c r="C3610" s="2">
        <f>YEAR(Table2[Order Date])</f>
        <v>2025</v>
      </c>
      <c r="D3610" s="2" t="str">
        <f>TEXT(Table2[Order Date],"mmm")</f>
        <v>Mar</v>
      </c>
      <c r="E3610" t="s">
        <v>7007</v>
      </c>
      <c r="F3610" t="s">
        <v>15</v>
      </c>
      <c r="G3610" t="s">
        <v>16</v>
      </c>
      <c r="H3610" t="str">
        <f>VLOOKUP(Table2[[#This Row],[City]], Table46[], 2, FALSE)</f>
        <v>Karnataka</v>
      </c>
      <c r="I3610" t="s">
        <v>24</v>
      </c>
      <c r="J3610" t="s">
        <v>36</v>
      </c>
      <c r="K3610" t="s">
        <v>7008</v>
      </c>
      <c r="L3610" s="2">
        <v>1</v>
      </c>
      <c r="M3610" s="11">
        <v>17122</v>
      </c>
      <c r="N3610" s="6">
        <v>5</v>
      </c>
      <c r="O3610" s="4">
        <f>Table2[[#This Row],[Discount]]/100</f>
        <v>0.05</v>
      </c>
      <c r="P3610" s="4" t="str">
        <f>IF(Table2[[#This Row],[Discount%]]=0,"No Discount",
IF(Table2[[#This Row],[Discount%]]&lt;=0.1,"Medium Discount",
IF(Table2[[#This Row],[Discount%]]&lt;=0.2,"High Discount")))</f>
        <v>Medium Discount</v>
      </c>
      <c r="Q3610" s="9">
        <f>(Table2[Unit_Price]*Table2[Quantity])*(Table2[Discount]/100)</f>
        <v>856.1</v>
      </c>
      <c r="R3610" s="10">
        <v>16265.9</v>
      </c>
      <c r="S3610" s="10">
        <v>906.59</v>
      </c>
      <c r="T3610" s="4">
        <f>Table2[Profit]/Table2[Sales]</f>
        <v>5.5735618686946313E-2</v>
      </c>
      <c r="U3610" t="s">
        <v>83</v>
      </c>
    </row>
    <row r="3611" spans="1:21" x14ac:dyDescent="0.35">
      <c r="A3611">
        <v>13854</v>
      </c>
      <c r="B3611" s="1">
        <v>45673</v>
      </c>
      <c r="C3611" s="2">
        <f>YEAR(Table2[Order Date])</f>
        <v>2025</v>
      </c>
      <c r="D3611" s="2" t="str">
        <f>TEXT(Table2[Order Date],"mmm")</f>
        <v>Jan</v>
      </c>
      <c r="E3611" t="s">
        <v>7009</v>
      </c>
      <c r="F3611" t="s">
        <v>40</v>
      </c>
      <c r="G3611" t="s">
        <v>62</v>
      </c>
      <c r="H3611" t="str">
        <f>VLOOKUP(Table2[[#This Row],[City]], Table46[], 2, FALSE)</f>
        <v>Goa</v>
      </c>
      <c r="I3611" t="s">
        <v>69</v>
      </c>
      <c r="J3611" t="s">
        <v>115</v>
      </c>
      <c r="K3611" t="s">
        <v>7010</v>
      </c>
      <c r="L3611" s="2">
        <v>2</v>
      </c>
      <c r="M3611" s="11">
        <v>66040</v>
      </c>
      <c r="N3611" s="6">
        <v>5</v>
      </c>
      <c r="O3611" s="4">
        <f>Table2[[#This Row],[Discount]]/100</f>
        <v>0.05</v>
      </c>
      <c r="P3611" s="4" t="str">
        <f>IF(Table2[[#This Row],[Discount%]]=0,"No Discount",
IF(Table2[[#This Row],[Discount%]]&lt;=0.1,"Medium Discount",
IF(Table2[[#This Row],[Discount%]]&lt;=0.2,"High Discount")))</f>
        <v>Medium Discount</v>
      </c>
      <c r="Q3611" s="9">
        <f>(Table2[Unit_Price]*Table2[Quantity])*(Table2[Discount]/100)</f>
        <v>6604</v>
      </c>
      <c r="R3611" s="10">
        <v>125476</v>
      </c>
      <c r="S3611" s="10">
        <v>16102.97</v>
      </c>
      <c r="T3611" s="4">
        <f>Table2[Profit]/Table2[Sales]</f>
        <v>0.12833506009117282</v>
      </c>
      <c r="U3611" t="s">
        <v>83</v>
      </c>
    </row>
    <row r="3612" spans="1:21" x14ac:dyDescent="0.35">
      <c r="A3612">
        <v>13855</v>
      </c>
      <c r="B3612" s="1">
        <v>45685</v>
      </c>
      <c r="C3612" s="2">
        <f>YEAR(Table2[Order Date])</f>
        <v>2025</v>
      </c>
      <c r="D3612" s="2" t="str">
        <f>TEXT(Table2[Order Date],"mmm")</f>
        <v>Jan</v>
      </c>
      <c r="E3612" t="s">
        <v>7011</v>
      </c>
      <c r="F3612" t="s">
        <v>40</v>
      </c>
      <c r="G3612" t="s">
        <v>50</v>
      </c>
      <c r="H3612" t="str">
        <f>VLOOKUP(Table2[[#This Row],[City]], Table46[], 2, FALSE)</f>
        <v>Maharashtra</v>
      </c>
      <c r="I3612" t="s">
        <v>129</v>
      </c>
      <c r="J3612" t="s">
        <v>130</v>
      </c>
      <c r="K3612" t="s">
        <v>7012</v>
      </c>
      <c r="L3612" s="2">
        <v>3</v>
      </c>
      <c r="M3612" s="11">
        <v>44797</v>
      </c>
      <c r="N3612" s="6">
        <v>0</v>
      </c>
      <c r="O3612" s="4">
        <f>Table2[[#This Row],[Discount]]/100</f>
        <v>0</v>
      </c>
      <c r="P3612" s="4" t="str">
        <f>IF(Table2[[#This Row],[Discount%]]=0,"No Discount",
IF(Table2[[#This Row],[Discount%]]&lt;=0.1,"Medium Discount",
IF(Table2[[#This Row],[Discount%]]&lt;=0.2,"High Discount")))</f>
        <v>No Discount</v>
      </c>
      <c r="Q3612" s="9">
        <f>(Table2[Unit_Price]*Table2[Quantity])*(Table2[Discount]/100)</f>
        <v>0</v>
      </c>
      <c r="R3612" s="10">
        <v>134391</v>
      </c>
      <c r="S3612" s="10">
        <v>28231.56</v>
      </c>
      <c r="T3612" s="4">
        <f>Table2[Profit]/Table2[Sales]</f>
        <v>0.21007031720874167</v>
      </c>
      <c r="U3612" t="s">
        <v>83</v>
      </c>
    </row>
    <row r="3613" spans="1:21" x14ac:dyDescent="0.35">
      <c r="A3613">
        <v>13856</v>
      </c>
      <c r="B3613" s="1">
        <v>45754</v>
      </c>
      <c r="C3613" s="2">
        <f>YEAR(Table2[Order Date])</f>
        <v>2025</v>
      </c>
      <c r="D3613" s="2" t="str">
        <f>TEXT(Table2[Order Date],"mmm")</f>
        <v>Apr</v>
      </c>
      <c r="E3613" t="s">
        <v>7013</v>
      </c>
      <c r="F3613" t="s">
        <v>28</v>
      </c>
      <c r="G3613" t="s">
        <v>29</v>
      </c>
      <c r="H3613" t="str">
        <f>VLOOKUP(Table2[[#This Row],[City]], Table46[], 2, FALSE)</f>
        <v>Bihar</v>
      </c>
      <c r="I3613" t="s">
        <v>96</v>
      </c>
      <c r="J3613" t="s">
        <v>183</v>
      </c>
      <c r="K3613" t="s">
        <v>3411</v>
      </c>
      <c r="L3613" s="2">
        <v>1</v>
      </c>
      <c r="M3613" s="11">
        <v>45406</v>
      </c>
      <c r="N3613" s="6">
        <v>10</v>
      </c>
      <c r="O3613" s="4">
        <f>Table2[[#This Row],[Discount]]/100</f>
        <v>0.1</v>
      </c>
      <c r="P3613" s="4" t="str">
        <f>IF(Table2[[#This Row],[Discount%]]=0,"No Discount",
IF(Table2[[#This Row],[Discount%]]&lt;=0.1,"Medium Discount",
IF(Table2[[#This Row],[Discount%]]&lt;=0.2,"High Discount")))</f>
        <v>Medium Discount</v>
      </c>
      <c r="Q3613" s="9">
        <f>(Table2[Unit_Price]*Table2[Quantity])*(Table2[Discount]/100)</f>
        <v>4540.6000000000004</v>
      </c>
      <c r="R3613" s="10">
        <v>40865.4</v>
      </c>
      <c r="S3613" s="10">
        <v>7964.53</v>
      </c>
      <c r="T3613" s="4">
        <f>Table2[Profit]/Table2[Sales]</f>
        <v>0.19489666074478654</v>
      </c>
      <c r="U3613" t="s">
        <v>83</v>
      </c>
    </row>
    <row r="3614" spans="1:21" x14ac:dyDescent="0.35">
      <c r="A3614">
        <v>13857</v>
      </c>
      <c r="B3614" s="1">
        <v>45580</v>
      </c>
      <c r="C3614" s="2">
        <f>YEAR(Table2[Order Date])</f>
        <v>2024</v>
      </c>
      <c r="D3614" s="2" t="str">
        <f>TEXT(Table2[Order Date],"mmm")</f>
        <v>Oct</v>
      </c>
      <c r="E3614" t="s">
        <v>7014</v>
      </c>
      <c r="F3614" t="s">
        <v>40</v>
      </c>
      <c r="G3614" t="s">
        <v>41</v>
      </c>
      <c r="H3614" t="str">
        <f>VLOOKUP(Table2[[#This Row],[City]], Table46[], 2, FALSE)</f>
        <v>Maharashtra</v>
      </c>
      <c r="I3614" t="s">
        <v>75</v>
      </c>
      <c r="J3614" t="s">
        <v>409</v>
      </c>
      <c r="K3614" t="s">
        <v>1252</v>
      </c>
      <c r="L3614" s="2">
        <v>4</v>
      </c>
      <c r="M3614" s="11">
        <v>72031</v>
      </c>
      <c r="N3614" s="6">
        <v>20</v>
      </c>
      <c r="O3614" s="4">
        <f>Table2[[#This Row],[Discount]]/100</f>
        <v>0.2</v>
      </c>
      <c r="P3614" s="4" t="str">
        <f>IF(Table2[[#This Row],[Discount%]]=0,"No Discount",
IF(Table2[[#This Row],[Discount%]]&lt;=0.1,"Medium Discount",
IF(Table2[[#This Row],[Discount%]]&lt;=0.2,"High Discount")))</f>
        <v>High Discount</v>
      </c>
      <c r="Q3614" s="9">
        <f>(Table2[Unit_Price]*Table2[Quantity])*(Table2[Discount]/100)</f>
        <v>57624.800000000003</v>
      </c>
      <c r="R3614" s="10">
        <v>230499.20000000001</v>
      </c>
      <c r="S3614" s="10">
        <v>34283.79</v>
      </c>
      <c r="T3614" s="4">
        <f>Table2[Profit]/Table2[Sales]</f>
        <v>0.148737132276381</v>
      </c>
      <c r="U3614" t="s">
        <v>20</v>
      </c>
    </row>
    <row r="3615" spans="1:21" x14ac:dyDescent="0.35">
      <c r="A3615">
        <v>13858</v>
      </c>
      <c r="B3615" s="1">
        <v>45364</v>
      </c>
      <c r="C3615" s="2">
        <f>YEAR(Table2[Order Date])</f>
        <v>2024</v>
      </c>
      <c r="D3615" s="2" t="str">
        <f>TEXT(Table2[Order Date],"mmm")</f>
        <v>Mar</v>
      </c>
      <c r="E3615" t="s">
        <v>7015</v>
      </c>
      <c r="F3615" t="s">
        <v>28</v>
      </c>
      <c r="G3615" t="s">
        <v>85</v>
      </c>
      <c r="H3615" t="str">
        <f>VLOOKUP(Table2[[#This Row],[City]], Table46[], 2, FALSE)</f>
        <v>Odisha</v>
      </c>
      <c r="I3615" t="s">
        <v>69</v>
      </c>
      <c r="J3615" t="s">
        <v>151</v>
      </c>
      <c r="K3615" t="s">
        <v>5319</v>
      </c>
      <c r="L3615" s="2">
        <v>1</v>
      </c>
      <c r="M3615" s="11">
        <v>30699</v>
      </c>
      <c r="N3615" s="6">
        <v>5</v>
      </c>
      <c r="O3615" s="4">
        <f>Table2[[#This Row],[Discount]]/100</f>
        <v>0.05</v>
      </c>
      <c r="P3615" s="4" t="str">
        <f>IF(Table2[[#This Row],[Discount%]]=0,"No Discount",
IF(Table2[[#This Row],[Discount%]]&lt;=0.1,"Medium Discount",
IF(Table2[[#This Row],[Discount%]]&lt;=0.2,"High Discount")))</f>
        <v>Medium Discount</v>
      </c>
      <c r="Q3615" s="9">
        <f>(Table2[Unit_Price]*Table2[Quantity])*(Table2[Discount]/100)</f>
        <v>1534.95</v>
      </c>
      <c r="R3615" s="10">
        <v>29164.05</v>
      </c>
      <c r="S3615" s="10">
        <v>5598.19</v>
      </c>
      <c r="T3615" s="4">
        <f>Table2[Profit]/Table2[Sales]</f>
        <v>0.19195516397756826</v>
      </c>
      <c r="U3615" t="s">
        <v>72</v>
      </c>
    </row>
    <row r="3616" spans="1:21" x14ac:dyDescent="0.35">
      <c r="A3616">
        <v>13859</v>
      </c>
      <c r="B3616" s="1">
        <v>45235</v>
      </c>
      <c r="C3616" s="2">
        <f>YEAR(Table2[Order Date])</f>
        <v>2023</v>
      </c>
      <c r="D3616" s="2" t="str">
        <f>TEXT(Table2[Order Date],"mmm")</f>
        <v>Nov</v>
      </c>
      <c r="E3616" t="s">
        <v>7016</v>
      </c>
      <c r="F3616" t="s">
        <v>15</v>
      </c>
      <c r="G3616" t="s">
        <v>174</v>
      </c>
      <c r="H3616" t="str">
        <f>VLOOKUP(Table2[[#This Row],[City]], Table46[], 2, FALSE)</f>
        <v>Tamil Nadu</v>
      </c>
      <c r="I3616" t="s">
        <v>96</v>
      </c>
      <c r="J3616" t="s">
        <v>156</v>
      </c>
      <c r="K3616" t="s">
        <v>624</v>
      </c>
      <c r="L3616" s="2">
        <v>4</v>
      </c>
      <c r="M3616" s="11">
        <v>34465</v>
      </c>
      <c r="N3616" s="6">
        <v>0</v>
      </c>
      <c r="O3616" s="4">
        <f>Table2[[#This Row],[Discount]]/100</f>
        <v>0</v>
      </c>
      <c r="P3616" s="4" t="str">
        <f>IF(Table2[[#This Row],[Discount%]]=0,"No Discount",
IF(Table2[[#This Row],[Discount%]]&lt;=0.1,"Medium Discount",
IF(Table2[[#This Row],[Discount%]]&lt;=0.2,"High Discount")))</f>
        <v>No Discount</v>
      </c>
      <c r="Q3616" s="9">
        <f>(Table2[Unit_Price]*Table2[Quantity])*(Table2[Discount]/100)</f>
        <v>0</v>
      </c>
      <c r="R3616" s="10">
        <v>137860</v>
      </c>
      <c r="S3616" s="10">
        <v>11233.59</v>
      </c>
      <c r="T3616" s="4">
        <f>Table2[Profit]/Table2[Sales]</f>
        <v>8.1485492528652254E-2</v>
      </c>
      <c r="U3616" t="s">
        <v>33</v>
      </c>
    </row>
    <row r="3617" spans="1:21" x14ac:dyDescent="0.35">
      <c r="A3617">
        <v>13861</v>
      </c>
      <c r="B3617" s="1">
        <v>45249</v>
      </c>
      <c r="C3617" s="2">
        <f>YEAR(Table2[Order Date])</f>
        <v>2023</v>
      </c>
      <c r="D3617" s="2" t="str">
        <f>TEXT(Table2[Order Date],"mmm")</f>
        <v>Nov</v>
      </c>
      <c r="E3617" t="s">
        <v>7018</v>
      </c>
      <c r="F3617" t="s">
        <v>40</v>
      </c>
      <c r="G3617" t="s">
        <v>110</v>
      </c>
      <c r="H3617" t="str">
        <f>VLOOKUP(Table2[[#This Row],[City]], Table46[], 2, FALSE)</f>
        <v>Gujarat</v>
      </c>
      <c r="I3617" t="s">
        <v>24</v>
      </c>
      <c r="J3617" t="s">
        <v>59</v>
      </c>
      <c r="K3617" t="s">
        <v>7019</v>
      </c>
      <c r="L3617" s="2">
        <v>4</v>
      </c>
      <c r="M3617" s="11">
        <v>2070</v>
      </c>
      <c r="N3617" s="6">
        <v>10</v>
      </c>
      <c r="O3617" s="4">
        <f>Table2[[#This Row],[Discount]]/100</f>
        <v>0.1</v>
      </c>
      <c r="P3617" s="4" t="str">
        <f>IF(Table2[[#This Row],[Discount%]]=0,"No Discount",
IF(Table2[[#This Row],[Discount%]]&lt;=0.1,"Medium Discount",
IF(Table2[[#This Row],[Discount%]]&lt;=0.2,"High Discount")))</f>
        <v>Medium Discount</v>
      </c>
      <c r="Q3617" s="9">
        <f>(Table2[Unit_Price]*Table2[Quantity])*(Table2[Discount]/100)</f>
        <v>828</v>
      </c>
      <c r="R3617" s="10">
        <v>7452</v>
      </c>
      <c r="S3617" s="10">
        <v>1691.51</v>
      </c>
      <c r="T3617" s="4">
        <f>Table2[Profit]/Table2[Sales]</f>
        <v>0.22698738593666129</v>
      </c>
      <c r="U3617" t="s">
        <v>33</v>
      </c>
    </row>
    <row r="3618" spans="1:21" x14ac:dyDescent="0.35">
      <c r="A3618">
        <v>13862</v>
      </c>
      <c r="B3618" s="1">
        <v>45502</v>
      </c>
      <c r="C3618" s="2">
        <f>YEAR(Table2[Order Date])</f>
        <v>2024</v>
      </c>
      <c r="D3618" s="2" t="str">
        <f>TEXT(Table2[Order Date],"mmm")</f>
        <v>Jul</v>
      </c>
      <c r="E3618" t="s">
        <v>7020</v>
      </c>
      <c r="F3618" t="s">
        <v>15</v>
      </c>
      <c r="G3618" t="s">
        <v>16</v>
      </c>
      <c r="H3618" t="str">
        <f>VLOOKUP(Table2[[#This Row],[City]], Table46[], 2, FALSE)</f>
        <v>Karnataka</v>
      </c>
      <c r="I3618" t="s">
        <v>30</v>
      </c>
      <c r="J3618" t="s">
        <v>31</v>
      </c>
      <c r="K3618" t="s">
        <v>7021</v>
      </c>
      <c r="L3618" s="2">
        <v>4</v>
      </c>
      <c r="M3618" s="11">
        <v>16459</v>
      </c>
      <c r="N3618" s="6">
        <v>0</v>
      </c>
      <c r="O3618" s="4">
        <f>Table2[[#This Row],[Discount]]/100</f>
        <v>0</v>
      </c>
      <c r="P3618" s="4" t="str">
        <f>IF(Table2[[#This Row],[Discount%]]=0,"No Discount",
IF(Table2[[#This Row],[Discount%]]&lt;=0.1,"Medium Discount",
IF(Table2[[#This Row],[Discount%]]&lt;=0.2,"High Discount")))</f>
        <v>No Discount</v>
      </c>
      <c r="Q3618" s="9">
        <f>(Table2[Unit_Price]*Table2[Quantity])*(Table2[Discount]/100)</f>
        <v>0</v>
      </c>
      <c r="R3618" s="10">
        <v>65836</v>
      </c>
      <c r="S3618" s="10">
        <v>6303.95</v>
      </c>
      <c r="T3618" s="4">
        <f>Table2[Profit]/Table2[Sales]</f>
        <v>9.5752323956497964E-2</v>
      </c>
      <c r="U3618" t="s">
        <v>20</v>
      </c>
    </row>
    <row r="3619" spans="1:21" x14ac:dyDescent="0.35">
      <c r="A3619">
        <v>13863</v>
      </c>
      <c r="B3619" s="1">
        <v>45723</v>
      </c>
      <c r="C3619" s="2">
        <f>YEAR(Table2[Order Date])</f>
        <v>2025</v>
      </c>
      <c r="D3619" s="2" t="str">
        <f>TEXT(Table2[Order Date],"mmm")</f>
        <v>Mar</v>
      </c>
      <c r="E3619" t="s">
        <v>7022</v>
      </c>
      <c r="F3619" t="s">
        <v>28</v>
      </c>
      <c r="G3619" t="s">
        <v>144</v>
      </c>
      <c r="H3619" t="str">
        <f>VLOOKUP(Table2[[#This Row],[City]], Table46[], 2, FALSE)</f>
        <v>Assam</v>
      </c>
      <c r="I3619" t="s">
        <v>24</v>
      </c>
      <c r="J3619" t="s">
        <v>36</v>
      </c>
      <c r="K3619" t="s">
        <v>7023</v>
      </c>
      <c r="L3619" s="2">
        <v>1</v>
      </c>
      <c r="M3619" s="11">
        <v>3804</v>
      </c>
      <c r="N3619" s="6">
        <v>20</v>
      </c>
      <c r="O3619" s="4">
        <f>Table2[[#This Row],[Discount]]/100</f>
        <v>0.2</v>
      </c>
      <c r="P3619" s="4" t="str">
        <f>IF(Table2[[#This Row],[Discount%]]=0,"No Discount",
IF(Table2[[#This Row],[Discount%]]&lt;=0.1,"Medium Discount",
IF(Table2[[#This Row],[Discount%]]&lt;=0.2,"High Discount")))</f>
        <v>High Discount</v>
      </c>
      <c r="Q3619" s="9">
        <f>(Table2[Unit_Price]*Table2[Quantity])*(Table2[Discount]/100)</f>
        <v>760.80000000000007</v>
      </c>
      <c r="R3619" s="10">
        <v>3043.2</v>
      </c>
      <c r="S3619" s="10">
        <v>637.17999999999995</v>
      </c>
      <c r="T3619" s="4">
        <f>Table2[Profit]/Table2[Sales]</f>
        <v>0.20937828601472133</v>
      </c>
      <c r="U3619" t="s">
        <v>20</v>
      </c>
    </row>
    <row r="3620" spans="1:21" x14ac:dyDescent="0.35">
      <c r="A3620">
        <v>13864</v>
      </c>
      <c r="B3620" s="1">
        <v>45218</v>
      </c>
      <c r="C3620" s="2">
        <f>YEAR(Table2[Order Date])</f>
        <v>2023</v>
      </c>
      <c r="D3620" s="2" t="str">
        <f>TEXT(Table2[Order Date],"mmm")</f>
        <v>Oct</v>
      </c>
      <c r="E3620" t="s">
        <v>7024</v>
      </c>
      <c r="F3620" t="s">
        <v>28</v>
      </c>
      <c r="G3620" t="s">
        <v>114</v>
      </c>
      <c r="H3620" t="str">
        <f>VLOOKUP(Table2[[#This Row],[City]], Table46[], 2, FALSE)</f>
        <v>Jharkhand</v>
      </c>
      <c r="I3620" t="s">
        <v>46</v>
      </c>
      <c r="J3620" t="s">
        <v>126</v>
      </c>
      <c r="K3620" t="s">
        <v>4588</v>
      </c>
      <c r="L3620" s="2">
        <v>5</v>
      </c>
      <c r="M3620" s="11">
        <v>61626</v>
      </c>
      <c r="N3620" s="6">
        <v>5</v>
      </c>
      <c r="O3620" s="4">
        <f>Table2[[#This Row],[Discount]]/100</f>
        <v>0.05</v>
      </c>
      <c r="P3620" s="4" t="str">
        <f>IF(Table2[[#This Row],[Discount%]]=0,"No Discount",
IF(Table2[[#This Row],[Discount%]]&lt;=0.1,"Medium Discount",
IF(Table2[[#This Row],[Discount%]]&lt;=0.2,"High Discount")))</f>
        <v>Medium Discount</v>
      </c>
      <c r="Q3620" s="9">
        <f>(Table2[Unit_Price]*Table2[Quantity])*(Table2[Discount]/100)</f>
        <v>15406.5</v>
      </c>
      <c r="R3620" s="10">
        <v>292723.5</v>
      </c>
      <c r="S3620" s="10">
        <v>71120.160000000003</v>
      </c>
      <c r="T3620" s="4">
        <f>Table2[Profit]/Table2[Sales]</f>
        <v>0.2429601996423246</v>
      </c>
      <c r="U3620" t="s">
        <v>72</v>
      </c>
    </row>
    <row r="3621" spans="1:21" x14ac:dyDescent="0.35">
      <c r="A3621">
        <v>13865</v>
      </c>
      <c r="B3621" s="1">
        <v>45850</v>
      </c>
      <c r="C3621" s="2">
        <f>YEAR(Table2[Order Date])</f>
        <v>2025</v>
      </c>
      <c r="D3621" s="2" t="str">
        <f>TEXT(Table2[Order Date],"mmm")</f>
        <v>Jul</v>
      </c>
      <c r="E3621" t="s">
        <v>7025</v>
      </c>
      <c r="F3621" t="s">
        <v>22</v>
      </c>
      <c r="G3621" t="s">
        <v>23</v>
      </c>
      <c r="H3621" t="str">
        <f>VLOOKUP(Table2[[#This Row],[City]], Table46[], 2, FALSE)</f>
        <v>Delhi</v>
      </c>
      <c r="I3621" t="s">
        <v>17</v>
      </c>
      <c r="J3621" t="s">
        <v>18</v>
      </c>
      <c r="K3621" t="s">
        <v>7026</v>
      </c>
      <c r="L3621" s="2">
        <v>4</v>
      </c>
      <c r="M3621" s="11">
        <v>32226</v>
      </c>
      <c r="N3621" s="6">
        <v>5</v>
      </c>
      <c r="O3621" s="4">
        <f>Table2[[#This Row],[Discount]]/100</f>
        <v>0.05</v>
      </c>
      <c r="P3621" s="4" t="str">
        <f>IF(Table2[[#This Row],[Discount%]]=0,"No Discount",
IF(Table2[[#This Row],[Discount%]]&lt;=0.1,"Medium Discount",
IF(Table2[[#This Row],[Discount%]]&lt;=0.2,"High Discount")))</f>
        <v>Medium Discount</v>
      </c>
      <c r="Q3621" s="9">
        <f>(Table2[Unit_Price]*Table2[Quantity])*(Table2[Discount]/100)</f>
        <v>6445.2000000000007</v>
      </c>
      <c r="R3621" s="10">
        <v>122458.8</v>
      </c>
      <c r="S3621" s="10">
        <v>8662.0300000000007</v>
      </c>
      <c r="T3621" s="4">
        <f>Table2[Profit]/Table2[Sales]</f>
        <v>7.0734238780716455E-2</v>
      </c>
      <c r="U3621" t="s">
        <v>72</v>
      </c>
    </row>
    <row r="3622" spans="1:21" x14ac:dyDescent="0.35">
      <c r="A3622">
        <v>13866</v>
      </c>
      <c r="B3622" s="1">
        <v>45787</v>
      </c>
      <c r="C3622" s="2">
        <f>YEAR(Table2[Order Date])</f>
        <v>2025</v>
      </c>
      <c r="D3622" s="2" t="str">
        <f>TEXT(Table2[Order Date],"mmm")</f>
        <v>May</v>
      </c>
      <c r="E3622" t="s">
        <v>7027</v>
      </c>
      <c r="F3622" t="s">
        <v>15</v>
      </c>
      <c r="G3622" t="s">
        <v>147</v>
      </c>
      <c r="H3622" t="str">
        <f>VLOOKUP(Table2[[#This Row],[City]], Table46[], 2, FALSE)</f>
        <v>Kerala</v>
      </c>
      <c r="I3622" t="s">
        <v>30</v>
      </c>
      <c r="J3622" t="s">
        <v>65</v>
      </c>
      <c r="K3622" t="s">
        <v>7028</v>
      </c>
      <c r="L3622" s="2">
        <v>1</v>
      </c>
      <c r="M3622" s="11">
        <v>12751</v>
      </c>
      <c r="N3622" s="6">
        <v>5</v>
      </c>
      <c r="O3622" s="4">
        <f>Table2[[#This Row],[Discount]]/100</f>
        <v>0.05</v>
      </c>
      <c r="P3622" s="4" t="str">
        <f>IF(Table2[[#This Row],[Discount%]]=0,"No Discount",
IF(Table2[[#This Row],[Discount%]]&lt;=0.1,"Medium Discount",
IF(Table2[[#This Row],[Discount%]]&lt;=0.2,"High Discount")))</f>
        <v>Medium Discount</v>
      </c>
      <c r="Q3622" s="9">
        <f>(Table2[Unit_Price]*Table2[Quantity])*(Table2[Discount]/100)</f>
        <v>637.55000000000007</v>
      </c>
      <c r="R3622" s="10">
        <v>12113.45</v>
      </c>
      <c r="S3622" s="10">
        <v>2677.52</v>
      </c>
      <c r="T3622" s="4">
        <f>Table2[Profit]/Table2[Sales]</f>
        <v>0.2210369465346371</v>
      </c>
      <c r="U3622" t="s">
        <v>83</v>
      </c>
    </row>
    <row r="3623" spans="1:21" x14ac:dyDescent="0.35">
      <c r="A3623">
        <v>13867</v>
      </c>
      <c r="B3623" s="1">
        <v>45584</v>
      </c>
      <c r="C3623" s="2">
        <f>YEAR(Table2[Order Date])</f>
        <v>2024</v>
      </c>
      <c r="D3623" s="2" t="str">
        <f>TEXT(Table2[Order Date],"mmm")</f>
        <v>Oct</v>
      </c>
      <c r="E3623" t="s">
        <v>7029</v>
      </c>
      <c r="F3623" t="s">
        <v>22</v>
      </c>
      <c r="G3623" t="s">
        <v>167</v>
      </c>
      <c r="H3623" t="str">
        <f>VLOOKUP(Table2[[#This Row],[City]], Table46[], 2, FALSE)</f>
        <v>Punjab</v>
      </c>
      <c r="I3623" t="s">
        <v>30</v>
      </c>
      <c r="J3623" t="s">
        <v>322</v>
      </c>
      <c r="K3623" t="s">
        <v>7030</v>
      </c>
      <c r="L3623" s="2">
        <v>3</v>
      </c>
      <c r="M3623" s="11">
        <v>26362</v>
      </c>
      <c r="N3623" s="6">
        <v>20</v>
      </c>
      <c r="O3623" s="4">
        <f>Table2[[#This Row],[Discount]]/100</f>
        <v>0.2</v>
      </c>
      <c r="P3623" s="4" t="str">
        <f>IF(Table2[[#This Row],[Discount%]]=0,"No Discount",
IF(Table2[[#This Row],[Discount%]]&lt;=0.1,"Medium Discount",
IF(Table2[[#This Row],[Discount%]]&lt;=0.2,"High Discount")))</f>
        <v>High Discount</v>
      </c>
      <c r="Q3623" s="9">
        <f>(Table2[Unit_Price]*Table2[Quantity])*(Table2[Discount]/100)</f>
        <v>15817.2</v>
      </c>
      <c r="R3623" s="10">
        <v>63268.800000000003</v>
      </c>
      <c r="S3623" s="10">
        <v>10536.95</v>
      </c>
      <c r="T3623" s="4">
        <f>Table2[Profit]/Table2[Sales]</f>
        <v>0.16654259287358067</v>
      </c>
      <c r="U3623" t="s">
        <v>83</v>
      </c>
    </row>
    <row r="3624" spans="1:21" x14ac:dyDescent="0.35">
      <c r="A3624">
        <v>13868</v>
      </c>
      <c r="B3624" s="1">
        <v>45311</v>
      </c>
      <c r="C3624" s="2">
        <f>YEAR(Table2[Order Date])</f>
        <v>2024</v>
      </c>
      <c r="D3624" s="2" t="str">
        <f>TEXT(Table2[Order Date],"mmm")</f>
        <v>Jan</v>
      </c>
      <c r="E3624" t="s">
        <v>7031</v>
      </c>
      <c r="F3624" t="s">
        <v>22</v>
      </c>
      <c r="G3624" t="s">
        <v>74</v>
      </c>
      <c r="H3624" t="str">
        <f>VLOOKUP(Table2[[#This Row],[City]], Table46[], 2, FALSE)</f>
        <v>Chandigarh</v>
      </c>
      <c r="I3624" t="s">
        <v>69</v>
      </c>
      <c r="J3624" t="s">
        <v>70</v>
      </c>
      <c r="K3624" t="s">
        <v>7032</v>
      </c>
      <c r="L3624" s="2">
        <v>4</v>
      </c>
      <c r="M3624" s="11">
        <v>5587</v>
      </c>
      <c r="N3624" s="6">
        <v>0</v>
      </c>
      <c r="O3624" s="4">
        <f>Table2[[#This Row],[Discount]]/100</f>
        <v>0</v>
      </c>
      <c r="P3624" s="4" t="str">
        <f>IF(Table2[[#This Row],[Discount%]]=0,"No Discount",
IF(Table2[[#This Row],[Discount%]]&lt;=0.1,"Medium Discount",
IF(Table2[[#This Row],[Discount%]]&lt;=0.2,"High Discount")))</f>
        <v>No Discount</v>
      </c>
      <c r="Q3624" s="9">
        <f>(Table2[Unit_Price]*Table2[Quantity])*(Table2[Discount]/100)</f>
        <v>0</v>
      </c>
      <c r="R3624" s="10">
        <v>22348</v>
      </c>
      <c r="S3624" s="10">
        <v>2065.85</v>
      </c>
      <c r="T3624" s="4">
        <f>Table2[Profit]/Table2[Sales]</f>
        <v>9.2440039377125471E-2</v>
      </c>
      <c r="U3624" t="s">
        <v>83</v>
      </c>
    </row>
    <row r="3625" spans="1:21" x14ac:dyDescent="0.35">
      <c r="A3625">
        <v>13869</v>
      </c>
      <c r="B3625" s="1">
        <v>45248</v>
      </c>
      <c r="C3625" s="2">
        <f>YEAR(Table2[Order Date])</f>
        <v>2023</v>
      </c>
      <c r="D3625" s="2" t="str">
        <f>TEXT(Table2[Order Date],"mmm")</f>
        <v>Nov</v>
      </c>
      <c r="E3625" t="s">
        <v>7033</v>
      </c>
      <c r="F3625" t="s">
        <v>22</v>
      </c>
      <c r="G3625" t="s">
        <v>58</v>
      </c>
      <c r="H3625" t="str">
        <f>VLOOKUP(Table2[[#This Row],[City]], Table46[], 2, FALSE)</f>
        <v>Rajashtan</v>
      </c>
      <c r="I3625" t="s">
        <v>42</v>
      </c>
      <c r="J3625" t="s">
        <v>79</v>
      </c>
      <c r="K3625" t="s">
        <v>4788</v>
      </c>
      <c r="L3625" s="2">
        <v>2</v>
      </c>
      <c r="M3625" s="11">
        <v>42612</v>
      </c>
      <c r="N3625" s="6">
        <v>15</v>
      </c>
      <c r="O3625" s="4">
        <f>Table2[[#This Row],[Discount]]/100</f>
        <v>0.15</v>
      </c>
      <c r="P3625" s="4" t="str">
        <f>IF(Table2[[#This Row],[Discount%]]=0,"No Discount",
IF(Table2[[#This Row],[Discount%]]&lt;=0.1,"Medium Discount",
IF(Table2[[#This Row],[Discount%]]&lt;=0.2,"High Discount")))</f>
        <v>High Discount</v>
      </c>
      <c r="Q3625" s="9">
        <f>(Table2[Unit_Price]*Table2[Quantity])*(Table2[Discount]/100)</f>
        <v>12783.6</v>
      </c>
      <c r="R3625" s="10">
        <v>72440.399999999994</v>
      </c>
      <c r="S3625" s="10">
        <v>11698.87</v>
      </c>
      <c r="T3625" s="4">
        <f>Table2[Profit]/Table2[Sales]</f>
        <v>0.16149648538660749</v>
      </c>
      <c r="U3625" t="s">
        <v>83</v>
      </c>
    </row>
    <row r="3626" spans="1:21" x14ac:dyDescent="0.35">
      <c r="A3626">
        <v>13870</v>
      </c>
      <c r="B3626" s="1">
        <v>45719</v>
      </c>
      <c r="C3626" s="2">
        <f>YEAR(Table2[Order Date])</f>
        <v>2025</v>
      </c>
      <c r="D3626" s="2" t="str">
        <f>TEXT(Table2[Order Date],"mmm")</f>
        <v>Mar</v>
      </c>
      <c r="E3626" t="s">
        <v>7034</v>
      </c>
      <c r="F3626" t="s">
        <v>22</v>
      </c>
      <c r="G3626" t="s">
        <v>58</v>
      </c>
      <c r="H3626" t="str">
        <f>VLOOKUP(Table2[[#This Row],[City]], Table46[], 2, FALSE)</f>
        <v>Rajashtan</v>
      </c>
      <c r="I3626" t="s">
        <v>42</v>
      </c>
      <c r="J3626" t="s">
        <v>51</v>
      </c>
      <c r="K3626" t="s">
        <v>7035</v>
      </c>
      <c r="L3626" s="2">
        <v>5</v>
      </c>
      <c r="M3626" s="11">
        <v>7555</v>
      </c>
      <c r="N3626" s="6">
        <v>5</v>
      </c>
      <c r="O3626" s="4">
        <f>Table2[[#This Row],[Discount]]/100</f>
        <v>0.05</v>
      </c>
      <c r="P3626" s="4" t="str">
        <f>IF(Table2[[#This Row],[Discount%]]=0,"No Discount",
IF(Table2[[#This Row],[Discount%]]&lt;=0.1,"Medium Discount",
IF(Table2[[#This Row],[Discount%]]&lt;=0.2,"High Discount")))</f>
        <v>Medium Discount</v>
      </c>
      <c r="Q3626" s="9">
        <f>(Table2[Unit_Price]*Table2[Quantity])*(Table2[Discount]/100)</f>
        <v>1888.75</v>
      </c>
      <c r="R3626" s="10">
        <v>35886.25</v>
      </c>
      <c r="S3626" s="10">
        <v>7789.32</v>
      </c>
      <c r="T3626" s="4">
        <f>Table2[Profit]/Table2[Sales]</f>
        <v>0.21705583614894283</v>
      </c>
      <c r="U3626" t="s">
        <v>38</v>
      </c>
    </row>
    <row r="3627" spans="1:21" x14ac:dyDescent="0.35">
      <c r="A3627">
        <v>13871</v>
      </c>
      <c r="B3627" s="1">
        <v>45393</v>
      </c>
      <c r="C3627" s="2">
        <f>YEAR(Table2[Order Date])</f>
        <v>2024</v>
      </c>
      <c r="D3627" s="2" t="str">
        <f>TEXT(Table2[Order Date],"mmm")</f>
        <v>Apr</v>
      </c>
      <c r="E3627" t="s">
        <v>7036</v>
      </c>
      <c r="F3627" t="s">
        <v>22</v>
      </c>
      <c r="G3627" t="s">
        <v>58</v>
      </c>
      <c r="H3627" t="str">
        <f>VLOOKUP(Table2[[#This Row],[City]], Table46[], 2, FALSE)</f>
        <v>Rajashtan</v>
      </c>
      <c r="I3627" t="s">
        <v>30</v>
      </c>
      <c r="J3627" t="s">
        <v>104</v>
      </c>
      <c r="K3627" t="s">
        <v>1314</v>
      </c>
      <c r="L3627" s="2">
        <v>2</v>
      </c>
      <c r="M3627" s="11">
        <v>47271</v>
      </c>
      <c r="N3627" s="6">
        <v>20</v>
      </c>
      <c r="O3627" s="4">
        <f>Table2[[#This Row],[Discount]]/100</f>
        <v>0.2</v>
      </c>
      <c r="P3627" s="4" t="str">
        <f>IF(Table2[[#This Row],[Discount%]]=0,"No Discount",
IF(Table2[[#This Row],[Discount%]]&lt;=0.1,"Medium Discount",
IF(Table2[[#This Row],[Discount%]]&lt;=0.2,"High Discount")))</f>
        <v>High Discount</v>
      </c>
      <c r="Q3627" s="9">
        <f>(Table2[Unit_Price]*Table2[Quantity])*(Table2[Discount]/100)</f>
        <v>18908.400000000001</v>
      </c>
      <c r="R3627" s="10">
        <v>75633.600000000006</v>
      </c>
      <c r="S3627" s="10">
        <v>5582.6</v>
      </c>
      <c r="T3627" s="4">
        <f>Table2[Profit]/Table2[Sales]</f>
        <v>7.3811110405957142E-2</v>
      </c>
      <c r="U3627" t="s">
        <v>83</v>
      </c>
    </row>
    <row r="3628" spans="1:21" x14ac:dyDescent="0.35">
      <c r="A3628">
        <v>13872</v>
      </c>
      <c r="B3628" s="1">
        <v>45323</v>
      </c>
      <c r="C3628" s="2">
        <f>YEAR(Table2[Order Date])</f>
        <v>2024</v>
      </c>
      <c r="D3628" s="2" t="str">
        <f>TEXT(Table2[Order Date],"mmm")</f>
        <v>Feb</v>
      </c>
      <c r="E3628" t="s">
        <v>7037</v>
      </c>
      <c r="F3628" t="s">
        <v>40</v>
      </c>
      <c r="G3628" t="s">
        <v>41</v>
      </c>
      <c r="H3628" t="str">
        <f>VLOOKUP(Table2[[#This Row],[City]], Table46[], 2, FALSE)</f>
        <v>Maharashtra</v>
      </c>
      <c r="I3628" t="s">
        <v>96</v>
      </c>
      <c r="J3628" t="s">
        <v>156</v>
      </c>
      <c r="K3628" t="s">
        <v>5273</v>
      </c>
      <c r="L3628" s="2">
        <v>5</v>
      </c>
      <c r="M3628" s="11">
        <v>48403</v>
      </c>
      <c r="N3628" s="6">
        <v>15</v>
      </c>
      <c r="O3628" s="4">
        <f>Table2[[#This Row],[Discount]]/100</f>
        <v>0.15</v>
      </c>
      <c r="P3628" s="4" t="str">
        <f>IF(Table2[[#This Row],[Discount%]]=0,"No Discount",
IF(Table2[[#This Row],[Discount%]]&lt;=0.1,"Medium Discount",
IF(Table2[[#This Row],[Discount%]]&lt;=0.2,"High Discount")))</f>
        <v>High Discount</v>
      </c>
      <c r="Q3628" s="9">
        <f>(Table2[Unit_Price]*Table2[Quantity])*(Table2[Discount]/100)</f>
        <v>36302.25</v>
      </c>
      <c r="R3628" s="10">
        <v>205712.75</v>
      </c>
      <c r="S3628" s="10">
        <v>25594.05</v>
      </c>
      <c r="T3628" s="4">
        <f>Table2[Profit]/Table2[Sales]</f>
        <v>0.12441644963668999</v>
      </c>
      <c r="U3628" t="s">
        <v>83</v>
      </c>
    </row>
    <row r="3629" spans="1:21" x14ac:dyDescent="0.35">
      <c r="A3629">
        <v>13873</v>
      </c>
      <c r="B3629" s="1">
        <v>45446</v>
      </c>
      <c r="C3629" s="2">
        <f>YEAR(Table2[Order Date])</f>
        <v>2024</v>
      </c>
      <c r="D3629" s="2" t="str">
        <f>TEXT(Table2[Order Date],"mmm")</f>
        <v>Jun</v>
      </c>
      <c r="E3629" t="s">
        <v>7038</v>
      </c>
      <c r="F3629" t="s">
        <v>22</v>
      </c>
      <c r="G3629" t="s">
        <v>74</v>
      </c>
      <c r="H3629" t="str">
        <f>VLOOKUP(Table2[[#This Row],[City]], Table46[], 2, FALSE)</f>
        <v>Chandigarh</v>
      </c>
      <c r="I3629" t="s">
        <v>129</v>
      </c>
      <c r="J3629" t="s">
        <v>164</v>
      </c>
      <c r="K3629" t="s">
        <v>7039</v>
      </c>
      <c r="L3629" s="2">
        <v>4</v>
      </c>
      <c r="M3629" s="11">
        <v>25573</v>
      </c>
      <c r="N3629" s="6">
        <v>15</v>
      </c>
      <c r="O3629" s="4">
        <f>Table2[[#This Row],[Discount]]/100</f>
        <v>0.15</v>
      </c>
      <c r="P3629" s="4" t="str">
        <f>IF(Table2[[#This Row],[Discount%]]=0,"No Discount",
IF(Table2[[#This Row],[Discount%]]&lt;=0.1,"Medium Discount",
IF(Table2[[#This Row],[Discount%]]&lt;=0.2,"High Discount")))</f>
        <v>High Discount</v>
      </c>
      <c r="Q3629" s="9">
        <f>(Table2[Unit_Price]*Table2[Quantity])*(Table2[Discount]/100)</f>
        <v>15343.8</v>
      </c>
      <c r="R3629" s="10">
        <v>86948.2</v>
      </c>
      <c r="S3629" s="10">
        <v>9576.93</v>
      </c>
      <c r="T3629" s="4">
        <f>Table2[Profit]/Table2[Sales]</f>
        <v>0.11014523589907554</v>
      </c>
      <c r="U3629" t="s">
        <v>20</v>
      </c>
    </row>
    <row r="3630" spans="1:21" x14ac:dyDescent="0.35">
      <c r="A3630">
        <v>13874</v>
      </c>
      <c r="B3630" s="1">
        <v>45635</v>
      </c>
      <c r="C3630" s="2">
        <f>YEAR(Table2[Order Date])</f>
        <v>2024</v>
      </c>
      <c r="D3630" s="2" t="str">
        <f>TEXT(Table2[Order Date],"mmm")</f>
        <v>Dec</v>
      </c>
      <c r="E3630" t="s">
        <v>7040</v>
      </c>
      <c r="F3630" t="s">
        <v>22</v>
      </c>
      <c r="G3630" t="s">
        <v>167</v>
      </c>
      <c r="H3630" t="str">
        <f>VLOOKUP(Table2[[#This Row],[City]], Table46[], 2, FALSE)</f>
        <v>Punjab</v>
      </c>
      <c r="I3630" t="s">
        <v>69</v>
      </c>
      <c r="J3630" t="s">
        <v>151</v>
      </c>
      <c r="K3630" t="s">
        <v>6654</v>
      </c>
      <c r="L3630" s="2">
        <v>4</v>
      </c>
      <c r="M3630" s="11">
        <v>65482</v>
      </c>
      <c r="N3630" s="6">
        <v>0</v>
      </c>
      <c r="O3630" s="4">
        <f>Table2[[#This Row],[Discount]]/100</f>
        <v>0</v>
      </c>
      <c r="P3630" s="4" t="str">
        <f>IF(Table2[[#This Row],[Discount%]]=0,"No Discount",
IF(Table2[[#This Row],[Discount%]]&lt;=0.1,"Medium Discount",
IF(Table2[[#This Row],[Discount%]]&lt;=0.2,"High Discount")))</f>
        <v>No Discount</v>
      </c>
      <c r="Q3630" s="9">
        <f>(Table2[Unit_Price]*Table2[Quantity])*(Table2[Discount]/100)</f>
        <v>0</v>
      </c>
      <c r="R3630" s="10">
        <v>261928</v>
      </c>
      <c r="S3630" s="10">
        <v>55149.77</v>
      </c>
      <c r="T3630" s="4">
        <f>Table2[Profit]/Table2[Sales]</f>
        <v>0.210553167282612</v>
      </c>
      <c r="U3630" t="s">
        <v>83</v>
      </c>
    </row>
    <row r="3631" spans="1:21" x14ac:dyDescent="0.35">
      <c r="A3631">
        <v>13875</v>
      </c>
      <c r="B3631" s="1">
        <v>45915</v>
      </c>
      <c r="C3631" s="2">
        <f>YEAR(Table2[Order Date])</f>
        <v>2025</v>
      </c>
      <c r="D3631" s="2" t="str">
        <f>TEXT(Table2[Order Date],"mmm")</f>
        <v>Sep</v>
      </c>
      <c r="E3631" t="s">
        <v>7041</v>
      </c>
      <c r="F3631" t="s">
        <v>22</v>
      </c>
      <c r="G3631" t="s">
        <v>74</v>
      </c>
      <c r="H3631" t="str">
        <f>VLOOKUP(Table2[[#This Row],[City]], Table46[], 2, FALSE)</f>
        <v>Chandigarh</v>
      </c>
      <c r="I3631" t="s">
        <v>86</v>
      </c>
      <c r="J3631" t="s">
        <v>118</v>
      </c>
      <c r="K3631" t="s">
        <v>7042</v>
      </c>
      <c r="L3631" s="2">
        <v>3</v>
      </c>
      <c r="M3631" s="11">
        <v>35261</v>
      </c>
      <c r="N3631" s="6">
        <v>15</v>
      </c>
      <c r="O3631" s="4">
        <f>Table2[[#This Row],[Discount]]/100</f>
        <v>0.15</v>
      </c>
      <c r="P3631" s="4" t="str">
        <f>IF(Table2[[#This Row],[Discount%]]=0,"No Discount",
IF(Table2[[#This Row],[Discount%]]&lt;=0.1,"Medium Discount",
IF(Table2[[#This Row],[Discount%]]&lt;=0.2,"High Discount")))</f>
        <v>High Discount</v>
      </c>
      <c r="Q3631" s="9">
        <f>(Table2[Unit_Price]*Table2[Quantity])*(Table2[Discount]/100)</f>
        <v>15867.449999999999</v>
      </c>
      <c r="R3631" s="10">
        <v>89915.55</v>
      </c>
      <c r="S3631" s="10">
        <v>10235.32</v>
      </c>
      <c r="T3631" s="4">
        <f>Table2[Profit]/Table2[Sales]</f>
        <v>0.11383259069204381</v>
      </c>
      <c r="U3631" t="s">
        <v>38</v>
      </c>
    </row>
    <row r="3632" spans="1:21" x14ac:dyDescent="0.35">
      <c r="A3632">
        <v>13876</v>
      </c>
      <c r="B3632" s="1">
        <v>45612</v>
      </c>
      <c r="C3632" s="2">
        <f>YEAR(Table2[Order Date])</f>
        <v>2024</v>
      </c>
      <c r="D3632" s="2" t="str">
        <f>TEXT(Table2[Order Date],"mmm")</f>
        <v>Nov</v>
      </c>
      <c r="E3632" t="s">
        <v>7043</v>
      </c>
      <c r="F3632" t="s">
        <v>40</v>
      </c>
      <c r="G3632" t="s">
        <v>110</v>
      </c>
      <c r="H3632" t="str">
        <f>VLOOKUP(Table2[[#This Row],[City]], Table46[], 2, FALSE)</f>
        <v>Gujarat</v>
      </c>
      <c r="I3632" t="s">
        <v>86</v>
      </c>
      <c r="J3632" t="s">
        <v>87</v>
      </c>
      <c r="K3632" t="s">
        <v>7044</v>
      </c>
      <c r="L3632" s="2">
        <v>3</v>
      </c>
      <c r="M3632" s="11">
        <v>46208</v>
      </c>
      <c r="N3632" s="6">
        <v>10</v>
      </c>
      <c r="O3632" s="4">
        <f>Table2[[#This Row],[Discount]]/100</f>
        <v>0.1</v>
      </c>
      <c r="P3632" s="4" t="str">
        <f>IF(Table2[[#This Row],[Discount%]]=0,"No Discount",
IF(Table2[[#This Row],[Discount%]]&lt;=0.1,"Medium Discount",
IF(Table2[[#This Row],[Discount%]]&lt;=0.2,"High Discount")))</f>
        <v>Medium Discount</v>
      </c>
      <c r="Q3632" s="9">
        <f>(Table2[Unit_Price]*Table2[Quantity])*(Table2[Discount]/100)</f>
        <v>13862.400000000001</v>
      </c>
      <c r="R3632" s="10">
        <v>124761.60000000001</v>
      </c>
      <c r="S3632" s="10">
        <v>27591.91</v>
      </c>
      <c r="T3632" s="4">
        <f>Table2[Profit]/Table2[Sales]</f>
        <v>0.2211570707653637</v>
      </c>
      <c r="U3632" t="s">
        <v>83</v>
      </c>
    </row>
    <row r="3633" spans="1:21" x14ac:dyDescent="0.35">
      <c r="A3633">
        <v>13877</v>
      </c>
      <c r="B3633" s="1">
        <v>45376</v>
      </c>
      <c r="C3633" s="2">
        <f>YEAR(Table2[Order Date])</f>
        <v>2024</v>
      </c>
      <c r="D3633" s="2" t="str">
        <f>TEXT(Table2[Order Date],"mmm")</f>
        <v>Mar</v>
      </c>
      <c r="E3633" t="s">
        <v>7045</v>
      </c>
      <c r="F3633" t="s">
        <v>40</v>
      </c>
      <c r="G3633" t="s">
        <v>62</v>
      </c>
      <c r="H3633" t="str">
        <f>VLOOKUP(Table2[[#This Row],[City]], Table46[], 2, FALSE)</f>
        <v>Goa</v>
      </c>
      <c r="I3633" t="s">
        <v>46</v>
      </c>
      <c r="J3633" t="s">
        <v>47</v>
      </c>
      <c r="K3633" t="s">
        <v>3053</v>
      </c>
      <c r="L3633" s="2">
        <v>1</v>
      </c>
      <c r="M3633" s="11">
        <v>35203</v>
      </c>
      <c r="N3633" s="6">
        <v>15</v>
      </c>
      <c r="O3633" s="4">
        <f>Table2[[#This Row],[Discount]]/100</f>
        <v>0.15</v>
      </c>
      <c r="P3633" s="4" t="str">
        <f>IF(Table2[[#This Row],[Discount%]]=0,"No Discount",
IF(Table2[[#This Row],[Discount%]]&lt;=0.1,"Medium Discount",
IF(Table2[[#This Row],[Discount%]]&lt;=0.2,"High Discount")))</f>
        <v>High Discount</v>
      </c>
      <c r="Q3633" s="9">
        <f>(Table2[Unit_Price]*Table2[Quantity])*(Table2[Discount]/100)</f>
        <v>5280.45</v>
      </c>
      <c r="R3633" s="10">
        <v>29922.55</v>
      </c>
      <c r="S3633" s="10">
        <v>7038.52</v>
      </c>
      <c r="T3633" s="4">
        <f>Table2[Profit]/Table2[Sales]</f>
        <v>0.23522460485486701</v>
      </c>
      <c r="U3633" t="s">
        <v>83</v>
      </c>
    </row>
    <row r="3634" spans="1:21" x14ac:dyDescent="0.35">
      <c r="A3634">
        <v>13878</v>
      </c>
      <c r="B3634" s="1">
        <v>45614</v>
      </c>
      <c r="C3634" s="2">
        <f>YEAR(Table2[Order Date])</f>
        <v>2024</v>
      </c>
      <c r="D3634" s="2" t="str">
        <f>TEXT(Table2[Order Date],"mmm")</f>
        <v>Nov</v>
      </c>
      <c r="E3634" t="s">
        <v>7046</v>
      </c>
      <c r="F3634" t="s">
        <v>28</v>
      </c>
      <c r="G3634" t="s">
        <v>144</v>
      </c>
      <c r="H3634" t="str">
        <f>VLOOKUP(Table2[[#This Row],[City]], Table46[], 2, FALSE)</f>
        <v>Assam</v>
      </c>
      <c r="I3634" t="s">
        <v>17</v>
      </c>
      <c r="J3634" t="s">
        <v>55</v>
      </c>
      <c r="K3634" t="s">
        <v>7047</v>
      </c>
      <c r="L3634" s="2">
        <v>5</v>
      </c>
      <c r="M3634" s="11">
        <v>38803</v>
      </c>
      <c r="N3634" s="6">
        <v>0</v>
      </c>
      <c r="O3634" s="4">
        <f>Table2[[#This Row],[Discount]]/100</f>
        <v>0</v>
      </c>
      <c r="P3634" s="4" t="str">
        <f>IF(Table2[[#This Row],[Discount%]]=0,"No Discount",
IF(Table2[[#This Row],[Discount%]]&lt;=0.1,"Medium Discount",
IF(Table2[[#This Row],[Discount%]]&lt;=0.2,"High Discount")))</f>
        <v>No Discount</v>
      </c>
      <c r="Q3634" s="9">
        <f>(Table2[Unit_Price]*Table2[Quantity])*(Table2[Discount]/100)</f>
        <v>0</v>
      </c>
      <c r="R3634" s="10">
        <v>194015</v>
      </c>
      <c r="S3634" s="10">
        <v>17020.28</v>
      </c>
      <c r="T3634" s="4">
        <f>Table2[Profit]/Table2[Sales]</f>
        <v>8.7726619075844642E-2</v>
      </c>
      <c r="U3634" t="s">
        <v>33</v>
      </c>
    </row>
    <row r="3635" spans="1:21" x14ac:dyDescent="0.35">
      <c r="A3635">
        <v>13879</v>
      </c>
      <c r="B3635" s="1">
        <v>45567</v>
      </c>
      <c r="C3635" s="2">
        <f>YEAR(Table2[Order Date])</f>
        <v>2024</v>
      </c>
      <c r="D3635" s="2" t="str">
        <f>TEXT(Table2[Order Date],"mmm")</f>
        <v>Oct</v>
      </c>
      <c r="E3635" t="s">
        <v>7048</v>
      </c>
      <c r="F3635" t="s">
        <v>40</v>
      </c>
      <c r="G3635" t="s">
        <v>110</v>
      </c>
      <c r="H3635" t="str">
        <f>VLOOKUP(Table2[[#This Row],[City]], Table46[], 2, FALSE)</f>
        <v>Gujarat</v>
      </c>
      <c r="I3635" t="s">
        <v>17</v>
      </c>
      <c r="J3635" t="s">
        <v>55</v>
      </c>
      <c r="K3635" t="s">
        <v>3168</v>
      </c>
      <c r="L3635" s="2">
        <v>2</v>
      </c>
      <c r="M3635" s="11">
        <v>10003</v>
      </c>
      <c r="N3635" s="6">
        <v>15</v>
      </c>
      <c r="O3635" s="4">
        <f>Table2[[#This Row],[Discount]]/100</f>
        <v>0.15</v>
      </c>
      <c r="P3635" s="4" t="str">
        <f>IF(Table2[[#This Row],[Discount%]]=0,"No Discount",
IF(Table2[[#This Row],[Discount%]]&lt;=0.1,"Medium Discount",
IF(Table2[[#This Row],[Discount%]]&lt;=0.2,"High Discount")))</f>
        <v>High Discount</v>
      </c>
      <c r="Q3635" s="9">
        <f>(Table2[Unit_Price]*Table2[Quantity])*(Table2[Discount]/100)</f>
        <v>3000.9</v>
      </c>
      <c r="R3635" s="10">
        <v>17005.099999999999</v>
      </c>
      <c r="S3635" s="10">
        <v>2554.96</v>
      </c>
      <c r="T3635" s="4">
        <f>Table2[Profit]/Table2[Sales]</f>
        <v>0.15024669069867277</v>
      </c>
      <c r="U3635" t="s">
        <v>33</v>
      </c>
    </row>
    <row r="3636" spans="1:21" x14ac:dyDescent="0.35">
      <c r="A3636">
        <v>13880</v>
      </c>
      <c r="B3636" s="1">
        <v>45784</v>
      </c>
      <c r="C3636" s="2">
        <f>YEAR(Table2[Order Date])</f>
        <v>2025</v>
      </c>
      <c r="D3636" s="2" t="str">
        <f>TEXT(Table2[Order Date],"mmm")</f>
        <v>May</v>
      </c>
      <c r="E3636" t="s">
        <v>7049</v>
      </c>
      <c r="F3636" t="s">
        <v>28</v>
      </c>
      <c r="G3636" t="s">
        <v>144</v>
      </c>
      <c r="H3636" t="str">
        <f>VLOOKUP(Table2[[#This Row],[City]], Table46[], 2, FALSE)</f>
        <v>Assam</v>
      </c>
      <c r="I3636" t="s">
        <v>46</v>
      </c>
      <c r="J3636" t="s">
        <v>209</v>
      </c>
      <c r="K3636" t="s">
        <v>7050</v>
      </c>
      <c r="L3636" s="2">
        <v>1</v>
      </c>
      <c r="M3636" s="11">
        <v>47978</v>
      </c>
      <c r="N3636" s="6">
        <v>0</v>
      </c>
      <c r="O3636" s="4">
        <f>Table2[[#This Row],[Discount]]/100</f>
        <v>0</v>
      </c>
      <c r="P3636" s="4" t="str">
        <f>IF(Table2[[#This Row],[Discount%]]=0,"No Discount",
IF(Table2[[#This Row],[Discount%]]&lt;=0.1,"Medium Discount",
IF(Table2[[#This Row],[Discount%]]&lt;=0.2,"High Discount")))</f>
        <v>No Discount</v>
      </c>
      <c r="Q3636" s="9">
        <f>(Table2[Unit_Price]*Table2[Quantity])*(Table2[Discount]/100)</f>
        <v>0</v>
      </c>
      <c r="R3636" s="10">
        <v>47978</v>
      </c>
      <c r="S3636" s="10">
        <v>5386.17</v>
      </c>
      <c r="T3636" s="4">
        <f>Table2[Profit]/Table2[Sales]</f>
        <v>0.11226332902580349</v>
      </c>
      <c r="U3636" t="s">
        <v>38</v>
      </c>
    </row>
    <row r="3637" spans="1:21" x14ac:dyDescent="0.35">
      <c r="A3637">
        <v>13882</v>
      </c>
      <c r="B3637" s="1">
        <v>45576</v>
      </c>
      <c r="C3637" s="2">
        <f>YEAR(Table2[Order Date])</f>
        <v>2024</v>
      </c>
      <c r="D3637" s="2" t="str">
        <f>TEXT(Table2[Order Date],"mmm")</f>
        <v>Oct</v>
      </c>
      <c r="E3637" t="s">
        <v>7052</v>
      </c>
      <c r="F3637" t="s">
        <v>22</v>
      </c>
      <c r="G3637" t="s">
        <v>23</v>
      </c>
      <c r="H3637" t="str">
        <f>VLOOKUP(Table2[[#This Row],[City]], Table46[], 2, FALSE)</f>
        <v>Delhi</v>
      </c>
      <c r="I3637" t="s">
        <v>42</v>
      </c>
      <c r="J3637" t="s">
        <v>188</v>
      </c>
      <c r="K3637" t="s">
        <v>4073</v>
      </c>
      <c r="L3637" s="2">
        <v>3</v>
      </c>
      <c r="M3637" s="11">
        <v>48199</v>
      </c>
      <c r="N3637" s="6">
        <v>20</v>
      </c>
      <c r="O3637" s="4">
        <f>Table2[[#This Row],[Discount]]/100</f>
        <v>0.2</v>
      </c>
      <c r="P3637" s="4" t="str">
        <f>IF(Table2[[#This Row],[Discount%]]=0,"No Discount",
IF(Table2[[#This Row],[Discount%]]&lt;=0.1,"Medium Discount",
IF(Table2[[#This Row],[Discount%]]&lt;=0.2,"High Discount")))</f>
        <v>High Discount</v>
      </c>
      <c r="Q3637" s="9">
        <f>(Table2[Unit_Price]*Table2[Quantity])*(Table2[Discount]/100)</f>
        <v>28919.4</v>
      </c>
      <c r="R3637" s="10">
        <v>115677.6</v>
      </c>
      <c r="S3637" s="10">
        <v>10571.59</v>
      </c>
      <c r="T3637" s="4">
        <f>Table2[Profit]/Table2[Sales]</f>
        <v>9.1388393258504674E-2</v>
      </c>
      <c r="U3637" t="s">
        <v>20</v>
      </c>
    </row>
    <row r="3638" spans="1:21" x14ac:dyDescent="0.35">
      <c r="A3638">
        <v>13883</v>
      </c>
      <c r="B3638" s="1">
        <v>45676</v>
      </c>
      <c r="C3638" s="2">
        <f>YEAR(Table2[Order Date])</f>
        <v>2025</v>
      </c>
      <c r="D3638" s="2" t="str">
        <f>TEXT(Table2[Order Date],"mmm")</f>
        <v>Jan</v>
      </c>
      <c r="E3638" t="s">
        <v>7053</v>
      </c>
      <c r="F3638" t="s">
        <v>15</v>
      </c>
      <c r="G3638" t="s">
        <v>68</v>
      </c>
      <c r="H3638" t="str">
        <f>VLOOKUP(Table2[[#This Row],[City]], Table46[], 2, FALSE)</f>
        <v>Telangana</v>
      </c>
      <c r="I3638" t="s">
        <v>69</v>
      </c>
      <c r="J3638" t="s">
        <v>115</v>
      </c>
      <c r="K3638" t="s">
        <v>7054</v>
      </c>
      <c r="L3638" s="2">
        <v>5</v>
      </c>
      <c r="M3638" s="11">
        <v>74837</v>
      </c>
      <c r="N3638" s="6">
        <v>10</v>
      </c>
      <c r="O3638" s="4">
        <f>Table2[[#This Row],[Discount]]/100</f>
        <v>0.1</v>
      </c>
      <c r="P3638" s="4" t="str">
        <f>IF(Table2[[#This Row],[Discount%]]=0,"No Discount",
IF(Table2[[#This Row],[Discount%]]&lt;=0.1,"Medium Discount",
IF(Table2[[#This Row],[Discount%]]&lt;=0.2,"High Discount")))</f>
        <v>Medium Discount</v>
      </c>
      <c r="Q3638" s="9">
        <f>(Table2[Unit_Price]*Table2[Quantity])*(Table2[Discount]/100)</f>
        <v>37418.5</v>
      </c>
      <c r="R3638" s="10">
        <v>336766.5</v>
      </c>
      <c r="S3638" s="10">
        <v>17376.34</v>
      </c>
      <c r="T3638" s="4">
        <f>Table2[Profit]/Table2[Sales]</f>
        <v>5.1597590615456108E-2</v>
      </c>
      <c r="U3638" t="s">
        <v>20</v>
      </c>
    </row>
    <row r="3639" spans="1:21" x14ac:dyDescent="0.35">
      <c r="A3639">
        <v>13884</v>
      </c>
      <c r="B3639" s="1">
        <v>45719</v>
      </c>
      <c r="C3639" s="2">
        <f>YEAR(Table2[Order Date])</f>
        <v>2025</v>
      </c>
      <c r="D3639" s="2" t="str">
        <f>TEXT(Table2[Order Date],"mmm")</f>
        <v>Mar</v>
      </c>
      <c r="E3639" t="s">
        <v>7055</v>
      </c>
      <c r="F3639" t="s">
        <v>28</v>
      </c>
      <c r="G3639" t="s">
        <v>144</v>
      </c>
      <c r="H3639" t="str">
        <f>VLOOKUP(Table2[[#This Row],[City]], Table46[], 2, FALSE)</f>
        <v>Assam</v>
      </c>
      <c r="I3639" t="s">
        <v>86</v>
      </c>
      <c r="J3639" t="s">
        <v>171</v>
      </c>
      <c r="K3639" t="s">
        <v>7056</v>
      </c>
      <c r="L3639" s="2">
        <v>5</v>
      </c>
      <c r="M3639" s="11">
        <v>70565</v>
      </c>
      <c r="N3639" s="6">
        <v>20</v>
      </c>
      <c r="O3639" s="4">
        <f>Table2[[#This Row],[Discount]]/100</f>
        <v>0.2</v>
      </c>
      <c r="P3639" s="4" t="str">
        <f>IF(Table2[[#This Row],[Discount%]]=0,"No Discount",
IF(Table2[[#This Row],[Discount%]]&lt;=0.1,"Medium Discount",
IF(Table2[[#This Row],[Discount%]]&lt;=0.2,"High Discount")))</f>
        <v>High Discount</v>
      </c>
      <c r="Q3639" s="9">
        <f>(Table2[Unit_Price]*Table2[Quantity])*(Table2[Discount]/100)</f>
        <v>70565</v>
      </c>
      <c r="R3639" s="10">
        <v>282260</v>
      </c>
      <c r="S3639" s="10">
        <v>32676.94</v>
      </c>
      <c r="T3639" s="4">
        <f>Table2[Profit]/Table2[Sales]</f>
        <v>0.11576893644157868</v>
      </c>
      <c r="U3639" t="s">
        <v>20</v>
      </c>
    </row>
    <row r="3640" spans="1:21" x14ac:dyDescent="0.35">
      <c r="A3640">
        <v>13885</v>
      </c>
      <c r="B3640" s="1">
        <v>45704</v>
      </c>
      <c r="C3640" s="2">
        <f>YEAR(Table2[Order Date])</f>
        <v>2025</v>
      </c>
      <c r="D3640" s="2" t="str">
        <f>TEXT(Table2[Order Date],"mmm")</f>
        <v>Feb</v>
      </c>
      <c r="E3640" t="s">
        <v>7057</v>
      </c>
      <c r="F3640" t="s">
        <v>22</v>
      </c>
      <c r="G3640" t="s">
        <v>167</v>
      </c>
      <c r="H3640" t="str">
        <f>VLOOKUP(Table2[[#This Row],[City]], Table46[], 2, FALSE)</f>
        <v>Punjab</v>
      </c>
      <c r="I3640" t="s">
        <v>42</v>
      </c>
      <c r="J3640" t="s">
        <v>446</v>
      </c>
      <c r="K3640" t="s">
        <v>4214</v>
      </c>
      <c r="L3640" s="2">
        <v>4</v>
      </c>
      <c r="M3640" s="11">
        <v>59075</v>
      </c>
      <c r="N3640" s="6">
        <v>20</v>
      </c>
      <c r="O3640" s="4">
        <f>Table2[[#This Row],[Discount]]/100</f>
        <v>0.2</v>
      </c>
      <c r="P3640" s="4" t="str">
        <f>IF(Table2[[#This Row],[Discount%]]=0,"No Discount",
IF(Table2[[#This Row],[Discount%]]&lt;=0.1,"Medium Discount",
IF(Table2[[#This Row],[Discount%]]&lt;=0.2,"High Discount")))</f>
        <v>High Discount</v>
      </c>
      <c r="Q3640" s="9">
        <f>(Table2[Unit_Price]*Table2[Quantity])*(Table2[Discount]/100)</f>
        <v>47260</v>
      </c>
      <c r="R3640" s="10">
        <v>189040</v>
      </c>
      <c r="S3640" s="10">
        <v>28934.68</v>
      </c>
      <c r="T3640" s="4">
        <f>Table2[Profit]/Table2[Sales]</f>
        <v>0.1530611510791367</v>
      </c>
      <c r="U3640" t="s">
        <v>38</v>
      </c>
    </row>
    <row r="3641" spans="1:21" x14ac:dyDescent="0.35">
      <c r="A3641">
        <v>13886</v>
      </c>
      <c r="B3641" s="1">
        <v>45662</v>
      </c>
      <c r="C3641" s="2">
        <f>YEAR(Table2[Order Date])</f>
        <v>2025</v>
      </c>
      <c r="D3641" s="2" t="str">
        <f>TEXT(Table2[Order Date],"mmm")</f>
        <v>Jan</v>
      </c>
      <c r="E3641" t="s">
        <v>7058</v>
      </c>
      <c r="F3641" t="s">
        <v>40</v>
      </c>
      <c r="G3641" t="s">
        <v>50</v>
      </c>
      <c r="H3641" t="str">
        <f>VLOOKUP(Table2[[#This Row],[City]], Table46[], 2, FALSE)</f>
        <v>Maharashtra</v>
      </c>
      <c r="I3641" t="s">
        <v>24</v>
      </c>
      <c r="J3641" t="s">
        <v>133</v>
      </c>
      <c r="K3641" t="s">
        <v>3998</v>
      </c>
      <c r="L3641" s="2">
        <v>3</v>
      </c>
      <c r="M3641" s="11">
        <v>65530</v>
      </c>
      <c r="N3641" s="6">
        <v>20</v>
      </c>
      <c r="O3641" s="4">
        <f>Table2[[#This Row],[Discount]]/100</f>
        <v>0.2</v>
      </c>
      <c r="P3641" s="4" t="str">
        <f>IF(Table2[[#This Row],[Discount%]]=0,"No Discount",
IF(Table2[[#This Row],[Discount%]]&lt;=0.1,"Medium Discount",
IF(Table2[[#This Row],[Discount%]]&lt;=0.2,"High Discount")))</f>
        <v>High Discount</v>
      </c>
      <c r="Q3641" s="9">
        <f>(Table2[Unit_Price]*Table2[Quantity])*(Table2[Discount]/100)</f>
        <v>39318</v>
      </c>
      <c r="R3641" s="10">
        <v>157272</v>
      </c>
      <c r="S3641" s="10">
        <v>9403.17</v>
      </c>
      <c r="T3641" s="4">
        <f>Table2[Profit]/Table2[Sales]</f>
        <v>5.9789218678467877E-2</v>
      </c>
      <c r="U3641" t="s">
        <v>38</v>
      </c>
    </row>
    <row r="3642" spans="1:21" x14ac:dyDescent="0.35">
      <c r="A3642">
        <v>13887</v>
      </c>
      <c r="B3642" s="1">
        <v>45670</v>
      </c>
      <c r="C3642" s="2">
        <f>YEAR(Table2[Order Date])</f>
        <v>2025</v>
      </c>
      <c r="D3642" s="2" t="str">
        <f>TEXT(Table2[Order Date],"mmm")</f>
        <v>Jan</v>
      </c>
      <c r="E3642" t="s">
        <v>7059</v>
      </c>
      <c r="F3642" t="s">
        <v>15</v>
      </c>
      <c r="G3642" t="s">
        <v>16</v>
      </c>
      <c r="H3642" t="str">
        <f>VLOOKUP(Table2[[#This Row],[City]], Table46[], 2, FALSE)</f>
        <v>Karnataka</v>
      </c>
      <c r="I3642" t="s">
        <v>96</v>
      </c>
      <c r="J3642" t="s">
        <v>214</v>
      </c>
      <c r="K3642" t="s">
        <v>7060</v>
      </c>
      <c r="L3642" s="2">
        <v>3</v>
      </c>
      <c r="M3642" s="11">
        <v>71731</v>
      </c>
      <c r="N3642" s="6">
        <v>20</v>
      </c>
      <c r="O3642" s="4">
        <f>Table2[[#This Row],[Discount]]/100</f>
        <v>0.2</v>
      </c>
      <c r="P3642" s="4" t="str">
        <f>IF(Table2[[#This Row],[Discount%]]=0,"No Discount",
IF(Table2[[#This Row],[Discount%]]&lt;=0.1,"Medium Discount",
IF(Table2[[#This Row],[Discount%]]&lt;=0.2,"High Discount")))</f>
        <v>High Discount</v>
      </c>
      <c r="Q3642" s="9">
        <f>(Table2[Unit_Price]*Table2[Quantity])*(Table2[Discount]/100)</f>
        <v>43038.600000000006</v>
      </c>
      <c r="R3642" s="10">
        <v>172154.4</v>
      </c>
      <c r="S3642" s="10">
        <v>22626.59</v>
      </c>
      <c r="T3642" s="4">
        <f>Table2[Profit]/Table2[Sales]</f>
        <v>0.13143195875330518</v>
      </c>
      <c r="U3642" t="s">
        <v>38</v>
      </c>
    </row>
    <row r="3643" spans="1:21" x14ac:dyDescent="0.35">
      <c r="A3643">
        <v>13888</v>
      </c>
      <c r="B3643" s="1">
        <v>45417</v>
      </c>
      <c r="C3643" s="2">
        <f>YEAR(Table2[Order Date])</f>
        <v>2024</v>
      </c>
      <c r="D3643" s="2" t="str">
        <f>TEXT(Table2[Order Date],"mmm")</f>
        <v>May</v>
      </c>
      <c r="E3643" t="s">
        <v>7061</v>
      </c>
      <c r="F3643" t="s">
        <v>40</v>
      </c>
      <c r="G3643" t="s">
        <v>50</v>
      </c>
      <c r="H3643" t="str">
        <f>VLOOKUP(Table2[[#This Row],[City]], Table46[], 2, FALSE)</f>
        <v>Maharashtra</v>
      </c>
      <c r="I3643" t="s">
        <v>17</v>
      </c>
      <c r="J3643" t="s">
        <v>111</v>
      </c>
      <c r="K3643" t="s">
        <v>7062</v>
      </c>
      <c r="L3643" s="2">
        <v>1</v>
      </c>
      <c r="M3643" s="11">
        <v>24773</v>
      </c>
      <c r="N3643" s="6">
        <v>15</v>
      </c>
      <c r="O3643" s="4">
        <f>Table2[[#This Row],[Discount]]/100</f>
        <v>0.15</v>
      </c>
      <c r="P3643" s="4" t="str">
        <f>IF(Table2[[#This Row],[Discount%]]=0,"No Discount",
IF(Table2[[#This Row],[Discount%]]&lt;=0.1,"Medium Discount",
IF(Table2[[#This Row],[Discount%]]&lt;=0.2,"High Discount")))</f>
        <v>High Discount</v>
      </c>
      <c r="Q3643" s="9">
        <f>(Table2[Unit_Price]*Table2[Quantity])*(Table2[Discount]/100)</f>
        <v>3715.95</v>
      </c>
      <c r="R3643" s="10">
        <v>21057.05</v>
      </c>
      <c r="S3643" s="10">
        <v>1398.89</v>
      </c>
      <c r="T3643" s="4">
        <f>Table2[Profit]/Table2[Sales]</f>
        <v>6.6433332304382628E-2</v>
      </c>
      <c r="U3643" t="s">
        <v>83</v>
      </c>
    </row>
    <row r="3644" spans="1:21" x14ac:dyDescent="0.35">
      <c r="A3644">
        <v>13889</v>
      </c>
      <c r="B3644" s="1">
        <v>45715</v>
      </c>
      <c r="C3644" s="2">
        <f>YEAR(Table2[Order Date])</f>
        <v>2025</v>
      </c>
      <c r="D3644" s="2" t="str">
        <f>TEXT(Table2[Order Date],"mmm")</f>
        <v>Feb</v>
      </c>
      <c r="E3644" t="s">
        <v>7063</v>
      </c>
      <c r="F3644" t="s">
        <v>40</v>
      </c>
      <c r="G3644" t="s">
        <v>41</v>
      </c>
      <c r="H3644" t="str">
        <f>VLOOKUP(Table2[[#This Row],[City]], Table46[], 2, FALSE)</f>
        <v>Maharashtra</v>
      </c>
      <c r="I3644" t="s">
        <v>42</v>
      </c>
      <c r="J3644" t="s">
        <v>51</v>
      </c>
      <c r="K3644" t="s">
        <v>6855</v>
      </c>
      <c r="L3644" s="2">
        <v>2</v>
      </c>
      <c r="M3644" s="11">
        <v>56585</v>
      </c>
      <c r="N3644" s="6">
        <v>15</v>
      </c>
      <c r="O3644" s="4">
        <f>Table2[[#This Row],[Discount]]/100</f>
        <v>0.15</v>
      </c>
      <c r="P3644" s="4" t="str">
        <f>IF(Table2[[#This Row],[Discount%]]=0,"No Discount",
IF(Table2[[#This Row],[Discount%]]&lt;=0.1,"Medium Discount",
IF(Table2[[#This Row],[Discount%]]&lt;=0.2,"High Discount")))</f>
        <v>High Discount</v>
      </c>
      <c r="Q3644" s="9">
        <f>(Table2[Unit_Price]*Table2[Quantity])*(Table2[Discount]/100)</f>
        <v>16975.5</v>
      </c>
      <c r="R3644" s="10">
        <v>96194.5</v>
      </c>
      <c r="S3644" s="10">
        <v>11679.89</v>
      </c>
      <c r="T3644" s="4">
        <f>Table2[Profit]/Table2[Sales]</f>
        <v>0.12141951982701712</v>
      </c>
      <c r="U3644" t="s">
        <v>33</v>
      </c>
    </row>
    <row r="3645" spans="1:21" x14ac:dyDescent="0.35">
      <c r="A3645">
        <v>13890</v>
      </c>
      <c r="B3645" s="1">
        <v>45273</v>
      </c>
      <c r="C3645" s="2">
        <f>YEAR(Table2[Order Date])</f>
        <v>2023</v>
      </c>
      <c r="D3645" s="2" t="str">
        <f>TEXT(Table2[Order Date],"mmm")</f>
        <v>Dec</v>
      </c>
      <c r="E3645" t="s">
        <v>7064</v>
      </c>
      <c r="F3645" t="s">
        <v>28</v>
      </c>
      <c r="G3645" t="s">
        <v>35</v>
      </c>
      <c r="H3645" t="str">
        <f>VLOOKUP(Table2[[#This Row],[City]], Table46[], 2, FALSE)</f>
        <v>West Bengal</v>
      </c>
      <c r="I3645" t="s">
        <v>42</v>
      </c>
      <c r="J3645" t="s">
        <v>51</v>
      </c>
      <c r="K3645" t="s">
        <v>7065</v>
      </c>
      <c r="L3645" s="2">
        <v>5</v>
      </c>
      <c r="M3645" s="11">
        <v>11280</v>
      </c>
      <c r="N3645" s="6">
        <v>5</v>
      </c>
      <c r="O3645" s="4">
        <f>Table2[[#This Row],[Discount]]/100</f>
        <v>0.05</v>
      </c>
      <c r="P3645" s="4" t="str">
        <f>IF(Table2[[#This Row],[Discount%]]=0,"No Discount",
IF(Table2[[#This Row],[Discount%]]&lt;=0.1,"Medium Discount",
IF(Table2[[#This Row],[Discount%]]&lt;=0.2,"High Discount")))</f>
        <v>Medium Discount</v>
      </c>
      <c r="Q3645" s="9">
        <f>(Table2[Unit_Price]*Table2[Quantity])*(Table2[Discount]/100)</f>
        <v>2820</v>
      </c>
      <c r="R3645" s="10">
        <v>53580</v>
      </c>
      <c r="S3645" s="10">
        <v>7884.03</v>
      </c>
      <c r="T3645" s="4">
        <f>Table2[Profit]/Table2[Sales]</f>
        <v>0.14714501679731243</v>
      </c>
      <c r="U3645" t="s">
        <v>83</v>
      </c>
    </row>
    <row r="3646" spans="1:21" x14ac:dyDescent="0.35">
      <c r="A3646">
        <v>13891</v>
      </c>
      <c r="B3646" s="1">
        <v>45549</v>
      </c>
      <c r="C3646" s="2">
        <f>YEAR(Table2[Order Date])</f>
        <v>2024</v>
      </c>
      <c r="D3646" s="2" t="str">
        <f>TEXT(Table2[Order Date],"mmm")</f>
        <v>Sep</v>
      </c>
      <c r="E3646" t="s">
        <v>7066</v>
      </c>
      <c r="F3646" t="s">
        <v>22</v>
      </c>
      <c r="G3646" t="s">
        <v>167</v>
      </c>
      <c r="H3646" t="str">
        <f>VLOOKUP(Table2[[#This Row],[City]], Table46[], 2, FALSE)</f>
        <v>Punjab</v>
      </c>
      <c r="I3646" t="s">
        <v>96</v>
      </c>
      <c r="J3646" t="s">
        <v>214</v>
      </c>
      <c r="K3646" t="s">
        <v>7067</v>
      </c>
      <c r="L3646" s="2">
        <v>5</v>
      </c>
      <c r="M3646" s="11">
        <v>58166</v>
      </c>
      <c r="N3646" s="6">
        <v>5</v>
      </c>
      <c r="O3646" s="4">
        <f>Table2[[#This Row],[Discount]]/100</f>
        <v>0.05</v>
      </c>
      <c r="P3646" s="4" t="str">
        <f>IF(Table2[[#This Row],[Discount%]]=0,"No Discount",
IF(Table2[[#This Row],[Discount%]]&lt;=0.1,"Medium Discount",
IF(Table2[[#This Row],[Discount%]]&lt;=0.2,"High Discount")))</f>
        <v>Medium Discount</v>
      </c>
      <c r="Q3646" s="9">
        <f>(Table2[Unit_Price]*Table2[Quantity])*(Table2[Discount]/100)</f>
        <v>14541.5</v>
      </c>
      <c r="R3646" s="10">
        <v>276288.5</v>
      </c>
      <c r="S3646" s="10">
        <v>50119.67</v>
      </c>
      <c r="T3646" s="4">
        <f>Table2[Profit]/Table2[Sales]</f>
        <v>0.18140338812509388</v>
      </c>
      <c r="U3646" t="s">
        <v>38</v>
      </c>
    </row>
    <row r="3647" spans="1:21" x14ac:dyDescent="0.35">
      <c r="A3647">
        <v>13892</v>
      </c>
      <c r="B3647" s="1">
        <v>45779</v>
      </c>
      <c r="C3647" s="2">
        <f>YEAR(Table2[Order Date])</f>
        <v>2025</v>
      </c>
      <c r="D3647" s="2" t="str">
        <f>TEXT(Table2[Order Date],"mmm")</f>
        <v>May</v>
      </c>
      <c r="E3647" t="s">
        <v>7068</v>
      </c>
      <c r="F3647" t="s">
        <v>28</v>
      </c>
      <c r="G3647" t="s">
        <v>35</v>
      </c>
      <c r="H3647" t="str">
        <f>VLOOKUP(Table2[[#This Row],[City]], Table46[], 2, FALSE)</f>
        <v>West Bengal</v>
      </c>
      <c r="I3647" t="s">
        <v>42</v>
      </c>
      <c r="J3647" t="s">
        <v>446</v>
      </c>
      <c r="K3647" t="s">
        <v>607</v>
      </c>
      <c r="L3647" s="2">
        <v>1</v>
      </c>
      <c r="M3647" s="11">
        <v>10427</v>
      </c>
      <c r="N3647" s="6">
        <v>10</v>
      </c>
      <c r="O3647" s="4">
        <f>Table2[[#This Row],[Discount]]/100</f>
        <v>0.1</v>
      </c>
      <c r="P3647" s="4" t="str">
        <f>IF(Table2[[#This Row],[Discount%]]=0,"No Discount",
IF(Table2[[#This Row],[Discount%]]&lt;=0.1,"Medium Discount",
IF(Table2[[#This Row],[Discount%]]&lt;=0.2,"High Discount")))</f>
        <v>Medium Discount</v>
      </c>
      <c r="Q3647" s="9">
        <f>(Table2[Unit_Price]*Table2[Quantity])*(Table2[Discount]/100)</f>
        <v>1042.7</v>
      </c>
      <c r="R3647" s="10">
        <v>9384.2999999999993</v>
      </c>
      <c r="S3647" s="10">
        <v>925.1</v>
      </c>
      <c r="T3647" s="4">
        <f>Table2[Profit]/Table2[Sales]</f>
        <v>9.8579542427245509E-2</v>
      </c>
      <c r="U3647" t="s">
        <v>72</v>
      </c>
    </row>
    <row r="3648" spans="1:21" x14ac:dyDescent="0.35">
      <c r="A3648">
        <v>13893</v>
      </c>
      <c r="B3648" s="1">
        <v>45719</v>
      </c>
      <c r="C3648" s="2">
        <f>YEAR(Table2[Order Date])</f>
        <v>2025</v>
      </c>
      <c r="D3648" s="2" t="str">
        <f>TEXT(Table2[Order Date],"mmm")</f>
        <v>Mar</v>
      </c>
      <c r="E3648" t="s">
        <v>7069</v>
      </c>
      <c r="F3648" t="s">
        <v>22</v>
      </c>
      <c r="G3648" t="s">
        <v>58</v>
      </c>
      <c r="H3648" t="str">
        <f>VLOOKUP(Table2[[#This Row],[City]], Table46[], 2, FALSE)</f>
        <v>Rajashtan</v>
      </c>
      <c r="I3648" t="s">
        <v>75</v>
      </c>
      <c r="J3648" t="s">
        <v>240</v>
      </c>
      <c r="K3648" t="s">
        <v>7070</v>
      </c>
      <c r="L3648" s="2">
        <v>4</v>
      </c>
      <c r="M3648" s="11">
        <v>50788</v>
      </c>
      <c r="N3648" s="6">
        <v>20</v>
      </c>
      <c r="O3648" s="4">
        <f>Table2[[#This Row],[Discount]]/100</f>
        <v>0.2</v>
      </c>
      <c r="P3648" s="4" t="str">
        <f>IF(Table2[[#This Row],[Discount%]]=0,"No Discount",
IF(Table2[[#This Row],[Discount%]]&lt;=0.1,"Medium Discount",
IF(Table2[[#This Row],[Discount%]]&lt;=0.2,"High Discount")))</f>
        <v>High Discount</v>
      </c>
      <c r="Q3648" s="9">
        <f>(Table2[Unit_Price]*Table2[Quantity])*(Table2[Discount]/100)</f>
        <v>40630.400000000001</v>
      </c>
      <c r="R3648" s="10">
        <v>162521.60000000001</v>
      </c>
      <c r="S3648" s="10">
        <v>20075.009999999998</v>
      </c>
      <c r="T3648" s="4">
        <f>Table2[Profit]/Table2[Sales]</f>
        <v>0.12352210413877292</v>
      </c>
      <c r="U3648" t="s">
        <v>38</v>
      </c>
    </row>
    <row r="3649" spans="1:21" x14ac:dyDescent="0.35">
      <c r="A3649">
        <v>13894</v>
      </c>
      <c r="B3649" s="1">
        <v>45751</v>
      </c>
      <c r="C3649" s="2">
        <f>YEAR(Table2[Order Date])</f>
        <v>2025</v>
      </c>
      <c r="D3649" s="2" t="str">
        <f>TEXT(Table2[Order Date],"mmm")</f>
        <v>Apr</v>
      </c>
      <c r="E3649" t="s">
        <v>7071</v>
      </c>
      <c r="F3649" t="s">
        <v>22</v>
      </c>
      <c r="G3649" t="s">
        <v>58</v>
      </c>
      <c r="H3649" t="str">
        <f>VLOOKUP(Table2[[#This Row],[City]], Table46[], 2, FALSE)</f>
        <v>Rajashtan</v>
      </c>
      <c r="I3649" t="s">
        <v>42</v>
      </c>
      <c r="J3649" t="s">
        <v>43</v>
      </c>
      <c r="K3649" t="s">
        <v>3840</v>
      </c>
      <c r="L3649" s="2">
        <v>5</v>
      </c>
      <c r="M3649" s="11">
        <v>9032</v>
      </c>
      <c r="N3649" s="6">
        <v>5</v>
      </c>
      <c r="O3649" s="4">
        <f>Table2[[#This Row],[Discount]]/100</f>
        <v>0.05</v>
      </c>
      <c r="P3649" s="4" t="str">
        <f>IF(Table2[[#This Row],[Discount%]]=0,"No Discount",
IF(Table2[[#This Row],[Discount%]]&lt;=0.1,"Medium Discount",
IF(Table2[[#This Row],[Discount%]]&lt;=0.2,"High Discount")))</f>
        <v>Medium Discount</v>
      </c>
      <c r="Q3649" s="9">
        <f>(Table2[Unit_Price]*Table2[Quantity])*(Table2[Discount]/100)</f>
        <v>2258</v>
      </c>
      <c r="R3649" s="10">
        <v>42902</v>
      </c>
      <c r="S3649" s="10">
        <v>9026.75</v>
      </c>
      <c r="T3649" s="4">
        <f>Table2[Profit]/Table2[Sales]</f>
        <v>0.21040394387208056</v>
      </c>
      <c r="U3649" t="s">
        <v>83</v>
      </c>
    </row>
    <row r="3650" spans="1:21" x14ac:dyDescent="0.35">
      <c r="A3650">
        <v>13896</v>
      </c>
      <c r="B3650" s="1">
        <v>45348</v>
      </c>
      <c r="C3650" s="2">
        <f>YEAR(Table2[Order Date])</f>
        <v>2024</v>
      </c>
      <c r="D3650" s="2" t="str">
        <f>TEXT(Table2[Order Date],"mmm")</f>
        <v>Feb</v>
      </c>
      <c r="E3650" t="s">
        <v>7074</v>
      </c>
      <c r="F3650" t="s">
        <v>40</v>
      </c>
      <c r="G3650" t="s">
        <v>62</v>
      </c>
      <c r="H3650" t="str">
        <f>VLOOKUP(Table2[[#This Row],[City]], Table46[], 2, FALSE)</f>
        <v>Goa</v>
      </c>
      <c r="I3650" t="s">
        <v>96</v>
      </c>
      <c r="J3650" t="s">
        <v>214</v>
      </c>
      <c r="K3650" t="s">
        <v>895</v>
      </c>
      <c r="L3650" s="2">
        <v>5</v>
      </c>
      <c r="M3650" s="11">
        <v>18823</v>
      </c>
      <c r="N3650" s="6">
        <v>5</v>
      </c>
      <c r="O3650" s="4">
        <f>Table2[[#This Row],[Discount]]/100</f>
        <v>0.05</v>
      </c>
      <c r="P3650" s="4" t="str">
        <f>IF(Table2[[#This Row],[Discount%]]=0,"No Discount",
IF(Table2[[#This Row],[Discount%]]&lt;=0.1,"Medium Discount",
IF(Table2[[#This Row],[Discount%]]&lt;=0.2,"High Discount")))</f>
        <v>Medium Discount</v>
      </c>
      <c r="Q3650" s="9">
        <f>(Table2[Unit_Price]*Table2[Quantity])*(Table2[Discount]/100)</f>
        <v>4705.75</v>
      </c>
      <c r="R3650" s="10">
        <v>89409.25</v>
      </c>
      <c r="S3650" s="10">
        <v>7859.92</v>
      </c>
      <c r="T3650" s="4">
        <f>Table2[Profit]/Table2[Sales]</f>
        <v>8.7909472453912771E-2</v>
      </c>
      <c r="U3650" t="s">
        <v>33</v>
      </c>
    </row>
    <row r="3651" spans="1:21" x14ac:dyDescent="0.35">
      <c r="A3651">
        <v>13897</v>
      </c>
      <c r="B3651" s="1">
        <v>45880</v>
      </c>
      <c r="C3651" s="2">
        <f>YEAR(Table2[Order Date])</f>
        <v>2025</v>
      </c>
      <c r="D3651" s="2" t="str">
        <f>TEXT(Table2[Order Date],"mmm")</f>
        <v>Aug</v>
      </c>
      <c r="E3651" t="s">
        <v>7075</v>
      </c>
      <c r="F3651" t="s">
        <v>15</v>
      </c>
      <c r="G3651" t="s">
        <v>93</v>
      </c>
      <c r="H3651" t="str">
        <f>VLOOKUP(Table2[[#This Row],[City]], Table46[], 2, FALSE)</f>
        <v>Tamil Nadu</v>
      </c>
      <c r="I3651" t="s">
        <v>86</v>
      </c>
      <c r="J3651" t="s">
        <v>118</v>
      </c>
      <c r="K3651" t="s">
        <v>7076</v>
      </c>
      <c r="L3651" s="2">
        <v>3</v>
      </c>
      <c r="M3651" s="11">
        <v>9491</v>
      </c>
      <c r="N3651" s="6">
        <v>20</v>
      </c>
      <c r="O3651" s="4">
        <f>Table2[[#This Row],[Discount]]/100</f>
        <v>0.2</v>
      </c>
      <c r="P3651" s="4" t="str">
        <f>IF(Table2[[#This Row],[Discount%]]=0,"No Discount",
IF(Table2[[#This Row],[Discount%]]&lt;=0.1,"Medium Discount",
IF(Table2[[#This Row],[Discount%]]&lt;=0.2,"High Discount")))</f>
        <v>High Discount</v>
      </c>
      <c r="Q3651" s="9">
        <f>(Table2[Unit_Price]*Table2[Quantity])*(Table2[Discount]/100)</f>
        <v>5694.6</v>
      </c>
      <c r="R3651" s="10">
        <v>22778.400000000001</v>
      </c>
      <c r="S3651" s="10">
        <v>1824.18</v>
      </c>
      <c r="T3651" s="4">
        <f>Table2[Profit]/Table2[Sales]</f>
        <v>8.0083763565483093E-2</v>
      </c>
      <c r="U3651" t="s">
        <v>83</v>
      </c>
    </row>
    <row r="3652" spans="1:21" x14ac:dyDescent="0.35">
      <c r="A3652">
        <v>13899</v>
      </c>
      <c r="B3652" s="1">
        <v>45738</v>
      </c>
      <c r="C3652" s="2">
        <f>YEAR(Table2[Order Date])</f>
        <v>2025</v>
      </c>
      <c r="D3652" s="2" t="str">
        <f>TEXT(Table2[Order Date],"mmm")</f>
        <v>Mar</v>
      </c>
      <c r="E3652" t="s">
        <v>7079</v>
      </c>
      <c r="F3652" t="s">
        <v>15</v>
      </c>
      <c r="G3652" t="s">
        <v>16</v>
      </c>
      <c r="H3652" t="str">
        <f>VLOOKUP(Table2[[#This Row],[City]], Table46[], 2, FALSE)</f>
        <v>Karnataka</v>
      </c>
      <c r="I3652" t="s">
        <v>24</v>
      </c>
      <c r="J3652" t="s">
        <v>133</v>
      </c>
      <c r="K3652" t="s">
        <v>1709</v>
      </c>
      <c r="L3652" s="2">
        <v>2</v>
      </c>
      <c r="M3652" s="11">
        <v>43254</v>
      </c>
      <c r="N3652" s="6">
        <v>0</v>
      </c>
      <c r="O3652" s="4">
        <f>Table2[[#This Row],[Discount]]/100</f>
        <v>0</v>
      </c>
      <c r="P3652" s="4" t="str">
        <f>IF(Table2[[#This Row],[Discount%]]=0,"No Discount",
IF(Table2[[#This Row],[Discount%]]&lt;=0.1,"Medium Discount",
IF(Table2[[#This Row],[Discount%]]&lt;=0.2,"High Discount")))</f>
        <v>No Discount</v>
      </c>
      <c r="Q3652" s="9">
        <f>(Table2[Unit_Price]*Table2[Quantity])*(Table2[Discount]/100)</f>
        <v>0</v>
      </c>
      <c r="R3652" s="10">
        <v>86508</v>
      </c>
      <c r="S3652" s="10">
        <v>8647.31</v>
      </c>
      <c r="T3652" s="4">
        <f>Table2[Profit]/Table2[Sales]</f>
        <v>9.9959656910343545E-2</v>
      </c>
      <c r="U3652" t="s">
        <v>83</v>
      </c>
    </row>
    <row r="3653" spans="1:21" x14ac:dyDescent="0.35">
      <c r="A3653">
        <v>13900</v>
      </c>
      <c r="B3653" s="1">
        <v>45314</v>
      </c>
      <c r="C3653" s="2">
        <f>YEAR(Table2[Order Date])</f>
        <v>2024</v>
      </c>
      <c r="D3653" s="2" t="str">
        <f>TEXT(Table2[Order Date],"mmm")</f>
        <v>Jan</v>
      </c>
      <c r="E3653" t="s">
        <v>7080</v>
      </c>
      <c r="F3653" t="s">
        <v>28</v>
      </c>
      <c r="G3653" t="s">
        <v>144</v>
      </c>
      <c r="H3653" t="str">
        <f>VLOOKUP(Table2[[#This Row],[City]], Table46[], 2, FALSE)</f>
        <v>Assam</v>
      </c>
      <c r="I3653" t="s">
        <v>96</v>
      </c>
      <c r="J3653" t="s">
        <v>214</v>
      </c>
      <c r="K3653" t="s">
        <v>4543</v>
      </c>
      <c r="L3653" s="2">
        <v>4</v>
      </c>
      <c r="M3653" s="11">
        <v>46404</v>
      </c>
      <c r="N3653" s="6">
        <v>10</v>
      </c>
      <c r="O3653" s="4">
        <f>Table2[[#This Row],[Discount]]/100</f>
        <v>0.1</v>
      </c>
      <c r="P3653" s="4" t="str">
        <f>IF(Table2[[#This Row],[Discount%]]=0,"No Discount",
IF(Table2[[#This Row],[Discount%]]&lt;=0.1,"Medium Discount",
IF(Table2[[#This Row],[Discount%]]&lt;=0.2,"High Discount")))</f>
        <v>Medium Discount</v>
      </c>
      <c r="Q3653" s="9">
        <f>(Table2[Unit_Price]*Table2[Quantity])*(Table2[Discount]/100)</f>
        <v>18561.600000000002</v>
      </c>
      <c r="R3653" s="10">
        <v>167054.39999999999</v>
      </c>
      <c r="S3653" s="10">
        <v>18374.62</v>
      </c>
      <c r="T3653" s="4">
        <f>Table2[Profit]/Table2[Sales]</f>
        <v>0.10999183499506747</v>
      </c>
      <c r="U3653" t="s">
        <v>83</v>
      </c>
    </row>
    <row r="3654" spans="1:21" x14ac:dyDescent="0.35">
      <c r="A3654">
        <v>13901</v>
      </c>
      <c r="B3654" s="1">
        <v>45800</v>
      </c>
      <c r="C3654" s="2">
        <f>YEAR(Table2[Order Date])</f>
        <v>2025</v>
      </c>
      <c r="D3654" s="2" t="str">
        <f>TEXT(Table2[Order Date],"mmm")</f>
        <v>May</v>
      </c>
      <c r="E3654" t="s">
        <v>7081</v>
      </c>
      <c r="F3654" t="s">
        <v>15</v>
      </c>
      <c r="G3654" t="s">
        <v>174</v>
      </c>
      <c r="H3654" t="str">
        <f>VLOOKUP(Table2[[#This Row],[City]], Table46[], 2, FALSE)</f>
        <v>Tamil Nadu</v>
      </c>
      <c r="I3654" t="s">
        <v>75</v>
      </c>
      <c r="J3654" t="s">
        <v>240</v>
      </c>
      <c r="K3654" t="s">
        <v>7082</v>
      </c>
      <c r="L3654" s="2">
        <v>1</v>
      </c>
      <c r="M3654" s="11">
        <v>73953</v>
      </c>
      <c r="N3654" s="6">
        <v>15</v>
      </c>
      <c r="O3654" s="4">
        <f>Table2[[#This Row],[Discount]]/100</f>
        <v>0.15</v>
      </c>
      <c r="P3654" s="4" t="str">
        <f>IF(Table2[[#This Row],[Discount%]]=0,"No Discount",
IF(Table2[[#This Row],[Discount%]]&lt;=0.1,"Medium Discount",
IF(Table2[[#This Row],[Discount%]]&lt;=0.2,"High Discount")))</f>
        <v>High Discount</v>
      </c>
      <c r="Q3654" s="9">
        <f>(Table2[Unit_Price]*Table2[Quantity])*(Table2[Discount]/100)</f>
        <v>11092.949999999999</v>
      </c>
      <c r="R3654" s="10">
        <v>62860.05</v>
      </c>
      <c r="S3654" s="10">
        <v>13813.12</v>
      </c>
      <c r="T3654" s="4">
        <f>Table2[Profit]/Table2[Sales]</f>
        <v>0.21974401865731891</v>
      </c>
      <c r="U3654" t="s">
        <v>38</v>
      </c>
    </row>
    <row r="3655" spans="1:21" x14ac:dyDescent="0.35">
      <c r="A3655">
        <v>13902</v>
      </c>
      <c r="B3655" s="1">
        <v>45512</v>
      </c>
      <c r="C3655" s="2">
        <f>YEAR(Table2[Order Date])</f>
        <v>2024</v>
      </c>
      <c r="D3655" s="2" t="str">
        <f>TEXT(Table2[Order Date],"mmm")</f>
        <v>Aug</v>
      </c>
      <c r="E3655" t="s">
        <v>7083</v>
      </c>
      <c r="F3655" t="s">
        <v>28</v>
      </c>
      <c r="G3655" t="s">
        <v>144</v>
      </c>
      <c r="H3655" t="str">
        <f>VLOOKUP(Table2[[#This Row],[City]], Table46[], 2, FALSE)</f>
        <v>Assam</v>
      </c>
      <c r="I3655" t="s">
        <v>17</v>
      </c>
      <c r="J3655" t="s">
        <v>100</v>
      </c>
      <c r="K3655" t="s">
        <v>2170</v>
      </c>
      <c r="L3655" s="2">
        <v>1</v>
      </c>
      <c r="M3655" s="11">
        <v>40421</v>
      </c>
      <c r="N3655" s="6">
        <v>10</v>
      </c>
      <c r="O3655" s="4">
        <f>Table2[[#This Row],[Discount]]/100</f>
        <v>0.1</v>
      </c>
      <c r="P3655" s="4" t="str">
        <f>IF(Table2[[#This Row],[Discount%]]=0,"No Discount",
IF(Table2[[#This Row],[Discount%]]&lt;=0.1,"Medium Discount",
IF(Table2[[#This Row],[Discount%]]&lt;=0.2,"High Discount")))</f>
        <v>Medium Discount</v>
      </c>
      <c r="Q3655" s="9">
        <f>(Table2[Unit_Price]*Table2[Quantity])*(Table2[Discount]/100)</f>
        <v>4042.1000000000004</v>
      </c>
      <c r="R3655" s="10">
        <v>36378.9</v>
      </c>
      <c r="S3655" s="10">
        <v>8474.64</v>
      </c>
      <c r="T3655" s="4">
        <f>Table2[Profit]/Table2[Sales]</f>
        <v>0.23295481721547379</v>
      </c>
      <c r="U3655" t="s">
        <v>38</v>
      </c>
    </row>
    <row r="3656" spans="1:21" x14ac:dyDescent="0.35">
      <c r="A3656">
        <v>13903</v>
      </c>
      <c r="B3656" s="1">
        <v>45669</v>
      </c>
      <c r="C3656" s="2">
        <f>YEAR(Table2[Order Date])</f>
        <v>2025</v>
      </c>
      <c r="D3656" s="2" t="str">
        <f>TEXT(Table2[Order Date],"mmm")</f>
        <v>Jan</v>
      </c>
      <c r="E3656" t="s">
        <v>7084</v>
      </c>
      <c r="F3656" t="s">
        <v>22</v>
      </c>
      <c r="G3656" t="s">
        <v>167</v>
      </c>
      <c r="H3656" t="str">
        <f>VLOOKUP(Table2[[#This Row],[City]], Table46[], 2, FALSE)</f>
        <v>Punjab</v>
      </c>
      <c r="I3656" t="s">
        <v>96</v>
      </c>
      <c r="J3656" t="s">
        <v>156</v>
      </c>
      <c r="K3656" t="s">
        <v>7085</v>
      </c>
      <c r="L3656" s="2">
        <v>4</v>
      </c>
      <c r="M3656" s="11">
        <v>44152</v>
      </c>
      <c r="N3656" s="6">
        <v>0</v>
      </c>
      <c r="O3656" s="4">
        <f>Table2[[#This Row],[Discount]]/100</f>
        <v>0</v>
      </c>
      <c r="P3656" s="4" t="str">
        <f>IF(Table2[[#This Row],[Discount%]]=0,"No Discount",
IF(Table2[[#This Row],[Discount%]]&lt;=0.1,"Medium Discount",
IF(Table2[[#This Row],[Discount%]]&lt;=0.2,"High Discount")))</f>
        <v>No Discount</v>
      </c>
      <c r="Q3656" s="9">
        <f>(Table2[Unit_Price]*Table2[Quantity])*(Table2[Discount]/100)</f>
        <v>0</v>
      </c>
      <c r="R3656" s="10">
        <v>176608</v>
      </c>
      <c r="S3656" s="10">
        <v>37699.47</v>
      </c>
      <c r="T3656" s="4">
        <f>Table2[Profit]/Table2[Sales]</f>
        <v>0.21346411261098025</v>
      </c>
      <c r="U3656" t="s">
        <v>83</v>
      </c>
    </row>
    <row r="3657" spans="1:21" x14ac:dyDescent="0.35">
      <c r="A3657">
        <v>13904</v>
      </c>
      <c r="B3657" s="1">
        <v>45839</v>
      </c>
      <c r="C3657" s="2">
        <f>YEAR(Table2[Order Date])</f>
        <v>2025</v>
      </c>
      <c r="D3657" s="2" t="str">
        <f>TEXT(Table2[Order Date],"mmm")</f>
        <v>Jul</v>
      </c>
      <c r="E3657" t="s">
        <v>7086</v>
      </c>
      <c r="F3657" t="s">
        <v>15</v>
      </c>
      <c r="G3657" t="s">
        <v>93</v>
      </c>
      <c r="H3657" t="str">
        <f>VLOOKUP(Table2[[#This Row],[City]], Table46[], 2, FALSE)</f>
        <v>Tamil Nadu</v>
      </c>
      <c r="I3657" t="s">
        <v>96</v>
      </c>
      <c r="J3657" t="s">
        <v>183</v>
      </c>
      <c r="K3657" t="s">
        <v>7087</v>
      </c>
      <c r="L3657" s="2">
        <v>2</v>
      </c>
      <c r="M3657" s="11">
        <v>74506</v>
      </c>
      <c r="N3657" s="6">
        <v>0</v>
      </c>
      <c r="O3657" s="4">
        <f>Table2[[#This Row],[Discount]]/100</f>
        <v>0</v>
      </c>
      <c r="P3657" s="4" t="str">
        <f>IF(Table2[[#This Row],[Discount%]]=0,"No Discount",
IF(Table2[[#This Row],[Discount%]]&lt;=0.1,"Medium Discount",
IF(Table2[[#This Row],[Discount%]]&lt;=0.2,"High Discount")))</f>
        <v>No Discount</v>
      </c>
      <c r="Q3657" s="9">
        <f>(Table2[Unit_Price]*Table2[Quantity])*(Table2[Discount]/100)</f>
        <v>0</v>
      </c>
      <c r="R3657" s="10">
        <v>149012</v>
      </c>
      <c r="S3657" s="10">
        <v>23048.6</v>
      </c>
      <c r="T3657" s="4">
        <f>Table2[Profit]/Table2[Sales]</f>
        <v>0.15467613346576115</v>
      </c>
      <c r="U3657" t="s">
        <v>72</v>
      </c>
    </row>
    <row r="3658" spans="1:21" x14ac:dyDescent="0.35">
      <c r="A3658">
        <v>13905</v>
      </c>
      <c r="B3658" s="1">
        <v>45753</v>
      </c>
      <c r="C3658" s="2">
        <f>YEAR(Table2[Order Date])</f>
        <v>2025</v>
      </c>
      <c r="D3658" s="2" t="str">
        <f>TEXT(Table2[Order Date],"mmm")</f>
        <v>Apr</v>
      </c>
      <c r="E3658" t="s">
        <v>7088</v>
      </c>
      <c r="F3658" t="s">
        <v>15</v>
      </c>
      <c r="G3658" t="s">
        <v>16</v>
      </c>
      <c r="H3658" t="str">
        <f>VLOOKUP(Table2[[#This Row],[City]], Table46[], 2, FALSE)</f>
        <v>Karnataka</v>
      </c>
      <c r="I3658" t="s">
        <v>86</v>
      </c>
      <c r="J3658" t="s">
        <v>171</v>
      </c>
      <c r="K3658" t="s">
        <v>7089</v>
      </c>
      <c r="L3658" s="2">
        <v>1</v>
      </c>
      <c r="M3658" s="11">
        <v>19730</v>
      </c>
      <c r="N3658" s="6">
        <v>15</v>
      </c>
      <c r="O3658" s="4">
        <f>Table2[[#This Row],[Discount]]/100</f>
        <v>0.15</v>
      </c>
      <c r="P3658" s="4" t="str">
        <f>IF(Table2[[#This Row],[Discount%]]=0,"No Discount",
IF(Table2[[#This Row],[Discount%]]&lt;=0.1,"Medium Discount",
IF(Table2[[#This Row],[Discount%]]&lt;=0.2,"High Discount")))</f>
        <v>High Discount</v>
      </c>
      <c r="Q3658" s="9">
        <f>(Table2[Unit_Price]*Table2[Quantity])*(Table2[Discount]/100)</f>
        <v>2959.5</v>
      </c>
      <c r="R3658" s="10">
        <v>16770.5</v>
      </c>
      <c r="S3658" s="10">
        <v>3416.82</v>
      </c>
      <c r="T3658" s="4">
        <f>Table2[Profit]/Table2[Sales]</f>
        <v>0.20373990042038104</v>
      </c>
      <c r="U3658" t="s">
        <v>72</v>
      </c>
    </row>
    <row r="3659" spans="1:21" x14ac:dyDescent="0.35">
      <c r="A3659">
        <v>13906</v>
      </c>
      <c r="B3659" s="1">
        <v>45258</v>
      </c>
      <c r="C3659" s="2">
        <f>YEAR(Table2[Order Date])</f>
        <v>2023</v>
      </c>
      <c r="D3659" s="2" t="str">
        <f>TEXT(Table2[Order Date],"mmm")</f>
        <v>Nov</v>
      </c>
      <c r="E3659" t="s">
        <v>7090</v>
      </c>
      <c r="F3659" t="s">
        <v>15</v>
      </c>
      <c r="G3659" t="s">
        <v>147</v>
      </c>
      <c r="H3659" t="str">
        <f>VLOOKUP(Table2[[#This Row],[City]], Table46[], 2, FALSE)</f>
        <v>Kerala</v>
      </c>
      <c r="I3659" t="s">
        <v>75</v>
      </c>
      <c r="J3659" t="s">
        <v>204</v>
      </c>
      <c r="K3659" t="s">
        <v>6406</v>
      </c>
      <c r="L3659" s="2">
        <v>5</v>
      </c>
      <c r="M3659" s="11">
        <v>57236</v>
      </c>
      <c r="N3659" s="6">
        <v>20</v>
      </c>
      <c r="O3659" s="4">
        <f>Table2[[#This Row],[Discount]]/100</f>
        <v>0.2</v>
      </c>
      <c r="P3659" s="4" t="str">
        <f>IF(Table2[[#This Row],[Discount%]]=0,"No Discount",
IF(Table2[[#This Row],[Discount%]]&lt;=0.1,"Medium Discount",
IF(Table2[[#This Row],[Discount%]]&lt;=0.2,"High Discount")))</f>
        <v>High Discount</v>
      </c>
      <c r="Q3659" s="9">
        <f>(Table2[Unit_Price]*Table2[Quantity])*(Table2[Discount]/100)</f>
        <v>57236</v>
      </c>
      <c r="R3659" s="10">
        <v>228944</v>
      </c>
      <c r="S3659" s="10">
        <v>30219.42</v>
      </c>
      <c r="T3659" s="4">
        <f>Table2[Profit]/Table2[Sales]</f>
        <v>0.13199481095813823</v>
      </c>
      <c r="U3659" t="s">
        <v>83</v>
      </c>
    </row>
    <row r="3660" spans="1:21" x14ac:dyDescent="0.35">
      <c r="A3660">
        <v>13907</v>
      </c>
      <c r="B3660" s="1">
        <v>45658</v>
      </c>
      <c r="C3660" s="2">
        <f>YEAR(Table2[Order Date])</f>
        <v>2025</v>
      </c>
      <c r="D3660" s="2" t="str">
        <f>TEXT(Table2[Order Date],"mmm")</f>
        <v>Jan</v>
      </c>
      <c r="E3660" t="s">
        <v>7091</v>
      </c>
      <c r="F3660" t="s">
        <v>22</v>
      </c>
      <c r="G3660" t="s">
        <v>74</v>
      </c>
      <c r="H3660" t="str">
        <f>VLOOKUP(Table2[[#This Row],[City]], Table46[], 2, FALSE)</f>
        <v>Chandigarh</v>
      </c>
      <c r="I3660" t="s">
        <v>24</v>
      </c>
      <c r="J3660" t="s">
        <v>107</v>
      </c>
      <c r="K3660" t="s">
        <v>4439</v>
      </c>
      <c r="L3660" s="2">
        <v>4</v>
      </c>
      <c r="M3660" s="11">
        <v>28409</v>
      </c>
      <c r="N3660" s="6">
        <v>10</v>
      </c>
      <c r="O3660" s="4">
        <f>Table2[[#This Row],[Discount]]/100</f>
        <v>0.1</v>
      </c>
      <c r="P3660" s="4" t="str">
        <f>IF(Table2[[#This Row],[Discount%]]=0,"No Discount",
IF(Table2[[#This Row],[Discount%]]&lt;=0.1,"Medium Discount",
IF(Table2[[#This Row],[Discount%]]&lt;=0.2,"High Discount")))</f>
        <v>Medium Discount</v>
      </c>
      <c r="Q3660" s="9">
        <f>(Table2[Unit_Price]*Table2[Quantity])*(Table2[Discount]/100)</f>
        <v>11363.6</v>
      </c>
      <c r="R3660" s="10">
        <v>102272.4</v>
      </c>
      <c r="S3660" s="10">
        <v>6215.97</v>
      </c>
      <c r="T3660" s="4">
        <f>Table2[Profit]/Table2[Sales]</f>
        <v>6.0778567824750378E-2</v>
      </c>
      <c r="U3660" t="s">
        <v>83</v>
      </c>
    </row>
    <row r="3661" spans="1:21" x14ac:dyDescent="0.35">
      <c r="A3661">
        <v>13908</v>
      </c>
      <c r="B3661" s="1">
        <v>45618</v>
      </c>
      <c r="C3661" s="2">
        <f>YEAR(Table2[Order Date])</f>
        <v>2024</v>
      </c>
      <c r="D3661" s="2" t="str">
        <f>TEXT(Table2[Order Date],"mmm")</f>
        <v>Nov</v>
      </c>
      <c r="E3661" t="s">
        <v>7092</v>
      </c>
      <c r="F3661" t="s">
        <v>22</v>
      </c>
      <c r="G3661" t="s">
        <v>23</v>
      </c>
      <c r="H3661" t="str">
        <f>VLOOKUP(Table2[[#This Row],[City]], Table46[], 2, FALSE)</f>
        <v>Delhi</v>
      </c>
      <c r="I3661" t="s">
        <v>17</v>
      </c>
      <c r="J3661" t="s">
        <v>55</v>
      </c>
      <c r="K3661" t="s">
        <v>2042</v>
      </c>
      <c r="L3661" s="2">
        <v>4</v>
      </c>
      <c r="M3661" s="11">
        <v>11791</v>
      </c>
      <c r="N3661" s="6">
        <v>15</v>
      </c>
      <c r="O3661" s="4">
        <f>Table2[[#This Row],[Discount]]/100</f>
        <v>0.15</v>
      </c>
      <c r="P3661" s="4" t="str">
        <f>IF(Table2[[#This Row],[Discount%]]=0,"No Discount",
IF(Table2[[#This Row],[Discount%]]&lt;=0.1,"Medium Discount",
IF(Table2[[#This Row],[Discount%]]&lt;=0.2,"High Discount")))</f>
        <v>High Discount</v>
      </c>
      <c r="Q3661" s="9">
        <f>(Table2[Unit_Price]*Table2[Quantity])*(Table2[Discount]/100)</f>
        <v>7074.5999999999995</v>
      </c>
      <c r="R3661" s="10">
        <v>40089.4</v>
      </c>
      <c r="S3661" s="10">
        <v>8210.41</v>
      </c>
      <c r="T3661" s="4">
        <f>Table2[Profit]/Table2[Sales]</f>
        <v>0.20480251637589986</v>
      </c>
      <c r="U3661" t="s">
        <v>33</v>
      </c>
    </row>
    <row r="3662" spans="1:21" x14ac:dyDescent="0.35">
      <c r="A3662">
        <v>13909</v>
      </c>
      <c r="B3662" s="1">
        <v>45221</v>
      </c>
      <c r="C3662" s="2">
        <f>YEAR(Table2[Order Date])</f>
        <v>2023</v>
      </c>
      <c r="D3662" s="2" t="str">
        <f>TEXT(Table2[Order Date],"mmm")</f>
        <v>Oct</v>
      </c>
      <c r="E3662" t="s">
        <v>7093</v>
      </c>
      <c r="F3662" t="s">
        <v>22</v>
      </c>
      <c r="G3662" t="s">
        <v>58</v>
      </c>
      <c r="H3662" t="str">
        <f>VLOOKUP(Table2[[#This Row],[City]], Table46[], 2, FALSE)</f>
        <v>Rajashtan</v>
      </c>
      <c r="I3662" t="s">
        <v>69</v>
      </c>
      <c r="J3662" t="s">
        <v>123</v>
      </c>
      <c r="K3662" t="s">
        <v>7094</v>
      </c>
      <c r="L3662" s="2">
        <v>2</v>
      </c>
      <c r="M3662" s="11">
        <v>24666</v>
      </c>
      <c r="N3662" s="6">
        <v>0</v>
      </c>
      <c r="O3662" s="4">
        <f>Table2[[#This Row],[Discount]]/100</f>
        <v>0</v>
      </c>
      <c r="P3662" s="4" t="str">
        <f>IF(Table2[[#This Row],[Discount%]]=0,"No Discount",
IF(Table2[[#This Row],[Discount%]]&lt;=0.1,"Medium Discount",
IF(Table2[[#This Row],[Discount%]]&lt;=0.2,"High Discount")))</f>
        <v>No Discount</v>
      </c>
      <c r="Q3662" s="9">
        <f>(Table2[Unit_Price]*Table2[Quantity])*(Table2[Discount]/100)</f>
        <v>0</v>
      </c>
      <c r="R3662" s="10">
        <v>49332</v>
      </c>
      <c r="S3662" s="10">
        <v>10545.56</v>
      </c>
      <c r="T3662" s="4">
        <f>Table2[Profit]/Table2[Sales]</f>
        <v>0.21376712884132001</v>
      </c>
      <c r="U3662" t="s">
        <v>38</v>
      </c>
    </row>
    <row r="3663" spans="1:21" x14ac:dyDescent="0.35">
      <c r="A3663">
        <v>13910</v>
      </c>
      <c r="B3663" s="1">
        <v>45860</v>
      </c>
      <c r="C3663" s="2">
        <f>YEAR(Table2[Order Date])</f>
        <v>2025</v>
      </c>
      <c r="D3663" s="2" t="str">
        <f>TEXT(Table2[Order Date],"mmm")</f>
        <v>Jul</v>
      </c>
      <c r="E3663" t="s">
        <v>7095</v>
      </c>
      <c r="F3663" t="s">
        <v>15</v>
      </c>
      <c r="G3663" t="s">
        <v>147</v>
      </c>
      <c r="H3663" t="str">
        <f>VLOOKUP(Table2[[#This Row],[City]], Table46[], 2, FALSE)</f>
        <v>Kerala</v>
      </c>
      <c r="I3663" t="s">
        <v>46</v>
      </c>
      <c r="J3663" t="s">
        <v>141</v>
      </c>
      <c r="K3663" t="s">
        <v>7096</v>
      </c>
      <c r="L3663" s="2">
        <v>5</v>
      </c>
      <c r="M3663" s="11">
        <v>52764</v>
      </c>
      <c r="N3663" s="6">
        <v>5</v>
      </c>
      <c r="O3663" s="4">
        <f>Table2[[#This Row],[Discount]]/100</f>
        <v>0.05</v>
      </c>
      <c r="P3663" s="4" t="str">
        <f>IF(Table2[[#This Row],[Discount%]]=0,"No Discount",
IF(Table2[[#This Row],[Discount%]]&lt;=0.1,"Medium Discount",
IF(Table2[[#This Row],[Discount%]]&lt;=0.2,"High Discount")))</f>
        <v>Medium Discount</v>
      </c>
      <c r="Q3663" s="9">
        <f>(Table2[Unit_Price]*Table2[Quantity])*(Table2[Discount]/100)</f>
        <v>13191</v>
      </c>
      <c r="R3663" s="10">
        <v>250629</v>
      </c>
      <c r="S3663" s="10">
        <v>43785.18</v>
      </c>
      <c r="T3663" s="4">
        <f>Table2[Profit]/Table2[Sales]</f>
        <v>0.17470117185162132</v>
      </c>
      <c r="U3663" t="s">
        <v>38</v>
      </c>
    </row>
    <row r="3664" spans="1:21" x14ac:dyDescent="0.35">
      <c r="A3664">
        <v>13911</v>
      </c>
      <c r="B3664" s="1">
        <v>45891</v>
      </c>
      <c r="C3664" s="2">
        <f>YEAR(Table2[Order Date])</f>
        <v>2025</v>
      </c>
      <c r="D3664" s="2" t="str">
        <f>TEXT(Table2[Order Date],"mmm")</f>
        <v>Aug</v>
      </c>
      <c r="E3664" t="s">
        <v>7097</v>
      </c>
      <c r="F3664" t="s">
        <v>15</v>
      </c>
      <c r="G3664" t="s">
        <v>16</v>
      </c>
      <c r="H3664" t="str">
        <f>VLOOKUP(Table2[[#This Row],[City]], Table46[], 2, FALSE)</f>
        <v>Karnataka</v>
      </c>
      <c r="I3664" t="s">
        <v>75</v>
      </c>
      <c r="J3664" t="s">
        <v>76</v>
      </c>
      <c r="K3664" t="s">
        <v>7098</v>
      </c>
      <c r="L3664" s="2">
        <v>2</v>
      </c>
      <c r="M3664" s="11">
        <v>51158</v>
      </c>
      <c r="N3664" s="6">
        <v>15</v>
      </c>
      <c r="O3664" s="4">
        <f>Table2[[#This Row],[Discount]]/100</f>
        <v>0.15</v>
      </c>
      <c r="P3664" s="4" t="str">
        <f>IF(Table2[[#This Row],[Discount%]]=0,"No Discount",
IF(Table2[[#This Row],[Discount%]]&lt;=0.1,"Medium Discount",
IF(Table2[[#This Row],[Discount%]]&lt;=0.2,"High Discount")))</f>
        <v>High Discount</v>
      </c>
      <c r="Q3664" s="9">
        <f>(Table2[Unit_Price]*Table2[Quantity])*(Table2[Discount]/100)</f>
        <v>15347.4</v>
      </c>
      <c r="R3664" s="10">
        <v>86968.6</v>
      </c>
      <c r="S3664" s="10">
        <v>16151.54</v>
      </c>
      <c r="T3664" s="4">
        <f>Table2[Profit]/Table2[Sales]</f>
        <v>0.18571691392065642</v>
      </c>
      <c r="U3664" t="s">
        <v>38</v>
      </c>
    </row>
    <row r="3665" spans="1:21" x14ac:dyDescent="0.35">
      <c r="A3665">
        <v>13912</v>
      </c>
      <c r="B3665" s="1">
        <v>45895</v>
      </c>
      <c r="C3665" s="2">
        <f>YEAR(Table2[Order Date])</f>
        <v>2025</v>
      </c>
      <c r="D3665" s="2" t="str">
        <f>TEXT(Table2[Order Date],"mmm")</f>
        <v>Aug</v>
      </c>
      <c r="E3665" t="s">
        <v>7099</v>
      </c>
      <c r="F3665" t="s">
        <v>40</v>
      </c>
      <c r="G3665" t="s">
        <v>103</v>
      </c>
      <c r="H3665" t="str">
        <f>VLOOKUP(Table2[[#This Row],[City]], Table46[], 2, FALSE)</f>
        <v>Gujarat</v>
      </c>
      <c r="I3665" t="s">
        <v>69</v>
      </c>
      <c r="J3665" t="s">
        <v>115</v>
      </c>
      <c r="K3665" t="s">
        <v>7100</v>
      </c>
      <c r="L3665" s="2">
        <v>3</v>
      </c>
      <c r="M3665" s="11">
        <v>73805</v>
      </c>
      <c r="N3665" s="6">
        <v>5</v>
      </c>
      <c r="O3665" s="4">
        <f>Table2[[#This Row],[Discount]]/100</f>
        <v>0.05</v>
      </c>
      <c r="P3665" s="4" t="str">
        <f>IF(Table2[[#This Row],[Discount%]]=0,"No Discount",
IF(Table2[[#This Row],[Discount%]]&lt;=0.1,"Medium Discount",
IF(Table2[[#This Row],[Discount%]]&lt;=0.2,"High Discount")))</f>
        <v>Medium Discount</v>
      </c>
      <c r="Q3665" s="9">
        <f>(Table2[Unit_Price]*Table2[Quantity])*(Table2[Discount]/100)</f>
        <v>11070.75</v>
      </c>
      <c r="R3665" s="10">
        <v>210344.25</v>
      </c>
      <c r="S3665" s="10">
        <v>22490.78</v>
      </c>
      <c r="T3665" s="4">
        <f>Table2[Profit]/Table2[Sales]</f>
        <v>0.10692367392976038</v>
      </c>
      <c r="U3665" t="s">
        <v>20</v>
      </c>
    </row>
    <row r="3666" spans="1:21" x14ac:dyDescent="0.35">
      <c r="A3666">
        <v>13913</v>
      </c>
      <c r="B3666" s="1">
        <v>45610</v>
      </c>
      <c r="C3666" s="2">
        <f>YEAR(Table2[Order Date])</f>
        <v>2024</v>
      </c>
      <c r="D3666" s="2" t="str">
        <f>TEXT(Table2[Order Date],"mmm")</f>
        <v>Nov</v>
      </c>
      <c r="E3666" t="s">
        <v>7101</v>
      </c>
      <c r="F3666" t="s">
        <v>22</v>
      </c>
      <c r="G3666" t="s">
        <v>23</v>
      </c>
      <c r="H3666" t="str">
        <f>VLOOKUP(Table2[[#This Row],[City]], Table46[], 2, FALSE)</f>
        <v>Delhi</v>
      </c>
      <c r="I3666" t="s">
        <v>75</v>
      </c>
      <c r="J3666" t="s">
        <v>76</v>
      </c>
      <c r="K3666" t="s">
        <v>7102</v>
      </c>
      <c r="L3666" s="2">
        <v>1</v>
      </c>
      <c r="M3666" s="11">
        <v>4647</v>
      </c>
      <c r="N3666" s="6">
        <v>20</v>
      </c>
      <c r="O3666" s="4">
        <f>Table2[[#This Row],[Discount]]/100</f>
        <v>0.2</v>
      </c>
      <c r="P3666" s="4" t="str">
        <f>IF(Table2[[#This Row],[Discount%]]=0,"No Discount",
IF(Table2[[#This Row],[Discount%]]&lt;=0.1,"Medium Discount",
IF(Table2[[#This Row],[Discount%]]&lt;=0.2,"High Discount")))</f>
        <v>High Discount</v>
      </c>
      <c r="Q3666" s="9">
        <f>(Table2[Unit_Price]*Table2[Quantity])*(Table2[Discount]/100)</f>
        <v>929.40000000000009</v>
      </c>
      <c r="R3666" s="10">
        <v>3717.6</v>
      </c>
      <c r="S3666" s="10">
        <v>657.81</v>
      </c>
      <c r="T3666" s="4">
        <f>Table2[Profit]/Table2[Sales]</f>
        <v>0.17694480309877339</v>
      </c>
      <c r="U3666" t="s">
        <v>83</v>
      </c>
    </row>
    <row r="3667" spans="1:21" x14ac:dyDescent="0.35">
      <c r="A3667">
        <v>13914</v>
      </c>
      <c r="B3667" s="1">
        <v>45740</v>
      </c>
      <c r="C3667" s="2">
        <f>YEAR(Table2[Order Date])</f>
        <v>2025</v>
      </c>
      <c r="D3667" s="2" t="str">
        <f>TEXT(Table2[Order Date],"mmm")</f>
        <v>Mar</v>
      </c>
      <c r="E3667" t="s">
        <v>7103</v>
      </c>
      <c r="F3667" t="s">
        <v>15</v>
      </c>
      <c r="G3667" t="s">
        <v>68</v>
      </c>
      <c r="H3667" t="str">
        <f>VLOOKUP(Table2[[#This Row],[City]], Table46[], 2, FALSE)</f>
        <v>Telangana</v>
      </c>
      <c r="I3667" t="s">
        <v>46</v>
      </c>
      <c r="J3667" t="s">
        <v>209</v>
      </c>
      <c r="K3667" t="s">
        <v>7104</v>
      </c>
      <c r="L3667" s="2">
        <v>5</v>
      </c>
      <c r="M3667" s="11">
        <v>62363</v>
      </c>
      <c r="N3667" s="6">
        <v>0</v>
      </c>
      <c r="O3667" s="4">
        <f>Table2[[#This Row],[Discount]]/100</f>
        <v>0</v>
      </c>
      <c r="P3667" s="4" t="str">
        <f>IF(Table2[[#This Row],[Discount%]]=0,"No Discount",
IF(Table2[[#This Row],[Discount%]]&lt;=0.1,"Medium Discount",
IF(Table2[[#This Row],[Discount%]]&lt;=0.2,"High Discount")))</f>
        <v>No Discount</v>
      </c>
      <c r="Q3667" s="9">
        <f>(Table2[Unit_Price]*Table2[Quantity])*(Table2[Discount]/100)</f>
        <v>0</v>
      </c>
      <c r="R3667" s="10">
        <v>311815</v>
      </c>
      <c r="S3667" s="10">
        <v>67265.59</v>
      </c>
      <c r="T3667" s="4">
        <f>Table2[Profit]/Table2[Sales]</f>
        <v>0.21572275227298238</v>
      </c>
      <c r="U3667" t="s">
        <v>83</v>
      </c>
    </row>
    <row r="3668" spans="1:21" x14ac:dyDescent="0.35">
      <c r="A3668">
        <v>13915</v>
      </c>
      <c r="B3668" s="1">
        <v>45535</v>
      </c>
      <c r="C3668" s="2">
        <f>YEAR(Table2[Order Date])</f>
        <v>2024</v>
      </c>
      <c r="D3668" s="2" t="str">
        <f>TEXT(Table2[Order Date],"mmm")</f>
        <v>Aug</v>
      </c>
      <c r="E3668" t="s">
        <v>7105</v>
      </c>
      <c r="F3668" t="s">
        <v>28</v>
      </c>
      <c r="G3668" t="s">
        <v>29</v>
      </c>
      <c r="H3668" t="str">
        <f>VLOOKUP(Table2[[#This Row],[City]], Table46[], 2, FALSE)</f>
        <v>Bihar</v>
      </c>
      <c r="I3668" t="s">
        <v>24</v>
      </c>
      <c r="J3668" t="s">
        <v>107</v>
      </c>
      <c r="K3668" t="s">
        <v>6866</v>
      </c>
      <c r="L3668" s="2">
        <v>4</v>
      </c>
      <c r="M3668" s="11">
        <v>21390</v>
      </c>
      <c r="N3668" s="6">
        <v>10</v>
      </c>
      <c r="O3668" s="4">
        <f>Table2[[#This Row],[Discount]]/100</f>
        <v>0.1</v>
      </c>
      <c r="P3668" s="4" t="str">
        <f>IF(Table2[[#This Row],[Discount%]]=0,"No Discount",
IF(Table2[[#This Row],[Discount%]]&lt;=0.1,"Medium Discount",
IF(Table2[[#This Row],[Discount%]]&lt;=0.2,"High Discount")))</f>
        <v>Medium Discount</v>
      </c>
      <c r="Q3668" s="9">
        <f>(Table2[Unit_Price]*Table2[Quantity])*(Table2[Discount]/100)</f>
        <v>8556</v>
      </c>
      <c r="R3668" s="10">
        <v>77004</v>
      </c>
      <c r="S3668" s="10">
        <v>11059.43</v>
      </c>
      <c r="T3668" s="4">
        <f>Table2[Profit]/Table2[Sales]</f>
        <v>0.14362150018180875</v>
      </c>
      <c r="U3668" t="s">
        <v>38</v>
      </c>
    </row>
    <row r="3669" spans="1:21" x14ac:dyDescent="0.35">
      <c r="A3669">
        <v>13916</v>
      </c>
      <c r="B3669" s="1">
        <v>45489</v>
      </c>
      <c r="C3669" s="2">
        <f>YEAR(Table2[Order Date])</f>
        <v>2024</v>
      </c>
      <c r="D3669" s="2" t="str">
        <f>TEXT(Table2[Order Date],"mmm")</f>
        <v>Jul</v>
      </c>
      <c r="E3669" t="s">
        <v>7106</v>
      </c>
      <c r="F3669" t="s">
        <v>22</v>
      </c>
      <c r="G3669" t="s">
        <v>74</v>
      </c>
      <c r="H3669" t="str">
        <f>VLOOKUP(Table2[[#This Row],[City]], Table46[], 2, FALSE)</f>
        <v>Chandigarh</v>
      </c>
      <c r="I3669" t="s">
        <v>69</v>
      </c>
      <c r="J3669" t="s">
        <v>123</v>
      </c>
      <c r="K3669" t="s">
        <v>7107</v>
      </c>
      <c r="L3669" s="2">
        <v>3</v>
      </c>
      <c r="M3669" s="11">
        <v>1551</v>
      </c>
      <c r="N3669" s="6">
        <v>15</v>
      </c>
      <c r="O3669" s="4">
        <f>Table2[[#This Row],[Discount]]/100</f>
        <v>0.15</v>
      </c>
      <c r="P3669" s="4" t="str">
        <f>IF(Table2[[#This Row],[Discount%]]=0,"No Discount",
IF(Table2[[#This Row],[Discount%]]&lt;=0.1,"Medium Discount",
IF(Table2[[#This Row],[Discount%]]&lt;=0.2,"High Discount")))</f>
        <v>High Discount</v>
      </c>
      <c r="Q3669" s="9">
        <f>(Table2[Unit_Price]*Table2[Quantity])*(Table2[Discount]/100)</f>
        <v>697.94999999999993</v>
      </c>
      <c r="R3669" s="10">
        <v>3955.05</v>
      </c>
      <c r="S3669" s="10">
        <v>342.09</v>
      </c>
      <c r="T3669" s="4">
        <f>Table2[Profit]/Table2[Sales]</f>
        <v>8.6494481738536799E-2</v>
      </c>
      <c r="U3669" t="s">
        <v>20</v>
      </c>
    </row>
    <row r="3670" spans="1:21" x14ac:dyDescent="0.35">
      <c r="A3670">
        <v>13918</v>
      </c>
      <c r="B3670" s="1">
        <v>45547</v>
      </c>
      <c r="C3670" s="2">
        <f>YEAR(Table2[Order Date])</f>
        <v>2024</v>
      </c>
      <c r="D3670" s="2" t="str">
        <f>TEXT(Table2[Order Date],"mmm")</f>
        <v>Sep</v>
      </c>
      <c r="E3670" t="s">
        <v>7110</v>
      </c>
      <c r="F3670" t="s">
        <v>40</v>
      </c>
      <c r="G3670" t="s">
        <v>41</v>
      </c>
      <c r="H3670" t="str">
        <f>VLOOKUP(Table2[[#This Row],[City]], Table46[], 2, FALSE)</f>
        <v>Maharashtra</v>
      </c>
      <c r="I3670" t="s">
        <v>75</v>
      </c>
      <c r="J3670" t="s">
        <v>240</v>
      </c>
      <c r="K3670" t="s">
        <v>7111</v>
      </c>
      <c r="L3670" s="2">
        <v>1</v>
      </c>
      <c r="M3670" s="11">
        <v>60959</v>
      </c>
      <c r="N3670" s="6">
        <v>5</v>
      </c>
      <c r="O3670" s="4">
        <f>Table2[[#This Row],[Discount]]/100</f>
        <v>0.05</v>
      </c>
      <c r="P3670" s="4" t="str">
        <f>IF(Table2[[#This Row],[Discount%]]=0,"No Discount",
IF(Table2[[#This Row],[Discount%]]&lt;=0.1,"Medium Discount",
IF(Table2[[#This Row],[Discount%]]&lt;=0.2,"High Discount")))</f>
        <v>Medium Discount</v>
      </c>
      <c r="Q3670" s="9">
        <f>(Table2[Unit_Price]*Table2[Quantity])*(Table2[Discount]/100)</f>
        <v>3047.9500000000003</v>
      </c>
      <c r="R3670" s="10">
        <v>57911.05</v>
      </c>
      <c r="S3670" s="10">
        <v>7265.81</v>
      </c>
      <c r="T3670" s="4">
        <f>Table2[Profit]/Table2[Sales]</f>
        <v>0.12546500192968355</v>
      </c>
      <c r="U3670" t="s">
        <v>72</v>
      </c>
    </row>
    <row r="3671" spans="1:21" x14ac:dyDescent="0.35">
      <c r="A3671">
        <v>13919</v>
      </c>
      <c r="B3671" s="1">
        <v>45496</v>
      </c>
      <c r="C3671" s="2">
        <f>YEAR(Table2[Order Date])</f>
        <v>2024</v>
      </c>
      <c r="D3671" s="2" t="str">
        <f>TEXT(Table2[Order Date],"mmm")</f>
        <v>Jul</v>
      </c>
      <c r="E3671" t="s">
        <v>7112</v>
      </c>
      <c r="F3671" t="s">
        <v>15</v>
      </c>
      <c r="G3671" t="s">
        <v>174</v>
      </c>
      <c r="H3671" t="str">
        <f>VLOOKUP(Table2[[#This Row],[City]], Table46[], 2, FALSE)</f>
        <v>Tamil Nadu</v>
      </c>
      <c r="I3671" t="s">
        <v>75</v>
      </c>
      <c r="J3671" t="s">
        <v>76</v>
      </c>
      <c r="K3671" t="s">
        <v>7113</v>
      </c>
      <c r="L3671" s="2">
        <v>2</v>
      </c>
      <c r="M3671" s="11">
        <v>25048</v>
      </c>
      <c r="N3671" s="6">
        <v>10</v>
      </c>
      <c r="O3671" s="4">
        <f>Table2[[#This Row],[Discount]]/100</f>
        <v>0.1</v>
      </c>
      <c r="P3671" s="4" t="str">
        <f>IF(Table2[[#This Row],[Discount%]]=0,"No Discount",
IF(Table2[[#This Row],[Discount%]]&lt;=0.1,"Medium Discount",
IF(Table2[[#This Row],[Discount%]]&lt;=0.2,"High Discount")))</f>
        <v>Medium Discount</v>
      </c>
      <c r="Q3671" s="9">
        <f>(Table2[Unit_Price]*Table2[Quantity])*(Table2[Discount]/100)</f>
        <v>5009.6000000000004</v>
      </c>
      <c r="R3671" s="10">
        <v>45086.400000000001</v>
      </c>
      <c r="S3671" s="10">
        <v>6500.55</v>
      </c>
      <c r="T3671" s="4">
        <f>Table2[Profit]/Table2[Sales]</f>
        <v>0.14417984137123391</v>
      </c>
      <c r="U3671" t="s">
        <v>72</v>
      </c>
    </row>
    <row r="3672" spans="1:21" x14ac:dyDescent="0.35">
      <c r="A3672">
        <v>13920</v>
      </c>
      <c r="B3672" s="1">
        <v>45244</v>
      </c>
      <c r="C3672" s="2">
        <f>YEAR(Table2[Order Date])</f>
        <v>2023</v>
      </c>
      <c r="D3672" s="2" t="str">
        <f>TEXT(Table2[Order Date],"mmm")</f>
        <v>Nov</v>
      </c>
      <c r="E3672" t="s">
        <v>7114</v>
      </c>
      <c r="F3672" t="s">
        <v>28</v>
      </c>
      <c r="G3672" t="s">
        <v>35</v>
      </c>
      <c r="H3672" t="str">
        <f>VLOOKUP(Table2[[#This Row],[City]], Table46[], 2, FALSE)</f>
        <v>West Bengal</v>
      </c>
      <c r="I3672" t="s">
        <v>75</v>
      </c>
      <c r="J3672" t="s">
        <v>204</v>
      </c>
      <c r="K3672" t="s">
        <v>5066</v>
      </c>
      <c r="L3672" s="2">
        <v>3</v>
      </c>
      <c r="M3672" s="11">
        <v>42348</v>
      </c>
      <c r="N3672" s="6">
        <v>5</v>
      </c>
      <c r="O3672" s="4">
        <f>Table2[[#This Row],[Discount]]/100</f>
        <v>0.05</v>
      </c>
      <c r="P3672" s="4" t="str">
        <f>IF(Table2[[#This Row],[Discount%]]=0,"No Discount",
IF(Table2[[#This Row],[Discount%]]&lt;=0.1,"Medium Discount",
IF(Table2[[#This Row],[Discount%]]&lt;=0.2,"High Discount")))</f>
        <v>Medium Discount</v>
      </c>
      <c r="Q3672" s="9">
        <f>(Table2[Unit_Price]*Table2[Quantity])*(Table2[Discount]/100)</f>
        <v>6352.2000000000007</v>
      </c>
      <c r="R3672" s="10">
        <v>120691.8</v>
      </c>
      <c r="S3672" s="10">
        <v>21925.13</v>
      </c>
      <c r="T3672" s="4">
        <f>Table2[Profit]/Table2[Sales]</f>
        <v>0.18166213446149615</v>
      </c>
      <c r="U3672" t="s">
        <v>20</v>
      </c>
    </row>
    <row r="3673" spans="1:21" x14ac:dyDescent="0.35">
      <c r="A3673">
        <v>13921</v>
      </c>
      <c r="B3673" s="1">
        <v>45349</v>
      </c>
      <c r="C3673" s="2">
        <f>YEAR(Table2[Order Date])</f>
        <v>2024</v>
      </c>
      <c r="D3673" s="2" t="str">
        <f>TEXT(Table2[Order Date],"mmm")</f>
        <v>Feb</v>
      </c>
      <c r="E3673" t="s">
        <v>7115</v>
      </c>
      <c r="F3673" t="s">
        <v>22</v>
      </c>
      <c r="G3673" t="s">
        <v>54</v>
      </c>
      <c r="H3673" t="str">
        <f>VLOOKUP(Table2[[#This Row],[City]], Table46[], 2, FALSE)</f>
        <v>Uttar Pradesh</v>
      </c>
      <c r="I3673" t="s">
        <v>42</v>
      </c>
      <c r="J3673" t="s">
        <v>446</v>
      </c>
      <c r="K3673" t="s">
        <v>7116</v>
      </c>
      <c r="L3673" s="2">
        <v>3</v>
      </c>
      <c r="M3673" s="11">
        <v>35536</v>
      </c>
      <c r="N3673" s="6">
        <v>20</v>
      </c>
      <c r="O3673" s="4">
        <f>Table2[[#This Row],[Discount]]/100</f>
        <v>0.2</v>
      </c>
      <c r="P3673" s="4" t="str">
        <f>IF(Table2[[#This Row],[Discount%]]=0,"No Discount",
IF(Table2[[#This Row],[Discount%]]&lt;=0.1,"Medium Discount",
IF(Table2[[#This Row],[Discount%]]&lt;=0.2,"High Discount")))</f>
        <v>High Discount</v>
      </c>
      <c r="Q3673" s="9">
        <f>(Table2[Unit_Price]*Table2[Quantity])*(Table2[Discount]/100)</f>
        <v>21321.600000000002</v>
      </c>
      <c r="R3673" s="10">
        <v>85286.399999999994</v>
      </c>
      <c r="S3673" s="10">
        <v>20838.060000000001</v>
      </c>
      <c r="T3673" s="4">
        <f>Table2[Profit]/Table2[Sales]</f>
        <v>0.24433039734353898</v>
      </c>
      <c r="U3673" t="s">
        <v>20</v>
      </c>
    </row>
    <row r="3674" spans="1:21" x14ac:dyDescent="0.35">
      <c r="A3674">
        <v>13923</v>
      </c>
      <c r="B3674" s="1">
        <v>45547</v>
      </c>
      <c r="C3674" s="2">
        <f>YEAR(Table2[Order Date])</f>
        <v>2024</v>
      </c>
      <c r="D3674" s="2" t="str">
        <f>TEXT(Table2[Order Date],"mmm")</f>
        <v>Sep</v>
      </c>
      <c r="E3674" t="s">
        <v>7118</v>
      </c>
      <c r="F3674" t="s">
        <v>28</v>
      </c>
      <c r="G3674" t="s">
        <v>85</v>
      </c>
      <c r="H3674" t="str">
        <f>VLOOKUP(Table2[[#This Row],[City]], Table46[], 2, FALSE)</f>
        <v>Odisha</v>
      </c>
      <c r="I3674" t="s">
        <v>129</v>
      </c>
      <c r="J3674" t="s">
        <v>159</v>
      </c>
      <c r="K3674" t="s">
        <v>7119</v>
      </c>
      <c r="L3674" s="2">
        <v>3</v>
      </c>
      <c r="M3674" s="11">
        <v>222</v>
      </c>
      <c r="N3674" s="6">
        <v>15</v>
      </c>
      <c r="O3674" s="4">
        <f>Table2[[#This Row],[Discount]]/100</f>
        <v>0.15</v>
      </c>
      <c r="P3674" s="4" t="str">
        <f>IF(Table2[[#This Row],[Discount%]]=0,"No Discount",
IF(Table2[[#This Row],[Discount%]]&lt;=0.1,"Medium Discount",
IF(Table2[[#This Row],[Discount%]]&lt;=0.2,"High Discount")))</f>
        <v>High Discount</v>
      </c>
      <c r="Q3674" s="9">
        <f>(Table2[Unit_Price]*Table2[Quantity])*(Table2[Discount]/100)</f>
        <v>99.899999999999991</v>
      </c>
      <c r="R3674" s="10">
        <v>566.1</v>
      </c>
      <c r="S3674" s="10">
        <v>97.74</v>
      </c>
      <c r="T3674" s="4">
        <f>Table2[Profit]/Table2[Sales]</f>
        <v>0.17265500794912558</v>
      </c>
      <c r="U3674" t="s">
        <v>20</v>
      </c>
    </row>
    <row r="3675" spans="1:21" x14ac:dyDescent="0.35">
      <c r="A3675">
        <v>13924</v>
      </c>
      <c r="B3675" s="1">
        <v>45212</v>
      </c>
      <c r="C3675" s="2">
        <f>YEAR(Table2[Order Date])</f>
        <v>2023</v>
      </c>
      <c r="D3675" s="2" t="str">
        <f>TEXT(Table2[Order Date],"mmm")</f>
        <v>Oct</v>
      </c>
      <c r="E3675" t="s">
        <v>7120</v>
      </c>
      <c r="F3675" t="s">
        <v>28</v>
      </c>
      <c r="G3675" t="s">
        <v>114</v>
      </c>
      <c r="H3675" t="str">
        <f>VLOOKUP(Table2[[#This Row],[City]], Table46[], 2, FALSE)</f>
        <v>Jharkhand</v>
      </c>
      <c r="I3675" t="s">
        <v>86</v>
      </c>
      <c r="J3675" t="s">
        <v>87</v>
      </c>
      <c r="K3675" t="s">
        <v>7121</v>
      </c>
      <c r="L3675" s="2">
        <v>2</v>
      </c>
      <c r="M3675" s="11">
        <v>77949</v>
      </c>
      <c r="N3675" s="6">
        <v>15</v>
      </c>
      <c r="O3675" s="4">
        <f>Table2[[#This Row],[Discount]]/100</f>
        <v>0.15</v>
      </c>
      <c r="P3675" s="4" t="str">
        <f>IF(Table2[[#This Row],[Discount%]]=0,"No Discount",
IF(Table2[[#This Row],[Discount%]]&lt;=0.1,"Medium Discount",
IF(Table2[[#This Row],[Discount%]]&lt;=0.2,"High Discount")))</f>
        <v>High Discount</v>
      </c>
      <c r="Q3675" s="9">
        <f>(Table2[Unit_Price]*Table2[Quantity])*(Table2[Discount]/100)</f>
        <v>23384.7</v>
      </c>
      <c r="R3675" s="10">
        <v>132513.29999999999</v>
      </c>
      <c r="S3675" s="10">
        <v>16953.48</v>
      </c>
      <c r="T3675" s="4">
        <f>Table2[Profit]/Table2[Sales]</f>
        <v>0.12793795037932043</v>
      </c>
      <c r="U3675" t="s">
        <v>20</v>
      </c>
    </row>
    <row r="3676" spans="1:21" x14ac:dyDescent="0.35">
      <c r="A3676">
        <v>13925</v>
      </c>
      <c r="B3676" s="1">
        <v>45516</v>
      </c>
      <c r="C3676" s="2">
        <f>YEAR(Table2[Order Date])</f>
        <v>2024</v>
      </c>
      <c r="D3676" s="2" t="str">
        <f>TEXT(Table2[Order Date],"mmm")</f>
        <v>Aug</v>
      </c>
      <c r="E3676" t="s">
        <v>7122</v>
      </c>
      <c r="F3676" t="s">
        <v>28</v>
      </c>
      <c r="G3676" t="s">
        <v>144</v>
      </c>
      <c r="H3676" t="str">
        <f>VLOOKUP(Table2[[#This Row],[City]], Table46[], 2, FALSE)</f>
        <v>Assam</v>
      </c>
      <c r="I3676" t="s">
        <v>46</v>
      </c>
      <c r="J3676" t="s">
        <v>201</v>
      </c>
      <c r="K3676" t="s">
        <v>7123</v>
      </c>
      <c r="L3676" s="2">
        <v>3</v>
      </c>
      <c r="M3676" s="11">
        <v>69452</v>
      </c>
      <c r="N3676" s="6">
        <v>15</v>
      </c>
      <c r="O3676" s="4">
        <f>Table2[[#This Row],[Discount]]/100</f>
        <v>0.15</v>
      </c>
      <c r="P3676" s="4" t="str">
        <f>IF(Table2[[#This Row],[Discount%]]=0,"No Discount",
IF(Table2[[#This Row],[Discount%]]&lt;=0.1,"Medium Discount",
IF(Table2[[#This Row],[Discount%]]&lt;=0.2,"High Discount")))</f>
        <v>High Discount</v>
      </c>
      <c r="Q3676" s="9">
        <f>(Table2[Unit_Price]*Table2[Quantity])*(Table2[Discount]/100)</f>
        <v>31253.399999999998</v>
      </c>
      <c r="R3676" s="10">
        <v>177102.6</v>
      </c>
      <c r="S3676" s="10">
        <v>22802.49</v>
      </c>
      <c r="T3676" s="4">
        <f>Table2[Profit]/Table2[Sales]</f>
        <v>0.12875299402719104</v>
      </c>
      <c r="U3676" t="s">
        <v>20</v>
      </c>
    </row>
    <row r="3677" spans="1:21" x14ac:dyDescent="0.35">
      <c r="A3677">
        <v>13926</v>
      </c>
      <c r="B3677" s="1">
        <v>45543</v>
      </c>
      <c r="C3677" s="2">
        <f>YEAR(Table2[Order Date])</f>
        <v>2024</v>
      </c>
      <c r="D3677" s="2" t="str">
        <f>TEXT(Table2[Order Date],"mmm")</f>
        <v>Sep</v>
      </c>
      <c r="E3677" t="s">
        <v>7124</v>
      </c>
      <c r="F3677" t="s">
        <v>15</v>
      </c>
      <c r="G3677" t="s">
        <v>174</v>
      </c>
      <c r="H3677" t="str">
        <f>VLOOKUP(Table2[[#This Row],[City]], Table46[], 2, FALSE)</f>
        <v>Tamil Nadu</v>
      </c>
      <c r="I3677" t="s">
        <v>24</v>
      </c>
      <c r="J3677" t="s">
        <v>107</v>
      </c>
      <c r="K3677" t="s">
        <v>7125</v>
      </c>
      <c r="L3677" s="2">
        <v>4</v>
      </c>
      <c r="M3677" s="11">
        <v>2916</v>
      </c>
      <c r="N3677" s="6">
        <v>5</v>
      </c>
      <c r="O3677" s="4">
        <f>Table2[[#This Row],[Discount]]/100</f>
        <v>0.05</v>
      </c>
      <c r="P3677" s="4" t="str">
        <f>IF(Table2[[#This Row],[Discount%]]=0,"No Discount",
IF(Table2[[#This Row],[Discount%]]&lt;=0.1,"Medium Discount",
IF(Table2[[#This Row],[Discount%]]&lt;=0.2,"High Discount")))</f>
        <v>Medium Discount</v>
      </c>
      <c r="Q3677" s="9">
        <f>(Table2[Unit_Price]*Table2[Quantity])*(Table2[Discount]/100)</f>
        <v>583.20000000000005</v>
      </c>
      <c r="R3677" s="10">
        <v>11080.8</v>
      </c>
      <c r="S3677" s="10">
        <v>1350.43</v>
      </c>
      <c r="T3677" s="4">
        <f>Table2[Profit]/Table2[Sales]</f>
        <v>0.12187116453685656</v>
      </c>
      <c r="U3677" t="s">
        <v>38</v>
      </c>
    </row>
    <row r="3678" spans="1:21" x14ac:dyDescent="0.35">
      <c r="A3678">
        <v>13927</v>
      </c>
      <c r="B3678" s="1">
        <v>45909</v>
      </c>
      <c r="C3678" s="2">
        <f>YEAR(Table2[Order Date])</f>
        <v>2025</v>
      </c>
      <c r="D3678" s="2" t="str">
        <f>TEXT(Table2[Order Date],"mmm")</f>
        <v>Sep</v>
      </c>
      <c r="E3678" t="s">
        <v>7126</v>
      </c>
      <c r="F3678" t="s">
        <v>40</v>
      </c>
      <c r="G3678" t="s">
        <v>41</v>
      </c>
      <c r="H3678" t="str">
        <f>VLOOKUP(Table2[[#This Row],[City]], Table46[], 2, FALSE)</f>
        <v>Maharashtra</v>
      </c>
      <c r="I3678" t="s">
        <v>86</v>
      </c>
      <c r="J3678" t="s">
        <v>171</v>
      </c>
      <c r="K3678" t="s">
        <v>7127</v>
      </c>
      <c r="L3678" s="2">
        <v>4</v>
      </c>
      <c r="M3678" s="11">
        <v>32597</v>
      </c>
      <c r="N3678" s="6">
        <v>5</v>
      </c>
      <c r="O3678" s="4">
        <f>Table2[[#This Row],[Discount]]/100</f>
        <v>0.05</v>
      </c>
      <c r="P3678" s="4" t="str">
        <f>IF(Table2[[#This Row],[Discount%]]=0,"No Discount",
IF(Table2[[#This Row],[Discount%]]&lt;=0.1,"Medium Discount",
IF(Table2[[#This Row],[Discount%]]&lt;=0.2,"High Discount")))</f>
        <v>Medium Discount</v>
      </c>
      <c r="Q3678" s="9">
        <f>(Table2[Unit_Price]*Table2[Quantity])*(Table2[Discount]/100)</f>
        <v>6519.4000000000005</v>
      </c>
      <c r="R3678" s="10">
        <v>123868.6</v>
      </c>
      <c r="S3678" s="10">
        <v>20841.23</v>
      </c>
      <c r="T3678" s="4">
        <f>Table2[Profit]/Table2[Sales]</f>
        <v>0.16825272910164479</v>
      </c>
      <c r="U3678" t="s">
        <v>38</v>
      </c>
    </row>
    <row r="3679" spans="1:21" x14ac:dyDescent="0.35">
      <c r="A3679">
        <v>13928</v>
      </c>
      <c r="B3679" s="1">
        <v>45213</v>
      </c>
      <c r="C3679" s="2">
        <f>YEAR(Table2[Order Date])</f>
        <v>2023</v>
      </c>
      <c r="D3679" s="2" t="str">
        <f>TEXT(Table2[Order Date],"mmm")</f>
        <v>Oct</v>
      </c>
      <c r="E3679" t="s">
        <v>7128</v>
      </c>
      <c r="F3679" t="s">
        <v>22</v>
      </c>
      <c r="G3679" t="s">
        <v>74</v>
      </c>
      <c r="H3679" t="str">
        <f>VLOOKUP(Table2[[#This Row],[City]], Table46[], 2, FALSE)</f>
        <v>Chandigarh</v>
      </c>
      <c r="I3679" t="s">
        <v>42</v>
      </c>
      <c r="J3679" t="s">
        <v>51</v>
      </c>
      <c r="K3679" t="s">
        <v>5401</v>
      </c>
      <c r="L3679" s="2">
        <v>1</v>
      </c>
      <c r="M3679" s="11">
        <v>59294</v>
      </c>
      <c r="N3679" s="6">
        <v>15</v>
      </c>
      <c r="O3679" s="4">
        <f>Table2[[#This Row],[Discount]]/100</f>
        <v>0.15</v>
      </c>
      <c r="P3679" s="4" t="str">
        <f>IF(Table2[[#This Row],[Discount%]]=0,"No Discount",
IF(Table2[[#This Row],[Discount%]]&lt;=0.1,"Medium Discount",
IF(Table2[[#This Row],[Discount%]]&lt;=0.2,"High Discount")))</f>
        <v>High Discount</v>
      </c>
      <c r="Q3679" s="9">
        <f>(Table2[Unit_Price]*Table2[Quantity])*(Table2[Discount]/100)</f>
        <v>8894.1</v>
      </c>
      <c r="R3679" s="10">
        <v>50399.9</v>
      </c>
      <c r="S3679" s="10">
        <v>6193.37</v>
      </c>
      <c r="T3679" s="4">
        <f>Table2[Profit]/Table2[Sales]</f>
        <v>0.1228845692154151</v>
      </c>
      <c r="U3679" t="s">
        <v>20</v>
      </c>
    </row>
    <row r="3680" spans="1:21" x14ac:dyDescent="0.35">
      <c r="A3680">
        <v>13929</v>
      </c>
      <c r="B3680" s="1">
        <v>45472</v>
      </c>
      <c r="C3680" s="2">
        <f>YEAR(Table2[Order Date])</f>
        <v>2024</v>
      </c>
      <c r="D3680" s="2" t="str">
        <f>TEXT(Table2[Order Date],"mmm")</f>
        <v>Jun</v>
      </c>
      <c r="E3680" t="s">
        <v>7129</v>
      </c>
      <c r="F3680" t="s">
        <v>15</v>
      </c>
      <c r="G3680" t="s">
        <v>147</v>
      </c>
      <c r="H3680" t="str">
        <f>VLOOKUP(Table2[[#This Row],[City]], Table46[], 2, FALSE)</f>
        <v>Kerala</v>
      </c>
      <c r="I3680" t="s">
        <v>129</v>
      </c>
      <c r="J3680" t="s">
        <v>168</v>
      </c>
      <c r="K3680" t="s">
        <v>7130</v>
      </c>
      <c r="L3680" s="2">
        <v>3</v>
      </c>
      <c r="M3680" s="11">
        <v>66736</v>
      </c>
      <c r="N3680" s="6">
        <v>0</v>
      </c>
      <c r="O3680" s="4">
        <f>Table2[[#This Row],[Discount]]/100</f>
        <v>0</v>
      </c>
      <c r="P3680" s="4" t="str">
        <f>IF(Table2[[#This Row],[Discount%]]=0,"No Discount",
IF(Table2[[#This Row],[Discount%]]&lt;=0.1,"Medium Discount",
IF(Table2[[#This Row],[Discount%]]&lt;=0.2,"High Discount")))</f>
        <v>No Discount</v>
      </c>
      <c r="Q3680" s="9">
        <f>(Table2[Unit_Price]*Table2[Quantity])*(Table2[Discount]/100)</f>
        <v>0</v>
      </c>
      <c r="R3680" s="10">
        <v>200208</v>
      </c>
      <c r="S3680" s="10">
        <v>36553.03</v>
      </c>
      <c r="T3680" s="4">
        <f>Table2[Profit]/Table2[Sales]</f>
        <v>0.18257527171741389</v>
      </c>
      <c r="U3680" t="s">
        <v>20</v>
      </c>
    </row>
    <row r="3681" spans="1:21" x14ac:dyDescent="0.35">
      <c r="A3681">
        <v>13930</v>
      </c>
      <c r="B3681" s="1">
        <v>45574</v>
      </c>
      <c r="C3681" s="2">
        <f>YEAR(Table2[Order Date])</f>
        <v>2024</v>
      </c>
      <c r="D3681" s="2" t="str">
        <f>TEXT(Table2[Order Date],"mmm")</f>
        <v>Oct</v>
      </c>
      <c r="E3681" t="s">
        <v>7131</v>
      </c>
      <c r="F3681" t="s">
        <v>15</v>
      </c>
      <c r="G3681" t="s">
        <v>16</v>
      </c>
      <c r="H3681" t="str">
        <f>VLOOKUP(Table2[[#This Row],[City]], Table46[], 2, FALSE)</f>
        <v>Karnataka</v>
      </c>
      <c r="I3681" t="s">
        <v>46</v>
      </c>
      <c r="J3681" t="s">
        <v>201</v>
      </c>
      <c r="K3681" t="s">
        <v>7132</v>
      </c>
      <c r="L3681" s="2">
        <v>1</v>
      </c>
      <c r="M3681" s="11">
        <v>74428</v>
      </c>
      <c r="N3681" s="6">
        <v>20</v>
      </c>
      <c r="O3681" s="4">
        <f>Table2[[#This Row],[Discount]]/100</f>
        <v>0.2</v>
      </c>
      <c r="P3681" s="4" t="str">
        <f>IF(Table2[[#This Row],[Discount%]]=0,"No Discount",
IF(Table2[[#This Row],[Discount%]]&lt;=0.1,"Medium Discount",
IF(Table2[[#This Row],[Discount%]]&lt;=0.2,"High Discount")))</f>
        <v>High Discount</v>
      </c>
      <c r="Q3681" s="9">
        <f>(Table2[Unit_Price]*Table2[Quantity])*(Table2[Discount]/100)</f>
        <v>14885.6</v>
      </c>
      <c r="R3681" s="10">
        <v>59542.400000000001</v>
      </c>
      <c r="S3681" s="10">
        <v>6451.26</v>
      </c>
      <c r="T3681" s="4">
        <f>Table2[Profit]/Table2[Sales]</f>
        <v>0.10834732896221852</v>
      </c>
      <c r="U3681" t="s">
        <v>72</v>
      </c>
    </row>
    <row r="3682" spans="1:21" x14ac:dyDescent="0.35">
      <c r="A3682">
        <v>13931</v>
      </c>
      <c r="B3682" s="1">
        <v>45827</v>
      </c>
      <c r="C3682" s="2">
        <f>YEAR(Table2[Order Date])</f>
        <v>2025</v>
      </c>
      <c r="D3682" s="2" t="str">
        <f>TEXT(Table2[Order Date],"mmm")</f>
        <v>Jun</v>
      </c>
      <c r="E3682" t="s">
        <v>7133</v>
      </c>
      <c r="F3682" t="s">
        <v>22</v>
      </c>
      <c r="G3682" t="s">
        <v>54</v>
      </c>
      <c r="H3682" t="str">
        <f>VLOOKUP(Table2[[#This Row],[City]], Table46[], 2, FALSE)</f>
        <v>Uttar Pradesh</v>
      </c>
      <c r="I3682" t="s">
        <v>86</v>
      </c>
      <c r="J3682" t="s">
        <v>90</v>
      </c>
      <c r="K3682" t="s">
        <v>6744</v>
      </c>
      <c r="L3682" s="2">
        <v>4</v>
      </c>
      <c r="M3682" s="11">
        <v>1709</v>
      </c>
      <c r="N3682" s="6">
        <v>0</v>
      </c>
      <c r="O3682" s="4">
        <f>Table2[[#This Row],[Discount]]/100</f>
        <v>0</v>
      </c>
      <c r="P3682" s="4" t="str">
        <f>IF(Table2[[#This Row],[Discount%]]=0,"No Discount",
IF(Table2[[#This Row],[Discount%]]&lt;=0.1,"Medium Discount",
IF(Table2[[#This Row],[Discount%]]&lt;=0.2,"High Discount")))</f>
        <v>No Discount</v>
      </c>
      <c r="Q3682" s="9">
        <f>(Table2[Unit_Price]*Table2[Quantity])*(Table2[Discount]/100)</f>
        <v>0</v>
      </c>
      <c r="R3682" s="10">
        <v>6836</v>
      </c>
      <c r="S3682" s="10">
        <v>1085.47</v>
      </c>
      <c r="T3682" s="4">
        <f>Table2[Profit]/Table2[Sales]</f>
        <v>0.15878730251609127</v>
      </c>
      <c r="U3682" t="s">
        <v>72</v>
      </c>
    </row>
    <row r="3683" spans="1:21" x14ac:dyDescent="0.35">
      <c r="A3683">
        <v>13932</v>
      </c>
      <c r="B3683" s="1">
        <v>45383</v>
      </c>
      <c r="C3683" s="2">
        <f>YEAR(Table2[Order Date])</f>
        <v>2024</v>
      </c>
      <c r="D3683" s="2" t="str">
        <f>TEXT(Table2[Order Date],"mmm")</f>
        <v>Apr</v>
      </c>
      <c r="E3683" t="s">
        <v>7134</v>
      </c>
      <c r="F3683" t="s">
        <v>28</v>
      </c>
      <c r="G3683" t="s">
        <v>35</v>
      </c>
      <c r="H3683" t="str">
        <f>VLOOKUP(Table2[[#This Row],[City]], Table46[], 2, FALSE)</f>
        <v>West Bengal</v>
      </c>
      <c r="I3683" t="s">
        <v>17</v>
      </c>
      <c r="J3683" t="s">
        <v>291</v>
      </c>
      <c r="K3683" t="s">
        <v>7135</v>
      </c>
      <c r="L3683" s="2">
        <v>2</v>
      </c>
      <c r="M3683" s="11">
        <v>9466</v>
      </c>
      <c r="N3683" s="6">
        <v>5</v>
      </c>
      <c r="O3683" s="4">
        <f>Table2[[#This Row],[Discount]]/100</f>
        <v>0.05</v>
      </c>
      <c r="P3683" s="4" t="str">
        <f>IF(Table2[[#This Row],[Discount%]]=0,"No Discount",
IF(Table2[[#This Row],[Discount%]]&lt;=0.1,"Medium Discount",
IF(Table2[[#This Row],[Discount%]]&lt;=0.2,"High Discount")))</f>
        <v>Medium Discount</v>
      </c>
      <c r="Q3683" s="9">
        <f>(Table2[Unit_Price]*Table2[Quantity])*(Table2[Discount]/100)</f>
        <v>946.6</v>
      </c>
      <c r="R3683" s="10">
        <v>17985.400000000001</v>
      </c>
      <c r="S3683" s="10">
        <v>1606.5</v>
      </c>
      <c r="T3683" s="4">
        <f>Table2[Profit]/Table2[Sales]</f>
        <v>8.9322450432017073E-2</v>
      </c>
      <c r="U3683" t="s">
        <v>83</v>
      </c>
    </row>
    <row r="3684" spans="1:21" x14ac:dyDescent="0.35">
      <c r="A3684">
        <v>13933</v>
      </c>
      <c r="B3684" s="1">
        <v>45413</v>
      </c>
      <c r="C3684" s="2">
        <f>YEAR(Table2[Order Date])</f>
        <v>2024</v>
      </c>
      <c r="D3684" s="2" t="str">
        <f>TEXT(Table2[Order Date],"mmm")</f>
        <v>May</v>
      </c>
      <c r="E3684" t="s">
        <v>7136</v>
      </c>
      <c r="F3684" t="s">
        <v>15</v>
      </c>
      <c r="G3684" t="s">
        <v>68</v>
      </c>
      <c r="H3684" t="str">
        <f>VLOOKUP(Table2[[#This Row],[City]], Table46[], 2, FALSE)</f>
        <v>Telangana</v>
      </c>
      <c r="I3684" t="s">
        <v>96</v>
      </c>
      <c r="J3684" t="s">
        <v>183</v>
      </c>
      <c r="K3684" t="s">
        <v>7137</v>
      </c>
      <c r="L3684" s="2">
        <v>1</v>
      </c>
      <c r="M3684" s="11">
        <v>74859</v>
      </c>
      <c r="N3684" s="6">
        <v>20</v>
      </c>
      <c r="O3684" s="4">
        <f>Table2[[#This Row],[Discount]]/100</f>
        <v>0.2</v>
      </c>
      <c r="P3684" s="4" t="str">
        <f>IF(Table2[[#This Row],[Discount%]]=0,"No Discount",
IF(Table2[[#This Row],[Discount%]]&lt;=0.1,"Medium Discount",
IF(Table2[[#This Row],[Discount%]]&lt;=0.2,"High Discount")))</f>
        <v>High Discount</v>
      </c>
      <c r="Q3684" s="9">
        <f>(Table2[Unit_Price]*Table2[Quantity])*(Table2[Discount]/100)</f>
        <v>14971.800000000001</v>
      </c>
      <c r="R3684" s="10">
        <v>59887.199999999997</v>
      </c>
      <c r="S3684" s="10">
        <v>10247.620000000001</v>
      </c>
      <c r="T3684" s="4">
        <f>Table2[Profit]/Table2[Sales]</f>
        <v>0.17111536355014095</v>
      </c>
      <c r="U3684" t="s">
        <v>72</v>
      </c>
    </row>
    <row r="3685" spans="1:21" x14ac:dyDescent="0.35">
      <c r="A3685">
        <v>13934</v>
      </c>
      <c r="B3685" s="1">
        <v>45645</v>
      </c>
      <c r="C3685" s="2">
        <f>YEAR(Table2[Order Date])</f>
        <v>2024</v>
      </c>
      <c r="D3685" s="2" t="str">
        <f>TEXT(Table2[Order Date],"mmm")</f>
        <v>Dec</v>
      </c>
      <c r="E3685" t="s">
        <v>7138</v>
      </c>
      <c r="F3685" t="s">
        <v>28</v>
      </c>
      <c r="G3685" t="s">
        <v>29</v>
      </c>
      <c r="H3685" t="str">
        <f>VLOOKUP(Table2[[#This Row],[City]], Table46[], 2, FALSE)</f>
        <v>Bihar</v>
      </c>
      <c r="I3685" t="s">
        <v>86</v>
      </c>
      <c r="J3685" t="s">
        <v>90</v>
      </c>
      <c r="K3685" t="s">
        <v>1889</v>
      </c>
      <c r="L3685" s="2">
        <v>1</v>
      </c>
      <c r="M3685" s="11">
        <v>79709</v>
      </c>
      <c r="N3685" s="6">
        <v>15</v>
      </c>
      <c r="O3685" s="4">
        <f>Table2[[#This Row],[Discount]]/100</f>
        <v>0.15</v>
      </c>
      <c r="P3685" s="4" t="str">
        <f>IF(Table2[[#This Row],[Discount%]]=0,"No Discount",
IF(Table2[[#This Row],[Discount%]]&lt;=0.1,"Medium Discount",
IF(Table2[[#This Row],[Discount%]]&lt;=0.2,"High Discount")))</f>
        <v>High Discount</v>
      </c>
      <c r="Q3685" s="9">
        <f>(Table2[Unit_Price]*Table2[Quantity])*(Table2[Discount]/100)</f>
        <v>11956.35</v>
      </c>
      <c r="R3685" s="10">
        <v>67752.649999999994</v>
      </c>
      <c r="S3685" s="10">
        <v>10348.299999999999</v>
      </c>
      <c r="T3685" s="4">
        <f>Table2[Profit]/Table2[Sales]</f>
        <v>0.15273646123066772</v>
      </c>
      <c r="U3685" t="s">
        <v>72</v>
      </c>
    </row>
    <row r="3686" spans="1:21" x14ac:dyDescent="0.35">
      <c r="A3686">
        <v>13935</v>
      </c>
      <c r="B3686" s="1">
        <v>45852</v>
      </c>
      <c r="C3686" s="2">
        <f>YEAR(Table2[Order Date])</f>
        <v>2025</v>
      </c>
      <c r="D3686" s="2" t="str">
        <f>TEXT(Table2[Order Date],"mmm")</f>
        <v>Jul</v>
      </c>
      <c r="E3686" t="s">
        <v>7139</v>
      </c>
      <c r="F3686" t="s">
        <v>22</v>
      </c>
      <c r="G3686" t="s">
        <v>54</v>
      </c>
      <c r="H3686" t="str">
        <f>VLOOKUP(Table2[[#This Row],[City]], Table46[], 2, FALSE)</f>
        <v>Uttar Pradesh</v>
      </c>
      <c r="I3686" t="s">
        <v>24</v>
      </c>
      <c r="J3686" t="s">
        <v>133</v>
      </c>
      <c r="K3686" t="s">
        <v>7140</v>
      </c>
      <c r="L3686" s="2">
        <v>5</v>
      </c>
      <c r="M3686" s="11">
        <v>43802</v>
      </c>
      <c r="N3686" s="6">
        <v>5</v>
      </c>
      <c r="O3686" s="4">
        <f>Table2[[#This Row],[Discount]]/100</f>
        <v>0.05</v>
      </c>
      <c r="P3686" s="4" t="str">
        <f>IF(Table2[[#This Row],[Discount%]]=0,"No Discount",
IF(Table2[[#This Row],[Discount%]]&lt;=0.1,"Medium Discount",
IF(Table2[[#This Row],[Discount%]]&lt;=0.2,"High Discount")))</f>
        <v>Medium Discount</v>
      </c>
      <c r="Q3686" s="9">
        <f>(Table2[Unit_Price]*Table2[Quantity])*(Table2[Discount]/100)</f>
        <v>10950.5</v>
      </c>
      <c r="R3686" s="10">
        <v>208059.5</v>
      </c>
      <c r="S3686" s="10">
        <v>37267.99</v>
      </c>
      <c r="T3686" s="4">
        <f>Table2[Profit]/Table2[Sales]</f>
        <v>0.17912178968035586</v>
      </c>
      <c r="U3686" t="s">
        <v>33</v>
      </c>
    </row>
    <row r="3687" spans="1:21" x14ac:dyDescent="0.35">
      <c r="A3687">
        <v>13936</v>
      </c>
      <c r="B3687" s="1">
        <v>45276</v>
      </c>
      <c r="C3687" s="2">
        <f>YEAR(Table2[Order Date])</f>
        <v>2023</v>
      </c>
      <c r="D3687" s="2" t="str">
        <f>TEXT(Table2[Order Date],"mmm")</f>
        <v>Dec</v>
      </c>
      <c r="E3687" t="s">
        <v>7141</v>
      </c>
      <c r="F3687" t="s">
        <v>28</v>
      </c>
      <c r="G3687" t="s">
        <v>29</v>
      </c>
      <c r="H3687" t="str">
        <f>VLOOKUP(Table2[[#This Row],[City]], Table46[], 2, FALSE)</f>
        <v>Bihar</v>
      </c>
      <c r="I3687" t="s">
        <v>30</v>
      </c>
      <c r="J3687" t="s">
        <v>31</v>
      </c>
      <c r="K3687" t="s">
        <v>786</v>
      </c>
      <c r="L3687" s="2">
        <v>4</v>
      </c>
      <c r="M3687" s="11">
        <v>53838</v>
      </c>
      <c r="N3687" s="6">
        <v>10</v>
      </c>
      <c r="O3687" s="4">
        <f>Table2[[#This Row],[Discount]]/100</f>
        <v>0.1</v>
      </c>
      <c r="P3687" s="4" t="str">
        <f>IF(Table2[[#This Row],[Discount%]]=0,"No Discount",
IF(Table2[[#This Row],[Discount%]]&lt;=0.1,"Medium Discount",
IF(Table2[[#This Row],[Discount%]]&lt;=0.2,"High Discount")))</f>
        <v>Medium Discount</v>
      </c>
      <c r="Q3687" s="9">
        <f>(Table2[Unit_Price]*Table2[Quantity])*(Table2[Discount]/100)</f>
        <v>21535.200000000001</v>
      </c>
      <c r="R3687" s="10">
        <v>193816.8</v>
      </c>
      <c r="S3687" s="10">
        <v>19626.97</v>
      </c>
      <c r="T3687" s="4">
        <f>Table2[Profit]/Table2[Sales]</f>
        <v>0.10126557656508622</v>
      </c>
      <c r="U3687" t="s">
        <v>20</v>
      </c>
    </row>
    <row r="3688" spans="1:21" x14ac:dyDescent="0.35">
      <c r="A3688">
        <v>13937</v>
      </c>
      <c r="B3688" s="1">
        <v>45252</v>
      </c>
      <c r="C3688" s="2">
        <f>YEAR(Table2[Order Date])</f>
        <v>2023</v>
      </c>
      <c r="D3688" s="2" t="str">
        <f>TEXT(Table2[Order Date],"mmm")</f>
        <v>Nov</v>
      </c>
      <c r="E3688" t="s">
        <v>7142</v>
      </c>
      <c r="F3688" t="s">
        <v>40</v>
      </c>
      <c r="G3688" t="s">
        <v>110</v>
      </c>
      <c r="H3688" t="str">
        <f>VLOOKUP(Table2[[#This Row],[City]], Table46[], 2, FALSE)</f>
        <v>Gujarat</v>
      </c>
      <c r="I3688" t="s">
        <v>17</v>
      </c>
      <c r="J3688" t="s">
        <v>111</v>
      </c>
      <c r="K3688" t="s">
        <v>6033</v>
      </c>
      <c r="L3688" s="2">
        <v>1</v>
      </c>
      <c r="M3688" s="11">
        <v>8911</v>
      </c>
      <c r="N3688" s="6">
        <v>5</v>
      </c>
      <c r="O3688" s="4">
        <f>Table2[[#This Row],[Discount]]/100</f>
        <v>0.05</v>
      </c>
      <c r="P3688" s="4" t="str">
        <f>IF(Table2[[#This Row],[Discount%]]=0,"No Discount",
IF(Table2[[#This Row],[Discount%]]&lt;=0.1,"Medium Discount",
IF(Table2[[#This Row],[Discount%]]&lt;=0.2,"High Discount")))</f>
        <v>Medium Discount</v>
      </c>
      <c r="Q3688" s="9">
        <f>(Table2[Unit_Price]*Table2[Quantity])*(Table2[Discount]/100)</f>
        <v>445.55</v>
      </c>
      <c r="R3688" s="10">
        <v>8465.4500000000007</v>
      </c>
      <c r="S3688" s="10">
        <v>1696.03</v>
      </c>
      <c r="T3688" s="4">
        <f>Table2[Profit]/Table2[Sales]</f>
        <v>0.20034729400090956</v>
      </c>
      <c r="U3688" t="s">
        <v>38</v>
      </c>
    </row>
    <row r="3689" spans="1:21" x14ac:dyDescent="0.35">
      <c r="A3689">
        <v>13938</v>
      </c>
      <c r="B3689" s="1">
        <v>45400</v>
      </c>
      <c r="C3689" s="2">
        <f>YEAR(Table2[Order Date])</f>
        <v>2024</v>
      </c>
      <c r="D3689" s="2" t="str">
        <f>TEXT(Table2[Order Date],"mmm")</f>
        <v>Apr</v>
      </c>
      <c r="E3689" t="s">
        <v>7143</v>
      </c>
      <c r="F3689" t="s">
        <v>22</v>
      </c>
      <c r="G3689" t="s">
        <v>58</v>
      </c>
      <c r="H3689" t="str">
        <f>VLOOKUP(Table2[[#This Row],[City]], Table46[], 2, FALSE)</f>
        <v>Rajashtan</v>
      </c>
      <c r="I3689" t="s">
        <v>42</v>
      </c>
      <c r="J3689" t="s">
        <v>79</v>
      </c>
      <c r="K3689" t="s">
        <v>7144</v>
      </c>
      <c r="L3689" s="2">
        <v>4</v>
      </c>
      <c r="M3689" s="11">
        <v>72336</v>
      </c>
      <c r="N3689" s="6">
        <v>5</v>
      </c>
      <c r="O3689" s="4">
        <f>Table2[[#This Row],[Discount]]/100</f>
        <v>0.05</v>
      </c>
      <c r="P3689" s="4" t="str">
        <f>IF(Table2[[#This Row],[Discount%]]=0,"No Discount",
IF(Table2[[#This Row],[Discount%]]&lt;=0.1,"Medium Discount",
IF(Table2[[#This Row],[Discount%]]&lt;=0.2,"High Discount")))</f>
        <v>Medium Discount</v>
      </c>
      <c r="Q3689" s="9">
        <f>(Table2[Unit_Price]*Table2[Quantity])*(Table2[Discount]/100)</f>
        <v>14467.2</v>
      </c>
      <c r="R3689" s="10">
        <v>274876.79999999999</v>
      </c>
      <c r="S3689" s="10">
        <v>25096.29</v>
      </c>
      <c r="T3689" s="4">
        <f>Table2[Profit]/Table2[Sales]</f>
        <v>9.1300138825830338E-2</v>
      </c>
      <c r="U3689" t="s">
        <v>72</v>
      </c>
    </row>
    <row r="3690" spans="1:21" x14ac:dyDescent="0.35">
      <c r="A3690">
        <v>13939</v>
      </c>
      <c r="B3690" s="1">
        <v>45592</v>
      </c>
      <c r="C3690" s="2">
        <f>YEAR(Table2[Order Date])</f>
        <v>2024</v>
      </c>
      <c r="D3690" s="2" t="str">
        <f>TEXT(Table2[Order Date],"mmm")</f>
        <v>Oct</v>
      </c>
      <c r="E3690" t="s">
        <v>7145</v>
      </c>
      <c r="F3690" t="s">
        <v>15</v>
      </c>
      <c r="G3690" t="s">
        <v>16</v>
      </c>
      <c r="H3690" t="str">
        <f>VLOOKUP(Table2[[#This Row],[City]], Table46[], 2, FALSE)</f>
        <v>Karnataka</v>
      </c>
      <c r="I3690" t="s">
        <v>42</v>
      </c>
      <c r="J3690" t="s">
        <v>43</v>
      </c>
      <c r="K3690" t="s">
        <v>7146</v>
      </c>
      <c r="L3690" s="2">
        <v>2</v>
      </c>
      <c r="M3690" s="11">
        <v>18052</v>
      </c>
      <c r="N3690" s="6">
        <v>10</v>
      </c>
      <c r="O3690" s="4">
        <f>Table2[[#This Row],[Discount]]/100</f>
        <v>0.1</v>
      </c>
      <c r="P3690" s="4" t="str">
        <f>IF(Table2[[#This Row],[Discount%]]=0,"No Discount",
IF(Table2[[#This Row],[Discount%]]&lt;=0.1,"Medium Discount",
IF(Table2[[#This Row],[Discount%]]&lt;=0.2,"High Discount")))</f>
        <v>Medium Discount</v>
      </c>
      <c r="Q3690" s="9">
        <f>(Table2[Unit_Price]*Table2[Quantity])*(Table2[Discount]/100)</f>
        <v>3610.4</v>
      </c>
      <c r="R3690" s="10">
        <v>32493.599999999999</v>
      </c>
      <c r="S3690" s="10">
        <v>2960.76</v>
      </c>
      <c r="T3690" s="4">
        <f>Table2[Profit]/Table2[Sales]</f>
        <v>9.1118250978654267E-2</v>
      </c>
      <c r="U3690" t="s">
        <v>33</v>
      </c>
    </row>
    <row r="3691" spans="1:21" x14ac:dyDescent="0.35">
      <c r="A3691">
        <v>13940</v>
      </c>
      <c r="B3691" s="1">
        <v>45837</v>
      </c>
      <c r="C3691" s="2">
        <f>YEAR(Table2[Order Date])</f>
        <v>2025</v>
      </c>
      <c r="D3691" s="2" t="str">
        <f>TEXT(Table2[Order Date],"mmm")</f>
        <v>Jun</v>
      </c>
      <c r="E3691" t="s">
        <v>7147</v>
      </c>
      <c r="F3691" t="s">
        <v>28</v>
      </c>
      <c r="G3691" t="s">
        <v>29</v>
      </c>
      <c r="H3691" t="str">
        <f>VLOOKUP(Table2[[#This Row],[City]], Table46[], 2, FALSE)</f>
        <v>Bihar</v>
      </c>
      <c r="I3691" t="s">
        <v>129</v>
      </c>
      <c r="J3691" t="s">
        <v>159</v>
      </c>
      <c r="K3691" t="s">
        <v>7148</v>
      </c>
      <c r="L3691" s="2">
        <v>4</v>
      </c>
      <c r="M3691" s="11">
        <v>34290</v>
      </c>
      <c r="N3691" s="6">
        <v>10</v>
      </c>
      <c r="O3691" s="4">
        <f>Table2[[#This Row],[Discount]]/100</f>
        <v>0.1</v>
      </c>
      <c r="P3691" s="4" t="str">
        <f>IF(Table2[[#This Row],[Discount%]]=0,"No Discount",
IF(Table2[[#This Row],[Discount%]]&lt;=0.1,"Medium Discount",
IF(Table2[[#This Row],[Discount%]]&lt;=0.2,"High Discount")))</f>
        <v>Medium Discount</v>
      </c>
      <c r="Q3691" s="9">
        <f>(Table2[Unit_Price]*Table2[Quantity])*(Table2[Discount]/100)</f>
        <v>13716</v>
      </c>
      <c r="R3691" s="10">
        <v>123444</v>
      </c>
      <c r="S3691" s="10">
        <v>26964.36</v>
      </c>
      <c r="T3691" s="4">
        <f>Table2[Profit]/Table2[Sales]</f>
        <v>0.21843394575678041</v>
      </c>
      <c r="U3691" t="s">
        <v>20</v>
      </c>
    </row>
    <row r="3692" spans="1:21" x14ac:dyDescent="0.35">
      <c r="A3692">
        <v>13941</v>
      </c>
      <c r="B3692" s="1">
        <v>45536</v>
      </c>
      <c r="C3692" s="2">
        <f>YEAR(Table2[Order Date])</f>
        <v>2024</v>
      </c>
      <c r="D3692" s="2" t="str">
        <f>TEXT(Table2[Order Date],"mmm")</f>
        <v>Sep</v>
      </c>
      <c r="E3692" t="s">
        <v>7149</v>
      </c>
      <c r="F3692" t="s">
        <v>28</v>
      </c>
      <c r="G3692" t="s">
        <v>144</v>
      </c>
      <c r="H3692" t="str">
        <f>VLOOKUP(Table2[[#This Row],[City]], Table46[], 2, FALSE)</f>
        <v>Assam</v>
      </c>
      <c r="I3692" t="s">
        <v>30</v>
      </c>
      <c r="J3692" t="s">
        <v>322</v>
      </c>
      <c r="K3692" t="s">
        <v>3593</v>
      </c>
      <c r="L3692" s="2">
        <v>4</v>
      </c>
      <c r="M3692" s="11">
        <v>32298</v>
      </c>
      <c r="N3692" s="6">
        <v>20</v>
      </c>
      <c r="O3692" s="4">
        <f>Table2[[#This Row],[Discount]]/100</f>
        <v>0.2</v>
      </c>
      <c r="P3692" s="4" t="str">
        <f>IF(Table2[[#This Row],[Discount%]]=0,"No Discount",
IF(Table2[[#This Row],[Discount%]]&lt;=0.1,"Medium Discount",
IF(Table2[[#This Row],[Discount%]]&lt;=0.2,"High Discount")))</f>
        <v>High Discount</v>
      </c>
      <c r="Q3692" s="9">
        <f>(Table2[Unit_Price]*Table2[Quantity])*(Table2[Discount]/100)</f>
        <v>25838.400000000001</v>
      </c>
      <c r="R3692" s="10">
        <v>103353.60000000001</v>
      </c>
      <c r="S3692" s="10">
        <v>17798.919999999998</v>
      </c>
      <c r="T3692" s="4">
        <f>Table2[Profit]/Table2[Sales]</f>
        <v>0.17221383677007862</v>
      </c>
      <c r="U3692" t="s">
        <v>20</v>
      </c>
    </row>
    <row r="3693" spans="1:21" x14ac:dyDescent="0.35">
      <c r="A3693">
        <v>13942</v>
      </c>
      <c r="B3693" s="1">
        <v>45698</v>
      </c>
      <c r="C3693" s="2">
        <f>YEAR(Table2[Order Date])</f>
        <v>2025</v>
      </c>
      <c r="D3693" s="2" t="str">
        <f>TEXT(Table2[Order Date],"mmm")</f>
        <v>Feb</v>
      </c>
      <c r="E3693" t="s">
        <v>7150</v>
      </c>
      <c r="F3693" t="s">
        <v>40</v>
      </c>
      <c r="G3693" t="s">
        <v>50</v>
      </c>
      <c r="H3693" t="str">
        <f>VLOOKUP(Table2[[#This Row],[City]], Table46[], 2, FALSE)</f>
        <v>Maharashtra</v>
      </c>
      <c r="I3693" t="s">
        <v>46</v>
      </c>
      <c r="J3693" t="s">
        <v>141</v>
      </c>
      <c r="K3693" t="s">
        <v>7151</v>
      </c>
      <c r="L3693" s="2">
        <v>5</v>
      </c>
      <c r="M3693" s="11">
        <v>31201</v>
      </c>
      <c r="N3693" s="6">
        <v>15</v>
      </c>
      <c r="O3693" s="4">
        <f>Table2[[#This Row],[Discount]]/100</f>
        <v>0.15</v>
      </c>
      <c r="P3693" s="4" t="str">
        <f>IF(Table2[[#This Row],[Discount%]]=0,"No Discount",
IF(Table2[[#This Row],[Discount%]]&lt;=0.1,"Medium Discount",
IF(Table2[[#This Row],[Discount%]]&lt;=0.2,"High Discount")))</f>
        <v>High Discount</v>
      </c>
      <c r="Q3693" s="9">
        <f>(Table2[Unit_Price]*Table2[Quantity])*(Table2[Discount]/100)</f>
        <v>23400.75</v>
      </c>
      <c r="R3693" s="10">
        <v>132604.25</v>
      </c>
      <c r="S3693" s="10">
        <v>18876.5</v>
      </c>
      <c r="T3693" s="4">
        <f>Table2[Profit]/Table2[Sales]</f>
        <v>0.14235214934664614</v>
      </c>
      <c r="U3693" t="s">
        <v>20</v>
      </c>
    </row>
    <row r="3694" spans="1:21" x14ac:dyDescent="0.35">
      <c r="A3694">
        <v>13943</v>
      </c>
      <c r="B3694" s="1">
        <v>45284</v>
      </c>
      <c r="C3694" s="2">
        <f>YEAR(Table2[Order Date])</f>
        <v>2023</v>
      </c>
      <c r="D3694" s="2" t="str">
        <f>TEXT(Table2[Order Date],"mmm")</f>
        <v>Dec</v>
      </c>
      <c r="E3694" t="s">
        <v>7152</v>
      </c>
      <c r="F3694" t="s">
        <v>28</v>
      </c>
      <c r="G3694" t="s">
        <v>114</v>
      </c>
      <c r="H3694" t="str">
        <f>VLOOKUP(Table2[[#This Row],[City]], Table46[], 2, FALSE)</f>
        <v>Jharkhand</v>
      </c>
      <c r="I3694" t="s">
        <v>129</v>
      </c>
      <c r="J3694" t="s">
        <v>159</v>
      </c>
      <c r="K3694" t="s">
        <v>7153</v>
      </c>
      <c r="L3694" s="2">
        <v>3</v>
      </c>
      <c r="M3694" s="11">
        <v>53938</v>
      </c>
      <c r="N3694" s="6">
        <v>20</v>
      </c>
      <c r="O3694" s="4">
        <f>Table2[[#This Row],[Discount]]/100</f>
        <v>0.2</v>
      </c>
      <c r="P3694" s="4" t="str">
        <f>IF(Table2[[#This Row],[Discount%]]=0,"No Discount",
IF(Table2[[#This Row],[Discount%]]&lt;=0.1,"Medium Discount",
IF(Table2[[#This Row],[Discount%]]&lt;=0.2,"High Discount")))</f>
        <v>High Discount</v>
      </c>
      <c r="Q3694" s="9">
        <f>(Table2[Unit_Price]*Table2[Quantity])*(Table2[Discount]/100)</f>
        <v>32362.800000000003</v>
      </c>
      <c r="R3694" s="10">
        <v>129451.2</v>
      </c>
      <c r="S3694" s="10">
        <v>10800.88</v>
      </c>
      <c r="T3694" s="4">
        <f>Table2[Profit]/Table2[Sales]</f>
        <v>8.3435920254118917E-2</v>
      </c>
      <c r="U3694" t="s">
        <v>83</v>
      </c>
    </row>
    <row r="3695" spans="1:21" x14ac:dyDescent="0.35">
      <c r="A3695">
        <v>13944</v>
      </c>
      <c r="B3695" s="1">
        <v>45582</v>
      </c>
      <c r="C3695" s="2">
        <f>YEAR(Table2[Order Date])</f>
        <v>2024</v>
      </c>
      <c r="D3695" s="2" t="str">
        <f>TEXT(Table2[Order Date],"mmm")</f>
        <v>Oct</v>
      </c>
      <c r="E3695" t="s">
        <v>7154</v>
      </c>
      <c r="F3695" t="s">
        <v>28</v>
      </c>
      <c r="G3695" t="s">
        <v>29</v>
      </c>
      <c r="H3695" t="str">
        <f>VLOOKUP(Table2[[#This Row],[City]], Table46[], 2, FALSE)</f>
        <v>Bihar</v>
      </c>
      <c r="I3695" t="s">
        <v>69</v>
      </c>
      <c r="J3695" t="s">
        <v>70</v>
      </c>
      <c r="K3695" t="s">
        <v>7155</v>
      </c>
      <c r="L3695" s="2">
        <v>2</v>
      </c>
      <c r="M3695" s="11">
        <v>25704</v>
      </c>
      <c r="N3695" s="6">
        <v>20</v>
      </c>
      <c r="O3695" s="4">
        <f>Table2[[#This Row],[Discount]]/100</f>
        <v>0.2</v>
      </c>
      <c r="P3695" s="4" t="str">
        <f>IF(Table2[[#This Row],[Discount%]]=0,"No Discount",
IF(Table2[[#This Row],[Discount%]]&lt;=0.1,"Medium Discount",
IF(Table2[[#This Row],[Discount%]]&lt;=0.2,"High Discount")))</f>
        <v>High Discount</v>
      </c>
      <c r="Q3695" s="9">
        <f>(Table2[Unit_Price]*Table2[Quantity])*(Table2[Discount]/100)</f>
        <v>10281.6</v>
      </c>
      <c r="R3695" s="10">
        <v>41126.400000000001</v>
      </c>
      <c r="S3695" s="10">
        <v>3162.9</v>
      </c>
      <c r="T3695" s="4">
        <f>Table2[Profit]/Table2[Sales]</f>
        <v>7.690680438842204E-2</v>
      </c>
      <c r="U3695" t="s">
        <v>38</v>
      </c>
    </row>
    <row r="3696" spans="1:21" x14ac:dyDescent="0.35">
      <c r="A3696">
        <v>13945</v>
      </c>
      <c r="B3696" s="1">
        <v>45657</v>
      </c>
      <c r="C3696" s="2">
        <f>YEAR(Table2[Order Date])</f>
        <v>2024</v>
      </c>
      <c r="D3696" s="2" t="str">
        <f>TEXT(Table2[Order Date],"mmm")</f>
        <v>Dec</v>
      </c>
      <c r="E3696" t="s">
        <v>7156</v>
      </c>
      <c r="F3696" t="s">
        <v>22</v>
      </c>
      <c r="G3696" t="s">
        <v>167</v>
      </c>
      <c r="H3696" t="str">
        <f>VLOOKUP(Table2[[#This Row],[City]], Table46[], 2, FALSE)</f>
        <v>Punjab</v>
      </c>
      <c r="I3696" t="s">
        <v>24</v>
      </c>
      <c r="J3696" t="s">
        <v>25</v>
      </c>
      <c r="K3696" t="s">
        <v>7157</v>
      </c>
      <c r="L3696" s="2">
        <v>2</v>
      </c>
      <c r="M3696" s="11">
        <v>37132</v>
      </c>
      <c r="N3696" s="6">
        <v>20</v>
      </c>
      <c r="O3696" s="4">
        <f>Table2[[#This Row],[Discount]]/100</f>
        <v>0.2</v>
      </c>
      <c r="P3696" s="4" t="str">
        <f>IF(Table2[[#This Row],[Discount%]]=0,"No Discount",
IF(Table2[[#This Row],[Discount%]]&lt;=0.1,"Medium Discount",
IF(Table2[[#This Row],[Discount%]]&lt;=0.2,"High Discount")))</f>
        <v>High Discount</v>
      </c>
      <c r="Q3696" s="9">
        <f>(Table2[Unit_Price]*Table2[Quantity])*(Table2[Discount]/100)</f>
        <v>14852.800000000001</v>
      </c>
      <c r="R3696" s="10">
        <v>59411.199999999997</v>
      </c>
      <c r="S3696" s="10">
        <v>6255.84</v>
      </c>
      <c r="T3696" s="4">
        <f>Table2[Profit]/Table2[Sales]</f>
        <v>0.10529731767747497</v>
      </c>
      <c r="U3696" t="s">
        <v>72</v>
      </c>
    </row>
    <row r="3697" spans="1:21" x14ac:dyDescent="0.35">
      <c r="A3697">
        <v>13946</v>
      </c>
      <c r="B3697" s="1">
        <v>45305</v>
      </c>
      <c r="C3697" s="2">
        <f>YEAR(Table2[Order Date])</f>
        <v>2024</v>
      </c>
      <c r="D3697" s="2" t="str">
        <f>TEXT(Table2[Order Date],"mmm")</f>
        <v>Jan</v>
      </c>
      <c r="E3697" t="s">
        <v>7158</v>
      </c>
      <c r="F3697" t="s">
        <v>40</v>
      </c>
      <c r="G3697" t="s">
        <v>50</v>
      </c>
      <c r="H3697" t="str">
        <f>VLOOKUP(Table2[[#This Row],[City]], Table46[], 2, FALSE)</f>
        <v>Maharashtra</v>
      </c>
      <c r="I3697" t="s">
        <v>86</v>
      </c>
      <c r="J3697" t="s">
        <v>171</v>
      </c>
      <c r="K3697" t="s">
        <v>7159</v>
      </c>
      <c r="L3697" s="2">
        <v>2</v>
      </c>
      <c r="M3697" s="11">
        <v>67427</v>
      </c>
      <c r="N3697" s="6">
        <v>10</v>
      </c>
      <c r="O3697" s="4">
        <f>Table2[[#This Row],[Discount]]/100</f>
        <v>0.1</v>
      </c>
      <c r="P3697" s="4" t="str">
        <f>IF(Table2[[#This Row],[Discount%]]=0,"No Discount",
IF(Table2[[#This Row],[Discount%]]&lt;=0.1,"Medium Discount",
IF(Table2[[#This Row],[Discount%]]&lt;=0.2,"High Discount")))</f>
        <v>Medium Discount</v>
      </c>
      <c r="Q3697" s="9">
        <f>(Table2[Unit_Price]*Table2[Quantity])*(Table2[Discount]/100)</f>
        <v>13485.400000000001</v>
      </c>
      <c r="R3697" s="10">
        <v>121368.6</v>
      </c>
      <c r="S3697" s="10">
        <v>15168.55</v>
      </c>
      <c r="T3697" s="4">
        <f>Table2[Profit]/Table2[Sales]</f>
        <v>0.12497919560743058</v>
      </c>
      <c r="U3697" t="s">
        <v>33</v>
      </c>
    </row>
    <row r="3698" spans="1:21" x14ac:dyDescent="0.35">
      <c r="A3698">
        <v>13947</v>
      </c>
      <c r="B3698" s="1">
        <v>45389</v>
      </c>
      <c r="C3698" s="2">
        <f>YEAR(Table2[Order Date])</f>
        <v>2024</v>
      </c>
      <c r="D3698" s="2" t="str">
        <f>TEXT(Table2[Order Date],"mmm")</f>
        <v>Apr</v>
      </c>
      <c r="E3698" t="s">
        <v>7160</v>
      </c>
      <c r="F3698" t="s">
        <v>28</v>
      </c>
      <c r="G3698" t="s">
        <v>29</v>
      </c>
      <c r="H3698" t="str">
        <f>VLOOKUP(Table2[[#This Row],[City]], Table46[], 2, FALSE)</f>
        <v>Bihar</v>
      </c>
      <c r="I3698" t="s">
        <v>75</v>
      </c>
      <c r="J3698" t="s">
        <v>409</v>
      </c>
      <c r="K3698" t="s">
        <v>6235</v>
      </c>
      <c r="L3698" s="2">
        <v>1</v>
      </c>
      <c r="M3698" s="11">
        <v>14010</v>
      </c>
      <c r="N3698" s="6">
        <v>0</v>
      </c>
      <c r="O3698" s="4">
        <f>Table2[[#This Row],[Discount]]/100</f>
        <v>0</v>
      </c>
      <c r="P3698" s="4" t="str">
        <f>IF(Table2[[#This Row],[Discount%]]=0,"No Discount",
IF(Table2[[#This Row],[Discount%]]&lt;=0.1,"Medium Discount",
IF(Table2[[#This Row],[Discount%]]&lt;=0.2,"High Discount")))</f>
        <v>No Discount</v>
      </c>
      <c r="Q3698" s="9">
        <f>(Table2[Unit_Price]*Table2[Quantity])*(Table2[Discount]/100)</f>
        <v>0</v>
      </c>
      <c r="R3698" s="10">
        <v>14010</v>
      </c>
      <c r="S3698" s="10">
        <v>749.88</v>
      </c>
      <c r="T3698" s="4">
        <f>Table2[Profit]/Table2[Sales]</f>
        <v>5.3524625267665951E-2</v>
      </c>
      <c r="U3698" t="s">
        <v>72</v>
      </c>
    </row>
    <row r="3699" spans="1:21" x14ac:dyDescent="0.35">
      <c r="A3699">
        <v>13948</v>
      </c>
      <c r="B3699" s="1">
        <v>45577</v>
      </c>
      <c r="C3699" s="2">
        <f>YEAR(Table2[Order Date])</f>
        <v>2024</v>
      </c>
      <c r="D3699" s="2" t="str">
        <f>TEXT(Table2[Order Date],"mmm")</f>
        <v>Oct</v>
      </c>
      <c r="E3699" t="s">
        <v>7161</v>
      </c>
      <c r="F3699" t="s">
        <v>28</v>
      </c>
      <c r="G3699" t="s">
        <v>29</v>
      </c>
      <c r="H3699" t="str">
        <f>VLOOKUP(Table2[[#This Row],[City]], Table46[], 2, FALSE)</f>
        <v>Bihar</v>
      </c>
      <c r="I3699" t="s">
        <v>46</v>
      </c>
      <c r="J3699" t="s">
        <v>141</v>
      </c>
      <c r="K3699" t="s">
        <v>7162</v>
      </c>
      <c r="L3699" s="2">
        <v>5</v>
      </c>
      <c r="M3699" s="11">
        <v>6606</v>
      </c>
      <c r="N3699" s="6">
        <v>10</v>
      </c>
      <c r="O3699" s="4">
        <f>Table2[[#This Row],[Discount]]/100</f>
        <v>0.1</v>
      </c>
      <c r="P3699" s="4" t="str">
        <f>IF(Table2[[#This Row],[Discount%]]=0,"No Discount",
IF(Table2[[#This Row],[Discount%]]&lt;=0.1,"Medium Discount",
IF(Table2[[#This Row],[Discount%]]&lt;=0.2,"High Discount")))</f>
        <v>Medium Discount</v>
      </c>
      <c r="Q3699" s="9">
        <f>(Table2[Unit_Price]*Table2[Quantity])*(Table2[Discount]/100)</f>
        <v>3303</v>
      </c>
      <c r="R3699" s="10">
        <v>29727</v>
      </c>
      <c r="S3699" s="10">
        <v>1678.8</v>
      </c>
      <c r="T3699" s="4">
        <f>Table2[Profit]/Table2[Sales]</f>
        <v>5.6473912604702796E-2</v>
      </c>
      <c r="U3699" t="s">
        <v>83</v>
      </c>
    </row>
    <row r="3700" spans="1:21" x14ac:dyDescent="0.35">
      <c r="A3700">
        <v>13949</v>
      </c>
      <c r="B3700" s="1">
        <v>45529</v>
      </c>
      <c r="C3700" s="2">
        <f>YEAR(Table2[Order Date])</f>
        <v>2024</v>
      </c>
      <c r="D3700" s="2" t="str">
        <f>TEXT(Table2[Order Date],"mmm")</f>
        <v>Aug</v>
      </c>
      <c r="E3700" t="s">
        <v>7163</v>
      </c>
      <c r="F3700" t="s">
        <v>22</v>
      </c>
      <c r="G3700" t="s">
        <v>23</v>
      </c>
      <c r="H3700" t="str">
        <f>VLOOKUP(Table2[[#This Row],[City]], Table46[], 2, FALSE)</f>
        <v>Delhi</v>
      </c>
      <c r="I3700" t="s">
        <v>30</v>
      </c>
      <c r="J3700" t="s">
        <v>104</v>
      </c>
      <c r="K3700" t="s">
        <v>7164</v>
      </c>
      <c r="L3700" s="2">
        <v>2</v>
      </c>
      <c r="M3700" s="11">
        <v>22249</v>
      </c>
      <c r="N3700" s="6">
        <v>10</v>
      </c>
      <c r="O3700" s="4">
        <f>Table2[[#This Row],[Discount]]/100</f>
        <v>0.1</v>
      </c>
      <c r="P3700" s="4" t="str">
        <f>IF(Table2[[#This Row],[Discount%]]=0,"No Discount",
IF(Table2[[#This Row],[Discount%]]&lt;=0.1,"Medium Discount",
IF(Table2[[#This Row],[Discount%]]&lt;=0.2,"High Discount")))</f>
        <v>Medium Discount</v>
      </c>
      <c r="Q3700" s="9">
        <f>(Table2[Unit_Price]*Table2[Quantity])*(Table2[Discount]/100)</f>
        <v>4449.8</v>
      </c>
      <c r="R3700" s="10">
        <v>40048.199999999997</v>
      </c>
      <c r="S3700" s="10">
        <v>6850.89</v>
      </c>
      <c r="T3700" s="4">
        <f>Table2[Profit]/Table2[Sales]</f>
        <v>0.17106611533102614</v>
      </c>
      <c r="U3700" t="s">
        <v>83</v>
      </c>
    </row>
    <row r="3701" spans="1:21" x14ac:dyDescent="0.35">
      <c r="A3701">
        <v>13950</v>
      </c>
      <c r="B3701" s="1">
        <v>45768</v>
      </c>
      <c r="C3701" s="2">
        <f>YEAR(Table2[Order Date])</f>
        <v>2025</v>
      </c>
      <c r="D3701" s="2" t="str">
        <f>TEXT(Table2[Order Date],"mmm")</f>
        <v>Apr</v>
      </c>
      <c r="E3701" t="s">
        <v>7165</v>
      </c>
      <c r="F3701" t="s">
        <v>15</v>
      </c>
      <c r="G3701" t="s">
        <v>147</v>
      </c>
      <c r="H3701" t="str">
        <f>VLOOKUP(Table2[[#This Row],[City]], Table46[], 2, FALSE)</f>
        <v>Kerala</v>
      </c>
      <c r="I3701" t="s">
        <v>17</v>
      </c>
      <c r="J3701" t="s">
        <v>111</v>
      </c>
      <c r="K3701" t="s">
        <v>2083</v>
      </c>
      <c r="L3701" s="2">
        <v>1</v>
      </c>
      <c r="M3701" s="11">
        <v>19868</v>
      </c>
      <c r="N3701" s="6">
        <v>20</v>
      </c>
      <c r="O3701" s="4">
        <f>Table2[[#This Row],[Discount]]/100</f>
        <v>0.2</v>
      </c>
      <c r="P3701" s="4" t="str">
        <f>IF(Table2[[#This Row],[Discount%]]=0,"No Discount",
IF(Table2[[#This Row],[Discount%]]&lt;=0.1,"Medium Discount",
IF(Table2[[#This Row],[Discount%]]&lt;=0.2,"High Discount")))</f>
        <v>High Discount</v>
      </c>
      <c r="Q3701" s="9">
        <f>(Table2[Unit_Price]*Table2[Quantity])*(Table2[Discount]/100)</f>
        <v>3973.6000000000004</v>
      </c>
      <c r="R3701" s="10">
        <v>15894.4</v>
      </c>
      <c r="S3701" s="10">
        <v>1844.37</v>
      </c>
      <c r="T3701" s="4">
        <f>Table2[Profit]/Table2[Sales]</f>
        <v>0.11603898228306825</v>
      </c>
      <c r="U3701" t="s">
        <v>72</v>
      </c>
    </row>
    <row r="3702" spans="1:21" x14ac:dyDescent="0.35">
      <c r="A3702">
        <v>13951</v>
      </c>
      <c r="B3702" s="1">
        <v>45709</v>
      </c>
      <c r="C3702" s="2">
        <f>YEAR(Table2[Order Date])</f>
        <v>2025</v>
      </c>
      <c r="D3702" s="2" t="str">
        <f>TEXT(Table2[Order Date],"mmm")</f>
        <v>Feb</v>
      </c>
      <c r="E3702" t="s">
        <v>7166</v>
      </c>
      <c r="F3702" t="s">
        <v>28</v>
      </c>
      <c r="G3702" t="s">
        <v>29</v>
      </c>
      <c r="H3702" t="str">
        <f>VLOOKUP(Table2[[#This Row],[City]], Table46[], 2, FALSE)</f>
        <v>Bihar</v>
      </c>
      <c r="I3702" t="s">
        <v>96</v>
      </c>
      <c r="J3702" t="s">
        <v>97</v>
      </c>
      <c r="K3702" t="s">
        <v>7167</v>
      </c>
      <c r="L3702" s="2">
        <v>4</v>
      </c>
      <c r="M3702" s="11">
        <v>40150</v>
      </c>
      <c r="N3702" s="6">
        <v>10</v>
      </c>
      <c r="O3702" s="4">
        <f>Table2[[#This Row],[Discount]]/100</f>
        <v>0.1</v>
      </c>
      <c r="P3702" s="4" t="str">
        <f>IF(Table2[[#This Row],[Discount%]]=0,"No Discount",
IF(Table2[[#This Row],[Discount%]]&lt;=0.1,"Medium Discount",
IF(Table2[[#This Row],[Discount%]]&lt;=0.2,"High Discount")))</f>
        <v>Medium Discount</v>
      </c>
      <c r="Q3702" s="9">
        <f>(Table2[Unit_Price]*Table2[Quantity])*(Table2[Discount]/100)</f>
        <v>16060</v>
      </c>
      <c r="R3702" s="10">
        <v>144540</v>
      </c>
      <c r="S3702" s="10">
        <v>15616.79</v>
      </c>
      <c r="T3702" s="4">
        <f>Table2[Profit]/Table2[Sales]</f>
        <v>0.10804476269544763</v>
      </c>
      <c r="U3702" t="s">
        <v>20</v>
      </c>
    </row>
    <row r="3703" spans="1:21" x14ac:dyDescent="0.35">
      <c r="A3703">
        <v>13952</v>
      </c>
      <c r="B3703" s="1">
        <v>45696</v>
      </c>
      <c r="C3703" s="2">
        <f>YEAR(Table2[Order Date])</f>
        <v>2025</v>
      </c>
      <c r="D3703" s="2" t="str">
        <f>TEXT(Table2[Order Date],"mmm")</f>
        <v>Feb</v>
      </c>
      <c r="E3703" t="s">
        <v>7168</v>
      </c>
      <c r="F3703" t="s">
        <v>40</v>
      </c>
      <c r="G3703" t="s">
        <v>110</v>
      </c>
      <c r="H3703" t="str">
        <f>VLOOKUP(Table2[[#This Row],[City]], Table46[], 2, FALSE)</f>
        <v>Gujarat</v>
      </c>
      <c r="I3703" t="s">
        <v>129</v>
      </c>
      <c r="J3703" t="s">
        <v>164</v>
      </c>
      <c r="K3703" t="s">
        <v>6504</v>
      </c>
      <c r="L3703" s="2">
        <v>5</v>
      </c>
      <c r="M3703" s="11">
        <v>30135</v>
      </c>
      <c r="N3703" s="6">
        <v>0</v>
      </c>
      <c r="O3703" s="4">
        <f>Table2[[#This Row],[Discount]]/100</f>
        <v>0</v>
      </c>
      <c r="P3703" s="4" t="str">
        <f>IF(Table2[[#This Row],[Discount%]]=0,"No Discount",
IF(Table2[[#This Row],[Discount%]]&lt;=0.1,"Medium Discount",
IF(Table2[[#This Row],[Discount%]]&lt;=0.2,"High Discount")))</f>
        <v>No Discount</v>
      </c>
      <c r="Q3703" s="9">
        <f>(Table2[Unit_Price]*Table2[Quantity])*(Table2[Discount]/100)</f>
        <v>0</v>
      </c>
      <c r="R3703" s="10">
        <v>150675</v>
      </c>
      <c r="S3703" s="10">
        <v>21442.39</v>
      </c>
      <c r="T3703" s="4">
        <f>Table2[Profit]/Table2[Sales]</f>
        <v>0.14230887672142029</v>
      </c>
      <c r="U3703" t="s">
        <v>83</v>
      </c>
    </row>
    <row r="3704" spans="1:21" x14ac:dyDescent="0.35">
      <c r="A3704">
        <v>13953</v>
      </c>
      <c r="B3704" s="1">
        <v>45773</v>
      </c>
      <c r="C3704" s="2">
        <f>YEAR(Table2[Order Date])</f>
        <v>2025</v>
      </c>
      <c r="D3704" s="2" t="str">
        <f>TEXT(Table2[Order Date],"mmm")</f>
        <v>Apr</v>
      </c>
      <c r="E3704" t="s">
        <v>7169</v>
      </c>
      <c r="F3704" t="s">
        <v>15</v>
      </c>
      <c r="G3704" t="s">
        <v>174</v>
      </c>
      <c r="H3704" t="str">
        <f>VLOOKUP(Table2[[#This Row],[City]], Table46[], 2, FALSE)</f>
        <v>Tamil Nadu</v>
      </c>
      <c r="I3704" t="s">
        <v>30</v>
      </c>
      <c r="J3704" t="s">
        <v>227</v>
      </c>
      <c r="K3704" t="s">
        <v>7170</v>
      </c>
      <c r="L3704" s="2">
        <v>3</v>
      </c>
      <c r="M3704" s="11">
        <v>13627</v>
      </c>
      <c r="N3704" s="6">
        <v>5</v>
      </c>
      <c r="O3704" s="4">
        <f>Table2[[#This Row],[Discount]]/100</f>
        <v>0.05</v>
      </c>
      <c r="P3704" s="4" t="str">
        <f>IF(Table2[[#This Row],[Discount%]]=0,"No Discount",
IF(Table2[[#This Row],[Discount%]]&lt;=0.1,"Medium Discount",
IF(Table2[[#This Row],[Discount%]]&lt;=0.2,"High Discount")))</f>
        <v>Medium Discount</v>
      </c>
      <c r="Q3704" s="9">
        <f>(Table2[Unit_Price]*Table2[Quantity])*(Table2[Discount]/100)</f>
        <v>2044.0500000000002</v>
      </c>
      <c r="R3704" s="10">
        <v>38836.949999999997</v>
      </c>
      <c r="S3704" s="10">
        <v>5439.11</v>
      </c>
      <c r="T3704" s="4">
        <f>Table2[Profit]/Table2[Sales]</f>
        <v>0.14004987518329839</v>
      </c>
      <c r="U3704" t="s">
        <v>83</v>
      </c>
    </row>
    <row r="3705" spans="1:21" x14ac:dyDescent="0.35">
      <c r="A3705">
        <v>13954</v>
      </c>
      <c r="B3705" s="1">
        <v>45770</v>
      </c>
      <c r="C3705" s="2">
        <f>YEAR(Table2[Order Date])</f>
        <v>2025</v>
      </c>
      <c r="D3705" s="2" t="str">
        <f>TEXT(Table2[Order Date],"mmm")</f>
        <v>Apr</v>
      </c>
      <c r="E3705" t="s">
        <v>7171</v>
      </c>
      <c r="F3705" t="s">
        <v>15</v>
      </c>
      <c r="G3705" t="s">
        <v>93</v>
      </c>
      <c r="H3705" t="str">
        <f>VLOOKUP(Table2[[#This Row],[City]], Table46[], 2, FALSE)</f>
        <v>Tamil Nadu</v>
      </c>
      <c r="I3705" t="s">
        <v>42</v>
      </c>
      <c r="J3705" t="s">
        <v>188</v>
      </c>
      <c r="K3705" t="s">
        <v>7172</v>
      </c>
      <c r="L3705" s="2">
        <v>2</v>
      </c>
      <c r="M3705" s="11">
        <v>38246</v>
      </c>
      <c r="N3705" s="6">
        <v>5</v>
      </c>
      <c r="O3705" s="4">
        <f>Table2[[#This Row],[Discount]]/100</f>
        <v>0.05</v>
      </c>
      <c r="P3705" s="4" t="str">
        <f>IF(Table2[[#This Row],[Discount%]]=0,"No Discount",
IF(Table2[[#This Row],[Discount%]]&lt;=0.1,"Medium Discount",
IF(Table2[[#This Row],[Discount%]]&lt;=0.2,"High Discount")))</f>
        <v>Medium Discount</v>
      </c>
      <c r="Q3705" s="9">
        <f>(Table2[Unit_Price]*Table2[Quantity])*(Table2[Discount]/100)</f>
        <v>3824.6000000000004</v>
      </c>
      <c r="R3705" s="10">
        <v>72667.399999999994</v>
      </c>
      <c r="S3705" s="10">
        <v>3916.33</v>
      </c>
      <c r="T3705" s="4">
        <f>Table2[Profit]/Table2[Sales]</f>
        <v>5.3893905657832815E-2</v>
      </c>
      <c r="U3705" t="s">
        <v>72</v>
      </c>
    </row>
    <row r="3706" spans="1:21" x14ac:dyDescent="0.35">
      <c r="A3706">
        <v>13955</v>
      </c>
      <c r="B3706" s="1">
        <v>45854</v>
      </c>
      <c r="C3706" s="2">
        <f>YEAR(Table2[Order Date])</f>
        <v>2025</v>
      </c>
      <c r="D3706" s="2" t="str">
        <f>TEXT(Table2[Order Date],"mmm")</f>
        <v>Jul</v>
      </c>
      <c r="E3706" t="s">
        <v>7173</v>
      </c>
      <c r="F3706" t="s">
        <v>22</v>
      </c>
      <c r="G3706" t="s">
        <v>54</v>
      </c>
      <c r="H3706" t="str">
        <f>VLOOKUP(Table2[[#This Row],[City]], Table46[], 2, FALSE)</f>
        <v>Uttar Pradesh</v>
      </c>
      <c r="I3706" t="s">
        <v>75</v>
      </c>
      <c r="J3706" t="s">
        <v>409</v>
      </c>
      <c r="K3706" t="s">
        <v>7174</v>
      </c>
      <c r="L3706" s="2">
        <v>1</v>
      </c>
      <c r="M3706" s="11">
        <v>54866</v>
      </c>
      <c r="N3706" s="6">
        <v>15</v>
      </c>
      <c r="O3706" s="4">
        <f>Table2[[#This Row],[Discount]]/100</f>
        <v>0.15</v>
      </c>
      <c r="P3706" s="4" t="str">
        <f>IF(Table2[[#This Row],[Discount%]]=0,"No Discount",
IF(Table2[[#This Row],[Discount%]]&lt;=0.1,"Medium Discount",
IF(Table2[[#This Row],[Discount%]]&lt;=0.2,"High Discount")))</f>
        <v>High Discount</v>
      </c>
      <c r="Q3706" s="9">
        <f>(Table2[Unit_Price]*Table2[Quantity])*(Table2[Discount]/100)</f>
        <v>8229.9</v>
      </c>
      <c r="R3706" s="10">
        <v>46636.1</v>
      </c>
      <c r="S3706" s="10">
        <v>5628.13</v>
      </c>
      <c r="T3706" s="4">
        <f>Table2[Profit]/Table2[Sales]</f>
        <v>0.12068183231445169</v>
      </c>
      <c r="U3706" t="s">
        <v>72</v>
      </c>
    </row>
    <row r="3707" spans="1:21" x14ac:dyDescent="0.35">
      <c r="A3707">
        <v>13956</v>
      </c>
      <c r="B3707" s="1">
        <v>45266</v>
      </c>
      <c r="C3707" s="2">
        <f>YEAR(Table2[Order Date])</f>
        <v>2023</v>
      </c>
      <c r="D3707" s="2" t="str">
        <f>TEXT(Table2[Order Date],"mmm")</f>
        <v>Dec</v>
      </c>
      <c r="E3707" t="s">
        <v>7175</v>
      </c>
      <c r="F3707" t="s">
        <v>22</v>
      </c>
      <c r="G3707" t="s">
        <v>167</v>
      </c>
      <c r="H3707" t="str">
        <f>VLOOKUP(Table2[[#This Row],[City]], Table46[], 2, FALSE)</f>
        <v>Punjab</v>
      </c>
      <c r="I3707" t="s">
        <v>46</v>
      </c>
      <c r="J3707" t="s">
        <v>201</v>
      </c>
      <c r="K3707" t="s">
        <v>7176</v>
      </c>
      <c r="L3707" s="2">
        <v>2</v>
      </c>
      <c r="M3707" s="11">
        <v>33697</v>
      </c>
      <c r="N3707" s="6">
        <v>5</v>
      </c>
      <c r="O3707" s="4">
        <f>Table2[[#This Row],[Discount]]/100</f>
        <v>0.05</v>
      </c>
      <c r="P3707" s="4" t="str">
        <f>IF(Table2[[#This Row],[Discount%]]=0,"No Discount",
IF(Table2[[#This Row],[Discount%]]&lt;=0.1,"Medium Discount",
IF(Table2[[#This Row],[Discount%]]&lt;=0.2,"High Discount")))</f>
        <v>Medium Discount</v>
      </c>
      <c r="Q3707" s="9">
        <f>(Table2[Unit_Price]*Table2[Quantity])*(Table2[Discount]/100)</f>
        <v>3369.7000000000003</v>
      </c>
      <c r="R3707" s="10">
        <v>64024.3</v>
      </c>
      <c r="S3707" s="10">
        <v>4799.5</v>
      </c>
      <c r="T3707" s="4">
        <f>Table2[Profit]/Table2[Sales]</f>
        <v>7.496372471077388E-2</v>
      </c>
      <c r="U3707" t="s">
        <v>20</v>
      </c>
    </row>
    <row r="3708" spans="1:21" x14ac:dyDescent="0.35">
      <c r="A3708">
        <v>13957</v>
      </c>
      <c r="B3708" s="1">
        <v>45425</v>
      </c>
      <c r="C3708" s="2">
        <f>YEAR(Table2[Order Date])</f>
        <v>2024</v>
      </c>
      <c r="D3708" s="2" t="str">
        <f>TEXT(Table2[Order Date],"mmm")</f>
        <v>May</v>
      </c>
      <c r="E3708" t="s">
        <v>7177</v>
      </c>
      <c r="F3708" t="s">
        <v>22</v>
      </c>
      <c r="G3708" t="s">
        <v>23</v>
      </c>
      <c r="H3708" t="str">
        <f>VLOOKUP(Table2[[#This Row],[City]], Table46[], 2, FALSE)</f>
        <v>Delhi</v>
      </c>
      <c r="I3708" t="s">
        <v>69</v>
      </c>
      <c r="J3708" t="s">
        <v>123</v>
      </c>
      <c r="K3708" t="s">
        <v>7178</v>
      </c>
      <c r="L3708" s="2">
        <v>5</v>
      </c>
      <c r="M3708" s="11">
        <v>2710</v>
      </c>
      <c r="N3708" s="6">
        <v>10</v>
      </c>
      <c r="O3708" s="4">
        <f>Table2[[#This Row],[Discount]]/100</f>
        <v>0.1</v>
      </c>
      <c r="P3708" s="4" t="str">
        <f>IF(Table2[[#This Row],[Discount%]]=0,"No Discount",
IF(Table2[[#This Row],[Discount%]]&lt;=0.1,"Medium Discount",
IF(Table2[[#This Row],[Discount%]]&lt;=0.2,"High Discount")))</f>
        <v>Medium Discount</v>
      </c>
      <c r="Q3708" s="9">
        <f>(Table2[Unit_Price]*Table2[Quantity])*(Table2[Discount]/100)</f>
        <v>1355</v>
      </c>
      <c r="R3708" s="10">
        <v>12195</v>
      </c>
      <c r="S3708" s="10">
        <v>1602.1</v>
      </c>
      <c r="T3708" s="4">
        <f>Table2[Profit]/Table2[Sales]</f>
        <v>0.13137351373513734</v>
      </c>
      <c r="U3708" t="s">
        <v>20</v>
      </c>
    </row>
    <row r="3709" spans="1:21" x14ac:dyDescent="0.35">
      <c r="A3709">
        <v>13958</v>
      </c>
      <c r="B3709" s="1">
        <v>45776</v>
      </c>
      <c r="C3709" s="2">
        <f>YEAR(Table2[Order Date])</f>
        <v>2025</v>
      </c>
      <c r="D3709" s="2" t="str">
        <f>TEXT(Table2[Order Date],"mmm")</f>
        <v>Apr</v>
      </c>
      <c r="E3709" t="s">
        <v>7179</v>
      </c>
      <c r="F3709" t="s">
        <v>28</v>
      </c>
      <c r="G3709" t="s">
        <v>144</v>
      </c>
      <c r="H3709" t="str">
        <f>VLOOKUP(Table2[[#This Row],[City]], Table46[], 2, FALSE)</f>
        <v>Assam</v>
      </c>
      <c r="I3709" t="s">
        <v>46</v>
      </c>
      <c r="J3709" t="s">
        <v>209</v>
      </c>
      <c r="K3709" t="s">
        <v>7104</v>
      </c>
      <c r="L3709" s="2">
        <v>3</v>
      </c>
      <c r="M3709" s="11">
        <v>24320</v>
      </c>
      <c r="N3709" s="6">
        <v>5</v>
      </c>
      <c r="O3709" s="4">
        <f>Table2[[#This Row],[Discount]]/100</f>
        <v>0.05</v>
      </c>
      <c r="P3709" s="4" t="str">
        <f>IF(Table2[[#This Row],[Discount%]]=0,"No Discount",
IF(Table2[[#This Row],[Discount%]]&lt;=0.1,"Medium Discount",
IF(Table2[[#This Row],[Discount%]]&lt;=0.2,"High Discount")))</f>
        <v>Medium Discount</v>
      </c>
      <c r="Q3709" s="9">
        <f>(Table2[Unit_Price]*Table2[Quantity])*(Table2[Discount]/100)</f>
        <v>3648</v>
      </c>
      <c r="R3709" s="10">
        <v>69312</v>
      </c>
      <c r="S3709" s="10">
        <v>9362.15</v>
      </c>
      <c r="T3709" s="4">
        <f>Table2[Profit]/Table2[Sales]</f>
        <v>0.13507257040627885</v>
      </c>
      <c r="U3709" t="s">
        <v>83</v>
      </c>
    </row>
    <row r="3710" spans="1:21" x14ac:dyDescent="0.35">
      <c r="A3710">
        <v>13959</v>
      </c>
      <c r="B3710" s="1">
        <v>45259</v>
      </c>
      <c r="C3710" s="2">
        <f>YEAR(Table2[Order Date])</f>
        <v>2023</v>
      </c>
      <c r="D3710" s="2" t="str">
        <f>TEXT(Table2[Order Date],"mmm")</f>
        <v>Nov</v>
      </c>
      <c r="E3710" t="s">
        <v>7180</v>
      </c>
      <c r="F3710" t="s">
        <v>28</v>
      </c>
      <c r="G3710" t="s">
        <v>85</v>
      </c>
      <c r="H3710" t="str">
        <f>VLOOKUP(Table2[[#This Row],[City]], Table46[], 2, FALSE)</f>
        <v>Odisha</v>
      </c>
      <c r="I3710" t="s">
        <v>96</v>
      </c>
      <c r="J3710" t="s">
        <v>214</v>
      </c>
      <c r="K3710" t="s">
        <v>6978</v>
      </c>
      <c r="L3710" s="2">
        <v>3</v>
      </c>
      <c r="M3710" s="11">
        <v>49558</v>
      </c>
      <c r="N3710" s="6">
        <v>5</v>
      </c>
      <c r="O3710" s="4">
        <f>Table2[[#This Row],[Discount]]/100</f>
        <v>0.05</v>
      </c>
      <c r="P3710" s="4" t="str">
        <f>IF(Table2[[#This Row],[Discount%]]=0,"No Discount",
IF(Table2[[#This Row],[Discount%]]&lt;=0.1,"Medium Discount",
IF(Table2[[#This Row],[Discount%]]&lt;=0.2,"High Discount")))</f>
        <v>Medium Discount</v>
      </c>
      <c r="Q3710" s="9">
        <f>(Table2[Unit_Price]*Table2[Quantity])*(Table2[Discount]/100)</f>
        <v>7433.7000000000007</v>
      </c>
      <c r="R3710" s="10">
        <v>141240.29999999999</v>
      </c>
      <c r="S3710" s="10">
        <v>13429.09</v>
      </c>
      <c r="T3710" s="4">
        <f>Table2[Profit]/Table2[Sales]</f>
        <v>9.5079732909091816E-2</v>
      </c>
      <c r="U3710" t="s">
        <v>72</v>
      </c>
    </row>
    <row r="3711" spans="1:21" x14ac:dyDescent="0.35">
      <c r="A3711">
        <v>13960</v>
      </c>
      <c r="B3711" s="1">
        <v>45306</v>
      </c>
      <c r="C3711" s="2">
        <f>YEAR(Table2[Order Date])</f>
        <v>2024</v>
      </c>
      <c r="D3711" s="2" t="str">
        <f>TEXT(Table2[Order Date],"mmm")</f>
        <v>Jan</v>
      </c>
      <c r="E3711" t="s">
        <v>7181</v>
      </c>
      <c r="F3711" t="s">
        <v>40</v>
      </c>
      <c r="G3711" t="s">
        <v>103</v>
      </c>
      <c r="H3711" t="str">
        <f>VLOOKUP(Table2[[#This Row],[City]], Table46[], 2, FALSE)</f>
        <v>Gujarat</v>
      </c>
      <c r="I3711" t="s">
        <v>129</v>
      </c>
      <c r="J3711" t="s">
        <v>159</v>
      </c>
      <c r="K3711" t="s">
        <v>4666</v>
      </c>
      <c r="L3711" s="2">
        <v>2</v>
      </c>
      <c r="M3711" s="11">
        <v>30560</v>
      </c>
      <c r="N3711" s="6">
        <v>0</v>
      </c>
      <c r="O3711" s="4">
        <f>Table2[[#This Row],[Discount]]/100</f>
        <v>0</v>
      </c>
      <c r="P3711" s="4" t="str">
        <f>IF(Table2[[#This Row],[Discount%]]=0,"No Discount",
IF(Table2[[#This Row],[Discount%]]&lt;=0.1,"Medium Discount",
IF(Table2[[#This Row],[Discount%]]&lt;=0.2,"High Discount")))</f>
        <v>No Discount</v>
      </c>
      <c r="Q3711" s="9">
        <f>(Table2[Unit_Price]*Table2[Quantity])*(Table2[Discount]/100)</f>
        <v>0</v>
      </c>
      <c r="R3711" s="10">
        <v>61120</v>
      </c>
      <c r="S3711" s="10">
        <v>14004.56</v>
      </c>
      <c r="T3711" s="4">
        <f>Table2[Profit]/Table2[Sales]</f>
        <v>0.22913219895287956</v>
      </c>
      <c r="U3711" t="s">
        <v>72</v>
      </c>
    </row>
    <row r="3712" spans="1:21" x14ac:dyDescent="0.35">
      <c r="A3712">
        <v>13961</v>
      </c>
      <c r="B3712" s="1">
        <v>45638</v>
      </c>
      <c r="C3712" s="2">
        <f>YEAR(Table2[Order Date])</f>
        <v>2024</v>
      </c>
      <c r="D3712" s="2" t="str">
        <f>TEXT(Table2[Order Date],"mmm")</f>
        <v>Dec</v>
      </c>
      <c r="E3712" t="s">
        <v>7182</v>
      </c>
      <c r="F3712" t="s">
        <v>40</v>
      </c>
      <c r="G3712" t="s">
        <v>50</v>
      </c>
      <c r="H3712" t="str">
        <f>VLOOKUP(Table2[[#This Row],[City]], Table46[], 2, FALSE)</f>
        <v>Maharashtra</v>
      </c>
      <c r="I3712" t="s">
        <v>46</v>
      </c>
      <c r="J3712" t="s">
        <v>209</v>
      </c>
      <c r="K3712" t="s">
        <v>7183</v>
      </c>
      <c r="L3712" s="2">
        <v>4</v>
      </c>
      <c r="M3712" s="11">
        <v>13709</v>
      </c>
      <c r="N3712" s="6">
        <v>10</v>
      </c>
      <c r="O3712" s="4">
        <f>Table2[[#This Row],[Discount]]/100</f>
        <v>0.1</v>
      </c>
      <c r="P3712" s="4" t="str">
        <f>IF(Table2[[#This Row],[Discount%]]=0,"No Discount",
IF(Table2[[#This Row],[Discount%]]&lt;=0.1,"Medium Discount",
IF(Table2[[#This Row],[Discount%]]&lt;=0.2,"High Discount")))</f>
        <v>Medium Discount</v>
      </c>
      <c r="Q3712" s="9">
        <f>(Table2[Unit_Price]*Table2[Quantity])*(Table2[Discount]/100)</f>
        <v>5483.6</v>
      </c>
      <c r="R3712" s="10">
        <v>49352.4</v>
      </c>
      <c r="S3712" s="10">
        <v>6804.67</v>
      </c>
      <c r="T3712" s="4">
        <f>Table2[Profit]/Table2[Sales]</f>
        <v>0.13787921154796928</v>
      </c>
      <c r="U3712" t="s">
        <v>83</v>
      </c>
    </row>
    <row r="3713" spans="1:21" x14ac:dyDescent="0.35">
      <c r="A3713">
        <v>13962</v>
      </c>
      <c r="B3713" s="1">
        <v>45525</v>
      </c>
      <c r="C3713" s="2">
        <f>YEAR(Table2[Order Date])</f>
        <v>2024</v>
      </c>
      <c r="D3713" s="2" t="str">
        <f>TEXT(Table2[Order Date],"mmm")</f>
        <v>Aug</v>
      </c>
      <c r="E3713" t="s">
        <v>7184</v>
      </c>
      <c r="F3713" t="s">
        <v>22</v>
      </c>
      <c r="G3713" t="s">
        <v>23</v>
      </c>
      <c r="H3713" t="str">
        <f>VLOOKUP(Table2[[#This Row],[City]], Table46[], 2, FALSE)</f>
        <v>Delhi</v>
      </c>
      <c r="I3713" t="s">
        <v>129</v>
      </c>
      <c r="J3713" t="s">
        <v>148</v>
      </c>
      <c r="K3713" t="s">
        <v>7185</v>
      </c>
      <c r="L3713" s="2">
        <v>5</v>
      </c>
      <c r="M3713" s="11">
        <v>14825</v>
      </c>
      <c r="N3713" s="6">
        <v>0</v>
      </c>
      <c r="O3713" s="4">
        <f>Table2[[#This Row],[Discount]]/100</f>
        <v>0</v>
      </c>
      <c r="P3713" s="4" t="str">
        <f>IF(Table2[[#This Row],[Discount%]]=0,"No Discount",
IF(Table2[[#This Row],[Discount%]]&lt;=0.1,"Medium Discount",
IF(Table2[[#This Row],[Discount%]]&lt;=0.2,"High Discount")))</f>
        <v>No Discount</v>
      </c>
      <c r="Q3713" s="9">
        <f>(Table2[Unit_Price]*Table2[Quantity])*(Table2[Discount]/100)</f>
        <v>0</v>
      </c>
      <c r="R3713" s="10">
        <v>74125</v>
      </c>
      <c r="S3713" s="10">
        <v>9274.27</v>
      </c>
      <c r="T3713" s="4">
        <f>Table2[Profit]/Table2[Sales]</f>
        <v>0.12511662731871839</v>
      </c>
      <c r="U3713" t="s">
        <v>83</v>
      </c>
    </row>
    <row r="3714" spans="1:21" x14ac:dyDescent="0.35">
      <c r="A3714">
        <v>13963</v>
      </c>
      <c r="B3714" s="1">
        <v>45655</v>
      </c>
      <c r="C3714" s="2">
        <f>YEAR(Table2[Order Date])</f>
        <v>2024</v>
      </c>
      <c r="D3714" s="2" t="str">
        <f>TEXT(Table2[Order Date],"mmm")</f>
        <v>Dec</v>
      </c>
      <c r="E3714" t="s">
        <v>7186</v>
      </c>
      <c r="F3714" t="s">
        <v>40</v>
      </c>
      <c r="G3714" t="s">
        <v>50</v>
      </c>
      <c r="H3714" t="str">
        <f>VLOOKUP(Table2[[#This Row],[City]], Table46[], 2, FALSE)</f>
        <v>Maharashtra</v>
      </c>
      <c r="I3714" t="s">
        <v>17</v>
      </c>
      <c r="J3714" t="s">
        <v>291</v>
      </c>
      <c r="K3714" t="s">
        <v>7187</v>
      </c>
      <c r="L3714" s="2">
        <v>3</v>
      </c>
      <c r="M3714" s="11">
        <v>28627</v>
      </c>
      <c r="N3714" s="6">
        <v>0</v>
      </c>
      <c r="O3714" s="4">
        <f>Table2[[#This Row],[Discount]]/100</f>
        <v>0</v>
      </c>
      <c r="P3714" s="4" t="str">
        <f>IF(Table2[[#This Row],[Discount%]]=0,"No Discount",
IF(Table2[[#This Row],[Discount%]]&lt;=0.1,"Medium Discount",
IF(Table2[[#This Row],[Discount%]]&lt;=0.2,"High Discount")))</f>
        <v>No Discount</v>
      </c>
      <c r="Q3714" s="9">
        <f>(Table2[Unit_Price]*Table2[Quantity])*(Table2[Discount]/100)</f>
        <v>0</v>
      </c>
      <c r="R3714" s="10">
        <v>85881</v>
      </c>
      <c r="S3714" s="10">
        <v>7488.56</v>
      </c>
      <c r="T3714" s="4">
        <f>Table2[Profit]/Table2[Sales]</f>
        <v>8.7196935294186151E-2</v>
      </c>
      <c r="U3714" t="s">
        <v>33</v>
      </c>
    </row>
    <row r="3715" spans="1:21" x14ac:dyDescent="0.35">
      <c r="A3715">
        <v>13964</v>
      </c>
      <c r="B3715" s="1">
        <v>45881</v>
      </c>
      <c r="C3715" s="2">
        <f>YEAR(Table2[Order Date])</f>
        <v>2025</v>
      </c>
      <c r="D3715" s="2" t="str">
        <f>TEXT(Table2[Order Date],"mmm")</f>
        <v>Aug</v>
      </c>
      <c r="E3715" t="s">
        <v>7188</v>
      </c>
      <c r="F3715" t="s">
        <v>28</v>
      </c>
      <c r="G3715" t="s">
        <v>85</v>
      </c>
      <c r="H3715" t="str">
        <f>VLOOKUP(Table2[[#This Row],[City]], Table46[], 2, FALSE)</f>
        <v>Odisha</v>
      </c>
      <c r="I3715" t="s">
        <v>24</v>
      </c>
      <c r="J3715" t="s">
        <v>133</v>
      </c>
      <c r="K3715" t="s">
        <v>7189</v>
      </c>
      <c r="L3715" s="2">
        <v>3</v>
      </c>
      <c r="M3715" s="11">
        <v>41428</v>
      </c>
      <c r="N3715" s="6">
        <v>5</v>
      </c>
      <c r="O3715" s="4">
        <f>Table2[[#This Row],[Discount]]/100</f>
        <v>0.05</v>
      </c>
      <c r="P3715" s="4" t="str">
        <f>IF(Table2[[#This Row],[Discount%]]=0,"No Discount",
IF(Table2[[#This Row],[Discount%]]&lt;=0.1,"Medium Discount",
IF(Table2[[#This Row],[Discount%]]&lt;=0.2,"High Discount")))</f>
        <v>Medium Discount</v>
      </c>
      <c r="Q3715" s="9">
        <f>(Table2[Unit_Price]*Table2[Quantity])*(Table2[Discount]/100)</f>
        <v>6214.2000000000007</v>
      </c>
      <c r="R3715" s="10">
        <v>118069.8</v>
      </c>
      <c r="S3715" s="10">
        <v>19715.810000000001</v>
      </c>
      <c r="T3715" s="4">
        <f>Table2[Profit]/Table2[Sales]</f>
        <v>0.16698436009885678</v>
      </c>
      <c r="U3715" t="s">
        <v>33</v>
      </c>
    </row>
    <row r="3716" spans="1:21" x14ac:dyDescent="0.35">
      <c r="A3716">
        <v>13965</v>
      </c>
      <c r="B3716" s="1">
        <v>45624</v>
      </c>
      <c r="C3716" s="2">
        <f>YEAR(Table2[Order Date])</f>
        <v>2024</v>
      </c>
      <c r="D3716" s="2" t="str">
        <f>TEXT(Table2[Order Date],"mmm")</f>
        <v>Nov</v>
      </c>
      <c r="E3716" t="s">
        <v>7190</v>
      </c>
      <c r="F3716" t="s">
        <v>40</v>
      </c>
      <c r="G3716" t="s">
        <v>41</v>
      </c>
      <c r="H3716" t="str">
        <f>VLOOKUP(Table2[[#This Row],[City]], Table46[], 2, FALSE)</f>
        <v>Maharashtra</v>
      </c>
      <c r="I3716" t="s">
        <v>86</v>
      </c>
      <c r="J3716" t="s">
        <v>296</v>
      </c>
      <c r="K3716" t="s">
        <v>377</v>
      </c>
      <c r="L3716" s="2">
        <v>3</v>
      </c>
      <c r="M3716" s="11">
        <v>12069</v>
      </c>
      <c r="N3716" s="6">
        <v>0</v>
      </c>
      <c r="O3716" s="4">
        <f>Table2[[#This Row],[Discount]]/100</f>
        <v>0</v>
      </c>
      <c r="P3716" s="4" t="str">
        <f>IF(Table2[[#This Row],[Discount%]]=0,"No Discount",
IF(Table2[[#This Row],[Discount%]]&lt;=0.1,"Medium Discount",
IF(Table2[[#This Row],[Discount%]]&lt;=0.2,"High Discount")))</f>
        <v>No Discount</v>
      </c>
      <c r="Q3716" s="9">
        <f>(Table2[Unit_Price]*Table2[Quantity])*(Table2[Discount]/100)</f>
        <v>0</v>
      </c>
      <c r="R3716" s="10">
        <v>36207</v>
      </c>
      <c r="S3716" s="10">
        <v>7151.36</v>
      </c>
      <c r="T3716" s="4">
        <f>Table2[Profit]/Table2[Sales]</f>
        <v>0.19751318805755791</v>
      </c>
      <c r="U3716" t="s">
        <v>33</v>
      </c>
    </row>
    <row r="3717" spans="1:21" x14ac:dyDescent="0.35">
      <c r="A3717">
        <v>13967</v>
      </c>
      <c r="B3717" s="1">
        <v>45398</v>
      </c>
      <c r="C3717" s="2">
        <f>YEAR(Table2[Order Date])</f>
        <v>2024</v>
      </c>
      <c r="D3717" s="2" t="str">
        <f>TEXT(Table2[Order Date],"mmm")</f>
        <v>Apr</v>
      </c>
      <c r="E3717" t="s">
        <v>7192</v>
      </c>
      <c r="F3717" t="s">
        <v>28</v>
      </c>
      <c r="G3717" t="s">
        <v>35</v>
      </c>
      <c r="H3717" t="str">
        <f>VLOOKUP(Table2[[#This Row],[City]], Table46[], 2, FALSE)</f>
        <v>West Bengal</v>
      </c>
      <c r="I3717" t="s">
        <v>42</v>
      </c>
      <c r="J3717" t="s">
        <v>51</v>
      </c>
      <c r="K3717" t="s">
        <v>559</v>
      </c>
      <c r="L3717" s="2">
        <v>5</v>
      </c>
      <c r="M3717" s="11">
        <v>71144</v>
      </c>
      <c r="N3717" s="6">
        <v>0</v>
      </c>
      <c r="O3717" s="4">
        <f>Table2[[#This Row],[Discount]]/100</f>
        <v>0</v>
      </c>
      <c r="P3717" s="4" t="str">
        <f>IF(Table2[[#This Row],[Discount%]]=0,"No Discount",
IF(Table2[[#This Row],[Discount%]]&lt;=0.1,"Medium Discount",
IF(Table2[[#This Row],[Discount%]]&lt;=0.2,"High Discount")))</f>
        <v>No Discount</v>
      </c>
      <c r="Q3717" s="9">
        <f>(Table2[Unit_Price]*Table2[Quantity])*(Table2[Discount]/100)</f>
        <v>0</v>
      </c>
      <c r="R3717" s="10">
        <v>355720</v>
      </c>
      <c r="S3717" s="10">
        <v>51224.26</v>
      </c>
      <c r="T3717" s="4">
        <f>Table2[Profit]/Table2[Sales]</f>
        <v>0.14400163049589565</v>
      </c>
      <c r="U3717" t="s">
        <v>20</v>
      </c>
    </row>
    <row r="3718" spans="1:21" x14ac:dyDescent="0.35">
      <c r="A3718">
        <v>13968</v>
      </c>
      <c r="B3718" s="1">
        <v>45677</v>
      </c>
      <c r="C3718" s="2">
        <f>YEAR(Table2[Order Date])</f>
        <v>2025</v>
      </c>
      <c r="D3718" s="2" t="str">
        <f>TEXT(Table2[Order Date],"mmm")</f>
        <v>Jan</v>
      </c>
      <c r="E3718" t="s">
        <v>7193</v>
      </c>
      <c r="F3718" t="s">
        <v>40</v>
      </c>
      <c r="G3718" t="s">
        <v>62</v>
      </c>
      <c r="H3718" t="str">
        <f>VLOOKUP(Table2[[#This Row],[City]], Table46[], 2, FALSE)</f>
        <v>Goa</v>
      </c>
      <c r="I3718" t="s">
        <v>30</v>
      </c>
      <c r="J3718" t="s">
        <v>31</v>
      </c>
      <c r="K3718" t="s">
        <v>1370</v>
      </c>
      <c r="L3718" s="2">
        <v>3</v>
      </c>
      <c r="M3718" s="11">
        <v>15926</v>
      </c>
      <c r="N3718" s="6">
        <v>20</v>
      </c>
      <c r="O3718" s="4">
        <f>Table2[[#This Row],[Discount]]/100</f>
        <v>0.2</v>
      </c>
      <c r="P3718" s="4" t="str">
        <f>IF(Table2[[#This Row],[Discount%]]=0,"No Discount",
IF(Table2[[#This Row],[Discount%]]&lt;=0.1,"Medium Discount",
IF(Table2[[#This Row],[Discount%]]&lt;=0.2,"High Discount")))</f>
        <v>High Discount</v>
      </c>
      <c r="Q3718" s="9">
        <f>(Table2[Unit_Price]*Table2[Quantity])*(Table2[Discount]/100)</f>
        <v>9555.6</v>
      </c>
      <c r="R3718" s="10">
        <v>38222.400000000001</v>
      </c>
      <c r="S3718" s="10">
        <v>5453.06</v>
      </c>
      <c r="T3718" s="4">
        <f>Table2[Profit]/Table2[Sales]</f>
        <v>0.14266660387626104</v>
      </c>
      <c r="U3718" t="s">
        <v>20</v>
      </c>
    </row>
    <row r="3719" spans="1:21" x14ac:dyDescent="0.35">
      <c r="A3719">
        <v>13969</v>
      </c>
      <c r="B3719" s="1">
        <v>45798</v>
      </c>
      <c r="C3719" s="2">
        <f>YEAR(Table2[Order Date])</f>
        <v>2025</v>
      </c>
      <c r="D3719" s="2" t="str">
        <f>TEXT(Table2[Order Date],"mmm")</f>
        <v>May</v>
      </c>
      <c r="E3719" t="s">
        <v>7194</v>
      </c>
      <c r="F3719" t="s">
        <v>22</v>
      </c>
      <c r="G3719" t="s">
        <v>54</v>
      </c>
      <c r="H3719" t="str">
        <f>VLOOKUP(Table2[[#This Row],[City]], Table46[], 2, FALSE)</f>
        <v>Uttar Pradesh</v>
      </c>
      <c r="I3719" t="s">
        <v>75</v>
      </c>
      <c r="J3719" t="s">
        <v>204</v>
      </c>
      <c r="K3719" t="s">
        <v>1573</v>
      </c>
      <c r="L3719" s="2">
        <v>4</v>
      </c>
      <c r="M3719" s="11">
        <v>48409</v>
      </c>
      <c r="N3719" s="6">
        <v>20</v>
      </c>
      <c r="O3719" s="4">
        <f>Table2[[#This Row],[Discount]]/100</f>
        <v>0.2</v>
      </c>
      <c r="P3719" s="4" t="str">
        <f>IF(Table2[[#This Row],[Discount%]]=0,"No Discount",
IF(Table2[[#This Row],[Discount%]]&lt;=0.1,"Medium Discount",
IF(Table2[[#This Row],[Discount%]]&lt;=0.2,"High Discount")))</f>
        <v>High Discount</v>
      </c>
      <c r="Q3719" s="9">
        <f>(Table2[Unit_Price]*Table2[Quantity])*(Table2[Discount]/100)</f>
        <v>38727.200000000004</v>
      </c>
      <c r="R3719" s="10">
        <v>154908.79999999999</v>
      </c>
      <c r="S3719" s="10">
        <v>15605.01</v>
      </c>
      <c r="T3719" s="4">
        <f>Table2[Profit]/Table2[Sales]</f>
        <v>0.10073675607841517</v>
      </c>
      <c r="U3719" t="s">
        <v>72</v>
      </c>
    </row>
    <row r="3720" spans="1:21" x14ac:dyDescent="0.35">
      <c r="A3720">
        <v>13971</v>
      </c>
      <c r="B3720" s="1">
        <v>45397</v>
      </c>
      <c r="C3720" s="2">
        <f>YEAR(Table2[Order Date])</f>
        <v>2024</v>
      </c>
      <c r="D3720" s="2" t="str">
        <f>TEXT(Table2[Order Date],"mmm")</f>
        <v>Apr</v>
      </c>
      <c r="E3720" t="s">
        <v>7196</v>
      </c>
      <c r="F3720" t="s">
        <v>40</v>
      </c>
      <c r="G3720" t="s">
        <v>41</v>
      </c>
      <c r="H3720" t="str">
        <f>VLOOKUP(Table2[[#This Row],[City]], Table46[], 2, FALSE)</f>
        <v>Maharashtra</v>
      </c>
      <c r="I3720" t="s">
        <v>46</v>
      </c>
      <c r="J3720" t="s">
        <v>47</v>
      </c>
      <c r="K3720" t="s">
        <v>7197</v>
      </c>
      <c r="L3720" s="2">
        <v>5</v>
      </c>
      <c r="M3720" s="11">
        <v>22134</v>
      </c>
      <c r="N3720" s="6">
        <v>5</v>
      </c>
      <c r="O3720" s="4">
        <f>Table2[[#This Row],[Discount]]/100</f>
        <v>0.05</v>
      </c>
      <c r="P3720" s="4" t="str">
        <f>IF(Table2[[#This Row],[Discount%]]=0,"No Discount",
IF(Table2[[#This Row],[Discount%]]&lt;=0.1,"Medium Discount",
IF(Table2[[#This Row],[Discount%]]&lt;=0.2,"High Discount")))</f>
        <v>Medium Discount</v>
      </c>
      <c r="Q3720" s="9">
        <f>(Table2[Unit_Price]*Table2[Quantity])*(Table2[Discount]/100)</f>
        <v>5533.5</v>
      </c>
      <c r="R3720" s="10">
        <v>105136.5</v>
      </c>
      <c r="S3720" s="10">
        <v>5406.01</v>
      </c>
      <c r="T3720" s="4">
        <f>Table2[Profit]/Table2[Sales]</f>
        <v>5.1418964869479201E-2</v>
      </c>
      <c r="U3720" t="s">
        <v>72</v>
      </c>
    </row>
    <row r="3721" spans="1:21" x14ac:dyDescent="0.35">
      <c r="A3721">
        <v>13972</v>
      </c>
      <c r="B3721" s="1">
        <v>45308</v>
      </c>
      <c r="C3721" s="2">
        <f>YEAR(Table2[Order Date])</f>
        <v>2024</v>
      </c>
      <c r="D3721" s="2" t="str">
        <f>TEXT(Table2[Order Date],"mmm")</f>
        <v>Jan</v>
      </c>
      <c r="E3721" t="s">
        <v>7198</v>
      </c>
      <c r="F3721" t="s">
        <v>22</v>
      </c>
      <c r="G3721" t="s">
        <v>23</v>
      </c>
      <c r="H3721" t="str">
        <f>VLOOKUP(Table2[[#This Row],[City]], Table46[], 2, FALSE)</f>
        <v>Delhi</v>
      </c>
      <c r="I3721" t="s">
        <v>46</v>
      </c>
      <c r="J3721" t="s">
        <v>201</v>
      </c>
      <c r="K3721" t="s">
        <v>7199</v>
      </c>
      <c r="L3721" s="2">
        <v>5</v>
      </c>
      <c r="M3721" s="11">
        <v>61532</v>
      </c>
      <c r="N3721" s="6">
        <v>0</v>
      </c>
      <c r="O3721" s="4">
        <f>Table2[[#This Row],[Discount]]/100</f>
        <v>0</v>
      </c>
      <c r="P3721" s="4" t="str">
        <f>IF(Table2[[#This Row],[Discount%]]=0,"No Discount",
IF(Table2[[#This Row],[Discount%]]&lt;=0.1,"Medium Discount",
IF(Table2[[#This Row],[Discount%]]&lt;=0.2,"High Discount")))</f>
        <v>No Discount</v>
      </c>
      <c r="Q3721" s="9">
        <f>(Table2[Unit_Price]*Table2[Quantity])*(Table2[Discount]/100)</f>
        <v>0</v>
      </c>
      <c r="R3721" s="10">
        <v>307660</v>
      </c>
      <c r="S3721" s="10">
        <v>17078.5</v>
      </c>
      <c r="T3721" s="4">
        <f>Table2[Profit]/Table2[Sales]</f>
        <v>5.5510953650133261E-2</v>
      </c>
      <c r="U3721" t="s">
        <v>33</v>
      </c>
    </row>
    <row r="3722" spans="1:21" x14ac:dyDescent="0.35">
      <c r="A3722">
        <v>13973</v>
      </c>
      <c r="B3722" s="1">
        <v>45513</v>
      </c>
      <c r="C3722" s="2">
        <f>YEAR(Table2[Order Date])</f>
        <v>2024</v>
      </c>
      <c r="D3722" s="2" t="str">
        <f>TEXT(Table2[Order Date],"mmm")</f>
        <v>Aug</v>
      </c>
      <c r="E3722" t="s">
        <v>7200</v>
      </c>
      <c r="F3722" t="s">
        <v>28</v>
      </c>
      <c r="G3722" t="s">
        <v>29</v>
      </c>
      <c r="H3722" t="str">
        <f>VLOOKUP(Table2[[#This Row],[City]], Table46[], 2, FALSE)</f>
        <v>Bihar</v>
      </c>
      <c r="I3722" t="s">
        <v>24</v>
      </c>
      <c r="J3722" t="s">
        <v>133</v>
      </c>
      <c r="K3722" t="s">
        <v>7201</v>
      </c>
      <c r="L3722" s="2">
        <v>4</v>
      </c>
      <c r="M3722" s="11">
        <v>17731</v>
      </c>
      <c r="N3722" s="6">
        <v>15</v>
      </c>
      <c r="O3722" s="4">
        <f>Table2[[#This Row],[Discount]]/100</f>
        <v>0.15</v>
      </c>
      <c r="P3722" s="4" t="str">
        <f>IF(Table2[[#This Row],[Discount%]]=0,"No Discount",
IF(Table2[[#This Row],[Discount%]]&lt;=0.1,"Medium Discount",
IF(Table2[[#This Row],[Discount%]]&lt;=0.2,"High Discount")))</f>
        <v>High Discount</v>
      </c>
      <c r="Q3722" s="9">
        <f>(Table2[Unit_Price]*Table2[Quantity])*(Table2[Discount]/100)</f>
        <v>10638.6</v>
      </c>
      <c r="R3722" s="10">
        <v>60285.4</v>
      </c>
      <c r="S3722" s="10">
        <v>3073.78</v>
      </c>
      <c r="T3722" s="4">
        <f>Table2[Profit]/Table2[Sales]</f>
        <v>5.0987137847638073E-2</v>
      </c>
      <c r="U3722" t="s">
        <v>83</v>
      </c>
    </row>
    <row r="3723" spans="1:21" x14ac:dyDescent="0.35">
      <c r="A3723">
        <v>13974</v>
      </c>
      <c r="B3723" s="1">
        <v>45606</v>
      </c>
      <c r="C3723" s="2">
        <f>YEAR(Table2[Order Date])</f>
        <v>2024</v>
      </c>
      <c r="D3723" s="2" t="str">
        <f>TEXT(Table2[Order Date],"mmm")</f>
        <v>Nov</v>
      </c>
      <c r="E3723" t="s">
        <v>7202</v>
      </c>
      <c r="F3723" t="s">
        <v>28</v>
      </c>
      <c r="G3723" t="s">
        <v>85</v>
      </c>
      <c r="H3723" t="str">
        <f>VLOOKUP(Table2[[#This Row],[City]], Table46[], 2, FALSE)</f>
        <v>Odisha</v>
      </c>
      <c r="I3723" t="s">
        <v>42</v>
      </c>
      <c r="J3723" t="s">
        <v>43</v>
      </c>
      <c r="K3723" t="s">
        <v>7203</v>
      </c>
      <c r="L3723" s="2">
        <v>1</v>
      </c>
      <c r="M3723" s="11">
        <v>55828</v>
      </c>
      <c r="N3723" s="6">
        <v>20</v>
      </c>
      <c r="O3723" s="4">
        <f>Table2[[#This Row],[Discount]]/100</f>
        <v>0.2</v>
      </c>
      <c r="P3723" s="4" t="str">
        <f>IF(Table2[[#This Row],[Discount%]]=0,"No Discount",
IF(Table2[[#This Row],[Discount%]]&lt;=0.1,"Medium Discount",
IF(Table2[[#This Row],[Discount%]]&lt;=0.2,"High Discount")))</f>
        <v>High Discount</v>
      </c>
      <c r="Q3723" s="9">
        <f>(Table2[Unit_Price]*Table2[Quantity])*(Table2[Discount]/100)</f>
        <v>11165.6</v>
      </c>
      <c r="R3723" s="10">
        <v>44662.400000000001</v>
      </c>
      <c r="S3723" s="10">
        <v>7164.6</v>
      </c>
      <c r="T3723" s="4">
        <f>Table2[Profit]/Table2[Sales]</f>
        <v>0.16041681593465645</v>
      </c>
      <c r="U3723" t="s">
        <v>38</v>
      </c>
    </row>
    <row r="3724" spans="1:21" x14ac:dyDescent="0.35">
      <c r="A3724">
        <v>13975</v>
      </c>
      <c r="B3724" s="1">
        <v>45813</v>
      </c>
      <c r="C3724" s="2">
        <f>YEAR(Table2[Order Date])</f>
        <v>2025</v>
      </c>
      <c r="D3724" s="2" t="str">
        <f>TEXT(Table2[Order Date],"mmm")</f>
        <v>Jun</v>
      </c>
      <c r="E3724" t="s">
        <v>7204</v>
      </c>
      <c r="F3724" t="s">
        <v>28</v>
      </c>
      <c r="G3724" t="s">
        <v>114</v>
      </c>
      <c r="H3724" t="str">
        <f>VLOOKUP(Table2[[#This Row],[City]], Table46[], 2, FALSE)</f>
        <v>Jharkhand</v>
      </c>
      <c r="I3724" t="s">
        <v>17</v>
      </c>
      <c r="J3724" t="s">
        <v>18</v>
      </c>
      <c r="K3724" t="s">
        <v>7205</v>
      </c>
      <c r="L3724" s="2">
        <v>1</v>
      </c>
      <c r="M3724" s="11">
        <v>50349</v>
      </c>
      <c r="N3724" s="6">
        <v>20</v>
      </c>
      <c r="O3724" s="4">
        <f>Table2[[#This Row],[Discount]]/100</f>
        <v>0.2</v>
      </c>
      <c r="P3724" s="4" t="str">
        <f>IF(Table2[[#This Row],[Discount%]]=0,"No Discount",
IF(Table2[[#This Row],[Discount%]]&lt;=0.1,"Medium Discount",
IF(Table2[[#This Row],[Discount%]]&lt;=0.2,"High Discount")))</f>
        <v>High Discount</v>
      </c>
      <c r="Q3724" s="9">
        <f>(Table2[Unit_Price]*Table2[Quantity])*(Table2[Discount]/100)</f>
        <v>10069.800000000001</v>
      </c>
      <c r="R3724" s="10">
        <v>40279.199999999997</v>
      </c>
      <c r="S3724" s="10">
        <v>3223.81</v>
      </c>
      <c r="T3724" s="4">
        <f>Table2[Profit]/Table2[Sales]</f>
        <v>8.0036594569902086E-2</v>
      </c>
      <c r="U3724" t="s">
        <v>33</v>
      </c>
    </row>
    <row r="3725" spans="1:21" x14ac:dyDescent="0.35">
      <c r="A3725">
        <v>13976</v>
      </c>
      <c r="B3725" s="1">
        <v>45305</v>
      </c>
      <c r="C3725" s="2">
        <f>YEAR(Table2[Order Date])</f>
        <v>2024</v>
      </c>
      <c r="D3725" s="2" t="str">
        <f>TEXT(Table2[Order Date],"mmm")</f>
        <v>Jan</v>
      </c>
      <c r="E3725" t="s">
        <v>7206</v>
      </c>
      <c r="F3725" t="s">
        <v>15</v>
      </c>
      <c r="G3725" t="s">
        <v>147</v>
      </c>
      <c r="H3725" t="str">
        <f>VLOOKUP(Table2[[#This Row],[City]], Table46[], 2, FALSE)</f>
        <v>Kerala</v>
      </c>
      <c r="I3725" t="s">
        <v>86</v>
      </c>
      <c r="J3725" t="s">
        <v>90</v>
      </c>
      <c r="K3725" t="s">
        <v>7207</v>
      </c>
      <c r="L3725" s="2">
        <v>1</v>
      </c>
      <c r="M3725" s="11">
        <v>31014</v>
      </c>
      <c r="N3725" s="6">
        <v>5</v>
      </c>
      <c r="O3725" s="4">
        <f>Table2[[#This Row],[Discount]]/100</f>
        <v>0.05</v>
      </c>
      <c r="P3725" s="4" t="str">
        <f>IF(Table2[[#This Row],[Discount%]]=0,"No Discount",
IF(Table2[[#This Row],[Discount%]]&lt;=0.1,"Medium Discount",
IF(Table2[[#This Row],[Discount%]]&lt;=0.2,"High Discount")))</f>
        <v>Medium Discount</v>
      </c>
      <c r="Q3725" s="9">
        <f>(Table2[Unit_Price]*Table2[Quantity])*(Table2[Discount]/100)</f>
        <v>1550.7</v>
      </c>
      <c r="R3725" s="10">
        <v>29463.3</v>
      </c>
      <c r="S3725" s="10">
        <v>4461.13</v>
      </c>
      <c r="T3725" s="4">
        <f>Table2[Profit]/Table2[Sales]</f>
        <v>0.15141311394175128</v>
      </c>
      <c r="U3725" t="s">
        <v>33</v>
      </c>
    </row>
    <row r="3726" spans="1:21" x14ac:dyDescent="0.35">
      <c r="A3726">
        <v>13977</v>
      </c>
      <c r="B3726" s="1">
        <v>45747</v>
      </c>
      <c r="C3726" s="2">
        <f>YEAR(Table2[Order Date])</f>
        <v>2025</v>
      </c>
      <c r="D3726" s="2" t="str">
        <f>TEXT(Table2[Order Date],"mmm")</f>
        <v>Mar</v>
      </c>
      <c r="E3726" t="s">
        <v>7208</v>
      </c>
      <c r="F3726" t="s">
        <v>28</v>
      </c>
      <c r="G3726" t="s">
        <v>114</v>
      </c>
      <c r="H3726" t="str">
        <f>VLOOKUP(Table2[[#This Row],[City]], Table46[], 2, FALSE)</f>
        <v>Jharkhand</v>
      </c>
      <c r="I3726" t="s">
        <v>75</v>
      </c>
      <c r="J3726" t="s">
        <v>307</v>
      </c>
      <c r="K3726" t="s">
        <v>7209</v>
      </c>
      <c r="L3726" s="2">
        <v>5</v>
      </c>
      <c r="M3726" s="11">
        <v>40921</v>
      </c>
      <c r="N3726" s="6">
        <v>15</v>
      </c>
      <c r="O3726" s="4">
        <f>Table2[[#This Row],[Discount]]/100</f>
        <v>0.15</v>
      </c>
      <c r="P3726" s="4" t="str">
        <f>IF(Table2[[#This Row],[Discount%]]=0,"No Discount",
IF(Table2[[#This Row],[Discount%]]&lt;=0.1,"Medium Discount",
IF(Table2[[#This Row],[Discount%]]&lt;=0.2,"High Discount")))</f>
        <v>High Discount</v>
      </c>
      <c r="Q3726" s="9">
        <f>(Table2[Unit_Price]*Table2[Quantity])*(Table2[Discount]/100)</f>
        <v>30690.75</v>
      </c>
      <c r="R3726" s="10">
        <v>173914.25</v>
      </c>
      <c r="S3726" s="10">
        <v>41421.06</v>
      </c>
      <c r="T3726" s="4">
        <f>Table2[Profit]/Table2[Sales]</f>
        <v>0.23816944269949125</v>
      </c>
      <c r="U3726" t="s">
        <v>33</v>
      </c>
    </row>
    <row r="3727" spans="1:21" x14ac:dyDescent="0.35">
      <c r="A3727">
        <v>13978</v>
      </c>
      <c r="B3727" s="1">
        <v>45464</v>
      </c>
      <c r="C3727" s="2">
        <f>YEAR(Table2[Order Date])</f>
        <v>2024</v>
      </c>
      <c r="D3727" s="2" t="str">
        <f>TEXT(Table2[Order Date],"mmm")</f>
        <v>Jun</v>
      </c>
      <c r="E3727" t="s">
        <v>7210</v>
      </c>
      <c r="F3727" t="s">
        <v>40</v>
      </c>
      <c r="G3727" t="s">
        <v>103</v>
      </c>
      <c r="H3727" t="str">
        <f>VLOOKUP(Table2[[#This Row],[City]], Table46[], 2, FALSE)</f>
        <v>Gujarat</v>
      </c>
      <c r="I3727" t="s">
        <v>69</v>
      </c>
      <c r="J3727" t="s">
        <v>115</v>
      </c>
      <c r="K3727" t="s">
        <v>6444</v>
      </c>
      <c r="L3727" s="2">
        <v>1</v>
      </c>
      <c r="M3727" s="11">
        <v>5000</v>
      </c>
      <c r="N3727" s="6">
        <v>5</v>
      </c>
      <c r="O3727" s="4">
        <f>Table2[[#This Row],[Discount]]/100</f>
        <v>0.05</v>
      </c>
      <c r="P3727" s="4" t="str">
        <f>IF(Table2[[#This Row],[Discount%]]=0,"No Discount",
IF(Table2[[#This Row],[Discount%]]&lt;=0.1,"Medium Discount",
IF(Table2[[#This Row],[Discount%]]&lt;=0.2,"High Discount")))</f>
        <v>Medium Discount</v>
      </c>
      <c r="Q3727" s="9">
        <f>(Table2[Unit_Price]*Table2[Quantity])*(Table2[Discount]/100)</f>
        <v>250</v>
      </c>
      <c r="R3727" s="10">
        <v>4750</v>
      </c>
      <c r="S3727" s="10">
        <v>251.62</v>
      </c>
      <c r="T3727" s="4">
        <f>Table2[Profit]/Table2[Sales]</f>
        <v>5.2972631578947368E-2</v>
      </c>
      <c r="U3727" t="s">
        <v>83</v>
      </c>
    </row>
    <row r="3728" spans="1:21" x14ac:dyDescent="0.35">
      <c r="A3728">
        <v>13979</v>
      </c>
      <c r="B3728" s="1">
        <v>45506</v>
      </c>
      <c r="C3728" s="2">
        <f>YEAR(Table2[Order Date])</f>
        <v>2024</v>
      </c>
      <c r="D3728" s="2" t="str">
        <f>TEXT(Table2[Order Date],"mmm")</f>
        <v>Aug</v>
      </c>
      <c r="E3728" t="s">
        <v>7211</v>
      </c>
      <c r="F3728" t="s">
        <v>22</v>
      </c>
      <c r="G3728" t="s">
        <v>167</v>
      </c>
      <c r="H3728" t="str">
        <f>VLOOKUP(Table2[[#This Row],[City]], Table46[], 2, FALSE)</f>
        <v>Punjab</v>
      </c>
      <c r="I3728" t="s">
        <v>17</v>
      </c>
      <c r="J3728" t="s">
        <v>100</v>
      </c>
      <c r="K3728" t="s">
        <v>6816</v>
      </c>
      <c r="L3728" s="2">
        <v>2</v>
      </c>
      <c r="M3728" s="11">
        <v>19620</v>
      </c>
      <c r="N3728" s="6">
        <v>20</v>
      </c>
      <c r="O3728" s="4">
        <f>Table2[[#This Row],[Discount]]/100</f>
        <v>0.2</v>
      </c>
      <c r="P3728" s="4" t="str">
        <f>IF(Table2[[#This Row],[Discount%]]=0,"No Discount",
IF(Table2[[#This Row],[Discount%]]&lt;=0.1,"Medium Discount",
IF(Table2[[#This Row],[Discount%]]&lt;=0.2,"High Discount")))</f>
        <v>High Discount</v>
      </c>
      <c r="Q3728" s="9">
        <f>(Table2[Unit_Price]*Table2[Quantity])*(Table2[Discount]/100)</f>
        <v>7848</v>
      </c>
      <c r="R3728" s="10">
        <v>31392</v>
      </c>
      <c r="S3728" s="10">
        <v>1800.79</v>
      </c>
      <c r="T3728" s="4">
        <f>Table2[Profit]/Table2[Sales]</f>
        <v>5.736461518858308E-2</v>
      </c>
      <c r="U3728" t="s">
        <v>20</v>
      </c>
    </row>
    <row r="3729" spans="1:21" x14ac:dyDescent="0.35">
      <c r="A3729">
        <v>13980</v>
      </c>
      <c r="B3729" s="1">
        <v>45387</v>
      </c>
      <c r="C3729" s="2">
        <f>YEAR(Table2[Order Date])</f>
        <v>2024</v>
      </c>
      <c r="D3729" s="2" t="str">
        <f>TEXT(Table2[Order Date],"mmm")</f>
        <v>Apr</v>
      </c>
      <c r="E3729" t="s">
        <v>7212</v>
      </c>
      <c r="F3729" t="s">
        <v>22</v>
      </c>
      <c r="G3729" t="s">
        <v>23</v>
      </c>
      <c r="H3729" t="str">
        <f>VLOOKUP(Table2[[#This Row],[City]], Table46[], 2, FALSE)</f>
        <v>Delhi</v>
      </c>
      <c r="I3729" t="s">
        <v>24</v>
      </c>
      <c r="J3729" t="s">
        <v>107</v>
      </c>
      <c r="K3729" t="s">
        <v>7213</v>
      </c>
      <c r="L3729" s="2">
        <v>2</v>
      </c>
      <c r="M3729" s="11">
        <v>63955</v>
      </c>
      <c r="N3729" s="6">
        <v>0</v>
      </c>
      <c r="O3729" s="4">
        <f>Table2[[#This Row],[Discount]]/100</f>
        <v>0</v>
      </c>
      <c r="P3729" s="4" t="str">
        <f>IF(Table2[[#This Row],[Discount%]]=0,"No Discount",
IF(Table2[[#This Row],[Discount%]]&lt;=0.1,"Medium Discount",
IF(Table2[[#This Row],[Discount%]]&lt;=0.2,"High Discount")))</f>
        <v>No Discount</v>
      </c>
      <c r="Q3729" s="9">
        <f>(Table2[Unit_Price]*Table2[Quantity])*(Table2[Discount]/100)</f>
        <v>0</v>
      </c>
      <c r="R3729" s="10">
        <v>127910</v>
      </c>
      <c r="S3729" s="10">
        <v>10570.02</v>
      </c>
      <c r="T3729" s="4">
        <f>Table2[Profit]/Table2[Sales]</f>
        <v>8.2636384958173714E-2</v>
      </c>
      <c r="U3729" t="s">
        <v>20</v>
      </c>
    </row>
    <row r="3730" spans="1:21" x14ac:dyDescent="0.35">
      <c r="A3730">
        <v>13981</v>
      </c>
      <c r="B3730" s="1">
        <v>45818</v>
      </c>
      <c r="C3730" s="2">
        <f>YEAR(Table2[Order Date])</f>
        <v>2025</v>
      </c>
      <c r="D3730" s="2" t="str">
        <f>TEXT(Table2[Order Date],"mmm")</f>
        <v>Jun</v>
      </c>
      <c r="E3730" t="s">
        <v>7214</v>
      </c>
      <c r="F3730" t="s">
        <v>22</v>
      </c>
      <c r="G3730" t="s">
        <v>23</v>
      </c>
      <c r="H3730" t="str">
        <f>VLOOKUP(Table2[[#This Row],[City]], Table46[], 2, FALSE)</f>
        <v>Delhi</v>
      </c>
      <c r="I3730" t="s">
        <v>46</v>
      </c>
      <c r="J3730" t="s">
        <v>209</v>
      </c>
      <c r="K3730" t="s">
        <v>4266</v>
      </c>
      <c r="L3730" s="2">
        <v>5</v>
      </c>
      <c r="M3730" s="11">
        <v>6114</v>
      </c>
      <c r="N3730" s="6">
        <v>10</v>
      </c>
      <c r="O3730" s="4">
        <f>Table2[[#This Row],[Discount]]/100</f>
        <v>0.1</v>
      </c>
      <c r="P3730" s="4" t="str">
        <f>IF(Table2[[#This Row],[Discount%]]=0,"No Discount",
IF(Table2[[#This Row],[Discount%]]&lt;=0.1,"Medium Discount",
IF(Table2[[#This Row],[Discount%]]&lt;=0.2,"High Discount")))</f>
        <v>Medium Discount</v>
      </c>
      <c r="Q3730" s="9">
        <f>(Table2[Unit_Price]*Table2[Quantity])*(Table2[Discount]/100)</f>
        <v>3057</v>
      </c>
      <c r="R3730" s="10">
        <v>27513</v>
      </c>
      <c r="S3730" s="10">
        <v>5304.31</v>
      </c>
      <c r="T3730" s="4">
        <f>Table2[Profit]/Table2[Sales]</f>
        <v>0.19279286155635519</v>
      </c>
      <c r="U3730" t="s">
        <v>33</v>
      </c>
    </row>
    <row r="3731" spans="1:21" x14ac:dyDescent="0.35">
      <c r="A3731">
        <v>13982</v>
      </c>
      <c r="B3731" s="1">
        <v>45683</v>
      </c>
      <c r="C3731" s="2">
        <f>YEAR(Table2[Order Date])</f>
        <v>2025</v>
      </c>
      <c r="D3731" s="2" t="str">
        <f>TEXT(Table2[Order Date],"mmm")</f>
        <v>Jan</v>
      </c>
      <c r="E3731" t="s">
        <v>7215</v>
      </c>
      <c r="F3731" t="s">
        <v>28</v>
      </c>
      <c r="G3731" t="s">
        <v>35</v>
      </c>
      <c r="H3731" t="str">
        <f>VLOOKUP(Table2[[#This Row],[City]], Table46[], 2, FALSE)</f>
        <v>West Bengal</v>
      </c>
      <c r="I3731" t="s">
        <v>30</v>
      </c>
      <c r="J3731" t="s">
        <v>227</v>
      </c>
      <c r="K3731" t="s">
        <v>7216</v>
      </c>
      <c r="L3731" s="2">
        <v>4</v>
      </c>
      <c r="M3731" s="11">
        <v>14793</v>
      </c>
      <c r="N3731" s="6">
        <v>15</v>
      </c>
      <c r="O3731" s="4">
        <f>Table2[[#This Row],[Discount]]/100</f>
        <v>0.15</v>
      </c>
      <c r="P3731" s="4" t="str">
        <f>IF(Table2[[#This Row],[Discount%]]=0,"No Discount",
IF(Table2[[#This Row],[Discount%]]&lt;=0.1,"Medium Discount",
IF(Table2[[#This Row],[Discount%]]&lt;=0.2,"High Discount")))</f>
        <v>High Discount</v>
      </c>
      <c r="Q3731" s="9">
        <f>(Table2[Unit_Price]*Table2[Quantity])*(Table2[Discount]/100)</f>
        <v>8875.7999999999993</v>
      </c>
      <c r="R3731" s="10">
        <v>50296.2</v>
      </c>
      <c r="S3731" s="10">
        <v>5620.01</v>
      </c>
      <c r="T3731" s="4">
        <f>Table2[Profit]/Table2[Sales]</f>
        <v>0.11173826253275597</v>
      </c>
      <c r="U3731" t="s">
        <v>38</v>
      </c>
    </row>
    <row r="3732" spans="1:21" x14ac:dyDescent="0.35">
      <c r="A3732">
        <v>13983</v>
      </c>
      <c r="B3732" s="1">
        <v>45318</v>
      </c>
      <c r="C3732" s="2">
        <f>YEAR(Table2[Order Date])</f>
        <v>2024</v>
      </c>
      <c r="D3732" s="2" t="str">
        <f>TEXT(Table2[Order Date],"mmm")</f>
        <v>Jan</v>
      </c>
      <c r="E3732" t="s">
        <v>7217</v>
      </c>
      <c r="F3732" t="s">
        <v>22</v>
      </c>
      <c r="G3732" t="s">
        <v>23</v>
      </c>
      <c r="H3732" t="str">
        <f>VLOOKUP(Table2[[#This Row],[City]], Table46[], 2, FALSE)</f>
        <v>Delhi</v>
      </c>
      <c r="I3732" t="s">
        <v>30</v>
      </c>
      <c r="J3732" t="s">
        <v>322</v>
      </c>
      <c r="K3732" t="s">
        <v>7218</v>
      </c>
      <c r="L3732" s="2">
        <v>3</v>
      </c>
      <c r="M3732" s="11">
        <v>305</v>
      </c>
      <c r="N3732" s="6">
        <v>10</v>
      </c>
      <c r="O3732" s="4">
        <f>Table2[[#This Row],[Discount]]/100</f>
        <v>0.1</v>
      </c>
      <c r="P3732" s="4" t="str">
        <f>IF(Table2[[#This Row],[Discount%]]=0,"No Discount",
IF(Table2[[#This Row],[Discount%]]&lt;=0.1,"Medium Discount",
IF(Table2[[#This Row],[Discount%]]&lt;=0.2,"High Discount")))</f>
        <v>Medium Discount</v>
      </c>
      <c r="Q3732" s="9">
        <f>(Table2[Unit_Price]*Table2[Quantity])*(Table2[Discount]/100)</f>
        <v>91.5</v>
      </c>
      <c r="R3732" s="10">
        <v>823.5</v>
      </c>
      <c r="S3732" s="10">
        <v>127.44</v>
      </c>
      <c r="T3732" s="4">
        <f>Table2[Profit]/Table2[Sales]</f>
        <v>0.15475409836065573</v>
      </c>
      <c r="U3732" t="s">
        <v>38</v>
      </c>
    </row>
    <row r="3733" spans="1:21" x14ac:dyDescent="0.35">
      <c r="A3733">
        <v>13984</v>
      </c>
      <c r="B3733" s="1">
        <v>45833</v>
      </c>
      <c r="C3733" s="2">
        <f>YEAR(Table2[Order Date])</f>
        <v>2025</v>
      </c>
      <c r="D3733" s="2" t="str">
        <f>TEXT(Table2[Order Date],"mmm")</f>
        <v>Jun</v>
      </c>
      <c r="E3733" t="s">
        <v>7219</v>
      </c>
      <c r="F3733" t="s">
        <v>22</v>
      </c>
      <c r="G3733" t="s">
        <v>54</v>
      </c>
      <c r="H3733" t="str">
        <f>VLOOKUP(Table2[[#This Row],[City]], Table46[], 2, FALSE)</f>
        <v>Uttar Pradesh</v>
      </c>
      <c r="I3733" t="s">
        <v>96</v>
      </c>
      <c r="J3733" t="s">
        <v>97</v>
      </c>
      <c r="K3733" t="s">
        <v>7220</v>
      </c>
      <c r="L3733" s="2">
        <v>4</v>
      </c>
      <c r="M3733" s="11">
        <v>69085</v>
      </c>
      <c r="N3733" s="6">
        <v>20</v>
      </c>
      <c r="O3733" s="4">
        <f>Table2[[#This Row],[Discount]]/100</f>
        <v>0.2</v>
      </c>
      <c r="P3733" s="4" t="str">
        <f>IF(Table2[[#This Row],[Discount%]]=0,"No Discount",
IF(Table2[[#This Row],[Discount%]]&lt;=0.1,"Medium Discount",
IF(Table2[[#This Row],[Discount%]]&lt;=0.2,"High Discount")))</f>
        <v>High Discount</v>
      </c>
      <c r="Q3733" s="9">
        <f>(Table2[Unit_Price]*Table2[Quantity])*(Table2[Discount]/100)</f>
        <v>55268</v>
      </c>
      <c r="R3733" s="10">
        <v>221072</v>
      </c>
      <c r="S3733" s="10">
        <v>25935.21</v>
      </c>
      <c r="T3733" s="4">
        <f>Table2[Profit]/Table2[Sales]</f>
        <v>0.11731567091264385</v>
      </c>
      <c r="U3733" t="s">
        <v>72</v>
      </c>
    </row>
    <row r="3734" spans="1:21" x14ac:dyDescent="0.35">
      <c r="A3734">
        <v>13985</v>
      </c>
      <c r="B3734" s="1">
        <v>45373</v>
      </c>
      <c r="C3734" s="2">
        <f>YEAR(Table2[Order Date])</f>
        <v>2024</v>
      </c>
      <c r="D3734" s="2" t="str">
        <f>TEXT(Table2[Order Date],"mmm")</f>
        <v>Mar</v>
      </c>
      <c r="E3734" t="s">
        <v>7221</v>
      </c>
      <c r="F3734" t="s">
        <v>22</v>
      </c>
      <c r="G3734" t="s">
        <v>74</v>
      </c>
      <c r="H3734" t="str">
        <f>VLOOKUP(Table2[[#This Row],[City]], Table46[], 2, FALSE)</f>
        <v>Chandigarh</v>
      </c>
      <c r="I3734" t="s">
        <v>96</v>
      </c>
      <c r="J3734" t="s">
        <v>138</v>
      </c>
      <c r="K3734" t="s">
        <v>7222</v>
      </c>
      <c r="L3734" s="2">
        <v>1</v>
      </c>
      <c r="M3734" s="11">
        <v>49113</v>
      </c>
      <c r="N3734" s="6">
        <v>0</v>
      </c>
      <c r="O3734" s="4">
        <f>Table2[[#This Row],[Discount]]/100</f>
        <v>0</v>
      </c>
      <c r="P3734" s="4" t="str">
        <f>IF(Table2[[#This Row],[Discount%]]=0,"No Discount",
IF(Table2[[#This Row],[Discount%]]&lt;=0.1,"Medium Discount",
IF(Table2[[#This Row],[Discount%]]&lt;=0.2,"High Discount")))</f>
        <v>No Discount</v>
      </c>
      <c r="Q3734" s="9">
        <f>(Table2[Unit_Price]*Table2[Quantity])*(Table2[Discount]/100)</f>
        <v>0</v>
      </c>
      <c r="R3734" s="10">
        <v>49113</v>
      </c>
      <c r="S3734" s="10">
        <v>10380.700000000001</v>
      </c>
      <c r="T3734" s="4">
        <f>Table2[Profit]/Table2[Sales]</f>
        <v>0.21136359008816405</v>
      </c>
      <c r="U3734" t="s">
        <v>33</v>
      </c>
    </row>
    <row r="3735" spans="1:21" x14ac:dyDescent="0.35">
      <c r="A3735">
        <v>13986</v>
      </c>
      <c r="B3735" s="1">
        <v>45461</v>
      </c>
      <c r="C3735" s="2">
        <f>YEAR(Table2[Order Date])</f>
        <v>2024</v>
      </c>
      <c r="D3735" s="2" t="str">
        <f>TEXT(Table2[Order Date],"mmm")</f>
        <v>Jun</v>
      </c>
      <c r="E3735" t="s">
        <v>7223</v>
      </c>
      <c r="F3735" t="s">
        <v>28</v>
      </c>
      <c r="G3735" t="s">
        <v>144</v>
      </c>
      <c r="H3735" t="str">
        <f>VLOOKUP(Table2[[#This Row],[City]], Table46[], 2, FALSE)</f>
        <v>Assam</v>
      </c>
      <c r="I3735" t="s">
        <v>46</v>
      </c>
      <c r="J3735" t="s">
        <v>47</v>
      </c>
      <c r="K3735" t="s">
        <v>6535</v>
      </c>
      <c r="L3735" s="2">
        <v>1</v>
      </c>
      <c r="M3735" s="11">
        <v>53555</v>
      </c>
      <c r="N3735" s="6">
        <v>20</v>
      </c>
      <c r="O3735" s="4">
        <f>Table2[[#This Row],[Discount]]/100</f>
        <v>0.2</v>
      </c>
      <c r="P3735" s="4" t="str">
        <f>IF(Table2[[#This Row],[Discount%]]=0,"No Discount",
IF(Table2[[#This Row],[Discount%]]&lt;=0.1,"Medium Discount",
IF(Table2[[#This Row],[Discount%]]&lt;=0.2,"High Discount")))</f>
        <v>High Discount</v>
      </c>
      <c r="Q3735" s="9">
        <f>(Table2[Unit_Price]*Table2[Quantity])*(Table2[Discount]/100)</f>
        <v>10711</v>
      </c>
      <c r="R3735" s="10">
        <v>42844</v>
      </c>
      <c r="S3735" s="10">
        <v>6579.6</v>
      </c>
      <c r="T3735" s="4">
        <f>Table2[Profit]/Table2[Sales]</f>
        <v>0.15357109513584166</v>
      </c>
      <c r="U3735" t="s">
        <v>20</v>
      </c>
    </row>
    <row r="3736" spans="1:21" x14ac:dyDescent="0.35">
      <c r="A3736">
        <v>13987</v>
      </c>
      <c r="B3736" s="1">
        <v>45574</v>
      </c>
      <c r="C3736" s="2">
        <f>YEAR(Table2[Order Date])</f>
        <v>2024</v>
      </c>
      <c r="D3736" s="2" t="str">
        <f>TEXT(Table2[Order Date],"mmm")</f>
        <v>Oct</v>
      </c>
      <c r="E3736" t="s">
        <v>7224</v>
      </c>
      <c r="F3736" t="s">
        <v>22</v>
      </c>
      <c r="G3736" t="s">
        <v>74</v>
      </c>
      <c r="H3736" t="str">
        <f>VLOOKUP(Table2[[#This Row],[City]], Table46[], 2, FALSE)</f>
        <v>Chandigarh</v>
      </c>
      <c r="I3736" t="s">
        <v>96</v>
      </c>
      <c r="J3736" t="s">
        <v>183</v>
      </c>
      <c r="K3736" t="s">
        <v>440</v>
      </c>
      <c r="L3736" s="2">
        <v>2</v>
      </c>
      <c r="M3736" s="11">
        <v>20837</v>
      </c>
      <c r="N3736" s="6">
        <v>0</v>
      </c>
      <c r="O3736" s="4">
        <f>Table2[[#This Row],[Discount]]/100</f>
        <v>0</v>
      </c>
      <c r="P3736" s="4" t="str">
        <f>IF(Table2[[#This Row],[Discount%]]=0,"No Discount",
IF(Table2[[#This Row],[Discount%]]&lt;=0.1,"Medium Discount",
IF(Table2[[#This Row],[Discount%]]&lt;=0.2,"High Discount")))</f>
        <v>No Discount</v>
      </c>
      <c r="Q3736" s="9">
        <f>(Table2[Unit_Price]*Table2[Quantity])*(Table2[Discount]/100)</f>
        <v>0</v>
      </c>
      <c r="R3736" s="10">
        <v>41674</v>
      </c>
      <c r="S3736" s="10">
        <v>10172.620000000001</v>
      </c>
      <c r="T3736" s="4">
        <f>Table2[Profit]/Table2[Sales]</f>
        <v>0.2440999184143591</v>
      </c>
      <c r="U3736" t="s">
        <v>20</v>
      </c>
    </row>
    <row r="3737" spans="1:21" x14ac:dyDescent="0.35">
      <c r="A3737">
        <v>13988</v>
      </c>
      <c r="B3737" s="1">
        <v>45308</v>
      </c>
      <c r="C3737" s="2">
        <f>YEAR(Table2[Order Date])</f>
        <v>2024</v>
      </c>
      <c r="D3737" s="2" t="str">
        <f>TEXT(Table2[Order Date],"mmm")</f>
        <v>Jan</v>
      </c>
      <c r="E3737" t="s">
        <v>7225</v>
      </c>
      <c r="F3737" t="s">
        <v>28</v>
      </c>
      <c r="G3737" t="s">
        <v>29</v>
      </c>
      <c r="H3737" t="str">
        <f>VLOOKUP(Table2[[#This Row],[City]], Table46[], 2, FALSE)</f>
        <v>Bihar</v>
      </c>
      <c r="I3737" t="s">
        <v>96</v>
      </c>
      <c r="J3737" t="s">
        <v>183</v>
      </c>
      <c r="K3737" t="s">
        <v>7226</v>
      </c>
      <c r="L3737" s="2">
        <v>4</v>
      </c>
      <c r="M3737" s="11">
        <v>65896</v>
      </c>
      <c r="N3737" s="6">
        <v>20</v>
      </c>
      <c r="O3737" s="4">
        <f>Table2[[#This Row],[Discount]]/100</f>
        <v>0.2</v>
      </c>
      <c r="P3737" s="4" t="str">
        <f>IF(Table2[[#This Row],[Discount%]]=0,"No Discount",
IF(Table2[[#This Row],[Discount%]]&lt;=0.1,"Medium Discount",
IF(Table2[[#This Row],[Discount%]]&lt;=0.2,"High Discount")))</f>
        <v>High Discount</v>
      </c>
      <c r="Q3737" s="9">
        <f>(Table2[Unit_Price]*Table2[Quantity])*(Table2[Discount]/100)</f>
        <v>52716.800000000003</v>
      </c>
      <c r="R3737" s="10">
        <v>210867.20000000001</v>
      </c>
      <c r="S3737" s="10">
        <v>21585.81</v>
      </c>
      <c r="T3737" s="4">
        <f>Table2[Profit]/Table2[Sales]</f>
        <v>0.10236684510440694</v>
      </c>
      <c r="U3737" t="s">
        <v>38</v>
      </c>
    </row>
    <row r="3738" spans="1:21" x14ac:dyDescent="0.35">
      <c r="A3738">
        <v>13989</v>
      </c>
      <c r="B3738" s="1">
        <v>45586</v>
      </c>
      <c r="C3738" s="2">
        <f>YEAR(Table2[Order Date])</f>
        <v>2024</v>
      </c>
      <c r="D3738" s="2" t="str">
        <f>TEXT(Table2[Order Date],"mmm")</f>
        <v>Oct</v>
      </c>
      <c r="E3738" t="s">
        <v>7227</v>
      </c>
      <c r="F3738" t="s">
        <v>22</v>
      </c>
      <c r="G3738" t="s">
        <v>167</v>
      </c>
      <c r="H3738" t="str">
        <f>VLOOKUP(Table2[[#This Row],[City]], Table46[], 2, FALSE)</f>
        <v>Punjab</v>
      </c>
      <c r="I3738" t="s">
        <v>30</v>
      </c>
      <c r="J3738" t="s">
        <v>104</v>
      </c>
      <c r="K3738" t="s">
        <v>5235</v>
      </c>
      <c r="L3738" s="2">
        <v>1</v>
      </c>
      <c r="M3738" s="11">
        <v>70885</v>
      </c>
      <c r="N3738" s="6">
        <v>10</v>
      </c>
      <c r="O3738" s="4">
        <f>Table2[[#This Row],[Discount]]/100</f>
        <v>0.1</v>
      </c>
      <c r="P3738" s="4" t="str">
        <f>IF(Table2[[#This Row],[Discount%]]=0,"No Discount",
IF(Table2[[#This Row],[Discount%]]&lt;=0.1,"Medium Discount",
IF(Table2[[#This Row],[Discount%]]&lt;=0.2,"High Discount")))</f>
        <v>Medium Discount</v>
      </c>
      <c r="Q3738" s="9">
        <f>(Table2[Unit_Price]*Table2[Quantity])*(Table2[Discount]/100)</f>
        <v>7088.5</v>
      </c>
      <c r="R3738" s="10">
        <v>63796.5</v>
      </c>
      <c r="S3738" s="10">
        <v>6201.21</v>
      </c>
      <c r="T3738" s="4">
        <f>Table2[Profit]/Table2[Sales]</f>
        <v>9.7202981354776521E-2</v>
      </c>
      <c r="U3738" t="s">
        <v>72</v>
      </c>
    </row>
    <row r="3739" spans="1:21" x14ac:dyDescent="0.35">
      <c r="A3739">
        <v>13990</v>
      </c>
      <c r="B3739" s="1">
        <v>45500</v>
      </c>
      <c r="C3739" s="2">
        <f>YEAR(Table2[Order Date])</f>
        <v>2024</v>
      </c>
      <c r="D3739" s="2" t="str">
        <f>TEXT(Table2[Order Date],"mmm")</f>
        <v>Jul</v>
      </c>
      <c r="E3739" t="s">
        <v>7228</v>
      </c>
      <c r="F3739" t="s">
        <v>22</v>
      </c>
      <c r="G3739" t="s">
        <v>74</v>
      </c>
      <c r="H3739" t="str">
        <f>VLOOKUP(Table2[[#This Row],[City]], Table46[], 2, FALSE)</f>
        <v>Chandigarh</v>
      </c>
      <c r="I3739" t="s">
        <v>17</v>
      </c>
      <c r="J3739" t="s">
        <v>111</v>
      </c>
      <c r="K3739" t="s">
        <v>1445</v>
      </c>
      <c r="L3739" s="2">
        <v>5</v>
      </c>
      <c r="M3739" s="11">
        <v>11091</v>
      </c>
      <c r="N3739" s="6">
        <v>0</v>
      </c>
      <c r="O3739" s="4">
        <f>Table2[[#This Row],[Discount]]/100</f>
        <v>0</v>
      </c>
      <c r="P3739" s="4" t="str">
        <f>IF(Table2[[#This Row],[Discount%]]=0,"No Discount",
IF(Table2[[#This Row],[Discount%]]&lt;=0.1,"Medium Discount",
IF(Table2[[#This Row],[Discount%]]&lt;=0.2,"High Discount")))</f>
        <v>No Discount</v>
      </c>
      <c r="Q3739" s="9">
        <f>(Table2[Unit_Price]*Table2[Quantity])*(Table2[Discount]/100)</f>
        <v>0</v>
      </c>
      <c r="R3739" s="10">
        <v>55455</v>
      </c>
      <c r="S3739" s="10">
        <v>2989.92</v>
      </c>
      <c r="T3739" s="4">
        <f>Table2[Profit]/Table2[Sales]</f>
        <v>5.3916148228293215E-2</v>
      </c>
      <c r="U3739" t="s">
        <v>72</v>
      </c>
    </row>
    <row r="3740" spans="1:21" x14ac:dyDescent="0.35">
      <c r="A3740">
        <v>13991</v>
      </c>
      <c r="B3740" s="1">
        <v>45296</v>
      </c>
      <c r="C3740" s="2">
        <f>YEAR(Table2[Order Date])</f>
        <v>2024</v>
      </c>
      <c r="D3740" s="2" t="str">
        <f>TEXT(Table2[Order Date],"mmm")</f>
        <v>Jan</v>
      </c>
      <c r="E3740" t="s">
        <v>7229</v>
      </c>
      <c r="F3740" t="s">
        <v>40</v>
      </c>
      <c r="G3740" t="s">
        <v>110</v>
      </c>
      <c r="H3740" t="str">
        <f>VLOOKUP(Table2[[#This Row],[City]], Table46[], 2, FALSE)</f>
        <v>Gujarat</v>
      </c>
      <c r="I3740" t="s">
        <v>17</v>
      </c>
      <c r="J3740" t="s">
        <v>55</v>
      </c>
      <c r="K3740" t="s">
        <v>2042</v>
      </c>
      <c r="L3740" s="2">
        <v>1</v>
      </c>
      <c r="M3740" s="11">
        <v>2322</v>
      </c>
      <c r="N3740" s="6">
        <v>5</v>
      </c>
      <c r="O3740" s="4">
        <f>Table2[[#This Row],[Discount]]/100</f>
        <v>0.05</v>
      </c>
      <c r="P3740" s="4" t="str">
        <f>IF(Table2[[#This Row],[Discount%]]=0,"No Discount",
IF(Table2[[#This Row],[Discount%]]&lt;=0.1,"Medium Discount",
IF(Table2[[#This Row],[Discount%]]&lt;=0.2,"High Discount")))</f>
        <v>Medium Discount</v>
      </c>
      <c r="Q3740" s="9">
        <f>(Table2[Unit_Price]*Table2[Quantity])*(Table2[Discount]/100)</f>
        <v>116.10000000000001</v>
      </c>
      <c r="R3740" s="10">
        <v>2205.9</v>
      </c>
      <c r="S3740" s="10">
        <v>346.13</v>
      </c>
      <c r="T3740" s="4">
        <f>Table2[Profit]/Table2[Sales]</f>
        <v>0.15691101137857563</v>
      </c>
      <c r="U3740" t="s">
        <v>20</v>
      </c>
    </row>
    <row r="3741" spans="1:21" x14ac:dyDescent="0.35">
      <c r="A3741">
        <v>13992</v>
      </c>
      <c r="B3741" s="1">
        <v>45440</v>
      </c>
      <c r="C3741" s="2">
        <f>YEAR(Table2[Order Date])</f>
        <v>2024</v>
      </c>
      <c r="D3741" s="2" t="str">
        <f>TEXT(Table2[Order Date],"mmm")</f>
        <v>May</v>
      </c>
      <c r="E3741" t="s">
        <v>7230</v>
      </c>
      <c r="F3741" t="s">
        <v>22</v>
      </c>
      <c r="G3741" t="s">
        <v>167</v>
      </c>
      <c r="H3741" t="str">
        <f>VLOOKUP(Table2[[#This Row],[City]], Table46[], 2, FALSE)</f>
        <v>Punjab</v>
      </c>
      <c r="I3741" t="s">
        <v>30</v>
      </c>
      <c r="J3741" t="s">
        <v>104</v>
      </c>
      <c r="K3741" t="s">
        <v>1774</v>
      </c>
      <c r="L3741" s="2">
        <v>5</v>
      </c>
      <c r="M3741" s="11">
        <v>73352</v>
      </c>
      <c r="N3741" s="6">
        <v>15</v>
      </c>
      <c r="O3741" s="4">
        <f>Table2[[#This Row],[Discount]]/100</f>
        <v>0.15</v>
      </c>
      <c r="P3741" s="4" t="str">
        <f>IF(Table2[[#This Row],[Discount%]]=0,"No Discount",
IF(Table2[[#This Row],[Discount%]]&lt;=0.1,"Medium Discount",
IF(Table2[[#This Row],[Discount%]]&lt;=0.2,"High Discount")))</f>
        <v>High Discount</v>
      </c>
      <c r="Q3741" s="9">
        <f>(Table2[Unit_Price]*Table2[Quantity])*(Table2[Discount]/100)</f>
        <v>55014</v>
      </c>
      <c r="R3741" s="10">
        <v>311746</v>
      </c>
      <c r="S3741" s="10">
        <v>42399.24</v>
      </c>
      <c r="T3741" s="4">
        <f>Table2[Profit]/Table2[Sales]</f>
        <v>0.1360057226075074</v>
      </c>
      <c r="U3741" t="s">
        <v>38</v>
      </c>
    </row>
    <row r="3742" spans="1:21" x14ac:dyDescent="0.35">
      <c r="A3742">
        <v>13993</v>
      </c>
      <c r="B3742" s="1">
        <v>45576</v>
      </c>
      <c r="C3742" s="2">
        <f>YEAR(Table2[Order Date])</f>
        <v>2024</v>
      </c>
      <c r="D3742" s="2" t="str">
        <f>TEXT(Table2[Order Date],"mmm")</f>
        <v>Oct</v>
      </c>
      <c r="E3742" t="s">
        <v>7231</v>
      </c>
      <c r="F3742" t="s">
        <v>22</v>
      </c>
      <c r="G3742" t="s">
        <v>167</v>
      </c>
      <c r="H3742" t="str">
        <f>VLOOKUP(Table2[[#This Row],[City]], Table46[], 2, FALSE)</f>
        <v>Punjab</v>
      </c>
      <c r="I3742" t="s">
        <v>69</v>
      </c>
      <c r="J3742" t="s">
        <v>123</v>
      </c>
      <c r="K3742" t="s">
        <v>7232</v>
      </c>
      <c r="L3742" s="2">
        <v>4</v>
      </c>
      <c r="M3742" s="11">
        <v>25280</v>
      </c>
      <c r="N3742" s="6">
        <v>15</v>
      </c>
      <c r="O3742" s="4">
        <f>Table2[[#This Row],[Discount]]/100</f>
        <v>0.15</v>
      </c>
      <c r="P3742" s="4" t="str">
        <f>IF(Table2[[#This Row],[Discount%]]=0,"No Discount",
IF(Table2[[#This Row],[Discount%]]&lt;=0.1,"Medium Discount",
IF(Table2[[#This Row],[Discount%]]&lt;=0.2,"High Discount")))</f>
        <v>High Discount</v>
      </c>
      <c r="Q3742" s="9">
        <f>(Table2[Unit_Price]*Table2[Quantity])*(Table2[Discount]/100)</f>
        <v>15168</v>
      </c>
      <c r="R3742" s="10">
        <v>85952</v>
      </c>
      <c r="S3742" s="10">
        <v>13599.09</v>
      </c>
      <c r="T3742" s="4">
        <f>Table2[Profit]/Table2[Sales]</f>
        <v>0.15821726079672374</v>
      </c>
      <c r="U3742" t="s">
        <v>83</v>
      </c>
    </row>
    <row r="3743" spans="1:21" x14ac:dyDescent="0.35">
      <c r="A3743">
        <v>13994</v>
      </c>
      <c r="B3743" s="1">
        <v>45592</v>
      </c>
      <c r="C3743" s="2">
        <f>YEAR(Table2[Order Date])</f>
        <v>2024</v>
      </c>
      <c r="D3743" s="2" t="str">
        <f>TEXT(Table2[Order Date],"mmm")</f>
        <v>Oct</v>
      </c>
      <c r="E3743" t="s">
        <v>7233</v>
      </c>
      <c r="F3743" t="s">
        <v>28</v>
      </c>
      <c r="G3743" t="s">
        <v>144</v>
      </c>
      <c r="H3743" t="str">
        <f>VLOOKUP(Table2[[#This Row],[City]], Table46[], 2, FALSE)</f>
        <v>Assam</v>
      </c>
      <c r="I3743" t="s">
        <v>69</v>
      </c>
      <c r="J3743" t="s">
        <v>123</v>
      </c>
      <c r="K3743" t="s">
        <v>7234</v>
      </c>
      <c r="L3743" s="2">
        <v>3</v>
      </c>
      <c r="M3743" s="11">
        <v>43877</v>
      </c>
      <c r="N3743" s="6">
        <v>15</v>
      </c>
      <c r="O3743" s="4">
        <f>Table2[[#This Row],[Discount]]/100</f>
        <v>0.15</v>
      </c>
      <c r="P3743" s="4" t="str">
        <f>IF(Table2[[#This Row],[Discount%]]=0,"No Discount",
IF(Table2[[#This Row],[Discount%]]&lt;=0.1,"Medium Discount",
IF(Table2[[#This Row],[Discount%]]&lt;=0.2,"High Discount")))</f>
        <v>High Discount</v>
      </c>
      <c r="Q3743" s="9">
        <f>(Table2[Unit_Price]*Table2[Quantity])*(Table2[Discount]/100)</f>
        <v>19744.649999999998</v>
      </c>
      <c r="R3743" s="10">
        <v>111886.35</v>
      </c>
      <c r="S3743" s="10">
        <v>23247.55</v>
      </c>
      <c r="T3743" s="4">
        <f>Table2[Profit]/Table2[Sales]</f>
        <v>0.20777824998313019</v>
      </c>
      <c r="U3743" t="s">
        <v>20</v>
      </c>
    </row>
    <row r="3744" spans="1:21" x14ac:dyDescent="0.35">
      <c r="A3744">
        <v>13996</v>
      </c>
      <c r="B3744" s="1">
        <v>45508</v>
      </c>
      <c r="C3744" s="2">
        <f>YEAR(Table2[Order Date])</f>
        <v>2024</v>
      </c>
      <c r="D3744" s="2" t="str">
        <f>TEXT(Table2[Order Date],"mmm")</f>
        <v>Aug</v>
      </c>
      <c r="E3744" t="s">
        <v>7236</v>
      </c>
      <c r="F3744" t="s">
        <v>28</v>
      </c>
      <c r="G3744" t="s">
        <v>114</v>
      </c>
      <c r="H3744" t="str">
        <f>VLOOKUP(Table2[[#This Row],[City]], Table46[], 2, FALSE)</f>
        <v>Jharkhand</v>
      </c>
      <c r="I3744" t="s">
        <v>129</v>
      </c>
      <c r="J3744" t="s">
        <v>168</v>
      </c>
      <c r="K3744" t="s">
        <v>7237</v>
      </c>
      <c r="L3744" s="2">
        <v>3</v>
      </c>
      <c r="M3744" s="11">
        <v>39367</v>
      </c>
      <c r="N3744" s="6">
        <v>20</v>
      </c>
      <c r="O3744" s="4">
        <f>Table2[[#This Row],[Discount]]/100</f>
        <v>0.2</v>
      </c>
      <c r="P3744" s="4" t="str">
        <f>IF(Table2[[#This Row],[Discount%]]=0,"No Discount",
IF(Table2[[#This Row],[Discount%]]&lt;=0.1,"Medium Discount",
IF(Table2[[#This Row],[Discount%]]&lt;=0.2,"High Discount")))</f>
        <v>High Discount</v>
      </c>
      <c r="Q3744" s="9">
        <f>(Table2[Unit_Price]*Table2[Quantity])*(Table2[Discount]/100)</f>
        <v>23620.2</v>
      </c>
      <c r="R3744" s="10">
        <v>94480.8</v>
      </c>
      <c r="S3744" s="10">
        <v>15133.19</v>
      </c>
      <c r="T3744" s="4">
        <f>Table2[Profit]/Table2[Sales]</f>
        <v>0.16017211962642144</v>
      </c>
      <c r="U3744" t="s">
        <v>83</v>
      </c>
    </row>
    <row r="3745" spans="1:21" x14ac:dyDescent="0.35">
      <c r="A3745">
        <v>13997</v>
      </c>
      <c r="B3745" s="1">
        <v>45239</v>
      </c>
      <c r="C3745" s="2">
        <f>YEAR(Table2[Order Date])</f>
        <v>2023</v>
      </c>
      <c r="D3745" s="2" t="str">
        <f>TEXT(Table2[Order Date],"mmm")</f>
        <v>Nov</v>
      </c>
      <c r="E3745" t="s">
        <v>7238</v>
      </c>
      <c r="F3745" t="s">
        <v>28</v>
      </c>
      <c r="G3745" t="s">
        <v>114</v>
      </c>
      <c r="H3745" t="str">
        <f>VLOOKUP(Table2[[#This Row],[City]], Table46[], 2, FALSE)</f>
        <v>Jharkhand</v>
      </c>
      <c r="I3745" t="s">
        <v>86</v>
      </c>
      <c r="J3745" t="s">
        <v>90</v>
      </c>
      <c r="K3745" t="s">
        <v>7239</v>
      </c>
      <c r="L3745" s="2">
        <v>4</v>
      </c>
      <c r="M3745" s="11">
        <v>15240</v>
      </c>
      <c r="N3745" s="6">
        <v>15</v>
      </c>
      <c r="O3745" s="4">
        <f>Table2[[#This Row],[Discount]]/100</f>
        <v>0.15</v>
      </c>
      <c r="P3745" s="4" t="str">
        <f>IF(Table2[[#This Row],[Discount%]]=0,"No Discount",
IF(Table2[[#This Row],[Discount%]]&lt;=0.1,"Medium Discount",
IF(Table2[[#This Row],[Discount%]]&lt;=0.2,"High Discount")))</f>
        <v>High Discount</v>
      </c>
      <c r="Q3745" s="9">
        <f>(Table2[Unit_Price]*Table2[Quantity])*(Table2[Discount]/100)</f>
        <v>9144</v>
      </c>
      <c r="R3745" s="10">
        <v>51816</v>
      </c>
      <c r="S3745" s="10">
        <v>7579.37</v>
      </c>
      <c r="T3745" s="4">
        <f>Table2[Profit]/Table2[Sales]</f>
        <v>0.14627470279450364</v>
      </c>
      <c r="U3745" t="s">
        <v>72</v>
      </c>
    </row>
    <row r="3746" spans="1:21" x14ac:dyDescent="0.35">
      <c r="A3746">
        <v>13998</v>
      </c>
      <c r="B3746" s="1">
        <v>45669</v>
      </c>
      <c r="C3746" s="2">
        <f>YEAR(Table2[Order Date])</f>
        <v>2025</v>
      </c>
      <c r="D3746" s="2" t="str">
        <f>TEXT(Table2[Order Date],"mmm")</f>
        <v>Jan</v>
      </c>
      <c r="E3746" t="s">
        <v>7240</v>
      </c>
      <c r="F3746" t="s">
        <v>15</v>
      </c>
      <c r="G3746" t="s">
        <v>68</v>
      </c>
      <c r="H3746" t="str">
        <f>VLOOKUP(Table2[[#This Row],[City]], Table46[], 2, FALSE)</f>
        <v>Telangana</v>
      </c>
      <c r="I3746" t="s">
        <v>75</v>
      </c>
      <c r="J3746" t="s">
        <v>240</v>
      </c>
      <c r="K3746" t="s">
        <v>3827</v>
      </c>
      <c r="L3746" s="2">
        <v>1</v>
      </c>
      <c r="M3746" s="11">
        <v>28121</v>
      </c>
      <c r="N3746" s="6">
        <v>0</v>
      </c>
      <c r="O3746" s="4">
        <f>Table2[[#This Row],[Discount]]/100</f>
        <v>0</v>
      </c>
      <c r="P3746" s="4" t="str">
        <f>IF(Table2[[#This Row],[Discount%]]=0,"No Discount",
IF(Table2[[#This Row],[Discount%]]&lt;=0.1,"Medium Discount",
IF(Table2[[#This Row],[Discount%]]&lt;=0.2,"High Discount")))</f>
        <v>No Discount</v>
      </c>
      <c r="Q3746" s="9">
        <f>(Table2[Unit_Price]*Table2[Quantity])*(Table2[Discount]/100)</f>
        <v>0</v>
      </c>
      <c r="R3746" s="10">
        <v>28121</v>
      </c>
      <c r="S3746" s="10">
        <v>2646.92</v>
      </c>
      <c r="T3746" s="4">
        <f>Table2[Profit]/Table2[Sales]</f>
        <v>9.4126097933928385E-2</v>
      </c>
      <c r="U3746" t="s">
        <v>72</v>
      </c>
    </row>
    <row r="3747" spans="1:21" x14ac:dyDescent="0.35">
      <c r="A3747">
        <v>13999</v>
      </c>
      <c r="B3747" s="1">
        <v>45690</v>
      </c>
      <c r="C3747" s="2">
        <f>YEAR(Table2[Order Date])</f>
        <v>2025</v>
      </c>
      <c r="D3747" s="2" t="str">
        <f>TEXT(Table2[Order Date],"mmm")</f>
        <v>Feb</v>
      </c>
      <c r="E3747" t="s">
        <v>7241</v>
      </c>
      <c r="F3747" t="s">
        <v>15</v>
      </c>
      <c r="G3747" t="s">
        <v>174</v>
      </c>
      <c r="H3747" t="str">
        <f>VLOOKUP(Table2[[#This Row],[City]], Table46[], 2, FALSE)</f>
        <v>Tamil Nadu</v>
      </c>
      <c r="I3747" t="s">
        <v>96</v>
      </c>
      <c r="J3747" t="s">
        <v>156</v>
      </c>
      <c r="K3747" t="s">
        <v>4394</v>
      </c>
      <c r="L3747" s="2">
        <v>2</v>
      </c>
      <c r="M3747" s="11">
        <v>38624</v>
      </c>
      <c r="N3747" s="6">
        <v>0</v>
      </c>
      <c r="O3747" s="4">
        <f>Table2[[#This Row],[Discount]]/100</f>
        <v>0</v>
      </c>
      <c r="P3747" s="4" t="str">
        <f>IF(Table2[[#This Row],[Discount%]]=0,"No Discount",
IF(Table2[[#This Row],[Discount%]]&lt;=0.1,"Medium Discount",
IF(Table2[[#This Row],[Discount%]]&lt;=0.2,"High Discount")))</f>
        <v>No Discount</v>
      </c>
      <c r="Q3747" s="9">
        <f>(Table2[Unit_Price]*Table2[Quantity])*(Table2[Discount]/100)</f>
        <v>0</v>
      </c>
      <c r="R3747" s="10">
        <v>77248</v>
      </c>
      <c r="S3747" s="10">
        <v>12652.94</v>
      </c>
      <c r="T3747" s="4">
        <f>Table2[Profit]/Table2[Sales]</f>
        <v>0.16379634424192213</v>
      </c>
      <c r="U3747" t="s">
        <v>33</v>
      </c>
    </row>
    <row r="3748" spans="1:21" x14ac:dyDescent="0.35">
      <c r="A3748">
        <v>14000</v>
      </c>
      <c r="B3748" s="1">
        <v>45277</v>
      </c>
      <c r="C3748" s="2">
        <f>YEAR(Table2[Order Date])</f>
        <v>2023</v>
      </c>
      <c r="D3748" s="2" t="str">
        <f>TEXT(Table2[Order Date],"mmm")</f>
        <v>Dec</v>
      </c>
      <c r="E3748" t="s">
        <v>7242</v>
      </c>
      <c r="F3748" t="s">
        <v>40</v>
      </c>
      <c r="G3748" t="s">
        <v>103</v>
      </c>
      <c r="H3748" t="str">
        <f>VLOOKUP(Table2[[#This Row],[City]], Table46[], 2, FALSE)</f>
        <v>Gujarat</v>
      </c>
      <c r="I3748" t="s">
        <v>86</v>
      </c>
      <c r="J3748" t="s">
        <v>296</v>
      </c>
      <c r="K3748" t="s">
        <v>7243</v>
      </c>
      <c r="L3748" s="2">
        <v>2</v>
      </c>
      <c r="M3748" s="11">
        <v>44179</v>
      </c>
      <c r="N3748" s="6">
        <v>5</v>
      </c>
      <c r="O3748" s="4">
        <f>Table2[[#This Row],[Discount]]/100</f>
        <v>0.05</v>
      </c>
      <c r="P3748" s="4" t="str">
        <f>IF(Table2[[#This Row],[Discount%]]=0,"No Discount",
IF(Table2[[#This Row],[Discount%]]&lt;=0.1,"Medium Discount",
IF(Table2[[#This Row],[Discount%]]&lt;=0.2,"High Discount")))</f>
        <v>Medium Discount</v>
      </c>
      <c r="Q3748" s="9">
        <f>(Table2[Unit_Price]*Table2[Quantity])*(Table2[Discount]/100)</f>
        <v>4417.9000000000005</v>
      </c>
      <c r="R3748" s="10">
        <v>83940.1</v>
      </c>
      <c r="S3748" s="10">
        <v>5644.28</v>
      </c>
      <c r="T3748" s="4">
        <f>Table2[Profit]/Table2[Sales]</f>
        <v>6.7241759302169038E-2</v>
      </c>
      <c r="U3748" t="s">
        <v>83</v>
      </c>
    </row>
    <row r="3749" spans="1:21" x14ac:dyDescent="0.35">
      <c r="A3749">
        <v>14001</v>
      </c>
      <c r="B3749" s="1">
        <v>45405</v>
      </c>
      <c r="C3749" s="2">
        <f>YEAR(Table2[Order Date])</f>
        <v>2024</v>
      </c>
      <c r="D3749" s="2" t="str">
        <f>TEXT(Table2[Order Date],"mmm")</f>
        <v>Apr</v>
      </c>
      <c r="E3749" t="s">
        <v>7244</v>
      </c>
      <c r="F3749" t="s">
        <v>15</v>
      </c>
      <c r="G3749" t="s">
        <v>68</v>
      </c>
      <c r="H3749" t="str">
        <f>VLOOKUP(Table2[[#This Row],[City]], Table46[], 2, FALSE)</f>
        <v>Telangana</v>
      </c>
      <c r="I3749" t="s">
        <v>86</v>
      </c>
      <c r="J3749" t="s">
        <v>90</v>
      </c>
      <c r="K3749" t="s">
        <v>7245</v>
      </c>
      <c r="L3749" s="2">
        <v>2</v>
      </c>
      <c r="M3749" s="11">
        <v>29790</v>
      </c>
      <c r="N3749" s="6">
        <v>10</v>
      </c>
      <c r="O3749" s="4">
        <f>Table2[[#This Row],[Discount]]/100</f>
        <v>0.1</v>
      </c>
      <c r="P3749" s="4" t="str">
        <f>IF(Table2[[#This Row],[Discount%]]=0,"No Discount",
IF(Table2[[#This Row],[Discount%]]&lt;=0.1,"Medium Discount",
IF(Table2[[#This Row],[Discount%]]&lt;=0.2,"High Discount")))</f>
        <v>Medium Discount</v>
      </c>
      <c r="Q3749" s="9">
        <f>(Table2[Unit_Price]*Table2[Quantity])*(Table2[Discount]/100)</f>
        <v>5958</v>
      </c>
      <c r="R3749" s="10">
        <v>53622</v>
      </c>
      <c r="S3749" s="10">
        <v>5830.42</v>
      </c>
      <c r="T3749" s="4">
        <f>Table2[Profit]/Table2[Sales]</f>
        <v>0.1087318637872515</v>
      </c>
      <c r="U3749" t="s">
        <v>38</v>
      </c>
    </row>
    <row r="3750" spans="1:21" x14ac:dyDescent="0.35">
      <c r="A3750">
        <v>14002</v>
      </c>
      <c r="B3750" s="1">
        <v>45434</v>
      </c>
      <c r="C3750" s="2">
        <f>YEAR(Table2[Order Date])</f>
        <v>2024</v>
      </c>
      <c r="D3750" s="2" t="str">
        <f>TEXT(Table2[Order Date],"mmm")</f>
        <v>May</v>
      </c>
      <c r="E3750" t="s">
        <v>7246</v>
      </c>
      <c r="F3750" t="s">
        <v>28</v>
      </c>
      <c r="G3750" t="s">
        <v>144</v>
      </c>
      <c r="H3750" t="str">
        <f>VLOOKUP(Table2[[#This Row],[City]], Table46[], 2, FALSE)</f>
        <v>Assam</v>
      </c>
      <c r="I3750" t="s">
        <v>30</v>
      </c>
      <c r="J3750" t="s">
        <v>65</v>
      </c>
      <c r="K3750" t="s">
        <v>7247</v>
      </c>
      <c r="L3750" s="2">
        <v>5</v>
      </c>
      <c r="M3750" s="11">
        <v>33828</v>
      </c>
      <c r="N3750" s="6">
        <v>5</v>
      </c>
      <c r="O3750" s="4">
        <f>Table2[[#This Row],[Discount]]/100</f>
        <v>0.05</v>
      </c>
      <c r="P3750" s="4" t="str">
        <f>IF(Table2[[#This Row],[Discount%]]=0,"No Discount",
IF(Table2[[#This Row],[Discount%]]&lt;=0.1,"Medium Discount",
IF(Table2[[#This Row],[Discount%]]&lt;=0.2,"High Discount")))</f>
        <v>Medium Discount</v>
      </c>
      <c r="Q3750" s="9">
        <f>(Table2[Unit_Price]*Table2[Quantity])*(Table2[Discount]/100)</f>
        <v>8457</v>
      </c>
      <c r="R3750" s="10">
        <v>160683</v>
      </c>
      <c r="S3750" s="10">
        <v>33754.92</v>
      </c>
      <c r="T3750" s="4">
        <f>Table2[Profit]/Table2[Sales]</f>
        <v>0.21007150725341198</v>
      </c>
      <c r="U3750" t="s">
        <v>72</v>
      </c>
    </row>
    <row r="3751" spans="1:21" x14ac:dyDescent="0.35">
      <c r="A3751">
        <v>14003</v>
      </c>
      <c r="B3751" s="1">
        <v>45881</v>
      </c>
      <c r="C3751" s="2">
        <f>YEAR(Table2[Order Date])</f>
        <v>2025</v>
      </c>
      <c r="D3751" s="2" t="str">
        <f>TEXT(Table2[Order Date],"mmm")</f>
        <v>Aug</v>
      </c>
      <c r="E3751" t="s">
        <v>7248</v>
      </c>
      <c r="F3751" t="s">
        <v>15</v>
      </c>
      <c r="G3751" t="s">
        <v>68</v>
      </c>
      <c r="H3751" t="str">
        <f>VLOOKUP(Table2[[#This Row],[City]], Table46[], 2, FALSE)</f>
        <v>Telangana</v>
      </c>
      <c r="I3751" t="s">
        <v>86</v>
      </c>
      <c r="J3751" t="s">
        <v>90</v>
      </c>
      <c r="K3751" t="s">
        <v>7249</v>
      </c>
      <c r="L3751" s="2">
        <v>3</v>
      </c>
      <c r="M3751" s="11">
        <v>28443</v>
      </c>
      <c r="N3751" s="6">
        <v>5</v>
      </c>
      <c r="O3751" s="4">
        <f>Table2[[#This Row],[Discount]]/100</f>
        <v>0.05</v>
      </c>
      <c r="P3751" s="4" t="str">
        <f>IF(Table2[[#This Row],[Discount%]]=0,"No Discount",
IF(Table2[[#This Row],[Discount%]]&lt;=0.1,"Medium Discount",
IF(Table2[[#This Row],[Discount%]]&lt;=0.2,"High Discount")))</f>
        <v>Medium Discount</v>
      </c>
      <c r="Q3751" s="9">
        <f>(Table2[Unit_Price]*Table2[Quantity])*(Table2[Discount]/100)</f>
        <v>4266.45</v>
      </c>
      <c r="R3751" s="10">
        <v>81062.55</v>
      </c>
      <c r="S3751" s="10">
        <v>4975.59</v>
      </c>
      <c r="T3751" s="4">
        <f>Table2[Profit]/Table2[Sales]</f>
        <v>6.13796383163372E-2</v>
      </c>
      <c r="U3751" t="s">
        <v>72</v>
      </c>
    </row>
    <row r="3752" spans="1:21" x14ac:dyDescent="0.35">
      <c r="A3752">
        <v>14004</v>
      </c>
      <c r="B3752" s="1">
        <v>45496</v>
      </c>
      <c r="C3752" s="2">
        <f>YEAR(Table2[Order Date])</f>
        <v>2024</v>
      </c>
      <c r="D3752" s="2" t="str">
        <f>TEXT(Table2[Order Date],"mmm")</f>
        <v>Jul</v>
      </c>
      <c r="E3752" t="s">
        <v>7250</v>
      </c>
      <c r="F3752" t="s">
        <v>40</v>
      </c>
      <c r="G3752" t="s">
        <v>50</v>
      </c>
      <c r="H3752" t="str">
        <f>VLOOKUP(Table2[[#This Row],[City]], Table46[], 2, FALSE)</f>
        <v>Maharashtra</v>
      </c>
      <c r="I3752" t="s">
        <v>30</v>
      </c>
      <c r="J3752" t="s">
        <v>322</v>
      </c>
      <c r="K3752" t="s">
        <v>7251</v>
      </c>
      <c r="L3752" s="2">
        <v>1</v>
      </c>
      <c r="M3752" s="11">
        <v>59998</v>
      </c>
      <c r="N3752" s="6">
        <v>15</v>
      </c>
      <c r="O3752" s="4">
        <f>Table2[[#This Row],[Discount]]/100</f>
        <v>0.15</v>
      </c>
      <c r="P3752" s="4" t="str">
        <f>IF(Table2[[#This Row],[Discount%]]=0,"No Discount",
IF(Table2[[#This Row],[Discount%]]&lt;=0.1,"Medium Discount",
IF(Table2[[#This Row],[Discount%]]&lt;=0.2,"High Discount")))</f>
        <v>High Discount</v>
      </c>
      <c r="Q3752" s="9">
        <f>(Table2[Unit_Price]*Table2[Quantity])*(Table2[Discount]/100)</f>
        <v>8999.6999999999989</v>
      </c>
      <c r="R3752" s="10">
        <v>50998.3</v>
      </c>
      <c r="S3752" s="10">
        <v>9612.0400000000009</v>
      </c>
      <c r="T3752" s="4">
        <f>Table2[Profit]/Table2[Sales]</f>
        <v>0.18847765513752421</v>
      </c>
      <c r="U3752" t="s">
        <v>20</v>
      </c>
    </row>
    <row r="3753" spans="1:21" x14ac:dyDescent="0.35">
      <c r="A3753">
        <v>14005</v>
      </c>
      <c r="B3753" s="1">
        <v>45349</v>
      </c>
      <c r="C3753" s="2">
        <f>YEAR(Table2[Order Date])</f>
        <v>2024</v>
      </c>
      <c r="D3753" s="2" t="str">
        <f>TEXT(Table2[Order Date],"mmm")</f>
        <v>Feb</v>
      </c>
      <c r="E3753" t="s">
        <v>7252</v>
      </c>
      <c r="F3753" t="s">
        <v>28</v>
      </c>
      <c r="G3753" t="s">
        <v>29</v>
      </c>
      <c r="H3753" t="str">
        <f>VLOOKUP(Table2[[#This Row],[City]], Table46[], 2, FALSE)</f>
        <v>Bihar</v>
      </c>
      <c r="I3753" t="s">
        <v>69</v>
      </c>
      <c r="J3753" t="s">
        <v>123</v>
      </c>
      <c r="K3753" t="s">
        <v>1713</v>
      </c>
      <c r="L3753" s="2">
        <v>2</v>
      </c>
      <c r="M3753" s="11">
        <v>52569</v>
      </c>
      <c r="N3753" s="6">
        <v>0</v>
      </c>
      <c r="O3753" s="4">
        <f>Table2[[#This Row],[Discount]]/100</f>
        <v>0</v>
      </c>
      <c r="P3753" s="4" t="str">
        <f>IF(Table2[[#This Row],[Discount%]]=0,"No Discount",
IF(Table2[[#This Row],[Discount%]]&lt;=0.1,"Medium Discount",
IF(Table2[[#This Row],[Discount%]]&lt;=0.2,"High Discount")))</f>
        <v>No Discount</v>
      </c>
      <c r="Q3753" s="9">
        <f>(Table2[Unit_Price]*Table2[Quantity])*(Table2[Discount]/100)</f>
        <v>0</v>
      </c>
      <c r="R3753" s="10">
        <v>105138</v>
      </c>
      <c r="S3753" s="10">
        <v>6082.19</v>
      </c>
      <c r="T3753" s="4">
        <f>Table2[Profit]/Table2[Sales]</f>
        <v>5.7849588160322617E-2</v>
      </c>
      <c r="U3753" t="s">
        <v>83</v>
      </c>
    </row>
    <row r="3754" spans="1:21" x14ac:dyDescent="0.35">
      <c r="A3754">
        <v>14006</v>
      </c>
      <c r="B3754" s="1">
        <v>45730</v>
      </c>
      <c r="C3754" s="2">
        <f>YEAR(Table2[Order Date])</f>
        <v>2025</v>
      </c>
      <c r="D3754" s="2" t="str">
        <f>TEXT(Table2[Order Date],"mmm")</f>
        <v>Mar</v>
      </c>
      <c r="E3754" t="s">
        <v>7253</v>
      </c>
      <c r="F3754" t="s">
        <v>22</v>
      </c>
      <c r="G3754" t="s">
        <v>54</v>
      </c>
      <c r="H3754" t="str">
        <f>VLOOKUP(Table2[[#This Row],[City]], Table46[], 2, FALSE)</f>
        <v>Uttar Pradesh</v>
      </c>
      <c r="I3754" t="s">
        <v>96</v>
      </c>
      <c r="J3754" t="s">
        <v>97</v>
      </c>
      <c r="K3754" t="s">
        <v>7254</v>
      </c>
      <c r="L3754" s="2">
        <v>4</v>
      </c>
      <c r="M3754" s="11">
        <v>21017</v>
      </c>
      <c r="N3754" s="6">
        <v>0</v>
      </c>
      <c r="O3754" s="4">
        <f>Table2[[#This Row],[Discount]]/100</f>
        <v>0</v>
      </c>
      <c r="P3754" s="4" t="str">
        <f>IF(Table2[[#This Row],[Discount%]]=0,"No Discount",
IF(Table2[[#This Row],[Discount%]]&lt;=0.1,"Medium Discount",
IF(Table2[[#This Row],[Discount%]]&lt;=0.2,"High Discount")))</f>
        <v>No Discount</v>
      </c>
      <c r="Q3754" s="9">
        <f>(Table2[Unit_Price]*Table2[Quantity])*(Table2[Discount]/100)</f>
        <v>0</v>
      </c>
      <c r="R3754" s="10">
        <v>84068</v>
      </c>
      <c r="S3754" s="10">
        <v>11855.58</v>
      </c>
      <c r="T3754" s="4">
        <f>Table2[Profit]/Table2[Sales]</f>
        <v>0.14102369510396345</v>
      </c>
      <c r="U3754" t="s">
        <v>38</v>
      </c>
    </row>
    <row r="3755" spans="1:21" x14ac:dyDescent="0.35">
      <c r="A3755">
        <v>14007</v>
      </c>
      <c r="B3755" s="1">
        <v>45613</v>
      </c>
      <c r="C3755" s="2">
        <f>YEAR(Table2[Order Date])</f>
        <v>2024</v>
      </c>
      <c r="D3755" s="2" t="str">
        <f>TEXT(Table2[Order Date],"mmm")</f>
        <v>Nov</v>
      </c>
      <c r="E3755" t="s">
        <v>7255</v>
      </c>
      <c r="F3755" t="s">
        <v>22</v>
      </c>
      <c r="G3755" t="s">
        <v>23</v>
      </c>
      <c r="H3755" t="str">
        <f>VLOOKUP(Table2[[#This Row],[City]], Table46[], 2, FALSE)</f>
        <v>Delhi</v>
      </c>
      <c r="I3755" t="s">
        <v>96</v>
      </c>
      <c r="J3755" t="s">
        <v>138</v>
      </c>
      <c r="K3755" t="s">
        <v>7256</v>
      </c>
      <c r="L3755" s="2">
        <v>3</v>
      </c>
      <c r="M3755" s="11">
        <v>57585</v>
      </c>
      <c r="N3755" s="6">
        <v>20</v>
      </c>
      <c r="O3755" s="4">
        <f>Table2[[#This Row],[Discount]]/100</f>
        <v>0.2</v>
      </c>
      <c r="P3755" s="4" t="str">
        <f>IF(Table2[[#This Row],[Discount%]]=0,"No Discount",
IF(Table2[[#This Row],[Discount%]]&lt;=0.1,"Medium Discount",
IF(Table2[[#This Row],[Discount%]]&lt;=0.2,"High Discount")))</f>
        <v>High Discount</v>
      </c>
      <c r="Q3755" s="9">
        <f>(Table2[Unit_Price]*Table2[Quantity])*(Table2[Discount]/100)</f>
        <v>34551</v>
      </c>
      <c r="R3755" s="10">
        <v>138204</v>
      </c>
      <c r="S3755" s="10">
        <v>9449.0400000000009</v>
      </c>
      <c r="T3755" s="4">
        <f>Table2[Profit]/Table2[Sales]</f>
        <v>6.8370235304332727E-2</v>
      </c>
      <c r="U3755" t="s">
        <v>20</v>
      </c>
    </row>
    <row r="3756" spans="1:21" x14ac:dyDescent="0.35">
      <c r="A3756">
        <v>14008</v>
      </c>
      <c r="B3756" s="1">
        <v>45410</v>
      </c>
      <c r="C3756" s="2">
        <f>YEAR(Table2[Order Date])</f>
        <v>2024</v>
      </c>
      <c r="D3756" s="2" t="str">
        <f>TEXT(Table2[Order Date],"mmm")</f>
        <v>Apr</v>
      </c>
      <c r="E3756" t="s">
        <v>7257</v>
      </c>
      <c r="F3756" t="s">
        <v>15</v>
      </c>
      <c r="G3756" t="s">
        <v>93</v>
      </c>
      <c r="H3756" t="str">
        <f>VLOOKUP(Table2[[#This Row],[City]], Table46[], 2, FALSE)</f>
        <v>Tamil Nadu</v>
      </c>
      <c r="I3756" t="s">
        <v>129</v>
      </c>
      <c r="J3756" t="s">
        <v>168</v>
      </c>
      <c r="K3756" t="s">
        <v>7258</v>
      </c>
      <c r="L3756" s="2">
        <v>5</v>
      </c>
      <c r="M3756" s="11">
        <v>37349</v>
      </c>
      <c r="N3756" s="6">
        <v>10</v>
      </c>
      <c r="O3756" s="4">
        <f>Table2[[#This Row],[Discount]]/100</f>
        <v>0.1</v>
      </c>
      <c r="P3756" s="4" t="str">
        <f>IF(Table2[[#This Row],[Discount%]]=0,"No Discount",
IF(Table2[[#This Row],[Discount%]]&lt;=0.1,"Medium Discount",
IF(Table2[[#This Row],[Discount%]]&lt;=0.2,"High Discount")))</f>
        <v>Medium Discount</v>
      </c>
      <c r="Q3756" s="9">
        <f>(Table2[Unit_Price]*Table2[Quantity])*(Table2[Discount]/100)</f>
        <v>18674.5</v>
      </c>
      <c r="R3756" s="10">
        <v>168070.5</v>
      </c>
      <c r="S3756" s="10">
        <v>34912.42</v>
      </c>
      <c r="T3756" s="4">
        <f>Table2[Profit]/Table2[Sales]</f>
        <v>0.20772485355847695</v>
      </c>
      <c r="U3756" t="s">
        <v>38</v>
      </c>
    </row>
    <row r="3757" spans="1:21" x14ac:dyDescent="0.35">
      <c r="A3757">
        <v>14009</v>
      </c>
      <c r="B3757" s="1">
        <v>45839</v>
      </c>
      <c r="C3757" s="2">
        <f>YEAR(Table2[Order Date])</f>
        <v>2025</v>
      </c>
      <c r="D3757" s="2" t="str">
        <f>TEXT(Table2[Order Date],"mmm")</f>
        <v>Jul</v>
      </c>
      <c r="E3757" t="s">
        <v>7259</v>
      </c>
      <c r="F3757" t="s">
        <v>40</v>
      </c>
      <c r="G3757" t="s">
        <v>110</v>
      </c>
      <c r="H3757" t="str">
        <f>VLOOKUP(Table2[[#This Row],[City]], Table46[], 2, FALSE)</f>
        <v>Gujarat</v>
      </c>
      <c r="I3757" t="s">
        <v>86</v>
      </c>
      <c r="J3757" t="s">
        <v>171</v>
      </c>
      <c r="K3757" t="s">
        <v>7260</v>
      </c>
      <c r="L3757" s="2">
        <v>3</v>
      </c>
      <c r="M3757" s="11">
        <v>27312</v>
      </c>
      <c r="N3757" s="6">
        <v>20</v>
      </c>
      <c r="O3757" s="4">
        <f>Table2[[#This Row],[Discount]]/100</f>
        <v>0.2</v>
      </c>
      <c r="P3757" s="4" t="str">
        <f>IF(Table2[[#This Row],[Discount%]]=0,"No Discount",
IF(Table2[[#This Row],[Discount%]]&lt;=0.1,"Medium Discount",
IF(Table2[[#This Row],[Discount%]]&lt;=0.2,"High Discount")))</f>
        <v>High Discount</v>
      </c>
      <c r="Q3757" s="9">
        <f>(Table2[Unit_Price]*Table2[Quantity])*(Table2[Discount]/100)</f>
        <v>16387.2</v>
      </c>
      <c r="R3757" s="10">
        <v>65548.800000000003</v>
      </c>
      <c r="S3757" s="10">
        <v>14067.84</v>
      </c>
      <c r="T3757" s="4">
        <f>Table2[Profit]/Table2[Sales]</f>
        <v>0.21461628588166373</v>
      </c>
      <c r="U3757" t="s">
        <v>72</v>
      </c>
    </row>
    <row r="3758" spans="1:21" x14ac:dyDescent="0.35">
      <c r="A3758">
        <v>14010</v>
      </c>
      <c r="B3758" s="1">
        <v>45242</v>
      </c>
      <c r="C3758" s="2">
        <f>YEAR(Table2[Order Date])</f>
        <v>2023</v>
      </c>
      <c r="D3758" s="2" t="str">
        <f>TEXT(Table2[Order Date],"mmm")</f>
        <v>Nov</v>
      </c>
      <c r="E3758" t="s">
        <v>7261</v>
      </c>
      <c r="F3758" t="s">
        <v>28</v>
      </c>
      <c r="G3758" t="s">
        <v>35</v>
      </c>
      <c r="H3758" t="str">
        <f>VLOOKUP(Table2[[#This Row],[City]], Table46[], 2, FALSE)</f>
        <v>West Bengal</v>
      </c>
      <c r="I3758" t="s">
        <v>24</v>
      </c>
      <c r="J3758" t="s">
        <v>36</v>
      </c>
      <c r="K3758" t="s">
        <v>7262</v>
      </c>
      <c r="L3758" s="2">
        <v>1</v>
      </c>
      <c r="M3758" s="11">
        <v>51919</v>
      </c>
      <c r="N3758" s="6">
        <v>5</v>
      </c>
      <c r="O3758" s="4">
        <f>Table2[[#This Row],[Discount]]/100</f>
        <v>0.05</v>
      </c>
      <c r="P3758" s="4" t="str">
        <f>IF(Table2[[#This Row],[Discount%]]=0,"No Discount",
IF(Table2[[#This Row],[Discount%]]&lt;=0.1,"Medium Discount",
IF(Table2[[#This Row],[Discount%]]&lt;=0.2,"High Discount")))</f>
        <v>Medium Discount</v>
      </c>
      <c r="Q3758" s="9">
        <f>(Table2[Unit_Price]*Table2[Quantity])*(Table2[Discount]/100)</f>
        <v>2595.9500000000003</v>
      </c>
      <c r="R3758" s="10">
        <v>49323.05</v>
      </c>
      <c r="S3758" s="10">
        <v>2779.33</v>
      </c>
      <c r="T3758" s="4">
        <f>Table2[Profit]/Table2[Sales]</f>
        <v>5.6349516098457002E-2</v>
      </c>
      <c r="U3758" t="s">
        <v>72</v>
      </c>
    </row>
    <row r="3759" spans="1:21" x14ac:dyDescent="0.35">
      <c r="A3759">
        <v>14011</v>
      </c>
      <c r="B3759" s="1">
        <v>45830</v>
      </c>
      <c r="C3759" s="2">
        <f>YEAR(Table2[Order Date])</f>
        <v>2025</v>
      </c>
      <c r="D3759" s="2" t="str">
        <f>TEXT(Table2[Order Date],"mmm")</f>
        <v>Jun</v>
      </c>
      <c r="E3759" t="s">
        <v>7263</v>
      </c>
      <c r="F3759" t="s">
        <v>40</v>
      </c>
      <c r="G3759" t="s">
        <v>62</v>
      </c>
      <c r="H3759" t="str">
        <f>VLOOKUP(Table2[[#This Row],[City]], Table46[], 2, FALSE)</f>
        <v>Goa</v>
      </c>
      <c r="I3759" t="s">
        <v>75</v>
      </c>
      <c r="J3759" t="s">
        <v>307</v>
      </c>
      <c r="K3759" t="s">
        <v>3639</v>
      </c>
      <c r="L3759" s="2">
        <v>2</v>
      </c>
      <c r="M3759" s="11">
        <v>35266</v>
      </c>
      <c r="N3759" s="6">
        <v>20</v>
      </c>
      <c r="O3759" s="4">
        <f>Table2[[#This Row],[Discount]]/100</f>
        <v>0.2</v>
      </c>
      <c r="P3759" s="4" t="str">
        <f>IF(Table2[[#This Row],[Discount%]]=0,"No Discount",
IF(Table2[[#This Row],[Discount%]]&lt;=0.1,"Medium Discount",
IF(Table2[[#This Row],[Discount%]]&lt;=0.2,"High Discount")))</f>
        <v>High Discount</v>
      </c>
      <c r="Q3759" s="9">
        <f>(Table2[Unit_Price]*Table2[Quantity])*(Table2[Discount]/100)</f>
        <v>14106.400000000001</v>
      </c>
      <c r="R3759" s="10">
        <v>56425.599999999999</v>
      </c>
      <c r="S3759" s="10">
        <v>10575.53</v>
      </c>
      <c r="T3759" s="4">
        <f>Table2[Profit]/Table2[Sales]</f>
        <v>0.18742432512901946</v>
      </c>
      <c r="U3759" t="s">
        <v>83</v>
      </c>
    </row>
    <row r="3760" spans="1:21" x14ac:dyDescent="0.35">
      <c r="A3760">
        <v>14012</v>
      </c>
      <c r="B3760" s="1">
        <v>45466</v>
      </c>
      <c r="C3760" s="2">
        <f>YEAR(Table2[Order Date])</f>
        <v>2024</v>
      </c>
      <c r="D3760" s="2" t="str">
        <f>TEXT(Table2[Order Date],"mmm")</f>
        <v>Jun</v>
      </c>
      <c r="E3760" t="s">
        <v>7264</v>
      </c>
      <c r="F3760" t="s">
        <v>15</v>
      </c>
      <c r="G3760" t="s">
        <v>147</v>
      </c>
      <c r="H3760" t="str">
        <f>VLOOKUP(Table2[[#This Row],[City]], Table46[], 2, FALSE)</f>
        <v>Kerala</v>
      </c>
      <c r="I3760" t="s">
        <v>24</v>
      </c>
      <c r="J3760" t="s">
        <v>25</v>
      </c>
      <c r="K3760" t="s">
        <v>7265</v>
      </c>
      <c r="L3760" s="2">
        <v>4</v>
      </c>
      <c r="M3760" s="11">
        <v>11341</v>
      </c>
      <c r="N3760" s="6">
        <v>5</v>
      </c>
      <c r="O3760" s="4">
        <f>Table2[[#This Row],[Discount]]/100</f>
        <v>0.05</v>
      </c>
      <c r="P3760" s="4" t="str">
        <f>IF(Table2[[#This Row],[Discount%]]=0,"No Discount",
IF(Table2[[#This Row],[Discount%]]&lt;=0.1,"Medium Discount",
IF(Table2[[#This Row],[Discount%]]&lt;=0.2,"High Discount")))</f>
        <v>Medium Discount</v>
      </c>
      <c r="Q3760" s="9">
        <f>(Table2[Unit_Price]*Table2[Quantity])*(Table2[Discount]/100)</f>
        <v>2268.2000000000003</v>
      </c>
      <c r="R3760" s="10">
        <v>43095.8</v>
      </c>
      <c r="S3760" s="10">
        <v>8319.61</v>
      </c>
      <c r="T3760" s="4">
        <f>Table2[Profit]/Table2[Sales]</f>
        <v>0.19304920665122818</v>
      </c>
      <c r="U3760" t="s">
        <v>83</v>
      </c>
    </row>
    <row r="3761" spans="1:21" x14ac:dyDescent="0.35">
      <c r="A3761">
        <v>14013</v>
      </c>
      <c r="B3761" s="1">
        <v>45916</v>
      </c>
      <c r="C3761" s="2">
        <f>YEAR(Table2[Order Date])</f>
        <v>2025</v>
      </c>
      <c r="D3761" s="2" t="str">
        <f>TEXT(Table2[Order Date],"mmm")</f>
        <v>Sep</v>
      </c>
      <c r="E3761" t="s">
        <v>7266</v>
      </c>
      <c r="F3761" t="s">
        <v>22</v>
      </c>
      <c r="G3761" t="s">
        <v>167</v>
      </c>
      <c r="H3761" t="str">
        <f>VLOOKUP(Table2[[#This Row],[City]], Table46[], 2, FALSE)</f>
        <v>Punjab</v>
      </c>
      <c r="I3761" t="s">
        <v>96</v>
      </c>
      <c r="J3761" t="s">
        <v>97</v>
      </c>
      <c r="K3761" t="s">
        <v>7267</v>
      </c>
      <c r="L3761" s="2">
        <v>2</v>
      </c>
      <c r="M3761" s="11">
        <v>1725</v>
      </c>
      <c r="N3761" s="6">
        <v>0</v>
      </c>
      <c r="O3761" s="4">
        <f>Table2[[#This Row],[Discount]]/100</f>
        <v>0</v>
      </c>
      <c r="P3761" s="4" t="str">
        <f>IF(Table2[[#This Row],[Discount%]]=0,"No Discount",
IF(Table2[[#This Row],[Discount%]]&lt;=0.1,"Medium Discount",
IF(Table2[[#This Row],[Discount%]]&lt;=0.2,"High Discount")))</f>
        <v>No Discount</v>
      </c>
      <c r="Q3761" s="9">
        <f>(Table2[Unit_Price]*Table2[Quantity])*(Table2[Discount]/100)</f>
        <v>0</v>
      </c>
      <c r="R3761" s="10">
        <v>3450</v>
      </c>
      <c r="S3761" s="10">
        <v>748.85</v>
      </c>
      <c r="T3761" s="4">
        <f>Table2[Profit]/Table2[Sales]</f>
        <v>0.21705797101449276</v>
      </c>
      <c r="U3761" t="s">
        <v>83</v>
      </c>
    </row>
    <row r="3762" spans="1:21" x14ac:dyDescent="0.35">
      <c r="A3762">
        <v>14014</v>
      </c>
      <c r="B3762" s="1">
        <v>45838</v>
      </c>
      <c r="C3762" s="2">
        <f>YEAR(Table2[Order Date])</f>
        <v>2025</v>
      </c>
      <c r="D3762" s="2" t="str">
        <f>TEXT(Table2[Order Date],"mmm")</f>
        <v>Jun</v>
      </c>
      <c r="E3762" t="s">
        <v>7268</v>
      </c>
      <c r="F3762" t="s">
        <v>15</v>
      </c>
      <c r="G3762" t="s">
        <v>93</v>
      </c>
      <c r="H3762" t="str">
        <f>VLOOKUP(Table2[[#This Row],[City]], Table46[], 2, FALSE)</f>
        <v>Tamil Nadu</v>
      </c>
      <c r="I3762" t="s">
        <v>69</v>
      </c>
      <c r="J3762" t="s">
        <v>115</v>
      </c>
      <c r="K3762" t="s">
        <v>7269</v>
      </c>
      <c r="L3762" s="2">
        <v>4</v>
      </c>
      <c r="M3762" s="11">
        <v>70596</v>
      </c>
      <c r="N3762" s="6">
        <v>5</v>
      </c>
      <c r="O3762" s="4">
        <f>Table2[[#This Row],[Discount]]/100</f>
        <v>0.05</v>
      </c>
      <c r="P3762" s="4" t="str">
        <f>IF(Table2[[#This Row],[Discount%]]=0,"No Discount",
IF(Table2[[#This Row],[Discount%]]&lt;=0.1,"Medium Discount",
IF(Table2[[#This Row],[Discount%]]&lt;=0.2,"High Discount")))</f>
        <v>Medium Discount</v>
      </c>
      <c r="Q3762" s="9">
        <f>(Table2[Unit_Price]*Table2[Quantity])*(Table2[Discount]/100)</f>
        <v>14119.2</v>
      </c>
      <c r="R3762" s="10">
        <v>268264.8</v>
      </c>
      <c r="S3762" s="10">
        <v>57443.39</v>
      </c>
      <c r="T3762" s="4">
        <f>Table2[Profit]/Table2[Sales]</f>
        <v>0.21412943479726002</v>
      </c>
      <c r="U3762" t="s">
        <v>20</v>
      </c>
    </row>
    <row r="3763" spans="1:21" x14ac:dyDescent="0.35">
      <c r="A3763">
        <v>14015</v>
      </c>
      <c r="B3763" s="1">
        <v>45735</v>
      </c>
      <c r="C3763" s="2">
        <f>YEAR(Table2[Order Date])</f>
        <v>2025</v>
      </c>
      <c r="D3763" s="2" t="str">
        <f>TEXT(Table2[Order Date],"mmm")</f>
        <v>Mar</v>
      </c>
      <c r="E3763" t="s">
        <v>7270</v>
      </c>
      <c r="F3763" t="s">
        <v>28</v>
      </c>
      <c r="G3763" t="s">
        <v>29</v>
      </c>
      <c r="H3763" t="str">
        <f>VLOOKUP(Table2[[#This Row],[City]], Table46[], 2, FALSE)</f>
        <v>Bihar</v>
      </c>
      <c r="I3763" t="s">
        <v>24</v>
      </c>
      <c r="J3763" t="s">
        <v>25</v>
      </c>
      <c r="K3763" t="s">
        <v>7271</v>
      </c>
      <c r="L3763" s="2">
        <v>3</v>
      </c>
      <c r="M3763" s="11">
        <v>37004</v>
      </c>
      <c r="N3763" s="6">
        <v>10</v>
      </c>
      <c r="O3763" s="4">
        <f>Table2[[#This Row],[Discount]]/100</f>
        <v>0.1</v>
      </c>
      <c r="P3763" s="4" t="str">
        <f>IF(Table2[[#This Row],[Discount%]]=0,"No Discount",
IF(Table2[[#This Row],[Discount%]]&lt;=0.1,"Medium Discount",
IF(Table2[[#This Row],[Discount%]]&lt;=0.2,"High Discount")))</f>
        <v>Medium Discount</v>
      </c>
      <c r="Q3763" s="9">
        <f>(Table2[Unit_Price]*Table2[Quantity])*(Table2[Discount]/100)</f>
        <v>11101.2</v>
      </c>
      <c r="R3763" s="10">
        <v>99910.8</v>
      </c>
      <c r="S3763" s="10">
        <v>13975.43</v>
      </c>
      <c r="T3763" s="4">
        <f>Table2[Profit]/Table2[Sales]</f>
        <v>0.13987907213234205</v>
      </c>
      <c r="U3763" t="s">
        <v>20</v>
      </c>
    </row>
    <row r="3764" spans="1:21" x14ac:dyDescent="0.35">
      <c r="A3764">
        <v>14016</v>
      </c>
      <c r="B3764" s="1">
        <v>45310</v>
      </c>
      <c r="C3764" s="2">
        <f>YEAR(Table2[Order Date])</f>
        <v>2024</v>
      </c>
      <c r="D3764" s="2" t="str">
        <f>TEXT(Table2[Order Date],"mmm")</f>
        <v>Jan</v>
      </c>
      <c r="E3764" t="s">
        <v>7272</v>
      </c>
      <c r="F3764" t="s">
        <v>40</v>
      </c>
      <c r="G3764" t="s">
        <v>41</v>
      </c>
      <c r="H3764" t="str">
        <f>VLOOKUP(Table2[[#This Row],[City]], Table46[], 2, FALSE)</f>
        <v>Maharashtra</v>
      </c>
      <c r="I3764" t="s">
        <v>69</v>
      </c>
      <c r="J3764" t="s">
        <v>115</v>
      </c>
      <c r="K3764" t="s">
        <v>7273</v>
      </c>
      <c r="L3764" s="2">
        <v>3</v>
      </c>
      <c r="M3764" s="11">
        <v>63215</v>
      </c>
      <c r="N3764" s="6">
        <v>0</v>
      </c>
      <c r="O3764" s="4">
        <f>Table2[[#This Row],[Discount]]/100</f>
        <v>0</v>
      </c>
      <c r="P3764" s="4" t="str">
        <f>IF(Table2[[#This Row],[Discount%]]=0,"No Discount",
IF(Table2[[#This Row],[Discount%]]&lt;=0.1,"Medium Discount",
IF(Table2[[#This Row],[Discount%]]&lt;=0.2,"High Discount")))</f>
        <v>No Discount</v>
      </c>
      <c r="Q3764" s="9">
        <f>(Table2[Unit_Price]*Table2[Quantity])*(Table2[Discount]/100)</f>
        <v>0</v>
      </c>
      <c r="R3764" s="10">
        <v>189645</v>
      </c>
      <c r="S3764" s="10">
        <v>31008.73</v>
      </c>
      <c r="T3764" s="4">
        <f>Table2[Profit]/Table2[Sales]</f>
        <v>0.16350934641039838</v>
      </c>
      <c r="U3764" t="s">
        <v>38</v>
      </c>
    </row>
    <row r="3765" spans="1:21" x14ac:dyDescent="0.35">
      <c r="A3765">
        <v>14017</v>
      </c>
      <c r="B3765" s="1">
        <v>45545</v>
      </c>
      <c r="C3765" s="2">
        <f>YEAR(Table2[Order Date])</f>
        <v>2024</v>
      </c>
      <c r="D3765" s="2" t="str">
        <f>TEXT(Table2[Order Date],"mmm")</f>
        <v>Sep</v>
      </c>
      <c r="E3765" t="s">
        <v>7274</v>
      </c>
      <c r="F3765" t="s">
        <v>28</v>
      </c>
      <c r="G3765" t="s">
        <v>114</v>
      </c>
      <c r="H3765" t="str">
        <f>VLOOKUP(Table2[[#This Row],[City]], Table46[], 2, FALSE)</f>
        <v>Jharkhand</v>
      </c>
      <c r="I3765" t="s">
        <v>69</v>
      </c>
      <c r="J3765" t="s">
        <v>123</v>
      </c>
      <c r="K3765" t="s">
        <v>7275</v>
      </c>
      <c r="L3765" s="2">
        <v>4</v>
      </c>
      <c r="M3765" s="11">
        <v>23886</v>
      </c>
      <c r="N3765" s="6">
        <v>5</v>
      </c>
      <c r="O3765" s="4">
        <f>Table2[[#This Row],[Discount]]/100</f>
        <v>0.05</v>
      </c>
      <c r="P3765" s="4" t="str">
        <f>IF(Table2[[#This Row],[Discount%]]=0,"No Discount",
IF(Table2[[#This Row],[Discount%]]&lt;=0.1,"Medium Discount",
IF(Table2[[#This Row],[Discount%]]&lt;=0.2,"High Discount")))</f>
        <v>Medium Discount</v>
      </c>
      <c r="Q3765" s="9">
        <f>(Table2[Unit_Price]*Table2[Quantity])*(Table2[Discount]/100)</f>
        <v>4777.2</v>
      </c>
      <c r="R3765" s="10">
        <v>90766.8</v>
      </c>
      <c r="S3765" s="10">
        <v>19057.28</v>
      </c>
      <c r="T3765" s="4">
        <f>Table2[Profit]/Table2[Sales]</f>
        <v>0.20995870736877359</v>
      </c>
      <c r="U3765" t="s">
        <v>38</v>
      </c>
    </row>
    <row r="3766" spans="1:21" x14ac:dyDescent="0.35">
      <c r="A3766">
        <v>14018</v>
      </c>
      <c r="B3766" s="1">
        <v>45333</v>
      </c>
      <c r="C3766" s="2">
        <f>YEAR(Table2[Order Date])</f>
        <v>2024</v>
      </c>
      <c r="D3766" s="2" t="str">
        <f>TEXT(Table2[Order Date],"mmm")</f>
        <v>Feb</v>
      </c>
      <c r="E3766" t="s">
        <v>7276</v>
      </c>
      <c r="F3766" t="s">
        <v>22</v>
      </c>
      <c r="G3766" t="s">
        <v>54</v>
      </c>
      <c r="H3766" t="str">
        <f>VLOOKUP(Table2[[#This Row],[City]], Table46[], 2, FALSE)</f>
        <v>Uttar Pradesh</v>
      </c>
      <c r="I3766" t="s">
        <v>17</v>
      </c>
      <c r="J3766" t="s">
        <v>291</v>
      </c>
      <c r="K3766" t="s">
        <v>7277</v>
      </c>
      <c r="L3766" s="2">
        <v>3</v>
      </c>
      <c r="M3766" s="11">
        <v>57129</v>
      </c>
      <c r="N3766" s="6">
        <v>20</v>
      </c>
      <c r="O3766" s="4">
        <f>Table2[[#This Row],[Discount]]/100</f>
        <v>0.2</v>
      </c>
      <c r="P3766" s="4" t="str">
        <f>IF(Table2[[#This Row],[Discount%]]=0,"No Discount",
IF(Table2[[#This Row],[Discount%]]&lt;=0.1,"Medium Discount",
IF(Table2[[#This Row],[Discount%]]&lt;=0.2,"High Discount")))</f>
        <v>High Discount</v>
      </c>
      <c r="Q3766" s="9">
        <f>(Table2[Unit_Price]*Table2[Quantity])*(Table2[Discount]/100)</f>
        <v>34277.4</v>
      </c>
      <c r="R3766" s="10">
        <v>137109.6</v>
      </c>
      <c r="S3766" s="10">
        <v>29038.47</v>
      </c>
      <c r="T3766" s="4">
        <f>Table2[Profit]/Table2[Sales]</f>
        <v>0.211790202874197</v>
      </c>
      <c r="U3766" t="s">
        <v>83</v>
      </c>
    </row>
    <row r="3767" spans="1:21" x14ac:dyDescent="0.35">
      <c r="A3767">
        <v>14019</v>
      </c>
      <c r="B3767" s="1">
        <v>45654</v>
      </c>
      <c r="C3767" s="2">
        <f>YEAR(Table2[Order Date])</f>
        <v>2024</v>
      </c>
      <c r="D3767" s="2" t="str">
        <f>TEXT(Table2[Order Date],"mmm")</f>
        <v>Dec</v>
      </c>
      <c r="E3767" t="s">
        <v>7278</v>
      </c>
      <c r="F3767" t="s">
        <v>15</v>
      </c>
      <c r="G3767" t="s">
        <v>93</v>
      </c>
      <c r="H3767" t="str">
        <f>VLOOKUP(Table2[[#This Row],[City]], Table46[], 2, FALSE)</f>
        <v>Tamil Nadu</v>
      </c>
      <c r="I3767" t="s">
        <v>96</v>
      </c>
      <c r="J3767" t="s">
        <v>214</v>
      </c>
      <c r="K3767" t="s">
        <v>6978</v>
      </c>
      <c r="L3767" s="2">
        <v>1</v>
      </c>
      <c r="M3767" s="11">
        <v>58052</v>
      </c>
      <c r="N3767" s="6">
        <v>10</v>
      </c>
      <c r="O3767" s="4">
        <f>Table2[[#This Row],[Discount]]/100</f>
        <v>0.1</v>
      </c>
      <c r="P3767" s="4" t="str">
        <f>IF(Table2[[#This Row],[Discount%]]=0,"No Discount",
IF(Table2[[#This Row],[Discount%]]&lt;=0.1,"Medium Discount",
IF(Table2[[#This Row],[Discount%]]&lt;=0.2,"High Discount")))</f>
        <v>Medium Discount</v>
      </c>
      <c r="Q3767" s="9">
        <f>(Table2[Unit_Price]*Table2[Quantity])*(Table2[Discount]/100)</f>
        <v>5805.2000000000007</v>
      </c>
      <c r="R3767" s="10">
        <v>52246.8</v>
      </c>
      <c r="S3767" s="10">
        <v>6895.88</v>
      </c>
      <c r="T3767" s="4">
        <f>Table2[Profit]/Table2[Sales]</f>
        <v>0.13198664798609674</v>
      </c>
      <c r="U3767" t="s">
        <v>20</v>
      </c>
    </row>
    <row r="3768" spans="1:21" x14ac:dyDescent="0.35">
      <c r="A3768">
        <v>14020</v>
      </c>
      <c r="B3768" s="1">
        <v>45903</v>
      </c>
      <c r="C3768" s="2">
        <f>YEAR(Table2[Order Date])</f>
        <v>2025</v>
      </c>
      <c r="D3768" s="2" t="str">
        <f>TEXT(Table2[Order Date],"mmm")</f>
        <v>Sep</v>
      </c>
      <c r="E3768" t="s">
        <v>7279</v>
      </c>
      <c r="F3768" t="s">
        <v>15</v>
      </c>
      <c r="G3768" t="s">
        <v>147</v>
      </c>
      <c r="H3768" t="str">
        <f>VLOOKUP(Table2[[#This Row],[City]], Table46[], 2, FALSE)</f>
        <v>Kerala</v>
      </c>
      <c r="I3768" t="s">
        <v>24</v>
      </c>
      <c r="J3768" t="s">
        <v>25</v>
      </c>
      <c r="K3768" t="s">
        <v>6792</v>
      </c>
      <c r="L3768" s="2">
        <v>1</v>
      </c>
      <c r="M3768" s="11">
        <v>64542</v>
      </c>
      <c r="N3768" s="6">
        <v>5</v>
      </c>
      <c r="O3768" s="4">
        <f>Table2[[#This Row],[Discount]]/100</f>
        <v>0.05</v>
      </c>
      <c r="P3768" s="4" t="str">
        <f>IF(Table2[[#This Row],[Discount%]]=0,"No Discount",
IF(Table2[[#This Row],[Discount%]]&lt;=0.1,"Medium Discount",
IF(Table2[[#This Row],[Discount%]]&lt;=0.2,"High Discount")))</f>
        <v>Medium Discount</v>
      </c>
      <c r="Q3768" s="9">
        <f>(Table2[Unit_Price]*Table2[Quantity])*(Table2[Discount]/100)</f>
        <v>3227.1000000000004</v>
      </c>
      <c r="R3768" s="10">
        <v>61314.9</v>
      </c>
      <c r="S3768" s="10">
        <v>4364.6899999999996</v>
      </c>
      <c r="T3768" s="4">
        <f>Table2[Profit]/Table2[Sales]</f>
        <v>7.1184818045858342E-2</v>
      </c>
      <c r="U3768" t="s">
        <v>33</v>
      </c>
    </row>
    <row r="3769" spans="1:21" x14ac:dyDescent="0.35">
      <c r="A3769">
        <v>14021</v>
      </c>
      <c r="B3769" s="1">
        <v>45861</v>
      </c>
      <c r="C3769" s="2">
        <f>YEAR(Table2[Order Date])</f>
        <v>2025</v>
      </c>
      <c r="D3769" s="2" t="str">
        <f>TEXT(Table2[Order Date],"mmm")</f>
        <v>Jul</v>
      </c>
      <c r="E3769" t="s">
        <v>7280</v>
      </c>
      <c r="F3769" t="s">
        <v>22</v>
      </c>
      <c r="G3769" t="s">
        <v>58</v>
      </c>
      <c r="H3769" t="str">
        <f>VLOOKUP(Table2[[#This Row],[City]], Table46[], 2, FALSE)</f>
        <v>Rajashtan</v>
      </c>
      <c r="I3769" t="s">
        <v>46</v>
      </c>
      <c r="J3769" t="s">
        <v>126</v>
      </c>
      <c r="K3769" t="s">
        <v>5254</v>
      </c>
      <c r="L3769" s="2">
        <v>4</v>
      </c>
      <c r="M3769" s="11">
        <v>58929</v>
      </c>
      <c r="N3769" s="6">
        <v>0</v>
      </c>
      <c r="O3769" s="4">
        <f>Table2[[#This Row],[Discount]]/100</f>
        <v>0</v>
      </c>
      <c r="P3769" s="4" t="str">
        <f>IF(Table2[[#This Row],[Discount%]]=0,"No Discount",
IF(Table2[[#This Row],[Discount%]]&lt;=0.1,"Medium Discount",
IF(Table2[[#This Row],[Discount%]]&lt;=0.2,"High Discount")))</f>
        <v>No Discount</v>
      </c>
      <c r="Q3769" s="9">
        <f>(Table2[Unit_Price]*Table2[Quantity])*(Table2[Discount]/100)</f>
        <v>0</v>
      </c>
      <c r="R3769" s="10">
        <v>235716</v>
      </c>
      <c r="S3769" s="10">
        <v>17376.84</v>
      </c>
      <c r="T3769" s="4">
        <f>Table2[Profit]/Table2[Sales]</f>
        <v>7.3719391131700868E-2</v>
      </c>
      <c r="U3769" t="s">
        <v>72</v>
      </c>
    </row>
    <row r="3770" spans="1:21" x14ac:dyDescent="0.35">
      <c r="A3770">
        <v>14022</v>
      </c>
      <c r="B3770" s="1">
        <v>45416</v>
      </c>
      <c r="C3770" s="2">
        <f>YEAR(Table2[Order Date])</f>
        <v>2024</v>
      </c>
      <c r="D3770" s="2" t="str">
        <f>TEXT(Table2[Order Date],"mmm")</f>
        <v>May</v>
      </c>
      <c r="E3770" t="s">
        <v>7281</v>
      </c>
      <c r="F3770" t="s">
        <v>40</v>
      </c>
      <c r="G3770" t="s">
        <v>110</v>
      </c>
      <c r="H3770" t="str">
        <f>VLOOKUP(Table2[[#This Row],[City]], Table46[], 2, FALSE)</f>
        <v>Gujarat</v>
      </c>
      <c r="I3770" t="s">
        <v>46</v>
      </c>
      <c r="J3770" t="s">
        <v>126</v>
      </c>
      <c r="K3770" t="s">
        <v>7282</v>
      </c>
      <c r="L3770" s="2">
        <v>3</v>
      </c>
      <c r="M3770" s="11">
        <v>71890</v>
      </c>
      <c r="N3770" s="6">
        <v>15</v>
      </c>
      <c r="O3770" s="4">
        <f>Table2[[#This Row],[Discount]]/100</f>
        <v>0.15</v>
      </c>
      <c r="P3770" s="4" t="str">
        <f>IF(Table2[[#This Row],[Discount%]]=0,"No Discount",
IF(Table2[[#This Row],[Discount%]]&lt;=0.1,"Medium Discount",
IF(Table2[[#This Row],[Discount%]]&lt;=0.2,"High Discount")))</f>
        <v>High Discount</v>
      </c>
      <c r="Q3770" s="9">
        <f>(Table2[Unit_Price]*Table2[Quantity])*(Table2[Discount]/100)</f>
        <v>32350.5</v>
      </c>
      <c r="R3770" s="10">
        <v>183319.5</v>
      </c>
      <c r="S3770" s="10">
        <v>14938.67</v>
      </c>
      <c r="T3770" s="4">
        <f>Table2[Profit]/Table2[Sales]</f>
        <v>8.1489803321523349E-2</v>
      </c>
      <c r="U3770" t="s">
        <v>72</v>
      </c>
    </row>
    <row r="3771" spans="1:21" x14ac:dyDescent="0.35">
      <c r="A3771">
        <v>14023</v>
      </c>
      <c r="B3771" s="1">
        <v>45672</v>
      </c>
      <c r="C3771" s="2">
        <f>YEAR(Table2[Order Date])</f>
        <v>2025</v>
      </c>
      <c r="D3771" s="2" t="str">
        <f>TEXT(Table2[Order Date],"mmm")</f>
        <v>Jan</v>
      </c>
      <c r="E3771" t="s">
        <v>7283</v>
      </c>
      <c r="F3771" t="s">
        <v>40</v>
      </c>
      <c r="G3771" t="s">
        <v>110</v>
      </c>
      <c r="H3771" t="str">
        <f>VLOOKUP(Table2[[#This Row],[City]], Table46[], 2, FALSE)</f>
        <v>Gujarat</v>
      </c>
      <c r="I3771" t="s">
        <v>46</v>
      </c>
      <c r="J3771" t="s">
        <v>201</v>
      </c>
      <c r="K3771" t="s">
        <v>7284</v>
      </c>
      <c r="L3771" s="2">
        <v>5</v>
      </c>
      <c r="M3771" s="11">
        <v>61293</v>
      </c>
      <c r="N3771" s="6">
        <v>15</v>
      </c>
      <c r="O3771" s="4">
        <f>Table2[[#This Row],[Discount]]/100</f>
        <v>0.15</v>
      </c>
      <c r="P3771" s="4" t="str">
        <f>IF(Table2[[#This Row],[Discount%]]=0,"No Discount",
IF(Table2[[#This Row],[Discount%]]&lt;=0.1,"Medium Discount",
IF(Table2[[#This Row],[Discount%]]&lt;=0.2,"High Discount")))</f>
        <v>High Discount</v>
      </c>
      <c r="Q3771" s="9">
        <f>(Table2[Unit_Price]*Table2[Quantity])*(Table2[Discount]/100)</f>
        <v>45969.75</v>
      </c>
      <c r="R3771" s="10">
        <v>260495.25</v>
      </c>
      <c r="S3771" s="10">
        <v>29361.360000000001</v>
      </c>
      <c r="T3771" s="4">
        <f>Table2[Profit]/Table2[Sales]</f>
        <v>0.11271360994106419</v>
      </c>
      <c r="U3771" t="s">
        <v>83</v>
      </c>
    </row>
    <row r="3772" spans="1:21" x14ac:dyDescent="0.35">
      <c r="A3772">
        <v>14024</v>
      </c>
      <c r="B3772" s="1">
        <v>45242</v>
      </c>
      <c r="C3772" s="2">
        <f>YEAR(Table2[Order Date])</f>
        <v>2023</v>
      </c>
      <c r="D3772" s="2" t="str">
        <f>TEXT(Table2[Order Date],"mmm")</f>
        <v>Nov</v>
      </c>
      <c r="E3772" t="s">
        <v>7285</v>
      </c>
      <c r="F3772" t="s">
        <v>22</v>
      </c>
      <c r="G3772" t="s">
        <v>74</v>
      </c>
      <c r="H3772" t="str">
        <f>VLOOKUP(Table2[[#This Row],[City]], Table46[], 2, FALSE)</f>
        <v>Chandigarh</v>
      </c>
      <c r="I3772" t="s">
        <v>42</v>
      </c>
      <c r="J3772" t="s">
        <v>51</v>
      </c>
      <c r="K3772" t="s">
        <v>7286</v>
      </c>
      <c r="L3772" s="2">
        <v>4</v>
      </c>
      <c r="M3772" s="11">
        <v>64859</v>
      </c>
      <c r="N3772" s="6">
        <v>0</v>
      </c>
      <c r="O3772" s="4">
        <f>Table2[[#This Row],[Discount]]/100</f>
        <v>0</v>
      </c>
      <c r="P3772" s="4" t="str">
        <f>IF(Table2[[#This Row],[Discount%]]=0,"No Discount",
IF(Table2[[#This Row],[Discount%]]&lt;=0.1,"Medium Discount",
IF(Table2[[#This Row],[Discount%]]&lt;=0.2,"High Discount")))</f>
        <v>No Discount</v>
      </c>
      <c r="Q3772" s="9">
        <f>(Table2[Unit_Price]*Table2[Quantity])*(Table2[Discount]/100)</f>
        <v>0</v>
      </c>
      <c r="R3772" s="10">
        <v>259436</v>
      </c>
      <c r="S3772" s="10">
        <v>19911.599999999999</v>
      </c>
      <c r="T3772" s="4">
        <f>Table2[Profit]/Table2[Sales]</f>
        <v>7.6749564439784757E-2</v>
      </c>
      <c r="U3772" t="s">
        <v>33</v>
      </c>
    </row>
    <row r="3773" spans="1:21" x14ac:dyDescent="0.35">
      <c r="A3773">
        <v>14025</v>
      </c>
      <c r="B3773" s="1">
        <v>45464</v>
      </c>
      <c r="C3773" s="2">
        <f>YEAR(Table2[Order Date])</f>
        <v>2024</v>
      </c>
      <c r="D3773" s="2" t="str">
        <f>TEXT(Table2[Order Date],"mmm")</f>
        <v>Jun</v>
      </c>
      <c r="E3773" t="s">
        <v>7287</v>
      </c>
      <c r="F3773" t="s">
        <v>22</v>
      </c>
      <c r="G3773" t="s">
        <v>74</v>
      </c>
      <c r="H3773" t="str">
        <f>VLOOKUP(Table2[[#This Row],[City]], Table46[], 2, FALSE)</f>
        <v>Chandigarh</v>
      </c>
      <c r="I3773" t="s">
        <v>75</v>
      </c>
      <c r="J3773" t="s">
        <v>76</v>
      </c>
      <c r="K3773" t="s">
        <v>7288</v>
      </c>
      <c r="L3773" s="2">
        <v>1</v>
      </c>
      <c r="M3773" s="11">
        <v>32903</v>
      </c>
      <c r="N3773" s="6">
        <v>0</v>
      </c>
      <c r="O3773" s="4">
        <f>Table2[[#This Row],[Discount]]/100</f>
        <v>0</v>
      </c>
      <c r="P3773" s="4" t="str">
        <f>IF(Table2[[#This Row],[Discount%]]=0,"No Discount",
IF(Table2[[#This Row],[Discount%]]&lt;=0.1,"Medium Discount",
IF(Table2[[#This Row],[Discount%]]&lt;=0.2,"High Discount")))</f>
        <v>No Discount</v>
      </c>
      <c r="Q3773" s="9">
        <f>(Table2[Unit_Price]*Table2[Quantity])*(Table2[Discount]/100)</f>
        <v>0</v>
      </c>
      <c r="R3773" s="10">
        <v>32903</v>
      </c>
      <c r="S3773" s="10">
        <v>7497.82</v>
      </c>
      <c r="T3773" s="4">
        <f>Table2[Profit]/Table2[Sales]</f>
        <v>0.22787648542686076</v>
      </c>
      <c r="U3773" t="s">
        <v>20</v>
      </c>
    </row>
    <row r="3774" spans="1:21" x14ac:dyDescent="0.35">
      <c r="A3774">
        <v>14026</v>
      </c>
      <c r="B3774" s="1">
        <v>45387</v>
      </c>
      <c r="C3774" s="2">
        <f>YEAR(Table2[Order Date])</f>
        <v>2024</v>
      </c>
      <c r="D3774" s="2" t="str">
        <f>TEXT(Table2[Order Date],"mmm")</f>
        <v>Apr</v>
      </c>
      <c r="E3774" t="s">
        <v>7289</v>
      </c>
      <c r="F3774" t="s">
        <v>28</v>
      </c>
      <c r="G3774" t="s">
        <v>29</v>
      </c>
      <c r="H3774" t="str">
        <f>VLOOKUP(Table2[[#This Row],[City]], Table46[], 2, FALSE)</f>
        <v>Bihar</v>
      </c>
      <c r="I3774" t="s">
        <v>69</v>
      </c>
      <c r="J3774" t="s">
        <v>151</v>
      </c>
      <c r="K3774" t="s">
        <v>7290</v>
      </c>
      <c r="L3774" s="2">
        <v>1</v>
      </c>
      <c r="M3774" s="11">
        <v>76065</v>
      </c>
      <c r="N3774" s="6">
        <v>0</v>
      </c>
      <c r="O3774" s="4">
        <f>Table2[[#This Row],[Discount]]/100</f>
        <v>0</v>
      </c>
      <c r="P3774" s="4" t="str">
        <f>IF(Table2[[#This Row],[Discount%]]=0,"No Discount",
IF(Table2[[#This Row],[Discount%]]&lt;=0.1,"Medium Discount",
IF(Table2[[#This Row],[Discount%]]&lt;=0.2,"High Discount")))</f>
        <v>No Discount</v>
      </c>
      <c r="Q3774" s="9">
        <f>(Table2[Unit_Price]*Table2[Quantity])*(Table2[Discount]/100)</f>
        <v>0</v>
      </c>
      <c r="R3774" s="10">
        <v>76065</v>
      </c>
      <c r="S3774" s="10">
        <v>9816</v>
      </c>
      <c r="T3774" s="4">
        <f>Table2[Profit]/Table2[Sales]</f>
        <v>0.12904752514296983</v>
      </c>
      <c r="U3774" t="s">
        <v>38</v>
      </c>
    </row>
    <row r="3775" spans="1:21" x14ac:dyDescent="0.35">
      <c r="A3775">
        <v>14027</v>
      </c>
      <c r="B3775" s="1">
        <v>45279</v>
      </c>
      <c r="C3775" s="2">
        <f>YEAR(Table2[Order Date])</f>
        <v>2023</v>
      </c>
      <c r="D3775" s="2" t="str">
        <f>TEXT(Table2[Order Date],"mmm")</f>
        <v>Dec</v>
      </c>
      <c r="E3775" t="s">
        <v>7291</v>
      </c>
      <c r="F3775" t="s">
        <v>22</v>
      </c>
      <c r="G3775" t="s">
        <v>74</v>
      </c>
      <c r="H3775" t="str">
        <f>VLOOKUP(Table2[[#This Row],[City]], Table46[], 2, FALSE)</f>
        <v>Chandigarh</v>
      </c>
      <c r="I3775" t="s">
        <v>46</v>
      </c>
      <c r="J3775" t="s">
        <v>209</v>
      </c>
      <c r="K3775" t="s">
        <v>4258</v>
      </c>
      <c r="L3775" s="2">
        <v>1</v>
      </c>
      <c r="M3775" s="11">
        <v>27749</v>
      </c>
      <c r="N3775" s="6">
        <v>10</v>
      </c>
      <c r="O3775" s="4">
        <f>Table2[[#This Row],[Discount]]/100</f>
        <v>0.1</v>
      </c>
      <c r="P3775" s="4" t="str">
        <f>IF(Table2[[#This Row],[Discount%]]=0,"No Discount",
IF(Table2[[#This Row],[Discount%]]&lt;=0.1,"Medium Discount",
IF(Table2[[#This Row],[Discount%]]&lt;=0.2,"High Discount")))</f>
        <v>Medium Discount</v>
      </c>
      <c r="Q3775" s="9">
        <f>(Table2[Unit_Price]*Table2[Quantity])*(Table2[Discount]/100)</f>
        <v>2774.9</v>
      </c>
      <c r="R3775" s="10">
        <v>24974.1</v>
      </c>
      <c r="S3775" s="10">
        <v>2221.9899999999998</v>
      </c>
      <c r="T3775" s="4">
        <f>Table2[Profit]/Table2[Sales]</f>
        <v>8.8971774758649952E-2</v>
      </c>
      <c r="U3775" t="s">
        <v>20</v>
      </c>
    </row>
    <row r="3776" spans="1:21" x14ac:dyDescent="0.35">
      <c r="A3776">
        <v>14028</v>
      </c>
      <c r="B3776" s="1">
        <v>45906</v>
      </c>
      <c r="C3776" s="2">
        <f>YEAR(Table2[Order Date])</f>
        <v>2025</v>
      </c>
      <c r="D3776" s="2" t="str">
        <f>TEXT(Table2[Order Date],"mmm")</f>
        <v>Sep</v>
      </c>
      <c r="E3776" t="s">
        <v>7292</v>
      </c>
      <c r="F3776" t="s">
        <v>15</v>
      </c>
      <c r="G3776" t="s">
        <v>174</v>
      </c>
      <c r="H3776" t="str">
        <f>VLOOKUP(Table2[[#This Row],[City]], Table46[], 2, FALSE)</f>
        <v>Tamil Nadu</v>
      </c>
      <c r="I3776" t="s">
        <v>75</v>
      </c>
      <c r="J3776" t="s">
        <v>204</v>
      </c>
      <c r="K3776" t="s">
        <v>2477</v>
      </c>
      <c r="L3776" s="2">
        <v>3</v>
      </c>
      <c r="M3776" s="11">
        <v>23636</v>
      </c>
      <c r="N3776" s="6">
        <v>5</v>
      </c>
      <c r="O3776" s="4">
        <f>Table2[[#This Row],[Discount]]/100</f>
        <v>0.05</v>
      </c>
      <c r="P3776" s="4" t="str">
        <f>IF(Table2[[#This Row],[Discount%]]=0,"No Discount",
IF(Table2[[#This Row],[Discount%]]&lt;=0.1,"Medium Discount",
IF(Table2[[#This Row],[Discount%]]&lt;=0.2,"High Discount")))</f>
        <v>Medium Discount</v>
      </c>
      <c r="Q3776" s="9">
        <f>(Table2[Unit_Price]*Table2[Quantity])*(Table2[Discount]/100)</f>
        <v>3545.4</v>
      </c>
      <c r="R3776" s="10">
        <v>67362.600000000006</v>
      </c>
      <c r="S3776" s="10">
        <v>9247.4699999999993</v>
      </c>
      <c r="T3776" s="4">
        <f>Table2[Profit]/Table2[Sales]</f>
        <v>0.13727899457562504</v>
      </c>
      <c r="U3776" t="s">
        <v>33</v>
      </c>
    </row>
    <row r="3777" spans="1:21" x14ac:dyDescent="0.35">
      <c r="A3777">
        <v>14029</v>
      </c>
      <c r="B3777" s="1">
        <v>45876</v>
      </c>
      <c r="C3777" s="2">
        <f>YEAR(Table2[Order Date])</f>
        <v>2025</v>
      </c>
      <c r="D3777" s="2" t="str">
        <f>TEXT(Table2[Order Date],"mmm")</f>
        <v>Aug</v>
      </c>
      <c r="E3777" t="s">
        <v>7293</v>
      </c>
      <c r="F3777" t="s">
        <v>40</v>
      </c>
      <c r="G3777" t="s">
        <v>50</v>
      </c>
      <c r="H3777" t="str">
        <f>VLOOKUP(Table2[[#This Row],[City]], Table46[], 2, FALSE)</f>
        <v>Maharashtra</v>
      </c>
      <c r="I3777" t="s">
        <v>96</v>
      </c>
      <c r="J3777" t="s">
        <v>214</v>
      </c>
      <c r="K3777" t="s">
        <v>7294</v>
      </c>
      <c r="L3777" s="2">
        <v>1</v>
      </c>
      <c r="M3777" s="11">
        <v>49102</v>
      </c>
      <c r="N3777" s="6">
        <v>0</v>
      </c>
      <c r="O3777" s="4">
        <f>Table2[[#This Row],[Discount]]/100</f>
        <v>0</v>
      </c>
      <c r="P3777" s="4" t="str">
        <f>IF(Table2[[#This Row],[Discount%]]=0,"No Discount",
IF(Table2[[#This Row],[Discount%]]&lt;=0.1,"Medium Discount",
IF(Table2[[#This Row],[Discount%]]&lt;=0.2,"High Discount")))</f>
        <v>No Discount</v>
      </c>
      <c r="Q3777" s="9">
        <f>(Table2[Unit_Price]*Table2[Quantity])*(Table2[Discount]/100)</f>
        <v>0</v>
      </c>
      <c r="R3777" s="10">
        <v>49102</v>
      </c>
      <c r="S3777" s="10">
        <v>7176.64</v>
      </c>
      <c r="T3777" s="4">
        <f>Table2[Profit]/Table2[Sales]</f>
        <v>0.14615779397987863</v>
      </c>
      <c r="U3777" t="s">
        <v>72</v>
      </c>
    </row>
    <row r="3778" spans="1:21" x14ac:dyDescent="0.35">
      <c r="A3778">
        <v>14030</v>
      </c>
      <c r="B3778" s="1">
        <v>45268</v>
      </c>
      <c r="C3778" s="2">
        <f>YEAR(Table2[Order Date])</f>
        <v>2023</v>
      </c>
      <c r="D3778" s="2" t="str">
        <f>TEXT(Table2[Order Date],"mmm")</f>
        <v>Dec</v>
      </c>
      <c r="E3778" t="s">
        <v>7295</v>
      </c>
      <c r="F3778" t="s">
        <v>40</v>
      </c>
      <c r="G3778" t="s">
        <v>110</v>
      </c>
      <c r="H3778" t="str">
        <f>VLOOKUP(Table2[[#This Row],[City]], Table46[], 2, FALSE)</f>
        <v>Gujarat</v>
      </c>
      <c r="I3778" t="s">
        <v>17</v>
      </c>
      <c r="J3778" t="s">
        <v>100</v>
      </c>
      <c r="K3778" t="s">
        <v>5903</v>
      </c>
      <c r="L3778" s="2">
        <v>5</v>
      </c>
      <c r="M3778" s="11">
        <v>6420</v>
      </c>
      <c r="N3778" s="6">
        <v>5</v>
      </c>
      <c r="O3778" s="4">
        <f>Table2[[#This Row],[Discount]]/100</f>
        <v>0.05</v>
      </c>
      <c r="P3778" s="4" t="str">
        <f>IF(Table2[[#This Row],[Discount%]]=0,"No Discount",
IF(Table2[[#This Row],[Discount%]]&lt;=0.1,"Medium Discount",
IF(Table2[[#This Row],[Discount%]]&lt;=0.2,"High Discount")))</f>
        <v>Medium Discount</v>
      </c>
      <c r="Q3778" s="9">
        <f>(Table2[Unit_Price]*Table2[Quantity])*(Table2[Discount]/100)</f>
        <v>1605</v>
      </c>
      <c r="R3778" s="10">
        <v>30495</v>
      </c>
      <c r="S3778" s="10">
        <v>5690.9</v>
      </c>
      <c r="T3778" s="4">
        <f>Table2[Profit]/Table2[Sales]</f>
        <v>0.18661747827512706</v>
      </c>
      <c r="U3778" t="s">
        <v>20</v>
      </c>
    </row>
    <row r="3779" spans="1:21" x14ac:dyDescent="0.35">
      <c r="A3779">
        <v>14031</v>
      </c>
      <c r="B3779" s="1">
        <v>45675</v>
      </c>
      <c r="C3779" s="2">
        <f>YEAR(Table2[Order Date])</f>
        <v>2025</v>
      </c>
      <c r="D3779" s="2" t="str">
        <f>TEXT(Table2[Order Date],"mmm")</f>
        <v>Jan</v>
      </c>
      <c r="E3779" t="s">
        <v>7296</v>
      </c>
      <c r="F3779" t="s">
        <v>22</v>
      </c>
      <c r="G3779" t="s">
        <v>54</v>
      </c>
      <c r="H3779" t="str">
        <f>VLOOKUP(Table2[[#This Row],[City]], Table46[], 2, FALSE)</f>
        <v>Uttar Pradesh</v>
      </c>
      <c r="I3779" t="s">
        <v>42</v>
      </c>
      <c r="J3779" t="s">
        <v>188</v>
      </c>
      <c r="K3779" t="s">
        <v>2253</v>
      </c>
      <c r="L3779" s="2">
        <v>4</v>
      </c>
      <c r="M3779" s="11">
        <v>73794</v>
      </c>
      <c r="N3779" s="6">
        <v>15</v>
      </c>
      <c r="O3779" s="4">
        <f>Table2[[#This Row],[Discount]]/100</f>
        <v>0.15</v>
      </c>
      <c r="P3779" s="4" t="str">
        <f>IF(Table2[[#This Row],[Discount%]]=0,"No Discount",
IF(Table2[[#This Row],[Discount%]]&lt;=0.1,"Medium Discount",
IF(Table2[[#This Row],[Discount%]]&lt;=0.2,"High Discount")))</f>
        <v>High Discount</v>
      </c>
      <c r="Q3779" s="9">
        <f>(Table2[Unit_Price]*Table2[Quantity])*(Table2[Discount]/100)</f>
        <v>44276.4</v>
      </c>
      <c r="R3779" s="10">
        <v>250899.6</v>
      </c>
      <c r="S3779" s="10">
        <v>61074.47</v>
      </c>
      <c r="T3779" s="4">
        <f>Table2[Profit]/Table2[Sales]</f>
        <v>0.24342195045348816</v>
      </c>
      <c r="U3779" t="s">
        <v>83</v>
      </c>
    </row>
    <row r="3780" spans="1:21" x14ac:dyDescent="0.35">
      <c r="A3780">
        <v>14032</v>
      </c>
      <c r="B3780" s="1">
        <v>45229</v>
      </c>
      <c r="C3780" s="2">
        <f>YEAR(Table2[Order Date])</f>
        <v>2023</v>
      </c>
      <c r="D3780" s="2" t="str">
        <f>TEXT(Table2[Order Date],"mmm")</f>
        <v>Oct</v>
      </c>
      <c r="E3780" t="s">
        <v>7297</v>
      </c>
      <c r="F3780" t="s">
        <v>22</v>
      </c>
      <c r="G3780" t="s">
        <v>23</v>
      </c>
      <c r="H3780" t="str">
        <f>VLOOKUP(Table2[[#This Row],[City]], Table46[], 2, FALSE)</f>
        <v>Delhi</v>
      </c>
      <c r="I3780" t="s">
        <v>129</v>
      </c>
      <c r="J3780" t="s">
        <v>148</v>
      </c>
      <c r="K3780" t="s">
        <v>7298</v>
      </c>
      <c r="L3780" s="2">
        <v>4</v>
      </c>
      <c r="M3780" s="11">
        <v>23790</v>
      </c>
      <c r="N3780" s="6">
        <v>15</v>
      </c>
      <c r="O3780" s="4">
        <f>Table2[[#This Row],[Discount]]/100</f>
        <v>0.15</v>
      </c>
      <c r="P3780" s="4" t="str">
        <f>IF(Table2[[#This Row],[Discount%]]=0,"No Discount",
IF(Table2[[#This Row],[Discount%]]&lt;=0.1,"Medium Discount",
IF(Table2[[#This Row],[Discount%]]&lt;=0.2,"High Discount")))</f>
        <v>High Discount</v>
      </c>
      <c r="Q3780" s="9">
        <f>(Table2[Unit_Price]*Table2[Quantity])*(Table2[Discount]/100)</f>
        <v>14274</v>
      </c>
      <c r="R3780" s="10">
        <v>80886</v>
      </c>
      <c r="S3780" s="10">
        <v>15562.74</v>
      </c>
      <c r="T3780" s="4">
        <f>Table2[Profit]/Table2[Sales]</f>
        <v>0.19240338253838735</v>
      </c>
      <c r="U3780" t="s">
        <v>72</v>
      </c>
    </row>
    <row r="3781" spans="1:21" x14ac:dyDescent="0.35">
      <c r="A3781">
        <v>14033</v>
      </c>
      <c r="B3781" s="1">
        <v>45719</v>
      </c>
      <c r="C3781" s="2">
        <f>YEAR(Table2[Order Date])</f>
        <v>2025</v>
      </c>
      <c r="D3781" s="2" t="str">
        <f>TEXT(Table2[Order Date],"mmm")</f>
        <v>Mar</v>
      </c>
      <c r="E3781" t="s">
        <v>7299</v>
      </c>
      <c r="F3781" t="s">
        <v>22</v>
      </c>
      <c r="G3781" t="s">
        <v>167</v>
      </c>
      <c r="H3781" t="str">
        <f>VLOOKUP(Table2[[#This Row],[City]], Table46[], 2, FALSE)</f>
        <v>Punjab</v>
      </c>
      <c r="I3781" t="s">
        <v>75</v>
      </c>
      <c r="J3781" t="s">
        <v>307</v>
      </c>
      <c r="K3781" t="s">
        <v>7300</v>
      </c>
      <c r="L3781" s="2">
        <v>3</v>
      </c>
      <c r="M3781" s="11">
        <v>67176</v>
      </c>
      <c r="N3781" s="6">
        <v>5</v>
      </c>
      <c r="O3781" s="4">
        <f>Table2[[#This Row],[Discount]]/100</f>
        <v>0.05</v>
      </c>
      <c r="P3781" s="4" t="str">
        <f>IF(Table2[[#This Row],[Discount%]]=0,"No Discount",
IF(Table2[[#This Row],[Discount%]]&lt;=0.1,"Medium Discount",
IF(Table2[[#This Row],[Discount%]]&lt;=0.2,"High Discount")))</f>
        <v>Medium Discount</v>
      </c>
      <c r="Q3781" s="9">
        <f>(Table2[Unit_Price]*Table2[Quantity])*(Table2[Discount]/100)</f>
        <v>10076.400000000001</v>
      </c>
      <c r="R3781" s="10">
        <v>191451.6</v>
      </c>
      <c r="S3781" s="10">
        <v>27647.040000000001</v>
      </c>
      <c r="T3781" s="4">
        <f>Table2[Profit]/Table2[Sales]</f>
        <v>0.14440746381853167</v>
      </c>
      <c r="U3781" t="s">
        <v>33</v>
      </c>
    </row>
    <row r="3782" spans="1:21" x14ac:dyDescent="0.35">
      <c r="A3782">
        <v>14034</v>
      </c>
      <c r="B3782" s="1">
        <v>45355</v>
      </c>
      <c r="C3782" s="2">
        <f>YEAR(Table2[Order Date])</f>
        <v>2024</v>
      </c>
      <c r="D3782" s="2" t="str">
        <f>TEXT(Table2[Order Date],"mmm")</f>
        <v>Mar</v>
      </c>
      <c r="E3782" t="s">
        <v>7301</v>
      </c>
      <c r="F3782" t="s">
        <v>15</v>
      </c>
      <c r="G3782" t="s">
        <v>174</v>
      </c>
      <c r="H3782" t="str">
        <f>VLOOKUP(Table2[[#This Row],[City]], Table46[], 2, FALSE)</f>
        <v>Tamil Nadu</v>
      </c>
      <c r="I3782" t="s">
        <v>129</v>
      </c>
      <c r="J3782" t="s">
        <v>130</v>
      </c>
      <c r="K3782" t="s">
        <v>634</v>
      </c>
      <c r="L3782" s="2">
        <v>2</v>
      </c>
      <c r="M3782" s="11">
        <v>42749</v>
      </c>
      <c r="N3782" s="6">
        <v>10</v>
      </c>
      <c r="O3782" s="4">
        <f>Table2[[#This Row],[Discount]]/100</f>
        <v>0.1</v>
      </c>
      <c r="P3782" s="4" t="str">
        <f>IF(Table2[[#This Row],[Discount%]]=0,"No Discount",
IF(Table2[[#This Row],[Discount%]]&lt;=0.1,"Medium Discount",
IF(Table2[[#This Row],[Discount%]]&lt;=0.2,"High Discount")))</f>
        <v>Medium Discount</v>
      </c>
      <c r="Q3782" s="9">
        <f>(Table2[Unit_Price]*Table2[Quantity])*(Table2[Discount]/100)</f>
        <v>8549.8000000000011</v>
      </c>
      <c r="R3782" s="10">
        <v>76948.2</v>
      </c>
      <c r="S3782" s="10">
        <v>11587.92</v>
      </c>
      <c r="T3782" s="4">
        <f>Table2[Profit]/Table2[Sales]</f>
        <v>0.15059377607273466</v>
      </c>
      <c r="U3782" t="s">
        <v>72</v>
      </c>
    </row>
    <row r="3783" spans="1:21" x14ac:dyDescent="0.35">
      <c r="A3783">
        <v>14035</v>
      </c>
      <c r="B3783" s="1">
        <v>45483</v>
      </c>
      <c r="C3783" s="2">
        <f>YEAR(Table2[Order Date])</f>
        <v>2024</v>
      </c>
      <c r="D3783" s="2" t="str">
        <f>TEXT(Table2[Order Date],"mmm")</f>
        <v>Jul</v>
      </c>
      <c r="E3783" t="s">
        <v>7302</v>
      </c>
      <c r="F3783" t="s">
        <v>22</v>
      </c>
      <c r="G3783" t="s">
        <v>74</v>
      </c>
      <c r="H3783" t="str">
        <f>VLOOKUP(Table2[[#This Row],[City]], Table46[], 2, FALSE)</f>
        <v>Chandigarh</v>
      </c>
      <c r="I3783" t="s">
        <v>96</v>
      </c>
      <c r="J3783" t="s">
        <v>138</v>
      </c>
      <c r="K3783" t="s">
        <v>7303</v>
      </c>
      <c r="L3783" s="2">
        <v>1</v>
      </c>
      <c r="M3783" s="11">
        <v>39461</v>
      </c>
      <c r="N3783" s="6">
        <v>0</v>
      </c>
      <c r="O3783" s="4">
        <f>Table2[[#This Row],[Discount]]/100</f>
        <v>0</v>
      </c>
      <c r="P3783" s="4" t="str">
        <f>IF(Table2[[#This Row],[Discount%]]=0,"No Discount",
IF(Table2[[#This Row],[Discount%]]&lt;=0.1,"Medium Discount",
IF(Table2[[#This Row],[Discount%]]&lt;=0.2,"High Discount")))</f>
        <v>No Discount</v>
      </c>
      <c r="Q3783" s="9">
        <f>(Table2[Unit_Price]*Table2[Quantity])*(Table2[Discount]/100)</f>
        <v>0</v>
      </c>
      <c r="R3783" s="10">
        <v>39461</v>
      </c>
      <c r="S3783" s="10">
        <v>6204.78</v>
      </c>
      <c r="T3783" s="4">
        <f>Table2[Profit]/Table2[Sales]</f>
        <v>0.15723828590253666</v>
      </c>
      <c r="U3783" t="s">
        <v>83</v>
      </c>
    </row>
    <row r="3784" spans="1:21" x14ac:dyDescent="0.35">
      <c r="A3784">
        <v>14036</v>
      </c>
      <c r="B3784" s="1">
        <v>45449</v>
      </c>
      <c r="C3784" s="2">
        <f>YEAR(Table2[Order Date])</f>
        <v>2024</v>
      </c>
      <c r="D3784" s="2" t="str">
        <f>TEXT(Table2[Order Date],"mmm")</f>
        <v>Jun</v>
      </c>
      <c r="E3784" t="s">
        <v>7304</v>
      </c>
      <c r="F3784" t="s">
        <v>28</v>
      </c>
      <c r="G3784" t="s">
        <v>114</v>
      </c>
      <c r="H3784" t="str">
        <f>VLOOKUP(Table2[[#This Row],[City]], Table46[], 2, FALSE)</f>
        <v>Jharkhand</v>
      </c>
      <c r="I3784" t="s">
        <v>46</v>
      </c>
      <c r="J3784" t="s">
        <v>47</v>
      </c>
      <c r="K3784" t="s">
        <v>7305</v>
      </c>
      <c r="L3784" s="2">
        <v>3</v>
      </c>
      <c r="M3784" s="11">
        <v>76241</v>
      </c>
      <c r="N3784" s="6">
        <v>0</v>
      </c>
      <c r="O3784" s="4">
        <f>Table2[[#This Row],[Discount]]/100</f>
        <v>0</v>
      </c>
      <c r="P3784" s="4" t="str">
        <f>IF(Table2[[#This Row],[Discount%]]=0,"No Discount",
IF(Table2[[#This Row],[Discount%]]&lt;=0.1,"Medium Discount",
IF(Table2[[#This Row],[Discount%]]&lt;=0.2,"High Discount")))</f>
        <v>No Discount</v>
      </c>
      <c r="Q3784" s="9">
        <f>(Table2[Unit_Price]*Table2[Quantity])*(Table2[Discount]/100)</f>
        <v>0</v>
      </c>
      <c r="R3784" s="10">
        <v>228723</v>
      </c>
      <c r="S3784" s="10">
        <v>23543.119999999999</v>
      </c>
      <c r="T3784" s="4">
        <f>Table2[Profit]/Table2[Sales]</f>
        <v>0.10293289262557766</v>
      </c>
      <c r="U3784" t="s">
        <v>33</v>
      </c>
    </row>
    <row r="3785" spans="1:21" x14ac:dyDescent="0.35">
      <c r="A3785">
        <v>14038</v>
      </c>
      <c r="B3785" s="1">
        <v>45892</v>
      </c>
      <c r="C3785" s="2">
        <f>YEAR(Table2[Order Date])</f>
        <v>2025</v>
      </c>
      <c r="D3785" s="2" t="str">
        <f>TEXT(Table2[Order Date],"mmm")</f>
        <v>Aug</v>
      </c>
      <c r="E3785" t="s">
        <v>7307</v>
      </c>
      <c r="F3785" t="s">
        <v>40</v>
      </c>
      <c r="G3785" t="s">
        <v>110</v>
      </c>
      <c r="H3785" t="str">
        <f>VLOOKUP(Table2[[#This Row],[City]], Table46[], 2, FALSE)</f>
        <v>Gujarat</v>
      </c>
      <c r="I3785" t="s">
        <v>69</v>
      </c>
      <c r="J3785" t="s">
        <v>517</v>
      </c>
      <c r="K3785" t="s">
        <v>7308</v>
      </c>
      <c r="L3785" s="2">
        <v>2</v>
      </c>
      <c r="M3785" s="11">
        <v>64937</v>
      </c>
      <c r="N3785" s="6">
        <v>20</v>
      </c>
      <c r="O3785" s="4">
        <f>Table2[[#This Row],[Discount]]/100</f>
        <v>0.2</v>
      </c>
      <c r="P3785" s="4" t="str">
        <f>IF(Table2[[#This Row],[Discount%]]=0,"No Discount",
IF(Table2[[#This Row],[Discount%]]&lt;=0.1,"Medium Discount",
IF(Table2[[#This Row],[Discount%]]&lt;=0.2,"High Discount")))</f>
        <v>High Discount</v>
      </c>
      <c r="Q3785" s="9">
        <f>(Table2[Unit_Price]*Table2[Quantity])*(Table2[Discount]/100)</f>
        <v>25974.800000000003</v>
      </c>
      <c r="R3785" s="10">
        <v>103899.2</v>
      </c>
      <c r="S3785" s="10">
        <v>8768.4599999999991</v>
      </c>
      <c r="T3785" s="4">
        <f>Table2[Profit]/Table2[Sales]</f>
        <v>8.439391256140566E-2</v>
      </c>
      <c r="U3785" t="s">
        <v>83</v>
      </c>
    </row>
    <row r="3786" spans="1:21" x14ac:dyDescent="0.35">
      <c r="A3786">
        <v>14040</v>
      </c>
      <c r="B3786" s="1">
        <v>45534</v>
      </c>
      <c r="C3786" s="2">
        <f>YEAR(Table2[Order Date])</f>
        <v>2024</v>
      </c>
      <c r="D3786" s="2" t="str">
        <f>TEXT(Table2[Order Date],"mmm")</f>
        <v>Aug</v>
      </c>
      <c r="E3786" t="s">
        <v>7310</v>
      </c>
      <c r="F3786" t="s">
        <v>22</v>
      </c>
      <c r="G3786" t="s">
        <v>74</v>
      </c>
      <c r="H3786" t="str">
        <f>VLOOKUP(Table2[[#This Row],[City]], Table46[], 2, FALSE)</f>
        <v>Chandigarh</v>
      </c>
      <c r="I3786" t="s">
        <v>17</v>
      </c>
      <c r="J3786" t="s">
        <v>55</v>
      </c>
      <c r="K3786" t="s">
        <v>7311</v>
      </c>
      <c r="L3786" s="2">
        <v>3</v>
      </c>
      <c r="M3786" s="11">
        <v>23075</v>
      </c>
      <c r="N3786" s="6">
        <v>10</v>
      </c>
      <c r="O3786" s="4">
        <f>Table2[[#This Row],[Discount]]/100</f>
        <v>0.1</v>
      </c>
      <c r="P3786" s="4" t="str">
        <f>IF(Table2[[#This Row],[Discount%]]=0,"No Discount",
IF(Table2[[#This Row],[Discount%]]&lt;=0.1,"Medium Discount",
IF(Table2[[#This Row],[Discount%]]&lt;=0.2,"High Discount")))</f>
        <v>Medium Discount</v>
      </c>
      <c r="Q3786" s="9">
        <f>(Table2[Unit_Price]*Table2[Quantity])*(Table2[Discount]/100)</f>
        <v>6922.5</v>
      </c>
      <c r="R3786" s="10">
        <v>62302.5</v>
      </c>
      <c r="S3786" s="10">
        <v>7202.57</v>
      </c>
      <c r="T3786" s="4">
        <f>Table2[Profit]/Table2[Sales]</f>
        <v>0.11560643633883071</v>
      </c>
      <c r="U3786" t="s">
        <v>72</v>
      </c>
    </row>
    <row r="3787" spans="1:21" x14ac:dyDescent="0.35">
      <c r="A3787">
        <v>14041</v>
      </c>
      <c r="B3787" s="1">
        <v>45268</v>
      </c>
      <c r="C3787" s="2">
        <f>YEAR(Table2[Order Date])</f>
        <v>2023</v>
      </c>
      <c r="D3787" s="2" t="str">
        <f>TEXT(Table2[Order Date],"mmm")</f>
        <v>Dec</v>
      </c>
      <c r="E3787" t="s">
        <v>7312</v>
      </c>
      <c r="F3787" t="s">
        <v>22</v>
      </c>
      <c r="G3787" t="s">
        <v>54</v>
      </c>
      <c r="H3787" t="str">
        <f>VLOOKUP(Table2[[#This Row],[City]], Table46[], 2, FALSE)</f>
        <v>Uttar Pradesh</v>
      </c>
      <c r="I3787" t="s">
        <v>46</v>
      </c>
      <c r="J3787" t="s">
        <v>209</v>
      </c>
      <c r="K3787" t="s">
        <v>7313</v>
      </c>
      <c r="L3787" s="2">
        <v>1</v>
      </c>
      <c r="M3787" s="11">
        <v>67313</v>
      </c>
      <c r="N3787" s="6">
        <v>5</v>
      </c>
      <c r="O3787" s="4">
        <f>Table2[[#This Row],[Discount]]/100</f>
        <v>0.05</v>
      </c>
      <c r="P3787" s="4" t="str">
        <f>IF(Table2[[#This Row],[Discount%]]=0,"No Discount",
IF(Table2[[#This Row],[Discount%]]&lt;=0.1,"Medium Discount",
IF(Table2[[#This Row],[Discount%]]&lt;=0.2,"High Discount")))</f>
        <v>Medium Discount</v>
      </c>
      <c r="Q3787" s="9">
        <f>(Table2[Unit_Price]*Table2[Quantity])*(Table2[Discount]/100)</f>
        <v>3365.65</v>
      </c>
      <c r="R3787" s="10">
        <v>63947.35</v>
      </c>
      <c r="S3787" s="10">
        <v>14977.88</v>
      </c>
      <c r="T3787" s="4">
        <f>Table2[Profit]/Table2[Sales]</f>
        <v>0.2342220592409224</v>
      </c>
      <c r="U3787" t="s">
        <v>20</v>
      </c>
    </row>
    <row r="3788" spans="1:21" x14ac:dyDescent="0.35">
      <c r="A3788">
        <v>14042</v>
      </c>
      <c r="B3788" s="1">
        <v>45838</v>
      </c>
      <c r="C3788" s="2">
        <f>YEAR(Table2[Order Date])</f>
        <v>2025</v>
      </c>
      <c r="D3788" s="2" t="str">
        <f>TEXT(Table2[Order Date],"mmm")</f>
        <v>Jun</v>
      </c>
      <c r="E3788" t="s">
        <v>7314</v>
      </c>
      <c r="F3788" t="s">
        <v>22</v>
      </c>
      <c r="G3788" t="s">
        <v>74</v>
      </c>
      <c r="H3788" t="str">
        <f>VLOOKUP(Table2[[#This Row],[City]], Table46[], 2, FALSE)</f>
        <v>Chandigarh</v>
      </c>
      <c r="I3788" t="s">
        <v>46</v>
      </c>
      <c r="J3788" t="s">
        <v>126</v>
      </c>
      <c r="K3788" t="s">
        <v>7315</v>
      </c>
      <c r="L3788" s="2">
        <v>5</v>
      </c>
      <c r="M3788" s="11">
        <v>67069</v>
      </c>
      <c r="N3788" s="6">
        <v>20</v>
      </c>
      <c r="O3788" s="4">
        <f>Table2[[#This Row],[Discount]]/100</f>
        <v>0.2</v>
      </c>
      <c r="P3788" s="4" t="str">
        <f>IF(Table2[[#This Row],[Discount%]]=0,"No Discount",
IF(Table2[[#This Row],[Discount%]]&lt;=0.1,"Medium Discount",
IF(Table2[[#This Row],[Discount%]]&lt;=0.2,"High Discount")))</f>
        <v>High Discount</v>
      </c>
      <c r="Q3788" s="9">
        <f>(Table2[Unit_Price]*Table2[Quantity])*(Table2[Discount]/100)</f>
        <v>67069</v>
      </c>
      <c r="R3788" s="10">
        <v>268276</v>
      </c>
      <c r="S3788" s="10">
        <v>46456.92</v>
      </c>
      <c r="T3788" s="4">
        <f>Table2[Profit]/Table2[Sales]</f>
        <v>0.1731683788337384</v>
      </c>
      <c r="U3788" t="s">
        <v>38</v>
      </c>
    </row>
    <row r="3789" spans="1:21" x14ac:dyDescent="0.35">
      <c r="A3789">
        <v>14044</v>
      </c>
      <c r="B3789" s="1">
        <v>45550</v>
      </c>
      <c r="C3789" s="2">
        <f>YEAR(Table2[Order Date])</f>
        <v>2024</v>
      </c>
      <c r="D3789" s="2" t="str">
        <f>TEXT(Table2[Order Date],"mmm")</f>
        <v>Sep</v>
      </c>
      <c r="E3789" t="s">
        <v>7317</v>
      </c>
      <c r="F3789" t="s">
        <v>28</v>
      </c>
      <c r="G3789" t="s">
        <v>144</v>
      </c>
      <c r="H3789" t="str">
        <f>VLOOKUP(Table2[[#This Row],[City]], Table46[], 2, FALSE)</f>
        <v>Assam</v>
      </c>
      <c r="I3789" t="s">
        <v>75</v>
      </c>
      <c r="J3789" t="s">
        <v>409</v>
      </c>
      <c r="K3789" t="s">
        <v>4298</v>
      </c>
      <c r="L3789" s="2">
        <v>5</v>
      </c>
      <c r="M3789" s="11">
        <v>71542</v>
      </c>
      <c r="N3789" s="6">
        <v>5</v>
      </c>
      <c r="O3789" s="4">
        <f>Table2[[#This Row],[Discount]]/100</f>
        <v>0.05</v>
      </c>
      <c r="P3789" s="4" t="str">
        <f>IF(Table2[[#This Row],[Discount%]]=0,"No Discount",
IF(Table2[[#This Row],[Discount%]]&lt;=0.1,"Medium Discount",
IF(Table2[[#This Row],[Discount%]]&lt;=0.2,"High Discount")))</f>
        <v>Medium Discount</v>
      </c>
      <c r="Q3789" s="9">
        <f>(Table2[Unit_Price]*Table2[Quantity])*(Table2[Discount]/100)</f>
        <v>17885.5</v>
      </c>
      <c r="R3789" s="10">
        <v>339824.5</v>
      </c>
      <c r="S3789" s="10">
        <v>35606.120000000003</v>
      </c>
      <c r="T3789" s="4">
        <f>Table2[Profit]/Table2[Sales]</f>
        <v>0.10477796627376779</v>
      </c>
      <c r="U3789" t="s">
        <v>72</v>
      </c>
    </row>
    <row r="3790" spans="1:21" x14ac:dyDescent="0.35">
      <c r="A3790">
        <v>14045</v>
      </c>
      <c r="B3790" s="1">
        <v>45555</v>
      </c>
      <c r="C3790" s="2">
        <f>YEAR(Table2[Order Date])</f>
        <v>2024</v>
      </c>
      <c r="D3790" s="2" t="str">
        <f>TEXT(Table2[Order Date],"mmm")</f>
        <v>Sep</v>
      </c>
      <c r="E3790" t="s">
        <v>7318</v>
      </c>
      <c r="F3790" t="s">
        <v>40</v>
      </c>
      <c r="G3790" t="s">
        <v>103</v>
      </c>
      <c r="H3790" t="str">
        <f>VLOOKUP(Table2[[#This Row],[City]], Table46[], 2, FALSE)</f>
        <v>Gujarat</v>
      </c>
      <c r="I3790" t="s">
        <v>69</v>
      </c>
      <c r="J3790" t="s">
        <v>517</v>
      </c>
      <c r="K3790" t="s">
        <v>682</v>
      </c>
      <c r="L3790" s="2">
        <v>3</v>
      </c>
      <c r="M3790" s="11">
        <v>28596</v>
      </c>
      <c r="N3790" s="6">
        <v>15</v>
      </c>
      <c r="O3790" s="4">
        <f>Table2[[#This Row],[Discount]]/100</f>
        <v>0.15</v>
      </c>
      <c r="P3790" s="4" t="str">
        <f>IF(Table2[[#This Row],[Discount%]]=0,"No Discount",
IF(Table2[[#This Row],[Discount%]]&lt;=0.1,"Medium Discount",
IF(Table2[[#This Row],[Discount%]]&lt;=0.2,"High Discount")))</f>
        <v>High Discount</v>
      </c>
      <c r="Q3790" s="9">
        <f>(Table2[Unit_Price]*Table2[Quantity])*(Table2[Discount]/100)</f>
        <v>12868.199999999999</v>
      </c>
      <c r="R3790" s="10">
        <v>72919.8</v>
      </c>
      <c r="S3790" s="10">
        <v>5573.44</v>
      </c>
      <c r="T3790" s="4">
        <f>Table2[Profit]/Table2[Sales]</f>
        <v>7.6432464159254407E-2</v>
      </c>
      <c r="U3790" t="s">
        <v>33</v>
      </c>
    </row>
    <row r="3791" spans="1:21" x14ac:dyDescent="0.35">
      <c r="A3791">
        <v>14046</v>
      </c>
      <c r="B3791" s="1">
        <v>45873</v>
      </c>
      <c r="C3791" s="2">
        <f>YEAR(Table2[Order Date])</f>
        <v>2025</v>
      </c>
      <c r="D3791" s="2" t="str">
        <f>TEXT(Table2[Order Date],"mmm")</f>
        <v>Aug</v>
      </c>
      <c r="E3791" t="s">
        <v>7319</v>
      </c>
      <c r="F3791" t="s">
        <v>40</v>
      </c>
      <c r="G3791" t="s">
        <v>41</v>
      </c>
      <c r="H3791" t="str">
        <f>VLOOKUP(Table2[[#This Row],[City]], Table46[], 2, FALSE)</f>
        <v>Maharashtra</v>
      </c>
      <c r="I3791" t="s">
        <v>30</v>
      </c>
      <c r="J3791" t="s">
        <v>227</v>
      </c>
      <c r="K3791" t="s">
        <v>1316</v>
      </c>
      <c r="L3791" s="2">
        <v>3</v>
      </c>
      <c r="M3791" s="11">
        <v>58593</v>
      </c>
      <c r="N3791" s="6">
        <v>20</v>
      </c>
      <c r="O3791" s="4">
        <f>Table2[[#This Row],[Discount]]/100</f>
        <v>0.2</v>
      </c>
      <c r="P3791" s="4" t="str">
        <f>IF(Table2[[#This Row],[Discount%]]=0,"No Discount",
IF(Table2[[#This Row],[Discount%]]&lt;=0.1,"Medium Discount",
IF(Table2[[#This Row],[Discount%]]&lt;=0.2,"High Discount")))</f>
        <v>High Discount</v>
      </c>
      <c r="Q3791" s="9">
        <f>(Table2[Unit_Price]*Table2[Quantity])*(Table2[Discount]/100)</f>
        <v>35155.800000000003</v>
      </c>
      <c r="R3791" s="10">
        <v>140623.20000000001</v>
      </c>
      <c r="S3791" s="10">
        <v>32834.379999999997</v>
      </c>
      <c r="T3791" s="4">
        <f>Table2[Profit]/Table2[Sales]</f>
        <v>0.23349191314093262</v>
      </c>
      <c r="U3791" t="s">
        <v>83</v>
      </c>
    </row>
    <row r="3792" spans="1:21" x14ac:dyDescent="0.35">
      <c r="A3792">
        <v>14047</v>
      </c>
      <c r="B3792" s="1">
        <v>45813</v>
      </c>
      <c r="C3792" s="2">
        <f>YEAR(Table2[Order Date])</f>
        <v>2025</v>
      </c>
      <c r="D3792" s="2" t="str">
        <f>TEXT(Table2[Order Date],"mmm")</f>
        <v>Jun</v>
      </c>
      <c r="E3792" t="s">
        <v>7320</v>
      </c>
      <c r="F3792" t="s">
        <v>40</v>
      </c>
      <c r="G3792" t="s">
        <v>62</v>
      </c>
      <c r="H3792" t="str">
        <f>VLOOKUP(Table2[[#This Row],[City]], Table46[], 2, FALSE)</f>
        <v>Goa</v>
      </c>
      <c r="I3792" t="s">
        <v>75</v>
      </c>
      <c r="J3792" t="s">
        <v>204</v>
      </c>
      <c r="K3792" t="s">
        <v>7321</v>
      </c>
      <c r="L3792" s="2">
        <v>2</v>
      </c>
      <c r="M3792" s="11">
        <v>13415</v>
      </c>
      <c r="N3792" s="6">
        <v>15</v>
      </c>
      <c r="O3792" s="4">
        <f>Table2[[#This Row],[Discount]]/100</f>
        <v>0.15</v>
      </c>
      <c r="P3792" s="4" t="str">
        <f>IF(Table2[[#This Row],[Discount%]]=0,"No Discount",
IF(Table2[[#This Row],[Discount%]]&lt;=0.1,"Medium Discount",
IF(Table2[[#This Row],[Discount%]]&lt;=0.2,"High Discount")))</f>
        <v>High Discount</v>
      </c>
      <c r="Q3792" s="9">
        <f>(Table2[Unit_Price]*Table2[Quantity])*(Table2[Discount]/100)</f>
        <v>4024.5</v>
      </c>
      <c r="R3792" s="10">
        <v>22805.5</v>
      </c>
      <c r="S3792" s="10">
        <v>1500.7</v>
      </c>
      <c r="T3792" s="4">
        <f>Table2[Profit]/Table2[Sales]</f>
        <v>6.5804301593913747E-2</v>
      </c>
      <c r="U3792" t="s">
        <v>38</v>
      </c>
    </row>
    <row r="3793" spans="1:21" x14ac:dyDescent="0.35">
      <c r="A3793">
        <v>14048</v>
      </c>
      <c r="B3793" s="1">
        <v>45616</v>
      </c>
      <c r="C3793" s="2">
        <f>YEAR(Table2[Order Date])</f>
        <v>2024</v>
      </c>
      <c r="D3793" s="2" t="str">
        <f>TEXT(Table2[Order Date],"mmm")</f>
        <v>Nov</v>
      </c>
      <c r="E3793" t="s">
        <v>7322</v>
      </c>
      <c r="F3793" t="s">
        <v>22</v>
      </c>
      <c r="G3793" t="s">
        <v>23</v>
      </c>
      <c r="H3793" t="str">
        <f>VLOOKUP(Table2[[#This Row],[City]], Table46[], 2, FALSE)</f>
        <v>Delhi</v>
      </c>
      <c r="I3793" t="s">
        <v>129</v>
      </c>
      <c r="J3793" t="s">
        <v>164</v>
      </c>
      <c r="K3793" t="s">
        <v>7323</v>
      </c>
      <c r="L3793" s="2">
        <v>3</v>
      </c>
      <c r="M3793" s="11">
        <v>38876</v>
      </c>
      <c r="N3793" s="6">
        <v>15</v>
      </c>
      <c r="O3793" s="4">
        <f>Table2[[#This Row],[Discount]]/100</f>
        <v>0.15</v>
      </c>
      <c r="P3793" s="4" t="str">
        <f>IF(Table2[[#This Row],[Discount%]]=0,"No Discount",
IF(Table2[[#This Row],[Discount%]]&lt;=0.1,"Medium Discount",
IF(Table2[[#This Row],[Discount%]]&lt;=0.2,"High Discount")))</f>
        <v>High Discount</v>
      </c>
      <c r="Q3793" s="9">
        <f>(Table2[Unit_Price]*Table2[Quantity])*(Table2[Discount]/100)</f>
        <v>17494.2</v>
      </c>
      <c r="R3793" s="10">
        <v>99133.8</v>
      </c>
      <c r="S3793" s="10">
        <v>11933.13</v>
      </c>
      <c r="T3793" s="4">
        <f>Table2[Profit]/Table2[Sales]</f>
        <v>0.12037397940964635</v>
      </c>
      <c r="U3793" t="s">
        <v>83</v>
      </c>
    </row>
    <row r="3794" spans="1:21" x14ac:dyDescent="0.35">
      <c r="A3794">
        <v>14049</v>
      </c>
      <c r="B3794" s="1">
        <v>45335</v>
      </c>
      <c r="C3794" s="2">
        <f>YEAR(Table2[Order Date])</f>
        <v>2024</v>
      </c>
      <c r="D3794" s="2" t="str">
        <f>TEXT(Table2[Order Date],"mmm")</f>
        <v>Feb</v>
      </c>
      <c r="E3794" t="s">
        <v>7324</v>
      </c>
      <c r="F3794" t="s">
        <v>22</v>
      </c>
      <c r="G3794" t="s">
        <v>167</v>
      </c>
      <c r="H3794" t="str">
        <f>VLOOKUP(Table2[[#This Row],[City]], Table46[], 2, FALSE)</f>
        <v>Punjab</v>
      </c>
      <c r="I3794" t="s">
        <v>30</v>
      </c>
      <c r="J3794" t="s">
        <v>65</v>
      </c>
      <c r="K3794" t="s">
        <v>7325</v>
      </c>
      <c r="L3794" s="2">
        <v>2</v>
      </c>
      <c r="M3794" s="11">
        <v>41159</v>
      </c>
      <c r="N3794" s="6">
        <v>20</v>
      </c>
      <c r="O3794" s="4">
        <f>Table2[[#This Row],[Discount]]/100</f>
        <v>0.2</v>
      </c>
      <c r="P3794" s="4" t="str">
        <f>IF(Table2[[#This Row],[Discount%]]=0,"No Discount",
IF(Table2[[#This Row],[Discount%]]&lt;=0.1,"Medium Discount",
IF(Table2[[#This Row],[Discount%]]&lt;=0.2,"High Discount")))</f>
        <v>High Discount</v>
      </c>
      <c r="Q3794" s="9">
        <f>(Table2[Unit_Price]*Table2[Quantity])*(Table2[Discount]/100)</f>
        <v>16463.600000000002</v>
      </c>
      <c r="R3794" s="10">
        <v>65854.399999999994</v>
      </c>
      <c r="S3794" s="10">
        <v>8012.31</v>
      </c>
      <c r="T3794" s="4">
        <f>Table2[Profit]/Table2[Sales]</f>
        <v>0.1216670412303506</v>
      </c>
      <c r="U3794" t="s">
        <v>38</v>
      </c>
    </row>
    <row r="3795" spans="1:21" x14ac:dyDescent="0.35">
      <c r="A3795">
        <v>14050</v>
      </c>
      <c r="B3795" s="1">
        <v>45741</v>
      </c>
      <c r="C3795" s="2">
        <f>YEAR(Table2[Order Date])</f>
        <v>2025</v>
      </c>
      <c r="D3795" s="2" t="str">
        <f>TEXT(Table2[Order Date],"mmm")</f>
        <v>Mar</v>
      </c>
      <c r="E3795" t="s">
        <v>7326</v>
      </c>
      <c r="F3795" t="s">
        <v>15</v>
      </c>
      <c r="G3795" t="s">
        <v>16</v>
      </c>
      <c r="H3795" t="str">
        <f>VLOOKUP(Table2[[#This Row],[City]], Table46[], 2, FALSE)</f>
        <v>Karnataka</v>
      </c>
      <c r="I3795" t="s">
        <v>17</v>
      </c>
      <c r="J3795" t="s">
        <v>100</v>
      </c>
      <c r="K3795" t="s">
        <v>7327</v>
      </c>
      <c r="L3795" s="2">
        <v>5</v>
      </c>
      <c r="M3795" s="11">
        <v>15648</v>
      </c>
      <c r="N3795" s="6">
        <v>0</v>
      </c>
      <c r="O3795" s="4">
        <f>Table2[[#This Row],[Discount]]/100</f>
        <v>0</v>
      </c>
      <c r="P3795" s="4" t="str">
        <f>IF(Table2[[#This Row],[Discount%]]=0,"No Discount",
IF(Table2[[#This Row],[Discount%]]&lt;=0.1,"Medium Discount",
IF(Table2[[#This Row],[Discount%]]&lt;=0.2,"High Discount")))</f>
        <v>No Discount</v>
      </c>
      <c r="Q3795" s="9">
        <f>(Table2[Unit_Price]*Table2[Quantity])*(Table2[Discount]/100)</f>
        <v>0</v>
      </c>
      <c r="R3795" s="10">
        <v>78240</v>
      </c>
      <c r="S3795" s="10">
        <v>4830.8599999999997</v>
      </c>
      <c r="T3795" s="4">
        <f>Table2[Profit]/Table2[Sales]</f>
        <v>6.1744120654396724E-2</v>
      </c>
      <c r="U3795" t="s">
        <v>20</v>
      </c>
    </row>
    <row r="3796" spans="1:21" x14ac:dyDescent="0.35">
      <c r="A3796">
        <v>14051</v>
      </c>
      <c r="B3796" s="1">
        <v>45918</v>
      </c>
      <c r="C3796" s="2">
        <f>YEAR(Table2[Order Date])</f>
        <v>2025</v>
      </c>
      <c r="D3796" s="2" t="str">
        <f>TEXT(Table2[Order Date],"mmm")</f>
        <v>Sep</v>
      </c>
      <c r="E3796" t="s">
        <v>7328</v>
      </c>
      <c r="F3796" t="s">
        <v>40</v>
      </c>
      <c r="G3796" t="s">
        <v>103</v>
      </c>
      <c r="H3796" t="str">
        <f>VLOOKUP(Table2[[#This Row],[City]], Table46[], 2, FALSE)</f>
        <v>Gujarat</v>
      </c>
      <c r="I3796" t="s">
        <v>24</v>
      </c>
      <c r="J3796" t="s">
        <v>107</v>
      </c>
      <c r="K3796" t="s">
        <v>7329</v>
      </c>
      <c r="L3796" s="2">
        <v>1</v>
      </c>
      <c r="M3796" s="11">
        <v>22918</v>
      </c>
      <c r="N3796" s="6">
        <v>0</v>
      </c>
      <c r="O3796" s="4">
        <f>Table2[[#This Row],[Discount]]/100</f>
        <v>0</v>
      </c>
      <c r="P3796" s="4" t="str">
        <f>IF(Table2[[#This Row],[Discount%]]=0,"No Discount",
IF(Table2[[#This Row],[Discount%]]&lt;=0.1,"Medium Discount",
IF(Table2[[#This Row],[Discount%]]&lt;=0.2,"High Discount")))</f>
        <v>No Discount</v>
      </c>
      <c r="Q3796" s="9">
        <f>(Table2[Unit_Price]*Table2[Quantity])*(Table2[Discount]/100)</f>
        <v>0</v>
      </c>
      <c r="R3796" s="10">
        <v>22918</v>
      </c>
      <c r="S3796" s="10">
        <v>4916.1499999999996</v>
      </c>
      <c r="T3796" s="4">
        <f>Table2[Profit]/Table2[Sales]</f>
        <v>0.21451042848416091</v>
      </c>
      <c r="U3796" t="s">
        <v>83</v>
      </c>
    </row>
    <row r="3797" spans="1:21" x14ac:dyDescent="0.35">
      <c r="A3797">
        <v>14052</v>
      </c>
      <c r="B3797" s="1">
        <v>45705</v>
      </c>
      <c r="C3797" s="2">
        <f>YEAR(Table2[Order Date])</f>
        <v>2025</v>
      </c>
      <c r="D3797" s="2" t="str">
        <f>TEXT(Table2[Order Date],"mmm")</f>
        <v>Feb</v>
      </c>
      <c r="E3797" t="s">
        <v>7330</v>
      </c>
      <c r="F3797" t="s">
        <v>40</v>
      </c>
      <c r="G3797" t="s">
        <v>41</v>
      </c>
      <c r="H3797" t="str">
        <f>VLOOKUP(Table2[[#This Row],[City]], Table46[], 2, FALSE)</f>
        <v>Maharashtra</v>
      </c>
      <c r="I3797" t="s">
        <v>42</v>
      </c>
      <c r="J3797" t="s">
        <v>188</v>
      </c>
      <c r="K3797" t="s">
        <v>7331</v>
      </c>
      <c r="L3797" s="2">
        <v>2</v>
      </c>
      <c r="M3797" s="11">
        <v>52822</v>
      </c>
      <c r="N3797" s="6">
        <v>20</v>
      </c>
      <c r="O3797" s="4">
        <f>Table2[[#This Row],[Discount]]/100</f>
        <v>0.2</v>
      </c>
      <c r="P3797" s="4" t="str">
        <f>IF(Table2[[#This Row],[Discount%]]=0,"No Discount",
IF(Table2[[#This Row],[Discount%]]&lt;=0.1,"Medium Discount",
IF(Table2[[#This Row],[Discount%]]&lt;=0.2,"High Discount")))</f>
        <v>High Discount</v>
      </c>
      <c r="Q3797" s="9">
        <f>(Table2[Unit_Price]*Table2[Quantity])*(Table2[Discount]/100)</f>
        <v>21128.800000000003</v>
      </c>
      <c r="R3797" s="10">
        <v>84515.199999999997</v>
      </c>
      <c r="S3797" s="10">
        <v>18381.419999999998</v>
      </c>
      <c r="T3797" s="4">
        <f>Table2[Profit]/Table2[Sales]</f>
        <v>0.21749247472643973</v>
      </c>
      <c r="U3797" t="s">
        <v>33</v>
      </c>
    </row>
    <row r="3798" spans="1:21" x14ac:dyDescent="0.35">
      <c r="A3798">
        <v>14053</v>
      </c>
      <c r="B3798" s="1">
        <v>45591</v>
      </c>
      <c r="C3798" s="2">
        <f>YEAR(Table2[Order Date])</f>
        <v>2024</v>
      </c>
      <c r="D3798" s="2" t="str">
        <f>TEXT(Table2[Order Date],"mmm")</f>
        <v>Oct</v>
      </c>
      <c r="E3798" t="s">
        <v>7332</v>
      </c>
      <c r="F3798" t="s">
        <v>15</v>
      </c>
      <c r="G3798" t="s">
        <v>93</v>
      </c>
      <c r="H3798" t="str">
        <f>VLOOKUP(Table2[[#This Row],[City]], Table46[], 2, FALSE)</f>
        <v>Tamil Nadu</v>
      </c>
      <c r="I3798" t="s">
        <v>86</v>
      </c>
      <c r="J3798" t="s">
        <v>171</v>
      </c>
      <c r="K3798" t="s">
        <v>7333</v>
      </c>
      <c r="L3798" s="2">
        <v>3</v>
      </c>
      <c r="M3798" s="11">
        <v>68992</v>
      </c>
      <c r="N3798" s="6">
        <v>0</v>
      </c>
      <c r="O3798" s="4">
        <f>Table2[[#This Row],[Discount]]/100</f>
        <v>0</v>
      </c>
      <c r="P3798" s="4" t="str">
        <f>IF(Table2[[#This Row],[Discount%]]=0,"No Discount",
IF(Table2[[#This Row],[Discount%]]&lt;=0.1,"Medium Discount",
IF(Table2[[#This Row],[Discount%]]&lt;=0.2,"High Discount")))</f>
        <v>No Discount</v>
      </c>
      <c r="Q3798" s="9">
        <f>(Table2[Unit_Price]*Table2[Quantity])*(Table2[Discount]/100)</f>
        <v>0</v>
      </c>
      <c r="R3798" s="10">
        <v>206976</v>
      </c>
      <c r="S3798" s="10">
        <v>38711.72</v>
      </c>
      <c r="T3798" s="4">
        <f>Table2[Profit]/Table2[Sales]</f>
        <v>0.18703482529375387</v>
      </c>
      <c r="U3798" t="s">
        <v>33</v>
      </c>
    </row>
    <row r="3799" spans="1:21" x14ac:dyDescent="0.35">
      <c r="A3799">
        <v>14054</v>
      </c>
      <c r="B3799" s="1">
        <v>45695</v>
      </c>
      <c r="C3799" s="2">
        <f>YEAR(Table2[Order Date])</f>
        <v>2025</v>
      </c>
      <c r="D3799" s="2" t="str">
        <f>TEXT(Table2[Order Date],"mmm")</f>
        <v>Feb</v>
      </c>
      <c r="E3799" t="s">
        <v>7334</v>
      </c>
      <c r="F3799" t="s">
        <v>15</v>
      </c>
      <c r="G3799" t="s">
        <v>16</v>
      </c>
      <c r="H3799" t="str">
        <f>VLOOKUP(Table2[[#This Row],[City]], Table46[], 2, FALSE)</f>
        <v>Karnataka</v>
      </c>
      <c r="I3799" t="s">
        <v>17</v>
      </c>
      <c r="J3799" t="s">
        <v>100</v>
      </c>
      <c r="K3799" t="s">
        <v>3069</v>
      </c>
      <c r="L3799" s="2">
        <v>2</v>
      </c>
      <c r="M3799" s="11">
        <v>67277</v>
      </c>
      <c r="N3799" s="6">
        <v>15</v>
      </c>
      <c r="O3799" s="4">
        <f>Table2[[#This Row],[Discount]]/100</f>
        <v>0.15</v>
      </c>
      <c r="P3799" s="4" t="str">
        <f>IF(Table2[[#This Row],[Discount%]]=0,"No Discount",
IF(Table2[[#This Row],[Discount%]]&lt;=0.1,"Medium Discount",
IF(Table2[[#This Row],[Discount%]]&lt;=0.2,"High Discount")))</f>
        <v>High Discount</v>
      </c>
      <c r="Q3799" s="9">
        <f>(Table2[Unit_Price]*Table2[Quantity])*(Table2[Discount]/100)</f>
        <v>20183.099999999999</v>
      </c>
      <c r="R3799" s="10">
        <v>114370.9</v>
      </c>
      <c r="S3799" s="10">
        <v>20678.5</v>
      </c>
      <c r="T3799" s="4">
        <f>Table2[Profit]/Table2[Sales]</f>
        <v>0.18080210962753637</v>
      </c>
      <c r="U3799" t="s">
        <v>83</v>
      </c>
    </row>
    <row r="3800" spans="1:21" x14ac:dyDescent="0.35">
      <c r="A3800">
        <v>14056</v>
      </c>
      <c r="B3800" s="1">
        <v>45203</v>
      </c>
      <c r="C3800" s="2">
        <f>YEAR(Table2[Order Date])</f>
        <v>2023</v>
      </c>
      <c r="D3800" s="2" t="str">
        <f>TEXT(Table2[Order Date],"mmm")</f>
        <v>Oct</v>
      </c>
      <c r="E3800" t="s">
        <v>7336</v>
      </c>
      <c r="F3800" t="s">
        <v>28</v>
      </c>
      <c r="G3800" t="s">
        <v>144</v>
      </c>
      <c r="H3800" t="str">
        <f>VLOOKUP(Table2[[#This Row],[City]], Table46[], 2, FALSE)</f>
        <v>Assam</v>
      </c>
      <c r="I3800" t="s">
        <v>75</v>
      </c>
      <c r="J3800" t="s">
        <v>76</v>
      </c>
      <c r="K3800" t="s">
        <v>7337</v>
      </c>
      <c r="L3800" s="2">
        <v>3</v>
      </c>
      <c r="M3800" s="11">
        <v>7716</v>
      </c>
      <c r="N3800" s="6">
        <v>20</v>
      </c>
      <c r="O3800" s="4">
        <f>Table2[[#This Row],[Discount]]/100</f>
        <v>0.2</v>
      </c>
      <c r="P3800" s="4" t="str">
        <f>IF(Table2[[#This Row],[Discount%]]=0,"No Discount",
IF(Table2[[#This Row],[Discount%]]&lt;=0.1,"Medium Discount",
IF(Table2[[#This Row],[Discount%]]&lt;=0.2,"High Discount")))</f>
        <v>High Discount</v>
      </c>
      <c r="Q3800" s="9">
        <f>(Table2[Unit_Price]*Table2[Quantity])*(Table2[Discount]/100)</f>
        <v>4629.6000000000004</v>
      </c>
      <c r="R3800" s="10">
        <v>18518.400000000001</v>
      </c>
      <c r="S3800" s="10">
        <v>2273.75</v>
      </c>
      <c r="T3800" s="4">
        <f>Table2[Profit]/Table2[Sales]</f>
        <v>0.12278328581302919</v>
      </c>
      <c r="U3800" t="s">
        <v>83</v>
      </c>
    </row>
    <row r="3801" spans="1:21" x14ac:dyDescent="0.35">
      <c r="A3801">
        <v>14057</v>
      </c>
      <c r="B3801" s="1">
        <v>45385</v>
      </c>
      <c r="C3801" s="2">
        <f>YEAR(Table2[Order Date])</f>
        <v>2024</v>
      </c>
      <c r="D3801" s="2" t="str">
        <f>TEXT(Table2[Order Date],"mmm")</f>
        <v>Apr</v>
      </c>
      <c r="E3801" t="s">
        <v>7338</v>
      </c>
      <c r="F3801" t="s">
        <v>15</v>
      </c>
      <c r="G3801" t="s">
        <v>147</v>
      </c>
      <c r="H3801" t="str">
        <f>VLOOKUP(Table2[[#This Row],[City]], Table46[], 2, FALSE)</f>
        <v>Kerala</v>
      </c>
      <c r="I3801" t="s">
        <v>129</v>
      </c>
      <c r="J3801" t="s">
        <v>130</v>
      </c>
      <c r="K3801" t="s">
        <v>7339</v>
      </c>
      <c r="L3801" s="2">
        <v>4</v>
      </c>
      <c r="M3801" s="11">
        <v>8252</v>
      </c>
      <c r="N3801" s="6">
        <v>5</v>
      </c>
      <c r="O3801" s="4">
        <f>Table2[[#This Row],[Discount]]/100</f>
        <v>0.05</v>
      </c>
      <c r="P3801" s="4" t="str">
        <f>IF(Table2[[#This Row],[Discount%]]=0,"No Discount",
IF(Table2[[#This Row],[Discount%]]&lt;=0.1,"Medium Discount",
IF(Table2[[#This Row],[Discount%]]&lt;=0.2,"High Discount")))</f>
        <v>Medium Discount</v>
      </c>
      <c r="Q3801" s="9">
        <f>(Table2[Unit_Price]*Table2[Quantity])*(Table2[Discount]/100)</f>
        <v>1650.4</v>
      </c>
      <c r="R3801" s="10">
        <v>31357.599999999999</v>
      </c>
      <c r="S3801" s="10">
        <v>3169.65</v>
      </c>
      <c r="T3801" s="4">
        <f>Table2[Profit]/Table2[Sales]</f>
        <v>0.10108075873153559</v>
      </c>
      <c r="U3801" t="s">
        <v>20</v>
      </c>
    </row>
    <row r="3802" spans="1:21" x14ac:dyDescent="0.35">
      <c r="A3802">
        <v>14058</v>
      </c>
      <c r="B3802" s="1">
        <v>45877</v>
      </c>
      <c r="C3802" s="2">
        <f>YEAR(Table2[Order Date])</f>
        <v>2025</v>
      </c>
      <c r="D3802" s="2" t="str">
        <f>TEXT(Table2[Order Date],"mmm")</f>
        <v>Aug</v>
      </c>
      <c r="E3802" t="s">
        <v>7340</v>
      </c>
      <c r="F3802" t="s">
        <v>40</v>
      </c>
      <c r="G3802" t="s">
        <v>50</v>
      </c>
      <c r="H3802" t="str">
        <f>VLOOKUP(Table2[[#This Row],[City]], Table46[], 2, FALSE)</f>
        <v>Maharashtra</v>
      </c>
      <c r="I3802" t="s">
        <v>69</v>
      </c>
      <c r="J3802" t="s">
        <v>123</v>
      </c>
      <c r="K3802" t="s">
        <v>7341</v>
      </c>
      <c r="L3802" s="2">
        <v>5</v>
      </c>
      <c r="M3802" s="11">
        <v>60053</v>
      </c>
      <c r="N3802" s="6">
        <v>20</v>
      </c>
      <c r="O3802" s="4">
        <f>Table2[[#This Row],[Discount]]/100</f>
        <v>0.2</v>
      </c>
      <c r="P3802" s="4" t="str">
        <f>IF(Table2[[#This Row],[Discount%]]=0,"No Discount",
IF(Table2[[#This Row],[Discount%]]&lt;=0.1,"Medium Discount",
IF(Table2[[#This Row],[Discount%]]&lt;=0.2,"High Discount")))</f>
        <v>High Discount</v>
      </c>
      <c r="Q3802" s="9">
        <f>(Table2[Unit_Price]*Table2[Quantity])*(Table2[Discount]/100)</f>
        <v>60053</v>
      </c>
      <c r="R3802" s="10">
        <v>240212</v>
      </c>
      <c r="S3802" s="10">
        <v>17200.150000000001</v>
      </c>
      <c r="T3802" s="4">
        <f>Table2[Profit]/Table2[Sales]</f>
        <v>7.1604041430070112E-2</v>
      </c>
      <c r="U3802" t="s">
        <v>33</v>
      </c>
    </row>
    <row r="3803" spans="1:21" x14ac:dyDescent="0.35">
      <c r="A3803">
        <v>14059</v>
      </c>
      <c r="B3803" s="1">
        <v>45657</v>
      </c>
      <c r="C3803" s="2">
        <f>YEAR(Table2[Order Date])</f>
        <v>2024</v>
      </c>
      <c r="D3803" s="2" t="str">
        <f>TEXT(Table2[Order Date],"mmm")</f>
        <v>Dec</v>
      </c>
      <c r="E3803" t="s">
        <v>7342</v>
      </c>
      <c r="F3803" t="s">
        <v>40</v>
      </c>
      <c r="G3803" t="s">
        <v>50</v>
      </c>
      <c r="H3803" t="str">
        <f>VLOOKUP(Table2[[#This Row],[City]], Table46[], 2, FALSE)</f>
        <v>Maharashtra</v>
      </c>
      <c r="I3803" t="s">
        <v>86</v>
      </c>
      <c r="J3803" t="s">
        <v>90</v>
      </c>
      <c r="K3803" t="s">
        <v>7343</v>
      </c>
      <c r="L3803" s="2">
        <v>4</v>
      </c>
      <c r="M3803" s="11">
        <v>53880</v>
      </c>
      <c r="N3803" s="6">
        <v>15</v>
      </c>
      <c r="O3803" s="4">
        <f>Table2[[#This Row],[Discount]]/100</f>
        <v>0.15</v>
      </c>
      <c r="P3803" s="4" t="str">
        <f>IF(Table2[[#This Row],[Discount%]]=0,"No Discount",
IF(Table2[[#This Row],[Discount%]]&lt;=0.1,"Medium Discount",
IF(Table2[[#This Row],[Discount%]]&lt;=0.2,"High Discount")))</f>
        <v>High Discount</v>
      </c>
      <c r="Q3803" s="9">
        <f>(Table2[Unit_Price]*Table2[Quantity])*(Table2[Discount]/100)</f>
        <v>32328</v>
      </c>
      <c r="R3803" s="10">
        <v>183192</v>
      </c>
      <c r="S3803" s="10">
        <v>18754.55</v>
      </c>
      <c r="T3803" s="4">
        <f>Table2[Profit]/Table2[Sales]</f>
        <v>0.10237646840473383</v>
      </c>
      <c r="U3803" t="s">
        <v>38</v>
      </c>
    </row>
    <row r="3804" spans="1:21" x14ac:dyDescent="0.35">
      <c r="A3804">
        <v>14060</v>
      </c>
      <c r="B3804" s="1">
        <v>45903</v>
      </c>
      <c r="C3804" s="2">
        <f>YEAR(Table2[Order Date])</f>
        <v>2025</v>
      </c>
      <c r="D3804" s="2" t="str">
        <f>TEXT(Table2[Order Date],"mmm")</f>
        <v>Sep</v>
      </c>
      <c r="E3804" t="s">
        <v>7344</v>
      </c>
      <c r="F3804" t="s">
        <v>15</v>
      </c>
      <c r="G3804" t="s">
        <v>174</v>
      </c>
      <c r="H3804" t="str">
        <f>VLOOKUP(Table2[[#This Row],[City]], Table46[], 2, FALSE)</f>
        <v>Tamil Nadu</v>
      </c>
      <c r="I3804" t="s">
        <v>42</v>
      </c>
      <c r="J3804" t="s">
        <v>51</v>
      </c>
      <c r="K3804" t="s">
        <v>6480</v>
      </c>
      <c r="L3804" s="2">
        <v>1</v>
      </c>
      <c r="M3804" s="11">
        <v>53148</v>
      </c>
      <c r="N3804" s="6">
        <v>15</v>
      </c>
      <c r="O3804" s="4">
        <f>Table2[[#This Row],[Discount]]/100</f>
        <v>0.15</v>
      </c>
      <c r="P3804" s="4" t="str">
        <f>IF(Table2[[#This Row],[Discount%]]=0,"No Discount",
IF(Table2[[#This Row],[Discount%]]&lt;=0.1,"Medium Discount",
IF(Table2[[#This Row],[Discount%]]&lt;=0.2,"High Discount")))</f>
        <v>High Discount</v>
      </c>
      <c r="Q3804" s="9">
        <f>(Table2[Unit_Price]*Table2[Quantity])*(Table2[Discount]/100)</f>
        <v>7972.2</v>
      </c>
      <c r="R3804" s="10">
        <v>45175.8</v>
      </c>
      <c r="S3804" s="10">
        <v>4358.3</v>
      </c>
      <c r="T3804" s="4">
        <f>Table2[Profit]/Table2[Sales]</f>
        <v>9.6474218497514155E-2</v>
      </c>
      <c r="U3804" t="s">
        <v>33</v>
      </c>
    </row>
    <row r="3805" spans="1:21" x14ac:dyDescent="0.35">
      <c r="A3805">
        <v>14061</v>
      </c>
      <c r="B3805" s="1">
        <v>45827</v>
      </c>
      <c r="C3805" s="2">
        <f>YEAR(Table2[Order Date])</f>
        <v>2025</v>
      </c>
      <c r="D3805" s="2" t="str">
        <f>TEXT(Table2[Order Date],"mmm")</f>
        <v>Jun</v>
      </c>
      <c r="E3805" t="s">
        <v>7345</v>
      </c>
      <c r="F3805" t="s">
        <v>22</v>
      </c>
      <c r="G3805" t="s">
        <v>58</v>
      </c>
      <c r="H3805" t="str">
        <f>VLOOKUP(Table2[[#This Row],[City]], Table46[], 2, FALSE)</f>
        <v>Rajashtan</v>
      </c>
      <c r="I3805" t="s">
        <v>75</v>
      </c>
      <c r="J3805" t="s">
        <v>76</v>
      </c>
      <c r="K3805" t="s">
        <v>3217</v>
      </c>
      <c r="L3805" s="2">
        <v>5</v>
      </c>
      <c r="M3805" s="11">
        <v>20333</v>
      </c>
      <c r="N3805" s="6">
        <v>15</v>
      </c>
      <c r="O3805" s="4">
        <f>Table2[[#This Row],[Discount]]/100</f>
        <v>0.15</v>
      </c>
      <c r="P3805" s="4" t="str">
        <f>IF(Table2[[#This Row],[Discount%]]=0,"No Discount",
IF(Table2[[#This Row],[Discount%]]&lt;=0.1,"Medium Discount",
IF(Table2[[#This Row],[Discount%]]&lt;=0.2,"High Discount")))</f>
        <v>High Discount</v>
      </c>
      <c r="Q3805" s="9">
        <f>(Table2[Unit_Price]*Table2[Quantity])*(Table2[Discount]/100)</f>
        <v>15249.75</v>
      </c>
      <c r="R3805" s="10">
        <v>86415.25</v>
      </c>
      <c r="S3805" s="10">
        <v>9457.65</v>
      </c>
      <c r="T3805" s="4">
        <f>Table2[Profit]/Table2[Sales]</f>
        <v>0.10944422425439954</v>
      </c>
      <c r="U3805" t="s">
        <v>20</v>
      </c>
    </row>
    <row r="3806" spans="1:21" x14ac:dyDescent="0.35">
      <c r="A3806">
        <v>14062</v>
      </c>
      <c r="B3806" s="1">
        <v>45290</v>
      </c>
      <c r="C3806" s="2">
        <f>YEAR(Table2[Order Date])</f>
        <v>2023</v>
      </c>
      <c r="D3806" s="2" t="str">
        <f>TEXT(Table2[Order Date],"mmm")</f>
        <v>Dec</v>
      </c>
      <c r="E3806" t="s">
        <v>7346</v>
      </c>
      <c r="F3806" t="s">
        <v>28</v>
      </c>
      <c r="G3806" t="s">
        <v>35</v>
      </c>
      <c r="H3806" t="str">
        <f>VLOOKUP(Table2[[#This Row],[City]], Table46[], 2, FALSE)</f>
        <v>West Bengal</v>
      </c>
      <c r="I3806" t="s">
        <v>96</v>
      </c>
      <c r="J3806" t="s">
        <v>97</v>
      </c>
      <c r="K3806" t="s">
        <v>7347</v>
      </c>
      <c r="L3806" s="2">
        <v>2</v>
      </c>
      <c r="M3806" s="11">
        <v>65420</v>
      </c>
      <c r="N3806" s="6">
        <v>15</v>
      </c>
      <c r="O3806" s="4">
        <f>Table2[[#This Row],[Discount]]/100</f>
        <v>0.15</v>
      </c>
      <c r="P3806" s="4" t="str">
        <f>IF(Table2[[#This Row],[Discount%]]=0,"No Discount",
IF(Table2[[#This Row],[Discount%]]&lt;=0.1,"Medium Discount",
IF(Table2[[#This Row],[Discount%]]&lt;=0.2,"High Discount")))</f>
        <v>High Discount</v>
      </c>
      <c r="Q3806" s="9">
        <f>(Table2[Unit_Price]*Table2[Quantity])*(Table2[Discount]/100)</f>
        <v>19626</v>
      </c>
      <c r="R3806" s="10">
        <v>111214</v>
      </c>
      <c r="S3806" s="10">
        <v>23393.1</v>
      </c>
      <c r="T3806" s="4">
        <f>Table2[Profit]/Table2[Sales]</f>
        <v>0.2103431222687791</v>
      </c>
      <c r="U3806" t="s">
        <v>83</v>
      </c>
    </row>
    <row r="3807" spans="1:21" x14ac:dyDescent="0.35">
      <c r="A3807">
        <v>14063</v>
      </c>
      <c r="B3807" s="1">
        <v>45431</v>
      </c>
      <c r="C3807" s="2">
        <f>YEAR(Table2[Order Date])</f>
        <v>2024</v>
      </c>
      <c r="D3807" s="2" t="str">
        <f>TEXT(Table2[Order Date],"mmm")</f>
        <v>May</v>
      </c>
      <c r="E3807" t="s">
        <v>7348</v>
      </c>
      <c r="F3807" t="s">
        <v>40</v>
      </c>
      <c r="G3807" t="s">
        <v>110</v>
      </c>
      <c r="H3807" t="str">
        <f>VLOOKUP(Table2[[#This Row],[City]], Table46[], 2, FALSE)</f>
        <v>Gujarat</v>
      </c>
      <c r="I3807" t="s">
        <v>75</v>
      </c>
      <c r="J3807" t="s">
        <v>204</v>
      </c>
      <c r="K3807" t="s">
        <v>7349</v>
      </c>
      <c r="L3807" s="2">
        <v>1</v>
      </c>
      <c r="M3807" s="11">
        <v>45126</v>
      </c>
      <c r="N3807" s="6">
        <v>10</v>
      </c>
      <c r="O3807" s="4">
        <f>Table2[[#This Row],[Discount]]/100</f>
        <v>0.1</v>
      </c>
      <c r="P3807" s="4" t="str">
        <f>IF(Table2[[#This Row],[Discount%]]=0,"No Discount",
IF(Table2[[#This Row],[Discount%]]&lt;=0.1,"Medium Discount",
IF(Table2[[#This Row],[Discount%]]&lt;=0.2,"High Discount")))</f>
        <v>Medium Discount</v>
      </c>
      <c r="Q3807" s="9">
        <f>(Table2[Unit_Price]*Table2[Quantity])*(Table2[Discount]/100)</f>
        <v>4512.6000000000004</v>
      </c>
      <c r="R3807" s="10">
        <v>40613.4</v>
      </c>
      <c r="S3807" s="10">
        <v>9732.5499999999993</v>
      </c>
      <c r="T3807" s="4">
        <f>Table2[Profit]/Table2[Sales]</f>
        <v>0.23963888765776811</v>
      </c>
      <c r="U3807" t="s">
        <v>20</v>
      </c>
    </row>
    <row r="3808" spans="1:21" x14ac:dyDescent="0.35">
      <c r="A3808">
        <v>14064</v>
      </c>
      <c r="B3808" s="1">
        <v>45495</v>
      </c>
      <c r="C3808" s="2">
        <f>YEAR(Table2[Order Date])</f>
        <v>2024</v>
      </c>
      <c r="D3808" s="2" t="str">
        <f>TEXT(Table2[Order Date],"mmm")</f>
        <v>Jul</v>
      </c>
      <c r="E3808" t="s">
        <v>7350</v>
      </c>
      <c r="F3808" t="s">
        <v>40</v>
      </c>
      <c r="G3808" t="s">
        <v>103</v>
      </c>
      <c r="H3808" t="str">
        <f>VLOOKUP(Table2[[#This Row],[City]], Table46[], 2, FALSE)</f>
        <v>Gujarat</v>
      </c>
      <c r="I3808" t="s">
        <v>30</v>
      </c>
      <c r="J3808" t="s">
        <v>322</v>
      </c>
      <c r="K3808" t="s">
        <v>7351</v>
      </c>
      <c r="L3808" s="2">
        <v>3</v>
      </c>
      <c r="M3808" s="11">
        <v>59533</v>
      </c>
      <c r="N3808" s="6">
        <v>15</v>
      </c>
      <c r="O3808" s="4">
        <f>Table2[[#This Row],[Discount]]/100</f>
        <v>0.15</v>
      </c>
      <c r="P3808" s="4" t="str">
        <f>IF(Table2[[#This Row],[Discount%]]=0,"No Discount",
IF(Table2[[#This Row],[Discount%]]&lt;=0.1,"Medium Discount",
IF(Table2[[#This Row],[Discount%]]&lt;=0.2,"High Discount")))</f>
        <v>High Discount</v>
      </c>
      <c r="Q3808" s="9">
        <f>(Table2[Unit_Price]*Table2[Quantity])*(Table2[Discount]/100)</f>
        <v>26789.85</v>
      </c>
      <c r="R3808" s="10">
        <v>151809.15</v>
      </c>
      <c r="S3808" s="10">
        <v>10911.84</v>
      </c>
      <c r="T3808" s="4">
        <f>Table2[Profit]/Table2[Sales]</f>
        <v>7.1878671344909051E-2</v>
      </c>
      <c r="U3808" t="s">
        <v>33</v>
      </c>
    </row>
    <row r="3809" spans="1:21" x14ac:dyDescent="0.35">
      <c r="A3809">
        <v>14065</v>
      </c>
      <c r="B3809" s="1">
        <v>45384</v>
      </c>
      <c r="C3809" s="2">
        <f>YEAR(Table2[Order Date])</f>
        <v>2024</v>
      </c>
      <c r="D3809" s="2" t="str">
        <f>TEXT(Table2[Order Date],"mmm")</f>
        <v>Apr</v>
      </c>
      <c r="E3809" t="s">
        <v>7352</v>
      </c>
      <c r="F3809" t="s">
        <v>40</v>
      </c>
      <c r="G3809" t="s">
        <v>41</v>
      </c>
      <c r="H3809" t="str">
        <f>VLOOKUP(Table2[[#This Row],[City]], Table46[], 2, FALSE)</f>
        <v>Maharashtra</v>
      </c>
      <c r="I3809" t="s">
        <v>30</v>
      </c>
      <c r="J3809" t="s">
        <v>104</v>
      </c>
      <c r="K3809" t="s">
        <v>4852</v>
      </c>
      <c r="L3809" s="2">
        <v>1</v>
      </c>
      <c r="M3809" s="11">
        <v>16046</v>
      </c>
      <c r="N3809" s="6">
        <v>0</v>
      </c>
      <c r="O3809" s="4">
        <f>Table2[[#This Row],[Discount]]/100</f>
        <v>0</v>
      </c>
      <c r="P3809" s="4" t="str">
        <f>IF(Table2[[#This Row],[Discount%]]=0,"No Discount",
IF(Table2[[#This Row],[Discount%]]&lt;=0.1,"Medium Discount",
IF(Table2[[#This Row],[Discount%]]&lt;=0.2,"High Discount")))</f>
        <v>No Discount</v>
      </c>
      <c r="Q3809" s="9">
        <f>(Table2[Unit_Price]*Table2[Quantity])*(Table2[Discount]/100)</f>
        <v>0</v>
      </c>
      <c r="R3809" s="10">
        <v>16046</v>
      </c>
      <c r="S3809" s="10">
        <v>826.03</v>
      </c>
      <c r="T3809" s="4">
        <f>Table2[Profit]/Table2[Sales]</f>
        <v>5.1478873239436618E-2</v>
      </c>
      <c r="U3809" t="s">
        <v>38</v>
      </c>
    </row>
    <row r="3810" spans="1:21" x14ac:dyDescent="0.35">
      <c r="A3810">
        <v>14066</v>
      </c>
      <c r="B3810" s="1">
        <v>45692</v>
      </c>
      <c r="C3810" s="2">
        <f>YEAR(Table2[Order Date])</f>
        <v>2025</v>
      </c>
      <c r="D3810" s="2" t="str">
        <f>TEXT(Table2[Order Date],"mmm")</f>
        <v>Feb</v>
      </c>
      <c r="E3810" t="s">
        <v>7353</v>
      </c>
      <c r="F3810" t="s">
        <v>28</v>
      </c>
      <c r="G3810" t="s">
        <v>144</v>
      </c>
      <c r="H3810" t="str">
        <f>VLOOKUP(Table2[[#This Row],[City]], Table46[], 2, FALSE)</f>
        <v>Assam</v>
      </c>
      <c r="I3810" t="s">
        <v>129</v>
      </c>
      <c r="J3810" t="s">
        <v>159</v>
      </c>
      <c r="K3810" t="s">
        <v>7354</v>
      </c>
      <c r="L3810" s="2">
        <v>3</v>
      </c>
      <c r="M3810" s="11">
        <v>61532</v>
      </c>
      <c r="N3810" s="6">
        <v>0</v>
      </c>
      <c r="O3810" s="4">
        <f>Table2[[#This Row],[Discount]]/100</f>
        <v>0</v>
      </c>
      <c r="P3810" s="4" t="str">
        <f>IF(Table2[[#This Row],[Discount%]]=0,"No Discount",
IF(Table2[[#This Row],[Discount%]]&lt;=0.1,"Medium Discount",
IF(Table2[[#This Row],[Discount%]]&lt;=0.2,"High Discount")))</f>
        <v>No Discount</v>
      </c>
      <c r="Q3810" s="9">
        <f>(Table2[Unit_Price]*Table2[Quantity])*(Table2[Discount]/100)</f>
        <v>0</v>
      </c>
      <c r="R3810" s="10">
        <v>184596</v>
      </c>
      <c r="S3810" s="10">
        <v>32164.28</v>
      </c>
      <c r="T3810" s="4">
        <f>Table2[Profit]/Table2[Sales]</f>
        <v>0.17424147868859563</v>
      </c>
      <c r="U3810" t="s">
        <v>33</v>
      </c>
    </row>
    <row r="3811" spans="1:21" x14ac:dyDescent="0.35">
      <c r="A3811">
        <v>14067</v>
      </c>
      <c r="B3811" s="1">
        <v>45399</v>
      </c>
      <c r="C3811" s="2">
        <f>YEAR(Table2[Order Date])</f>
        <v>2024</v>
      </c>
      <c r="D3811" s="2" t="str">
        <f>TEXT(Table2[Order Date],"mmm")</f>
        <v>Apr</v>
      </c>
      <c r="E3811" t="s">
        <v>7355</v>
      </c>
      <c r="F3811" t="s">
        <v>22</v>
      </c>
      <c r="G3811" t="s">
        <v>74</v>
      </c>
      <c r="H3811" t="str">
        <f>VLOOKUP(Table2[[#This Row],[City]], Table46[], 2, FALSE)</f>
        <v>Chandigarh</v>
      </c>
      <c r="I3811" t="s">
        <v>129</v>
      </c>
      <c r="J3811" t="s">
        <v>164</v>
      </c>
      <c r="K3811" t="s">
        <v>4770</v>
      </c>
      <c r="L3811" s="2">
        <v>5</v>
      </c>
      <c r="M3811" s="11">
        <v>27936</v>
      </c>
      <c r="N3811" s="6">
        <v>15</v>
      </c>
      <c r="O3811" s="4">
        <f>Table2[[#This Row],[Discount]]/100</f>
        <v>0.15</v>
      </c>
      <c r="P3811" s="4" t="str">
        <f>IF(Table2[[#This Row],[Discount%]]=0,"No Discount",
IF(Table2[[#This Row],[Discount%]]&lt;=0.1,"Medium Discount",
IF(Table2[[#This Row],[Discount%]]&lt;=0.2,"High Discount")))</f>
        <v>High Discount</v>
      </c>
      <c r="Q3811" s="9">
        <f>(Table2[Unit_Price]*Table2[Quantity])*(Table2[Discount]/100)</f>
        <v>20952</v>
      </c>
      <c r="R3811" s="10">
        <v>118728</v>
      </c>
      <c r="S3811" s="10">
        <v>16896.36</v>
      </c>
      <c r="T3811" s="4">
        <f>Table2[Profit]/Table2[Sales]</f>
        <v>0.14231150192035577</v>
      </c>
      <c r="U3811" t="s">
        <v>33</v>
      </c>
    </row>
    <row r="3812" spans="1:21" x14ac:dyDescent="0.35">
      <c r="A3812">
        <v>14068</v>
      </c>
      <c r="B3812" s="1">
        <v>45714</v>
      </c>
      <c r="C3812" s="2">
        <f>YEAR(Table2[Order Date])</f>
        <v>2025</v>
      </c>
      <c r="D3812" s="2" t="str">
        <f>TEXT(Table2[Order Date],"mmm")</f>
        <v>Feb</v>
      </c>
      <c r="E3812" t="s">
        <v>7356</v>
      </c>
      <c r="F3812" t="s">
        <v>40</v>
      </c>
      <c r="G3812" t="s">
        <v>103</v>
      </c>
      <c r="H3812" t="str">
        <f>VLOOKUP(Table2[[#This Row],[City]], Table46[], 2, FALSE)</f>
        <v>Gujarat</v>
      </c>
      <c r="I3812" t="s">
        <v>69</v>
      </c>
      <c r="J3812" t="s">
        <v>517</v>
      </c>
      <c r="K3812" t="s">
        <v>7357</v>
      </c>
      <c r="L3812" s="2">
        <v>1</v>
      </c>
      <c r="M3812" s="11">
        <v>71060</v>
      </c>
      <c r="N3812" s="6">
        <v>0</v>
      </c>
      <c r="O3812" s="4">
        <f>Table2[[#This Row],[Discount]]/100</f>
        <v>0</v>
      </c>
      <c r="P3812" s="4" t="str">
        <f>IF(Table2[[#This Row],[Discount%]]=0,"No Discount",
IF(Table2[[#This Row],[Discount%]]&lt;=0.1,"Medium Discount",
IF(Table2[[#This Row],[Discount%]]&lt;=0.2,"High Discount")))</f>
        <v>No Discount</v>
      </c>
      <c r="Q3812" s="9">
        <f>(Table2[Unit_Price]*Table2[Quantity])*(Table2[Discount]/100)</f>
        <v>0</v>
      </c>
      <c r="R3812" s="10">
        <v>71060</v>
      </c>
      <c r="S3812" s="10">
        <v>4134.5200000000004</v>
      </c>
      <c r="T3812" s="4">
        <f>Table2[Profit]/Table2[Sales]</f>
        <v>5.8183506895581202E-2</v>
      </c>
      <c r="U3812" t="s">
        <v>72</v>
      </c>
    </row>
    <row r="3813" spans="1:21" x14ac:dyDescent="0.35">
      <c r="A3813">
        <v>14069</v>
      </c>
      <c r="B3813" s="1">
        <v>45400</v>
      </c>
      <c r="C3813" s="2">
        <f>YEAR(Table2[Order Date])</f>
        <v>2024</v>
      </c>
      <c r="D3813" s="2" t="str">
        <f>TEXT(Table2[Order Date],"mmm")</f>
        <v>Apr</v>
      </c>
      <c r="E3813" t="s">
        <v>7358</v>
      </c>
      <c r="F3813" t="s">
        <v>40</v>
      </c>
      <c r="G3813" t="s">
        <v>103</v>
      </c>
      <c r="H3813" t="str">
        <f>VLOOKUP(Table2[[#This Row],[City]], Table46[], 2, FALSE)</f>
        <v>Gujarat</v>
      </c>
      <c r="I3813" t="s">
        <v>96</v>
      </c>
      <c r="J3813" t="s">
        <v>138</v>
      </c>
      <c r="K3813" t="s">
        <v>1900</v>
      </c>
      <c r="L3813" s="2">
        <v>5</v>
      </c>
      <c r="M3813" s="11">
        <v>39811</v>
      </c>
      <c r="N3813" s="6">
        <v>15</v>
      </c>
      <c r="O3813" s="4">
        <f>Table2[[#This Row],[Discount]]/100</f>
        <v>0.15</v>
      </c>
      <c r="P3813" s="4" t="str">
        <f>IF(Table2[[#This Row],[Discount%]]=0,"No Discount",
IF(Table2[[#This Row],[Discount%]]&lt;=0.1,"Medium Discount",
IF(Table2[[#This Row],[Discount%]]&lt;=0.2,"High Discount")))</f>
        <v>High Discount</v>
      </c>
      <c r="Q3813" s="9">
        <f>(Table2[Unit_Price]*Table2[Quantity])*(Table2[Discount]/100)</f>
        <v>29858.25</v>
      </c>
      <c r="R3813" s="10">
        <v>169196.75</v>
      </c>
      <c r="S3813" s="10">
        <v>13455.71</v>
      </c>
      <c r="T3813" s="4">
        <f>Table2[Profit]/Table2[Sales]</f>
        <v>7.9527000370870002E-2</v>
      </c>
      <c r="U3813" t="s">
        <v>20</v>
      </c>
    </row>
    <row r="3814" spans="1:21" x14ac:dyDescent="0.35">
      <c r="A3814">
        <v>14070</v>
      </c>
      <c r="B3814" s="1">
        <v>45868</v>
      </c>
      <c r="C3814" s="2">
        <f>YEAR(Table2[Order Date])</f>
        <v>2025</v>
      </c>
      <c r="D3814" s="2" t="str">
        <f>TEXT(Table2[Order Date],"mmm")</f>
        <v>Jul</v>
      </c>
      <c r="E3814" t="s">
        <v>7359</v>
      </c>
      <c r="F3814" t="s">
        <v>15</v>
      </c>
      <c r="G3814" t="s">
        <v>68</v>
      </c>
      <c r="H3814" t="str">
        <f>VLOOKUP(Table2[[#This Row],[City]], Table46[], 2, FALSE)</f>
        <v>Telangana</v>
      </c>
      <c r="I3814" t="s">
        <v>129</v>
      </c>
      <c r="J3814" t="s">
        <v>130</v>
      </c>
      <c r="K3814" t="s">
        <v>7360</v>
      </c>
      <c r="L3814" s="2">
        <v>1</v>
      </c>
      <c r="M3814" s="11">
        <v>41941</v>
      </c>
      <c r="N3814" s="6">
        <v>20</v>
      </c>
      <c r="O3814" s="4">
        <f>Table2[[#This Row],[Discount]]/100</f>
        <v>0.2</v>
      </c>
      <c r="P3814" s="4" t="str">
        <f>IF(Table2[[#This Row],[Discount%]]=0,"No Discount",
IF(Table2[[#This Row],[Discount%]]&lt;=0.1,"Medium Discount",
IF(Table2[[#This Row],[Discount%]]&lt;=0.2,"High Discount")))</f>
        <v>High Discount</v>
      </c>
      <c r="Q3814" s="9">
        <f>(Table2[Unit_Price]*Table2[Quantity])*(Table2[Discount]/100)</f>
        <v>8388.2000000000007</v>
      </c>
      <c r="R3814" s="10">
        <v>33552.800000000003</v>
      </c>
      <c r="S3814" s="10">
        <v>6368.27</v>
      </c>
      <c r="T3814" s="4">
        <f>Table2[Profit]/Table2[Sales]</f>
        <v>0.18979846689397009</v>
      </c>
      <c r="U3814" t="s">
        <v>83</v>
      </c>
    </row>
    <row r="3815" spans="1:21" x14ac:dyDescent="0.35">
      <c r="A3815">
        <v>14071</v>
      </c>
      <c r="B3815" s="1">
        <v>45509</v>
      </c>
      <c r="C3815" s="2">
        <f>YEAR(Table2[Order Date])</f>
        <v>2024</v>
      </c>
      <c r="D3815" s="2" t="str">
        <f>TEXT(Table2[Order Date],"mmm")</f>
        <v>Aug</v>
      </c>
      <c r="E3815" t="s">
        <v>7361</v>
      </c>
      <c r="F3815" t="s">
        <v>28</v>
      </c>
      <c r="G3815" t="s">
        <v>144</v>
      </c>
      <c r="H3815" t="str">
        <f>VLOOKUP(Table2[[#This Row],[City]], Table46[], 2, FALSE)</f>
        <v>Assam</v>
      </c>
      <c r="I3815" t="s">
        <v>30</v>
      </c>
      <c r="J3815" t="s">
        <v>65</v>
      </c>
      <c r="K3815" t="s">
        <v>6036</v>
      </c>
      <c r="L3815" s="2">
        <v>5</v>
      </c>
      <c r="M3815" s="11">
        <v>51710</v>
      </c>
      <c r="N3815" s="6">
        <v>20</v>
      </c>
      <c r="O3815" s="4">
        <f>Table2[[#This Row],[Discount]]/100</f>
        <v>0.2</v>
      </c>
      <c r="P3815" s="4" t="str">
        <f>IF(Table2[[#This Row],[Discount%]]=0,"No Discount",
IF(Table2[[#This Row],[Discount%]]&lt;=0.1,"Medium Discount",
IF(Table2[[#This Row],[Discount%]]&lt;=0.2,"High Discount")))</f>
        <v>High Discount</v>
      </c>
      <c r="Q3815" s="9">
        <f>(Table2[Unit_Price]*Table2[Quantity])*(Table2[Discount]/100)</f>
        <v>51710</v>
      </c>
      <c r="R3815" s="10">
        <v>206840</v>
      </c>
      <c r="S3815" s="10">
        <v>23176.39</v>
      </c>
      <c r="T3815" s="4">
        <f>Table2[Profit]/Table2[Sales]</f>
        <v>0.11204984529104621</v>
      </c>
      <c r="U3815" t="s">
        <v>33</v>
      </c>
    </row>
    <row r="3816" spans="1:21" x14ac:dyDescent="0.35">
      <c r="A3816">
        <v>14072</v>
      </c>
      <c r="B3816" s="1">
        <v>45204</v>
      </c>
      <c r="C3816" s="2">
        <f>YEAR(Table2[Order Date])</f>
        <v>2023</v>
      </c>
      <c r="D3816" s="2" t="str">
        <f>TEXT(Table2[Order Date],"mmm")</f>
        <v>Oct</v>
      </c>
      <c r="E3816" t="s">
        <v>7362</v>
      </c>
      <c r="F3816" t="s">
        <v>15</v>
      </c>
      <c r="G3816" t="s">
        <v>68</v>
      </c>
      <c r="H3816" t="str">
        <f>VLOOKUP(Table2[[#This Row],[City]], Table46[], 2, FALSE)</f>
        <v>Telangana</v>
      </c>
      <c r="I3816" t="s">
        <v>129</v>
      </c>
      <c r="J3816" t="s">
        <v>130</v>
      </c>
      <c r="K3816" t="s">
        <v>7363</v>
      </c>
      <c r="L3816" s="2">
        <v>2</v>
      </c>
      <c r="M3816" s="11">
        <v>19867</v>
      </c>
      <c r="N3816" s="6">
        <v>20</v>
      </c>
      <c r="O3816" s="4">
        <f>Table2[[#This Row],[Discount]]/100</f>
        <v>0.2</v>
      </c>
      <c r="P3816" s="4" t="str">
        <f>IF(Table2[[#This Row],[Discount%]]=0,"No Discount",
IF(Table2[[#This Row],[Discount%]]&lt;=0.1,"Medium Discount",
IF(Table2[[#This Row],[Discount%]]&lt;=0.2,"High Discount")))</f>
        <v>High Discount</v>
      </c>
      <c r="Q3816" s="9">
        <f>(Table2[Unit_Price]*Table2[Quantity])*(Table2[Discount]/100)</f>
        <v>7946.8</v>
      </c>
      <c r="R3816" s="10">
        <v>31787.200000000001</v>
      </c>
      <c r="S3816" s="10">
        <v>5819.03</v>
      </c>
      <c r="T3816" s="4">
        <f>Table2[Profit]/Table2[Sales]</f>
        <v>0.183062050133387</v>
      </c>
      <c r="U3816" t="s">
        <v>33</v>
      </c>
    </row>
    <row r="3817" spans="1:21" x14ac:dyDescent="0.35">
      <c r="A3817">
        <v>14073</v>
      </c>
      <c r="B3817" s="1">
        <v>45602</v>
      </c>
      <c r="C3817" s="2">
        <f>YEAR(Table2[Order Date])</f>
        <v>2024</v>
      </c>
      <c r="D3817" s="2" t="str">
        <f>TEXT(Table2[Order Date],"mmm")</f>
        <v>Nov</v>
      </c>
      <c r="E3817" t="s">
        <v>7364</v>
      </c>
      <c r="F3817" t="s">
        <v>28</v>
      </c>
      <c r="G3817" t="s">
        <v>114</v>
      </c>
      <c r="H3817" t="str">
        <f>VLOOKUP(Table2[[#This Row],[City]], Table46[], 2, FALSE)</f>
        <v>Jharkhand</v>
      </c>
      <c r="I3817" t="s">
        <v>30</v>
      </c>
      <c r="J3817" t="s">
        <v>31</v>
      </c>
      <c r="K3817" t="s">
        <v>7365</v>
      </c>
      <c r="L3817" s="2">
        <v>4</v>
      </c>
      <c r="M3817" s="11">
        <v>23656</v>
      </c>
      <c r="N3817" s="6">
        <v>5</v>
      </c>
      <c r="O3817" s="4">
        <f>Table2[[#This Row],[Discount]]/100</f>
        <v>0.05</v>
      </c>
      <c r="P3817" s="4" t="str">
        <f>IF(Table2[[#This Row],[Discount%]]=0,"No Discount",
IF(Table2[[#This Row],[Discount%]]&lt;=0.1,"Medium Discount",
IF(Table2[[#This Row],[Discount%]]&lt;=0.2,"High Discount")))</f>
        <v>Medium Discount</v>
      </c>
      <c r="Q3817" s="9">
        <f>(Table2[Unit_Price]*Table2[Quantity])*(Table2[Discount]/100)</f>
        <v>4731.2</v>
      </c>
      <c r="R3817" s="10">
        <v>89892.800000000003</v>
      </c>
      <c r="S3817" s="10">
        <v>11149.28</v>
      </c>
      <c r="T3817" s="4">
        <f>Table2[Profit]/Table2[Sales]</f>
        <v>0.12402862075716854</v>
      </c>
      <c r="U3817" t="s">
        <v>33</v>
      </c>
    </row>
    <row r="3818" spans="1:21" x14ac:dyDescent="0.35">
      <c r="A3818">
        <v>14074</v>
      </c>
      <c r="B3818" s="1">
        <v>45626</v>
      </c>
      <c r="C3818" s="2">
        <f>YEAR(Table2[Order Date])</f>
        <v>2024</v>
      </c>
      <c r="D3818" s="2" t="str">
        <f>TEXT(Table2[Order Date],"mmm")</f>
        <v>Nov</v>
      </c>
      <c r="E3818" t="s">
        <v>7366</v>
      </c>
      <c r="F3818" t="s">
        <v>28</v>
      </c>
      <c r="G3818" t="s">
        <v>144</v>
      </c>
      <c r="H3818" t="str">
        <f>VLOOKUP(Table2[[#This Row],[City]], Table46[], 2, FALSE)</f>
        <v>Assam</v>
      </c>
      <c r="I3818" t="s">
        <v>42</v>
      </c>
      <c r="J3818" t="s">
        <v>51</v>
      </c>
      <c r="K3818" t="s">
        <v>7367</v>
      </c>
      <c r="L3818" s="2">
        <v>2</v>
      </c>
      <c r="M3818" s="11">
        <v>51737</v>
      </c>
      <c r="N3818" s="6">
        <v>10</v>
      </c>
      <c r="O3818" s="4">
        <f>Table2[[#This Row],[Discount]]/100</f>
        <v>0.1</v>
      </c>
      <c r="P3818" s="4" t="str">
        <f>IF(Table2[[#This Row],[Discount%]]=0,"No Discount",
IF(Table2[[#This Row],[Discount%]]&lt;=0.1,"Medium Discount",
IF(Table2[[#This Row],[Discount%]]&lt;=0.2,"High Discount")))</f>
        <v>Medium Discount</v>
      </c>
      <c r="Q3818" s="9">
        <f>(Table2[Unit_Price]*Table2[Quantity])*(Table2[Discount]/100)</f>
        <v>10347.400000000001</v>
      </c>
      <c r="R3818" s="10">
        <v>93126.6</v>
      </c>
      <c r="S3818" s="10">
        <v>9278.0499999999993</v>
      </c>
      <c r="T3818" s="4">
        <f>Table2[Profit]/Table2[Sales]</f>
        <v>9.9628355378592146E-2</v>
      </c>
      <c r="U3818" t="s">
        <v>72</v>
      </c>
    </row>
    <row r="3819" spans="1:21" x14ac:dyDescent="0.35">
      <c r="A3819">
        <v>14076</v>
      </c>
      <c r="B3819" s="1">
        <v>45271</v>
      </c>
      <c r="C3819" s="2">
        <f>YEAR(Table2[Order Date])</f>
        <v>2023</v>
      </c>
      <c r="D3819" s="2" t="str">
        <f>TEXT(Table2[Order Date],"mmm")</f>
        <v>Dec</v>
      </c>
      <c r="E3819" t="s">
        <v>7368</v>
      </c>
      <c r="F3819" t="s">
        <v>28</v>
      </c>
      <c r="G3819" t="s">
        <v>85</v>
      </c>
      <c r="H3819" t="str">
        <f>VLOOKUP(Table2[[#This Row],[City]], Table46[], 2, FALSE)</f>
        <v>Odisha</v>
      </c>
      <c r="I3819" t="s">
        <v>129</v>
      </c>
      <c r="J3819" t="s">
        <v>130</v>
      </c>
      <c r="K3819" t="s">
        <v>7369</v>
      </c>
      <c r="L3819" s="2">
        <v>3</v>
      </c>
      <c r="M3819" s="11">
        <v>32954</v>
      </c>
      <c r="N3819" s="6">
        <v>0</v>
      </c>
      <c r="O3819" s="4">
        <f>Table2[[#This Row],[Discount]]/100</f>
        <v>0</v>
      </c>
      <c r="P3819" s="4" t="str">
        <f>IF(Table2[[#This Row],[Discount%]]=0,"No Discount",
IF(Table2[[#This Row],[Discount%]]&lt;=0.1,"Medium Discount",
IF(Table2[[#This Row],[Discount%]]&lt;=0.2,"High Discount")))</f>
        <v>No Discount</v>
      </c>
      <c r="Q3819" s="9">
        <f>(Table2[Unit_Price]*Table2[Quantity])*(Table2[Discount]/100)</f>
        <v>0</v>
      </c>
      <c r="R3819" s="10">
        <v>98862</v>
      </c>
      <c r="S3819" s="10">
        <v>7368.39</v>
      </c>
      <c r="T3819" s="4">
        <f>Table2[Profit]/Table2[Sales]</f>
        <v>7.4532075013655399E-2</v>
      </c>
      <c r="U3819" t="s">
        <v>38</v>
      </c>
    </row>
    <row r="3820" spans="1:21" x14ac:dyDescent="0.35">
      <c r="A3820">
        <v>14077</v>
      </c>
      <c r="B3820" s="1">
        <v>45881</v>
      </c>
      <c r="C3820" s="2">
        <f>YEAR(Table2[Order Date])</f>
        <v>2025</v>
      </c>
      <c r="D3820" s="2" t="str">
        <f>TEXT(Table2[Order Date],"mmm")</f>
        <v>Aug</v>
      </c>
      <c r="E3820" t="s">
        <v>7370</v>
      </c>
      <c r="F3820" t="s">
        <v>28</v>
      </c>
      <c r="G3820" t="s">
        <v>29</v>
      </c>
      <c r="H3820" t="str">
        <f>VLOOKUP(Table2[[#This Row],[City]], Table46[], 2, FALSE)</f>
        <v>Bihar</v>
      </c>
      <c r="I3820" t="s">
        <v>69</v>
      </c>
      <c r="J3820" t="s">
        <v>517</v>
      </c>
      <c r="K3820" t="s">
        <v>7371</v>
      </c>
      <c r="L3820" s="2">
        <v>3</v>
      </c>
      <c r="M3820" s="11">
        <v>77262</v>
      </c>
      <c r="N3820" s="6">
        <v>10</v>
      </c>
      <c r="O3820" s="4">
        <f>Table2[[#This Row],[Discount]]/100</f>
        <v>0.1</v>
      </c>
      <c r="P3820" s="4" t="str">
        <f>IF(Table2[[#This Row],[Discount%]]=0,"No Discount",
IF(Table2[[#This Row],[Discount%]]&lt;=0.1,"Medium Discount",
IF(Table2[[#This Row],[Discount%]]&lt;=0.2,"High Discount")))</f>
        <v>Medium Discount</v>
      </c>
      <c r="Q3820" s="9">
        <f>(Table2[Unit_Price]*Table2[Quantity])*(Table2[Discount]/100)</f>
        <v>23178.600000000002</v>
      </c>
      <c r="R3820" s="10">
        <v>208607.4</v>
      </c>
      <c r="S3820" s="10">
        <v>41335.120000000003</v>
      </c>
      <c r="T3820" s="4">
        <f>Table2[Profit]/Table2[Sales]</f>
        <v>0.19814790846345817</v>
      </c>
      <c r="U3820" t="s">
        <v>20</v>
      </c>
    </row>
    <row r="3821" spans="1:21" x14ac:dyDescent="0.35">
      <c r="A3821">
        <v>14078</v>
      </c>
      <c r="B3821" s="1">
        <v>45573</v>
      </c>
      <c r="C3821" s="2">
        <f>YEAR(Table2[Order Date])</f>
        <v>2024</v>
      </c>
      <c r="D3821" s="2" t="str">
        <f>TEXT(Table2[Order Date],"mmm")</f>
        <v>Oct</v>
      </c>
      <c r="E3821" t="s">
        <v>7372</v>
      </c>
      <c r="F3821" t="s">
        <v>15</v>
      </c>
      <c r="G3821" t="s">
        <v>68</v>
      </c>
      <c r="H3821" t="str">
        <f>VLOOKUP(Table2[[#This Row],[City]], Table46[], 2, FALSE)</f>
        <v>Telangana</v>
      </c>
      <c r="I3821" t="s">
        <v>96</v>
      </c>
      <c r="J3821" t="s">
        <v>183</v>
      </c>
      <c r="K3821" t="s">
        <v>7373</v>
      </c>
      <c r="L3821" s="2">
        <v>3</v>
      </c>
      <c r="M3821" s="11">
        <v>32059</v>
      </c>
      <c r="N3821" s="6">
        <v>5</v>
      </c>
      <c r="O3821" s="4">
        <f>Table2[[#This Row],[Discount]]/100</f>
        <v>0.05</v>
      </c>
      <c r="P3821" s="4" t="str">
        <f>IF(Table2[[#This Row],[Discount%]]=0,"No Discount",
IF(Table2[[#This Row],[Discount%]]&lt;=0.1,"Medium Discount",
IF(Table2[[#This Row],[Discount%]]&lt;=0.2,"High Discount")))</f>
        <v>Medium Discount</v>
      </c>
      <c r="Q3821" s="9">
        <f>(Table2[Unit_Price]*Table2[Quantity])*(Table2[Discount]/100)</f>
        <v>4808.8500000000004</v>
      </c>
      <c r="R3821" s="10">
        <v>91368.15</v>
      </c>
      <c r="S3821" s="10">
        <v>4891.3500000000004</v>
      </c>
      <c r="T3821" s="4">
        <f>Table2[Profit]/Table2[Sales]</f>
        <v>5.3534519414040894E-2</v>
      </c>
      <c r="U3821" t="s">
        <v>72</v>
      </c>
    </row>
    <row r="3822" spans="1:21" x14ac:dyDescent="0.35">
      <c r="A3822">
        <v>14079</v>
      </c>
      <c r="B3822" s="1">
        <v>45247</v>
      </c>
      <c r="C3822" s="2">
        <f>YEAR(Table2[Order Date])</f>
        <v>2023</v>
      </c>
      <c r="D3822" s="2" t="str">
        <f>TEXT(Table2[Order Date],"mmm")</f>
        <v>Nov</v>
      </c>
      <c r="E3822" t="s">
        <v>7374</v>
      </c>
      <c r="F3822" t="s">
        <v>28</v>
      </c>
      <c r="G3822" t="s">
        <v>85</v>
      </c>
      <c r="H3822" t="str">
        <f>VLOOKUP(Table2[[#This Row],[City]], Table46[], 2, FALSE)</f>
        <v>Odisha</v>
      </c>
      <c r="I3822" t="s">
        <v>42</v>
      </c>
      <c r="J3822" t="s">
        <v>51</v>
      </c>
      <c r="K3822" t="s">
        <v>4030</v>
      </c>
      <c r="L3822" s="2">
        <v>5</v>
      </c>
      <c r="M3822" s="11">
        <v>72820</v>
      </c>
      <c r="N3822" s="6">
        <v>10</v>
      </c>
      <c r="O3822" s="4">
        <f>Table2[[#This Row],[Discount]]/100</f>
        <v>0.1</v>
      </c>
      <c r="P3822" s="4" t="str">
        <f>IF(Table2[[#This Row],[Discount%]]=0,"No Discount",
IF(Table2[[#This Row],[Discount%]]&lt;=0.1,"Medium Discount",
IF(Table2[[#This Row],[Discount%]]&lt;=0.2,"High Discount")))</f>
        <v>Medium Discount</v>
      </c>
      <c r="Q3822" s="9">
        <f>(Table2[Unit_Price]*Table2[Quantity])*(Table2[Discount]/100)</f>
        <v>36410</v>
      </c>
      <c r="R3822" s="10">
        <v>327690</v>
      </c>
      <c r="S3822" s="10">
        <v>25776.29</v>
      </c>
      <c r="T3822" s="4">
        <f>Table2[Profit]/Table2[Sales]</f>
        <v>7.866059385394733E-2</v>
      </c>
      <c r="U3822" t="s">
        <v>33</v>
      </c>
    </row>
    <row r="3823" spans="1:21" x14ac:dyDescent="0.35">
      <c r="A3823">
        <v>14080</v>
      </c>
      <c r="B3823" s="1">
        <v>45562</v>
      </c>
      <c r="C3823" s="2">
        <f>YEAR(Table2[Order Date])</f>
        <v>2024</v>
      </c>
      <c r="D3823" s="2" t="str">
        <f>TEXT(Table2[Order Date],"mmm")</f>
        <v>Sep</v>
      </c>
      <c r="E3823" t="s">
        <v>7375</v>
      </c>
      <c r="F3823" t="s">
        <v>40</v>
      </c>
      <c r="G3823" t="s">
        <v>62</v>
      </c>
      <c r="H3823" t="str">
        <f>VLOOKUP(Table2[[#This Row],[City]], Table46[], 2, FALSE)</f>
        <v>Goa</v>
      </c>
      <c r="I3823" t="s">
        <v>75</v>
      </c>
      <c r="J3823" t="s">
        <v>240</v>
      </c>
      <c r="K3823" t="s">
        <v>7376</v>
      </c>
      <c r="L3823" s="2">
        <v>1</v>
      </c>
      <c r="M3823" s="11">
        <v>3009</v>
      </c>
      <c r="N3823" s="6">
        <v>0</v>
      </c>
      <c r="O3823" s="4">
        <f>Table2[[#This Row],[Discount]]/100</f>
        <v>0</v>
      </c>
      <c r="P3823" s="4" t="str">
        <f>IF(Table2[[#This Row],[Discount%]]=0,"No Discount",
IF(Table2[[#This Row],[Discount%]]&lt;=0.1,"Medium Discount",
IF(Table2[[#This Row],[Discount%]]&lt;=0.2,"High Discount")))</f>
        <v>No Discount</v>
      </c>
      <c r="Q3823" s="9">
        <f>(Table2[Unit_Price]*Table2[Quantity])*(Table2[Discount]/100)</f>
        <v>0</v>
      </c>
      <c r="R3823" s="10">
        <v>3009</v>
      </c>
      <c r="S3823" s="10">
        <v>173.76</v>
      </c>
      <c r="T3823" s="4">
        <f>Table2[Profit]/Table2[Sales]</f>
        <v>5.7746759720837482E-2</v>
      </c>
      <c r="U3823" t="s">
        <v>83</v>
      </c>
    </row>
    <row r="3824" spans="1:21" x14ac:dyDescent="0.35">
      <c r="A3824">
        <v>14081</v>
      </c>
      <c r="B3824" s="1">
        <v>45723</v>
      </c>
      <c r="C3824" s="2">
        <f>YEAR(Table2[Order Date])</f>
        <v>2025</v>
      </c>
      <c r="D3824" s="2" t="str">
        <f>TEXT(Table2[Order Date],"mmm")</f>
        <v>Mar</v>
      </c>
      <c r="E3824" t="s">
        <v>7377</v>
      </c>
      <c r="F3824" t="s">
        <v>15</v>
      </c>
      <c r="G3824" t="s">
        <v>147</v>
      </c>
      <c r="H3824" t="str">
        <f>VLOOKUP(Table2[[#This Row],[City]], Table46[], 2, FALSE)</f>
        <v>Kerala</v>
      </c>
      <c r="I3824" t="s">
        <v>17</v>
      </c>
      <c r="J3824" t="s">
        <v>18</v>
      </c>
      <c r="K3824" t="s">
        <v>7378</v>
      </c>
      <c r="L3824" s="2">
        <v>1</v>
      </c>
      <c r="M3824" s="11">
        <v>20833</v>
      </c>
      <c r="N3824" s="6">
        <v>0</v>
      </c>
      <c r="O3824" s="4">
        <f>Table2[[#This Row],[Discount]]/100</f>
        <v>0</v>
      </c>
      <c r="P3824" s="4" t="str">
        <f>IF(Table2[[#This Row],[Discount%]]=0,"No Discount",
IF(Table2[[#This Row],[Discount%]]&lt;=0.1,"Medium Discount",
IF(Table2[[#This Row],[Discount%]]&lt;=0.2,"High Discount")))</f>
        <v>No Discount</v>
      </c>
      <c r="Q3824" s="9">
        <f>(Table2[Unit_Price]*Table2[Quantity])*(Table2[Discount]/100)</f>
        <v>0</v>
      </c>
      <c r="R3824" s="10">
        <v>20833</v>
      </c>
      <c r="S3824" s="10">
        <v>4424.95</v>
      </c>
      <c r="T3824" s="4">
        <f>Table2[Profit]/Table2[Sales]</f>
        <v>0.21240099841597465</v>
      </c>
      <c r="U3824" t="s">
        <v>83</v>
      </c>
    </row>
    <row r="3825" spans="1:21" x14ac:dyDescent="0.35">
      <c r="A3825">
        <v>14082</v>
      </c>
      <c r="B3825" s="1">
        <v>45796</v>
      </c>
      <c r="C3825" s="2">
        <f>YEAR(Table2[Order Date])</f>
        <v>2025</v>
      </c>
      <c r="D3825" s="2" t="str">
        <f>TEXT(Table2[Order Date],"mmm")</f>
        <v>May</v>
      </c>
      <c r="E3825" t="s">
        <v>7379</v>
      </c>
      <c r="F3825" t="s">
        <v>28</v>
      </c>
      <c r="G3825" t="s">
        <v>29</v>
      </c>
      <c r="H3825" t="str">
        <f>VLOOKUP(Table2[[#This Row],[City]], Table46[], 2, FALSE)</f>
        <v>Bihar</v>
      </c>
      <c r="I3825" t="s">
        <v>30</v>
      </c>
      <c r="J3825" t="s">
        <v>227</v>
      </c>
      <c r="K3825" t="s">
        <v>7380</v>
      </c>
      <c r="L3825" s="2">
        <v>5</v>
      </c>
      <c r="M3825" s="11">
        <v>15635</v>
      </c>
      <c r="N3825" s="6">
        <v>5</v>
      </c>
      <c r="O3825" s="4">
        <f>Table2[[#This Row],[Discount]]/100</f>
        <v>0.05</v>
      </c>
      <c r="P3825" s="4" t="str">
        <f>IF(Table2[[#This Row],[Discount%]]=0,"No Discount",
IF(Table2[[#This Row],[Discount%]]&lt;=0.1,"Medium Discount",
IF(Table2[[#This Row],[Discount%]]&lt;=0.2,"High Discount")))</f>
        <v>Medium Discount</v>
      </c>
      <c r="Q3825" s="9">
        <f>(Table2[Unit_Price]*Table2[Quantity])*(Table2[Discount]/100)</f>
        <v>3908.75</v>
      </c>
      <c r="R3825" s="10">
        <v>74266.25</v>
      </c>
      <c r="S3825" s="10">
        <v>8306.07</v>
      </c>
      <c r="T3825" s="4">
        <f>Table2[Profit]/Table2[Sales]</f>
        <v>0.1118417854678269</v>
      </c>
      <c r="U3825" t="s">
        <v>83</v>
      </c>
    </row>
    <row r="3826" spans="1:21" x14ac:dyDescent="0.35">
      <c r="A3826">
        <v>14083</v>
      </c>
      <c r="B3826" s="1">
        <v>45733</v>
      </c>
      <c r="C3826" s="2">
        <f>YEAR(Table2[Order Date])</f>
        <v>2025</v>
      </c>
      <c r="D3826" s="2" t="str">
        <f>TEXT(Table2[Order Date],"mmm")</f>
        <v>Mar</v>
      </c>
      <c r="E3826" t="s">
        <v>7381</v>
      </c>
      <c r="F3826" t="s">
        <v>15</v>
      </c>
      <c r="G3826" t="s">
        <v>68</v>
      </c>
      <c r="H3826" t="str">
        <f>VLOOKUP(Table2[[#This Row],[City]], Table46[], 2, FALSE)</f>
        <v>Telangana</v>
      </c>
      <c r="I3826" t="s">
        <v>129</v>
      </c>
      <c r="J3826" t="s">
        <v>130</v>
      </c>
      <c r="K3826" t="s">
        <v>7369</v>
      </c>
      <c r="L3826" s="2">
        <v>1</v>
      </c>
      <c r="M3826" s="11">
        <v>61389</v>
      </c>
      <c r="N3826" s="6">
        <v>10</v>
      </c>
      <c r="O3826" s="4">
        <f>Table2[[#This Row],[Discount]]/100</f>
        <v>0.1</v>
      </c>
      <c r="P3826" s="4" t="str">
        <f>IF(Table2[[#This Row],[Discount%]]=0,"No Discount",
IF(Table2[[#This Row],[Discount%]]&lt;=0.1,"Medium Discount",
IF(Table2[[#This Row],[Discount%]]&lt;=0.2,"High Discount")))</f>
        <v>Medium Discount</v>
      </c>
      <c r="Q3826" s="9">
        <f>(Table2[Unit_Price]*Table2[Quantity])*(Table2[Discount]/100)</f>
        <v>6138.9000000000005</v>
      </c>
      <c r="R3826" s="10">
        <v>55250.1</v>
      </c>
      <c r="S3826" s="10">
        <v>6417.11</v>
      </c>
      <c r="T3826" s="4">
        <f>Table2[Profit]/Table2[Sales]</f>
        <v>0.11614657711026767</v>
      </c>
      <c r="U3826" t="s">
        <v>72</v>
      </c>
    </row>
    <row r="3827" spans="1:21" x14ac:dyDescent="0.35">
      <c r="A3827">
        <v>14084</v>
      </c>
      <c r="B3827" s="1">
        <v>45648</v>
      </c>
      <c r="C3827" s="2">
        <f>YEAR(Table2[Order Date])</f>
        <v>2024</v>
      </c>
      <c r="D3827" s="2" t="str">
        <f>TEXT(Table2[Order Date],"mmm")</f>
        <v>Dec</v>
      </c>
      <c r="E3827" t="s">
        <v>7382</v>
      </c>
      <c r="F3827" t="s">
        <v>22</v>
      </c>
      <c r="G3827" t="s">
        <v>58</v>
      </c>
      <c r="H3827" t="str">
        <f>VLOOKUP(Table2[[#This Row],[City]], Table46[], 2, FALSE)</f>
        <v>Rajashtan</v>
      </c>
      <c r="I3827" t="s">
        <v>42</v>
      </c>
      <c r="J3827" t="s">
        <v>79</v>
      </c>
      <c r="K3827" t="s">
        <v>7383</v>
      </c>
      <c r="L3827" s="2">
        <v>4</v>
      </c>
      <c r="M3827" s="11">
        <v>78422</v>
      </c>
      <c r="N3827" s="6">
        <v>20</v>
      </c>
      <c r="O3827" s="4">
        <f>Table2[[#This Row],[Discount]]/100</f>
        <v>0.2</v>
      </c>
      <c r="P3827" s="4" t="str">
        <f>IF(Table2[[#This Row],[Discount%]]=0,"No Discount",
IF(Table2[[#This Row],[Discount%]]&lt;=0.1,"Medium Discount",
IF(Table2[[#This Row],[Discount%]]&lt;=0.2,"High Discount")))</f>
        <v>High Discount</v>
      </c>
      <c r="Q3827" s="9">
        <f>(Table2[Unit_Price]*Table2[Quantity])*(Table2[Discount]/100)</f>
        <v>62737.600000000006</v>
      </c>
      <c r="R3827" s="10">
        <v>250950.39999999999</v>
      </c>
      <c r="S3827" s="10">
        <v>35255.58</v>
      </c>
      <c r="T3827" s="4">
        <f>Table2[Profit]/Table2[Sales]</f>
        <v>0.14048823990716891</v>
      </c>
      <c r="U3827" t="s">
        <v>83</v>
      </c>
    </row>
    <row r="3828" spans="1:21" x14ac:dyDescent="0.35">
      <c r="A3828">
        <v>14085</v>
      </c>
      <c r="B3828" s="1">
        <v>45474</v>
      </c>
      <c r="C3828" s="2">
        <f>YEAR(Table2[Order Date])</f>
        <v>2024</v>
      </c>
      <c r="D3828" s="2" t="str">
        <f>TEXT(Table2[Order Date],"mmm")</f>
        <v>Jul</v>
      </c>
      <c r="E3828" t="s">
        <v>7384</v>
      </c>
      <c r="F3828" t="s">
        <v>28</v>
      </c>
      <c r="G3828" t="s">
        <v>29</v>
      </c>
      <c r="H3828" t="str">
        <f>VLOOKUP(Table2[[#This Row],[City]], Table46[], 2, FALSE)</f>
        <v>Bihar</v>
      </c>
      <c r="I3828" t="s">
        <v>75</v>
      </c>
      <c r="J3828" t="s">
        <v>409</v>
      </c>
      <c r="K3828" t="s">
        <v>7385</v>
      </c>
      <c r="L3828" s="2">
        <v>5</v>
      </c>
      <c r="M3828" s="11">
        <v>78937</v>
      </c>
      <c r="N3828" s="6">
        <v>10</v>
      </c>
      <c r="O3828" s="4">
        <f>Table2[[#This Row],[Discount]]/100</f>
        <v>0.1</v>
      </c>
      <c r="P3828" s="4" t="str">
        <f>IF(Table2[[#This Row],[Discount%]]=0,"No Discount",
IF(Table2[[#This Row],[Discount%]]&lt;=0.1,"Medium Discount",
IF(Table2[[#This Row],[Discount%]]&lt;=0.2,"High Discount")))</f>
        <v>Medium Discount</v>
      </c>
      <c r="Q3828" s="9">
        <f>(Table2[Unit_Price]*Table2[Quantity])*(Table2[Discount]/100)</f>
        <v>39468.5</v>
      </c>
      <c r="R3828" s="10">
        <v>355216.5</v>
      </c>
      <c r="S3828" s="10">
        <v>38822.67</v>
      </c>
      <c r="T3828" s="4">
        <f>Table2[Profit]/Table2[Sales]</f>
        <v>0.10929298047810279</v>
      </c>
      <c r="U3828" t="s">
        <v>83</v>
      </c>
    </row>
    <row r="3829" spans="1:21" x14ac:dyDescent="0.35">
      <c r="A3829">
        <v>14086</v>
      </c>
      <c r="B3829" s="1">
        <v>45762</v>
      </c>
      <c r="C3829" s="2">
        <f>YEAR(Table2[Order Date])</f>
        <v>2025</v>
      </c>
      <c r="D3829" s="2" t="str">
        <f>TEXT(Table2[Order Date],"mmm")</f>
        <v>Apr</v>
      </c>
      <c r="E3829" t="s">
        <v>7386</v>
      </c>
      <c r="F3829" t="s">
        <v>22</v>
      </c>
      <c r="G3829" t="s">
        <v>74</v>
      </c>
      <c r="H3829" t="str">
        <f>VLOOKUP(Table2[[#This Row],[City]], Table46[], 2, FALSE)</f>
        <v>Chandigarh</v>
      </c>
      <c r="I3829" t="s">
        <v>17</v>
      </c>
      <c r="J3829" t="s">
        <v>18</v>
      </c>
      <c r="K3829" t="s">
        <v>7387</v>
      </c>
      <c r="L3829" s="2">
        <v>1</v>
      </c>
      <c r="M3829" s="11">
        <v>73404</v>
      </c>
      <c r="N3829" s="6">
        <v>10</v>
      </c>
      <c r="O3829" s="4">
        <f>Table2[[#This Row],[Discount]]/100</f>
        <v>0.1</v>
      </c>
      <c r="P3829" s="4" t="str">
        <f>IF(Table2[[#This Row],[Discount%]]=0,"No Discount",
IF(Table2[[#This Row],[Discount%]]&lt;=0.1,"Medium Discount",
IF(Table2[[#This Row],[Discount%]]&lt;=0.2,"High Discount")))</f>
        <v>Medium Discount</v>
      </c>
      <c r="Q3829" s="9">
        <f>(Table2[Unit_Price]*Table2[Quantity])*(Table2[Discount]/100)</f>
        <v>7340.4000000000005</v>
      </c>
      <c r="R3829" s="10">
        <v>66063.600000000006</v>
      </c>
      <c r="S3829" s="10">
        <v>7545.82</v>
      </c>
      <c r="T3829" s="4">
        <f>Table2[Profit]/Table2[Sales]</f>
        <v>0.11422053899575559</v>
      </c>
      <c r="U3829" t="s">
        <v>72</v>
      </c>
    </row>
    <row r="3830" spans="1:21" x14ac:dyDescent="0.35">
      <c r="A3830">
        <v>14087</v>
      </c>
      <c r="B3830" s="1">
        <v>45305</v>
      </c>
      <c r="C3830" s="2">
        <f>YEAR(Table2[Order Date])</f>
        <v>2024</v>
      </c>
      <c r="D3830" s="2" t="str">
        <f>TEXT(Table2[Order Date],"mmm")</f>
        <v>Jan</v>
      </c>
      <c r="E3830" t="s">
        <v>7388</v>
      </c>
      <c r="F3830" t="s">
        <v>40</v>
      </c>
      <c r="G3830" t="s">
        <v>62</v>
      </c>
      <c r="H3830" t="str">
        <f>VLOOKUP(Table2[[#This Row],[City]], Table46[], 2, FALSE)</f>
        <v>Goa</v>
      </c>
      <c r="I3830" t="s">
        <v>129</v>
      </c>
      <c r="J3830" t="s">
        <v>159</v>
      </c>
      <c r="K3830" t="s">
        <v>7389</v>
      </c>
      <c r="L3830" s="2">
        <v>2</v>
      </c>
      <c r="M3830" s="11">
        <v>52740</v>
      </c>
      <c r="N3830" s="6">
        <v>10</v>
      </c>
      <c r="O3830" s="4">
        <f>Table2[[#This Row],[Discount]]/100</f>
        <v>0.1</v>
      </c>
      <c r="P3830" s="4" t="str">
        <f>IF(Table2[[#This Row],[Discount%]]=0,"No Discount",
IF(Table2[[#This Row],[Discount%]]&lt;=0.1,"Medium Discount",
IF(Table2[[#This Row],[Discount%]]&lt;=0.2,"High Discount")))</f>
        <v>Medium Discount</v>
      </c>
      <c r="Q3830" s="9">
        <f>(Table2[Unit_Price]*Table2[Quantity])*(Table2[Discount]/100)</f>
        <v>10548</v>
      </c>
      <c r="R3830" s="10">
        <v>94932</v>
      </c>
      <c r="S3830" s="10">
        <v>23326.19</v>
      </c>
      <c r="T3830" s="4">
        <f>Table2[Profit]/Table2[Sales]</f>
        <v>0.24571472211688364</v>
      </c>
      <c r="U3830" t="s">
        <v>33</v>
      </c>
    </row>
    <row r="3831" spans="1:21" x14ac:dyDescent="0.35">
      <c r="A3831">
        <v>14088</v>
      </c>
      <c r="B3831" s="1">
        <v>45664</v>
      </c>
      <c r="C3831" s="2">
        <f>YEAR(Table2[Order Date])</f>
        <v>2025</v>
      </c>
      <c r="D3831" s="2" t="str">
        <f>TEXT(Table2[Order Date],"mmm")</f>
        <v>Jan</v>
      </c>
      <c r="E3831" t="s">
        <v>7390</v>
      </c>
      <c r="F3831" t="s">
        <v>28</v>
      </c>
      <c r="G3831" t="s">
        <v>35</v>
      </c>
      <c r="H3831" t="str">
        <f>VLOOKUP(Table2[[#This Row],[City]], Table46[], 2, FALSE)</f>
        <v>West Bengal</v>
      </c>
      <c r="I3831" t="s">
        <v>86</v>
      </c>
      <c r="J3831" t="s">
        <v>90</v>
      </c>
      <c r="K3831" t="s">
        <v>7391</v>
      </c>
      <c r="L3831" s="2">
        <v>2</v>
      </c>
      <c r="M3831" s="11">
        <v>66812</v>
      </c>
      <c r="N3831" s="6">
        <v>5</v>
      </c>
      <c r="O3831" s="4">
        <f>Table2[[#This Row],[Discount]]/100</f>
        <v>0.05</v>
      </c>
      <c r="P3831" s="4" t="str">
        <f>IF(Table2[[#This Row],[Discount%]]=0,"No Discount",
IF(Table2[[#This Row],[Discount%]]&lt;=0.1,"Medium Discount",
IF(Table2[[#This Row],[Discount%]]&lt;=0.2,"High Discount")))</f>
        <v>Medium Discount</v>
      </c>
      <c r="Q3831" s="9">
        <f>(Table2[Unit_Price]*Table2[Quantity])*(Table2[Discount]/100)</f>
        <v>6681.2000000000007</v>
      </c>
      <c r="R3831" s="10">
        <v>126942.8</v>
      </c>
      <c r="S3831" s="10">
        <v>23582.55</v>
      </c>
      <c r="T3831" s="4">
        <f>Table2[Profit]/Table2[Sales]</f>
        <v>0.1857730410862215</v>
      </c>
      <c r="U3831" t="s">
        <v>33</v>
      </c>
    </row>
    <row r="3832" spans="1:21" x14ac:dyDescent="0.35">
      <c r="A3832">
        <v>14089</v>
      </c>
      <c r="B3832" s="1">
        <v>45437</v>
      </c>
      <c r="C3832" s="2">
        <f>YEAR(Table2[Order Date])</f>
        <v>2024</v>
      </c>
      <c r="D3832" s="2" t="str">
        <f>TEXT(Table2[Order Date],"mmm")</f>
        <v>May</v>
      </c>
      <c r="E3832" t="s">
        <v>7392</v>
      </c>
      <c r="F3832" t="s">
        <v>28</v>
      </c>
      <c r="G3832" t="s">
        <v>85</v>
      </c>
      <c r="H3832" t="str">
        <f>VLOOKUP(Table2[[#This Row],[City]], Table46[], 2, FALSE)</f>
        <v>Odisha</v>
      </c>
      <c r="I3832" t="s">
        <v>86</v>
      </c>
      <c r="J3832" t="s">
        <v>87</v>
      </c>
      <c r="K3832" t="s">
        <v>7393</v>
      </c>
      <c r="L3832" s="2">
        <v>4</v>
      </c>
      <c r="M3832" s="11">
        <v>18171</v>
      </c>
      <c r="N3832" s="6">
        <v>5</v>
      </c>
      <c r="O3832" s="4">
        <f>Table2[[#This Row],[Discount]]/100</f>
        <v>0.05</v>
      </c>
      <c r="P3832" s="4" t="str">
        <f>IF(Table2[[#This Row],[Discount%]]=0,"No Discount",
IF(Table2[[#This Row],[Discount%]]&lt;=0.1,"Medium Discount",
IF(Table2[[#This Row],[Discount%]]&lt;=0.2,"High Discount")))</f>
        <v>Medium Discount</v>
      </c>
      <c r="Q3832" s="9">
        <f>(Table2[Unit_Price]*Table2[Quantity])*(Table2[Discount]/100)</f>
        <v>3634.2000000000003</v>
      </c>
      <c r="R3832" s="10">
        <v>69049.8</v>
      </c>
      <c r="S3832" s="10">
        <v>4878.8</v>
      </c>
      <c r="T3832" s="4">
        <f>Table2[Profit]/Table2[Sales]</f>
        <v>7.0656250995658212E-2</v>
      </c>
      <c r="U3832" t="s">
        <v>20</v>
      </c>
    </row>
    <row r="3833" spans="1:21" x14ac:dyDescent="0.35">
      <c r="A3833">
        <v>14090</v>
      </c>
      <c r="B3833" s="1">
        <v>45879</v>
      </c>
      <c r="C3833" s="2">
        <f>YEAR(Table2[Order Date])</f>
        <v>2025</v>
      </c>
      <c r="D3833" s="2" t="str">
        <f>TEXT(Table2[Order Date],"mmm")</f>
        <v>Aug</v>
      </c>
      <c r="E3833" t="s">
        <v>7394</v>
      </c>
      <c r="F3833" t="s">
        <v>40</v>
      </c>
      <c r="G3833" t="s">
        <v>50</v>
      </c>
      <c r="H3833" t="str">
        <f>VLOOKUP(Table2[[#This Row],[City]], Table46[], 2, FALSE)</f>
        <v>Maharashtra</v>
      </c>
      <c r="I3833" t="s">
        <v>17</v>
      </c>
      <c r="J3833" t="s">
        <v>111</v>
      </c>
      <c r="K3833" t="s">
        <v>7395</v>
      </c>
      <c r="L3833" s="2">
        <v>4</v>
      </c>
      <c r="M3833" s="11">
        <v>10022</v>
      </c>
      <c r="N3833" s="6">
        <v>0</v>
      </c>
      <c r="O3833" s="4">
        <f>Table2[[#This Row],[Discount]]/100</f>
        <v>0</v>
      </c>
      <c r="P3833" s="4" t="str">
        <f>IF(Table2[[#This Row],[Discount%]]=0,"No Discount",
IF(Table2[[#This Row],[Discount%]]&lt;=0.1,"Medium Discount",
IF(Table2[[#This Row],[Discount%]]&lt;=0.2,"High Discount")))</f>
        <v>No Discount</v>
      </c>
      <c r="Q3833" s="9">
        <f>(Table2[Unit_Price]*Table2[Quantity])*(Table2[Discount]/100)</f>
        <v>0</v>
      </c>
      <c r="R3833" s="10">
        <v>40088</v>
      </c>
      <c r="S3833" s="10">
        <v>7333.16</v>
      </c>
      <c r="T3833" s="4">
        <f>Table2[Profit]/Table2[Sales]</f>
        <v>0.18292656156455797</v>
      </c>
      <c r="U3833" t="s">
        <v>20</v>
      </c>
    </row>
    <row r="3834" spans="1:21" x14ac:dyDescent="0.35">
      <c r="A3834">
        <v>14091</v>
      </c>
      <c r="B3834" s="1">
        <v>45205</v>
      </c>
      <c r="C3834" s="2">
        <f>YEAR(Table2[Order Date])</f>
        <v>2023</v>
      </c>
      <c r="D3834" s="2" t="str">
        <f>TEXT(Table2[Order Date],"mmm")</f>
        <v>Oct</v>
      </c>
      <c r="E3834" t="s">
        <v>7396</v>
      </c>
      <c r="F3834" t="s">
        <v>22</v>
      </c>
      <c r="G3834" t="s">
        <v>167</v>
      </c>
      <c r="H3834" t="str">
        <f>VLOOKUP(Table2[[#This Row],[City]], Table46[], 2, FALSE)</f>
        <v>Punjab</v>
      </c>
      <c r="I3834" t="s">
        <v>69</v>
      </c>
      <c r="J3834" t="s">
        <v>517</v>
      </c>
      <c r="K3834" t="s">
        <v>5991</v>
      </c>
      <c r="L3834" s="2">
        <v>5</v>
      </c>
      <c r="M3834" s="11">
        <v>4668</v>
      </c>
      <c r="N3834" s="6">
        <v>10</v>
      </c>
      <c r="O3834" s="4">
        <f>Table2[[#This Row],[Discount]]/100</f>
        <v>0.1</v>
      </c>
      <c r="P3834" s="4" t="str">
        <f>IF(Table2[[#This Row],[Discount%]]=0,"No Discount",
IF(Table2[[#This Row],[Discount%]]&lt;=0.1,"Medium Discount",
IF(Table2[[#This Row],[Discount%]]&lt;=0.2,"High Discount")))</f>
        <v>Medium Discount</v>
      </c>
      <c r="Q3834" s="9">
        <f>(Table2[Unit_Price]*Table2[Quantity])*(Table2[Discount]/100)</f>
        <v>2334</v>
      </c>
      <c r="R3834" s="10">
        <v>21006</v>
      </c>
      <c r="S3834" s="10">
        <v>1257.33</v>
      </c>
      <c r="T3834" s="4">
        <f>Table2[Profit]/Table2[Sales]</f>
        <v>5.9855755498429017E-2</v>
      </c>
      <c r="U3834" t="s">
        <v>20</v>
      </c>
    </row>
    <row r="3835" spans="1:21" x14ac:dyDescent="0.35">
      <c r="A3835">
        <v>14092</v>
      </c>
      <c r="B3835" s="1">
        <v>45800</v>
      </c>
      <c r="C3835" s="2">
        <f>YEAR(Table2[Order Date])</f>
        <v>2025</v>
      </c>
      <c r="D3835" s="2" t="str">
        <f>TEXT(Table2[Order Date],"mmm")</f>
        <v>May</v>
      </c>
      <c r="E3835" t="s">
        <v>7397</v>
      </c>
      <c r="F3835" t="s">
        <v>22</v>
      </c>
      <c r="G3835" t="s">
        <v>58</v>
      </c>
      <c r="H3835" t="str">
        <f>VLOOKUP(Table2[[#This Row],[City]], Table46[], 2, FALSE)</f>
        <v>Rajashtan</v>
      </c>
      <c r="I3835" t="s">
        <v>75</v>
      </c>
      <c r="J3835" t="s">
        <v>240</v>
      </c>
      <c r="K3835" t="s">
        <v>7398</v>
      </c>
      <c r="L3835" s="2">
        <v>2</v>
      </c>
      <c r="M3835" s="11">
        <v>77715</v>
      </c>
      <c r="N3835" s="6">
        <v>5</v>
      </c>
      <c r="O3835" s="4">
        <f>Table2[[#This Row],[Discount]]/100</f>
        <v>0.05</v>
      </c>
      <c r="P3835" s="4" t="str">
        <f>IF(Table2[[#This Row],[Discount%]]=0,"No Discount",
IF(Table2[[#This Row],[Discount%]]&lt;=0.1,"Medium Discount",
IF(Table2[[#This Row],[Discount%]]&lt;=0.2,"High Discount")))</f>
        <v>Medium Discount</v>
      </c>
      <c r="Q3835" s="9">
        <f>(Table2[Unit_Price]*Table2[Quantity])*(Table2[Discount]/100)</f>
        <v>7771.5</v>
      </c>
      <c r="R3835" s="10">
        <v>147658.5</v>
      </c>
      <c r="S3835" s="10">
        <v>7475.99</v>
      </c>
      <c r="T3835" s="4">
        <f>Table2[Profit]/Table2[Sales]</f>
        <v>5.0630271877338588E-2</v>
      </c>
      <c r="U3835" t="s">
        <v>33</v>
      </c>
    </row>
    <row r="3836" spans="1:21" x14ac:dyDescent="0.35">
      <c r="A3836">
        <v>14093</v>
      </c>
      <c r="B3836" s="1">
        <v>45283</v>
      </c>
      <c r="C3836" s="2">
        <f>YEAR(Table2[Order Date])</f>
        <v>2023</v>
      </c>
      <c r="D3836" s="2" t="str">
        <f>TEXT(Table2[Order Date],"mmm")</f>
        <v>Dec</v>
      </c>
      <c r="E3836" t="s">
        <v>7399</v>
      </c>
      <c r="F3836" t="s">
        <v>28</v>
      </c>
      <c r="G3836" t="s">
        <v>114</v>
      </c>
      <c r="H3836" t="str">
        <f>VLOOKUP(Table2[[#This Row],[City]], Table46[], 2, FALSE)</f>
        <v>Jharkhand</v>
      </c>
      <c r="I3836" t="s">
        <v>17</v>
      </c>
      <c r="J3836" t="s">
        <v>111</v>
      </c>
      <c r="K3836" t="s">
        <v>7400</v>
      </c>
      <c r="L3836" s="2">
        <v>3</v>
      </c>
      <c r="M3836" s="11">
        <v>2739</v>
      </c>
      <c r="N3836" s="6">
        <v>20</v>
      </c>
      <c r="O3836" s="4">
        <f>Table2[[#This Row],[Discount]]/100</f>
        <v>0.2</v>
      </c>
      <c r="P3836" s="4" t="str">
        <f>IF(Table2[[#This Row],[Discount%]]=0,"No Discount",
IF(Table2[[#This Row],[Discount%]]&lt;=0.1,"Medium Discount",
IF(Table2[[#This Row],[Discount%]]&lt;=0.2,"High Discount")))</f>
        <v>High Discount</v>
      </c>
      <c r="Q3836" s="9">
        <f>(Table2[Unit_Price]*Table2[Quantity])*(Table2[Discount]/100)</f>
        <v>1643.4</v>
      </c>
      <c r="R3836" s="10">
        <v>6573.6</v>
      </c>
      <c r="S3836" s="10">
        <v>1124.32</v>
      </c>
      <c r="T3836" s="4">
        <f>Table2[Profit]/Table2[Sales]</f>
        <v>0.17103565778264571</v>
      </c>
      <c r="U3836" t="s">
        <v>33</v>
      </c>
    </row>
    <row r="3837" spans="1:21" x14ac:dyDescent="0.35">
      <c r="A3837">
        <v>14094</v>
      </c>
      <c r="B3837" s="1">
        <v>45486</v>
      </c>
      <c r="C3837" s="2">
        <f>YEAR(Table2[Order Date])</f>
        <v>2024</v>
      </c>
      <c r="D3837" s="2" t="str">
        <f>TEXT(Table2[Order Date],"mmm")</f>
        <v>Jul</v>
      </c>
      <c r="E3837" t="s">
        <v>7401</v>
      </c>
      <c r="F3837" t="s">
        <v>28</v>
      </c>
      <c r="G3837" t="s">
        <v>144</v>
      </c>
      <c r="H3837" t="str">
        <f>VLOOKUP(Table2[[#This Row],[City]], Table46[], 2, FALSE)</f>
        <v>Assam</v>
      </c>
      <c r="I3837" t="s">
        <v>46</v>
      </c>
      <c r="J3837" t="s">
        <v>141</v>
      </c>
      <c r="K3837" t="s">
        <v>994</v>
      </c>
      <c r="L3837" s="2">
        <v>3</v>
      </c>
      <c r="M3837" s="11">
        <v>46207</v>
      </c>
      <c r="N3837" s="6">
        <v>5</v>
      </c>
      <c r="O3837" s="4">
        <f>Table2[[#This Row],[Discount]]/100</f>
        <v>0.05</v>
      </c>
      <c r="P3837" s="4" t="str">
        <f>IF(Table2[[#This Row],[Discount%]]=0,"No Discount",
IF(Table2[[#This Row],[Discount%]]&lt;=0.1,"Medium Discount",
IF(Table2[[#This Row],[Discount%]]&lt;=0.2,"High Discount")))</f>
        <v>Medium Discount</v>
      </c>
      <c r="Q3837" s="9">
        <f>(Table2[Unit_Price]*Table2[Quantity])*(Table2[Discount]/100)</f>
        <v>6931.05</v>
      </c>
      <c r="R3837" s="10">
        <v>131689.95000000001</v>
      </c>
      <c r="S3837" s="10">
        <v>32483.99</v>
      </c>
      <c r="T3837" s="4">
        <f>Table2[Profit]/Table2[Sales]</f>
        <v>0.24667022806220215</v>
      </c>
      <c r="U3837" t="s">
        <v>33</v>
      </c>
    </row>
    <row r="3838" spans="1:21" x14ac:dyDescent="0.35">
      <c r="A3838">
        <v>14095</v>
      </c>
      <c r="B3838" s="1">
        <v>45760</v>
      </c>
      <c r="C3838" s="2">
        <f>YEAR(Table2[Order Date])</f>
        <v>2025</v>
      </c>
      <c r="D3838" s="2" t="str">
        <f>TEXT(Table2[Order Date],"mmm")</f>
        <v>Apr</v>
      </c>
      <c r="E3838" t="s">
        <v>7402</v>
      </c>
      <c r="F3838" t="s">
        <v>40</v>
      </c>
      <c r="G3838" t="s">
        <v>62</v>
      </c>
      <c r="H3838" t="str">
        <f>VLOOKUP(Table2[[#This Row],[City]], Table46[], 2, FALSE)</f>
        <v>Goa</v>
      </c>
      <c r="I3838" t="s">
        <v>46</v>
      </c>
      <c r="J3838" t="s">
        <v>47</v>
      </c>
      <c r="K3838" t="s">
        <v>6672</v>
      </c>
      <c r="L3838" s="2">
        <v>2</v>
      </c>
      <c r="M3838" s="11">
        <v>23121</v>
      </c>
      <c r="N3838" s="6">
        <v>0</v>
      </c>
      <c r="O3838" s="4">
        <f>Table2[[#This Row],[Discount]]/100</f>
        <v>0</v>
      </c>
      <c r="P3838" s="4" t="str">
        <f>IF(Table2[[#This Row],[Discount%]]=0,"No Discount",
IF(Table2[[#This Row],[Discount%]]&lt;=0.1,"Medium Discount",
IF(Table2[[#This Row],[Discount%]]&lt;=0.2,"High Discount")))</f>
        <v>No Discount</v>
      </c>
      <c r="Q3838" s="9">
        <f>(Table2[Unit_Price]*Table2[Quantity])*(Table2[Discount]/100)</f>
        <v>0</v>
      </c>
      <c r="R3838" s="10">
        <v>46242</v>
      </c>
      <c r="S3838" s="10">
        <v>7892.02</v>
      </c>
      <c r="T3838" s="4">
        <f>Table2[Profit]/Table2[Sales]</f>
        <v>0.17066779118550238</v>
      </c>
      <c r="U3838" t="s">
        <v>20</v>
      </c>
    </row>
    <row r="3839" spans="1:21" x14ac:dyDescent="0.35">
      <c r="A3839">
        <v>14096</v>
      </c>
      <c r="B3839" s="1">
        <v>45827</v>
      </c>
      <c r="C3839" s="2">
        <f>YEAR(Table2[Order Date])</f>
        <v>2025</v>
      </c>
      <c r="D3839" s="2" t="str">
        <f>TEXT(Table2[Order Date],"mmm")</f>
        <v>Jun</v>
      </c>
      <c r="E3839" t="s">
        <v>7403</v>
      </c>
      <c r="F3839" t="s">
        <v>28</v>
      </c>
      <c r="G3839" t="s">
        <v>85</v>
      </c>
      <c r="H3839" t="str">
        <f>VLOOKUP(Table2[[#This Row],[City]], Table46[], 2, FALSE)</f>
        <v>Odisha</v>
      </c>
      <c r="I3839" t="s">
        <v>24</v>
      </c>
      <c r="J3839" t="s">
        <v>25</v>
      </c>
      <c r="K3839" t="s">
        <v>7404</v>
      </c>
      <c r="L3839" s="2">
        <v>3</v>
      </c>
      <c r="M3839" s="11">
        <v>73666</v>
      </c>
      <c r="N3839" s="6">
        <v>15</v>
      </c>
      <c r="O3839" s="4">
        <f>Table2[[#This Row],[Discount]]/100</f>
        <v>0.15</v>
      </c>
      <c r="P3839" s="4" t="str">
        <f>IF(Table2[[#This Row],[Discount%]]=0,"No Discount",
IF(Table2[[#This Row],[Discount%]]&lt;=0.1,"Medium Discount",
IF(Table2[[#This Row],[Discount%]]&lt;=0.2,"High Discount")))</f>
        <v>High Discount</v>
      </c>
      <c r="Q3839" s="9">
        <f>(Table2[Unit_Price]*Table2[Quantity])*(Table2[Discount]/100)</f>
        <v>33149.699999999997</v>
      </c>
      <c r="R3839" s="10">
        <v>187848.3</v>
      </c>
      <c r="S3839" s="10">
        <v>14178.9</v>
      </c>
      <c r="T3839" s="4">
        <f>Table2[Profit]/Table2[Sales]</f>
        <v>7.5480587261103779E-2</v>
      </c>
      <c r="U3839" t="s">
        <v>33</v>
      </c>
    </row>
    <row r="3840" spans="1:21" x14ac:dyDescent="0.35">
      <c r="A3840">
        <v>14097</v>
      </c>
      <c r="B3840" s="1">
        <v>45861</v>
      </c>
      <c r="C3840" s="2">
        <f>YEAR(Table2[Order Date])</f>
        <v>2025</v>
      </c>
      <c r="D3840" s="2" t="str">
        <f>TEXT(Table2[Order Date],"mmm")</f>
        <v>Jul</v>
      </c>
      <c r="E3840" t="s">
        <v>7405</v>
      </c>
      <c r="F3840" t="s">
        <v>40</v>
      </c>
      <c r="G3840" t="s">
        <v>110</v>
      </c>
      <c r="H3840" t="str">
        <f>VLOOKUP(Table2[[#This Row],[City]], Table46[], 2, FALSE)</f>
        <v>Gujarat</v>
      </c>
      <c r="I3840" t="s">
        <v>46</v>
      </c>
      <c r="J3840" t="s">
        <v>141</v>
      </c>
      <c r="K3840" t="s">
        <v>7406</v>
      </c>
      <c r="L3840" s="2">
        <v>5</v>
      </c>
      <c r="M3840" s="11">
        <v>32839</v>
      </c>
      <c r="N3840" s="6">
        <v>0</v>
      </c>
      <c r="O3840" s="4">
        <f>Table2[[#This Row],[Discount]]/100</f>
        <v>0</v>
      </c>
      <c r="P3840" s="4" t="str">
        <f>IF(Table2[[#This Row],[Discount%]]=0,"No Discount",
IF(Table2[[#This Row],[Discount%]]&lt;=0.1,"Medium Discount",
IF(Table2[[#This Row],[Discount%]]&lt;=0.2,"High Discount")))</f>
        <v>No Discount</v>
      </c>
      <c r="Q3840" s="9">
        <f>(Table2[Unit_Price]*Table2[Quantity])*(Table2[Discount]/100)</f>
        <v>0</v>
      </c>
      <c r="R3840" s="10">
        <v>164195</v>
      </c>
      <c r="S3840" s="10">
        <v>30693</v>
      </c>
      <c r="T3840" s="4">
        <f>Table2[Profit]/Table2[Sales]</f>
        <v>0.18693017448765187</v>
      </c>
      <c r="U3840" t="s">
        <v>72</v>
      </c>
    </row>
    <row r="3841" spans="1:21" x14ac:dyDescent="0.35">
      <c r="A3841">
        <v>14099</v>
      </c>
      <c r="B3841" s="1">
        <v>45536</v>
      </c>
      <c r="C3841" s="2">
        <f>YEAR(Table2[Order Date])</f>
        <v>2024</v>
      </c>
      <c r="D3841" s="2" t="str">
        <f>TEXT(Table2[Order Date],"mmm")</f>
        <v>Sep</v>
      </c>
      <c r="E3841" t="s">
        <v>7407</v>
      </c>
      <c r="F3841" t="s">
        <v>15</v>
      </c>
      <c r="G3841" t="s">
        <v>68</v>
      </c>
      <c r="H3841" t="str">
        <f>VLOOKUP(Table2[[#This Row],[City]], Table46[], 2, FALSE)</f>
        <v>Telangana</v>
      </c>
      <c r="I3841" t="s">
        <v>129</v>
      </c>
      <c r="J3841" t="s">
        <v>130</v>
      </c>
      <c r="K3841" t="s">
        <v>7408</v>
      </c>
      <c r="L3841" s="2">
        <v>1</v>
      </c>
      <c r="M3841" s="11">
        <v>69771</v>
      </c>
      <c r="N3841" s="6">
        <v>20</v>
      </c>
      <c r="O3841" s="4">
        <f>Table2[[#This Row],[Discount]]/100</f>
        <v>0.2</v>
      </c>
      <c r="P3841" s="4" t="str">
        <f>IF(Table2[[#This Row],[Discount%]]=0,"No Discount",
IF(Table2[[#This Row],[Discount%]]&lt;=0.1,"Medium Discount",
IF(Table2[[#This Row],[Discount%]]&lt;=0.2,"High Discount")))</f>
        <v>High Discount</v>
      </c>
      <c r="Q3841" s="9">
        <f>(Table2[Unit_Price]*Table2[Quantity])*(Table2[Discount]/100)</f>
        <v>13954.2</v>
      </c>
      <c r="R3841" s="10">
        <v>55816.800000000003</v>
      </c>
      <c r="S3841" s="10">
        <v>4734.21</v>
      </c>
      <c r="T3841" s="4">
        <f>Table2[Profit]/Table2[Sales]</f>
        <v>8.4816936836221352E-2</v>
      </c>
      <c r="U3841" t="s">
        <v>20</v>
      </c>
    </row>
    <row r="3842" spans="1:21" x14ac:dyDescent="0.35">
      <c r="A3842">
        <v>14100</v>
      </c>
      <c r="B3842" s="1">
        <v>45529</v>
      </c>
      <c r="C3842" s="2">
        <f>YEAR(Table2[Order Date])</f>
        <v>2024</v>
      </c>
      <c r="D3842" s="2" t="str">
        <f>TEXT(Table2[Order Date],"mmm")</f>
        <v>Aug</v>
      </c>
      <c r="E3842" t="s">
        <v>7409</v>
      </c>
      <c r="F3842" t="s">
        <v>40</v>
      </c>
      <c r="G3842" t="s">
        <v>62</v>
      </c>
      <c r="H3842" t="str">
        <f>VLOOKUP(Table2[[#This Row],[City]], Table46[], 2, FALSE)</f>
        <v>Goa</v>
      </c>
      <c r="I3842" t="s">
        <v>69</v>
      </c>
      <c r="J3842" t="s">
        <v>115</v>
      </c>
      <c r="K3842" t="s">
        <v>7410</v>
      </c>
      <c r="L3842" s="2">
        <v>1</v>
      </c>
      <c r="M3842" s="11">
        <v>279</v>
      </c>
      <c r="N3842" s="6">
        <v>5</v>
      </c>
      <c r="O3842" s="4">
        <f>Table2[[#This Row],[Discount]]/100</f>
        <v>0.05</v>
      </c>
      <c r="P3842" s="4" t="str">
        <f>IF(Table2[[#This Row],[Discount%]]=0,"No Discount",
IF(Table2[[#This Row],[Discount%]]&lt;=0.1,"Medium Discount",
IF(Table2[[#This Row],[Discount%]]&lt;=0.2,"High Discount")))</f>
        <v>Medium Discount</v>
      </c>
      <c r="Q3842" s="9">
        <f>(Table2[Unit_Price]*Table2[Quantity])*(Table2[Discount]/100)</f>
        <v>13.950000000000001</v>
      </c>
      <c r="R3842" s="10">
        <v>265.05</v>
      </c>
      <c r="S3842" s="10">
        <v>23.25</v>
      </c>
      <c r="T3842" s="4">
        <f>Table2[Profit]/Table2[Sales]</f>
        <v>8.771929824561403E-2</v>
      </c>
      <c r="U3842" t="s">
        <v>72</v>
      </c>
    </row>
    <row r="3843" spans="1:21" x14ac:dyDescent="0.35">
      <c r="A3843">
        <v>14101</v>
      </c>
      <c r="B3843" s="1">
        <v>45604</v>
      </c>
      <c r="C3843" s="2">
        <f>YEAR(Table2[Order Date])</f>
        <v>2024</v>
      </c>
      <c r="D3843" s="2" t="str">
        <f>TEXT(Table2[Order Date],"mmm")</f>
        <v>Nov</v>
      </c>
      <c r="E3843" t="s">
        <v>7411</v>
      </c>
      <c r="F3843" t="s">
        <v>40</v>
      </c>
      <c r="G3843" t="s">
        <v>62</v>
      </c>
      <c r="H3843" t="str">
        <f>VLOOKUP(Table2[[#This Row],[City]], Table46[], 2, FALSE)</f>
        <v>Goa</v>
      </c>
      <c r="I3843" t="s">
        <v>46</v>
      </c>
      <c r="J3843" t="s">
        <v>47</v>
      </c>
      <c r="K3843" t="s">
        <v>7412</v>
      </c>
      <c r="L3843" s="2">
        <v>5</v>
      </c>
      <c r="M3843" s="11">
        <v>49580</v>
      </c>
      <c r="N3843" s="6">
        <v>5</v>
      </c>
      <c r="O3843" s="4">
        <f>Table2[[#This Row],[Discount]]/100</f>
        <v>0.05</v>
      </c>
      <c r="P3843" s="4" t="str">
        <f>IF(Table2[[#This Row],[Discount%]]=0,"No Discount",
IF(Table2[[#This Row],[Discount%]]&lt;=0.1,"Medium Discount",
IF(Table2[[#This Row],[Discount%]]&lt;=0.2,"High Discount")))</f>
        <v>Medium Discount</v>
      </c>
      <c r="Q3843" s="9">
        <f>(Table2[Unit_Price]*Table2[Quantity])*(Table2[Discount]/100)</f>
        <v>12395</v>
      </c>
      <c r="R3843" s="10">
        <v>235505</v>
      </c>
      <c r="S3843" s="10">
        <v>31150.74</v>
      </c>
      <c r="T3843" s="4">
        <f>Table2[Profit]/Table2[Sales]</f>
        <v>0.13227209613384006</v>
      </c>
      <c r="U3843" t="s">
        <v>83</v>
      </c>
    </row>
    <row r="3844" spans="1:21" x14ac:dyDescent="0.35">
      <c r="A3844">
        <v>14102</v>
      </c>
      <c r="B3844" s="1">
        <v>45433</v>
      </c>
      <c r="C3844" s="2">
        <f>YEAR(Table2[Order Date])</f>
        <v>2024</v>
      </c>
      <c r="D3844" s="2" t="str">
        <f>TEXT(Table2[Order Date],"mmm")</f>
        <v>May</v>
      </c>
      <c r="E3844" t="s">
        <v>7413</v>
      </c>
      <c r="F3844" t="s">
        <v>22</v>
      </c>
      <c r="G3844" t="s">
        <v>58</v>
      </c>
      <c r="H3844" t="str">
        <f>VLOOKUP(Table2[[#This Row],[City]], Table46[], 2, FALSE)</f>
        <v>Rajashtan</v>
      </c>
      <c r="I3844" t="s">
        <v>75</v>
      </c>
      <c r="J3844" t="s">
        <v>307</v>
      </c>
      <c r="K3844" t="s">
        <v>7414</v>
      </c>
      <c r="L3844" s="2">
        <v>2</v>
      </c>
      <c r="M3844" s="11">
        <v>22225</v>
      </c>
      <c r="N3844" s="6">
        <v>20</v>
      </c>
      <c r="O3844" s="4">
        <f>Table2[[#This Row],[Discount]]/100</f>
        <v>0.2</v>
      </c>
      <c r="P3844" s="4" t="str">
        <f>IF(Table2[[#This Row],[Discount%]]=0,"No Discount",
IF(Table2[[#This Row],[Discount%]]&lt;=0.1,"Medium Discount",
IF(Table2[[#This Row],[Discount%]]&lt;=0.2,"High Discount")))</f>
        <v>High Discount</v>
      </c>
      <c r="Q3844" s="9">
        <f>(Table2[Unit_Price]*Table2[Quantity])*(Table2[Discount]/100)</f>
        <v>8890</v>
      </c>
      <c r="R3844" s="10">
        <v>35560</v>
      </c>
      <c r="S3844" s="10">
        <v>2233.9299999999998</v>
      </c>
      <c r="T3844" s="4">
        <f>Table2[Profit]/Table2[Sales]</f>
        <v>6.282142857142857E-2</v>
      </c>
      <c r="U3844" t="s">
        <v>72</v>
      </c>
    </row>
    <row r="3845" spans="1:21" x14ac:dyDescent="0.35">
      <c r="A3845">
        <v>14103</v>
      </c>
      <c r="B3845" s="1">
        <v>45735</v>
      </c>
      <c r="C3845" s="2">
        <f>YEAR(Table2[Order Date])</f>
        <v>2025</v>
      </c>
      <c r="D3845" s="2" t="str">
        <f>TEXT(Table2[Order Date],"mmm")</f>
        <v>Mar</v>
      </c>
      <c r="E3845" t="s">
        <v>7415</v>
      </c>
      <c r="F3845" t="s">
        <v>40</v>
      </c>
      <c r="G3845" t="s">
        <v>103</v>
      </c>
      <c r="H3845" t="str">
        <f>VLOOKUP(Table2[[#This Row],[City]], Table46[], 2, FALSE)</f>
        <v>Gujarat</v>
      </c>
      <c r="I3845" t="s">
        <v>42</v>
      </c>
      <c r="J3845" t="s">
        <v>188</v>
      </c>
      <c r="K3845" t="s">
        <v>2770</v>
      </c>
      <c r="L3845" s="2">
        <v>2</v>
      </c>
      <c r="M3845" s="11">
        <v>27110</v>
      </c>
      <c r="N3845" s="6">
        <v>20</v>
      </c>
      <c r="O3845" s="4">
        <f>Table2[[#This Row],[Discount]]/100</f>
        <v>0.2</v>
      </c>
      <c r="P3845" s="4" t="str">
        <f>IF(Table2[[#This Row],[Discount%]]=0,"No Discount",
IF(Table2[[#This Row],[Discount%]]&lt;=0.1,"Medium Discount",
IF(Table2[[#This Row],[Discount%]]&lt;=0.2,"High Discount")))</f>
        <v>High Discount</v>
      </c>
      <c r="Q3845" s="9">
        <f>(Table2[Unit_Price]*Table2[Quantity])*(Table2[Discount]/100)</f>
        <v>10844</v>
      </c>
      <c r="R3845" s="10">
        <v>43376</v>
      </c>
      <c r="S3845" s="10">
        <v>6948.92</v>
      </c>
      <c r="T3845" s="4">
        <f>Table2[Profit]/Table2[Sales]</f>
        <v>0.16020195499815568</v>
      </c>
      <c r="U3845" t="s">
        <v>83</v>
      </c>
    </row>
    <row r="3846" spans="1:21" x14ac:dyDescent="0.35">
      <c r="A3846">
        <v>14104</v>
      </c>
      <c r="B3846" s="1">
        <v>45800</v>
      </c>
      <c r="C3846" s="2">
        <f>YEAR(Table2[Order Date])</f>
        <v>2025</v>
      </c>
      <c r="D3846" s="2" t="str">
        <f>TEXT(Table2[Order Date],"mmm")</f>
        <v>May</v>
      </c>
      <c r="E3846" t="s">
        <v>7416</v>
      </c>
      <c r="F3846" t="s">
        <v>40</v>
      </c>
      <c r="G3846" t="s">
        <v>103</v>
      </c>
      <c r="H3846" t="str">
        <f>VLOOKUP(Table2[[#This Row],[City]], Table46[], 2, FALSE)</f>
        <v>Gujarat</v>
      </c>
      <c r="I3846" t="s">
        <v>17</v>
      </c>
      <c r="J3846" t="s">
        <v>18</v>
      </c>
      <c r="K3846" t="s">
        <v>7417</v>
      </c>
      <c r="L3846" s="2">
        <v>3</v>
      </c>
      <c r="M3846" s="11">
        <v>69391</v>
      </c>
      <c r="N3846" s="6">
        <v>15</v>
      </c>
      <c r="O3846" s="4">
        <f>Table2[[#This Row],[Discount]]/100</f>
        <v>0.15</v>
      </c>
      <c r="P3846" s="4" t="str">
        <f>IF(Table2[[#This Row],[Discount%]]=0,"No Discount",
IF(Table2[[#This Row],[Discount%]]&lt;=0.1,"Medium Discount",
IF(Table2[[#This Row],[Discount%]]&lt;=0.2,"High Discount")))</f>
        <v>High Discount</v>
      </c>
      <c r="Q3846" s="9">
        <f>(Table2[Unit_Price]*Table2[Quantity])*(Table2[Discount]/100)</f>
        <v>31225.949999999997</v>
      </c>
      <c r="R3846" s="10">
        <v>176947.05</v>
      </c>
      <c r="S3846" s="10">
        <v>31047.35</v>
      </c>
      <c r="T3846" s="4">
        <f>Table2[Profit]/Table2[Sales]</f>
        <v>0.17546124674019714</v>
      </c>
      <c r="U3846" t="s">
        <v>72</v>
      </c>
    </row>
    <row r="3847" spans="1:21" x14ac:dyDescent="0.35">
      <c r="A3847">
        <v>14105</v>
      </c>
      <c r="B3847" s="1">
        <v>45629</v>
      </c>
      <c r="C3847" s="2">
        <f>YEAR(Table2[Order Date])</f>
        <v>2024</v>
      </c>
      <c r="D3847" s="2" t="str">
        <f>TEXT(Table2[Order Date],"mmm")</f>
        <v>Dec</v>
      </c>
      <c r="E3847" t="s">
        <v>7418</v>
      </c>
      <c r="F3847" t="s">
        <v>22</v>
      </c>
      <c r="G3847" t="s">
        <v>23</v>
      </c>
      <c r="H3847" t="str">
        <f>VLOOKUP(Table2[[#This Row],[City]], Table46[], 2, FALSE)</f>
        <v>Delhi</v>
      </c>
      <c r="I3847" t="s">
        <v>96</v>
      </c>
      <c r="J3847" t="s">
        <v>97</v>
      </c>
      <c r="K3847" t="s">
        <v>7419</v>
      </c>
      <c r="L3847" s="2">
        <v>5</v>
      </c>
      <c r="M3847" s="11">
        <v>46020</v>
      </c>
      <c r="N3847" s="6">
        <v>20</v>
      </c>
      <c r="O3847" s="4">
        <f>Table2[[#This Row],[Discount]]/100</f>
        <v>0.2</v>
      </c>
      <c r="P3847" s="4" t="str">
        <f>IF(Table2[[#This Row],[Discount%]]=0,"No Discount",
IF(Table2[[#This Row],[Discount%]]&lt;=0.1,"Medium Discount",
IF(Table2[[#This Row],[Discount%]]&lt;=0.2,"High Discount")))</f>
        <v>High Discount</v>
      </c>
      <c r="Q3847" s="9">
        <f>(Table2[Unit_Price]*Table2[Quantity])*(Table2[Discount]/100)</f>
        <v>46020</v>
      </c>
      <c r="R3847" s="10">
        <v>184080</v>
      </c>
      <c r="S3847" s="10">
        <v>43927.31</v>
      </c>
      <c r="T3847" s="4">
        <f>Table2[Profit]/Table2[Sales]</f>
        <v>0.23863162755323772</v>
      </c>
      <c r="U3847" t="s">
        <v>38</v>
      </c>
    </row>
    <row r="3848" spans="1:21" x14ac:dyDescent="0.35">
      <c r="A3848">
        <v>14106</v>
      </c>
      <c r="B3848" s="1">
        <v>45888</v>
      </c>
      <c r="C3848" s="2">
        <f>YEAR(Table2[Order Date])</f>
        <v>2025</v>
      </c>
      <c r="D3848" s="2" t="str">
        <f>TEXT(Table2[Order Date],"mmm")</f>
        <v>Aug</v>
      </c>
      <c r="E3848" t="s">
        <v>7420</v>
      </c>
      <c r="F3848" t="s">
        <v>15</v>
      </c>
      <c r="G3848" t="s">
        <v>93</v>
      </c>
      <c r="H3848" t="str">
        <f>VLOOKUP(Table2[[#This Row],[City]], Table46[], 2, FALSE)</f>
        <v>Tamil Nadu</v>
      </c>
      <c r="I3848" t="s">
        <v>129</v>
      </c>
      <c r="J3848" t="s">
        <v>164</v>
      </c>
      <c r="K3848" t="s">
        <v>7421</v>
      </c>
      <c r="L3848" s="2">
        <v>3</v>
      </c>
      <c r="M3848" s="11">
        <v>36265</v>
      </c>
      <c r="N3848" s="6">
        <v>20</v>
      </c>
      <c r="O3848" s="4">
        <f>Table2[[#This Row],[Discount]]/100</f>
        <v>0.2</v>
      </c>
      <c r="P3848" s="4" t="str">
        <f>IF(Table2[[#This Row],[Discount%]]=0,"No Discount",
IF(Table2[[#This Row],[Discount%]]&lt;=0.1,"Medium Discount",
IF(Table2[[#This Row],[Discount%]]&lt;=0.2,"High Discount")))</f>
        <v>High Discount</v>
      </c>
      <c r="Q3848" s="9">
        <f>(Table2[Unit_Price]*Table2[Quantity])*(Table2[Discount]/100)</f>
        <v>21759</v>
      </c>
      <c r="R3848" s="10">
        <v>87036</v>
      </c>
      <c r="S3848" s="10">
        <v>17674.84</v>
      </c>
      <c r="T3848" s="4">
        <f>Table2[Profit]/Table2[Sales]</f>
        <v>0.20307504940484397</v>
      </c>
      <c r="U3848" t="s">
        <v>20</v>
      </c>
    </row>
    <row r="3849" spans="1:21" x14ac:dyDescent="0.35">
      <c r="A3849">
        <v>14107</v>
      </c>
      <c r="B3849" s="1">
        <v>45779</v>
      </c>
      <c r="C3849" s="2">
        <f>YEAR(Table2[Order Date])</f>
        <v>2025</v>
      </c>
      <c r="D3849" s="2" t="str">
        <f>TEXT(Table2[Order Date],"mmm")</f>
        <v>May</v>
      </c>
      <c r="E3849" t="s">
        <v>7422</v>
      </c>
      <c r="F3849" t="s">
        <v>22</v>
      </c>
      <c r="G3849" t="s">
        <v>23</v>
      </c>
      <c r="H3849" t="str">
        <f>VLOOKUP(Table2[[#This Row],[City]], Table46[], 2, FALSE)</f>
        <v>Delhi</v>
      </c>
      <c r="I3849" t="s">
        <v>46</v>
      </c>
      <c r="J3849" t="s">
        <v>201</v>
      </c>
      <c r="K3849" t="s">
        <v>1004</v>
      </c>
      <c r="L3849" s="2">
        <v>1</v>
      </c>
      <c r="M3849" s="11">
        <v>53195</v>
      </c>
      <c r="N3849" s="6">
        <v>10</v>
      </c>
      <c r="O3849" s="4">
        <f>Table2[[#This Row],[Discount]]/100</f>
        <v>0.1</v>
      </c>
      <c r="P3849" s="4" t="str">
        <f>IF(Table2[[#This Row],[Discount%]]=0,"No Discount",
IF(Table2[[#This Row],[Discount%]]&lt;=0.1,"Medium Discount",
IF(Table2[[#This Row],[Discount%]]&lt;=0.2,"High Discount")))</f>
        <v>Medium Discount</v>
      </c>
      <c r="Q3849" s="9">
        <f>(Table2[Unit_Price]*Table2[Quantity])*(Table2[Discount]/100)</f>
        <v>5319.5</v>
      </c>
      <c r="R3849" s="10">
        <v>47875.5</v>
      </c>
      <c r="S3849" s="10">
        <v>3040.78</v>
      </c>
      <c r="T3849" s="4">
        <f>Table2[Profit]/Table2[Sales]</f>
        <v>6.3514323610197293E-2</v>
      </c>
      <c r="U3849" t="s">
        <v>83</v>
      </c>
    </row>
    <row r="3850" spans="1:21" x14ac:dyDescent="0.35">
      <c r="A3850">
        <v>14108</v>
      </c>
      <c r="B3850" s="1">
        <v>45804</v>
      </c>
      <c r="C3850" s="2">
        <f>YEAR(Table2[Order Date])</f>
        <v>2025</v>
      </c>
      <c r="D3850" s="2" t="str">
        <f>TEXT(Table2[Order Date],"mmm")</f>
        <v>May</v>
      </c>
      <c r="E3850" t="s">
        <v>7423</v>
      </c>
      <c r="F3850" t="s">
        <v>15</v>
      </c>
      <c r="G3850" t="s">
        <v>16</v>
      </c>
      <c r="H3850" t="str">
        <f>VLOOKUP(Table2[[#This Row],[City]], Table46[], 2, FALSE)</f>
        <v>Karnataka</v>
      </c>
      <c r="I3850" t="s">
        <v>69</v>
      </c>
      <c r="J3850" t="s">
        <v>115</v>
      </c>
      <c r="K3850" t="s">
        <v>7424</v>
      </c>
      <c r="L3850" s="2">
        <v>5</v>
      </c>
      <c r="M3850" s="11">
        <v>63549</v>
      </c>
      <c r="N3850" s="6">
        <v>20</v>
      </c>
      <c r="O3850" s="4">
        <f>Table2[[#This Row],[Discount]]/100</f>
        <v>0.2</v>
      </c>
      <c r="P3850" s="4" t="str">
        <f>IF(Table2[[#This Row],[Discount%]]=0,"No Discount",
IF(Table2[[#This Row],[Discount%]]&lt;=0.1,"Medium Discount",
IF(Table2[[#This Row],[Discount%]]&lt;=0.2,"High Discount")))</f>
        <v>High Discount</v>
      </c>
      <c r="Q3850" s="9">
        <f>(Table2[Unit_Price]*Table2[Quantity])*(Table2[Discount]/100)</f>
        <v>63549</v>
      </c>
      <c r="R3850" s="10">
        <v>254196</v>
      </c>
      <c r="S3850" s="10">
        <v>13759.33</v>
      </c>
      <c r="T3850" s="4">
        <f>Table2[Profit]/Table2[Sales]</f>
        <v>5.4128821854002425E-2</v>
      </c>
      <c r="U3850" t="s">
        <v>33</v>
      </c>
    </row>
    <row r="3851" spans="1:21" x14ac:dyDescent="0.35">
      <c r="A3851">
        <v>14109</v>
      </c>
      <c r="B3851" s="1">
        <v>45380</v>
      </c>
      <c r="C3851" s="2">
        <f>YEAR(Table2[Order Date])</f>
        <v>2024</v>
      </c>
      <c r="D3851" s="2" t="str">
        <f>TEXT(Table2[Order Date],"mmm")</f>
        <v>Mar</v>
      </c>
      <c r="E3851" t="s">
        <v>7425</v>
      </c>
      <c r="F3851" t="s">
        <v>40</v>
      </c>
      <c r="G3851" t="s">
        <v>110</v>
      </c>
      <c r="H3851" t="str">
        <f>VLOOKUP(Table2[[#This Row],[City]], Table46[], 2, FALSE)</f>
        <v>Gujarat</v>
      </c>
      <c r="I3851" t="s">
        <v>69</v>
      </c>
      <c r="J3851" t="s">
        <v>151</v>
      </c>
      <c r="K3851" t="s">
        <v>547</v>
      </c>
      <c r="L3851" s="2">
        <v>1</v>
      </c>
      <c r="M3851" s="11">
        <v>59706</v>
      </c>
      <c r="N3851" s="6">
        <v>15</v>
      </c>
      <c r="O3851" s="4">
        <f>Table2[[#This Row],[Discount]]/100</f>
        <v>0.15</v>
      </c>
      <c r="P3851" s="4" t="str">
        <f>IF(Table2[[#This Row],[Discount%]]=0,"No Discount",
IF(Table2[[#This Row],[Discount%]]&lt;=0.1,"Medium Discount",
IF(Table2[[#This Row],[Discount%]]&lt;=0.2,"High Discount")))</f>
        <v>High Discount</v>
      </c>
      <c r="Q3851" s="9">
        <f>(Table2[Unit_Price]*Table2[Quantity])*(Table2[Discount]/100)</f>
        <v>8955.9</v>
      </c>
      <c r="R3851" s="10">
        <v>50750.1</v>
      </c>
      <c r="S3851" s="10">
        <v>5886.11</v>
      </c>
      <c r="T3851" s="4">
        <f>Table2[Profit]/Table2[Sales]</f>
        <v>0.11598223451776449</v>
      </c>
      <c r="U3851" t="s">
        <v>72</v>
      </c>
    </row>
    <row r="3852" spans="1:21" x14ac:dyDescent="0.35">
      <c r="A3852">
        <v>14111</v>
      </c>
      <c r="B3852" s="1">
        <v>45604</v>
      </c>
      <c r="C3852" s="2">
        <f>YEAR(Table2[Order Date])</f>
        <v>2024</v>
      </c>
      <c r="D3852" s="2" t="str">
        <f>TEXT(Table2[Order Date],"mmm")</f>
        <v>Nov</v>
      </c>
      <c r="E3852" t="s">
        <v>7427</v>
      </c>
      <c r="F3852" t="s">
        <v>22</v>
      </c>
      <c r="G3852" t="s">
        <v>58</v>
      </c>
      <c r="H3852" t="str">
        <f>VLOOKUP(Table2[[#This Row],[City]], Table46[], 2, FALSE)</f>
        <v>Rajashtan</v>
      </c>
      <c r="I3852" t="s">
        <v>17</v>
      </c>
      <c r="J3852" t="s">
        <v>111</v>
      </c>
      <c r="K3852" t="s">
        <v>4620</v>
      </c>
      <c r="L3852" s="2">
        <v>3</v>
      </c>
      <c r="M3852" s="11">
        <v>725</v>
      </c>
      <c r="N3852" s="6">
        <v>15</v>
      </c>
      <c r="O3852" s="4">
        <f>Table2[[#This Row],[Discount]]/100</f>
        <v>0.15</v>
      </c>
      <c r="P3852" s="4" t="str">
        <f>IF(Table2[[#This Row],[Discount%]]=0,"No Discount",
IF(Table2[[#This Row],[Discount%]]&lt;=0.1,"Medium Discount",
IF(Table2[[#This Row],[Discount%]]&lt;=0.2,"High Discount")))</f>
        <v>High Discount</v>
      </c>
      <c r="Q3852" s="9">
        <f>(Table2[Unit_Price]*Table2[Quantity])*(Table2[Discount]/100)</f>
        <v>326.25</v>
      </c>
      <c r="R3852" s="10">
        <v>1848.75</v>
      </c>
      <c r="S3852" s="10">
        <v>432.21</v>
      </c>
      <c r="T3852" s="4">
        <f>Table2[Profit]/Table2[Sales]</f>
        <v>0.23378498985801216</v>
      </c>
      <c r="U3852" t="s">
        <v>20</v>
      </c>
    </row>
    <row r="3853" spans="1:21" x14ac:dyDescent="0.35">
      <c r="A3853">
        <v>14112</v>
      </c>
      <c r="B3853" s="1">
        <v>45397</v>
      </c>
      <c r="C3853" s="2">
        <f>YEAR(Table2[Order Date])</f>
        <v>2024</v>
      </c>
      <c r="D3853" s="2" t="str">
        <f>TEXT(Table2[Order Date],"mmm")</f>
        <v>Apr</v>
      </c>
      <c r="E3853" t="s">
        <v>7428</v>
      </c>
      <c r="F3853" t="s">
        <v>15</v>
      </c>
      <c r="G3853" t="s">
        <v>93</v>
      </c>
      <c r="H3853" t="str">
        <f>VLOOKUP(Table2[[#This Row],[City]], Table46[], 2, FALSE)</f>
        <v>Tamil Nadu</v>
      </c>
      <c r="I3853" t="s">
        <v>69</v>
      </c>
      <c r="J3853" t="s">
        <v>517</v>
      </c>
      <c r="K3853" t="s">
        <v>5173</v>
      </c>
      <c r="L3853" s="2">
        <v>4</v>
      </c>
      <c r="M3853" s="11">
        <v>59559</v>
      </c>
      <c r="N3853" s="6">
        <v>10</v>
      </c>
      <c r="O3853" s="4">
        <f>Table2[[#This Row],[Discount]]/100</f>
        <v>0.1</v>
      </c>
      <c r="P3853" s="4" t="str">
        <f>IF(Table2[[#This Row],[Discount%]]=0,"No Discount",
IF(Table2[[#This Row],[Discount%]]&lt;=0.1,"Medium Discount",
IF(Table2[[#This Row],[Discount%]]&lt;=0.2,"High Discount")))</f>
        <v>Medium Discount</v>
      </c>
      <c r="Q3853" s="9">
        <f>(Table2[Unit_Price]*Table2[Quantity])*(Table2[Discount]/100)</f>
        <v>23823.600000000002</v>
      </c>
      <c r="R3853" s="10">
        <v>214412.4</v>
      </c>
      <c r="S3853" s="10">
        <v>14568.74</v>
      </c>
      <c r="T3853" s="4">
        <f>Table2[Profit]/Table2[Sales]</f>
        <v>6.7947282899683048E-2</v>
      </c>
      <c r="U3853" t="s">
        <v>20</v>
      </c>
    </row>
    <row r="3854" spans="1:21" x14ac:dyDescent="0.35">
      <c r="A3854">
        <v>14113</v>
      </c>
      <c r="B3854" s="1">
        <v>45764</v>
      </c>
      <c r="C3854" s="2">
        <f>YEAR(Table2[Order Date])</f>
        <v>2025</v>
      </c>
      <c r="D3854" s="2" t="str">
        <f>TEXT(Table2[Order Date],"mmm")</f>
        <v>Apr</v>
      </c>
      <c r="E3854" t="s">
        <v>7429</v>
      </c>
      <c r="F3854" t="s">
        <v>40</v>
      </c>
      <c r="G3854" t="s">
        <v>41</v>
      </c>
      <c r="H3854" t="str">
        <f>VLOOKUP(Table2[[#This Row],[City]], Table46[], 2, FALSE)</f>
        <v>Maharashtra</v>
      </c>
      <c r="I3854" t="s">
        <v>30</v>
      </c>
      <c r="J3854" t="s">
        <v>227</v>
      </c>
      <c r="K3854" t="s">
        <v>3865</v>
      </c>
      <c r="L3854" s="2">
        <v>5</v>
      </c>
      <c r="M3854" s="11">
        <v>58401</v>
      </c>
      <c r="N3854" s="6">
        <v>20</v>
      </c>
      <c r="O3854" s="4">
        <f>Table2[[#This Row],[Discount]]/100</f>
        <v>0.2</v>
      </c>
      <c r="P3854" s="4" t="str">
        <f>IF(Table2[[#This Row],[Discount%]]=0,"No Discount",
IF(Table2[[#This Row],[Discount%]]&lt;=0.1,"Medium Discount",
IF(Table2[[#This Row],[Discount%]]&lt;=0.2,"High Discount")))</f>
        <v>High Discount</v>
      </c>
      <c r="Q3854" s="9">
        <f>(Table2[Unit_Price]*Table2[Quantity])*(Table2[Discount]/100)</f>
        <v>58401</v>
      </c>
      <c r="R3854" s="10">
        <v>233604</v>
      </c>
      <c r="S3854" s="10">
        <v>57790.84</v>
      </c>
      <c r="T3854" s="4">
        <f>Table2[Profit]/Table2[Sales]</f>
        <v>0.2473880584236571</v>
      </c>
      <c r="U3854" t="s">
        <v>20</v>
      </c>
    </row>
    <row r="3855" spans="1:21" x14ac:dyDescent="0.35">
      <c r="A3855">
        <v>14114</v>
      </c>
      <c r="B3855" s="1">
        <v>45448</v>
      </c>
      <c r="C3855" s="2">
        <f>YEAR(Table2[Order Date])</f>
        <v>2024</v>
      </c>
      <c r="D3855" s="2" t="str">
        <f>TEXT(Table2[Order Date],"mmm")</f>
        <v>Jun</v>
      </c>
      <c r="E3855" t="s">
        <v>7430</v>
      </c>
      <c r="F3855" t="s">
        <v>40</v>
      </c>
      <c r="G3855" t="s">
        <v>50</v>
      </c>
      <c r="H3855" t="str">
        <f>VLOOKUP(Table2[[#This Row],[City]], Table46[], 2, FALSE)</f>
        <v>Maharashtra</v>
      </c>
      <c r="I3855" t="s">
        <v>46</v>
      </c>
      <c r="J3855" t="s">
        <v>141</v>
      </c>
      <c r="K3855" t="s">
        <v>4938</v>
      </c>
      <c r="L3855" s="2">
        <v>5</v>
      </c>
      <c r="M3855" s="11">
        <v>32673</v>
      </c>
      <c r="N3855" s="6">
        <v>10</v>
      </c>
      <c r="O3855" s="4">
        <f>Table2[[#This Row],[Discount]]/100</f>
        <v>0.1</v>
      </c>
      <c r="P3855" s="4" t="str">
        <f>IF(Table2[[#This Row],[Discount%]]=0,"No Discount",
IF(Table2[[#This Row],[Discount%]]&lt;=0.1,"Medium Discount",
IF(Table2[[#This Row],[Discount%]]&lt;=0.2,"High Discount")))</f>
        <v>Medium Discount</v>
      </c>
      <c r="Q3855" s="9">
        <f>(Table2[Unit_Price]*Table2[Quantity])*(Table2[Discount]/100)</f>
        <v>16336.5</v>
      </c>
      <c r="R3855" s="10">
        <v>147028.5</v>
      </c>
      <c r="S3855" s="10">
        <v>35636.959999999999</v>
      </c>
      <c r="T3855" s="4">
        <f>Table2[Profit]/Table2[Sales]</f>
        <v>0.24238130702550864</v>
      </c>
      <c r="U3855" t="s">
        <v>83</v>
      </c>
    </row>
    <row r="3856" spans="1:21" x14ac:dyDescent="0.35">
      <c r="A3856">
        <v>14115</v>
      </c>
      <c r="B3856" s="1">
        <v>45260</v>
      </c>
      <c r="C3856" s="2">
        <f>YEAR(Table2[Order Date])</f>
        <v>2023</v>
      </c>
      <c r="D3856" s="2" t="str">
        <f>TEXT(Table2[Order Date],"mmm")</f>
        <v>Nov</v>
      </c>
      <c r="E3856" t="s">
        <v>7431</v>
      </c>
      <c r="F3856" t="s">
        <v>28</v>
      </c>
      <c r="G3856" t="s">
        <v>85</v>
      </c>
      <c r="H3856" t="str">
        <f>VLOOKUP(Table2[[#This Row],[City]], Table46[], 2, FALSE)</f>
        <v>Odisha</v>
      </c>
      <c r="I3856" t="s">
        <v>75</v>
      </c>
      <c r="J3856" t="s">
        <v>240</v>
      </c>
      <c r="K3856" t="s">
        <v>7432</v>
      </c>
      <c r="L3856" s="2">
        <v>3</v>
      </c>
      <c r="M3856" s="11">
        <v>2073</v>
      </c>
      <c r="N3856" s="6">
        <v>20</v>
      </c>
      <c r="O3856" s="4">
        <f>Table2[[#This Row],[Discount]]/100</f>
        <v>0.2</v>
      </c>
      <c r="P3856" s="4" t="str">
        <f>IF(Table2[[#This Row],[Discount%]]=0,"No Discount",
IF(Table2[[#This Row],[Discount%]]&lt;=0.1,"Medium Discount",
IF(Table2[[#This Row],[Discount%]]&lt;=0.2,"High Discount")))</f>
        <v>High Discount</v>
      </c>
      <c r="Q3856" s="9">
        <f>(Table2[Unit_Price]*Table2[Quantity])*(Table2[Discount]/100)</f>
        <v>1243.8000000000002</v>
      </c>
      <c r="R3856" s="10">
        <v>4975.2</v>
      </c>
      <c r="S3856" s="10">
        <v>898.96</v>
      </c>
      <c r="T3856" s="4">
        <f>Table2[Profit]/Table2[Sales]</f>
        <v>0.18068821353915421</v>
      </c>
      <c r="U3856" t="s">
        <v>83</v>
      </c>
    </row>
    <row r="3857" spans="1:21" x14ac:dyDescent="0.35">
      <c r="A3857">
        <v>14117</v>
      </c>
      <c r="B3857" s="1">
        <v>45670</v>
      </c>
      <c r="C3857" s="2">
        <f>YEAR(Table2[Order Date])</f>
        <v>2025</v>
      </c>
      <c r="D3857" s="2" t="str">
        <f>TEXT(Table2[Order Date],"mmm")</f>
        <v>Jan</v>
      </c>
      <c r="E3857" t="s">
        <v>7434</v>
      </c>
      <c r="F3857" t="s">
        <v>22</v>
      </c>
      <c r="G3857" t="s">
        <v>54</v>
      </c>
      <c r="H3857" t="str">
        <f>VLOOKUP(Table2[[#This Row],[City]], Table46[], 2, FALSE)</f>
        <v>Uttar Pradesh</v>
      </c>
      <c r="I3857" t="s">
        <v>75</v>
      </c>
      <c r="J3857" t="s">
        <v>204</v>
      </c>
      <c r="K3857" t="s">
        <v>7435</v>
      </c>
      <c r="L3857" s="2">
        <v>2</v>
      </c>
      <c r="M3857" s="11">
        <v>23065</v>
      </c>
      <c r="N3857" s="6">
        <v>10</v>
      </c>
      <c r="O3857" s="4">
        <f>Table2[[#This Row],[Discount]]/100</f>
        <v>0.1</v>
      </c>
      <c r="P3857" s="4" t="str">
        <f>IF(Table2[[#This Row],[Discount%]]=0,"No Discount",
IF(Table2[[#This Row],[Discount%]]&lt;=0.1,"Medium Discount",
IF(Table2[[#This Row],[Discount%]]&lt;=0.2,"High Discount")))</f>
        <v>Medium Discount</v>
      </c>
      <c r="Q3857" s="9">
        <f>(Table2[Unit_Price]*Table2[Quantity])*(Table2[Discount]/100)</f>
        <v>4613</v>
      </c>
      <c r="R3857" s="10">
        <v>41517</v>
      </c>
      <c r="S3857" s="10">
        <v>9030.9699999999993</v>
      </c>
      <c r="T3857" s="4">
        <f>Table2[Profit]/Table2[Sales]</f>
        <v>0.21752462846544787</v>
      </c>
      <c r="U3857" t="s">
        <v>72</v>
      </c>
    </row>
    <row r="3858" spans="1:21" x14ac:dyDescent="0.35">
      <c r="A3858">
        <v>14118</v>
      </c>
      <c r="B3858" s="1">
        <v>45415</v>
      </c>
      <c r="C3858" s="2">
        <f>YEAR(Table2[Order Date])</f>
        <v>2024</v>
      </c>
      <c r="D3858" s="2" t="str">
        <f>TEXT(Table2[Order Date],"mmm")</f>
        <v>May</v>
      </c>
      <c r="E3858" t="s">
        <v>7436</v>
      </c>
      <c r="F3858" t="s">
        <v>22</v>
      </c>
      <c r="G3858" t="s">
        <v>23</v>
      </c>
      <c r="H3858" t="str">
        <f>VLOOKUP(Table2[[#This Row],[City]], Table46[], 2, FALSE)</f>
        <v>Delhi</v>
      </c>
      <c r="I3858" t="s">
        <v>75</v>
      </c>
      <c r="J3858" t="s">
        <v>240</v>
      </c>
      <c r="K3858" t="s">
        <v>7437</v>
      </c>
      <c r="L3858" s="2">
        <v>3</v>
      </c>
      <c r="M3858" s="11">
        <v>53861</v>
      </c>
      <c r="N3858" s="6">
        <v>15</v>
      </c>
      <c r="O3858" s="4">
        <f>Table2[[#This Row],[Discount]]/100</f>
        <v>0.15</v>
      </c>
      <c r="P3858" s="4" t="str">
        <f>IF(Table2[[#This Row],[Discount%]]=0,"No Discount",
IF(Table2[[#This Row],[Discount%]]&lt;=0.1,"Medium Discount",
IF(Table2[[#This Row],[Discount%]]&lt;=0.2,"High Discount")))</f>
        <v>High Discount</v>
      </c>
      <c r="Q3858" s="9">
        <f>(Table2[Unit_Price]*Table2[Quantity])*(Table2[Discount]/100)</f>
        <v>24237.45</v>
      </c>
      <c r="R3858" s="10">
        <v>137345.54999999999</v>
      </c>
      <c r="S3858" s="10">
        <v>19064.46</v>
      </c>
      <c r="T3858" s="4">
        <f>Table2[Profit]/Table2[Sales]</f>
        <v>0.13880653577782462</v>
      </c>
      <c r="U3858" t="s">
        <v>38</v>
      </c>
    </row>
    <row r="3859" spans="1:21" x14ac:dyDescent="0.35">
      <c r="A3859">
        <v>14119</v>
      </c>
      <c r="B3859" s="1">
        <v>45492</v>
      </c>
      <c r="C3859" s="2">
        <f>YEAR(Table2[Order Date])</f>
        <v>2024</v>
      </c>
      <c r="D3859" s="2" t="str">
        <f>TEXT(Table2[Order Date],"mmm")</f>
        <v>Jul</v>
      </c>
      <c r="E3859" t="s">
        <v>7438</v>
      </c>
      <c r="F3859" t="s">
        <v>22</v>
      </c>
      <c r="G3859" t="s">
        <v>74</v>
      </c>
      <c r="H3859" t="str">
        <f>VLOOKUP(Table2[[#This Row],[City]], Table46[], 2, FALSE)</f>
        <v>Chandigarh</v>
      </c>
      <c r="I3859" t="s">
        <v>46</v>
      </c>
      <c r="J3859" t="s">
        <v>126</v>
      </c>
      <c r="K3859" t="s">
        <v>7439</v>
      </c>
      <c r="L3859" s="2">
        <v>4</v>
      </c>
      <c r="M3859" s="11">
        <v>1061</v>
      </c>
      <c r="N3859" s="6">
        <v>5</v>
      </c>
      <c r="O3859" s="4">
        <f>Table2[[#This Row],[Discount]]/100</f>
        <v>0.05</v>
      </c>
      <c r="P3859" s="4" t="str">
        <f>IF(Table2[[#This Row],[Discount%]]=0,"No Discount",
IF(Table2[[#This Row],[Discount%]]&lt;=0.1,"Medium Discount",
IF(Table2[[#This Row],[Discount%]]&lt;=0.2,"High Discount")))</f>
        <v>Medium Discount</v>
      </c>
      <c r="Q3859" s="9">
        <f>(Table2[Unit_Price]*Table2[Quantity])*(Table2[Discount]/100)</f>
        <v>212.20000000000002</v>
      </c>
      <c r="R3859" s="10">
        <v>4031.8</v>
      </c>
      <c r="S3859" s="10">
        <v>373.89</v>
      </c>
      <c r="T3859" s="4">
        <f>Table2[Profit]/Table2[Sales]</f>
        <v>9.2735254724936739E-2</v>
      </c>
      <c r="U3859" t="s">
        <v>38</v>
      </c>
    </row>
    <row r="3860" spans="1:21" x14ac:dyDescent="0.35">
      <c r="A3860">
        <v>14120</v>
      </c>
      <c r="B3860" s="1">
        <v>45205</v>
      </c>
      <c r="C3860" s="2">
        <f>YEAR(Table2[Order Date])</f>
        <v>2023</v>
      </c>
      <c r="D3860" s="2" t="str">
        <f>TEXT(Table2[Order Date],"mmm")</f>
        <v>Oct</v>
      </c>
      <c r="E3860" t="s">
        <v>7440</v>
      </c>
      <c r="F3860" t="s">
        <v>22</v>
      </c>
      <c r="G3860" t="s">
        <v>23</v>
      </c>
      <c r="H3860" t="str">
        <f>VLOOKUP(Table2[[#This Row],[City]], Table46[], 2, FALSE)</f>
        <v>Delhi</v>
      </c>
      <c r="I3860" t="s">
        <v>75</v>
      </c>
      <c r="J3860" t="s">
        <v>409</v>
      </c>
      <c r="K3860" t="s">
        <v>7441</v>
      </c>
      <c r="L3860" s="2">
        <v>4</v>
      </c>
      <c r="M3860" s="11">
        <v>65895</v>
      </c>
      <c r="N3860" s="6">
        <v>15</v>
      </c>
      <c r="O3860" s="4">
        <f>Table2[[#This Row],[Discount]]/100</f>
        <v>0.15</v>
      </c>
      <c r="P3860" s="4" t="str">
        <f>IF(Table2[[#This Row],[Discount%]]=0,"No Discount",
IF(Table2[[#This Row],[Discount%]]&lt;=0.1,"Medium Discount",
IF(Table2[[#This Row],[Discount%]]&lt;=0.2,"High Discount")))</f>
        <v>High Discount</v>
      </c>
      <c r="Q3860" s="9">
        <f>(Table2[Unit_Price]*Table2[Quantity])*(Table2[Discount]/100)</f>
        <v>39537</v>
      </c>
      <c r="R3860" s="10">
        <v>224043</v>
      </c>
      <c r="S3860" s="10">
        <v>55562.67</v>
      </c>
      <c r="T3860" s="4">
        <f>Table2[Profit]/Table2[Sales]</f>
        <v>0.24800002678057337</v>
      </c>
      <c r="U3860" t="s">
        <v>33</v>
      </c>
    </row>
    <row r="3861" spans="1:21" x14ac:dyDescent="0.35">
      <c r="A3861">
        <v>14121</v>
      </c>
      <c r="B3861" s="1">
        <v>45251</v>
      </c>
      <c r="C3861" s="2">
        <f>YEAR(Table2[Order Date])</f>
        <v>2023</v>
      </c>
      <c r="D3861" s="2" t="str">
        <f>TEXT(Table2[Order Date],"mmm")</f>
        <v>Nov</v>
      </c>
      <c r="E3861" t="s">
        <v>7442</v>
      </c>
      <c r="F3861" t="s">
        <v>28</v>
      </c>
      <c r="G3861" t="s">
        <v>85</v>
      </c>
      <c r="H3861" t="str">
        <f>VLOOKUP(Table2[[#This Row],[City]], Table46[], 2, FALSE)</f>
        <v>Odisha</v>
      </c>
      <c r="I3861" t="s">
        <v>24</v>
      </c>
      <c r="J3861" t="s">
        <v>59</v>
      </c>
      <c r="K3861" t="s">
        <v>7443</v>
      </c>
      <c r="L3861" s="2">
        <v>4</v>
      </c>
      <c r="M3861" s="11">
        <v>66959</v>
      </c>
      <c r="N3861" s="6">
        <v>5</v>
      </c>
      <c r="O3861" s="4">
        <f>Table2[[#This Row],[Discount]]/100</f>
        <v>0.05</v>
      </c>
      <c r="P3861" s="4" t="str">
        <f>IF(Table2[[#This Row],[Discount%]]=0,"No Discount",
IF(Table2[[#This Row],[Discount%]]&lt;=0.1,"Medium Discount",
IF(Table2[[#This Row],[Discount%]]&lt;=0.2,"High Discount")))</f>
        <v>Medium Discount</v>
      </c>
      <c r="Q3861" s="9">
        <f>(Table2[Unit_Price]*Table2[Quantity])*(Table2[Discount]/100)</f>
        <v>13391.800000000001</v>
      </c>
      <c r="R3861" s="10">
        <v>254444.2</v>
      </c>
      <c r="S3861" s="10">
        <v>37018.36</v>
      </c>
      <c r="T3861" s="4">
        <f>Table2[Profit]/Table2[Sales]</f>
        <v>0.14548714413612099</v>
      </c>
      <c r="U3861" t="s">
        <v>33</v>
      </c>
    </row>
    <row r="3862" spans="1:21" x14ac:dyDescent="0.35">
      <c r="A3862">
        <v>14122</v>
      </c>
      <c r="B3862" s="1">
        <v>45931</v>
      </c>
      <c r="C3862" s="2">
        <f>YEAR(Table2[Order Date])</f>
        <v>2025</v>
      </c>
      <c r="D3862" s="2" t="str">
        <f>TEXT(Table2[Order Date],"mmm")</f>
        <v>Oct</v>
      </c>
      <c r="E3862" t="s">
        <v>7444</v>
      </c>
      <c r="F3862" t="s">
        <v>40</v>
      </c>
      <c r="G3862" t="s">
        <v>103</v>
      </c>
      <c r="H3862" t="str">
        <f>VLOOKUP(Table2[[#This Row],[City]], Table46[], 2, FALSE)</f>
        <v>Gujarat</v>
      </c>
      <c r="I3862" t="s">
        <v>46</v>
      </c>
      <c r="J3862" t="s">
        <v>126</v>
      </c>
      <c r="K3862" t="s">
        <v>7445</v>
      </c>
      <c r="L3862" s="2">
        <v>3</v>
      </c>
      <c r="M3862" s="11">
        <v>30623</v>
      </c>
      <c r="N3862" s="6">
        <v>10</v>
      </c>
      <c r="O3862" s="4">
        <f>Table2[[#This Row],[Discount]]/100</f>
        <v>0.1</v>
      </c>
      <c r="P3862" s="4" t="str">
        <f>IF(Table2[[#This Row],[Discount%]]=0,"No Discount",
IF(Table2[[#This Row],[Discount%]]&lt;=0.1,"Medium Discount",
IF(Table2[[#This Row],[Discount%]]&lt;=0.2,"High Discount")))</f>
        <v>Medium Discount</v>
      </c>
      <c r="Q3862" s="9">
        <f>(Table2[Unit_Price]*Table2[Quantity])*(Table2[Discount]/100)</f>
        <v>9186.9</v>
      </c>
      <c r="R3862" s="10">
        <v>82682.100000000006</v>
      </c>
      <c r="S3862" s="10">
        <v>10027.11</v>
      </c>
      <c r="T3862" s="4">
        <f>Table2[Profit]/Table2[Sales]</f>
        <v>0.12127304458885296</v>
      </c>
      <c r="U3862" t="s">
        <v>33</v>
      </c>
    </row>
    <row r="3863" spans="1:21" x14ac:dyDescent="0.35">
      <c r="A3863">
        <v>14123</v>
      </c>
      <c r="B3863" s="1">
        <v>45876</v>
      </c>
      <c r="C3863" s="2">
        <f>YEAR(Table2[Order Date])</f>
        <v>2025</v>
      </c>
      <c r="D3863" s="2" t="str">
        <f>TEXT(Table2[Order Date],"mmm")</f>
        <v>Aug</v>
      </c>
      <c r="E3863" t="s">
        <v>7446</v>
      </c>
      <c r="F3863" t="s">
        <v>15</v>
      </c>
      <c r="G3863" t="s">
        <v>16</v>
      </c>
      <c r="H3863" t="str">
        <f>VLOOKUP(Table2[[#This Row],[City]], Table46[], 2, FALSE)</f>
        <v>Karnataka</v>
      </c>
      <c r="I3863" t="s">
        <v>42</v>
      </c>
      <c r="J3863" t="s">
        <v>188</v>
      </c>
      <c r="K3863" t="s">
        <v>6684</v>
      </c>
      <c r="L3863" s="2">
        <v>5</v>
      </c>
      <c r="M3863" s="11">
        <v>9465</v>
      </c>
      <c r="N3863" s="6">
        <v>5</v>
      </c>
      <c r="O3863" s="4">
        <f>Table2[[#This Row],[Discount]]/100</f>
        <v>0.05</v>
      </c>
      <c r="P3863" s="4" t="str">
        <f>IF(Table2[[#This Row],[Discount%]]=0,"No Discount",
IF(Table2[[#This Row],[Discount%]]&lt;=0.1,"Medium Discount",
IF(Table2[[#This Row],[Discount%]]&lt;=0.2,"High Discount")))</f>
        <v>Medium Discount</v>
      </c>
      <c r="Q3863" s="9">
        <f>(Table2[Unit_Price]*Table2[Quantity])*(Table2[Discount]/100)</f>
        <v>2366.25</v>
      </c>
      <c r="R3863" s="10">
        <v>44958.75</v>
      </c>
      <c r="S3863" s="10">
        <v>5743.24</v>
      </c>
      <c r="T3863" s="4">
        <f>Table2[Profit]/Table2[Sales]</f>
        <v>0.12774465482247616</v>
      </c>
      <c r="U3863" t="s">
        <v>33</v>
      </c>
    </row>
    <row r="3864" spans="1:21" x14ac:dyDescent="0.35">
      <c r="A3864">
        <v>14124</v>
      </c>
      <c r="B3864" s="1">
        <v>45679</v>
      </c>
      <c r="C3864" s="2">
        <f>YEAR(Table2[Order Date])</f>
        <v>2025</v>
      </c>
      <c r="D3864" s="2" t="str">
        <f>TEXT(Table2[Order Date],"mmm")</f>
        <v>Jan</v>
      </c>
      <c r="E3864" t="s">
        <v>7447</v>
      </c>
      <c r="F3864" t="s">
        <v>15</v>
      </c>
      <c r="G3864" t="s">
        <v>93</v>
      </c>
      <c r="H3864" t="str">
        <f>VLOOKUP(Table2[[#This Row],[City]], Table46[], 2, FALSE)</f>
        <v>Tamil Nadu</v>
      </c>
      <c r="I3864" t="s">
        <v>129</v>
      </c>
      <c r="J3864" t="s">
        <v>159</v>
      </c>
      <c r="K3864" t="s">
        <v>7448</v>
      </c>
      <c r="L3864" s="2">
        <v>3</v>
      </c>
      <c r="M3864" s="11">
        <v>27437</v>
      </c>
      <c r="N3864" s="6">
        <v>10</v>
      </c>
      <c r="O3864" s="4">
        <f>Table2[[#This Row],[Discount]]/100</f>
        <v>0.1</v>
      </c>
      <c r="P3864" s="4" t="str">
        <f>IF(Table2[[#This Row],[Discount%]]=0,"No Discount",
IF(Table2[[#This Row],[Discount%]]&lt;=0.1,"Medium Discount",
IF(Table2[[#This Row],[Discount%]]&lt;=0.2,"High Discount")))</f>
        <v>Medium Discount</v>
      </c>
      <c r="Q3864" s="9">
        <f>(Table2[Unit_Price]*Table2[Quantity])*(Table2[Discount]/100)</f>
        <v>8231.1</v>
      </c>
      <c r="R3864" s="10">
        <v>74079.899999999994</v>
      </c>
      <c r="S3864" s="10">
        <v>9603.83</v>
      </c>
      <c r="T3864" s="4">
        <f>Table2[Profit]/Table2[Sales]</f>
        <v>0.12964150869534113</v>
      </c>
      <c r="U3864" t="s">
        <v>72</v>
      </c>
    </row>
    <row r="3865" spans="1:21" x14ac:dyDescent="0.35">
      <c r="A3865">
        <v>14125</v>
      </c>
      <c r="B3865" s="1">
        <v>45543</v>
      </c>
      <c r="C3865" s="2">
        <f>YEAR(Table2[Order Date])</f>
        <v>2024</v>
      </c>
      <c r="D3865" s="2" t="str">
        <f>TEXT(Table2[Order Date],"mmm")</f>
        <v>Sep</v>
      </c>
      <c r="E3865" t="s">
        <v>7449</v>
      </c>
      <c r="F3865" t="s">
        <v>28</v>
      </c>
      <c r="G3865" t="s">
        <v>29</v>
      </c>
      <c r="H3865" t="str">
        <f>VLOOKUP(Table2[[#This Row],[City]], Table46[], 2, FALSE)</f>
        <v>Bihar</v>
      </c>
      <c r="I3865" t="s">
        <v>75</v>
      </c>
      <c r="J3865" t="s">
        <v>240</v>
      </c>
      <c r="K3865" t="s">
        <v>7450</v>
      </c>
      <c r="L3865" s="2">
        <v>5</v>
      </c>
      <c r="M3865" s="11">
        <v>18377</v>
      </c>
      <c r="N3865" s="6">
        <v>20</v>
      </c>
      <c r="O3865" s="4">
        <f>Table2[[#This Row],[Discount]]/100</f>
        <v>0.2</v>
      </c>
      <c r="P3865" s="4" t="str">
        <f>IF(Table2[[#This Row],[Discount%]]=0,"No Discount",
IF(Table2[[#This Row],[Discount%]]&lt;=0.1,"Medium Discount",
IF(Table2[[#This Row],[Discount%]]&lt;=0.2,"High Discount")))</f>
        <v>High Discount</v>
      </c>
      <c r="Q3865" s="9">
        <f>(Table2[Unit_Price]*Table2[Quantity])*(Table2[Discount]/100)</f>
        <v>18377</v>
      </c>
      <c r="R3865" s="10">
        <v>73508</v>
      </c>
      <c r="S3865" s="10">
        <v>17559.150000000001</v>
      </c>
      <c r="T3865" s="4">
        <f>Table2[Profit]/Table2[Sales]</f>
        <v>0.23887400010883172</v>
      </c>
      <c r="U3865" t="s">
        <v>72</v>
      </c>
    </row>
    <row r="3866" spans="1:21" x14ac:dyDescent="0.35">
      <c r="A3866">
        <v>14126</v>
      </c>
      <c r="B3866" s="1">
        <v>45455</v>
      </c>
      <c r="C3866" s="2">
        <f>YEAR(Table2[Order Date])</f>
        <v>2024</v>
      </c>
      <c r="D3866" s="2" t="str">
        <f>TEXT(Table2[Order Date],"mmm")</f>
        <v>Jun</v>
      </c>
      <c r="E3866" t="s">
        <v>7451</v>
      </c>
      <c r="F3866" t="s">
        <v>40</v>
      </c>
      <c r="G3866" t="s">
        <v>50</v>
      </c>
      <c r="H3866" t="str">
        <f>VLOOKUP(Table2[[#This Row],[City]], Table46[], 2, FALSE)</f>
        <v>Maharashtra</v>
      </c>
      <c r="I3866" t="s">
        <v>129</v>
      </c>
      <c r="J3866" t="s">
        <v>164</v>
      </c>
      <c r="K3866" t="s">
        <v>7452</v>
      </c>
      <c r="L3866" s="2">
        <v>5</v>
      </c>
      <c r="M3866" s="11">
        <v>1056</v>
      </c>
      <c r="N3866" s="6">
        <v>5</v>
      </c>
      <c r="O3866" s="4">
        <f>Table2[[#This Row],[Discount]]/100</f>
        <v>0.05</v>
      </c>
      <c r="P3866" s="4" t="str">
        <f>IF(Table2[[#This Row],[Discount%]]=0,"No Discount",
IF(Table2[[#This Row],[Discount%]]&lt;=0.1,"Medium Discount",
IF(Table2[[#This Row],[Discount%]]&lt;=0.2,"High Discount")))</f>
        <v>Medium Discount</v>
      </c>
      <c r="Q3866" s="9">
        <f>(Table2[Unit_Price]*Table2[Quantity])*(Table2[Discount]/100)</f>
        <v>264</v>
      </c>
      <c r="R3866" s="10">
        <v>5016</v>
      </c>
      <c r="S3866" s="10">
        <v>609.86</v>
      </c>
      <c r="T3866" s="4">
        <f>Table2[Profit]/Table2[Sales]</f>
        <v>0.1215829346092504</v>
      </c>
      <c r="U3866" t="s">
        <v>20</v>
      </c>
    </row>
    <row r="3867" spans="1:21" x14ac:dyDescent="0.35">
      <c r="A3867">
        <v>14127</v>
      </c>
      <c r="B3867" s="1">
        <v>45589</v>
      </c>
      <c r="C3867" s="2">
        <f>YEAR(Table2[Order Date])</f>
        <v>2024</v>
      </c>
      <c r="D3867" s="2" t="str">
        <f>TEXT(Table2[Order Date],"mmm")</f>
        <v>Oct</v>
      </c>
      <c r="E3867" t="s">
        <v>7453</v>
      </c>
      <c r="F3867" t="s">
        <v>40</v>
      </c>
      <c r="G3867" t="s">
        <v>41</v>
      </c>
      <c r="H3867" t="str">
        <f>VLOOKUP(Table2[[#This Row],[City]], Table46[], 2, FALSE)</f>
        <v>Maharashtra</v>
      </c>
      <c r="I3867" t="s">
        <v>30</v>
      </c>
      <c r="J3867" t="s">
        <v>322</v>
      </c>
      <c r="K3867" t="s">
        <v>7454</v>
      </c>
      <c r="L3867" s="2">
        <v>1</v>
      </c>
      <c r="M3867" s="11">
        <v>71294</v>
      </c>
      <c r="N3867" s="6">
        <v>20</v>
      </c>
      <c r="O3867" s="4">
        <f>Table2[[#This Row],[Discount]]/100</f>
        <v>0.2</v>
      </c>
      <c r="P3867" s="4" t="str">
        <f>IF(Table2[[#This Row],[Discount%]]=0,"No Discount",
IF(Table2[[#This Row],[Discount%]]&lt;=0.1,"Medium Discount",
IF(Table2[[#This Row],[Discount%]]&lt;=0.2,"High Discount")))</f>
        <v>High Discount</v>
      </c>
      <c r="Q3867" s="9">
        <f>(Table2[Unit_Price]*Table2[Quantity])*(Table2[Discount]/100)</f>
        <v>14258.800000000001</v>
      </c>
      <c r="R3867" s="10">
        <v>57035.199999999997</v>
      </c>
      <c r="S3867" s="10">
        <v>5297.46</v>
      </c>
      <c r="T3867" s="4">
        <f>Table2[Profit]/Table2[Sales]</f>
        <v>9.2880536931579105E-2</v>
      </c>
      <c r="U3867" t="s">
        <v>38</v>
      </c>
    </row>
    <row r="3868" spans="1:21" x14ac:dyDescent="0.35">
      <c r="A3868">
        <v>14128</v>
      </c>
      <c r="B3868" s="1">
        <v>45288</v>
      </c>
      <c r="C3868" s="2">
        <f>YEAR(Table2[Order Date])</f>
        <v>2023</v>
      </c>
      <c r="D3868" s="2" t="str">
        <f>TEXT(Table2[Order Date],"mmm")</f>
        <v>Dec</v>
      </c>
      <c r="E3868" t="s">
        <v>7455</v>
      </c>
      <c r="F3868" t="s">
        <v>15</v>
      </c>
      <c r="G3868" t="s">
        <v>16</v>
      </c>
      <c r="H3868" t="str">
        <f>VLOOKUP(Table2[[#This Row],[City]], Table46[], 2, FALSE)</f>
        <v>Karnataka</v>
      </c>
      <c r="I3868" t="s">
        <v>96</v>
      </c>
      <c r="J3868" t="s">
        <v>214</v>
      </c>
      <c r="K3868" t="s">
        <v>978</v>
      </c>
      <c r="L3868" s="2">
        <v>5</v>
      </c>
      <c r="M3868" s="11">
        <v>17924</v>
      </c>
      <c r="N3868" s="6">
        <v>15</v>
      </c>
      <c r="O3868" s="4">
        <f>Table2[[#This Row],[Discount]]/100</f>
        <v>0.15</v>
      </c>
      <c r="P3868" s="4" t="str">
        <f>IF(Table2[[#This Row],[Discount%]]=0,"No Discount",
IF(Table2[[#This Row],[Discount%]]&lt;=0.1,"Medium Discount",
IF(Table2[[#This Row],[Discount%]]&lt;=0.2,"High Discount")))</f>
        <v>High Discount</v>
      </c>
      <c r="Q3868" s="9">
        <f>(Table2[Unit_Price]*Table2[Quantity])*(Table2[Discount]/100)</f>
        <v>13443</v>
      </c>
      <c r="R3868" s="10">
        <v>76177</v>
      </c>
      <c r="S3868" s="10">
        <v>9593.59</v>
      </c>
      <c r="T3868" s="4">
        <f>Table2[Profit]/Table2[Sales]</f>
        <v>0.12593814405923048</v>
      </c>
      <c r="U3868" t="s">
        <v>38</v>
      </c>
    </row>
    <row r="3869" spans="1:21" x14ac:dyDescent="0.35">
      <c r="A3869">
        <v>14129</v>
      </c>
      <c r="B3869" s="1">
        <v>45563</v>
      </c>
      <c r="C3869" s="2">
        <f>YEAR(Table2[Order Date])</f>
        <v>2024</v>
      </c>
      <c r="D3869" s="2" t="str">
        <f>TEXT(Table2[Order Date],"mmm")</f>
        <v>Sep</v>
      </c>
      <c r="E3869" t="s">
        <v>7456</v>
      </c>
      <c r="F3869" t="s">
        <v>22</v>
      </c>
      <c r="G3869" t="s">
        <v>58</v>
      </c>
      <c r="H3869" t="str">
        <f>VLOOKUP(Table2[[#This Row],[City]], Table46[], 2, FALSE)</f>
        <v>Rajashtan</v>
      </c>
      <c r="I3869" t="s">
        <v>42</v>
      </c>
      <c r="J3869" t="s">
        <v>79</v>
      </c>
      <c r="K3869" t="s">
        <v>1027</v>
      </c>
      <c r="L3869" s="2">
        <v>1</v>
      </c>
      <c r="M3869" s="11">
        <v>46429</v>
      </c>
      <c r="N3869" s="6">
        <v>0</v>
      </c>
      <c r="O3869" s="4">
        <f>Table2[[#This Row],[Discount]]/100</f>
        <v>0</v>
      </c>
      <c r="P3869" s="4" t="str">
        <f>IF(Table2[[#This Row],[Discount%]]=0,"No Discount",
IF(Table2[[#This Row],[Discount%]]&lt;=0.1,"Medium Discount",
IF(Table2[[#This Row],[Discount%]]&lt;=0.2,"High Discount")))</f>
        <v>No Discount</v>
      </c>
      <c r="Q3869" s="9">
        <f>(Table2[Unit_Price]*Table2[Quantity])*(Table2[Discount]/100)</f>
        <v>0</v>
      </c>
      <c r="R3869" s="10">
        <v>46429</v>
      </c>
      <c r="S3869" s="10">
        <v>8711.49</v>
      </c>
      <c r="T3869" s="4">
        <f>Table2[Profit]/Table2[Sales]</f>
        <v>0.18763036033513536</v>
      </c>
      <c r="U3869" t="s">
        <v>20</v>
      </c>
    </row>
    <row r="3870" spans="1:21" x14ac:dyDescent="0.35">
      <c r="A3870">
        <v>14130</v>
      </c>
      <c r="B3870" s="1">
        <v>45394</v>
      </c>
      <c r="C3870" s="2">
        <f>YEAR(Table2[Order Date])</f>
        <v>2024</v>
      </c>
      <c r="D3870" s="2" t="str">
        <f>TEXT(Table2[Order Date],"mmm")</f>
        <v>Apr</v>
      </c>
      <c r="E3870" t="s">
        <v>7457</v>
      </c>
      <c r="F3870" t="s">
        <v>15</v>
      </c>
      <c r="G3870" t="s">
        <v>147</v>
      </c>
      <c r="H3870" t="str">
        <f>VLOOKUP(Table2[[#This Row],[City]], Table46[], 2, FALSE)</f>
        <v>Kerala</v>
      </c>
      <c r="I3870" t="s">
        <v>69</v>
      </c>
      <c r="J3870" t="s">
        <v>123</v>
      </c>
      <c r="K3870" t="s">
        <v>7458</v>
      </c>
      <c r="L3870" s="2">
        <v>1</v>
      </c>
      <c r="M3870" s="11">
        <v>29993</v>
      </c>
      <c r="N3870" s="6">
        <v>10</v>
      </c>
      <c r="O3870" s="4">
        <f>Table2[[#This Row],[Discount]]/100</f>
        <v>0.1</v>
      </c>
      <c r="P3870" s="4" t="str">
        <f>IF(Table2[[#This Row],[Discount%]]=0,"No Discount",
IF(Table2[[#This Row],[Discount%]]&lt;=0.1,"Medium Discount",
IF(Table2[[#This Row],[Discount%]]&lt;=0.2,"High Discount")))</f>
        <v>Medium Discount</v>
      </c>
      <c r="Q3870" s="9">
        <f>(Table2[Unit_Price]*Table2[Quantity])*(Table2[Discount]/100)</f>
        <v>2999.3</v>
      </c>
      <c r="R3870" s="10">
        <v>26993.7</v>
      </c>
      <c r="S3870" s="10">
        <v>3260.77</v>
      </c>
      <c r="T3870" s="4">
        <f>Table2[Profit]/Table2[Sales]</f>
        <v>0.12079744532983622</v>
      </c>
      <c r="U3870" t="s">
        <v>72</v>
      </c>
    </row>
    <row r="3871" spans="1:21" x14ac:dyDescent="0.35">
      <c r="A3871">
        <v>14131</v>
      </c>
      <c r="B3871" s="1">
        <v>45746</v>
      </c>
      <c r="C3871" s="2">
        <f>YEAR(Table2[Order Date])</f>
        <v>2025</v>
      </c>
      <c r="D3871" s="2" t="str">
        <f>TEXT(Table2[Order Date],"mmm")</f>
        <v>Mar</v>
      </c>
      <c r="E3871" t="s">
        <v>7459</v>
      </c>
      <c r="F3871" t="s">
        <v>15</v>
      </c>
      <c r="G3871" t="s">
        <v>93</v>
      </c>
      <c r="H3871" t="str">
        <f>VLOOKUP(Table2[[#This Row],[City]], Table46[], 2, FALSE)</f>
        <v>Tamil Nadu</v>
      </c>
      <c r="I3871" t="s">
        <v>46</v>
      </c>
      <c r="J3871" t="s">
        <v>126</v>
      </c>
      <c r="K3871" t="s">
        <v>4588</v>
      </c>
      <c r="L3871" s="2">
        <v>3</v>
      </c>
      <c r="M3871" s="11">
        <v>21040</v>
      </c>
      <c r="N3871" s="6">
        <v>5</v>
      </c>
      <c r="O3871" s="4">
        <f>Table2[[#This Row],[Discount]]/100</f>
        <v>0.05</v>
      </c>
      <c r="P3871" s="4" t="str">
        <f>IF(Table2[[#This Row],[Discount%]]=0,"No Discount",
IF(Table2[[#This Row],[Discount%]]&lt;=0.1,"Medium Discount",
IF(Table2[[#This Row],[Discount%]]&lt;=0.2,"High Discount")))</f>
        <v>Medium Discount</v>
      </c>
      <c r="Q3871" s="9">
        <f>(Table2[Unit_Price]*Table2[Quantity])*(Table2[Discount]/100)</f>
        <v>3156</v>
      </c>
      <c r="R3871" s="10">
        <v>59964</v>
      </c>
      <c r="S3871" s="10">
        <v>10277.19</v>
      </c>
      <c r="T3871" s="4">
        <f>Table2[Profit]/Table2[Sales]</f>
        <v>0.17138933360016009</v>
      </c>
      <c r="U3871" t="s">
        <v>83</v>
      </c>
    </row>
    <row r="3872" spans="1:21" x14ac:dyDescent="0.35">
      <c r="A3872">
        <v>14132</v>
      </c>
      <c r="B3872" s="1">
        <v>45648</v>
      </c>
      <c r="C3872" s="2">
        <f>YEAR(Table2[Order Date])</f>
        <v>2024</v>
      </c>
      <c r="D3872" s="2" t="str">
        <f>TEXT(Table2[Order Date],"mmm")</f>
        <v>Dec</v>
      </c>
      <c r="E3872" t="s">
        <v>7460</v>
      </c>
      <c r="F3872" t="s">
        <v>28</v>
      </c>
      <c r="G3872" t="s">
        <v>144</v>
      </c>
      <c r="H3872" t="str">
        <f>VLOOKUP(Table2[[#This Row],[City]], Table46[], 2, FALSE)</f>
        <v>Assam</v>
      </c>
      <c r="I3872" t="s">
        <v>75</v>
      </c>
      <c r="J3872" t="s">
        <v>204</v>
      </c>
      <c r="K3872" t="s">
        <v>7461</v>
      </c>
      <c r="L3872" s="2">
        <v>1</v>
      </c>
      <c r="M3872" s="11">
        <v>51713</v>
      </c>
      <c r="N3872" s="6">
        <v>0</v>
      </c>
      <c r="O3872" s="4">
        <f>Table2[[#This Row],[Discount]]/100</f>
        <v>0</v>
      </c>
      <c r="P3872" s="4" t="str">
        <f>IF(Table2[[#This Row],[Discount%]]=0,"No Discount",
IF(Table2[[#This Row],[Discount%]]&lt;=0.1,"Medium Discount",
IF(Table2[[#This Row],[Discount%]]&lt;=0.2,"High Discount")))</f>
        <v>No Discount</v>
      </c>
      <c r="Q3872" s="9">
        <f>(Table2[Unit_Price]*Table2[Quantity])*(Table2[Discount]/100)</f>
        <v>0</v>
      </c>
      <c r="R3872" s="10">
        <v>51713</v>
      </c>
      <c r="S3872" s="10">
        <v>6255.25</v>
      </c>
      <c r="T3872" s="4">
        <f>Table2[Profit]/Table2[Sales]</f>
        <v>0.12096088024287896</v>
      </c>
      <c r="U3872" t="s">
        <v>20</v>
      </c>
    </row>
    <row r="3873" spans="1:21" x14ac:dyDescent="0.35">
      <c r="A3873">
        <v>14133</v>
      </c>
      <c r="B3873" s="1">
        <v>45412</v>
      </c>
      <c r="C3873" s="2">
        <f>YEAR(Table2[Order Date])</f>
        <v>2024</v>
      </c>
      <c r="D3873" s="2" t="str">
        <f>TEXT(Table2[Order Date],"mmm")</f>
        <v>Apr</v>
      </c>
      <c r="E3873" t="s">
        <v>7462</v>
      </c>
      <c r="F3873" t="s">
        <v>28</v>
      </c>
      <c r="G3873" t="s">
        <v>85</v>
      </c>
      <c r="H3873" t="str">
        <f>VLOOKUP(Table2[[#This Row],[City]], Table46[], 2, FALSE)</f>
        <v>Odisha</v>
      </c>
      <c r="I3873" t="s">
        <v>75</v>
      </c>
      <c r="J3873" t="s">
        <v>307</v>
      </c>
      <c r="K3873" t="s">
        <v>7463</v>
      </c>
      <c r="L3873" s="2">
        <v>2</v>
      </c>
      <c r="M3873" s="11">
        <v>4787</v>
      </c>
      <c r="N3873" s="6">
        <v>20</v>
      </c>
      <c r="O3873" s="4">
        <f>Table2[[#This Row],[Discount]]/100</f>
        <v>0.2</v>
      </c>
      <c r="P3873" s="4" t="str">
        <f>IF(Table2[[#This Row],[Discount%]]=0,"No Discount",
IF(Table2[[#This Row],[Discount%]]&lt;=0.1,"Medium Discount",
IF(Table2[[#This Row],[Discount%]]&lt;=0.2,"High Discount")))</f>
        <v>High Discount</v>
      </c>
      <c r="Q3873" s="9">
        <f>(Table2[Unit_Price]*Table2[Quantity])*(Table2[Discount]/100)</f>
        <v>1914.8000000000002</v>
      </c>
      <c r="R3873" s="10">
        <v>7659.2</v>
      </c>
      <c r="S3873" s="10">
        <v>1716.56</v>
      </c>
      <c r="T3873" s="4">
        <f>Table2[Profit]/Table2[Sales]</f>
        <v>0.22411740129517443</v>
      </c>
      <c r="U3873" t="s">
        <v>72</v>
      </c>
    </row>
    <row r="3874" spans="1:21" x14ac:dyDescent="0.35">
      <c r="A3874">
        <v>14134</v>
      </c>
      <c r="B3874" s="1">
        <v>45892</v>
      </c>
      <c r="C3874" s="2">
        <f>YEAR(Table2[Order Date])</f>
        <v>2025</v>
      </c>
      <c r="D3874" s="2" t="str">
        <f>TEXT(Table2[Order Date],"mmm")</f>
        <v>Aug</v>
      </c>
      <c r="E3874" t="s">
        <v>7464</v>
      </c>
      <c r="F3874" t="s">
        <v>40</v>
      </c>
      <c r="G3874" t="s">
        <v>110</v>
      </c>
      <c r="H3874" t="str">
        <f>VLOOKUP(Table2[[#This Row],[City]], Table46[], 2, FALSE)</f>
        <v>Gujarat</v>
      </c>
      <c r="I3874" t="s">
        <v>17</v>
      </c>
      <c r="J3874" t="s">
        <v>100</v>
      </c>
      <c r="K3874" t="s">
        <v>7465</v>
      </c>
      <c r="L3874" s="2">
        <v>4</v>
      </c>
      <c r="M3874" s="11">
        <v>37107</v>
      </c>
      <c r="N3874" s="6">
        <v>0</v>
      </c>
      <c r="O3874" s="4">
        <f>Table2[[#This Row],[Discount]]/100</f>
        <v>0</v>
      </c>
      <c r="P3874" s="4" t="str">
        <f>IF(Table2[[#This Row],[Discount%]]=0,"No Discount",
IF(Table2[[#This Row],[Discount%]]&lt;=0.1,"Medium Discount",
IF(Table2[[#This Row],[Discount%]]&lt;=0.2,"High Discount")))</f>
        <v>No Discount</v>
      </c>
      <c r="Q3874" s="9">
        <f>(Table2[Unit_Price]*Table2[Quantity])*(Table2[Discount]/100)</f>
        <v>0</v>
      </c>
      <c r="R3874" s="10">
        <v>148428</v>
      </c>
      <c r="S3874" s="10">
        <v>30281.57</v>
      </c>
      <c r="T3874" s="4">
        <f>Table2[Profit]/Table2[Sales]</f>
        <v>0.20401521276309051</v>
      </c>
      <c r="U3874" t="s">
        <v>20</v>
      </c>
    </row>
    <row r="3875" spans="1:21" x14ac:dyDescent="0.35">
      <c r="A3875">
        <v>14135</v>
      </c>
      <c r="B3875" s="1">
        <v>45708</v>
      </c>
      <c r="C3875" s="2">
        <f>YEAR(Table2[Order Date])</f>
        <v>2025</v>
      </c>
      <c r="D3875" s="2" t="str">
        <f>TEXT(Table2[Order Date],"mmm")</f>
        <v>Feb</v>
      </c>
      <c r="E3875" t="s">
        <v>7466</v>
      </c>
      <c r="F3875" t="s">
        <v>15</v>
      </c>
      <c r="G3875" t="s">
        <v>147</v>
      </c>
      <c r="H3875" t="str">
        <f>VLOOKUP(Table2[[#This Row],[City]], Table46[], 2, FALSE)</f>
        <v>Kerala</v>
      </c>
      <c r="I3875" t="s">
        <v>46</v>
      </c>
      <c r="J3875" t="s">
        <v>209</v>
      </c>
      <c r="K3875" t="s">
        <v>7467</v>
      </c>
      <c r="L3875" s="2">
        <v>5</v>
      </c>
      <c r="M3875" s="11">
        <v>32581</v>
      </c>
      <c r="N3875" s="6">
        <v>20</v>
      </c>
      <c r="O3875" s="4">
        <f>Table2[[#This Row],[Discount]]/100</f>
        <v>0.2</v>
      </c>
      <c r="P3875" s="4" t="str">
        <f>IF(Table2[[#This Row],[Discount%]]=0,"No Discount",
IF(Table2[[#This Row],[Discount%]]&lt;=0.1,"Medium Discount",
IF(Table2[[#This Row],[Discount%]]&lt;=0.2,"High Discount")))</f>
        <v>High Discount</v>
      </c>
      <c r="Q3875" s="9">
        <f>(Table2[Unit_Price]*Table2[Quantity])*(Table2[Discount]/100)</f>
        <v>32581</v>
      </c>
      <c r="R3875" s="10">
        <v>130324</v>
      </c>
      <c r="S3875" s="10">
        <v>18179.849999999999</v>
      </c>
      <c r="T3875" s="4">
        <f>Table2[Profit]/Table2[Sales]</f>
        <v>0.13949732973205242</v>
      </c>
      <c r="U3875" t="s">
        <v>33</v>
      </c>
    </row>
    <row r="3876" spans="1:21" x14ac:dyDescent="0.35">
      <c r="A3876">
        <v>14136</v>
      </c>
      <c r="B3876" s="1">
        <v>45229</v>
      </c>
      <c r="C3876" s="2">
        <f>YEAR(Table2[Order Date])</f>
        <v>2023</v>
      </c>
      <c r="D3876" s="2" t="str">
        <f>TEXT(Table2[Order Date],"mmm")</f>
        <v>Oct</v>
      </c>
      <c r="E3876" t="s">
        <v>7468</v>
      </c>
      <c r="F3876" t="s">
        <v>22</v>
      </c>
      <c r="G3876" t="s">
        <v>167</v>
      </c>
      <c r="H3876" t="str">
        <f>VLOOKUP(Table2[[#This Row],[City]], Table46[], 2, FALSE)</f>
        <v>Punjab</v>
      </c>
      <c r="I3876" t="s">
        <v>69</v>
      </c>
      <c r="J3876" t="s">
        <v>151</v>
      </c>
      <c r="K3876" t="s">
        <v>1513</v>
      </c>
      <c r="L3876" s="2">
        <v>5</v>
      </c>
      <c r="M3876" s="11">
        <v>36765</v>
      </c>
      <c r="N3876" s="6">
        <v>5</v>
      </c>
      <c r="O3876" s="4">
        <f>Table2[[#This Row],[Discount]]/100</f>
        <v>0.05</v>
      </c>
      <c r="P3876" s="4" t="str">
        <f>IF(Table2[[#This Row],[Discount%]]=0,"No Discount",
IF(Table2[[#This Row],[Discount%]]&lt;=0.1,"Medium Discount",
IF(Table2[[#This Row],[Discount%]]&lt;=0.2,"High Discount")))</f>
        <v>Medium Discount</v>
      </c>
      <c r="Q3876" s="9">
        <f>(Table2[Unit_Price]*Table2[Quantity])*(Table2[Discount]/100)</f>
        <v>9191.25</v>
      </c>
      <c r="R3876" s="10">
        <v>174633.75</v>
      </c>
      <c r="S3876" s="10">
        <v>39512.519999999997</v>
      </c>
      <c r="T3876" s="4">
        <f>Table2[Profit]/Table2[Sales]</f>
        <v>0.22625935708303804</v>
      </c>
      <c r="U3876" t="s">
        <v>33</v>
      </c>
    </row>
    <row r="3877" spans="1:21" x14ac:dyDescent="0.35">
      <c r="A3877">
        <v>14137</v>
      </c>
      <c r="B3877" s="1">
        <v>45577</v>
      </c>
      <c r="C3877" s="2">
        <f>YEAR(Table2[Order Date])</f>
        <v>2024</v>
      </c>
      <c r="D3877" s="2" t="str">
        <f>TEXT(Table2[Order Date],"mmm")</f>
        <v>Oct</v>
      </c>
      <c r="E3877" t="s">
        <v>7469</v>
      </c>
      <c r="F3877" t="s">
        <v>22</v>
      </c>
      <c r="G3877" t="s">
        <v>167</v>
      </c>
      <c r="H3877" t="str">
        <f>VLOOKUP(Table2[[#This Row],[City]], Table46[], 2, FALSE)</f>
        <v>Punjab</v>
      </c>
      <c r="I3877" t="s">
        <v>69</v>
      </c>
      <c r="J3877" t="s">
        <v>517</v>
      </c>
      <c r="K3877" t="s">
        <v>7470</v>
      </c>
      <c r="L3877" s="2">
        <v>5</v>
      </c>
      <c r="M3877" s="11">
        <v>33468</v>
      </c>
      <c r="N3877" s="6">
        <v>0</v>
      </c>
      <c r="O3877" s="4">
        <f>Table2[[#This Row],[Discount]]/100</f>
        <v>0</v>
      </c>
      <c r="P3877" s="4" t="str">
        <f>IF(Table2[[#This Row],[Discount%]]=0,"No Discount",
IF(Table2[[#This Row],[Discount%]]&lt;=0.1,"Medium Discount",
IF(Table2[[#This Row],[Discount%]]&lt;=0.2,"High Discount")))</f>
        <v>No Discount</v>
      </c>
      <c r="Q3877" s="9">
        <f>(Table2[Unit_Price]*Table2[Quantity])*(Table2[Discount]/100)</f>
        <v>0</v>
      </c>
      <c r="R3877" s="10">
        <v>167340</v>
      </c>
      <c r="S3877" s="10">
        <v>21070.91</v>
      </c>
      <c r="T3877" s="4">
        <f>Table2[Profit]/Table2[Sales]</f>
        <v>0.1259167563045297</v>
      </c>
      <c r="U3877" t="s">
        <v>83</v>
      </c>
    </row>
    <row r="3878" spans="1:21" x14ac:dyDescent="0.35">
      <c r="A3878">
        <v>14138</v>
      </c>
      <c r="B3878" s="1">
        <v>45800</v>
      </c>
      <c r="C3878" s="2">
        <f>YEAR(Table2[Order Date])</f>
        <v>2025</v>
      </c>
      <c r="D3878" s="2" t="str">
        <f>TEXT(Table2[Order Date],"mmm")</f>
        <v>May</v>
      </c>
      <c r="E3878" t="s">
        <v>7471</v>
      </c>
      <c r="F3878" t="s">
        <v>15</v>
      </c>
      <c r="G3878" t="s">
        <v>16</v>
      </c>
      <c r="H3878" t="str">
        <f>VLOOKUP(Table2[[#This Row],[City]], Table46[], 2, FALSE)</f>
        <v>Karnataka</v>
      </c>
      <c r="I3878" t="s">
        <v>129</v>
      </c>
      <c r="J3878" t="s">
        <v>148</v>
      </c>
      <c r="K3878" t="s">
        <v>7472</v>
      </c>
      <c r="L3878" s="2">
        <v>2</v>
      </c>
      <c r="M3878" s="11">
        <v>59500</v>
      </c>
      <c r="N3878" s="6">
        <v>5</v>
      </c>
      <c r="O3878" s="4">
        <f>Table2[[#This Row],[Discount]]/100</f>
        <v>0.05</v>
      </c>
      <c r="P3878" s="4" t="str">
        <f>IF(Table2[[#This Row],[Discount%]]=0,"No Discount",
IF(Table2[[#This Row],[Discount%]]&lt;=0.1,"Medium Discount",
IF(Table2[[#This Row],[Discount%]]&lt;=0.2,"High Discount")))</f>
        <v>Medium Discount</v>
      </c>
      <c r="Q3878" s="9">
        <f>(Table2[Unit_Price]*Table2[Quantity])*(Table2[Discount]/100)</f>
        <v>5950</v>
      </c>
      <c r="R3878" s="10">
        <v>113050</v>
      </c>
      <c r="S3878" s="10">
        <v>11858.74</v>
      </c>
      <c r="T3878" s="4">
        <f>Table2[Profit]/Table2[Sales]</f>
        <v>0.10489818664307828</v>
      </c>
      <c r="U3878" t="s">
        <v>83</v>
      </c>
    </row>
    <row r="3879" spans="1:21" x14ac:dyDescent="0.35">
      <c r="A3879">
        <v>14139</v>
      </c>
      <c r="B3879" s="1">
        <v>45923</v>
      </c>
      <c r="C3879" s="2">
        <f>YEAR(Table2[Order Date])</f>
        <v>2025</v>
      </c>
      <c r="D3879" s="2" t="str">
        <f>TEXT(Table2[Order Date],"mmm")</f>
        <v>Sep</v>
      </c>
      <c r="E3879" t="s">
        <v>7473</v>
      </c>
      <c r="F3879" t="s">
        <v>28</v>
      </c>
      <c r="G3879" t="s">
        <v>85</v>
      </c>
      <c r="H3879" t="str">
        <f>VLOOKUP(Table2[[#This Row],[City]], Table46[], 2, FALSE)</f>
        <v>Odisha</v>
      </c>
      <c r="I3879" t="s">
        <v>42</v>
      </c>
      <c r="J3879" t="s">
        <v>79</v>
      </c>
      <c r="K3879" t="s">
        <v>7474</v>
      </c>
      <c r="L3879" s="2">
        <v>3</v>
      </c>
      <c r="M3879" s="11">
        <v>49280</v>
      </c>
      <c r="N3879" s="6">
        <v>0</v>
      </c>
      <c r="O3879" s="4">
        <f>Table2[[#This Row],[Discount]]/100</f>
        <v>0</v>
      </c>
      <c r="P3879" s="4" t="str">
        <f>IF(Table2[[#This Row],[Discount%]]=0,"No Discount",
IF(Table2[[#This Row],[Discount%]]&lt;=0.1,"Medium Discount",
IF(Table2[[#This Row],[Discount%]]&lt;=0.2,"High Discount")))</f>
        <v>No Discount</v>
      </c>
      <c r="Q3879" s="9">
        <f>(Table2[Unit_Price]*Table2[Quantity])*(Table2[Discount]/100)</f>
        <v>0</v>
      </c>
      <c r="R3879" s="10">
        <v>147840</v>
      </c>
      <c r="S3879" s="10">
        <v>7523.52</v>
      </c>
      <c r="T3879" s="4">
        <f>Table2[Profit]/Table2[Sales]</f>
        <v>5.0889610389610394E-2</v>
      </c>
      <c r="U3879" t="s">
        <v>33</v>
      </c>
    </row>
    <row r="3880" spans="1:21" x14ac:dyDescent="0.35">
      <c r="A3880">
        <v>14140</v>
      </c>
      <c r="B3880" s="1">
        <v>45502</v>
      </c>
      <c r="C3880" s="2">
        <f>YEAR(Table2[Order Date])</f>
        <v>2024</v>
      </c>
      <c r="D3880" s="2" t="str">
        <f>TEXT(Table2[Order Date],"mmm")</f>
        <v>Jul</v>
      </c>
      <c r="E3880" t="s">
        <v>7475</v>
      </c>
      <c r="F3880" t="s">
        <v>22</v>
      </c>
      <c r="G3880" t="s">
        <v>23</v>
      </c>
      <c r="H3880" t="str">
        <f>VLOOKUP(Table2[[#This Row],[City]], Table46[], 2, FALSE)</f>
        <v>Delhi</v>
      </c>
      <c r="I3880" t="s">
        <v>86</v>
      </c>
      <c r="J3880" t="s">
        <v>90</v>
      </c>
      <c r="K3880" t="s">
        <v>7476</v>
      </c>
      <c r="L3880" s="2">
        <v>4</v>
      </c>
      <c r="M3880" s="11">
        <v>65337</v>
      </c>
      <c r="N3880" s="6">
        <v>15</v>
      </c>
      <c r="O3880" s="4">
        <f>Table2[[#This Row],[Discount]]/100</f>
        <v>0.15</v>
      </c>
      <c r="P3880" s="4" t="str">
        <f>IF(Table2[[#This Row],[Discount%]]=0,"No Discount",
IF(Table2[[#This Row],[Discount%]]&lt;=0.1,"Medium Discount",
IF(Table2[[#This Row],[Discount%]]&lt;=0.2,"High Discount")))</f>
        <v>High Discount</v>
      </c>
      <c r="Q3880" s="9">
        <f>(Table2[Unit_Price]*Table2[Quantity])*(Table2[Discount]/100)</f>
        <v>39202.199999999997</v>
      </c>
      <c r="R3880" s="10">
        <v>222145.8</v>
      </c>
      <c r="S3880" s="10">
        <v>42293.919999999998</v>
      </c>
      <c r="T3880" s="4">
        <f>Table2[Profit]/Table2[Sales]</f>
        <v>0.19038811447256712</v>
      </c>
      <c r="U3880" t="s">
        <v>72</v>
      </c>
    </row>
    <row r="3881" spans="1:21" x14ac:dyDescent="0.35">
      <c r="A3881">
        <v>14141</v>
      </c>
      <c r="B3881" s="1">
        <v>45901</v>
      </c>
      <c r="C3881" s="2">
        <f>YEAR(Table2[Order Date])</f>
        <v>2025</v>
      </c>
      <c r="D3881" s="2" t="str">
        <f>TEXT(Table2[Order Date],"mmm")</f>
        <v>Sep</v>
      </c>
      <c r="E3881" t="s">
        <v>7477</v>
      </c>
      <c r="F3881" t="s">
        <v>22</v>
      </c>
      <c r="G3881" t="s">
        <v>74</v>
      </c>
      <c r="H3881" t="str">
        <f>VLOOKUP(Table2[[#This Row],[City]], Table46[], 2, FALSE)</f>
        <v>Chandigarh</v>
      </c>
      <c r="I3881" t="s">
        <v>129</v>
      </c>
      <c r="J3881" t="s">
        <v>164</v>
      </c>
      <c r="K3881" t="s">
        <v>329</v>
      </c>
      <c r="L3881" s="2">
        <v>5</v>
      </c>
      <c r="M3881" s="11">
        <v>62065</v>
      </c>
      <c r="N3881" s="6">
        <v>20</v>
      </c>
      <c r="O3881" s="4">
        <f>Table2[[#This Row],[Discount]]/100</f>
        <v>0.2</v>
      </c>
      <c r="P3881" s="4" t="str">
        <f>IF(Table2[[#This Row],[Discount%]]=0,"No Discount",
IF(Table2[[#This Row],[Discount%]]&lt;=0.1,"Medium Discount",
IF(Table2[[#This Row],[Discount%]]&lt;=0.2,"High Discount")))</f>
        <v>High Discount</v>
      </c>
      <c r="Q3881" s="9">
        <f>(Table2[Unit_Price]*Table2[Quantity])*(Table2[Discount]/100)</f>
        <v>62065</v>
      </c>
      <c r="R3881" s="10">
        <v>248260</v>
      </c>
      <c r="S3881" s="10">
        <v>29959.35</v>
      </c>
      <c r="T3881" s="4">
        <f>Table2[Profit]/Table2[Sales]</f>
        <v>0.120677314106179</v>
      </c>
      <c r="U3881" t="s">
        <v>72</v>
      </c>
    </row>
    <row r="3882" spans="1:21" x14ac:dyDescent="0.35">
      <c r="A3882">
        <v>14142</v>
      </c>
      <c r="B3882" s="1">
        <v>45523</v>
      </c>
      <c r="C3882" s="2">
        <f>YEAR(Table2[Order Date])</f>
        <v>2024</v>
      </c>
      <c r="D3882" s="2" t="str">
        <f>TEXT(Table2[Order Date],"mmm")</f>
        <v>Aug</v>
      </c>
      <c r="E3882" t="s">
        <v>7478</v>
      </c>
      <c r="F3882" t="s">
        <v>40</v>
      </c>
      <c r="G3882" t="s">
        <v>110</v>
      </c>
      <c r="H3882" t="str">
        <f>VLOOKUP(Table2[[#This Row],[City]], Table46[], 2, FALSE)</f>
        <v>Gujarat</v>
      </c>
      <c r="I3882" t="s">
        <v>129</v>
      </c>
      <c r="J3882" t="s">
        <v>130</v>
      </c>
      <c r="K3882" t="s">
        <v>2573</v>
      </c>
      <c r="L3882" s="2">
        <v>1</v>
      </c>
      <c r="M3882" s="11">
        <v>17378</v>
      </c>
      <c r="N3882" s="6">
        <v>5</v>
      </c>
      <c r="O3882" s="4">
        <f>Table2[[#This Row],[Discount]]/100</f>
        <v>0.05</v>
      </c>
      <c r="P3882" s="4" t="str">
        <f>IF(Table2[[#This Row],[Discount%]]=0,"No Discount",
IF(Table2[[#This Row],[Discount%]]&lt;=0.1,"Medium Discount",
IF(Table2[[#This Row],[Discount%]]&lt;=0.2,"High Discount")))</f>
        <v>Medium Discount</v>
      </c>
      <c r="Q3882" s="9">
        <f>(Table2[Unit_Price]*Table2[Quantity])*(Table2[Discount]/100)</f>
        <v>868.90000000000009</v>
      </c>
      <c r="R3882" s="10">
        <v>16509.099999999999</v>
      </c>
      <c r="S3882" s="10">
        <v>3057.67</v>
      </c>
      <c r="T3882" s="4">
        <f>Table2[Profit]/Table2[Sales]</f>
        <v>0.18521118655771668</v>
      </c>
      <c r="U3882" t="s">
        <v>33</v>
      </c>
    </row>
    <row r="3883" spans="1:21" x14ac:dyDescent="0.35">
      <c r="A3883">
        <v>14143</v>
      </c>
      <c r="B3883" s="1">
        <v>45783</v>
      </c>
      <c r="C3883" s="2">
        <f>YEAR(Table2[Order Date])</f>
        <v>2025</v>
      </c>
      <c r="D3883" s="2" t="str">
        <f>TEXT(Table2[Order Date],"mmm")</f>
        <v>May</v>
      </c>
      <c r="E3883" t="s">
        <v>7479</v>
      </c>
      <c r="F3883" t="s">
        <v>15</v>
      </c>
      <c r="G3883" t="s">
        <v>147</v>
      </c>
      <c r="H3883" t="str">
        <f>VLOOKUP(Table2[[#This Row],[City]], Table46[], 2, FALSE)</f>
        <v>Kerala</v>
      </c>
      <c r="I3883" t="s">
        <v>17</v>
      </c>
      <c r="J3883" t="s">
        <v>18</v>
      </c>
      <c r="K3883" t="s">
        <v>7480</v>
      </c>
      <c r="L3883" s="2">
        <v>5</v>
      </c>
      <c r="M3883" s="11">
        <v>13798</v>
      </c>
      <c r="N3883" s="6">
        <v>0</v>
      </c>
      <c r="O3883" s="4">
        <f>Table2[[#This Row],[Discount]]/100</f>
        <v>0</v>
      </c>
      <c r="P3883" s="4" t="str">
        <f>IF(Table2[[#This Row],[Discount%]]=0,"No Discount",
IF(Table2[[#This Row],[Discount%]]&lt;=0.1,"Medium Discount",
IF(Table2[[#This Row],[Discount%]]&lt;=0.2,"High Discount")))</f>
        <v>No Discount</v>
      </c>
      <c r="Q3883" s="9">
        <f>(Table2[Unit_Price]*Table2[Quantity])*(Table2[Discount]/100)</f>
        <v>0</v>
      </c>
      <c r="R3883" s="10">
        <v>68990</v>
      </c>
      <c r="S3883" s="10">
        <v>10149.23</v>
      </c>
      <c r="T3883" s="4">
        <f>Table2[Profit]/Table2[Sales]</f>
        <v>0.14711161037831569</v>
      </c>
      <c r="U3883" t="s">
        <v>72</v>
      </c>
    </row>
    <row r="3884" spans="1:21" x14ac:dyDescent="0.35">
      <c r="A3884">
        <v>14144</v>
      </c>
      <c r="B3884" s="1">
        <v>45800</v>
      </c>
      <c r="C3884" s="2">
        <f>YEAR(Table2[Order Date])</f>
        <v>2025</v>
      </c>
      <c r="D3884" s="2" t="str">
        <f>TEXT(Table2[Order Date],"mmm")</f>
        <v>May</v>
      </c>
      <c r="E3884" t="s">
        <v>7481</v>
      </c>
      <c r="F3884" t="s">
        <v>15</v>
      </c>
      <c r="G3884" t="s">
        <v>93</v>
      </c>
      <c r="H3884" t="str">
        <f>VLOOKUP(Table2[[#This Row],[City]], Table46[], 2, FALSE)</f>
        <v>Tamil Nadu</v>
      </c>
      <c r="I3884" t="s">
        <v>75</v>
      </c>
      <c r="J3884" t="s">
        <v>240</v>
      </c>
      <c r="K3884" t="s">
        <v>611</v>
      </c>
      <c r="L3884" s="2">
        <v>3</v>
      </c>
      <c r="M3884" s="11">
        <v>52248</v>
      </c>
      <c r="N3884" s="6">
        <v>20</v>
      </c>
      <c r="O3884" s="4">
        <f>Table2[[#This Row],[Discount]]/100</f>
        <v>0.2</v>
      </c>
      <c r="P3884" s="4" t="str">
        <f>IF(Table2[[#This Row],[Discount%]]=0,"No Discount",
IF(Table2[[#This Row],[Discount%]]&lt;=0.1,"Medium Discount",
IF(Table2[[#This Row],[Discount%]]&lt;=0.2,"High Discount")))</f>
        <v>High Discount</v>
      </c>
      <c r="Q3884" s="9">
        <f>(Table2[Unit_Price]*Table2[Quantity])*(Table2[Discount]/100)</f>
        <v>31348.800000000003</v>
      </c>
      <c r="R3884" s="10">
        <v>125395.2</v>
      </c>
      <c r="S3884" s="10">
        <v>13850.13</v>
      </c>
      <c r="T3884" s="4">
        <f>Table2[Profit]/Table2[Sales]</f>
        <v>0.11045183547695606</v>
      </c>
      <c r="U3884" t="s">
        <v>38</v>
      </c>
    </row>
    <row r="3885" spans="1:21" x14ac:dyDescent="0.35">
      <c r="A3885">
        <v>14145</v>
      </c>
      <c r="B3885" s="1">
        <v>45458</v>
      </c>
      <c r="C3885" s="2">
        <f>YEAR(Table2[Order Date])</f>
        <v>2024</v>
      </c>
      <c r="D3885" s="2" t="str">
        <f>TEXT(Table2[Order Date],"mmm")</f>
        <v>Jun</v>
      </c>
      <c r="E3885" t="s">
        <v>7482</v>
      </c>
      <c r="F3885" t="s">
        <v>15</v>
      </c>
      <c r="G3885" t="s">
        <v>93</v>
      </c>
      <c r="H3885" t="str">
        <f>VLOOKUP(Table2[[#This Row],[City]], Table46[], 2, FALSE)</f>
        <v>Tamil Nadu</v>
      </c>
      <c r="I3885" t="s">
        <v>75</v>
      </c>
      <c r="J3885" t="s">
        <v>76</v>
      </c>
      <c r="K3885" t="s">
        <v>7483</v>
      </c>
      <c r="L3885" s="2">
        <v>3</v>
      </c>
      <c r="M3885" s="11">
        <v>51589</v>
      </c>
      <c r="N3885" s="6">
        <v>15</v>
      </c>
      <c r="O3885" s="4">
        <f>Table2[[#This Row],[Discount]]/100</f>
        <v>0.15</v>
      </c>
      <c r="P3885" s="4" t="str">
        <f>IF(Table2[[#This Row],[Discount%]]=0,"No Discount",
IF(Table2[[#This Row],[Discount%]]&lt;=0.1,"Medium Discount",
IF(Table2[[#This Row],[Discount%]]&lt;=0.2,"High Discount")))</f>
        <v>High Discount</v>
      </c>
      <c r="Q3885" s="9">
        <f>(Table2[Unit_Price]*Table2[Quantity])*(Table2[Discount]/100)</f>
        <v>23215.05</v>
      </c>
      <c r="R3885" s="10">
        <v>131551.95000000001</v>
      </c>
      <c r="S3885" s="10">
        <v>32663.29</v>
      </c>
      <c r="T3885" s="4">
        <f>Table2[Profit]/Table2[Sales]</f>
        <v>0.24829194854200184</v>
      </c>
      <c r="U3885" t="s">
        <v>72</v>
      </c>
    </row>
    <row r="3886" spans="1:21" x14ac:dyDescent="0.35">
      <c r="A3886">
        <v>14146</v>
      </c>
      <c r="B3886" s="1">
        <v>45921</v>
      </c>
      <c r="C3886" s="2">
        <f>YEAR(Table2[Order Date])</f>
        <v>2025</v>
      </c>
      <c r="D3886" s="2" t="str">
        <f>TEXT(Table2[Order Date],"mmm")</f>
        <v>Sep</v>
      </c>
      <c r="E3886" t="s">
        <v>7484</v>
      </c>
      <c r="F3886" t="s">
        <v>40</v>
      </c>
      <c r="G3886" t="s">
        <v>103</v>
      </c>
      <c r="H3886" t="str">
        <f>VLOOKUP(Table2[[#This Row],[City]], Table46[], 2, FALSE)</f>
        <v>Gujarat</v>
      </c>
      <c r="I3886" t="s">
        <v>46</v>
      </c>
      <c r="J3886" t="s">
        <v>47</v>
      </c>
      <c r="K3886" t="s">
        <v>7485</v>
      </c>
      <c r="L3886" s="2">
        <v>1</v>
      </c>
      <c r="M3886" s="11">
        <v>59127</v>
      </c>
      <c r="N3886" s="6">
        <v>10</v>
      </c>
      <c r="O3886" s="4">
        <f>Table2[[#This Row],[Discount]]/100</f>
        <v>0.1</v>
      </c>
      <c r="P3886" s="4" t="str">
        <f>IF(Table2[[#This Row],[Discount%]]=0,"No Discount",
IF(Table2[[#This Row],[Discount%]]&lt;=0.1,"Medium Discount",
IF(Table2[[#This Row],[Discount%]]&lt;=0.2,"High Discount")))</f>
        <v>Medium Discount</v>
      </c>
      <c r="Q3886" s="9">
        <f>(Table2[Unit_Price]*Table2[Quantity])*(Table2[Discount]/100)</f>
        <v>5912.7000000000007</v>
      </c>
      <c r="R3886" s="10">
        <v>53214.3</v>
      </c>
      <c r="S3886" s="10">
        <v>9499.89</v>
      </c>
      <c r="T3886" s="4">
        <f>Table2[Profit]/Table2[Sales]</f>
        <v>0.1785213748935906</v>
      </c>
      <c r="U3886" t="s">
        <v>83</v>
      </c>
    </row>
    <row r="3887" spans="1:21" x14ac:dyDescent="0.35">
      <c r="A3887">
        <v>14147</v>
      </c>
      <c r="B3887" s="1">
        <v>45260</v>
      </c>
      <c r="C3887" s="2">
        <f>YEAR(Table2[Order Date])</f>
        <v>2023</v>
      </c>
      <c r="D3887" s="2" t="str">
        <f>TEXT(Table2[Order Date],"mmm")</f>
        <v>Nov</v>
      </c>
      <c r="E3887" t="s">
        <v>7486</v>
      </c>
      <c r="F3887" t="s">
        <v>40</v>
      </c>
      <c r="G3887" t="s">
        <v>62</v>
      </c>
      <c r="H3887" t="str">
        <f>VLOOKUP(Table2[[#This Row],[City]], Table46[], 2, FALSE)</f>
        <v>Goa</v>
      </c>
      <c r="I3887" t="s">
        <v>96</v>
      </c>
      <c r="J3887" t="s">
        <v>156</v>
      </c>
      <c r="K3887" t="s">
        <v>7487</v>
      </c>
      <c r="L3887" s="2">
        <v>4</v>
      </c>
      <c r="M3887" s="11">
        <v>34771</v>
      </c>
      <c r="N3887" s="6">
        <v>15</v>
      </c>
      <c r="O3887" s="4">
        <f>Table2[[#This Row],[Discount]]/100</f>
        <v>0.15</v>
      </c>
      <c r="P3887" s="4" t="str">
        <f>IF(Table2[[#This Row],[Discount%]]=0,"No Discount",
IF(Table2[[#This Row],[Discount%]]&lt;=0.1,"Medium Discount",
IF(Table2[[#This Row],[Discount%]]&lt;=0.2,"High Discount")))</f>
        <v>High Discount</v>
      </c>
      <c r="Q3887" s="9">
        <f>(Table2[Unit_Price]*Table2[Quantity])*(Table2[Discount]/100)</f>
        <v>20862.599999999999</v>
      </c>
      <c r="R3887" s="10">
        <v>118221.4</v>
      </c>
      <c r="S3887" s="10">
        <v>26006.19</v>
      </c>
      <c r="T3887" s="4">
        <f>Table2[Profit]/Table2[Sales]</f>
        <v>0.21997870097968727</v>
      </c>
      <c r="U3887" t="s">
        <v>20</v>
      </c>
    </row>
    <row r="3888" spans="1:21" x14ac:dyDescent="0.35">
      <c r="A3888">
        <v>14148</v>
      </c>
      <c r="B3888" s="1">
        <v>45717</v>
      </c>
      <c r="C3888" s="2">
        <f>YEAR(Table2[Order Date])</f>
        <v>2025</v>
      </c>
      <c r="D3888" s="2" t="str">
        <f>TEXT(Table2[Order Date],"mmm")</f>
        <v>Mar</v>
      </c>
      <c r="E3888" t="s">
        <v>7488</v>
      </c>
      <c r="F3888" t="s">
        <v>15</v>
      </c>
      <c r="G3888" t="s">
        <v>147</v>
      </c>
      <c r="H3888" t="str">
        <f>VLOOKUP(Table2[[#This Row],[City]], Table46[], 2, FALSE)</f>
        <v>Kerala</v>
      </c>
      <c r="I3888" t="s">
        <v>30</v>
      </c>
      <c r="J3888" t="s">
        <v>104</v>
      </c>
      <c r="K3888" t="s">
        <v>1511</v>
      </c>
      <c r="L3888" s="2">
        <v>1</v>
      </c>
      <c r="M3888" s="11">
        <v>35166</v>
      </c>
      <c r="N3888" s="6">
        <v>5</v>
      </c>
      <c r="O3888" s="4">
        <f>Table2[[#This Row],[Discount]]/100</f>
        <v>0.05</v>
      </c>
      <c r="P3888" s="4" t="str">
        <f>IF(Table2[[#This Row],[Discount%]]=0,"No Discount",
IF(Table2[[#This Row],[Discount%]]&lt;=0.1,"Medium Discount",
IF(Table2[[#This Row],[Discount%]]&lt;=0.2,"High Discount")))</f>
        <v>Medium Discount</v>
      </c>
      <c r="Q3888" s="9">
        <f>(Table2[Unit_Price]*Table2[Quantity])*(Table2[Discount]/100)</f>
        <v>1758.3000000000002</v>
      </c>
      <c r="R3888" s="10">
        <v>33407.699999999997</v>
      </c>
      <c r="S3888" s="10">
        <v>8346.5499999999993</v>
      </c>
      <c r="T3888" s="4">
        <f>Table2[Profit]/Table2[Sales]</f>
        <v>0.24983910894793715</v>
      </c>
      <c r="U3888" t="s">
        <v>38</v>
      </c>
    </row>
    <row r="3889" spans="1:21" x14ac:dyDescent="0.35">
      <c r="A3889">
        <v>14149</v>
      </c>
      <c r="B3889" s="1">
        <v>45588</v>
      </c>
      <c r="C3889" s="2">
        <f>YEAR(Table2[Order Date])</f>
        <v>2024</v>
      </c>
      <c r="D3889" s="2" t="str">
        <f>TEXT(Table2[Order Date],"mmm")</f>
        <v>Oct</v>
      </c>
      <c r="E3889" t="s">
        <v>7489</v>
      </c>
      <c r="F3889" t="s">
        <v>22</v>
      </c>
      <c r="G3889" t="s">
        <v>74</v>
      </c>
      <c r="H3889" t="str">
        <f>VLOOKUP(Table2[[#This Row],[City]], Table46[], 2, FALSE)</f>
        <v>Chandigarh</v>
      </c>
      <c r="I3889" t="s">
        <v>69</v>
      </c>
      <c r="J3889" t="s">
        <v>115</v>
      </c>
      <c r="K3889" t="s">
        <v>7490</v>
      </c>
      <c r="L3889" s="2">
        <v>3</v>
      </c>
      <c r="M3889" s="11">
        <v>24213</v>
      </c>
      <c r="N3889" s="6">
        <v>5</v>
      </c>
      <c r="O3889" s="4">
        <f>Table2[[#This Row],[Discount]]/100</f>
        <v>0.05</v>
      </c>
      <c r="P3889" s="4" t="str">
        <f>IF(Table2[[#This Row],[Discount%]]=0,"No Discount",
IF(Table2[[#This Row],[Discount%]]&lt;=0.1,"Medium Discount",
IF(Table2[[#This Row],[Discount%]]&lt;=0.2,"High Discount")))</f>
        <v>Medium Discount</v>
      </c>
      <c r="Q3889" s="9">
        <f>(Table2[Unit_Price]*Table2[Quantity])*(Table2[Discount]/100)</f>
        <v>3631.9500000000003</v>
      </c>
      <c r="R3889" s="10">
        <v>69007.05</v>
      </c>
      <c r="S3889" s="10">
        <v>10987.17</v>
      </c>
      <c r="T3889" s="4">
        <f>Table2[Profit]/Table2[Sales]</f>
        <v>0.15921807989183714</v>
      </c>
      <c r="U3889" t="s">
        <v>72</v>
      </c>
    </row>
    <row r="3890" spans="1:21" x14ac:dyDescent="0.35">
      <c r="A3890">
        <v>14150</v>
      </c>
      <c r="B3890" s="1">
        <v>45525</v>
      </c>
      <c r="C3890" s="2">
        <f>YEAR(Table2[Order Date])</f>
        <v>2024</v>
      </c>
      <c r="D3890" s="2" t="str">
        <f>TEXT(Table2[Order Date],"mmm")</f>
        <v>Aug</v>
      </c>
      <c r="E3890" t="s">
        <v>7491</v>
      </c>
      <c r="F3890" t="s">
        <v>15</v>
      </c>
      <c r="G3890" t="s">
        <v>68</v>
      </c>
      <c r="H3890" t="str">
        <f>VLOOKUP(Table2[[#This Row],[City]], Table46[], 2, FALSE)</f>
        <v>Telangana</v>
      </c>
      <c r="I3890" t="s">
        <v>46</v>
      </c>
      <c r="J3890" t="s">
        <v>126</v>
      </c>
      <c r="K3890" t="s">
        <v>3914</v>
      </c>
      <c r="L3890" s="2">
        <v>5</v>
      </c>
      <c r="M3890" s="11">
        <v>52049</v>
      </c>
      <c r="N3890" s="6">
        <v>10</v>
      </c>
      <c r="O3890" s="4">
        <f>Table2[[#This Row],[Discount]]/100</f>
        <v>0.1</v>
      </c>
      <c r="P3890" s="4" t="str">
        <f>IF(Table2[[#This Row],[Discount%]]=0,"No Discount",
IF(Table2[[#This Row],[Discount%]]&lt;=0.1,"Medium Discount",
IF(Table2[[#This Row],[Discount%]]&lt;=0.2,"High Discount")))</f>
        <v>Medium Discount</v>
      </c>
      <c r="Q3890" s="9">
        <f>(Table2[Unit_Price]*Table2[Quantity])*(Table2[Discount]/100)</f>
        <v>26024.5</v>
      </c>
      <c r="R3890" s="10">
        <v>234220.5</v>
      </c>
      <c r="S3890" s="10">
        <v>37646.21</v>
      </c>
      <c r="T3890" s="4">
        <f>Table2[Profit]/Table2[Sales]</f>
        <v>0.16072978240589531</v>
      </c>
      <c r="U3890" t="s">
        <v>72</v>
      </c>
    </row>
    <row r="3891" spans="1:21" x14ac:dyDescent="0.35">
      <c r="A3891">
        <v>14151</v>
      </c>
      <c r="B3891" s="1">
        <v>45459</v>
      </c>
      <c r="C3891" s="2">
        <f>YEAR(Table2[Order Date])</f>
        <v>2024</v>
      </c>
      <c r="D3891" s="2" t="str">
        <f>TEXT(Table2[Order Date],"mmm")</f>
        <v>Jun</v>
      </c>
      <c r="E3891" t="s">
        <v>7492</v>
      </c>
      <c r="F3891" t="s">
        <v>15</v>
      </c>
      <c r="G3891" t="s">
        <v>93</v>
      </c>
      <c r="H3891" t="str">
        <f>VLOOKUP(Table2[[#This Row],[City]], Table46[], 2, FALSE)</f>
        <v>Tamil Nadu</v>
      </c>
      <c r="I3891" t="s">
        <v>30</v>
      </c>
      <c r="J3891" t="s">
        <v>227</v>
      </c>
      <c r="K3891" t="s">
        <v>7493</v>
      </c>
      <c r="L3891" s="2">
        <v>4</v>
      </c>
      <c r="M3891" s="11">
        <v>49743</v>
      </c>
      <c r="N3891" s="6">
        <v>10</v>
      </c>
      <c r="O3891" s="4">
        <f>Table2[[#This Row],[Discount]]/100</f>
        <v>0.1</v>
      </c>
      <c r="P3891" s="4" t="str">
        <f>IF(Table2[[#This Row],[Discount%]]=0,"No Discount",
IF(Table2[[#This Row],[Discount%]]&lt;=0.1,"Medium Discount",
IF(Table2[[#This Row],[Discount%]]&lt;=0.2,"High Discount")))</f>
        <v>Medium Discount</v>
      </c>
      <c r="Q3891" s="9">
        <f>(Table2[Unit_Price]*Table2[Quantity])*(Table2[Discount]/100)</f>
        <v>19897.2</v>
      </c>
      <c r="R3891" s="10">
        <v>179074.8</v>
      </c>
      <c r="S3891" s="10">
        <v>22259.66</v>
      </c>
      <c r="T3891" s="4">
        <f>Table2[Profit]/Table2[Sales]</f>
        <v>0.12430369878955611</v>
      </c>
      <c r="U3891" t="s">
        <v>33</v>
      </c>
    </row>
    <row r="3892" spans="1:21" x14ac:dyDescent="0.35">
      <c r="A3892">
        <v>14153</v>
      </c>
      <c r="B3892" s="1">
        <v>45801</v>
      </c>
      <c r="C3892" s="2">
        <f>YEAR(Table2[Order Date])</f>
        <v>2025</v>
      </c>
      <c r="D3892" s="2" t="str">
        <f>TEXT(Table2[Order Date],"mmm")</f>
        <v>May</v>
      </c>
      <c r="E3892" t="s">
        <v>7495</v>
      </c>
      <c r="F3892" t="s">
        <v>28</v>
      </c>
      <c r="G3892" t="s">
        <v>29</v>
      </c>
      <c r="H3892" t="str">
        <f>VLOOKUP(Table2[[#This Row],[City]], Table46[], 2, FALSE)</f>
        <v>Bihar</v>
      </c>
      <c r="I3892" t="s">
        <v>46</v>
      </c>
      <c r="J3892" t="s">
        <v>141</v>
      </c>
      <c r="K3892" t="s">
        <v>2776</v>
      </c>
      <c r="L3892" s="2">
        <v>1</v>
      </c>
      <c r="M3892" s="11">
        <v>35614</v>
      </c>
      <c r="N3892" s="6">
        <v>5</v>
      </c>
      <c r="O3892" s="4">
        <f>Table2[[#This Row],[Discount]]/100</f>
        <v>0.05</v>
      </c>
      <c r="P3892" s="4" t="str">
        <f>IF(Table2[[#This Row],[Discount%]]=0,"No Discount",
IF(Table2[[#This Row],[Discount%]]&lt;=0.1,"Medium Discount",
IF(Table2[[#This Row],[Discount%]]&lt;=0.2,"High Discount")))</f>
        <v>Medium Discount</v>
      </c>
      <c r="Q3892" s="9">
        <f>(Table2[Unit_Price]*Table2[Quantity])*(Table2[Discount]/100)</f>
        <v>1780.7</v>
      </c>
      <c r="R3892" s="10">
        <v>33833.300000000003</v>
      </c>
      <c r="S3892" s="10">
        <v>8035.97</v>
      </c>
      <c r="T3892" s="4">
        <f>Table2[Profit]/Table2[Sales]</f>
        <v>0.23751658868629427</v>
      </c>
      <c r="U3892" t="s">
        <v>72</v>
      </c>
    </row>
    <row r="3893" spans="1:21" x14ac:dyDescent="0.35">
      <c r="A3893">
        <v>14154</v>
      </c>
      <c r="B3893" s="1">
        <v>45377</v>
      </c>
      <c r="C3893" s="2">
        <f>YEAR(Table2[Order Date])</f>
        <v>2024</v>
      </c>
      <c r="D3893" s="2" t="str">
        <f>TEXT(Table2[Order Date],"mmm")</f>
        <v>Mar</v>
      </c>
      <c r="E3893" t="s">
        <v>7496</v>
      </c>
      <c r="F3893" t="s">
        <v>15</v>
      </c>
      <c r="G3893" t="s">
        <v>93</v>
      </c>
      <c r="H3893" t="str">
        <f>VLOOKUP(Table2[[#This Row],[City]], Table46[], 2, FALSE)</f>
        <v>Tamil Nadu</v>
      </c>
      <c r="I3893" t="s">
        <v>24</v>
      </c>
      <c r="J3893" t="s">
        <v>133</v>
      </c>
      <c r="K3893" t="s">
        <v>7497</v>
      </c>
      <c r="L3893" s="2">
        <v>3</v>
      </c>
      <c r="M3893" s="11">
        <v>33589</v>
      </c>
      <c r="N3893" s="6">
        <v>5</v>
      </c>
      <c r="O3893" s="4">
        <f>Table2[[#This Row],[Discount]]/100</f>
        <v>0.05</v>
      </c>
      <c r="P3893" s="4" t="str">
        <f>IF(Table2[[#This Row],[Discount%]]=0,"No Discount",
IF(Table2[[#This Row],[Discount%]]&lt;=0.1,"Medium Discount",
IF(Table2[[#This Row],[Discount%]]&lt;=0.2,"High Discount")))</f>
        <v>Medium Discount</v>
      </c>
      <c r="Q3893" s="9">
        <f>(Table2[Unit_Price]*Table2[Quantity])*(Table2[Discount]/100)</f>
        <v>5038.3500000000004</v>
      </c>
      <c r="R3893" s="10">
        <v>95728.65</v>
      </c>
      <c r="S3893" s="10">
        <v>13023.19</v>
      </c>
      <c r="T3893" s="4">
        <f>Table2[Profit]/Table2[Sales]</f>
        <v>0.13604276253765202</v>
      </c>
      <c r="U3893" t="s">
        <v>83</v>
      </c>
    </row>
    <row r="3894" spans="1:21" x14ac:dyDescent="0.35">
      <c r="A3894">
        <v>14155</v>
      </c>
      <c r="B3894" s="1">
        <v>45510</v>
      </c>
      <c r="C3894" s="2">
        <f>YEAR(Table2[Order Date])</f>
        <v>2024</v>
      </c>
      <c r="D3894" s="2" t="str">
        <f>TEXT(Table2[Order Date],"mmm")</f>
        <v>Aug</v>
      </c>
      <c r="E3894" t="s">
        <v>7498</v>
      </c>
      <c r="F3894" t="s">
        <v>28</v>
      </c>
      <c r="G3894" t="s">
        <v>29</v>
      </c>
      <c r="H3894" t="str">
        <f>VLOOKUP(Table2[[#This Row],[City]], Table46[], 2, FALSE)</f>
        <v>Bihar</v>
      </c>
      <c r="I3894" t="s">
        <v>46</v>
      </c>
      <c r="J3894" t="s">
        <v>141</v>
      </c>
      <c r="K3894" t="s">
        <v>7499</v>
      </c>
      <c r="L3894" s="2">
        <v>5</v>
      </c>
      <c r="M3894" s="11">
        <v>12156</v>
      </c>
      <c r="N3894" s="6">
        <v>10</v>
      </c>
      <c r="O3894" s="4">
        <f>Table2[[#This Row],[Discount]]/100</f>
        <v>0.1</v>
      </c>
      <c r="P3894" s="4" t="str">
        <f>IF(Table2[[#This Row],[Discount%]]=0,"No Discount",
IF(Table2[[#This Row],[Discount%]]&lt;=0.1,"Medium Discount",
IF(Table2[[#This Row],[Discount%]]&lt;=0.2,"High Discount")))</f>
        <v>Medium Discount</v>
      </c>
      <c r="Q3894" s="9">
        <f>(Table2[Unit_Price]*Table2[Quantity])*(Table2[Discount]/100)</f>
        <v>6078</v>
      </c>
      <c r="R3894" s="10">
        <v>54702</v>
      </c>
      <c r="S3894" s="10">
        <v>3633.06</v>
      </c>
      <c r="T3894" s="4">
        <f>Table2[Profit]/Table2[Sales]</f>
        <v>6.6415487550729402E-2</v>
      </c>
      <c r="U3894" t="s">
        <v>38</v>
      </c>
    </row>
    <row r="3895" spans="1:21" x14ac:dyDescent="0.35">
      <c r="A3895">
        <v>14157</v>
      </c>
      <c r="B3895" s="1">
        <v>45826</v>
      </c>
      <c r="C3895" s="2">
        <f>YEAR(Table2[Order Date])</f>
        <v>2025</v>
      </c>
      <c r="D3895" s="2" t="str">
        <f>TEXT(Table2[Order Date],"mmm")</f>
        <v>Jun</v>
      </c>
      <c r="E3895" t="s">
        <v>7502</v>
      </c>
      <c r="F3895" t="s">
        <v>28</v>
      </c>
      <c r="G3895" t="s">
        <v>144</v>
      </c>
      <c r="H3895" t="str">
        <f>VLOOKUP(Table2[[#This Row],[City]], Table46[], 2, FALSE)</f>
        <v>Assam</v>
      </c>
      <c r="I3895" t="s">
        <v>75</v>
      </c>
      <c r="J3895" t="s">
        <v>307</v>
      </c>
      <c r="K3895" t="s">
        <v>6731</v>
      </c>
      <c r="L3895" s="2">
        <v>5</v>
      </c>
      <c r="M3895" s="11">
        <v>8962</v>
      </c>
      <c r="N3895" s="6">
        <v>0</v>
      </c>
      <c r="O3895" s="4">
        <f>Table2[[#This Row],[Discount]]/100</f>
        <v>0</v>
      </c>
      <c r="P3895" s="4" t="str">
        <f>IF(Table2[[#This Row],[Discount%]]=0,"No Discount",
IF(Table2[[#This Row],[Discount%]]&lt;=0.1,"Medium Discount",
IF(Table2[[#This Row],[Discount%]]&lt;=0.2,"High Discount")))</f>
        <v>No Discount</v>
      </c>
      <c r="Q3895" s="9">
        <f>(Table2[Unit_Price]*Table2[Quantity])*(Table2[Discount]/100)</f>
        <v>0</v>
      </c>
      <c r="R3895" s="10">
        <v>44810</v>
      </c>
      <c r="S3895" s="10">
        <v>3098.29</v>
      </c>
      <c r="T3895" s="4">
        <f>Table2[Profit]/Table2[Sales]</f>
        <v>6.9142825262218252E-2</v>
      </c>
      <c r="U3895" t="s">
        <v>38</v>
      </c>
    </row>
    <row r="3896" spans="1:21" x14ac:dyDescent="0.35">
      <c r="A3896">
        <v>14158</v>
      </c>
      <c r="B3896" s="1">
        <v>45532</v>
      </c>
      <c r="C3896" s="2">
        <f>YEAR(Table2[Order Date])</f>
        <v>2024</v>
      </c>
      <c r="D3896" s="2" t="str">
        <f>TEXT(Table2[Order Date],"mmm")</f>
        <v>Aug</v>
      </c>
      <c r="E3896" t="s">
        <v>7503</v>
      </c>
      <c r="F3896" t="s">
        <v>22</v>
      </c>
      <c r="G3896" t="s">
        <v>58</v>
      </c>
      <c r="H3896" t="str">
        <f>VLOOKUP(Table2[[#This Row],[City]], Table46[], 2, FALSE)</f>
        <v>Rajashtan</v>
      </c>
      <c r="I3896" t="s">
        <v>96</v>
      </c>
      <c r="J3896" t="s">
        <v>97</v>
      </c>
      <c r="K3896" t="s">
        <v>7504</v>
      </c>
      <c r="L3896" s="2">
        <v>4</v>
      </c>
      <c r="M3896" s="11">
        <v>67533</v>
      </c>
      <c r="N3896" s="6">
        <v>15</v>
      </c>
      <c r="O3896" s="4">
        <f>Table2[[#This Row],[Discount]]/100</f>
        <v>0.15</v>
      </c>
      <c r="P3896" s="4" t="str">
        <f>IF(Table2[[#This Row],[Discount%]]=0,"No Discount",
IF(Table2[[#This Row],[Discount%]]&lt;=0.1,"Medium Discount",
IF(Table2[[#This Row],[Discount%]]&lt;=0.2,"High Discount")))</f>
        <v>High Discount</v>
      </c>
      <c r="Q3896" s="9">
        <f>(Table2[Unit_Price]*Table2[Quantity])*(Table2[Discount]/100)</f>
        <v>40519.799999999996</v>
      </c>
      <c r="R3896" s="10">
        <v>229612.2</v>
      </c>
      <c r="S3896" s="10">
        <v>56186.79</v>
      </c>
      <c r="T3896" s="4">
        <f>Table2[Profit]/Table2[Sales]</f>
        <v>0.24470298181019998</v>
      </c>
      <c r="U3896" t="s">
        <v>20</v>
      </c>
    </row>
    <row r="3897" spans="1:21" x14ac:dyDescent="0.35">
      <c r="A3897">
        <v>14159</v>
      </c>
      <c r="B3897" s="1">
        <v>45285</v>
      </c>
      <c r="C3897" s="2">
        <f>YEAR(Table2[Order Date])</f>
        <v>2023</v>
      </c>
      <c r="D3897" s="2" t="str">
        <f>TEXT(Table2[Order Date],"mmm")</f>
        <v>Dec</v>
      </c>
      <c r="E3897" t="s">
        <v>7505</v>
      </c>
      <c r="F3897" t="s">
        <v>15</v>
      </c>
      <c r="G3897" t="s">
        <v>16</v>
      </c>
      <c r="H3897" t="str">
        <f>VLOOKUP(Table2[[#This Row],[City]], Table46[], 2, FALSE)</f>
        <v>Karnataka</v>
      </c>
      <c r="I3897" t="s">
        <v>86</v>
      </c>
      <c r="J3897" t="s">
        <v>90</v>
      </c>
      <c r="K3897" t="s">
        <v>4699</v>
      </c>
      <c r="L3897" s="2">
        <v>2</v>
      </c>
      <c r="M3897" s="11">
        <v>74898</v>
      </c>
      <c r="N3897" s="6">
        <v>5</v>
      </c>
      <c r="O3897" s="4">
        <f>Table2[[#This Row],[Discount]]/100</f>
        <v>0.05</v>
      </c>
      <c r="P3897" s="4" t="str">
        <f>IF(Table2[[#This Row],[Discount%]]=0,"No Discount",
IF(Table2[[#This Row],[Discount%]]&lt;=0.1,"Medium Discount",
IF(Table2[[#This Row],[Discount%]]&lt;=0.2,"High Discount")))</f>
        <v>Medium Discount</v>
      </c>
      <c r="Q3897" s="9">
        <f>(Table2[Unit_Price]*Table2[Quantity])*(Table2[Discount]/100)</f>
        <v>7489.8</v>
      </c>
      <c r="R3897" s="10">
        <v>142306.20000000001</v>
      </c>
      <c r="S3897" s="10">
        <v>10168.18</v>
      </c>
      <c r="T3897" s="4">
        <f>Table2[Profit]/Table2[Sales]</f>
        <v>7.145282496475909E-2</v>
      </c>
      <c r="U3897" t="s">
        <v>20</v>
      </c>
    </row>
    <row r="3898" spans="1:21" x14ac:dyDescent="0.35">
      <c r="A3898">
        <v>14160</v>
      </c>
      <c r="B3898" s="1">
        <v>45817</v>
      </c>
      <c r="C3898" s="2">
        <f>YEAR(Table2[Order Date])</f>
        <v>2025</v>
      </c>
      <c r="D3898" s="2" t="str">
        <f>TEXT(Table2[Order Date],"mmm")</f>
        <v>Jun</v>
      </c>
      <c r="E3898" t="s">
        <v>7506</v>
      </c>
      <c r="F3898" t="s">
        <v>28</v>
      </c>
      <c r="G3898" t="s">
        <v>144</v>
      </c>
      <c r="H3898" t="str">
        <f>VLOOKUP(Table2[[#This Row],[City]], Table46[], 2, FALSE)</f>
        <v>Assam</v>
      </c>
      <c r="I3898" t="s">
        <v>129</v>
      </c>
      <c r="J3898" t="s">
        <v>168</v>
      </c>
      <c r="K3898" t="s">
        <v>605</v>
      </c>
      <c r="L3898" s="2">
        <v>2</v>
      </c>
      <c r="M3898" s="11">
        <v>15165</v>
      </c>
      <c r="N3898" s="6">
        <v>20</v>
      </c>
      <c r="O3898" s="4">
        <f>Table2[[#This Row],[Discount]]/100</f>
        <v>0.2</v>
      </c>
      <c r="P3898" s="4" t="str">
        <f>IF(Table2[[#This Row],[Discount%]]=0,"No Discount",
IF(Table2[[#This Row],[Discount%]]&lt;=0.1,"Medium Discount",
IF(Table2[[#This Row],[Discount%]]&lt;=0.2,"High Discount")))</f>
        <v>High Discount</v>
      </c>
      <c r="Q3898" s="9">
        <f>(Table2[Unit_Price]*Table2[Quantity])*(Table2[Discount]/100)</f>
        <v>6066</v>
      </c>
      <c r="R3898" s="10">
        <v>24264</v>
      </c>
      <c r="S3898" s="10">
        <v>5938.85</v>
      </c>
      <c r="T3898" s="4">
        <f>Table2[Profit]/Table2[Sales]</f>
        <v>0.24475972634355425</v>
      </c>
      <c r="U3898" t="s">
        <v>83</v>
      </c>
    </row>
    <row r="3899" spans="1:21" x14ac:dyDescent="0.35">
      <c r="A3899">
        <v>14161</v>
      </c>
      <c r="B3899" s="1">
        <v>45296</v>
      </c>
      <c r="C3899" s="2">
        <f>YEAR(Table2[Order Date])</f>
        <v>2024</v>
      </c>
      <c r="D3899" s="2" t="str">
        <f>TEXT(Table2[Order Date],"mmm")</f>
        <v>Jan</v>
      </c>
      <c r="E3899" t="s">
        <v>7507</v>
      </c>
      <c r="F3899" t="s">
        <v>15</v>
      </c>
      <c r="G3899" t="s">
        <v>147</v>
      </c>
      <c r="H3899" t="str">
        <f>VLOOKUP(Table2[[#This Row],[City]], Table46[], 2, FALSE)</f>
        <v>Kerala</v>
      </c>
      <c r="I3899" t="s">
        <v>46</v>
      </c>
      <c r="J3899" t="s">
        <v>126</v>
      </c>
      <c r="K3899" t="s">
        <v>6754</v>
      </c>
      <c r="L3899" s="2">
        <v>2</v>
      </c>
      <c r="M3899" s="11">
        <v>38880</v>
      </c>
      <c r="N3899" s="6">
        <v>5</v>
      </c>
      <c r="O3899" s="4">
        <f>Table2[[#This Row],[Discount]]/100</f>
        <v>0.05</v>
      </c>
      <c r="P3899" s="4" t="str">
        <f>IF(Table2[[#This Row],[Discount%]]=0,"No Discount",
IF(Table2[[#This Row],[Discount%]]&lt;=0.1,"Medium Discount",
IF(Table2[[#This Row],[Discount%]]&lt;=0.2,"High Discount")))</f>
        <v>Medium Discount</v>
      </c>
      <c r="Q3899" s="9">
        <f>(Table2[Unit_Price]*Table2[Quantity])*(Table2[Discount]/100)</f>
        <v>3888</v>
      </c>
      <c r="R3899" s="10">
        <v>73872</v>
      </c>
      <c r="S3899" s="10">
        <v>13951.29</v>
      </c>
      <c r="T3899" s="4">
        <f>Table2[Profit]/Table2[Sales]</f>
        <v>0.18885761858349578</v>
      </c>
      <c r="U3899" t="s">
        <v>38</v>
      </c>
    </row>
    <row r="3900" spans="1:21" x14ac:dyDescent="0.35">
      <c r="A3900">
        <v>14163</v>
      </c>
      <c r="B3900" s="1">
        <v>45874</v>
      </c>
      <c r="C3900" s="2">
        <f>YEAR(Table2[Order Date])</f>
        <v>2025</v>
      </c>
      <c r="D3900" s="2" t="str">
        <f>TEXT(Table2[Order Date],"mmm")</f>
        <v>Aug</v>
      </c>
      <c r="E3900" t="s">
        <v>7509</v>
      </c>
      <c r="F3900" t="s">
        <v>22</v>
      </c>
      <c r="G3900" t="s">
        <v>58</v>
      </c>
      <c r="H3900" t="str">
        <f>VLOOKUP(Table2[[#This Row],[City]], Table46[], 2, FALSE)</f>
        <v>Rajashtan</v>
      </c>
      <c r="I3900" t="s">
        <v>24</v>
      </c>
      <c r="J3900" t="s">
        <v>59</v>
      </c>
      <c r="K3900" t="s">
        <v>7510</v>
      </c>
      <c r="L3900" s="2">
        <v>1</v>
      </c>
      <c r="M3900" s="11">
        <v>24904</v>
      </c>
      <c r="N3900" s="6">
        <v>5</v>
      </c>
      <c r="O3900" s="4">
        <f>Table2[[#This Row],[Discount]]/100</f>
        <v>0.05</v>
      </c>
      <c r="P3900" s="4" t="str">
        <f>IF(Table2[[#This Row],[Discount%]]=0,"No Discount",
IF(Table2[[#This Row],[Discount%]]&lt;=0.1,"Medium Discount",
IF(Table2[[#This Row],[Discount%]]&lt;=0.2,"High Discount")))</f>
        <v>Medium Discount</v>
      </c>
      <c r="Q3900" s="9">
        <f>(Table2[Unit_Price]*Table2[Quantity])*(Table2[Discount]/100)</f>
        <v>1245.2</v>
      </c>
      <c r="R3900" s="10">
        <v>23658.799999999999</v>
      </c>
      <c r="S3900" s="10">
        <v>2127.44</v>
      </c>
      <c r="T3900" s="4">
        <f>Table2[Profit]/Table2[Sales]</f>
        <v>8.9921720459194887E-2</v>
      </c>
      <c r="U3900" t="s">
        <v>20</v>
      </c>
    </row>
    <row r="3901" spans="1:21" x14ac:dyDescent="0.35">
      <c r="A3901">
        <v>14164</v>
      </c>
      <c r="B3901" s="1">
        <v>45413</v>
      </c>
      <c r="C3901" s="2">
        <f>YEAR(Table2[Order Date])</f>
        <v>2024</v>
      </c>
      <c r="D3901" s="2" t="str">
        <f>TEXT(Table2[Order Date],"mmm")</f>
        <v>May</v>
      </c>
      <c r="E3901" t="s">
        <v>7511</v>
      </c>
      <c r="F3901" t="s">
        <v>22</v>
      </c>
      <c r="G3901" t="s">
        <v>58</v>
      </c>
      <c r="H3901" t="str">
        <f>VLOOKUP(Table2[[#This Row],[City]], Table46[], 2, FALSE)</f>
        <v>Rajashtan</v>
      </c>
      <c r="I3901" t="s">
        <v>17</v>
      </c>
      <c r="J3901" t="s">
        <v>111</v>
      </c>
      <c r="K3901" t="s">
        <v>7512</v>
      </c>
      <c r="L3901" s="2">
        <v>4</v>
      </c>
      <c r="M3901" s="11">
        <v>12589</v>
      </c>
      <c r="N3901" s="6">
        <v>20</v>
      </c>
      <c r="O3901" s="4">
        <f>Table2[[#This Row],[Discount]]/100</f>
        <v>0.2</v>
      </c>
      <c r="P3901" s="4" t="str">
        <f>IF(Table2[[#This Row],[Discount%]]=0,"No Discount",
IF(Table2[[#This Row],[Discount%]]&lt;=0.1,"Medium Discount",
IF(Table2[[#This Row],[Discount%]]&lt;=0.2,"High Discount")))</f>
        <v>High Discount</v>
      </c>
      <c r="Q3901" s="9">
        <f>(Table2[Unit_Price]*Table2[Quantity])*(Table2[Discount]/100)</f>
        <v>10071.200000000001</v>
      </c>
      <c r="R3901" s="10">
        <v>40284.800000000003</v>
      </c>
      <c r="S3901" s="10">
        <v>4654.18</v>
      </c>
      <c r="T3901" s="4">
        <f>Table2[Profit]/Table2[Sales]</f>
        <v>0.11553191278099928</v>
      </c>
      <c r="U3901" t="s">
        <v>20</v>
      </c>
    </row>
    <row r="3902" spans="1:21" x14ac:dyDescent="0.35">
      <c r="A3902">
        <v>14165</v>
      </c>
      <c r="B3902" s="1">
        <v>45613</v>
      </c>
      <c r="C3902" s="2">
        <f>YEAR(Table2[Order Date])</f>
        <v>2024</v>
      </c>
      <c r="D3902" s="2" t="str">
        <f>TEXT(Table2[Order Date],"mmm")</f>
        <v>Nov</v>
      </c>
      <c r="E3902" t="s">
        <v>7513</v>
      </c>
      <c r="F3902" t="s">
        <v>22</v>
      </c>
      <c r="G3902" t="s">
        <v>58</v>
      </c>
      <c r="H3902" t="str">
        <f>VLOOKUP(Table2[[#This Row],[City]], Table46[], 2, FALSE)</f>
        <v>Rajashtan</v>
      </c>
      <c r="I3902" t="s">
        <v>96</v>
      </c>
      <c r="J3902" t="s">
        <v>183</v>
      </c>
      <c r="K3902" t="s">
        <v>440</v>
      </c>
      <c r="L3902" s="2">
        <v>2</v>
      </c>
      <c r="M3902" s="11">
        <v>29344</v>
      </c>
      <c r="N3902" s="6">
        <v>0</v>
      </c>
      <c r="O3902" s="4">
        <f>Table2[[#This Row],[Discount]]/100</f>
        <v>0</v>
      </c>
      <c r="P3902" s="4" t="str">
        <f>IF(Table2[[#This Row],[Discount%]]=0,"No Discount",
IF(Table2[[#This Row],[Discount%]]&lt;=0.1,"Medium Discount",
IF(Table2[[#This Row],[Discount%]]&lt;=0.2,"High Discount")))</f>
        <v>No Discount</v>
      </c>
      <c r="Q3902" s="9">
        <f>(Table2[Unit_Price]*Table2[Quantity])*(Table2[Discount]/100)</f>
        <v>0</v>
      </c>
      <c r="R3902" s="10">
        <v>58688</v>
      </c>
      <c r="S3902" s="10">
        <v>4597.42</v>
      </c>
      <c r="T3902" s="4">
        <f>Table2[Profit]/Table2[Sales]</f>
        <v>7.8336627589967289E-2</v>
      </c>
      <c r="U3902" t="s">
        <v>72</v>
      </c>
    </row>
    <row r="3903" spans="1:21" x14ac:dyDescent="0.35">
      <c r="A3903">
        <v>14166</v>
      </c>
      <c r="B3903" s="1">
        <v>45312</v>
      </c>
      <c r="C3903" s="2">
        <f>YEAR(Table2[Order Date])</f>
        <v>2024</v>
      </c>
      <c r="D3903" s="2" t="str">
        <f>TEXT(Table2[Order Date],"mmm")</f>
        <v>Jan</v>
      </c>
      <c r="E3903" t="s">
        <v>7514</v>
      </c>
      <c r="F3903" t="s">
        <v>22</v>
      </c>
      <c r="G3903" t="s">
        <v>54</v>
      </c>
      <c r="H3903" t="str">
        <f>VLOOKUP(Table2[[#This Row],[City]], Table46[], 2, FALSE)</f>
        <v>Uttar Pradesh</v>
      </c>
      <c r="I3903" t="s">
        <v>69</v>
      </c>
      <c r="J3903" t="s">
        <v>70</v>
      </c>
      <c r="K3903" t="s">
        <v>7515</v>
      </c>
      <c r="L3903" s="2">
        <v>1</v>
      </c>
      <c r="M3903" s="11">
        <v>9083</v>
      </c>
      <c r="N3903" s="6">
        <v>15</v>
      </c>
      <c r="O3903" s="4">
        <f>Table2[[#This Row],[Discount]]/100</f>
        <v>0.15</v>
      </c>
      <c r="P3903" s="4" t="str">
        <f>IF(Table2[[#This Row],[Discount%]]=0,"No Discount",
IF(Table2[[#This Row],[Discount%]]&lt;=0.1,"Medium Discount",
IF(Table2[[#This Row],[Discount%]]&lt;=0.2,"High Discount")))</f>
        <v>High Discount</v>
      </c>
      <c r="Q3903" s="9">
        <f>(Table2[Unit_Price]*Table2[Quantity])*(Table2[Discount]/100)</f>
        <v>1362.45</v>
      </c>
      <c r="R3903" s="10">
        <v>7720.55</v>
      </c>
      <c r="S3903" s="10">
        <v>1853.99</v>
      </c>
      <c r="T3903" s="4">
        <f>Table2[Profit]/Table2[Sales]</f>
        <v>0.24013703686913496</v>
      </c>
      <c r="U3903" t="s">
        <v>20</v>
      </c>
    </row>
    <row r="3904" spans="1:21" x14ac:dyDescent="0.35">
      <c r="A3904">
        <v>14167</v>
      </c>
      <c r="B3904" s="1">
        <v>45268</v>
      </c>
      <c r="C3904" s="2">
        <f>YEAR(Table2[Order Date])</f>
        <v>2023</v>
      </c>
      <c r="D3904" s="2" t="str">
        <f>TEXT(Table2[Order Date],"mmm")</f>
        <v>Dec</v>
      </c>
      <c r="E3904" t="s">
        <v>7516</v>
      </c>
      <c r="F3904" t="s">
        <v>22</v>
      </c>
      <c r="G3904" t="s">
        <v>58</v>
      </c>
      <c r="H3904" t="str">
        <f>VLOOKUP(Table2[[#This Row],[City]], Table46[], 2, FALSE)</f>
        <v>Rajashtan</v>
      </c>
      <c r="I3904" t="s">
        <v>42</v>
      </c>
      <c r="J3904" t="s">
        <v>188</v>
      </c>
      <c r="K3904" t="s">
        <v>7517</v>
      </c>
      <c r="L3904" s="2">
        <v>1</v>
      </c>
      <c r="M3904" s="11">
        <v>79625</v>
      </c>
      <c r="N3904" s="6">
        <v>0</v>
      </c>
      <c r="O3904" s="4">
        <f>Table2[[#This Row],[Discount]]/100</f>
        <v>0</v>
      </c>
      <c r="P3904" s="4" t="str">
        <f>IF(Table2[[#This Row],[Discount%]]=0,"No Discount",
IF(Table2[[#This Row],[Discount%]]&lt;=0.1,"Medium Discount",
IF(Table2[[#This Row],[Discount%]]&lt;=0.2,"High Discount")))</f>
        <v>No Discount</v>
      </c>
      <c r="Q3904" s="9">
        <f>(Table2[Unit_Price]*Table2[Quantity])*(Table2[Discount]/100)</f>
        <v>0</v>
      </c>
      <c r="R3904" s="10">
        <v>79625</v>
      </c>
      <c r="S3904" s="10">
        <v>4506.8999999999996</v>
      </c>
      <c r="T3904" s="4">
        <f>Table2[Profit]/Table2[Sales]</f>
        <v>5.6601569858712709E-2</v>
      </c>
      <c r="U3904" t="s">
        <v>72</v>
      </c>
    </row>
    <row r="3905" spans="1:21" x14ac:dyDescent="0.35">
      <c r="A3905">
        <v>14168</v>
      </c>
      <c r="B3905" s="1">
        <v>45482</v>
      </c>
      <c r="C3905" s="2">
        <f>YEAR(Table2[Order Date])</f>
        <v>2024</v>
      </c>
      <c r="D3905" s="2" t="str">
        <f>TEXT(Table2[Order Date],"mmm")</f>
        <v>Jul</v>
      </c>
      <c r="E3905" t="s">
        <v>7518</v>
      </c>
      <c r="F3905" t="s">
        <v>40</v>
      </c>
      <c r="G3905" t="s">
        <v>41</v>
      </c>
      <c r="H3905" t="str">
        <f>VLOOKUP(Table2[[#This Row],[City]], Table46[], 2, FALSE)</f>
        <v>Maharashtra</v>
      </c>
      <c r="I3905" t="s">
        <v>96</v>
      </c>
      <c r="J3905" t="s">
        <v>156</v>
      </c>
      <c r="K3905" t="s">
        <v>7519</v>
      </c>
      <c r="L3905" s="2">
        <v>5</v>
      </c>
      <c r="M3905" s="11">
        <v>15766</v>
      </c>
      <c r="N3905" s="6">
        <v>20</v>
      </c>
      <c r="O3905" s="4">
        <f>Table2[[#This Row],[Discount]]/100</f>
        <v>0.2</v>
      </c>
      <c r="P3905" s="4" t="str">
        <f>IF(Table2[[#This Row],[Discount%]]=0,"No Discount",
IF(Table2[[#This Row],[Discount%]]&lt;=0.1,"Medium Discount",
IF(Table2[[#This Row],[Discount%]]&lt;=0.2,"High Discount")))</f>
        <v>High Discount</v>
      </c>
      <c r="Q3905" s="9">
        <f>(Table2[Unit_Price]*Table2[Quantity])*(Table2[Discount]/100)</f>
        <v>15766</v>
      </c>
      <c r="R3905" s="10">
        <v>63064</v>
      </c>
      <c r="S3905" s="10">
        <v>11775.01</v>
      </c>
      <c r="T3905" s="4">
        <f>Table2[Profit]/Table2[Sales]</f>
        <v>0.18671524165926678</v>
      </c>
      <c r="U3905" t="s">
        <v>83</v>
      </c>
    </row>
    <row r="3906" spans="1:21" x14ac:dyDescent="0.35">
      <c r="A3906">
        <v>14169</v>
      </c>
      <c r="B3906" s="1">
        <v>45895</v>
      </c>
      <c r="C3906" s="2">
        <f>YEAR(Table2[Order Date])</f>
        <v>2025</v>
      </c>
      <c r="D3906" s="2" t="str">
        <f>TEXT(Table2[Order Date],"mmm")</f>
        <v>Aug</v>
      </c>
      <c r="E3906" t="s">
        <v>7520</v>
      </c>
      <c r="F3906" t="s">
        <v>40</v>
      </c>
      <c r="G3906" t="s">
        <v>62</v>
      </c>
      <c r="H3906" t="str">
        <f>VLOOKUP(Table2[[#This Row],[City]], Table46[], 2, FALSE)</f>
        <v>Goa</v>
      </c>
      <c r="I3906" t="s">
        <v>42</v>
      </c>
      <c r="J3906" t="s">
        <v>79</v>
      </c>
      <c r="K3906" t="s">
        <v>2926</v>
      </c>
      <c r="L3906" s="2">
        <v>1</v>
      </c>
      <c r="M3906" s="11">
        <v>29337</v>
      </c>
      <c r="N3906" s="6">
        <v>20</v>
      </c>
      <c r="O3906" s="4">
        <f>Table2[[#This Row],[Discount]]/100</f>
        <v>0.2</v>
      </c>
      <c r="P3906" s="4" t="str">
        <f>IF(Table2[[#This Row],[Discount%]]=0,"No Discount",
IF(Table2[[#This Row],[Discount%]]&lt;=0.1,"Medium Discount",
IF(Table2[[#This Row],[Discount%]]&lt;=0.2,"High Discount")))</f>
        <v>High Discount</v>
      </c>
      <c r="Q3906" s="9">
        <f>(Table2[Unit_Price]*Table2[Quantity])*(Table2[Discount]/100)</f>
        <v>5867.4000000000005</v>
      </c>
      <c r="R3906" s="10">
        <v>23469.599999999999</v>
      </c>
      <c r="S3906" s="10">
        <v>5250.97</v>
      </c>
      <c r="T3906" s="4">
        <f>Table2[Profit]/Table2[Sales]</f>
        <v>0.22373495926645534</v>
      </c>
      <c r="U3906" t="s">
        <v>83</v>
      </c>
    </row>
    <row r="3907" spans="1:21" x14ac:dyDescent="0.35">
      <c r="A3907">
        <v>14170</v>
      </c>
      <c r="B3907" s="1">
        <v>45419</v>
      </c>
      <c r="C3907" s="2">
        <f>YEAR(Table2[Order Date])</f>
        <v>2024</v>
      </c>
      <c r="D3907" s="2" t="str">
        <f>TEXT(Table2[Order Date],"mmm")</f>
        <v>May</v>
      </c>
      <c r="E3907" t="s">
        <v>7521</v>
      </c>
      <c r="F3907" t="s">
        <v>28</v>
      </c>
      <c r="G3907" t="s">
        <v>114</v>
      </c>
      <c r="H3907" t="str">
        <f>VLOOKUP(Table2[[#This Row],[City]], Table46[], 2, FALSE)</f>
        <v>Jharkhand</v>
      </c>
      <c r="I3907" t="s">
        <v>96</v>
      </c>
      <c r="J3907" t="s">
        <v>183</v>
      </c>
      <c r="K3907" t="s">
        <v>7522</v>
      </c>
      <c r="L3907" s="2">
        <v>1</v>
      </c>
      <c r="M3907" s="11">
        <v>72627</v>
      </c>
      <c r="N3907" s="6">
        <v>10</v>
      </c>
      <c r="O3907" s="4">
        <f>Table2[[#This Row],[Discount]]/100</f>
        <v>0.1</v>
      </c>
      <c r="P3907" s="4" t="str">
        <f>IF(Table2[[#This Row],[Discount%]]=0,"No Discount",
IF(Table2[[#This Row],[Discount%]]&lt;=0.1,"Medium Discount",
IF(Table2[[#This Row],[Discount%]]&lt;=0.2,"High Discount")))</f>
        <v>Medium Discount</v>
      </c>
      <c r="Q3907" s="9">
        <f>(Table2[Unit_Price]*Table2[Quantity])*(Table2[Discount]/100)</f>
        <v>7262.7000000000007</v>
      </c>
      <c r="R3907" s="10">
        <v>65364.3</v>
      </c>
      <c r="S3907" s="10">
        <v>11782.64</v>
      </c>
      <c r="T3907" s="4">
        <f>Table2[Profit]/Table2[Sales]</f>
        <v>0.18026109053412948</v>
      </c>
      <c r="U3907" t="s">
        <v>38</v>
      </c>
    </row>
    <row r="3908" spans="1:21" x14ac:dyDescent="0.35">
      <c r="A3908">
        <v>14171</v>
      </c>
      <c r="B3908" s="1">
        <v>45900</v>
      </c>
      <c r="C3908" s="2">
        <f>YEAR(Table2[Order Date])</f>
        <v>2025</v>
      </c>
      <c r="D3908" s="2" t="str">
        <f>TEXT(Table2[Order Date],"mmm")</f>
        <v>Aug</v>
      </c>
      <c r="E3908" t="s">
        <v>7523</v>
      </c>
      <c r="F3908" t="s">
        <v>15</v>
      </c>
      <c r="G3908" t="s">
        <v>147</v>
      </c>
      <c r="H3908" t="str">
        <f>VLOOKUP(Table2[[#This Row],[City]], Table46[], 2, FALSE)</f>
        <v>Kerala</v>
      </c>
      <c r="I3908" t="s">
        <v>30</v>
      </c>
      <c r="J3908" t="s">
        <v>322</v>
      </c>
      <c r="K3908" t="s">
        <v>405</v>
      </c>
      <c r="L3908" s="2">
        <v>4</v>
      </c>
      <c r="M3908" s="11">
        <v>21963</v>
      </c>
      <c r="N3908" s="6">
        <v>10</v>
      </c>
      <c r="O3908" s="4">
        <f>Table2[[#This Row],[Discount]]/100</f>
        <v>0.1</v>
      </c>
      <c r="P3908" s="4" t="str">
        <f>IF(Table2[[#This Row],[Discount%]]=0,"No Discount",
IF(Table2[[#This Row],[Discount%]]&lt;=0.1,"Medium Discount",
IF(Table2[[#This Row],[Discount%]]&lt;=0.2,"High Discount")))</f>
        <v>Medium Discount</v>
      </c>
      <c r="Q3908" s="9">
        <f>(Table2[Unit_Price]*Table2[Quantity])*(Table2[Discount]/100)</f>
        <v>8785.2000000000007</v>
      </c>
      <c r="R3908" s="10">
        <v>79066.8</v>
      </c>
      <c r="S3908" s="10">
        <v>5245.91</v>
      </c>
      <c r="T3908" s="4">
        <f>Table2[Profit]/Table2[Sales]</f>
        <v>6.6347822347685756E-2</v>
      </c>
      <c r="U3908" t="s">
        <v>33</v>
      </c>
    </row>
    <row r="3909" spans="1:21" x14ac:dyDescent="0.35">
      <c r="A3909">
        <v>14172</v>
      </c>
      <c r="B3909" s="1">
        <v>45437</v>
      </c>
      <c r="C3909" s="2">
        <f>YEAR(Table2[Order Date])</f>
        <v>2024</v>
      </c>
      <c r="D3909" s="2" t="str">
        <f>TEXT(Table2[Order Date],"mmm")</f>
        <v>May</v>
      </c>
      <c r="E3909" t="s">
        <v>7524</v>
      </c>
      <c r="F3909" t="s">
        <v>15</v>
      </c>
      <c r="G3909" t="s">
        <v>68</v>
      </c>
      <c r="H3909" t="str">
        <f>VLOOKUP(Table2[[#This Row],[City]], Table46[], 2, FALSE)</f>
        <v>Telangana</v>
      </c>
      <c r="I3909" t="s">
        <v>96</v>
      </c>
      <c r="J3909" t="s">
        <v>183</v>
      </c>
      <c r="K3909" t="s">
        <v>1886</v>
      </c>
      <c r="L3909" s="2">
        <v>2</v>
      </c>
      <c r="M3909" s="11">
        <v>64873</v>
      </c>
      <c r="N3909" s="6">
        <v>0</v>
      </c>
      <c r="O3909" s="4">
        <f>Table2[[#This Row],[Discount]]/100</f>
        <v>0</v>
      </c>
      <c r="P3909" s="4" t="str">
        <f>IF(Table2[[#This Row],[Discount%]]=0,"No Discount",
IF(Table2[[#This Row],[Discount%]]&lt;=0.1,"Medium Discount",
IF(Table2[[#This Row],[Discount%]]&lt;=0.2,"High Discount")))</f>
        <v>No Discount</v>
      </c>
      <c r="Q3909" s="9">
        <f>(Table2[Unit_Price]*Table2[Quantity])*(Table2[Discount]/100)</f>
        <v>0</v>
      </c>
      <c r="R3909" s="10">
        <v>129746</v>
      </c>
      <c r="S3909" s="10">
        <v>22510.46</v>
      </c>
      <c r="T3909" s="4">
        <f>Table2[Profit]/Table2[Sales]</f>
        <v>0.17349636983028377</v>
      </c>
      <c r="U3909" t="s">
        <v>83</v>
      </c>
    </row>
    <row r="3910" spans="1:21" x14ac:dyDescent="0.35">
      <c r="A3910">
        <v>14173</v>
      </c>
      <c r="B3910" s="1">
        <v>45821</v>
      </c>
      <c r="C3910" s="2">
        <f>YEAR(Table2[Order Date])</f>
        <v>2025</v>
      </c>
      <c r="D3910" s="2" t="str">
        <f>TEXT(Table2[Order Date],"mmm")</f>
        <v>Jun</v>
      </c>
      <c r="E3910" t="s">
        <v>7525</v>
      </c>
      <c r="F3910" t="s">
        <v>22</v>
      </c>
      <c r="G3910" t="s">
        <v>74</v>
      </c>
      <c r="H3910" t="str">
        <f>VLOOKUP(Table2[[#This Row],[City]], Table46[], 2, FALSE)</f>
        <v>Chandigarh</v>
      </c>
      <c r="I3910" t="s">
        <v>75</v>
      </c>
      <c r="J3910" t="s">
        <v>409</v>
      </c>
      <c r="K3910" t="s">
        <v>7526</v>
      </c>
      <c r="L3910" s="2">
        <v>5</v>
      </c>
      <c r="M3910" s="11">
        <v>9075</v>
      </c>
      <c r="N3910" s="6">
        <v>10</v>
      </c>
      <c r="O3910" s="4">
        <f>Table2[[#This Row],[Discount]]/100</f>
        <v>0.1</v>
      </c>
      <c r="P3910" s="4" t="str">
        <f>IF(Table2[[#This Row],[Discount%]]=0,"No Discount",
IF(Table2[[#This Row],[Discount%]]&lt;=0.1,"Medium Discount",
IF(Table2[[#This Row],[Discount%]]&lt;=0.2,"High Discount")))</f>
        <v>Medium Discount</v>
      </c>
      <c r="Q3910" s="9">
        <f>(Table2[Unit_Price]*Table2[Quantity])*(Table2[Discount]/100)</f>
        <v>4537.5</v>
      </c>
      <c r="R3910" s="10">
        <v>40837.5</v>
      </c>
      <c r="S3910" s="10">
        <v>3607.38</v>
      </c>
      <c r="T3910" s="4">
        <f>Table2[Profit]/Table2[Sales]</f>
        <v>8.8334986225895321E-2</v>
      </c>
      <c r="U3910" t="s">
        <v>33</v>
      </c>
    </row>
    <row r="3911" spans="1:21" x14ac:dyDescent="0.35">
      <c r="A3911">
        <v>14174</v>
      </c>
      <c r="B3911" s="1">
        <v>45894</v>
      </c>
      <c r="C3911" s="2">
        <f>YEAR(Table2[Order Date])</f>
        <v>2025</v>
      </c>
      <c r="D3911" s="2" t="str">
        <f>TEXT(Table2[Order Date],"mmm")</f>
        <v>Aug</v>
      </c>
      <c r="E3911" t="s">
        <v>7527</v>
      </c>
      <c r="F3911" t="s">
        <v>40</v>
      </c>
      <c r="G3911" t="s">
        <v>41</v>
      </c>
      <c r="H3911" t="str">
        <f>VLOOKUP(Table2[[#This Row],[City]], Table46[], 2, FALSE)</f>
        <v>Maharashtra</v>
      </c>
      <c r="I3911" t="s">
        <v>17</v>
      </c>
      <c r="J3911" t="s">
        <v>55</v>
      </c>
      <c r="K3911" t="s">
        <v>7528</v>
      </c>
      <c r="L3911" s="2">
        <v>3</v>
      </c>
      <c r="M3911" s="11">
        <v>15699</v>
      </c>
      <c r="N3911" s="6">
        <v>5</v>
      </c>
      <c r="O3911" s="4">
        <f>Table2[[#This Row],[Discount]]/100</f>
        <v>0.05</v>
      </c>
      <c r="P3911" s="4" t="str">
        <f>IF(Table2[[#This Row],[Discount%]]=0,"No Discount",
IF(Table2[[#This Row],[Discount%]]&lt;=0.1,"Medium Discount",
IF(Table2[[#This Row],[Discount%]]&lt;=0.2,"High Discount")))</f>
        <v>Medium Discount</v>
      </c>
      <c r="Q3911" s="9">
        <f>(Table2[Unit_Price]*Table2[Quantity])*(Table2[Discount]/100)</f>
        <v>2354.85</v>
      </c>
      <c r="R3911" s="10">
        <v>44742.15</v>
      </c>
      <c r="S3911" s="10">
        <v>3936.49</v>
      </c>
      <c r="T3911" s="4">
        <f>Table2[Profit]/Table2[Sales]</f>
        <v>8.7981690642939592E-2</v>
      </c>
      <c r="U3911" t="s">
        <v>20</v>
      </c>
    </row>
    <row r="3912" spans="1:21" x14ac:dyDescent="0.35">
      <c r="A3912">
        <v>14175</v>
      </c>
      <c r="B3912" s="1">
        <v>45727</v>
      </c>
      <c r="C3912" s="2">
        <f>YEAR(Table2[Order Date])</f>
        <v>2025</v>
      </c>
      <c r="D3912" s="2" t="str">
        <f>TEXT(Table2[Order Date],"mmm")</f>
        <v>Mar</v>
      </c>
      <c r="E3912" t="s">
        <v>7529</v>
      </c>
      <c r="F3912" t="s">
        <v>28</v>
      </c>
      <c r="G3912" t="s">
        <v>144</v>
      </c>
      <c r="H3912" t="str">
        <f>VLOOKUP(Table2[[#This Row],[City]], Table46[], 2, FALSE)</f>
        <v>Assam</v>
      </c>
      <c r="I3912" t="s">
        <v>69</v>
      </c>
      <c r="J3912" t="s">
        <v>70</v>
      </c>
      <c r="K3912" t="s">
        <v>7530</v>
      </c>
      <c r="L3912" s="2">
        <v>5</v>
      </c>
      <c r="M3912" s="11">
        <v>2063</v>
      </c>
      <c r="N3912" s="6">
        <v>10</v>
      </c>
      <c r="O3912" s="4">
        <f>Table2[[#This Row],[Discount]]/100</f>
        <v>0.1</v>
      </c>
      <c r="P3912" s="4" t="str">
        <f>IF(Table2[[#This Row],[Discount%]]=0,"No Discount",
IF(Table2[[#This Row],[Discount%]]&lt;=0.1,"Medium Discount",
IF(Table2[[#This Row],[Discount%]]&lt;=0.2,"High Discount")))</f>
        <v>Medium Discount</v>
      </c>
      <c r="Q3912" s="9">
        <f>(Table2[Unit_Price]*Table2[Quantity])*(Table2[Discount]/100)</f>
        <v>1031.5</v>
      </c>
      <c r="R3912" s="10">
        <v>9283.5</v>
      </c>
      <c r="S3912" s="10">
        <v>2311.5500000000002</v>
      </c>
      <c r="T3912" s="4">
        <f>Table2[Profit]/Table2[Sales]</f>
        <v>0.24899552970323693</v>
      </c>
      <c r="U3912" t="s">
        <v>33</v>
      </c>
    </row>
    <row r="3913" spans="1:21" x14ac:dyDescent="0.35">
      <c r="A3913">
        <v>14176</v>
      </c>
      <c r="B3913" s="1">
        <v>45557</v>
      </c>
      <c r="C3913" s="2">
        <f>YEAR(Table2[Order Date])</f>
        <v>2024</v>
      </c>
      <c r="D3913" s="2" t="str">
        <f>TEXT(Table2[Order Date],"mmm")</f>
        <v>Sep</v>
      </c>
      <c r="E3913" t="s">
        <v>7531</v>
      </c>
      <c r="F3913" t="s">
        <v>22</v>
      </c>
      <c r="G3913" t="s">
        <v>23</v>
      </c>
      <c r="H3913" t="str">
        <f>VLOOKUP(Table2[[#This Row],[City]], Table46[], 2, FALSE)</f>
        <v>Delhi</v>
      </c>
      <c r="I3913" t="s">
        <v>129</v>
      </c>
      <c r="J3913" t="s">
        <v>148</v>
      </c>
      <c r="K3913" t="s">
        <v>7532</v>
      </c>
      <c r="L3913" s="2">
        <v>5</v>
      </c>
      <c r="M3913" s="11">
        <v>12698</v>
      </c>
      <c r="N3913" s="6">
        <v>0</v>
      </c>
      <c r="O3913" s="4">
        <f>Table2[[#This Row],[Discount]]/100</f>
        <v>0</v>
      </c>
      <c r="P3913" s="4" t="str">
        <f>IF(Table2[[#This Row],[Discount%]]=0,"No Discount",
IF(Table2[[#This Row],[Discount%]]&lt;=0.1,"Medium Discount",
IF(Table2[[#This Row],[Discount%]]&lt;=0.2,"High Discount")))</f>
        <v>No Discount</v>
      </c>
      <c r="Q3913" s="9">
        <f>(Table2[Unit_Price]*Table2[Quantity])*(Table2[Discount]/100)</f>
        <v>0</v>
      </c>
      <c r="R3913" s="10">
        <v>63490</v>
      </c>
      <c r="S3913" s="10">
        <v>12308.33</v>
      </c>
      <c r="T3913" s="4">
        <f>Table2[Profit]/Table2[Sales]</f>
        <v>0.19386249803118602</v>
      </c>
      <c r="U3913" t="s">
        <v>33</v>
      </c>
    </row>
    <row r="3914" spans="1:21" x14ac:dyDescent="0.35">
      <c r="A3914">
        <v>14177</v>
      </c>
      <c r="B3914" s="1">
        <v>45832</v>
      </c>
      <c r="C3914" s="2">
        <f>YEAR(Table2[Order Date])</f>
        <v>2025</v>
      </c>
      <c r="D3914" s="2" t="str">
        <f>TEXT(Table2[Order Date],"mmm")</f>
        <v>Jun</v>
      </c>
      <c r="E3914" t="s">
        <v>7533</v>
      </c>
      <c r="F3914" t="s">
        <v>22</v>
      </c>
      <c r="G3914" t="s">
        <v>23</v>
      </c>
      <c r="H3914" t="str">
        <f>VLOOKUP(Table2[[#This Row],[City]], Table46[], 2, FALSE)</f>
        <v>Delhi</v>
      </c>
      <c r="I3914" t="s">
        <v>30</v>
      </c>
      <c r="J3914" t="s">
        <v>104</v>
      </c>
      <c r="K3914" t="s">
        <v>7534</v>
      </c>
      <c r="L3914" s="2">
        <v>2</v>
      </c>
      <c r="M3914" s="11">
        <v>43826</v>
      </c>
      <c r="N3914" s="6">
        <v>5</v>
      </c>
      <c r="O3914" s="4">
        <f>Table2[[#This Row],[Discount]]/100</f>
        <v>0.05</v>
      </c>
      <c r="P3914" s="4" t="str">
        <f>IF(Table2[[#This Row],[Discount%]]=0,"No Discount",
IF(Table2[[#This Row],[Discount%]]&lt;=0.1,"Medium Discount",
IF(Table2[[#This Row],[Discount%]]&lt;=0.2,"High Discount")))</f>
        <v>Medium Discount</v>
      </c>
      <c r="Q3914" s="9">
        <f>(Table2[Unit_Price]*Table2[Quantity])*(Table2[Discount]/100)</f>
        <v>4382.6000000000004</v>
      </c>
      <c r="R3914" s="10">
        <v>83269.399999999994</v>
      </c>
      <c r="S3914" s="10">
        <v>7827.1</v>
      </c>
      <c r="T3914" s="4">
        <f>Table2[Profit]/Table2[Sales]</f>
        <v>9.3997314739868443E-2</v>
      </c>
      <c r="U3914" t="s">
        <v>38</v>
      </c>
    </row>
    <row r="3915" spans="1:21" x14ac:dyDescent="0.35">
      <c r="A3915">
        <v>14178</v>
      </c>
      <c r="B3915" s="1">
        <v>45445</v>
      </c>
      <c r="C3915" s="2">
        <f>YEAR(Table2[Order Date])</f>
        <v>2024</v>
      </c>
      <c r="D3915" s="2" t="str">
        <f>TEXT(Table2[Order Date],"mmm")</f>
        <v>Jun</v>
      </c>
      <c r="E3915" t="s">
        <v>7535</v>
      </c>
      <c r="F3915" t="s">
        <v>28</v>
      </c>
      <c r="G3915" t="s">
        <v>35</v>
      </c>
      <c r="H3915" t="str">
        <f>VLOOKUP(Table2[[#This Row],[City]], Table46[], 2, FALSE)</f>
        <v>West Bengal</v>
      </c>
      <c r="I3915" t="s">
        <v>75</v>
      </c>
      <c r="J3915" t="s">
        <v>76</v>
      </c>
      <c r="K3915" t="s">
        <v>212</v>
      </c>
      <c r="L3915" s="2">
        <v>2</v>
      </c>
      <c r="M3915" s="11">
        <v>12439</v>
      </c>
      <c r="N3915" s="6">
        <v>15</v>
      </c>
      <c r="O3915" s="4">
        <f>Table2[[#This Row],[Discount]]/100</f>
        <v>0.15</v>
      </c>
      <c r="P3915" s="4" t="str">
        <f>IF(Table2[[#This Row],[Discount%]]=0,"No Discount",
IF(Table2[[#This Row],[Discount%]]&lt;=0.1,"Medium Discount",
IF(Table2[[#This Row],[Discount%]]&lt;=0.2,"High Discount")))</f>
        <v>High Discount</v>
      </c>
      <c r="Q3915" s="9">
        <f>(Table2[Unit_Price]*Table2[Quantity])*(Table2[Discount]/100)</f>
        <v>3731.7</v>
      </c>
      <c r="R3915" s="10">
        <v>21146.3</v>
      </c>
      <c r="S3915" s="10">
        <v>4550.13</v>
      </c>
      <c r="T3915" s="4">
        <f>Table2[Profit]/Table2[Sales]</f>
        <v>0.21517381291289731</v>
      </c>
      <c r="U3915" t="s">
        <v>33</v>
      </c>
    </row>
    <row r="3916" spans="1:21" x14ac:dyDescent="0.35">
      <c r="A3916">
        <v>14179</v>
      </c>
      <c r="B3916" s="1">
        <v>45777</v>
      </c>
      <c r="C3916" s="2">
        <f>YEAR(Table2[Order Date])</f>
        <v>2025</v>
      </c>
      <c r="D3916" s="2" t="str">
        <f>TEXT(Table2[Order Date],"mmm")</f>
        <v>Apr</v>
      </c>
      <c r="E3916" t="s">
        <v>7536</v>
      </c>
      <c r="F3916" t="s">
        <v>15</v>
      </c>
      <c r="G3916" t="s">
        <v>16</v>
      </c>
      <c r="H3916" t="str">
        <f>VLOOKUP(Table2[[#This Row],[City]], Table46[], 2, FALSE)</f>
        <v>Karnataka</v>
      </c>
      <c r="I3916" t="s">
        <v>24</v>
      </c>
      <c r="J3916" t="s">
        <v>107</v>
      </c>
      <c r="K3916" t="s">
        <v>7537</v>
      </c>
      <c r="L3916" s="2">
        <v>4</v>
      </c>
      <c r="M3916" s="11">
        <v>64044</v>
      </c>
      <c r="N3916" s="6">
        <v>15</v>
      </c>
      <c r="O3916" s="4">
        <f>Table2[[#This Row],[Discount]]/100</f>
        <v>0.15</v>
      </c>
      <c r="P3916" s="4" t="str">
        <f>IF(Table2[[#This Row],[Discount%]]=0,"No Discount",
IF(Table2[[#This Row],[Discount%]]&lt;=0.1,"Medium Discount",
IF(Table2[[#This Row],[Discount%]]&lt;=0.2,"High Discount")))</f>
        <v>High Discount</v>
      </c>
      <c r="Q3916" s="9">
        <f>(Table2[Unit_Price]*Table2[Quantity])*(Table2[Discount]/100)</f>
        <v>38426.400000000001</v>
      </c>
      <c r="R3916" s="10">
        <v>217749.6</v>
      </c>
      <c r="S3916" s="10">
        <v>49611.07</v>
      </c>
      <c r="T3916" s="4">
        <f>Table2[Profit]/Table2[Sales]</f>
        <v>0.22783541278606251</v>
      </c>
      <c r="U3916" t="s">
        <v>38</v>
      </c>
    </row>
    <row r="3917" spans="1:21" x14ac:dyDescent="0.35">
      <c r="A3917">
        <v>14180</v>
      </c>
      <c r="B3917" s="1">
        <v>45804</v>
      </c>
      <c r="C3917" s="2">
        <f>YEAR(Table2[Order Date])</f>
        <v>2025</v>
      </c>
      <c r="D3917" s="2" t="str">
        <f>TEXT(Table2[Order Date],"mmm")</f>
        <v>May</v>
      </c>
      <c r="E3917" t="s">
        <v>7538</v>
      </c>
      <c r="F3917" t="s">
        <v>28</v>
      </c>
      <c r="G3917" t="s">
        <v>29</v>
      </c>
      <c r="H3917" t="str">
        <f>VLOOKUP(Table2[[#This Row],[City]], Table46[], 2, FALSE)</f>
        <v>Bihar</v>
      </c>
      <c r="I3917" t="s">
        <v>96</v>
      </c>
      <c r="J3917" t="s">
        <v>97</v>
      </c>
      <c r="K3917" t="s">
        <v>7267</v>
      </c>
      <c r="L3917" s="2">
        <v>4</v>
      </c>
      <c r="M3917" s="11">
        <v>23926</v>
      </c>
      <c r="N3917" s="6">
        <v>20</v>
      </c>
      <c r="O3917" s="4">
        <f>Table2[[#This Row],[Discount]]/100</f>
        <v>0.2</v>
      </c>
      <c r="P3917" s="4" t="str">
        <f>IF(Table2[[#This Row],[Discount%]]=0,"No Discount",
IF(Table2[[#This Row],[Discount%]]&lt;=0.1,"Medium Discount",
IF(Table2[[#This Row],[Discount%]]&lt;=0.2,"High Discount")))</f>
        <v>High Discount</v>
      </c>
      <c r="Q3917" s="9">
        <f>(Table2[Unit_Price]*Table2[Quantity])*(Table2[Discount]/100)</f>
        <v>19140.8</v>
      </c>
      <c r="R3917" s="10">
        <v>76563.199999999997</v>
      </c>
      <c r="S3917" s="10">
        <v>4002.06</v>
      </c>
      <c r="T3917" s="4">
        <f>Table2[Profit]/Table2[Sales]</f>
        <v>5.2271326172364796E-2</v>
      </c>
      <c r="U3917" t="s">
        <v>83</v>
      </c>
    </row>
    <row r="3918" spans="1:21" x14ac:dyDescent="0.35">
      <c r="A3918">
        <v>14181</v>
      </c>
      <c r="B3918" s="1">
        <v>45821</v>
      </c>
      <c r="C3918" s="2">
        <f>YEAR(Table2[Order Date])</f>
        <v>2025</v>
      </c>
      <c r="D3918" s="2" t="str">
        <f>TEXT(Table2[Order Date],"mmm")</f>
        <v>Jun</v>
      </c>
      <c r="E3918" t="s">
        <v>7539</v>
      </c>
      <c r="F3918" t="s">
        <v>15</v>
      </c>
      <c r="G3918" t="s">
        <v>16</v>
      </c>
      <c r="H3918" t="str">
        <f>VLOOKUP(Table2[[#This Row],[City]], Table46[], 2, FALSE)</f>
        <v>Karnataka</v>
      </c>
      <c r="I3918" t="s">
        <v>46</v>
      </c>
      <c r="J3918" t="s">
        <v>141</v>
      </c>
      <c r="K3918" t="s">
        <v>7540</v>
      </c>
      <c r="L3918" s="2">
        <v>4</v>
      </c>
      <c r="M3918" s="11">
        <v>70320</v>
      </c>
      <c r="N3918" s="6">
        <v>20</v>
      </c>
      <c r="O3918" s="4">
        <f>Table2[[#This Row],[Discount]]/100</f>
        <v>0.2</v>
      </c>
      <c r="P3918" s="4" t="str">
        <f>IF(Table2[[#This Row],[Discount%]]=0,"No Discount",
IF(Table2[[#This Row],[Discount%]]&lt;=0.1,"Medium Discount",
IF(Table2[[#This Row],[Discount%]]&lt;=0.2,"High Discount")))</f>
        <v>High Discount</v>
      </c>
      <c r="Q3918" s="9">
        <f>(Table2[Unit_Price]*Table2[Quantity])*(Table2[Discount]/100)</f>
        <v>56256</v>
      </c>
      <c r="R3918" s="10">
        <v>225024</v>
      </c>
      <c r="S3918" s="10">
        <v>16711.2</v>
      </c>
      <c r="T3918" s="4">
        <f>Table2[Profit]/Table2[Sales]</f>
        <v>7.4264078498293515E-2</v>
      </c>
      <c r="U3918" t="s">
        <v>38</v>
      </c>
    </row>
    <row r="3919" spans="1:21" x14ac:dyDescent="0.35">
      <c r="A3919">
        <v>14182</v>
      </c>
      <c r="B3919" s="1">
        <v>45829</v>
      </c>
      <c r="C3919" s="2">
        <f>YEAR(Table2[Order Date])</f>
        <v>2025</v>
      </c>
      <c r="D3919" s="2" t="str">
        <f>TEXT(Table2[Order Date],"mmm")</f>
        <v>Jun</v>
      </c>
      <c r="E3919" t="s">
        <v>7541</v>
      </c>
      <c r="F3919" t="s">
        <v>15</v>
      </c>
      <c r="G3919" t="s">
        <v>16</v>
      </c>
      <c r="H3919" t="str">
        <f>VLOOKUP(Table2[[#This Row],[City]], Table46[], 2, FALSE)</f>
        <v>Karnataka</v>
      </c>
      <c r="I3919" t="s">
        <v>46</v>
      </c>
      <c r="J3919" t="s">
        <v>201</v>
      </c>
      <c r="K3919" t="s">
        <v>7542</v>
      </c>
      <c r="L3919" s="2">
        <v>1</v>
      </c>
      <c r="M3919" s="11">
        <v>74023</v>
      </c>
      <c r="N3919" s="6">
        <v>15</v>
      </c>
      <c r="O3919" s="4">
        <f>Table2[[#This Row],[Discount]]/100</f>
        <v>0.15</v>
      </c>
      <c r="P3919" s="4" t="str">
        <f>IF(Table2[[#This Row],[Discount%]]=0,"No Discount",
IF(Table2[[#This Row],[Discount%]]&lt;=0.1,"Medium Discount",
IF(Table2[[#This Row],[Discount%]]&lt;=0.2,"High Discount")))</f>
        <v>High Discount</v>
      </c>
      <c r="Q3919" s="9">
        <f>(Table2[Unit_Price]*Table2[Quantity])*(Table2[Discount]/100)</f>
        <v>11103.449999999999</v>
      </c>
      <c r="R3919" s="10">
        <v>62919.55</v>
      </c>
      <c r="S3919" s="10">
        <v>8388.14</v>
      </c>
      <c r="T3919" s="4">
        <f>Table2[Profit]/Table2[Sales]</f>
        <v>0.13331532091377002</v>
      </c>
      <c r="U3919" t="s">
        <v>72</v>
      </c>
    </row>
    <row r="3920" spans="1:21" x14ac:dyDescent="0.35">
      <c r="A3920">
        <v>14183</v>
      </c>
      <c r="B3920" s="1">
        <v>45788</v>
      </c>
      <c r="C3920" s="2">
        <f>YEAR(Table2[Order Date])</f>
        <v>2025</v>
      </c>
      <c r="D3920" s="2" t="str">
        <f>TEXT(Table2[Order Date],"mmm")</f>
        <v>May</v>
      </c>
      <c r="E3920" t="s">
        <v>7543</v>
      </c>
      <c r="F3920" t="s">
        <v>40</v>
      </c>
      <c r="G3920" t="s">
        <v>110</v>
      </c>
      <c r="H3920" t="str">
        <f>VLOOKUP(Table2[[#This Row],[City]], Table46[], 2, FALSE)</f>
        <v>Gujarat</v>
      </c>
      <c r="I3920" t="s">
        <v>46</v>
      </c>
      <c r="J3920" t="s">
        <v>47</v>
      </c>
      <c r="K3920" t="s">
        <v>740</v>
      </c>
      <c r="L3920" s="2">
        <v>4</v>
      </c>
      <c r="M3920" s="11">
        <v>48409</v>
      </c>
      <c r="N3920" s="6">
        <v>15</v>
      </c>
      <c r="O3920" s="4">
        <f>Table2[[#This Row],[Discount]]/100</f>
        <v>0.15</v>
      </c>
      <c r="P3920" s="4" t="str">
        <f>IF(Table2[[#This Row],[Discount%]]=0,"No Discount",
IF(Table2[[#This Row],[Discount%]]&lt;=0.1,"Medium Discount",
IF(Table2[[#This Row],[Discount%]]&lt;=0.2,"High Discount")))</f>
        <v>High Discount</v>
      </c>
      <c r="Q3920" s="9">
        <f>(Table2[Unit_Price]*Table2[Quantity])*(Table2[Discount]/100)</f>
        <v>29045.399999999998</v>
      </c>
      <c r="R3920" s="10">
        <v>164590.6</v>
      </c>
      <c r="S3920" s="10">
        <v>8634.14</v>
      </c>
      <c r="T3920" s="4">
        <f>Table2[Profit]/Table2[Sales]</f>
        <v>5.2458281335629124E-2</v>
      </c>
      <c r="U3920" t="s">
        <v>38</v>
      </c>
    </row>
    <row r="3921" spans="1:21" x14ac:dyDescent="0.35">
      <c r="A3921">
        <v>14184</v>
      </c>
      <c r="B3921" s="1">
        <v>45440</v>
      </c>
      <c r="C3921" s="2">
        <f>YEAR(Table2[Order Date])</f>
        <v>2024</v>
      </c>
      <c r="D3921" s="2" t="str">
        <f>TEXT(Table2[Order Date],"mmm")</f>
        <v>May</v>
      </c>
      <c r="E3921" t="s">
        <v>7544</v>
      </c>
      <c r="F3921" t="s">
        <v>15</v>
      </c>
      <c r="G3921" t="s">
        <v>16</v>
      </c>
      <c r="H3921" t="str">
        <f>VLOOKUP(Table2[[#This Row],[City]], Table46[], 2, FALSE)</f>
        <v>Karnataka</v>
      </c>
      <c r="I3921" t="s">
        <v>129</v>
      </c>
      <c r="J3921" t="s">
        <v>130</v>
      </c>
      <c r="K3921" t="s">
        <v>1620</v>
      </c>
      <c r="L3921" s="2">
        <v>2</v>
      </c>
      <c r="M3921" s="11">
        <v>230</v>
      </c>
      <c r="N3921" s="6">
        <v>10</v>
      </c>
      <c r="O3921" s="4">
        <f>Table2[[#This Row],[Discount]]/100</f>
        <v>0.1</v>
      </c>
      <c r="P3921" s="4" t="str">
        <f>IF(Table2[[#This Row],[Discount%]]=0,"No Discount",
IF(Table2[[#This Row],[Discount%]]&lt;=0.1,"Medium Discount",
IF(Table2[[#This Row],[Discount%]]&lt;=0.2,"High Discount")))</f>
        <v>Medium Discount</v>
      </c>
      <c r="Q3921" s="9">
        <f>(Table2[Unit_Price]*Table2[Quantity])*(Table2[Discount]/100)</f>
        <v>46</v>
      </c>
      <c r="R3921" s="10">
        <v>414</v>
      </c>
      <c r="S3921" s="10">
        <v>97.91</v>
      </c>
      <c r="T3921" s="4">
        <f>Table2[Profit]/Table2[Sales]</f>
        <v>0.23649758454106279</v>
      </c>
      <c r="U3921" t="s">
        <v>38</v>
      </c>
    </row>
    <row r="3922" spans="1:21" x14ac:dyDescent="0.35">
      <c r="A3922">
        <v>14185</v>
      </c>
      <c r="B3922" s="1">
        <v>45451</v>
      </c>
      <c r="C3922" s="2">
        <f>YEAR(Table2[Order Date])</f>
        <v>2024</v>
      </c>
      <c r="D3922" s="2" t="str">
        <f>TEXT(Table2[Order Date],"mmm")</f>
        <v>Jun</v>
      </c>
      <c r="E3922" t="s">
        <v>7545</v>
      </c>
      <c r="F3922" t="s">
        <v>28</v>
      </c>
      <c r="G3922" t="s">
        <v>85</v>
      </c>
      <c r="H3922" t="str">
        <f>VLOOKUP(Table2[[#This Row],[City]], Table46[], 2, FALSE)</f>
        <v>Odisha</v>
      </c>
      <c r="I3922" t="s">
        <v>46</v>
      </c>
      <c r="J3922" t="s">
        <v>209</v>
      </c>
      <c r="K3922" t="s">
        <v>7546</v>
      </c>
      <c r="L3922" s="2">
        <v>5</v>
      </c>
      <c r="M3922" s="11">
        <v>31332</v>
      </c>
      <c r="N3922" s="6">
        <v>10</v>
      </c>
      <c r="O3922" s="4">
        <f>Table2[[#This Row],[Discount]]/100</f>
        <v>0.1</v>
      </c>
      <c r="P3922" s="4" t="str">
        <f>IF(Table2[[#This Row],[Discount%]]=0,"No Discount",
IF(Table2[[#This Row],[Discount%]]&lt;=0.1,"Medium Discount",
IF(Table2[[#This Row],[Discount%]]&lt;=0.2,"High Discount")))</f>
        <v>Medium Discount</v>
      </c>
      <c r="Q3922" s="9">
        <f>(Table2[Unit_Price]*Table2[Quantity])*(Table2[Discount]/100)</f>
        <v>15666</v>
      </c>
      <c r="R3922" s="10">
        <v>140994</v>
      </c>
      <c r="S3922" s="10">
        <v>11582.73</v>
      </c>
      <c r="T3922" s="4">
        <f>Table2[Profit]/Table2[Sales]</f>
        <v>8.2150517043278429E-2</v>
      </c>
      <c r="U3922" t="s">
        <v>38</v>
      </c>
    </row>
    <row r="3923" spans="1:21" x14ac:dyDescent="0.35">
      <c r="A3923">
        <v>14186</v>
      </c>
      <c r="B3923" s="1">
        <v>45279</v>
      </c>
      <c r="C3923" s="2">
        <f>YEAR(Table2[Order Date])</f>
        <v>2023</v>
      </c>
      <c r="D3923" s="2" t="str">
        <f>TEXT(Table2[Order Date],"mmm")</f>
        <v>Dec</v>
      </c>
      <c r="E3923" t="s">
        <v>7547</v>
      </c>
      <c r="F3923" t="s">
        <v>15</v>
      </c>
      <c r="G3923" t="s">
        <v>93</v>
      </c>
      <c r="H3923" t="str">
        <f>VLOOKUP(Table2[[#This Row],[City]], Table46[], 2, FALSE)</f>
        <v>Tamil Nadu</v>
      </c>
      <c r="I3923" t="s">
        <v>30</v>
      </c>
      <c r="J3923" t="s">
        <v>322</v>
      </c>
      <c r="K3923" t="s">
        <v>6869</v>
      </c>
      <c r="L3923" s="2">
        <v>4</v>
      </c>
      <c r="M3923" s="11">
        <v>21976</v>
      </c>
      <c r="N3923" s="6">
        <v>20</v>
      </c>
      <c r="O3923" s="4">
        <f>Table2[[#This Row],[Discount]]/100</f>
        <v>0.2</v>
      </c>
      <c r="P3923" s="4" t="str">
        <f>IF(Table2[[#This Row],[Discount%]]=0,"No Discount",
IF(Table2[[#This Row],[Discount%]]&lt;=0.1,"Medium Discount",
IF(Table2[[#This Row],[Discount%]]&lt;=0.2,"High Discount")))</f>
        <v>High Discount</v>
      </c>
      <c r="Q3923" s="9">
        <f>(Table2[Unit_Price]*Table2[Quantity])*(Table2[Discount]/100)</f>
        <v>17580.8</v>
      </c>
      <c r="R3923" s="10">
        <v>70323.199999999997</v>
      </c>
      <c r="S3923" s="10">
        <v>7712.54</v>
      </c>
      <c r="T3923" s="4">
        <f>Table2[Profit]/Table2[Sales]</f>
        <v>0.10967276801965781</v>
      </c>
      <c r="U3923" t="s">
        <v>20</v>
      </c>
    </row>
    <row r="3924" spans="1:21" x14ac:dyDescent="0.35">
      <c r="A3924">
        <v>14187</v>
      </c>
      <c r="B3924" s="1">
        <v>45831</v>
      </c>
      <c r="C3924" s="2">
        <f>YEAR(Table2[Order Date])</f>
        <v>2025</v>
      </c>
      <c r="D3924" s="2" t="str">
        <f>TEXT(Table2[Order Date],"mmm")</f>
        <v>Jun</v>
      </c>
      <c r="E3924" t="s">
        <v>7548</v>
      </c>
      <c r="F3924" t="s">
        <v>22</v>
      </c>
      <c r="G3924" t="s">
        <v>54</v>
      </c>
      <c r="H3924" t="str">
        <f>VLOOKUP(Table2[[#This Row],[City]], Table46[], 2, FALSE)</f>
        <v>Uttar Pradesh</v>
      </c>
      <c r="I3924" t="s">
        <v>30</v>
      </c>
      <c r="J3924" t="s">
        <v>104</v>
      </c>
      <c r="K3924" t="s">
        <v>7549</v>
      </c>
      <c r="L3924" s="2">
        <v>4</v>
      </c>
      <c r="M3924" s="11">
        <v>36482</v>
      </c>
      <c r="N3924" s="6">
        <v>20</v>
      </c>
      <c r="O3924" s="4">
        <f>Table2[[#This Row],[Discount]]/100</f>
        <v>0.2</v>
      </c>
      <c r="P3924" s="4" t="str">
        <f>IF(Table2[[#This Row],[Discount%]]=0,"No Discount",
IF(Table2[[#This Row],[Discount%]]&lt;=0.1,"Medium Discount",
IF(Table2[[#This Row],[Discount%]]&lt;=0.2,"High Discount")))</f>
        <v>High Discount</v>
      </c>
      <c r="Q3924" s="9">
        <f>(Table2[Unit_Price]*Table2[Quantity])*(Table2[Discount]/100)</f>
        <v>29185.600000000002</v>
      </c>
      <c r="R3924" s="10">
        <v>116742.39999999999</v>
      </c>
      <c r="S3924" s="10">
        <v>23264.65</v>
      </c>
      <c r="T3924" s="4">
        <f>Table2[Profit]/Table2[Sales]</f>
        <v>0.19928192327723263</v>
      </c>
      <c r="U3924" t="s">
        <v>20</v>
      </c>
    </row>
    <row r="3925" spans="1:21" x14ac:dyDescent="0.35">
      <c r="A3925">
        <v>14188</v>
      </c>
      <c r="B3925" s="1">
        <v>45689</v>
      </c>
      <c r="C3925" s="2">
        <f>YEAR(Table2[Order Date])</f>
        <v>2025</v>
      </c>
      <c r="D3925" s="2" t="str">
        <f>TEXT(Table2[Order Date],"mmm")</f>
        <v>Feb</v>
      </c>
      <c r="E3925" t="s">
        <v>7550</v>
      </c>
      <c r="F3925" t="s">
        <v>15</v>
      </c>
      <c r="G3925" t="s">
        <v>68</v>
      </c>
      <c r="H3925" t="str">
        <f>VLOOKUP(Table2[[#This Row],[City]], Table46[], 2, FALSE)</f>
        <v>Telangana</v>
      </c>
      <c r="I3925" t="s">
        <v>42</v>
      </c>
      <c r="J3925" t="s">
        <v>188</v>
      </c>
      <c r="K3925" t="s">
        <v>7551</v>
      </c>
      <c r="L3925" s="2">
        <v>4</v>
      </c>
      <c r="M3925" s="11">
        <v>31211</v>
      </c>
      <c r="N3925" s="6">
        <v>10</v>
      </c>
      <c r="O3925" s="4">
        <f>Table2[[#This Row],[Discount]]/100</f>
        <v>0.1</v>
      </c>
      <c r="P3925" s="4" t="str">
        <f>IF(Table2[[#This Row],[Discount%]]=0,"No Discount",
IF(Table2[[#This Row],[Discount%]]&lt;=0.1,"Medium Discount",
IF(Table2[[#This Row],[Discount%]]&lt;=0.2,"High Discount")))</f>
        <v>Medium Discount</v>
      </c>
      <c r="Q3925" s="9">
        <f>(Table2[Unit_Price]*Table2[Quantity])*(Table2[Discount]/100)</f>
        <v>12484.400000000001</v>
      </c>
      <c r="R3925" s="10">
        <v>112359.6</v>
      </c>
      <c r="S3925" s="10">
        <v>7794.38</v>
      </c>
      <c r="T3925" s="4">
        <f>Table2[Profit]/Table2[Sales]</f>
        <v>6.9369951477221345E-2</v>
      </c>
      <c r="U3925" t="s">
        <v>38</v>
      </c>
    </row>
    <row r="3926" spans="1:21" x14ac:dyDescent="0.35">
      <c r="A3926">
        <v>14189</v>
      </c>
      <c r="B3926" s="1">
        <v>45901</v>
      </c>
      <c r="C3926" s="2">
        <f>YEAR(Table2[Order Date])</f>
        <v>2025</v>
      </c>
      <c r="D3926" s="2" t="str">
        <f>TEXT(Table2[Order Date],"mmm")</f>
        <v>Sep</v>
      </c>
      <c r="E3926" t="s">
        <v>7552</v>
      </c>
      <c r="F3926" t="s">
        <v>22</v>
      </c>
      <c r="G3926" t="s">
        <v>74</v>
      </c>
      <c r="H3926" t="str">
        <f>VLOOKUP(Table2[[#This Row],[City]], Table46[], 2, FALSE)</f>
        <v>Chandigarh</v>
      </c>
      <c r="I3926" t="s">
        <v>42</v>
      </c>
      <c r="J3926" t="s">
        <v>188</v>
      </c>
      <c r="K3926" t="s">
        <v>1941</v>
      </c>
      <c r="L3926" s="2">
        <v>4</v>
      </c>
      <c r="M3926" s="11">
        <v>61371</v>
      </c>
      <c r="N3926" s="6">
        <v>20</v>
      </c>
      <c r="O3926" s="4">
        <f>Table2[[#This Row],[Discount]]/100</f>
        <v>0.2</v>
      </c>
      <c r="P3926" s="4" t="str">
        <f>IF(Table2[[#This Row],[Discount%]]=0,"No Discount",
IF(Table2[[#This Row],[Discount%]]&lt;=0.1,"Medium Discount",
IF(Table2[[#This Row],[Discount%]]&lt;=0.2,"High Discount")))</f>
        <v>High Discount</v>
      </c>
      <c r="Q3926" s="9">
        <f>(Table2[Unit_Price]*Table2[Quantity])*(Table2[Discount]/100)</f>
        <v>49096.800000000003</v>
      </c>
      <c r="R3926" s="10">
        <v>196387.20000000001</v>
      </c>
      <c r="S3926" s="10">
        <v>43158.03</v>
      </c>
      <c r="T3926" s="4">
        <f>Table2[Profit]/Table2[Sales]</f>
        <v>0.21975989270176466</v>
      </c>
      <c r="U3926" t="s">
        <v>72</v>
      </c>
    </row>
    <row r="3927" spans="1:21" x14ac:dyDescent="0.35">
      <c r="A3927">
        <v>14190</v>
      </c>
      <c r="B3927" s="1">
        <v>45602</v>
      </c>
      <c r="C3927" s="2">
        <f>YEAR(Table2[Order Date])</f>
        <v>2024</v>
      </c>
      <c r="D3927" s="2" t="str">
        <f>TEXT(Table2[Order Date],"mmm")</f>
        <v>Nov</v>
      </c>
      <c r="E3927" t="s">
        <v>7553</v>
      </c>
      <c r="F3927" t="s">
        <v>28</v>
      </c>
      <c r="G3927" t="s">
        <v>144</v>
      </c>
      <c r="H3927" t="str">
        <f>VLOOKUP(Table2[[#This Row],[City]], Table46[], 2, FALSE)</f>
        <v>Assam</v>
      </c>
      <c r="I3927" t="s">
        <v>96</v>
      </c>
      <c r="J3927" t="s">
        <v>183</v>
      </c>
      <c r="K3927" t="s">
        <v>6999</v>
      </c>
      <c r="L3927" s="2">
        <v>3</v>
      </c>
      <c r="M3927" s="11">
        <v>72788</v>
      </c>
      <c r="N3927" s="6">
        <v>10</v>
      </c>
      <c r="O3927" s="4">
        <f>Table2[[#This Row],[Discount]]/100</f>
        <v>0.1</v>
      </c>
      <c r="P3927" s="4" t="str">
        <f>IF(Table2[[#This Row],[Discount%]]=0,"No Discount",
IF(Table2[[#This Row],[Discount%]]&lt;=0.1,"Medium Discount",
IF(Table2[[#This Row],[Discount%]]&lt;=0.2,"High Discount")))</f>
        <v>Medium Discount</v>
      </c>
      <c r="Q3927" s="9">
        <f>(Table2[Unit_Price]*Table2[Quantity])*(Table2[Discount]/100)</f>
        <v>21836.400000000001</v>
      </c>
      <c r="R3927" s="10">
        <v>196527.6</v>
      </c>
      <c r="S3927" s="10">
        <v>11011.84</v>
      </c>
      <c r="T3927" s="4">
        <f>Table2[Profit]/Table2[Sales]</f>
        <v>5.6032028071375216E-2</v>
      </c>
      <c r="U3927" t="s">
        <v>38</v>
      </c>
    </row>
    <row r="3928" spans="1:21" x14ac:dyDescent="0.35">
      <c r="A3928">
        <v>14191</v>
      </c>
      <c r="B3928" s="1">
        <v>45532</v>
      </c>
      <c r="C3928" s="2">
        <f>YEAR(Table2[Order Date])</f>
        <v>2024</v>
      </c>
      <c r="D3928" s="2" t="str">
        <f>TEXT(Table2[Order Date],"mmm")</f>
        <v>Aug</v>
      </c>
      <c r="E3928" t="s">
        <v>7554</v>
      </c>
      <c r="F3928" t="s">
        <v>15</v>
      </c>
      <c r="G3928" t="s">
        <v>68</v>
      </c>
      <c r="H3928" t="str">
        <f>VLOOKUP(Table2[[#This Row],[City]], Table46[], 2, FALSE)</f>
        <v>Telangana</v>
      </c>
      <c r="I3928" t="s">
        <v>96</v>
      </c>
      <c r="J3928" t="s">
        <v>214</v>
      </c>
      <c r="K3928" t="s">
        <v>2459</v>
      </c>
      <c r="L3928" s="2">
        <v>2</v>
      </c>
      <c r="M3928" s="11">
        <v>12211</v>
      </c>
      <c r="N3928" s="6">
        <v>10</v>
      </c>
      <c r="O3928" s="4">
        <f>Table2[[#This Row],[Discount]]/100</f>
        <v>0.1</v>
      </c>
      <c r="P3928" s="4" t="str">
        <f>IF(Table2[[#This Row],[Discount%]]=0,"No Discount",
IF(Table2[[#This Row],[Discount%]]&lt;=0.1,"Medium Discount",
IF(Table2[[#This Row],[Discount%]]&lt;=0.2,"High Discount")))</f>
        <v>Medium Discount</v>
      </c>
      <c r="Q3928" s="9">
        <f>(Table2[Unit_Price]*Table2[Quantity])*(Table2[Discount]/100)</f>
        <v>2442.2000000000003</v>
      </c>
      <c r="R3928" s="10">
        <v>21979.8</v>
      </c>
      <c r="S3928" s="10">
        <v>2177.63</v>
      </c>
      <c r="T3928" s="4">
        <f>Table2[Profit]/Table2[Sales]</f>
        <v>9.9074149901273001E-2</v>
      </c>
      <c r="U3928" t="s">
        <v>33</v>
      </c>
    </row>
    <row r="3929" spans="1:21" x14ac:dyDescent="0.35">
      <c r="A3929">
        <v>14192</v>
      </c>
      <c r="B3929" s="1">
        <v>45736</v>
      </c>
      <c r="C3929" s="2">
        <f>YEAR(Table2[Order Date])</f>
        <v>2025</v>
      </c>
      <c r="D3929" s="2" t="str">
        <f>TEXT(Table2[Order Date],"mmm")</f>
        <v>Mar</v>
      </c>
      <c r="E3929" t="s">
        <v>7555</v>
      </c>
      <c r="F3929" t="s">
        <v>22</v>
      </c>
      <c r="G3929" t="s">
        <v>58</v>
      </c>
      <c r="H3929" t="str">
        <f>VLOOKUP(Table2[[#This Row],[City]], Table46[], 2, FALSE)</f>
        <v>Rajashtan</v>
      </c>
      <c r="I3929" t="s">
        <v>24</v>
      </c>
      <c r="J3929" t="s">
        <v>59</v>
      </c>
      <c r="K3929" t="s">
        <v>7556</v>
      </c>
      <c r="L3929" s="2">
        <v>1</v>
      </c>
      <c r="M3929" s="11">
        <v>53546</v>
      </c>
      <c r="N3929" s="6">
        <v>5</v>
      </c>
      <c r="O3929" s="4">
        <f>Table2[[#This Row],[Discount]]/100</f>
        <v>0.05</v>
      </c>
      <c r="P3929" s="4" t="str">
        <f>IF(Table2[[#This Row],[Discount%]]=0,"No Discount",
IF(Table2[[#This Row],[Discount%]]&lt;=0.1,"Medium Discount",
IF(Table2[[#This Row],[Discount%]]&lt;=0.2,"High Discount")))</f>
        <v>Medium Discount</v>
      </c>
      <c r="Q3929" s="9">
        <f>(Table2[Unit_Price]*Table2[Quantity])*(Table2[Discount]/100)</f>
        <v>2677.3</v>
      </c>
      <c r="R3929" s="10">
        <v>50868.7</v>
      </c>
      <c r="S3929" s="10">
        <v>9767.24</v>
      </c>
      <c r="T3929" s="4">
        <f>Table2[Profit]/Table2[Sales]</f>
        <v>0.19200883844092734</v>
      </c>
      <c r="U3929" t="s">
        <v>20</v>
      </c>
    </row>
    <row r="3930" spans="1:21" x14ac:dyDescent="0.35">
      <c r="A3930">
        <v>14193</v>
      </c>
      <c r="B3930" s="1">
        <v>45514</v>
      </c>
      <c r="C3930" s="2">
        <f>YEAR(Table2[Order Date])</f>
        <v>2024</v>
      </c>
      <c r="D3930" s="2" t="str">
        <f>TEXT(Table2[Order Date],"mmm")</f>
        <v>Aug</v>
      </c>
      <c r="E3930" t="s">
        <v>7557</v>
      </c>
      <c r="F3930" t="s">
        <v>15</v>
      </c>
      <c r="G3930" t="s">
        <v>174</v>
      </c>
      <c r="H3930" t="str">
        <f>VLOOKUP(Table2[[#This Row],[City]], Table46[], 2, FALSE)</f>
        <v>Tamil Nadu</v>
      </c>
      <c r="I3930" t="s">
        <v>75</v>
      </c>
      <c r="J3930" t="s">
        <v>307</v>
      </c>
      <c r="K3930" t="s">
        <v>7558</v>
      </c>
      <c r="L3930" s="2">
        <v>5</v>
      </c>
      <c r="M3930" s="11">
        <v>3817</v>
      </c>
      <c r="N3930" s="6">
        <v>20</v>
      </c>
      <c r="O3930" s="4">
        <f>Table2[[#This Row],[Discount]]/100</f>
        <v>0.2</v>
      </c>
      <c r="P3930" s="4" t="str">
        <f>IF(Table2[[#This Row],[Discount%]]=0,"No Discount",
IF(Table2[[#This Row],[Discount%]]&lt;=0.1,"Medium Discount",
IF(Table2[[#This Row],[Discount%]]&lt;=0.2,"High Discount")))</f>
        <v>High Discount</v>
      </c>
      <c r="Q3930" s="9">
        <f>(Table2[Unit_Price]*Table2[Quantity])*(Table2[Discount]/100)</f>
        <v>3817</v>
      </c>
      <c r="R3930" s="10">
        <v>15268</v>
      </c>
      <c r="S3930" s="10">
        <v>3502.37</v>
      </c>
      <c r="T3930" s="4">
        <f>Table2[Profit]/Table2[Sales]</f>
        <v>0.22939284778621954</v>
      </c>
      <c r="U3930" t="s">
        <v>83</v>
      </c>
    </row>
    <row r="3931" spans="1:21" x14ac:dyDescent="0.35">
      <c r="A3931">
        <v>14194</v>
      </c>
      <c r="B3931" s="1">
        <v>45822</v>
      </c>
      <c r="C3931" s="2">
        <f>YEAR(Table2[Order Date])</f>
        <v>2025</v>
      </c>
      <c r="D3931" s="2" t="str">
        <f>TEXT(Table2[Order Date],"mmm")</f>
        <v>Jun</v>
      </c>
      <c r="E3931" t="s">
        <v>7559</v>
      </c>
      <c r="F3931" t="s">
        <v>40</v>
      </c>
      <c r="G3931" t="s">
        <v>50</v>
      </c>
      <c r="H3931" t="str">
        <f>VLOOKUP(Table2[[#This Row],[City]], Table46[], 2, FALSE)</f>
        <v>Maharashtra</v>
      </c>
      <c r="I3931" t="s">
        <v>69</v>
      </c>
      <c r="J3931" t="s">
        <v>151</v>
      </c>
      <c r="K3931" t="s">
        <v>7290</v>
      </c>
      <c r="L3931" s="2">
        <v>2</v>
      </c>
      <c r="M3931" s="11">
        <v>10710</v>
      </c>
      <c r="N3931" s="6">
        <v>0</v>
      </c>
      <c r="O3931" s="4">
        <f>Table2[[#This Row],[Discount]]/100</f>
        <v>0</v>
      </c>
      <c r="P3931" s="4" t="str">
        <f>IF(Table2[[#This Row],[Discount%]]=0,"No Discount",
IF(Table2[[#This Row],[Discount%]]&lt;=0.1,"Medium Discount",
IF(Table2[[#This Row],[Discount%]]&lt;=0.2,"High Discount")))</f>
        <v>No Discount</v>
      </c>
      <c r="Q3931" s="9">
        <f>(Table2[Unit_Price]*Table2[Quantity])*(Table2[Discount]/100)</f>
        <v>0</v>
      </c>
      <c r="R3931" s="10">
        <v>21420</v>
      </c>
      <c r="S3931" s="10">
        <v>2771.97</v>
      </c>
      <c r="T3931" s="4">
        <f>Table2[Profit]/Table2[Sales]</f>
        <v>0.12941036414565826</v>
      </c>
      <c r="U3931" t="s">
        <v>83</v>
      </c>
    </row>
    <row r="3932" spans="1:21" x14ac:dyDescent="0.35">
      <c r="A3932">
        <v>14195</v>
      </c>
      <c r="B3932" s="1">
        <v>45855</v>
      </c>
      <c r="C3932" s="2">
        <f>YEAR(Table2[Order Date])</f>
        <v>2025</v>
      </c>
      <c r="D3932" s="2" t="str">
        <f>TEXT(Table2[Order Date],"mmm")</f>
        <v>Jul</v>
      </c>
      <c r="E3932" t="s">
        <v>7560</v>
      </c>
      <c r="F3932" t="s">
        <v>28</v>
      </c>
      <c r="G3932" t="s">
        <v>29</v>
      </c>
      <c r="H3932" t="str">
        <f>VLOOKUP(Table2[[#This Row],[City]], Table46[], 2, FALSE)</f>
        <v>Bihar</v>
      </c>
      <c r="I3932" t="s">
        <v>24</v>
      </c>
      <c r="J3932" t="s">
        <v>59</v>
      </c>
      <c r="K3932" t="s">
        <v>7561</v>
      </c>
      <c r="L3932" s="2">
        <v>2</v>
      </c>
      <c r="M3932" s="11">
        <v>37310</v>
      </c>
      <c r="N3932" s="6">
        <v>10</v>
      </c>
      <c r="O3932" s="4">
        <f>Table2[[#This Row],[Discount]]/100</f>
        <v>0.1</v>
      </c>
      <c r="P3932" s="4" t="str">
        <f>IF(Table2[[#This Row],[Discount%]]=0,"No Discount",
IF(Table2[[#This Row],[Discount%]]&lt;=0.1,"Medium Discount",
IF(Table2[[#This Row],[Discount%]]&lt;=0.2,"High Discount")))</f>
        <v>Medium Discount</v>
      </c>
      <c r="Q3932" s="9">
        <f>(Table2[Unit_Price]*Table2[Quantity])*(Table2[Discount]/100)</f>
        <v>7462</v>
      </c>
      <c r="R3932" s="10">
        <v>67158</v>
      </c>
      <c r="S3932" s="10">
        <v>15052.38</v>
      </c>
      <c r="T3932" s="4">
        <f>Table2[Profit]/Table2[Sales]</f>
        <v>0.22413383364602876</v>
      </c>
      <c r="U3932" t="s">
        <v>33</v>
      </c>
    </row>
    <row r="3933" spans="1:21" x14ac:dyDescent="0.35">
      <c r="A3933">
        <v>14196</v>
      </c>
      <c r="B3933" s="1">
        <v>45252</v>
      </c>
      <c r="C3933" s="2">
        <f>YEAR(Table2[Order Date])</f>
        <v>2023</v>
      </c>
      <c r="D3933" s="2" t="str">
        <f>TEXT(Table2[Order Date],"mmm")</f>
        <v>Nov</v>
      </c>
      <c r="E3933" t="s">
        <v>7562</v>
      </c>
      <c r="F3933" t="s">
        <v>15</v>
      </c>
      <c r="G3933" t="s">
        <v>147</v>
      </c>
      <c r="H3933" t="str">
        <f>VLOOKUP(Table2[[#This Row],[City]], Table46[], 2, FALSE)</f>
        <v>Kerala</v>
      </c>
      <c r="I3933" t="s">
        <v>129</v>
      </c>
      <c r="J3933" t="s">
        <v>164</v>
      </c>
      <c r="K3933" t="s">
        <v>7563</v>
      </c>
      <c r="L3933" s="2">
        <v>1</v>
      </c>
      <c r="M3933" s="11">
        <v>28382</v>
      </c>
      <c r="N3933" s="6">
        <v>20</v>
      </c>
      <c r="O3933" s="4">
        <f>Table2[[#This Row],[Discount]]/100</f>
        <v>0.2</v>
      </c>
      <c r="P3933" s="4" t="str">
        <f>IF(Table2[[#This Row],[Discount%]]=0,"No Discount",
IF(Table2[[#This Row],[Discount%]]&lt;=0.1,"Medium Discount",
IF(Table2[[#This Row],[Discount%]]&lt;=0.2,"High Discount")))</f>
        <v>High Discount</v>
      </c>
      <c r="Q3933" s="9">
        <f>(Table2[Unit_Price]*Table2[Quantity])*(Table2[Discount]/100)</f>
        <v>5676.4000000000005</v>
      </c>
      <c r="R3933" s="10">
        <v>22705.599999999999</v>
      </c>
      <c r="S3933" s="10">
        <v>1707.73</v>
      </c>
      <c r="T3933" s="4">
        <f>Table2[Profit]/Table2[Sales]</f>
        <v>7.5211842012543162E-2</v>
      </c>
      <c r="U3933" t="s">
        <v>20</v>
      </c>
    </row>
    <row r="3934" spans="1:21" x14ac:dyDescent="0.35">
      <c r="A3934">
        <v>14197</v>
      </c>
      <c r="B3934" s="1">
        <v>45484</v>
      </c>
      <c r="C3934" s="2">
        <f>YEAR(Table2[Order Date])</f>
        <v>2024</v>
      </c>
      <c r="D3934" s="2" t="str">
        <f>TEXT(Table2[Order Date],"mmm")</f>
        <v>Jul</v>
      </c>
      <c r="E3934" t="s">
        <v>7564</v>
      </c>
      <c r="F3934" t="s">
        <v>15</v>
      </c>
      <c r="G3934" t="s">
        <v>93</v>
      </c>
      <c r="H3934" t="str">
        <f>VLOOKUP(Table2[[#This Row],[City]], Table46[], 2, FALSE)</f>
        <v>Tamil Nadu</v>
      </c>
      <c r="I3934" t="s">
        <v>75</v>
      </c>
      <c r="J3934" t="s">
        <v>307</v>
      </c>
      <c r="K3934" t="s">
        <v>7565</v>
      </c>
      <c r="L3934" s="2">
        <v>1</v>
      </c>
      <c r="M3934" s="11">
        <v>4180</v>
      </c>
      <c r="N3934" s="6">
        <v>0</v>
      </c>
      <c r="O3934" s="4">
        <f>Table2[[#This Row],[Discount]]/100</f>
        <v>0</v>
      </c>
      <c r="P3934" s="4" t="str">
        <f>IF(Table2[[#This Row],[Discount%]]=0,"No Discount",
IF(Table2[[#This Row],[Discount%]]&lt;=0.1,"Medium Discount",
IF(Table2[[#This Row],[Discount%]]&lt;=0.2,"High Discount")))</f>
        <v>No Discount</v>
      </c>
      <c r="Q3934" s="9">
        <f>(Table2[Unit_Price]*Table2[Quantity])*(Table2[Discount]/100)</f>
        <v>0</v>
      </c>
      <c r="R3934" s="10">
        <v>4180</v>
      </c>
      <c r="S3934" s="10">
        <v>947.44</v>
      </c>
      <c r="T3934" s="4">
        <f>Table2[Profit]/Table2[Sales]</f>
        <v>0.22666028708133973</v>
      </c>
      <c r="U3934" t="s">
        <v>72</v>
      </c>
    </row>
    <row r="3935" spans="1:21" x14ac:dyDescent="0.35">
      <c r="A3935">
        <v>14198</v>
      </c>
      <c r="B3935" s="1">
        <v>45878</v>
      </c>
      <c r="C3935" s="2">
        <f>YEAR(Table2[Order Date])</f>
        <v>2025</v>
      </c>
      <c r="D3935" s="2" t="str">
        <f>TEXT(Table2[Order Date],"mmm")</f>
        <v>Aug</v>
      </c>
      <c r="E3935" t="s">
        <v>7566</v>
      </c>
      <c r="F3935" t="s">
        <v>15</v>
      </c>
      <c r="G3935" t="s">
        <v>16</v>
      </c>
      <c r="H3935" t="str">
        <f>VLOOKUP(Table2[[#This Row],[City]], Table46[], 2, FALSE)</f>
        <v>Karnataka</v>
      </c>
      <c r="I3935" t="s">
        <v>96</v>
      </c>
      <c r="J3935" t="s">
        <v>97</v>
      </c>
      <c r="K3935" t="s">
        <v>2529</v>
      </c>
      <c r="L3935" s="2">
        <v>4</v>
      </c>
      <c r="M3935" s="11">
        <v>13266</v>
      </c>
      <c r="N3935" s="6">
        <v>10</v>
      </c>
      <c r="O3935" s="4">
        <f>Table2[[#This Row],[Discount]]/100</f>
        <v>0.1</v>
      </c>
      <c r="P3935" s="4" t="str">
        <f>IF(Table2[[#This Row],[Discount%]]=0,"No Discount",
IF(Table2[[#This Row],[Discount%]]&lt;=0.1,"Medium Discount",
IF(Table2[[#This Row],[Discount%]]&lt;=0.2,"High Discount")))</f>
        <v>Medium Discount</v>
      </c>
      <c r="Q3935" s="9">
        <f>(Table2[Unit_Price]*Table2[Quantity])*(Table2[Discount]/100)</f>
        <v>5306.4000000000005</v>
      </c>
      <c r="R3935" s="10">
        <v>47757.599999999999</v>
      </c>
      <c r="S3935" s="10">
        <v>5779.82</v>
      </c>
      <c r="T3935" s="4">
        <f>Table2[Profit]/Table2[Sales]</f>
        <v>0.12102408831264552</v>
      </c>
      <c r="U3935" t="s">
        <v>72</v>
      </c>
    </row>
    <row r="3936" spans="1:21" x14ac:dyDescent="0.35">
      <c r="A3936">
        <v>14199</v>
      </c>
      <c r="B3936" s="1">
        <v>45688</v>
      </c>
      <c r="C3936" s="2">
        <f>YEAR(Table2[Order Date])</f>
        <v>2025</v>
      </c>
      <c r="D3936" s="2" t="str">
        <f>TEXT(Table2[Order Date],"mmm")</f>
        <v>Jan</v>
      </c>
      <c r="E3936" t="s">
        <v>7567</v>
      </c>
      <c r="F3936" t="s">
        <v>28</v>
      </c>
      <c r="G3936" t="s">
        <v>29</v>
      </c>
      <c r="H3936" t="str">
        <f>VLOOKUP(Table2[[#This Row],[City]], Table46[], 2, FALSE)</f>
        <v>Bihar</v>
      </c>
      <c r="I3936" t="s">
        <v>46</v>
      </c>
      <c r="J3936" t="s">
        <v>126</v>
      </c>
      <c r="K3936" t="s">
        <v>7568</v>
      </c>
      <c r="L3936" s="2">
        <v>4</v>
      </c>
      <c r="M3936" s="11">
        <v>1192</v>
      </c>
      <c r="N3936" s="6">
        <v>10</v>
      </c>
      <c r="O3936" s="4">
        <f>Table2[[#This Row],[Discount]]/100</f>
        <v>0.1</v>
      </c>
      <c r="P3936" s="4" t="str">
        <f>IF(Table2[[#This Row],[Discount%]]=0,"No Discount",
IF(Table2[[#This Row],[Discount%]]&lt;=0.1,"Medium Discount",
IF(Table2[[#This Row],[Discount%]]&lt;=0.2,"High Discount")))</f>
        <v>Medium Discount</v>
      </c>
      <c r="Q3936" s="9">
        <f>(Table2[Unit_Price]*Table2[Quantity])*(Table2[Discount]/100)</f>
        <v>476.8</v>
      </c>
      <c r="R3936" s="10">
        <v>4291.2</v>
      </c>
      <c r="S3936" s="10">
        <v>684.39</v>
      </c>
      <c r="T3936" s="4">
        <f>Table2[Profit]/Table2[Sales]</f>
        <v>0.15948685682326622</v>
      </c>
      <c r="U3936" t="s">
        <v>38</v>
      </c>
    </row>
    <row r="3937" spans="1:21" x14ac:dyDescent="0.35">
      <c r="A3937">
        <v>14200</v>
      </c>
      <c r="B3937" s="1">
        <v>45507</v>
      </c>
      <c r="C3937" s="2">
        <f>YEAR(Table2[Order Date])</f>
        <v>2024</v>
      </c>
      <c r="D3937" s="2" t="str">
        <f>TEXT(Table2[Order Date],"mmm")</f>
        <v>Aug</v>
      </c>
      <c r="E3937" t="s">
        <v>7569</v>
      </c>
      <c r="F3937" t="s">
        <v>40</v>
      </c>
      <c r="G3937" t="s">
        <v>62</v>
      </c>
      <c r="H3937" t="str">
        <f>VLOOKUP(Table2[[#This Row],[City]], Table46[], 2, FALSE)</f>
        <v>Goa</v>
      </c>
      <c r="I3937" t="s">
        <v>30</v>
      </c>
      <c r="J3937" t="s">
        <v>322</v>
      </c>
      <c r="K3937" t="s">
        <v>7570</v>
      </c>
      <c r="L3937" s="2">
        <v>2</v>
      </c>
      <c r="M3937" s="11">
        <v>22884</v>
      </c>
      <c r="N3937" s="6">
        <v>15</v>
      </c>
      <c r="O3937" s="4">
        <f>Table2[[#This Row],[Discount]]/100</f>
        <v>0.15</v>
      </c>
      <c r="P3937" s="4" t="str">
        <f>IF(Table2[[#This Row],[Discount%]]=0,"No Discount",
IF(Table2[[#This Row],[Discount%]]&lt;=0.1,"Medium Discount",
IF(Table2[[#This Row],[Discount%]]&lt;=0.2,"High Discount")))</f>
        <v>High Discount</v>
      </c>
      <c r="Q3937" s="9">
        <f>(Table2[Unit_Price]*Table2[Quantity])*(Table2[Discount]/100)</f>
        <v>6865.2</v>
      </c>
      <c r="R3937" s="10">
        <v>38902.800000000003</v>
      </c>
      <c r="S3937" s="10">
        <v>4447.38</v>
      </c>
      <c r="T3937" s="4">
        <f>Table2[Profit]/Table2[Sales]</f>
        <v>0.11432030599339893</v>
      </c>
      <c r="U3937" t="s">
        <v>20</v>
      </c>
    </row>
    <row r="3938" spans="1:21" x14ac:dyDescent="0.35">
      <c r="A3938">
        <v>14202</v>
      </c>
      <c r="B3938" s="1">
        <v>45378</v>
      </c>
      <c r="C3938" s="2">
        <f>YEAR(Table2[Order Date])</f>
        <v>2024</v>
      </c>
      <c r="D3938" s="2" t="str">
        <f>TEXT(Table2[Order Date],"mmm")</f>
        <v>Mar</v>
      </c>
      <c r="E3938" t="s">
        <v>7572</v>
      </c>
      <c r="F3938" t="s">
        <v>15</v>
      </c>
      <c r="G3938" t="s">
        <v>174</v>
      </c>
      <c r="H3938" t="str">
        <f>VLOOKUP(Table2[[#This Row],[City]], Table46[], 2, FALSE)</f>
        <v>Tamil Nadu</v>
      </c>
      <c r="I3938" t="s">
        <v>75</v>
      </c>
      <c r="J3938" t="s">
        <v>307</v>
      </c>
      <c r="K3938" t="s">
        <v>7573</v>
      </c>
      <c r="L3938" s="2">
        <v>4</v>
      </c>
      <c r="M3938" s="11">
        <v>50408</v>
      </c>
      <c r="N3938" s="6">
        <v>20</v>
      </c>
      <c r="O3938" s="4">
        <f>Table2[[#This Row],[Discount]]/100</f>
        <v>0.2</v>
      </c>
      <c r="P3938" s="4" t="str">
        <f>IF(Table2[[#This Row],[Discount%]]=0,"No Discount",
IF(Table2[[#This Row],[Discount%]]&lt;=0.1,"Medium Discount",
IF(Table2[[#This Row],[Discount%]]&lt;=0.2,"High Discount")))</f>
        <v>High Discount</v>
      </c>
      <c r="Q3938" s="9">
        <f>(Table2[Unit_Price]*Table2[Quantity])*(Table2[Discount]/100)</f>
        <v>40326.400000000001</v>
      </c>
      <c r="R3938" s="10">
        <v>161305.60000000001</v>
      </c>
      <c r="S3938" s="10">
        <v>25932.37</v>
      </c>
      <c r="T3938" s="4">
        <f>Table2[Profit]/Table2[Sales]</f>
        <v>0.16076546629503252</v>
      </c>
      <c r="U3938" t="s">
        <v>33</v>
      </c>
    </row>
    <row r="3939" spans="1:21" x14ac:dyDescent="0.35">
      <c r="A3939">
        <v>14203</v>
      </c>
      <c r="B3939" s="1">
        <v>45922</v>
      </c>
      <c r="C3939" s="2">
        <f>YEAR(Table2[Order Date])</f>
        <v>2025</v>
      </c>
      <c r="D3939" s="2" t="str">
        <f>TEXT(Table2[Order Date],"mmm")</f>
        <v>Sep</v>
      </c>
      <c r="E3939" t="s">
        <v>7574</v>
      </c>
      <c r="F3939" t="s">
        <v>15</v>
      </c>
      <c r="G3939" t="s">
        <v>93</v>
      </c>
      <c r="H3939" t="str">
        <f>VLOOKUP(Table2[[#This Row],[City]], Table46[], 2, FALSE)</f>
        <v>Tamil Nadu</v>
      </c>
      <c r="I3939" t="s">
        <v>46</v>
      </c>
      <c r="J3939" t="s">
        <v>209</v>
      </c>
      <c r="K3939" t="s">
        <v>7575</v>
      </c>
      <c r="L3939" s="2">
        <v>3</v>
      </c>
      <c r="M3939" s="11">
        <v>61023</v>
      </c>
      <c r="N3939" s="6">
        <v>15</v>
      </c>
      <c r="O3939" s="4">
        <f>Table2[[#This Row],[Discount]]/100</f>
        <v>0.15</v>
      </c>
      <c r="P3939" s="4" t="str">
        <f>IF(Table2[[#This Row],[Discount%]]=0,"No Discount",
IF(Table2[[#This Row],[Discount%]]&lt;=0.1,"Medium Discount",
IF(Table2[[#This Row],[Discount%]]&lt;=0.2,"High Discount")))</f>
        <v>High Discount</v>
      </c>
      <c r="Q3939" s="9">
        <f>(Table2[Unit_Price]*Table2[Quantity])*(Table2[Discount]/100)</f>
        <v>27460.35</v>
      </c>
      <c r="R3939" s="10">
        <v>155608.65</v>
      </c>
      <c r="S3939" s="10">
        <v>19574.3</v>
      </c>
      <c r="T3939" s="4">
        <f>Table2[Profit]/Table2[Sales]</f>
        <v>0.12579185026025225</v>
      </c>
      <c r="U3939" t="s">
        <v>83</v>
      </c>
    </row>
    <row r="3940" spans="1:21" x14ac:dyDescent="0.35">
      <c r="A3940">
        <v>14204</v>
      </c>
      <c r="B3940" s="1">
        <v>45592</v>
      </c>
      <c r="C3940" s="2">
        <f>YEAR(Table2[Order Date])</f>
        <v>2024</v>
      </c>
      <c r="D3940" s="2" t="str">
        <f>TEXT(Table2[Order Date],"mmm")</f>
        <v>Oct</v>
      </c>
      <c r="E3940" t="s">
        <v>7576</v>
      </c>
      <c r="F3940" t="s">
        <v>40</v>
      </c>
      <c r="G3940" t="s">
        <v>62</v>
      </c>
      <c r="H3940" t="str">
        <f>VLOOKUP(Table2[[#This Row],[City]], Table46[], 2, FALSE)</f>
        <v>Goa</v>
      </c>
      <c r="I3940" t="s">
        <v>17</v>
      </c>
      <c r="J3940" t="s">
        <v>18</v>
      </c>
      <c r="K3940" t="s">
        <v>1832</v>
      </c>
      <c r="L3940" s="2">
        <v>3</v>
      </c>
      <c r="M3940" s="11">
        <v>10491</v>
      </c>
      <c r="N3940" s="6">
        <v>20</v>
      </c>
      <c r="O3940" s="4">
        <f>Table2[[#This Row],[Discount]]/100</f>
        <v>0.2</v>
      </c>
      <c r="P3940" s="4" t="str">
        <f>IF(Table2[[#This Row],[Discount%]]=0,"No Discount",
IF(Table2[[#This Row],[Discount%]]&lt;=0.1,"Medium Discount",
IF(Table2[[#This Row],[Discount%]]&lt;=0.2,"High Discount")))</f>
        <v>High Discount</v>
      </c>
      <c r="Q3940" s="9">
        <f>(Table2[Unit_Price]*Table2[Quantity])*(Table2[Discount]/100)</f>
        <v>6294.6</v>
      </c>
      <c r="R3940" s="10">
        <v>25178.400000000001</v>
      </c>
      <c r="S3940" s="10">
        <v>1861.94</v>
      </c>
      <c r="T3940" s="4">
        <f>Table2[Profit]/Table2[Sales]</f>
        <v>7.3949893559558985E-2</v>
      </c>
      <c r="U3940" t="s">
        <v>33</v>
      </c>
    </row>
    <row r="3941" spans="1:21" x14ac:dyDescent="0.35">
      <c r="A3941">
        <v>14205</v>
      </c>
      <c r="B3941" s="1">
        <v>45242</v>
      </c>
      <c r="C3941" s="2">
        <f>YEAR(Table2[Order Date])</f>
        <v>2023</v>
      </c>
      <c r="D3941" s="2" t="str">
        <f>TEXT(Table2[Order Date],"mmm")</f>
        <v>Nov</v>
      </c>
      <c r="E3941" t="s">
        <v>7577</v>
      </c>
      <c r="F3941" t="s">
        <v>28</v>
      </c>
      <c r="G3941" t="s">
        <v>114</v>
      </c>
      <c r="H3941" t="str">
        <f>VLOOKUP(Table2[[#This Row],[City]], Table46[], 2, FALSE)</f>
        <v>Jharkhand</v>
      </c>
      <c r="I3941" t="s">
        <v>69</v>
      </c>
      <c r="J3941" t="s">
        <v>151</v>
      </c>
      <c r="K3941" t="s">
        <v>7578</v>
      </c>
      <c r="L3941" s="2">
        <v>5</v>
      </c>
      <c r="M3941" s="11">
        <v>24144</v>
      </c>
      <c r="N3941" s="6">
        <v>10</v>
      </c>
      <c r="O3941" s="4">
        <f>Table2[[#This Row],[Discount]]/100</f>
        <v>0.1</v>
      </c>
      <c r="P3941" s="4" t="str">
        <f>IF(Table2[[#This Row],[Discount%]]=0,"No Discount",
IF(Table2[[#This Row],[Discount%]]&lt;=0.1,"Medium Discount",
IF(Table2[[#This Row],[Discount%]]&lt;=0.2,"High Discount")))</f>
        <v>Medium Discount</v>
      </c>
      <c r="Q3941" s="9">
        <f>(Table2[Unit_Price]*Table2[Quantity])*(Table2[Discount]/100)</f>
        <v>12072</v>
      </c>
      <c r="R3941" s="10">
        <v>108648</v>
      </c>
      <c r="S3941" s="10">
        <v>18929.37</v>
      </c>
      <c r="T3941" s="4">
        <f>Table2[Profit]/Table2[Sales]</f>
        <v>0.17422658493483542</v>
      </c>
      <c r="U3941" t="s">
        <v>20</v>
      </c>
    </row>
    <row r="3942" spans="1:21" x14ac:dyDescent="0.35">
      <c r="A3942">
        <v>14206</v>
      </c>
      <c r="B3942" s="1">
        <v>45376</v>
      </c>
      <c r="C3942" s="2">
        <f>YEAR(Table2[Order Date])</f>
        <v>2024</v>
      </c>
      <c r="D3942" s="2" t="str">
        <f>TEXT(Table2[Order Date],"mmm")</f>
        <v>Mar</v>
      </c>
      <c r="E3942" t="s">
        <v>7579</v>
      </c>
      <c r="F3942" t="s">
        <v>40</v>
      </c>
      <c r="G3942" t="s">
        <v>50</v>
      </c>
      <c r="H3942" t="str">
        <f>VLOOKUP(Table2[[#This Row],[City]], Table46[], 2, FALSE)</f>
        <v>Maharashtra</v>
      </c>
      <c r="I3942" t="s">
        <v>46</v>
      </c>
      <c r="J3942" t="s">
        <v>201</v>
      </c>
      <c r="K3942" t="s">
        <v>6165</v>
      </c>
      <c r="L3942" s="2">
        <v>4</v>
      </c>
      <c r="M3942" s="11">
        <v>21184</v>
      </c>
      <c r="N3942" s="6">
        <v>0</v>
      </c>
      <c r="O3942" s="4">
        <f>Table2[[#This Row],[Discount]]/100</f>
        <v>0</v>
      </c>
      <c r="P3942" s="4" t="str">
        <f>IF(Table2[[#This Row],[Discount%]]=0,"No Discount",
IF(Table2[[#This Row],[Discount%]]&lt;=0.1,"Medium Discount",
IF(Table2[[#This Row],[Discount%]]&lt;=0.2,"High Discount")))</f>
        <v>No Discount</v>
      </c>
      <c r="Q3942" s="9">
        <f>(Table2[Unit_Price]*Table2[Quantity])*(Table2[Discount]/100)</f>
        <v>0</v>
      </c>
      <c r="R3942" s="10">
        <v>84736</v>
      </c>
      <c r="S3942" s="10">
        <v>17468.09</v>
      </c>
      <c r="T3942" s="4">
        <f>Table2[Profit]/Table2[Sales]</f>
        <v>0.20614721015861026</v>
      </c>
      <c r="U3942" t="s">
        <v>83</v>
      </c>
    </row>
    <row r="3943" spans="1:21" x14ac:dyDescent="0.35">
      <c r="A3943">
        <v>14207</v>
      </c>
      <c r="B3943" s="1">
        <v>45295</v>
      </c>
      <c r="C3943" s="2">
        <f>YEAR(Table2[Order Date])</f>
        <v>2024</v>
      </c>
      <c r="D3943" s="2" t="str">
        <f>TEXT(Table2[Order Date],"mmm")</f>
        <v>Jan</v>
      </c>
      <c r="E3943" t="s">
        <v>7580</v>
      </c>
      <c r="F3943" t="s">
        <v>28</v>
      </c>
      <c r="G3943" t="s">
        <v>144</v>
      </c>
      <c r="H3943" t="str">
        <f>VLOOKUP(Table2[[#This Row],[City]], Table46[], 2, FALSE)</f>
        <v>Assam</v>
      </c>
      <c r="I3943" t="s">
        <v>75</v>
      </c>
      <c r="J3943" t="s">
        <v>240</v>
      </c>
      <c r="K3943" t="s">
        <v>7581</v>
      </c>
      <c r="L3943" s="2">
        <v>3</v>
      </c>
      <c r="M3943" s="11">
        <v>73674</v>
      </c>
      <c r="N3943" s="6">
        <v>5</v>
      </c>
      <c r="O3943" s="4">
        <f>Table2[[#This Row],[Discount]]/100</f>
        <v>0.05</v>
      </c>
      <c r="P3943" s="4" t="str">
        <f>IF(Table2[[#This Row],[Discount%]]=0,"No Discount",
IF(Table2[[#This Row],[Discount%]]&lt;=0.1,"Medium Discount",
IF(Table2[[#This Row],[Discount%]]&lt;=0.2,"High Discount")))</f>
        <v>Medium Discount</v>
      </c>
      <c r="Q3943" s="9">
        <f>(Table2[Unit_Price]*Table2[Quantity])*(Table2[Discount]/100)</f>
        <v>11051.1</v>
      </c>
      <c r="R3943" s="10">
        <v>209970.9</v>
      </c>
      <c r="S3943" s="10">
        <v>14653.34</v>
      </c>
      <c r="T3943" s="4">
        <f>Table2[Profit]/Table2[Sales]</f>
        <v>6.9787480074619865E-2</v>
      </c>
      <c r="U3943" t="s">
        <v>33</v>
      </c>
    </row>
    <row r="3944" spans="1:21" x14ac:dyDescent="0.35">
      <c r="A3944">
        <v>14208</v>
      </c>
      <c r="B3944" s="1">
        <v>45630</v>
      </c>
      <c r="C3944" s="2">
        <f>YEAR(Table2[Order Date])</f>
        <v>2024</v>
      </c>
      <c r="D3944" s="2" t="str">
        <f>TEXT(Table2[Order Date],"mmm")</f>
        <v>Dec</v>
      </c>
      <c r="E3944" t="s">
        <v>7582</v>
      </c>
      <c r="F3944" t="s">
        <v>28</v>
      </c>
      <c r="G3944" t="s">
        <v>35</v>
      </c>
      <c r="H3944" t="str">
        <f>VLOOKUP(Table2[[#This Row],[City]], Table46[], 2, FALSE)</f>
        <v>West Bengal</v>
      </c>
      <c r="I3944" t="s">
        <v>75</v>
      </c>
      <c r="J3944" t="s">
        <v>240</v>
      </c>
      <c r="K3944" t="s">
        <v>7583</v>
      </c>
      <c r="L3944" s="2">
        <v>1</v>
      </c>
      <c r="M3944" s="11">
        <v>56656</v>
      </c>
      <c r="N3944" s="6">
        <v>10</v>
      </c>
      <c r="O3944" s="4">
        <f>Table2[[#This Row],[Discount]]/100</f>
        <v>0.1</v>
      </c>
      <c r="P3944" s="4" t="str">
        <f>IF(Table2[[#This Row],[Discount%]]=0,"No Discount",
IF(Table2[[#This Row],[Discount%]]&lt;=0.1,"Medium Discount",
IF(Table2[[#This Row],[Discount%]]&lt;=0.2,"High Discount")))</f>
        <v>Medium Discount</v>
      </c>
      <c r="Q3944" s="9">
        <f>(Table2[Unit_Price]*Table2[Quantity])*(Table2[Discount]/100)</f>
        <v>5665.6</v>
      </c>
      <c r="R3944" s="10">
        <v>50990.400000000001</v>
      </c>
      <c r="S3944" s="10">
        <v>9654.26</v>
      </c>
      <c r="T3944" s="4">
        <f>Table2[Profit]/Table2[Sales]</f>
        <v>0.18933485518842763</v>
      </c>
      <c r="U3944" t="s">
        <v>38</v>
      </c>
    </row>
    <row r="3945" spans="1:21" x14ac:dyDescent="0.35">
      <c r="A3945">
        <v>14209</v>
      </c>
      <c r="B3945" s="1">
        <v>45523</v>
      </c>
      <c r="C3945" s="2">
        <f>YEAR(Table2[Order Date])</f>
        <v>2024</v>
      </c>
      <c r="D3945" s="2" t="str">
        <f>TEXT(Table2[Order Date],"mmm")</f>
        <v>Aug</v>
      </c>
      <c r="E3945" t="s">
        <v>7584</v>
      </c>
      <c r="F3945" t="s">
        <v>40</v>
      </c>
      <c r="G3945" t="s">
        <v>62</v>
      </c>
      <c r="H3945" t="str">
        <f>VLOOKUP(Table2[[#This Row],[City]], Table46[], 2, FALSE)</f>
        <v>Goa</v>
      </c>
      <c r="I3945" t="s">
        <v>96</v>
      </c>
      <c r="J3945" t="s">
        <v>214</v>
      </c>
      <c r="K3945" t="s">
        <v>7585</v>
      </c>
      <c r="L3945" s="2">
        <v>2</v>
      </c>
      <c r="M3945" s="11">
        <v>20315</v>
      </c>
      <c r="N3945" s="6">
        <v>20</v>
      </c>
      <c r="O3945" s="4">
        <f>Table2[[#This Row],[Discount]]/100</f>
        <v>0.2</v>
      </c>
      <c r="P3945" s="4" t="str">
        <f>IF(Table2[[#This Row],[Discount%]]=0,"No Discount",
IF(Table2[[#This Row],[Discount%]]&lt;=0.1,"Medium Discount",
IF(Table2[[#This Row],[Discount%]]&lt;=0.2,"High Discount")))</f>
        <v>High Discount</v>
      </c>
      <c r="Q3945" s="9">
        <f>(Table2[Unit_Price]*Table2[Quantity])*(Table2[Discount]/100)</f>
        <v>8126</v>
      </c>
      <c r="R3945" s="10">
        <v>32504</v>
      </c>
      <c r="S3945" s="10">
        <v>6391.65</v>
      </c>
      <c r="T3945" s="4">
        <f>Table2[Profit]/Table2[Sales]</f>
        <v>0.19664195175978341</v>
      </c>
      <c r="U3945" t="s">
        <v>33</v>
      </c>
    </row>
    <row r="3946" spans="1:21" x14ac:dyDescent="0.35">
      <c r="A3946">
        <v>14210</v>
      </c>
      <c r="B3946" s="1">
        <v>45461</v>
      </c>
      <c r="C3946" s="2">
        <f>YEAR(Table2[Order Date])</f>
        <v>2024</v>
      </c>
      <c r="D3946" s="2" t="str">
        <f>TEXT(Table2[Order Date],"mmm")</f>
        <v>Jun</v>
      </c>
      <c r="E3946" t="s">
        <v>7586</v>
      </c>
      <c r="F3946" t="s">
        <v>15</v>
      </c>
      <c r="G3946" t="s">
        <v>93</v>
      </c>
      <c r="H3946" t="str">
        <f>VLOOKUP(Table2[[#This Row],[City]], Table46[], 2, FALSE)</f>
        <v>Tamil Nadu</v>
      </c>
      <c r="I3946" t="s">
        <v>46</v>
      </c>
      <c r="J3946" t="s">
        <v>201</v>
      </c>
      <c r="K3946" t="s">
        <v>7587</v>
      </c>
      <c r="L3946" s="2">
        <v>5</v>
      </c>
      <c r="M3946" s="11">
        <v>20550</v>
      </c>
      <c r="N3946" s="6">
        <v>10</v>
      </c>
      <c r="O3946" s="4">
        <f>Table2[[#This Row],[Discount]]/100</f>
        <v>0.1</v>
      </c>
      <c r="P3946" s="4" t="str">
        <f>IF(Table2[[#This Row],[Discount%]]=0,"No Discount",
IF(Table2[[#This Row],[Discount%]]&lt;=0.1,"Medium Discount",
IF(Table2[[#This Row],[Discount%]]&lt;=0.2,"High Discount")))</f>
        <v>Medium Discount</v>
      </c>
      <c r="Q3946" s="9">
        <f>(Table2[Unit_Price]*Table2[Quantity])*(Table2[Discount]/100)</f>
        <v>10275</v>
      </c>
      <c r="R3946" s="10">
        <v>92475</v>
      </c>
      <c r="S3946" s="10">
        <v>18052.96</v>
      </c>
      <c r="T3946" s="4">
        <f>Table2[Profit]/Table2[Sales]</f>
        <v>0.19521989726953229</v>
      </c>
      <c r="U3946" t="s">
        <v>20</v>
      </c>
    </row>
    <row r="3947" spans="1:21" x14ac:dyDescent="0.35">
      <c r="A3947">
        <v>14211</v>
      </c>
      <c r="B3947" s="1">
        <v>45337</v>
      </c>
      <c r="C3947" s="2">
        <f>YEAR(Table2[Order Date])</f>
        <v>2024</v>
      </c>
      <c r="D3947" s="2" t="str">
        <f>TEXT(Table2[Order Date],"mmm")</f>
        <v>Feb</v>
      </c>
      <c r="E3947" t="s">
        <v>7588</v>
      </c>
      <c r="F3947" t="s">
        <v>28</v>
      </c>
      <c r="G3947" t="s">
        <v>144</v>
      </c>
      <c r="H3947" t="str">
        <f>VLOOKUP(Table2[[#This Row],[City]], Table46[], 2, FALSE)</f>
        <v>Assam</v>
      </c>
      <c r="I3947" t="s">
        <v>42</v>
      </c>
      <c r="J3947" t="s">
        <v>188</v>
      </c>
      <c r="K3947" t="s">
        <v>7589</v>
      </c>
      <c r="L3947" s="2">
        <v>5</v>
      </c>
      <c r="M3947" s="11">
        <v>52761</v>
      </c>
      <c r="N3947" s="6">
        <v>10</v>
      </c>
      <c r="O3947" s="4">
        <f>Table2[[#This Row],[Discount]]/100</f>
        <v>0.1</v>
      </c>
      <c r="P3947" s="4" t="str">
        <f>IF(Table2[[#This Row],[Discount%]]=0,"No Discount",
IF(Table2[[#This Row],[Discount%]]&lt;=0.1,"Medium Discount",
IF(Table2[[#This Row],[Discount%]]&lt;=0.2,"High Discount")))</f>
        <v>Medium Discount</v>
      </c>
      <c r="Q3947" s="9">
        <f>(Table2[Unit_Price]*Table2[Quantity])*(Table2[Discount]/100)</f>
        <v>26380.5</v>
      </c>
      <c r="R3947" s="10">
        <v>237424.5</v>
      </c>
      <c r="S3947" s="10">
        <v>52747.02</v>
      </c>
      <c r="T3947" s="4">
        <f>Table2[Profit]/Table2[Sales]</f>
        <v>0.22216334034608895</v>
      </c>
      <c r="U3947" t="s">
        <v>20</v>
      </c>
    </row>
    <row r="3948" spans="1:21" x14ac:dyDescent="0.35">
      <c r="A3948">
        <v>14212</v>
      </c>
      <c r="B3948" s="1">
        <v>45457</v>
      </c>
      <c r="C3948" s="2">
        <f>YEAR(Table2[Order Date])</f>
        <v>2024</v>
      </c>
      <c r="D3948" s="2" t="str">
        <f>TEXT(Table2[Order Date],"mmm")</f>
        <v>Jun</v>
      </c>
      <c r="E3948" t="s">
        <v>7590</v>
      </c>
      <c r="F3948" t="s">
        <v>40</v>
      </c>
      <c r="G3948" t="s">
        <v>62</v>
      </c>
      <c r="H3948" t="str">
        <f>VLOOKUP(Table2[[#This Row],[City]], Table46[], 2, FALSE)</f>
        <v>Goa</v>
      </c>
      <c r="I3948" t="s">
        <v>46</v>
      </c>
      <c r="J3948" t="s">
        <v>47</v>
      </c>
      <c r="K3948" t="s">
        <v>990</v>
      </c>
      <c r="L3948" s="2">
        <v>4</v>
      </c>
      <c r="M3948" s="11">
        <v>74329</v>
      </c>
      <c r="N3948" s="6">
        <v>5</v>
      </c>
      <c r="O3948" s="4">
        <f>Table2[[#This Row],[Discount]]/100</f>
        <v>0.05</v>
      </c>
      <c r="P3948" s="4" t="str">
        <f>IF(Table2[[#This Row],[Discount%]]=0,"No Discount",
IF(Table2[[#This Row],[Discount%]]&lt;=0.1,"Medium Discount",
IF(Table2[[#This Row],[Discount%]]&lt;=0.2,"High Discount")))</f>
        <v>Medium Discount</v>
      </c>
      <c r="Q3948" s="9">
        <f>(Table2[Unit_Price]*Table2[Quantity])*(Table2[Discount]/100)</f>
        <v>14865.800000000001</v>
      </c>
      <c r="R3948" s="10">
        <v>282450.2</v>
      </c>
      <c r="S3948" s="10">
        <v>39218.71</v>
      </c>
      <c r="T3948" s="4">
        <f>Table2[Profit]/Table2[Sales]</f>
        <v>0.13885176926764434</v>
      </c>
      <c r="U3948" t="s">
        <v>38</v>
      </c>
    </row>
    <row r="3949" spans="1:21" x14ac:dyDescent="0.35">
      <c r="A3949">
        <v>14213</v>
      </c>
      <c r="B3949" s="1">
        <v>45697</v>
      </c>
      <c r="C3949" s="2">
        <f>YEAR(Table2[Order Date])</f>
        <v>2025</v>
      </c>
      <c r="D3949" s="2" t="str">
        <f>TEXT(Table2[Order Date],"mmm")</f>
        <v>Feb</v>
      </c>
      <c r="E3949" t="s">
        <v>7591</v>
      </c>
      <c r="F3949" t="s">
        <v>28</v>
      </c>
      <c r="G3949" t="s">
        <v>144</v>
      </c>
      <c r="H3949" t="str">
        <f>VLOOKUP(Table2[[#This Row],[City]], Table46[], 2, FALSE)</f>
        <v>Assam</v>
      </c>
      <c r="I3949" t="s">
        <v>24</v>
      </c>
      <c r="J3949" t="s">
        <v>107</v>
      </c>
      <c r="K3949" t="s">
        <v>5000</v>
      </c>
      <c r="L3949" s="2">
        <v>1</v>
      </c>
      <c r="M3949" s="11">
        <v>4288</v>
      </c>
      <c r="N3949" s="6">
        <v>15</v>
      </c>
      <c r="O3949" s="4">
        <f>Table2[[#This Row],[Discount]]/100</f>
        <v>0.15</v>
      </c>
      <c r="P3949" s="4" t="str">
        <f>IF(Table2[[#This Row],[Discount%]]=0,"No Discount",
IF(Table2[[#This Row],[Discount%]]&lt;=0.1,"Medium Discount",
IF(Table2[[#This Row],[Discount%]]&lt;=0.2,"High Discount")))</f>
        <v>High Discount</v>
      </c>
      <c r="Q3949" s="9">
        <f>(Table2[Unit_Price]*Table2[Quantity])*(Table2[Discount]/100)</f>
        <v>643.19999999999993</v>
      </c>
      <c r="R3949" s="10">
        <v>3644.8</v>
      </c>
      <c r="S3949" s="10">
        <v>488.94</v>
      </c>
      <c r="T3949" s="4">
        <f>Table2[Profit]/Table2[Sales]</f>
        <v>0.13414727831431078</v>
      </c>
      <c r="U3949" t="s">
        <v>20</v>
      </c>
    </row>
    <row r="3950" spans="1:21" x14ac:dyDescent="0.35">
      <c r="A3950">
        <v>14214</v>
      </c>
      <c r="B3950" s="1">
        <v>45920</v>
      </c>
      <c r="C3950" s="2">
        <f>YEAR(Table2[Order Date])</f>
        <v>2025</v>
      </c>
      <c r="D3950" s="2" t="str">
        <f>TEXT(Table2[Order Date],"mmm")</f>
        <v>Sep</v>
      </c>
      <c r="E3950" t="s">
        <v>7592</v>
      </c>
      <c r="F3950" t="s">
        <v>28</v>
      </c>
      <c r="G3950" t="s">
        <v>144</v>
      </c>
      <c r="H3950" t="str">
        <f>VLOOKUP(Table2[[#This Row],[City]], Table46[], 2, FALSE)</f>
        <v>Assam</v>
      </c>
      <c r="I3950" t="s">
        <v>42</v>
      </c>
      <c r="J3950" t="s">
        <v>43</v>
      </c>
      <c r="K3950" t="s">
        <v>7593</v>
      </c>
      <c r="L3950" s="2">
        <v>5</v>
      </c>
      <c r="M3950" s="11">
        <v>38267</v>
      </c>
      <c r="N3950" s="6">
        <v>15</v>
      </c>
      <c r="O3950" s="4">
        <f>Table2[[#This Row],[Discount]]/100</f>
        <v>0.15</v>
      </c>
      <c r="P3950" s="4" t="str">
        <f>IF(Table2[[#This Row],[Discount%]]=0,"No Discount",
IF(Table2[[#This Row],[Discount%]]&lt;=0.1,"Medium Discount",
IF(Table2[[#This Row],[Discount%]]&lt;=0.2,"High Discount")))</f>
        <v>High Discount</v>
      </c>
      <c r="Q3950" s="9">
        <f>(Table2[Unit_Price]*Table2[Quantity])*(Table2[Discount]/100)</f>
        <v>28700.25</v>
      </c>
      <c r="R3950" s="10">
        <v>162634.75</v>
      </c>
      <c r="S3950" s="10">
        <v>33370.699999999997</v>
      </c>
      <c r="T3950" s="4">
        <f>Table2[Profit]/Table2[Sales]</f>
        <v>0.20518800563840137</v>
      </c>
      <c r="U3950" t="s">
        <v>20</v>
      </c>
    </row>
    <row r="3951" spans="1:21" x14ac:dyDescent="0.35">
      <c r="A3951">
        <v>14215</v>
      </c>
      <c r="B3951" s="1">
        <v>45806</v>
      </c>
      <c r="C3951" s="2">
        <f>YEAR(Table2[Order Date])</f>
        <v>2025</v>
      </c>
      <c r="D3951" s="2" t="str">
        <f>TEXT(Table2[Order Date],"mmm")</f>
        <v>May</v>
      </c>
      <c r="E3951" t="s">
        <v>7594</v>
      </c>
      <c r="F3951" t="s">
        <v>28</v>
      </c>
      <c r="G3951" t="s">
        <v>85</v>
      </c>
      <c r="H3951" t="str">
        <f>VLOOKUP(Table2[[#This Row],[City]], Table46[], 2, FALSE)</f>
        <v>Odisha</v>
      </c>
      <c r="I3951" t="s">
        <v>24</v>
      </c>
      <c r="J3951" t="s">
        <v>36</v>
      </c>
      <c r="K3951" t="s">
        <v>7595</v>
      </c>
      <c r="L3951" s="2">
        <v>1</v>
      </c>
      <c r="M3951" s="11">
        <v>74519</v>
      </c>
      <c r="N3951" s="6">
        <v>15</v>
      </c>
      <c r="O3951" s="4">
        <f>Table2[[#This Row],[Discount]]/100</f>
        <v>0.15</v>
      </c>
      <c r="P3951" s="4" t="str">
        <f>IF(Table2[[#This Row],[Discount%]]=0,"No Discount",
IF(Table2[[#This Row],[Discount%]]&lt;=0.1,"Medium Discount",
IF(Table2[[#This Row],[Discount%]]&lt;=0.2,"High Discount")))</f>
        <v>High Discount</v>
      </c>
      <c r="Q3951" s="9">
        <f>(Table2[Unit_Price]*Table2[Quantity])*(Table2[Discount]/100)</f>
        <v>11177.85</v>
      </c>
      <c r="R3951" s="10">
        <v>63341.15</v>
      </c>
      <c r="S3951" s="10">
        <v>11503.83</v>
      </c>
      <c r="T3951" s="4">
        <f>Table2[Profit]/Table2[Sales]</f>
        <v>0.18161700569061345</v>
      </c>
      <c r="U3951" t="s">
        <v>38</v>
      </c>
    </row>
    <row r="3952" spans="1:21" x14ac:dyDescent="0.35">
      <c r="A3952">
        <v>14216</v>
      </c>
      <c r="B3952" s="1">
        <v>45645</v>
      </c>
      <c r="C3952" s="2">
        <f>YEAR(Table2[Order Date])</f>
        <v>2024</v>
      </c>
      <c r="D3952" s="2" t="str">
        <f>TEXT(Table2[Order Date],"mmm")</f>
        <v>Dec</v>
      </c>
      <c r="E3952" t="s">
        <v>7596</v>
      </c>
      <c r="F3952" t="s">
        <v>15</v>
      </c>
      <c r="G3952" t="s">
        <v>16</v>
      </c>
      <c r="H3952" t="str">
        <f>VLOOKUP(Table2[[#This Row],[City]], Table46[], 2, FALSE)</f>
        <v>Karnataka</v>
      </c>
      <c r="I3952" t="s">
        <v>86</v>
      </c>
      <c r="J3952" t="s">
        <v>90</v>
      </c>
      <c r="K3952" t="s">
        <v>5667</v>
      </c>
      <c r="L3952" s="2">
        <v>2</v>
      </c>
      <c r="M3952" s="11">
        <v>12655</v>
      </c>
      <c r="N3952" s="6">
        <v>5</v>
      </c>
      <c r="O3952" s="4">
        <f>Table2[[#This Row],[Discount]]/100</f>
        <v>0.05</v>
      </c>
      <c r="P3952" s="4" t="str">
        <f>IF(Table2[[#This Row],[Discount%]]=0,"No Discount",
IF(Table2[[#This Row],[Discount%]]&lt;=0.1,"Medium Discount",
IF(Table2[[#This Row],[Discount%]]&lt;=0.2,"High Discount")))</f>
        <v>Medium Discount</v>
      </c>
      <c r="Q3952" s="9">
        <f>(Table2[Unit_Price]*Table2[Quantity])*(Table2[Discount]/100)</f>
        <v>1265.5</v>
      </c>
      <c r="R3952" s="10">
        <v>24044.5</v>
      </c>
      <c r="S3952" s="10">
        <v>3044.58</v>
      </c>
      <c r="T3952" s="4">
        <f>Table2[Profit]/Table2[Sales]</f>
        <v>0.12662272037264238</v>
      </c>
      <c r="U3952" t="s">
        <v>38</v>
      </c>
    </row>
    <row r="3953" spans="1:21" x14ac:dyDescent="0.35">
      <c r="A3953">
        <v>14217</v>
      </c>
      <c r="B3953" s="1">
        <v>45836</v>
      </c>
      <c r="C3953" s="2">
        <f>YEAR(Table2[Order Date])</f>
        <v>2025</v>
      </c>
      <c r="D3953" s="2" t="str">
        <f>TEXT(Table2[Order Date],"mmm")</f>
        <v>Jun</v>
      </c>
      <c r="E3953" t="s">
        <v>7597</v>
      </c>
      <c r="F3953" t="s">
        <v>15</v>
      </c>
      <c r="G3953" t="s">
        <v>68</v>
      </c>
      <c r="H3953" t="str">
        <f>VLOOKUP(Table2[[#This Row],[City]], Table46[], 2, FALSE)</f>
        <v>Telangana</v>
      </c>
      <c r="I3953" t="s">
        <v>46</v>
      </c>
      <c r="J3953" t="s">
        <v>126</v>
      </c>
      <c r="K3953" t="s">
        <v>7598</v>
      </c>
      <c r="L3953" s="2">
        <v>4</v>
      </c>
      <c r="M3953" s="11">
        <v>71098</v>
      </c>
      <c r="N3953" s="6">
        <v>5</v>
      </c>
      <c r="O3953" s="4">
        <f>Table2[[#This Row],[Discount]]/100</f>
        <v>0.05</v>
      </c>
      <c r="P3953" s="4" t="str">
        <f>IF(Table2[[#This Row],[Discount%]]=0,"No Discount",
IF(Table2[[#This Row],[Discount%]]&lt;=0.1,"Medium Discount",
IF(Table2[[#This Row],[Discount%]]&lt;=0.2,"High Discount")))</f>
        <v>Medium Discount</v>
      </c>
      <c r="Q3953" s="9">
        <f>(Table2[Unit_Price]*Table2[Quantity])*(Table2[Discount]/100)</f>
        <v>14219.6</v>
      </c>
      <c r="R3953" s="10">
        <v>270172.40000000002</v>
      </c>
      <c r="S3953" s="10">
        <v>55080.3</v>
      </c>
      <c r="T3953" s="4">
        <f>Table2[Profit]/Table2[Sales]</f>
        <v>0.20387093574325135</v>
      </c>
      <c r="U3953" t="s">
        <v>72</v>
      </c>
    </row>
    <row r="3954" spans="1:21" x14ac:dyDescent="0.35">
      <c r="A3954">
        <v>14218</v>
      </c>
      <c r="B3954" s="1">
        <v>45525</v>
      </c>
      <c r="C3954" s="2">
        <f>YEAR(Table2[Order Date])</f>
        <v>2024</v>
      </c>
      <c r="D3954" s="2" t="str">
        <f>TEXT(Table2[Order Date],"mmm")</f>
        <v>Aug</v>
      </c>
      <c r="E3954" t="s">
        <v>7599</v>
      </c>
      <c r="F3954" t="s">
        <v>22</v>
      </c>
      <c r="G3954" t="s">
        <v>54</v>
      </c>
      <c r="H3954" t="str">
        <f>VLOOKUP(Table2[[#This Row],[City]], Table46[], 2, FALSE)</f>
        <v>Uttar Pradesh</v>
      </c>
      <c r="I3954" t="s">
        <v>86</v>
      </c>
      <c r="J3954" t="s">
        <v>90</v>
      </c>
      <c r="K3954" t="s">
        <v>7600</v>
      </c>
      <c r="L3954" s="2">
        <v>2</v>
      </c>
      <c r="M3954" s="11">
        <v>16477</v>
      </c>
      <c r="N3954" s="6">
        <v>0</v>
      </c>
      <c r="O3954" s="4">
        <f>Table2[[#This Row],[Discount]]/100</f>
        <v>0</v>
      </c>
      <c r="P3954" s="4" t="str">
        <f>IF(Table2[[#This Row],[Discount%]]=0,"No Discount",
IF(Table2[[#This Row],[Discount%]]&lt;=0.1,"Medium Discount",
IF(Table2[[#This Row],[Discount%]]&lt;=0.2,"High Discount")))</f>
        <v>No Discount</v>
      </c>
      <c r="Q3954" s="9">
        <f>(Table2[Unit_Price]*Table2[Quantity])*(Table2[Discount]/100)</f>
        <v>0</v>
      </c>
      <c r="R3954" s="10">
        <v>32954</v>
      </c>
      <c r="S3954" s="10">
        <v>5042.66</v>
      </c>
      <c r="T3954" s="4">
        <f>Table2[Profit]/Table2[Sales]</f>
        <v>0.1530211810402379</v>
      </c>
      <c r="U3954" t="s">
        <v>83</v>
      </c>
    </row>
    <row r="3955" spans="1:21" x14ac:dyDescent="0.35">
      <c r="A3955">
        <v>14219</v>
      </c>
      <c r="B3955" s="1">
        <v>45235</v>
      </c>
      <c r="C3955" s="2">
        <f>YEAR(Table2[Order Date])</f>
        <v>2023</v>
      </c>
      <c r="D3955" s="2" t="str">
        <f>TEXT(Table2[Order Date],"mmm")</f>
        <v>Nov</v>
      </c>
      <c r="E3955" t="s">
        <v>7601</v>
      </c>
      <c r="F3955" t="s">
        <v>28</v>
      </c>
      <c r="G3955" t="s">
        <v>35</v>
      </c>
      <c r="H3955" t="str">
        <f>VLOOKUP(Table2[[#This Row],[City]], Table46[], 2, FALSE)</f>
        <v>West Bengal</v>
      </c>
      <c r="I3955" t="s">
        <v>69</v>
      </c>
      <c r="J3955" t="s">
        <v>70</v>
      </c>
      <c r="K3955" t="s">
        <v>3958</v>
      </c>
      <c r="L3955" s="2">
        <v>1</v>
      </c>
      <c r="M3955" s="11">
        <v>25646</v>
      </c>
      <c r="N3955" s="6">
        <v>20</v>
      </c>
      <c r="O3955" s="4">
        <f>Table2[[#This Row],[Discount]]/100</f>
        <v>0.2</v>
      </c>
      <c r="P3955" s="4" t="str">
        <f>IF(Table2[[#This Row],[Discount%]]=0,"No Discount",
IF(Table2[[#This Row],[Discount%]]&lt;=0.1,"Medium Discount",
IF(Table2[[#This Row],[Discount%]]&lt;=0.2,"High Discount")))</f>
        <v>High Discount</v>
      </c>
      <c r="Q3955" s="9">
        <f>(Table2[Unit_Price]*Table2[Quantity])*(Table2[Discount]/100)</f>
        <v>5129.2000000000007</v>
      </c>
      <c r="R3955" s="10">
        <v>20516.8</v>
      </c>
      <c r="S3955" s="10">
        <v>4653.55</v>
      </c>
      <c r="T3955" s="4">
        <f>Table2[Profit]/Table2[Sales]</f>
        <v>0.22681656008734308</v>
      </c>
      <c r="U3955" t="s">
        <v>83</v>
      </c>
    </row>
    <row r="3956" spans="1:21" x14ac:dyDescent="0.35">
      <c r="A3956">
        <v>14220</v>
      </c>
      <c r="B3956" s="1">
        <v>45826</v>
      </c>
      <c r="C3956" s="2">
        <f>YEAR(Table2[Order Date])</f>
        <v>2025</v>
      </c>
      <c r="D3956" s="2" t="str">
        <f>TEXT(Table2[Order Date],"mmm")</f>
        <v>Jun</v>
      </c>
      <c r="E3956" t="s">
        <v>7602</v>
      </c>
      <c r="F3956" t="s">
        <v>15</v>
      </c>
      <c r="G3956" t="s">
        <v>147</v>
      </c>
      <c r="H3956" t="str">
        <f>VLOOKUP(Table2[[#This Row],[City]], Table46[], 2, FALSE)</f>
        <v>Kerala</v>
      </c>
      <c r="I3956" t="s">
        <v>75</v>
      </c>
      <c r="J3956" t="s">
        <v>204</v>
      </c>
      <c r="K3956" t="s">
        <v>7603</v>
      </c>
      <c r="L3956" s="2">
        <v>1</v>
      </c>
      <c r="M3956" s="11">
        <v>73009</v>
      </c>
      <c r="N3956" s="6">
        <v>0</v>
      </c>
      <c r="O3956" s="4">
        <f>Table2[[#This Row],[Discount]]/100</f>
        <v>0</v>
      </c>
      <c r="P3956" s="4" t="str">
        <f>IF(Table2[[#This Row],[Discount%]]=0,"No Discount",
IF(Table2[[#This Row],[Discount%]]&lt;=0.1,"Medium Discount",
IF(Table2[[#This Row],[Discount%]]&lt;=0.2,"High Discount")))</f>
        <v>No Discount</v>
      </c>
      <c r="Q3956" s="9">
        <f>(Table2[Unit_Price]*Table2[Quantity])*(Table2[Discount]/100)</f>
        <v>0</v>
      </c>
      <c r="R3956" s="10">
        <v>73009</v>
      </c>
      <c r="S3956" s="10">
        <v>12225.83</v>
      </c>
      <c r="T3956" s="4">
        <f>Table2[Profit]/Table2[Sales]</f>
        <v>0.16745647796846963</v>
      </c>
      <c r="U3956" t="s">
        <v>38</v>
      </c>
    </row>
    <row r="3957" spans="1:21" x14ac:dyDescent="0.35">
      <c r="A3957">
        <v>14221</v>
      </c>
      <c r="B3957" s="1">
        <v>45583</v>
      </c>
      <c r="C3957" s="2">
        <f>YEAR(Table2[Order Date])</f>
        <v>2024</v>
      </c>
      <c r="D3957" s="2" t="str">
        <f>TEXT(Table2[Order Date],"mmm")</f>
        <v>Oct</v>
      </c>
      <c r="E3957" t="s">
        <v>7604</v>
      </c>
      <c r="F3957" t="s">
        <v>22</v>
      </c>
      <c r="G3957" t="s">
        <v>167</v>
      </c>
      <c r="H3957" t="str">
        <f>VLOOKUP(Table2[[#This Row],[City]], Table46[], 2, FALSE)</f>
        <v>Punjab</v>
      </c>
      <c r="I3957" t="s">
        <v>69</v>
      </c>
      <c r="J3957" t="s">
        <v>115</v>
      </c>
      <c r="K3957" t="s">
        <v>7605</v>
      </c>
      <c r="L3957" s="2">
        <v>1</v>
      </c>
      <c r="M3957" s="11">
        <v>10072</v>
      </c>
      <c r="N3957" s="6">
        <v>5</v>
      </c>
      <c r="O3957" s="4">
        <f>Table2[[#This Row],[Discount]]/100</f>
        <v>0.05</v>
      </c>
      <c r="P3957" s="4" t="str">
        <f>IF(Table2[[#This Row],[Discount%]]=0,"No Discount",
IF(Table2[[#This Row],[Discount%]]&lt;=0.1,"Medium Discount",
IF(Table2[[#This Row],[Discount%]]&lt;=0.2,"High Discount")))</f>
        <v>Medium Discount</v>
      </c>
      <c r="Q3957" s="9">
        <f>(Table2[Unit_Price]*Table2[Quantity])*(Table2[Discount]/100)</f>
        <v>503.6</v>
      </c>
      <c r="R3957" s="10">
        <v>9568.4</v>
      </c>
      <c r="S3957" s="10">
        <v>1572.71</v>
      </c>
      <c r="T3957" s="4">
        <f>Table2[Profit]/Table2[Sales]</f>
        <v>0.16436499310229508</v>
      </c>
      <c r="U3957" t="s">
        <v>38</v>
      </c>
    </row>
    <row r="3958" spans="1:21" x14ac:dyDescent="0.35">
      <c r="A3958">
        <v>14222</v>
      </c>
      <c r="B3958" s="1">
        <v>45215</v>
      </c>
      <c r="C3958" s="2">
        <f>YEAR(Table2[Order Date])</f>
        <v>2023</v>
      </c>
      <c r="D3958" s="2" t="str">
        <f>TEXT(Table2[Order Date],"mmm")</f>
        <v>Oct</v>
      </c>
      <c r="E3958" t="s">
        <v>7606</v>
      </c>
      <c r="F3958" t="s">
        <v>40</v>
      </c>
      <c r="G3958" t="s">
        <v>103</v>
      </c>
      <c r="H3958" t="str">
        <f>VLOOKUP(Table2[[#This Row],[City]], Table46[], 2, FALSE)</f>
        <v>Gujarat</v>
      </c>
      <c r="I3958" t="s">
        <v>75</v>
      </c>
      <c r="J3958" t="s">
        <v>240</v>
      </c>
      <c r="K3958" t="s">
        <v>7607</v>
      </c>
      <c r="L3958" s="2">
        <v>3</v>
      </c>
      <c r="M3958" s="11">
        <v>37533</v>
      </c>
      <c r="N3958" s="6">
        <v>10</v>
      </c>
      <c r="O3958" s="4">
        <f>Table2[[#This Row],[Discount]]/100</f>
        <v>0.1</v>
      </c>
      <c r="P3958" s="4" t="str">
        <f>IF(Table2[[#This Row],[Discount%]]=0,"No Discount",
IF(Table2[[#This Row],[Discount%]]&lt;=0.1,"Medium Discount",
IF(Table2[[#This Row],[Discount%]]&lt;=0.2,"High Discount")))</f>
        <v>Medium Discount</v>
      </c>
      <c r="Q3958" s="9">
        <f>(Table2[Unit_Price]*Table2[Quantity])*(Table2[Discount]/100)</f>
        <v>11259.900000000001</v>
      </c>
      <c r="R3958" s="10">
        <v>101339.1</v>
      </c>
      <c r="S3958" s="10">
        <v>22912.15</v>
      </c>
      <c r="T3958" s="4">
        <f>Table2[Profit]/Table2[Sales]</f>
        <v>0.22609387689450566</v>
      </c>
      <c r="U3958" t="s">
        <v>72</v>
      </c>
    </row>
    <row r="3959" spans="1:21" x14ac:dyDescent="0.35">
      <c r="A3959">
        <v>14223</v>
      </c>
      <c r="B3959" s="1">
        <v>45458</v>
      </c>
      <c r="C3959" s="2">
        <f>YEAR(Table2[Order Date])</f>
        <v>2024</v>
      </c>
      <c r="D3959" s="2" t="str">
        <f>TEXT(Table2[Order Date],"mmm")</f>
        <v>Jun</v>
      </c>
      <c r="E3959" t="s">
        <v>7608</v>
      </c>
      <c r="F3959" t="s">
        <v>40</v>
      </c>
      <c r="G3959" t="s">
        <v>50</v>
      </c>
      <c r="H3959" t="str">
        <f>VLOOKUP(Table2[[#This Row],[City]], Table46[], 2, FALSE)</f>
        <v>Maharashtra</v>
      </c>
      <c r="I3959" t="s">
        <v>30</v>
      </c>
      <c r="J3959" t="s">
        <v>104</v>
      </c>
      <c r="K3959" t="s">
        <v>7609</v>
      </c>
      <c r="L3959" s="2">
        <v>4</v>
      </c>
      <c r="M3959" s="11">
        <v>76139</v>
      </c>
      <c r="N3959" s="6">
        <v>10</v>
      </c>
      <c r="O3959" s="4">
        <f>Table2[[#This Row],[Discount]]/100</f>
        <v>0.1</v>
      </c>
      <c r="P3959" s="4" t="str">
        <f>IF(Table2[[#This Row],[Discount%]]=0,"No Discount",
IF(Table2[[#This Row],[Discount%]]&lt;=0.1,"Medium Discount",
IF(Table2[[#This Row],[Discount%]]&lt;=0.2,"High Discount")))</f>
        <v>Medium Discount</v>
      </c>
      <c r="Q3959" s="9">
        <f>(Table2[Unit_Price]*Table2[Quantity])*(Table2[Discount]/100)</f>
        <v>30455.600000000002</v>
      </c>
      <c r="R3959" s="10">
        <v>274100.40000000002</v>
      </c>
      <c r="S3959" s="10">
        <v>39517.42</v>
      </c>
      <c r="T3959" s="4">
        <f>Table2[Profit]/Table2[Sales]</f>
        <v>0.1441713328400834</v>
      </c>
      <c r="U3959" t="s">
        <v>83</v>
      </c>
    </row>
    <row r="3960" spans="1:21" x14ac:dyDescent="0.35">
      <c r="A3960">
        <v>14224</v>
      </c>
      <c r="B3960" s="1">
        <v>45349</v>
      </c>
      <c r="C3960" s="2">
        <f>YEAR(Table2[Order Date])</f>
        <v>2024</v>
      </c>
      <c r="D3960" s="2" t="str">
        <f>TEXT(Table2[Order Date],"mmm")</f>
        <v>Feb</v>
      </c>
      <c r="E3960" t="s">
        <v>7610</v>
      </c>
      <c r="F3960" t="s">
        <v>40</v>
      </c>
      <c r="G3960" t="s">
        <v>103</v>
      </c>
      <c r="H3960" t="str">
        <f>VLOOKUP(Table2[[#This Row],[City]], Table46[], 2, FALSE)</f>
        <v>Gujarat</v>
      </c>
      <c r="I3960" t="s">
        <v>69</v>
      </c>
      <c r="J3960" t="s">
        <v>115</v>
      </c>
      <c r="K3960" t="s">
        <v>7611</v>
      </c>
      <c r="L3960" s="2">
        <v>2</v>
      </c>
      <c r="M3960" s="11">
        <v>9823</v>
      </c>
      <c r="N3960" s="6">
        <v>0</v>
      </c>
      <c r="O3960" s="4">
        <f>Table2[[#This Row],[Discount]]/100</f>
        <v>0</v>
      </c>
      <c r="P3960" s="4" t="str">
        <f>IF(Table2[[#This Row],[Discount%]]=0,"No Discount",
IF(Table2[[#This Row],[Discount%]]&lt;=0.1,"Medium Discount",
IF(Table2[[#This Row],[Discount%]]&lt;=0.2,"High Discount")))</f>
        <v>No Discount</v>
      </c>
      <c r="Q3960" s="9">
        <f>(Table2[Unit_Price]*Table2[Quantity])*(Table2[Discount]/100)</f>
        <v>0</v>
      </c>
      <c r="R3960" s="10">
        <v>19646</v>
      </c>
      <c r="S3960" s="10">
        <v>1444.45</v>
      </c>
      <c r="T3960" s="4">
        <f>Table2[Profit]/Table2[Sales]</f>
        <v>7.3523872544029326E-2</v>
      </c>
      <c r="U3960" t="s">
        <v>38</v>
      </c>
    </row>
    <row r="3961" spans="1:21" x14ac:dyDescent="0.35">
      <c r="A3961">
        <v>14225</v>
      </c>
      <c r="B3961" s="1">
        <v>45779</v>
      </c>
      <c r="C3961" s="2">
        <f>YEAR(Table2[Order Date])</f>
        <v>2025</v>
      </c>
      <c r="D3961" s="2" t="str">
        <f>TEXT(Table2[Order Date],"mmm")</f>
        <v>May</v>
      </c>
      <c r="E3961" t="s">
        <v>7612</v>
      </c>
      <c r="F3961" t="s">
        <v>22</v>
      </c>
      <c r="G3961" t="s">
        <v>167</v>
      </c>
      <c r="H3961" t="str">
        <f>VLOOKUP(Table2[[#This Row],[City]], Table46[], 2, FALSE)</f>
        <v>Punjab</v>
      </c>
      <c r="I3961" t="s">
        <v>17</v>
      </c>
      <c r="J3961" t="s">
        <v>55</v>
      </c>
      <c r="K3961" t="s">
        <v>4519</v>
      </c>
      <c r="L3961" s="2">
        <v>1</v>
      </c>
      <c r="M3961" s="11">
        <v>70399</v>
      </c>
      <c r="N3961" s="6">
        <v>5</v>
      </c>
      <c r="O3961" s="4">
        <f>Table2[[#This Row],[Discount]]/100</f>
        <v>0.05</v>
      </c>
      <c r="P3961" s="4" t="str">
        <f>IF(Table2[[#This Row],[Discount%]]=0,"No Discount",
IF(Table2[[#This Row],[Discount%]]&lt;=0.1,"Medium Discount",
IF(Table2[[#This Row],[Discount%]]&lt;=0.2,"High Discount")))</f>
        <v>Medium Discount</v>
      </c>
      <c r="Q3961" s="9">
        <f>(Table2[Unit_Price]*Table2[Quantity])*(Table2[Discount]/100)</f>
        <v>3519.9500000000003</v>
      </c>
      <c r="R3961" s="10">
        <v>66879.05</v>
      </c>
      <c r="S3961" s="10">
        <v>15026.25</v>
      </c>
      <c r="T3961" s="4">
        <f>Table2[Profit]/Table2[Sales]</f>
        <v>0.2246779821184661</v>
      </c>
      <c r="U3961" t="s">
        <v>83</v>
      </c>
    </row>
    <row r="3962" spans="1:21" x14ac:dyDescent="0.35">
      <c r="A3962">
        <v>14226</v>
      </c>
      <c r="B3962" s="1">
        <v>45721</v>
      </c>
      <c r="C3962" s="2">
        <f>YEAR(Table2[Order Date])</f>
        <v>2025</v>
      </c>
      <c r="D3962" s="2" t="str">
        <f>TEXT(Table2[Order Date],"mmm")</f>
        <v>Mar</v>
      </c>
      <c r="E3962" t="s">
        <v>7613</v>
      </c>
      <c r="F3962" t="s">
        <v>15</v>
      </c>
      <c r="G3962" t="s">
        <v>93</v>
      </c>
      <c r="H3962" t="str">
        <f>VLOOKUP(Table2[[#This Row],[City]], Table46[], 2, FALSE)</f>
        <v>Tamil Nadu</v>
      </c>
      <c r="I3962" t="s">
        <v>17</v>
      </c>
      <c r="J3962" t="s">
        <v>100</v>
      </c>
      <c r="K3962" t="s">
        <v>6692</v>
      </c>
      <c r="L3962" s="2">
        <v>5</v>
      </c>
      <c r="M3962" s="11">
        <v>68461</v>
      </c>
      <c r="N3962" s="6">
        <v>20</v>
      </c>
      <c r="O3962" s="4">
        <f>Table2[[#This Row],[Discount]]/100</f>
        <v>0.2</v>
      </c>
      <c r="P3962" s="4" t="str">
        <f>IF(Table2[[#This Row],[Discount%]]=0,"No Discount",
IF(Table2[[#This Row],[Discount%]]&lt;=0.1,"Medium Discount",
IF(Table2[[#This Row],[Discount%]]&lt;=0.2,"High Discount")))</f>
        <v>High Discount</v>
      </c>
      <c r="Q3962" s="9">
        <f>(Table2[Unit_Price]*Table2[Quantity])*(Table2[Discount]/100)</f>
        <v>68461</v>
      </c>
      <c r="R3962" s="10">
        <v>273844</v>
      </c>
      <c r="S3962" s="10">
        <v>47657.53</v>
      </c>
      <c r="T3962" s="4">
        <f>Table2[Profit]/Table2[Sales]</f>
        <v>0.17403167496823008</v>
      </c>
      <c r="U3962" t="s">
        <v>38</v>
      </c>
    </row>
    <row r="3963" spans="1:21" x14ac:dyDescent="0.35">
      <c r="A3963">
        <v>14227</v>
      </c>
      <c r="B3963" s="1">
        <v>45261</v>
      </c>
      <c r="C3963" s="2">
        <f>YEAR(Table2[Order Date])</f>
        <v>2023</v>
      </c>
      <c r="D3963" s="2" t="str">
        <f>TEXT(Table2[Order Date],"mmm")</f>
        <v>Dec</v>
      </c>
      <c r="E3963" t="s">
        <v>7614</v>
      </c>
      <c r="F3963" t="s">
        <v>28</v>
      </c>
      <c r="G3963" t="s">
        <v>85</v>
      </c>
      <c r="H3963" t="str">
        <f>VLOOKUP(Table2[[#This Row],[City]], Table46[], 2, FALSE)</f>
        <v>Odisha</v>
      </c>
      <c r="I3963" t="s">
        <v>24</v>
      </c>
      <c r="J3963" t="s">
        <v>59</v>
      </c>
      <c r="K3963" t="s">
        <v>3358</v>
      </c>
      <c r="L3963" s="2">
        <v>4</v>
      </c>
      <c r="M3963" s="11">
        <v>4994</v>
      </c>
      <c r="N3963" s="6">
        <v>10</v>
      </c>
      <c r="O3963" s="4">
        <f>Table2[[#This Row],[Discount]]/100</f>
        <v>0.1</v>
      </c>
      <c r="P3963" s="4" t="str">
        <f>IF(Table2[[#This Row],[Discount%]]=0,"No Discount",
IF(Table2[[#This Row],[Discount%]]&lt;=0.1,"Medium Discount",
IF(Table2[[#This Row],[Discount%]]&lt;=0.2,"High Discount")))</f>
        <v>Medium Discount</v>
      </c>
      <c r="Q3963" s="9">
        <f>(Table2[Unit_Price]*Table2[Quantity])*(Table2[Discount]/100)</f>
        <v>1997.6000000000001</v>
      </c>
      <c r="R3963" s="10">
        <v>17978.400000000001</v>
      </c>
      <c r="S3963" s="10">
        <v>2589.61</v>
      </c>
      <c r="T3963" s="4">
        <f>Table2[Profit]/Table2[Sales]</f>
        <v>0.14404007030659013</v>
      </c>
      <c r="U3963" t="s">
        <v>72</v>
      </c>
    </row>
    <row r="3964" spans="1:21" x14ac:dyDescent="0.35">
      <c r="A3964">
        <v>14228</v>
      </c>
      <c r="B3964" s="1">
        <v>45238</v>
      </c>
      <c r="C3964" s="2">
        <f>YEAR(Table2[Order Date])</f>
        <v>2023</v>
      </c>
      <c r="D3964" s="2" t="str">
        <f>TEXT(Table2[Order Date],"mmm")</f>
        <v>Nov</v>
      </c>
      <c r="E3964" t="s">
        <v>7615</v>
      </c>
      <c r="F3964" t="s">
        <v>40</v>
      </c>
      <c r="G3964" t="s">
        <v>62</v>
      </c>
      <c r="H3964" t="str">
        <f>VLOOKUP(Table2[[#This Row],[City]], Table46[], 2, FALSE)</f>
        <v>Goa</v>
      </c>
      <c r="I3964" t="s">
        <v>96</v>
      </c>
      <c r="J3964" t="s">
        <v>97</v>
      </c>
      <c r="K3964" t="s">
        <v>7616</v>
      </c>
      <c r="L3964" s="2">
        <v>2</v>
      </c>
      <c r="M3964" s="11">
        <v>78935</v>
      </c>
      <c r="N3964" s="6">
        <v>20</v>
      </c>
      <c r="O3964" s="4">
        <f>Table2[[#This Row],[Discount]]/100</f>
        <v>0.2</v>
      </c>
      <c r="P3964" s="4" t="str">
        <f>IF(Table2[[#This Row],[Discount%]]=0,"No Discount",
IF(Table2[[#This Row],[Discount%]]&lt;=0.1,"Medium Discount",
IF(Table2[[#This Row],[Discount%]]&lt;=0.2,"High Discount")))</f>
        <v>High Discount</v>
      </c>
      <c r="Q3964" s="9">
        <f>(Table2[Unit_Price]*Table2[Quantity])*(Table2[Discount]/100)</f>
        <v>31574</v>
      </c>
      <c r="R3964" s="10">
        <v>126296</v>
      </c>
      <c r="S3964" s="10">
        <v>14274.55</v>
      </c>
      <c r="T3964" s="4">
        <f>Table2[Profit]/Table2[Sales]</f>
        <v>0.1130245613479445</v>
      </c>
      <c r="U3964" t="s">
        <v>72</v>
      </c>
    </row>
    <row r="3965" spans="1:21" x14ac:dyDescent="0.35">
      <c r="A3965">
        <v>14229</v>
      </c>
      <c r="B3965" s="1">
        <v>45506</v>
      </c>
      <c r="C3965" s="2">
        <f>YEAR(Table2[Order Date])</f>
        <v>2024</v>
      </c>
      <c r="D3965" s="2" t="str">
        <f>TEXT(Table2[Order Date],"mmm")</f>
        <v>Aug</v>
      </c>
      <c r="E3965" t="s">
        <v>7617</v>
      </c>
      <c r="F3965" t="s">
        <v>40</v>
      </c>
      <c r="G3965" t="s">
        <v>41</v>
      </c>
      <c r="H3965" t="str">
        <f>VLOOKUP(Table2[[#This Row],[City]], Table46[], 2, FALSE)</f>
        <v>Maharashtra</v>
      </c>
      <c r="I3965" t="s">
        <v>42</v>
      </c>
      <c r="J3965" t="s">
        <v>43</v>
      </c>
      <c r="K3965" t="s">
        <v>7618</v>
      </c>
      <c r="L3965" s="2">
        <v>5</v>
      </c>
      <c r="M3965" s="11">
        <v>59010</v>
      </c>
      <c r="N3965" s="6">
        <v>5</v>
      </c>
      <c r="O3965" s="4">
        <f>Table2[[#This Row],[Discount]]/100</f>
        <v>0.05</v>
      </c>
      <c r="P3965" s="4" t="str">
        <f>IF(Table2[[#This Row],[Discount%]]=0,"No Discount",
IF(Table2[[#This Row],[Discount%]]&lt;=0.1,"Medium Discount",
IF(Table2[[#This Row],[Discount%]]&lt;=0.2,"High Discount")))</f>
        <v>Medium Discount</v>
      </c>
      <c r="Q3965" s="9">
        <f>(Table2[Unit_Price]*Table2[Quantity])*(Table2[Discount]/100)</f>
        <v>14752.5</v>
      </c>
      <c r="R3965" s="10">
        <v>280297.5</v>
      </c>
      <c r="S3965" s="10">
        <v>33128.620000000003</v>
      </c>
      <c r="T3965" s="4">
        <f>Table2[Profit]/Table2[Sales]</f>
        <v>0.11819092214522071</v>
      </c>
      <c r="U3965" t="s">
        <v>33</v>
      </c>
    </row>
    <row r="3966" spans="1:21" x14ac:dyDescent="0.35">
      <c r="A3966">
        <v>14230</v>
      </c>
      <c r="B3966" s="1">
        <v>45897</v>
      </c>
      <c r="C3966" s="2">
        <f>YEAR(Table2[Order Date])</f>
        <v>2025</v>
      </c>
      <c r="D3966" s="2" t="str">
        <f>TEXT(Table2[Order Date],"mmm")</f>
        <v>Aug</v>
      </c>
      <c r="E3966" t="s">
        <v>7619</v>
      </c>
      <c r="F3966" t="s">
        <v>15</v>
      </c>
      <c r="G3966" t="s">
        <v>68</v>
      </c>
      <c r="H3966" t="str">
        <f>VLOOKUP(Table2[[#This Row],[City]], Table46[], 2, FALSE)</f>
        <v>Telangana</v>
      </c>
      <c r="I3966" t="s">
        <v>129</v>
      </c>
      <c r="J3966" t="s">
        <v>130</v>
      </c>
      <c r="K3966" t="s">
        <v>7620</v>
      </c>
      <c r="L3966" s="2">
        <v>3</v>
      </c>
      <c r="M3966" s="11">
        <v>28330</v>
      </c>
      <c r="N3966" s="6">
        <v>20</v>
      </c>
      <c r="O3966" s="4">
        <f>Table2[[#This Row],[Discount]]/100</f>
        <v>0.2</v>
      </c>
      <c r="P3966" s="4" t="str">
        <f>IF(Table2[[#This Row],[Discount%]]=0,"No Discount",
IF(Table2[[#This Row],[Discount%]]&lt;=0.1,"Medium Discount",
IF(Table2[[#This Row],[Discount%]]&lt;=0.2,"High Discount")))</f>
        <v>High Discount</v>
      </c>
      <c r="Q3966" s="9">
        <f>(Table2[Unit_Price]*Table2[Quantity])*(Table2[Discount]/100)</f>
        <v>16998</v>
      </c>
      <c r="R3966" s="10">
        <v>67992</v>
      </c>
      <c r="S3966" s="10">
        <v>7624.82</v>
      </c>
      <c r="T3966" s="4">
        <f>Table2[Profit]/Table2[Sales]</f>
        <v>0.1121428991646076</v>
      </c>
      <c r="U3966" t="s">
        <v>72</v>
      </c>
    </row>
    <row r="3967" spans="1:21" x14ac:dyDescent="0.35">
      <c r="A3967">
        <v>14231</v>
      </c>
      <c r="B3967" s="1">
        <v>45548</v>
      </c>
      <c r="C3967" s="2">
        <f>YEAR(Table2[Order Date])</f>
        <v>2024</v>
      </c>
      <c r="D3967" s="2" t="str">
        <f>TEXT(Table2[Order Date],"mmm")</f>
        <v>Sep</v>
      </c>
      <c r="E3967" t="s">
        <v>7621</v>
      </c>
      <c r="F3967" t="s">
        <v>40</v>
      </c>
      <c r="G3967" t="s">
        <v>103</v>
      </c>
      <c r="H3967" t="str">
        <f>VLOOKUP(Table2[[#This Row],[City]], Table46[], 2, FALSE)</f>
        <v>Gujarat</v>
      </c>
      <c r="I3967" t="s">
        <v>75</v>
      </c>
      <c r="J3967" t="s">
        <v>307</v>
      </c>
      <c r="K3967" t="s">
        <v>820</v>
      </c>
      <c r="L3967" s="2">
        <v>5</v>
      </c>
      <c r="M3967" s="11">
        <v>63067</v>
      </c>
      <c r="N3967" s="6">
        <v>0</v>
      </c>
      <c r="O3967" s="4">
        <f>Table2[[#This Row],[Discount]]/100</f>
        <v>0</v>
      </c>
      <c r="P3967" s="4" t="str">
        <f>IF(Table2[[#This Row],[Discount%]]=0,"No Discount",
IF(Table2[[#This Row],[Discount%]]&lt;=0.1,"Medium Discount",
IF(Table2[[#This Row],[Discount%]]&lt;=0.2,"High Discount")))</f>
        <v>No Discount</v>
      </c>
      <c r="Q3967" s="9">
        <f>(Table2[Unit_Price]*Table2[Quantity])*(Table2[Discount]/100)</f>
        <v>0</v>
      </c>
      <c r="R3967" s="10">
        <v>315335</v>
      </c>
      <c r="S3967" s="10">
        <v>16130.55</v>
      </c>
      <c r="T3967" s="4">
        <f>Table2[Profit]/Table2[Sales]</f>
        <v>5.1153693690836728E-2</v>
      </c>
      <c r="U3967" t="s">
        <v>72</v>
      </c>
    </row>
    <row r="3968" spans="1:21" x14ac:dyDescent="0.35">
      <c r="A3968">
        <v>14232</v>
      </c>
      <c r="B3968" s="1">
        <v>45535</v>
      </c>
      <c r="C3968" s="2">
        <f>YEAR(Table2[Order Date])</f>
        <v>2024</v>
      </c>
      <c r="D3968" s="2" t="str">
        <f>TEXT(Table2[Order Date],"mmm")</f>
        <v>Aug</v>
      </c>
      <c r="E3968" t="s">
        <v>7622</v>
      </c>
      <c r="F3968" t="s">
        <v>15</v>
      </c>
      <c r="G3968" t="s">
        <v>93</v>
      </c>
      <c r="H3968" t="str">
        <f>VLOOKUP(Table2[[#This Row],[City]], Table46[], 2, FALSE)</f>
        <v>Tamil Nadu</v>
      </c>
      <c r="I3968" t="s">
        <v>75</v>
      </c>
      <c r="J3968" t="s">
        <v>409</v>
      </c>
      <c r="K3968" t="s">
        <v>6327</v>
      </c>
      <c r="L3968" s="2">
        <v>1</v>
      </c>
      <c r="M3968" s="11">
        <v>73694</v>
      </c>
      <c r="N3968" s="6">
        <v>5</v>
      </c>
      <c r="O3968" s="4">
        <f>Table2[[#This Row],[Discount]]/100</f>
        <v>0.05</v>
      </c>
      <c r="P3968" s="4" t="str">
        <f>IF(Table2[[#This Row],[Discount%]]=0,"No Discount",
IF(Table2[[#This Row],[Discount%]]&lt;=0.1,"Medium Discount",
IF(Table2[[#This Row],[Discount%]]&lt;=0.2,"High Discount")))</f>
        <v>Medium Discount</v>
      </c>
      <c r="Q3968" s="9">
        <f>(Table2[Unit_Price]*Table2[Quantity])*(Table2[Discount]/100)</f>
        <v>3684.7000000000003</v>
      </c>
      <c r="R3968" s="10">
        <v>70009.3</v>
      </c>
      <c r="S3968" s="10">
        <v>13909.36</v>
      </c>
      <c r="T3968" s="4">
        <f>Table2[Profit]/Table2[Sales]</f>
        <v>0.19867874696647445</v>
      </c>
      <c r="U3968" t="s">
        <v>72</v>
      </c>
    </row>
    <row r="3969" spans="1:21" x14ac:dyDescent="0.35">
      <c r="A3969">
        <v>14233</v>
      </c>
      <c r="B3969" s="1">
        <v>45418</v>
      </c>
      <c r="C3969" s="2">
        <f>YEAR(Table2[Order Date])</f>
        <v>2024</v>
      </c>
      <c r="D3969" s="2" t="str">
        <f>TEXT(Table2[Order Date],"mmm")</f>
        <v>May</v>
      </c>
      <c r="E3969" t="s">
        <v>7623</v>
      </c>
      <c r="F3969" t="s">
        <v>15</v>
      </c>
      <c r="G3969" t="s">
        <v>93</v>
      </c>
      <c r="H3969" t="str">
        <f>VLOOKUP(Table2[[#This Row],[City]], Table46[], 2, FALSE)</f>
        <v>Tamil Nadu</v>
      </c>
      <c r="I3969" t="s">
        <v>30</v>
      </c>
      <c r="J3969" t="s">
        <v>322</v>
      </c>
      <c r="K3969" t="s">
        <v>7624</v>
      </c>
      <c r="L3969" s="2">
        <v>2</v>
      </c>
      <c r="M3969" s="11">
        <v>20624</v>
      </c>
      <c r="N3969" s="6">
        <v>5</v>
      </c>
      <c r="O3969" s="4">
        <f>Table2[[#This Row],[Discount]]/100</f>
        <v>0.05</v>
      </c>
      <c r="P3969" s="4" t="str">
        <f>IF(Table2[[#This Row],[Discount%]]=0,"No Discount",
IF(Table2[[#This Row],[Discount%]]&lt;=0.1,"Medium Discount",
IF(Table2[[#This Row],[Discount%]]&lt;=0.2,"High Discount")))</f>
        <v>Medium Discount</v>
      </c>
      <c r="Q3969" s="9">
        <f>(Table2[Unit_Price]*Table2[Quantity])*(Table2[Discount]/100)</f>
        <v>2062.4</v>
      </c>
      <c r="R3969" s="10">
        <v>39185.599999999999</v>
      </c>
      <c r="S3969" s="10">
        <v>4905.32</v>
      </c>
      <c r="T3969" s="4">
        <f>Table2[Profit]/Table2[Sales]</f>
        <v>0.12518169939977949</v>
      </c>
      <c r="U3969" t="s">
        <v>33</v>
      </c>
    </row>
    <row r="3970" spans="1:21" x14ac:dyDescent="0.35">
      <c r="A3970">
        <v>14234</v>
      </c>
      <c r="B3970" s="1">
        <v>45737</v>
      </c>
      <c r="C3970" s="2">
        <f>YEAR(Table2[Order Date])</f>
        <v>2025</v>
      </c>
      <c r="D3970" s="2" t="str">
        <f>TEXT(Table2[Order Date],"mmm")</f>
        <v>Mar</v>
      </c>
      <c r="E3970" t="s">
        <v>7625</v>
      </c>
      <c r="F3970" t="s">
        <v>28</v>
      </c>
      <c r="G3970" t="s">
        <v>114</v>
      </c>
      <c r="H3970" t="str">
        <f>VLOOKUP(Table2[[#This Row],[City]], Table46[], 2, FALSE)</f>
        <v>Jharkhand</v>
      </c>
      <c r="I3970" t="s">
        <v>17</v>
      </c>
      <c r="J3970" t="s">
        <v>111</v>
      </c>
      <c r="K3970" t="s">
        <v>7626</v>
      </c>
      <c r="L3970" s="2">
        <v>2</v>
      </c>
      <c r="M3970" s="11">
        <v>29523</v>
      </c>
      <c r="N3970" s="6">
        <v>15</v>
      </c>
      <c r="O3970" s="4">
        <f>Table2[[#This Row],[Discount]]/100</f>
        <v>0.15</v>
      </c>
      <c r="P3970" s="4" t="str">
        <f>IF(Table2[[#This Row],[Discount%]]=0,"No Discount",
IF(Table2[[#This Row],[Discount%]]&lt;=0.1,"Medium Discount",
IF(Table2[[#This Row],[Discount%]]&lt;=0.2,"High Discount")))</f>
        <v>High Discount</v>
      </c>
      <c r="Q3970" s="9">
        <f>(Table2[Unit_Price]*Table2[Quantity])*(Table2[Discount]/100)</f>
        <v>8856.9</v>
      </c>
      <c r="R3970" s="10">
        <v>50189.1</v>
      </c>
      <c r="S3970" s="10">
        <v>4620.2700000000004</v>
      </c>
      <c r="T3970" s="4">
        <f>Table2[Profit]/Table2[Sales]</f>
        <v>9.2057239520134865E-2</v>
      </c>
      <c r="U3970" t="s">
        <v>83</v>
      </c>
    </row>
    <row r="3971" spans="1:21" x14ac:dyDescent="0.35">
      <c r="A3971">
        <v>14235</v>
      </c>
      <c r="B3971" s="1">
        <v>45852</v>
      </c>
      <c r="C3971" s="2">
        <f>YEAR(Table2[Order Date])</f>
        <v>2025</v>
      </c>
      <c r="D3971" s="2" t="str">
        <f>TEXT(Table2[Order Date],"mmm")</f>
        <v>Jul</v>
      </c>
      <c r="E3971" t="s">
        <v>7627</v>
      </c>
      <c r="F3971" t="s">
        <v>28</v>
      </c>
      <c r="G3971" t="s">
        <v>35</v>
      </c>
      <c r="H3971" t="str">
        <f>VLOOKUP(Table2[[#This Row],[City]], Table46[], 2, FALSE)</f>
        <v>West Bengal</v>
      </c>
      <c r="I3971" t="s">
        <v>86</v>
      </c>
      <c r="J3971" t="s">
        <v>87</v>
      </c>
      <c r="K3971" t="s">
        <v>7628</v>
      </c>
      <c r="L3971" s="2">
        <v>4</v>
      </c>
      <c r="M3971" s="11">
        <v>14833</v>
      </c>
      <c r="N3971" s="6">
        <v>5</v>
      </c>
      <c r="O3971" s="4">
        <f>Table2[[#This Row],[Discount]]/100</f>
        <v>0.05</v>
      </c>
      <c r="P3971" s="4" t="str">
        <f>IF(Table2[[#This Row],[Discount%]]=0,"No Discount",
IF(Table2[[#This Row],[Discount%]]&lt;=0.1,"Medium Discount",
IF(Table2[[#This Row],[Discount%]]&lt;=0.2,"High Discount")))</f>
        <v>Medium Discount</v>
      </c>
      <c r="Q3971" s="9">
        <f>(Table2[Unit_Price]*Table2[Quantity])*(Table2[Discount]/100)</f>
        <v>2966.6000000000004</v>
      </c>
      <c r="R3971" s="10">
        <v>56365.4</v>
      </c>
      <c r="S3971" s="10">
        <v>7038.95</v>
      </c>
      <c r="T3971" s="4">
        <f>Table2[Profit]/Table2[Sales]</f>
        <v>0.12488068921714385</v>
      </c>
      <c r="U3971" t="s">
        <v>83</v>
      </c>
    </row>
    <row r="3972" spans="1:21" x14ac:dyDescent="0.35">
      <c r="A3972">
        <v>14236</v>
      </c>
      <c r="B3972" s="1">
        <v>45552</v>
      </c>
      <c r="C3972" s="2">
        <f>YEAR(Table2[Order Date])</f>
        <v>2024</v>
      </c>
      <c r="D3972" s="2" t="str">
        <f>TEXT(Table2[Order Date],"mmm")</f>
        <v>Sep</v>
      </c>
      <c r="E3972" t="s">
        <v>7629</v>
      </c>
      <c r="F3972" t="s">
        <v>28</v>
      </c>
      <c r="G3972" t="s">
        <v>29</v>
      </c>
      <c r="H3972" t="str">
        <f>VLOOKUP(Table2[[#This Row],[City]], Table46[], 2, FALSE)</f>
        <v>Bihar</v>
      </c>
      <c r="I3972" t="s">
        <v>24</v>
      </c>
      <c r="J3972" t="s">
        <v>133</v>
      </c>
      <c r="K3972" t="s">
        <v>7140</v>
      </c>
      <c r="L3972" s="2">
        <v>5</v>
      </c>
      <c r="M3972" s="11">
        <v>47334</v>
      </c>
      <c r="N3972" s="6">
        <v>0</v>
      </c>
      <c r="O3972" s="4">
        <f>Table2[[#This Row],[Discount]]/100</f>
        <v>0</v>
      </c>
      <c r="P3972" s="4" t="str">
        <f>IF(Table2[[#This Row],[Discount%]]=0,"No Discount",
IF(Table2[[#This Row],[Discount%]]&lt;=0.1,"Medium Discount",
IF(Table2[[#This Row],[Discount%]]&lt;=0.2,"High Discount")))</f>
        <v>No Discount</v>
      </c>
      <c r="Q3972" s="9">
        <f>(Table2[Unit_Price]*Table2[Quantity])*(Table2[Discount]/100)</f>
        <v>0</v>
      </c>
      <c r="R3972" s="10">
        <v>236670</v>
      </c>
      <c r="S3972" s="10">
        <v>13160.48</v>
      </c>
      <c r="T3972" s="4">
        <f>Table2[Profit]/Table2[Sales]</f>
        <v>5.5606878776355263E-2</v>
      </c>
      <c r="U3972" t="s">
        <v>72</v>
      </c>
    </row>
    <row r="3973" spans="1:21" x14ac:dyDescent="0.35">
      <c r="A3973">
        <v>14237</v>
      </c>
      <c r="B3973" s="1">
        <v>45343</v>
      </c>
      <c r="C3973" s="2">
        <f>YEAR(Table2[Order Date])</f>
        <v>2024</v>
      </c>
      <c r="D3973" s="2" t="str">
        <f>TEXT(Table2[Order Date],"mmm")</f>
        <v>Feb</v>
      </c>
      <c r="E3973" t="s">
        <v>7630</v>
      </c>
      <c r="F3973" t="s">
        <v>15</v>
      </c>
      <c r="G3973" t="s">
        <v>147</v>
      </c>
      <c r="H3973" t="str">
        <f>VLOOKUP(Table2[[#This Row],[City]], Table46[], 2, FALSE)</f>
        <v>Kerala</v>
      </c>
      <c r="I3973" t="s">
        <v>129</v>
      </c>
      <c r="J3973" t="s">
        <v>148</v>
      </c>
      <c r="K3973" t="s">
        <v>2525</v>
      </c>
      <c r="L3973" s="2">
        <v>2</v>
      </c>
      <c r="M3973" s="11">
        <v>8882</v>
      </c>
      <c r="N3973" s="6">
        <v>20</v>
      </c>
      <c r="O3973" s="4">
        <f>Table2[[#This Row],[Discount]]/100</f>
        <v>0.2</v>
      </c>
      <c r="P3973" s="4" t="str">
        <f>IF(Table2[[#This Row],[Discount%]]=0,"No Discount",
IF(Table2[[#This Row],[Discount%]]&lt;=0.1,"Medium Discount",
IF(Table2[[#This Row],[Discount%]]&lt;=0.2,"High Discount")))</f>
        <v>High Discount</v>
      </c>
      <c r="Q3973" s="9">
        <f>(Table2[Unit_Price]*Table2[Quantity])*(Table2[Discount]/100)</f>
        <v>3552.8</v>
      </c>
      <c r="R3973" s="10">
        <v>14211.2</v>
      </c>
      <c r="S3973" s="10">
        <v>2222.83</v>
      </c>
      <c r="T3973" s="4">
        <f>Table2[Profit]/Table2[Sales]</f>
        <v>0.15641395519027246</v>
      </c>
      <c r="U3973" t="s">
        <v>38</v>
      </c>
    </row>
    <row r="3974" spans="1:21" x14ac:dyDescent="0.35">
      <c r="A3974">
        <v>14238</v>
      </c>
      <c r="B3974" s="1">
        <v>45208</v>
      </c>
      <c r="C3974" s="2">
        <f>YEAR(Table2[Order Date])</f>
        <v>2023</v>
      </c>
      <c r="D3974" s="2" t="str">
        <f>TEXT(Table2[Order Date],"mmm")</f>
        <v>Oct</v>
      </c>
      <c r="E3974" t="s">
        <v>7631</v>
      </c>
      <c r="F3974" t="s">
        <v>28</v>
      </c>
      <c r="G3974" t="s">
        <v>114</v>
      </c>
      <c r="H3974" t="str">
        <f>VLOOKUP(Table2[[#This Row],[City]], Table46[], 2, FALSE)</f>
        <v>Jharkhand</v>
      </c>
      <c r="I3974" t="s">
        <v>30</v>
      </c>
      <c r="J3974" t="s">
        <v>227</v>
      </c>
      <c r="K3974" t="s">
        <v>7632</v>
      </c>
      <c r="L3974" s="2">
        <v>4</v>
      </c>
      <c r="M3974" s="11">
        <v>60473</v>
      </c>
      <c r="N3974" s="6">
        <v>20</v>
      </c>
      <c r="O3974" s="4">
        <f>Table2[[#This Row],[Discount]]/100</f>
        <v>0.2</v>
      </c>
      <c r="P3974" s="4" t="str">
        <f>IF(Table2[[#This Row],[Discount%]]=0,"No Discount",
IF(Table2[[#This Row],[Discount%]]&lt;=0.1,"Medium Discount",
IF(Table2[[#This Row],[Discount%]]&lt;=0.2,"High Discount")))</f>
        <v>High Discount</v>
      </c>
      <c r="Q3974" s="9">
        <f>(Table2[Unit_Price]*Table2[Quantity])*(Table2[Discount]/100)</f>
        <v>48378.400000000001</v>
      </c>
      <c r="R3974" s="10">
        <v>193513.60000000001</v>
      </c>
      <c r="S3974" s="10">
        <v>19016.84</v>
      </c>
      <c r="T3974" s="4">
        <f>Table2[Profit]/Table2[Sales]</f>
        <v>9.8271335968118004E-2</v>
      </c>
      <c r="U3974" t="s">
        <v>72</v>
      </c>
    </row>
    <row r="3975" spans="1:21" x14ac:dyDescent="0.35">
      <c r="A3975">
        <v>14239</v>
      </c>
      <c r="B3975" s="1">
        <v>45590</v>
      </c>
      <c r="C3975" s="2">
        <f>YEAR(Table2[Order Date])</f>
        <v>2024</v>
      </c>
      <c r="D3975" s="2" t="str">
        <f>TEXT(Table2[Order Date],"mmm")</f>
        <v>Oct</v>
      </c>
      <c r="E3975" t="s">
        <v>7633</v>
      </c>
      <c r="F3975" t="s">
        <v>22</v>
      </c>
      <c r="G3975" t="s">
        <v>23</v>
      </c>
      <c r="H3975" t="str">
        <f>VLOOKUP(Table2[[#This Row],[City]], Table46[], 2, FALSE)</f>
        <v>Delhi</v>
      </c>
      <c r="I3975" t="s">
        <v>46</v>
      </c>
      <c r="J3975" t="s">
        <v>209</v>
      </c>
      <c r="K3975" t="s">
        <v>6570</v>
      </c>
      <c r="L3975" s="2">
        <v>5</v>
      </c>
      <c r="M3975" s="11">
        <v>64907</v>
      </c>
      <c r="N3975" s="6">
        <v>20</v>
      </c>
      <c r="O3975" s="4">
        <f>Table2[[#This Row],[Discount]]/100</f>
        <v>0.2</v>
      </c>
      <c r="P3975" s="4" t="str">
        <f>IF(Table2[[#This Row],[Discount%]]=0,"No Discount",
IF(Table2[[#This Row],[Discount%]]&lt;=0.1,"Medium Discount",
IF(Table2[[#This Row],[Discount%]]&lt;=0.2,"High Discount")))</f>
        <v>High Discount</v>
      </c>
      <c r="Q3975" s="9">
        <f>(Table2[Unit_Price]*Table2[Quantity])*(Table2[Discount]/100)</f>
        <v>64907</v>
      </c>
      <c r="R3975" s="10">
        <v>259628</v>
      </c>
      <c r="S3975" s="10">
        <v>28981.01</v>
      </c>
      <c r="T3975" s="4">
        <f>Table2[Profit]/Table2[Sales]</f>
        <v>0.11162513288243178</v>
      </c>
      <c r="U3975" t="s">
        <v>20</v>
      </c>
    </row>
    <row r="3976" spans="1:21" x14ac:dyDescent="0.35">
      <c r="A3976">
        <v>14240</v>
      </c>
      <c r="B3976" s="1">
        <v>45779</v>
      </c>
      <c r="C3976" s="2">
        <f>YEAR(Table2[Order Date])</f>
        <v>2025</v>
      </c>
      <c r="D3976" s="2" t="str">
        <f>TEXT(Table2[Order Date],"mmm")</f>
        <v>May</v>
      </c>
      <c r="E3976" t="s">
        <v>7634</v>
      </c>
      <c r="F3976" t="s">
        <v>28</v>
      </c>
      <c r="G3976" t="s">
        <v>114</v>
      </c>
      <c r="H3976" t="str">
        <f>VLOOKUP(Table2[[#This Row],[City]], Table46[], 2, FALSE)</f>
        <v>Jharkhand</v>
      </c>
      <c r="I3976" t="s">
        <v>42</v>
      </c>
      <c r="J3976" t="s">
        <v>43</v>
      </c>
      <c r="K3976" t="s">
        <v>7635</v>
      </c>
      <c r="L3976" s="2">
        <v>3</v>
      </c>
      <c r="M3976" s="11">
        <v>47018</v>
      </c>
      <c r="N3976" s="6">
        <v>10</v>
      </c>
      <c r="O3976" s="4">
        <f>Table2[[#This Row],[Discount]]/100</f>
        <v>0.1</v>
      </c>
      <c r="P3976" s="4" t="str">
        <f>IF(Table2[[#This Row],[Discount%]]=0,"No Discount",
IF(Table2[[#This Row],[Discount%]]&lt;=0.1,"Medium Discount",
IF(Table2[[#This Row],[Discount%]]&lt;=0.2,"High Discount")))</f>
        <v>Medium Discount</v>
      </c>
      <c r="Q3976" s="9">
        <f>(Table2[Unit_Price]*Table2[Quantity])*(Table2[Discount]/100)</f>
        <v>14105.400000000001</v>
      </c>
      <c r="R3976" s="10">
        <v>126948.6</v>
      </c>
      <c r="S3976" s="10">
        <v>27640.87</v>
      </c>
      <c r="T3976" s="4">
        <f>Table2[Profit]/Table2[Sales]</f>
        <v>0.21773276743500911</v>
      </c>
      <c r="U3976" t="s">
        <v>83</v>
      </c>
    </row>
    <row r="3977" spans="1:21" x14ac:dyDescent="0.35">
      <c r="A3977">
        <v>14241</v>
      </c>
      <c r="B3977" s="1">
        <v>45716</v>
      </c>
      <c r="C3977" s="2">
        <f>YEAR(Table2[Order Date])</f>
        <v>2025</v>
      </c>
      <c r="D3977" s="2" t="str">
        <f>TEXT(Table2[Order Date],"mmm")</f>
        <v>Feb</v>
      </c>
      <c r="E3977" t="s">
        <v>7636</v>
      </c>
      <c r="F3977" t="s">
        <v>22</v>
      </c>
      <c r="G3977" t="s">
        <v>23</v>
      </c>
      <c r="H3977" t="str">
        <f>VLOOKUP(Table2[[#This Row],[City]], Table46[], 2, FALSE)</f>
        <v>Delhi</v>
      </c>
      <c r="I3977" t="s">
        <v>42</v>
      </c>
      <c r="J3977" t="s">
        <v>51</v>
      </c>
      <c r="K3977" t="s">
        <v>7637</v>
      </c>
      <c r="L3977" s="2">
        <v>5</v>
      </c>
      <c r="M3977" s="11">
        <v>10645</v>
      </c>
      <c r="N3977" s="6">
        <v>5</v>
      </c>
      <c r="O3977" s="4">
        <f>Table2[[#This Row],[Discount]]/100</f>
        <v>0.05</v>
      </c>
      <c r="P3977" s="4" t="str">
        <f>IF(Table2[[#This Row],[Discount%]]=0,"No Discount",
IF(Table2[[#This Row],[Discount%]]&lt;=0.1,"Medium Discount",
IF(Table2[[#This Row],[Discount%]]&lt;=0.2,"High Discount")))</f>
        <v>Medium Discount</v>
      </c>
      <c r="Q3977" s="9">
        <f>(Table2[Unit_Price]*Table2[Quantity])*(Table2[Discount]/100)</f>
        <v>2661.25</v>
      </c>
      <c r="R3977" s="10">
        <v>50563.75</v>
      </c>
      <c r="S3977" s="10">
        <v>3476.27</v>
      </c>
      <c r="T3977" s="4">
        <f>Table2[Profit]/Table2[Sales]</f>
        <v>6.8750241032360146E-2</v>
      </c>
      <c r="U3977" t="s">
        <v>72</v>
      </c>
    </row>
    <row r="3978" spans="1:21" x14ac:dyDescent="0.35">
      <c r="A3978">
        <v>14242</v>
      </c>
      <c r="B3978" s="1">
        <v>45245</v>
      </c>
      <c r="C3978" s="2">
        <f>YEAR(Table2[Order Date])</f>
        <v>2023</v>
      </c>
      <c r="D3978" s="2" t="str">
        <f>TEXT(Table2[Order Date],"mmm")</f>
        <v>Nov</v>
      </c>
      <c r="E3978" t="s">
        <v>7638</v>
      </c>
      <c r="F3978" t="s">
        <v>22</v>
      </c>
      <c r="G3978" t="s">
        <v>54</v>
      </c>
      <c r="H3978" t="str">
        <f>VLOOKUP(Table2[[#This Row],[City]], Table46[], 2, FALSE)</f>
        <v>Uttar Pradesh</v>
      </c>
      <c r="I3978" t="s">
        <v>24</v>
      </c>
      <c r="J3978" t="s">
        <v>107</v>
      </c>
      <c r="K3978" t="s">
        <v>7537</v>
      </c>
      <c r="L3978" s="2">
        <v>2</v>
      </c>
      <c r="M3978" s="11">
        <v>3538</v>
      </c>
      <c r="N3978" s="6">
        <v>10</v>
      </c>
      <c r="O3978" s="4">
        <f>Table2[[#This Row],[Discount]]/100</f>
        <v>0.1</v>
      </c>
      <c r="P3978" s="4" t="str">
        <f>IF(Table2[[#This Row],[Discount%]]=0,"No Discount",
IF(Table2[[#This Row],[Discount%]]&lt;=0.1,"Medium Discount",
IF(Table2[[#This Row],[Discount%]]&lt;=0.2,"High Discount")))</f>
        <v>Medium Discount</v>
      </c>
      <c r="Q3978" s="9">
        <f>(Table2[Unit_Price]*Table2[Quantity])*(Table2[Discount]/100)</f>
        <v>707.6</v>
      </c>
      <c r="R3978" s="10">
        <v>6368.4</v>
      </c>
      <c r="S3978" s="10">
        <v>1308.71</v>
      </c>
      <c r="T3978" s="4">
        <f>Table2[Profit]/Table2[Sales]</f>
        <v>0.20550059669618745</v>
      </c>
      <c r="U3978" t="s">
        <v>20</v>
      </c>
    </row>
    <row r="3979" spans="1:21" x14ac:dyDescent="0.35">
      <c r="A3979">
        <v>14243</v>
      </c>
      <c r="B3979" s="1">
        <v>45347</v>
      </c>
      <c r="C3979" s="2">
        <f>YEAR(Table2[Order Date])</f>
        <v>2024</v>
      </c>
      <c r="D3979" s="2" t="str">
        <f>TEXT(Table2[Order Date],"mmm")</f>
        <v>Feb</v>
      </c>
      <c r="E3979" t="s">
        <v>7639</v>
      </c>
      <c r="F3979" t="s">
        <v>22</v>
      </c>
      <c r="G3979" t="s">
        <v>54</v>
      </c>
      <c r="H3979" t="str">
        <f>VLOOKUP(Table2[[#This Row],[City]], Table46[], 2, FALSE)</f>
        <v>Uttar Pradesh</v>
      </c>
      <c r="I3979" t="s">
        <v>129</v>
      </c>
      <c r="J3979" t="s">
        <v>168</v>
      </c>
      <c r="K3979" t="s">
        <v>605</v>
      </c>
      <c r="L3979" s="2">
        <v>1</v>
      </c>
      <c r="M3979" s="11">
        <v>30214</v>
      </c>
      <c r="N3979" s="6">
        <v>5</v>
      </c>
      <c r="O3979" s="4">
        <f>Table2[[#This Row],[Discount]]/100</f>
        <v>0.05</v>
      </c>
      <c r="P3979" s="4" t="str">
        <f>IF(Table2[[#This Row],[Discount%]]=0,"No Discount",
IF(Table2[[#This Row],[Discount%]]&lt;=0.1,"Medium Discount",
IF(Table2[[#This Row],[Discount%]]&lt;=0.2,"High Discount")))</f>
        <v>Medium Discount</v>
      </c>
      <c r="Q3979" s="9">
        <f>(Table2[Unit_Price]*Table2[Quantity])*(Table2[Discount]/100)</f>
        <v>1510.7</v>
      </c>
      <c r="R3979" s="10">
        <v>28703.3</v>
      </c>
      <c r="S3979" s="10">
        <v>3668.91</v>
      </c>
      <c r="T3979" s="4">
        <f>Table2[Profit]/Table2[Sales]</f>
        <v>0.12782188807558711</v>
      </c>
      <c r="U3979" t="s">
        <v>83</v>
      </c>
    </row>
    <row r="3980" spans="1:21" x14ac:dyDescent="0.35">
      <c r="A3980">
        <v>14244</v>
      </c>
      <c r="B3980" s="1">
        <v>45740</v>
      </c>
      <c r="C3980" s="2">
        <f>YEAR(Table2[Order Date])</f>
        <v>2025</v>
      </c>
      <c r="D3980" s="2" t="str">
        <f>TEXT(Table2[Order Date],"mmm")</f>
        <v>Mar</v>
      </c>
      <c r="E3980" t="s">
        <v>7640</v>
      </c>
      <c r="F3980" t="s">
        <v>22</v>
      </c>
      <c r="G3980" t="s">
        <v>167</v>
      </c>
      <c r="H3980" t="str">
        <f>VLOOKUP(Table2[[#This Row],[City]], Table46[], 2, FALSE)</f>
        <v>Punjab</v>
      </c>
      <c r="I3980" t="s">
        <v>46</v>
      </c>
      <c r="J3980" t="s">
        <v>209</v>
      </c>
      <c r="K3980" t="s">
        <v>5163</v>
      </c>
      <c r="L3980" s="2">
        <v>5</v>
      </c>
      <c r="M3980" s="11">
        <v>28829</v>
      </c>
      <c r="N3980" s="6">
        <v>5</v>
      </c>
      <c r="O3980" s="4">
        <f>Table2[[#This Row],[Discount]]/100</f>
        <v>0.05</v>
      </c>
      <c r="P3980" s="4" t="str">
        <f>IF(Table2[[#This Row],[Discount%]]=0,"No Discount",
IF(Table2[[#This Row],[Discount%]]&lt;=0.1,"Medium Discount",
IF(Table2[[#This Row],[Discount%]]&lt;=0.2,"High Discount")))</f>
        <v>Medium Discount</v>
      </c>
      <c r="Q3980" s="9">
        <f>(Table2[Unit_Price]*Table2[Quantity])*(Table2[Discount]/100)</f>
        <v>7207.25</v>
      </c>
      <c r="R3980" s="10">
        <v>136937.75</v>
      </c>
      <c r="S3980" s="10">
        <v>8604.56</v>
      </c>
      <c r="T3980" s="4">
        <f>Table2[Profit]/Table2[Sales]</f>
        <v>6.2835558492818813E-2</v>
      </c>
      <c r="U3980" t="s">
        <v>38</v>
      </c>
    </row>
    <row r="3981" spans="1:21" x14ac:dyDescent="0.35">
      <c r="A3981">
        <v>14245</v>
      </c>
      <c r="B3981" s="1">
        <v>45813</v>
      </c>
      <c r="C3981" s="2">
        <f>YEAR(Table2[Order Date])</f>
        <v>2025</v>
      </c>
      <c r="D3981" s="2" t="str">
        <f>TEXT(Table2[Order Date],"mmm")</f>
        <v>Jun</v>
      </c>
      <c r="E3981" t="s">
        <v>7641</v>
      </c>
      <c r="F3981" t="s">
        <v>40</v>
      </c>
      <c r="G3981" t="s">
        <v>50</v>
      </c>
      <c r="H3981" t="str">
        <f>VLOOKUP(Table2[[#This Row],[City]], Table46[], 2, FALSE)</f>
        <v>Maharashtra</v>
      </c>
      <c r="I3981" t="s">
        <v>129</v>
      </c>
      <c r="J3981" t="s">
        <v>130</v>
      </c>
      <c r="K3981" t="s">
        <v>3776</v>
      </c>
      <c r="L3981" s="2">
        <v>2</v>
      </c>
      <c r="M3981" s="11">
        <v>29462</v>
      </c>
      <c r="N3981" s="6">
        <v>20</v>
      </c>
      <c r="O3981" s="4">
        <f>Table2[[#This Row],[Discount]]/100</f>
        <v>0.2</v>
      </c>
      <c r="P3981" s="4" t="str">
        <f>IF(Table2[[#This Row],[Discount%]]=0,"No Discount",
IF(Table2[[#This Row],[Discount%]]&lt;=0.1,"Medium Discount",
IF(Table2[[#This Row],[Discount%]]&lt;=0.2,"High Discount")))</f>
        <v>High Discount</v>
      </c>
      <c r="Q3981" s="9">
        <f>(Table2[Unit_Price]*Table2[Quantity])*(Table2[Discount]/100)</f>
        <v>11784.800000000001</v>
      </c>
      <c r="R3981" s="10">
        <v>47139.199999999997</v>
      </c>
      <c r="S3981" s="10">
        <v>5968.35</v>
      </c>
      <c r="T3981" s="4">
        <f>Table2[Profit]/Table2[Sales]</f>
        <v>0.12661118559500376</v>
      </c>
      <c r="U3981" t="s">
        <v>33</v>
      </c>
    </row>
    <row r="3982" spans="1:21" x14ac:dyDescent="0.35">
      <c r="A3982">
        <v>14246</v>
      </c>
      <c r="B3982" s="1">
        <v>45527</v>
      </c>
      <c r="C3982" s="2">
        <f>YEAR(Table2[Order Date])</f>
        <v>2024</v>
      </c>
      <c r="D3982" s="2" t="str">
        <f>TEXT(Table2[Order Date],"mmm")</f>
        <v>Aug</v>
      </c>
      <c r="E3982" t="s">
        <v>7642</v>
      </c>
      <c r="F3982" t="s">
        <v>40</v>
      </c>
      <c r="G3982" t="s">
        <v>62</v>
      </c>
      <c r="H3982" t="str">
        <f>VLOOKUP(Table2[[#This Row],[City]], Table46[], 2, FALSE)</f>
        <v>Goa</v>
      </c>
      <c r="I3982" t="s">
        <v>30</v>
      </c>
      <c r="J3982" t="s">
        <v>31</v>
      </c>
      <c r="K3982" t="s">
        <v>7021</v>
      </c>
      <c r="L3982" s="2">
        <v>3</v>
      </c>
      <c r="M3982" s="11">
        <v>10640</v>
      </c>
      <c r="N3982" s="6">
        <v>0</v>
      </c>
      <c r="O3982" s="4">
        <f>Table2[[#This Row],[Discount]]/100</f>
        <v>0</v>
      </c>
      <c r="P3982" s="4" t="str">
        <f>IF(Table2[[#This Row],[Discount%]]=0,"No Discount",
IF(Table2[[#This Row],[Discount%]]&lt;=0.1,"Medium Discount",
IF(Table2[[#This Row],[Discount%]]&lt;=0.2,"High Discount")))</f>
        <v>No Discount</v>
      </c>
      <c r="Q3982" s="9">
        <f>(Table2[Unit_Price]*Table2[Quantity])*(Table2[Discount]/100)</f>
        <v>0</v>
      </c>
      <c r="R3982" s="10">
        <v>31920</v>
      </c>
      <c r="S3982" s="10">
        <v>7782.24</v>
      </c>
      <c r="T3982" s="4">
        <f>Table2[Profit]/Table2[Sales]</f>
        <v>0.24380451127819547</v>
      </c>
      <c r="U3982" t="s">
        <v>20</v>
      </c>
    </row>
    <row r="3983" spans="1:21" x14ac:dyDescent="0.35">
      <c r="A3983">
        <v>14247</v>
      </c>
      <c r="B3983" s="1">
        <v>45387</v>
      </c>
      <c r="C3983" s="2">
        <f>YEAR(Table2[Order Date])</f>
        <v>2024</v>
      </c>
      <c r="D3983" s="2" t="str">
        <f>TEXT(Table2[Order Date],"mmm")</f>
        <v>Apr</v>
      </c>
      <c r="E3983" t="s">
        <v>7643</v>
      </c>
      <c r="F3983" t="s">
        <v>22</v>
      </c>
      <c r="G3983" t="s">
        <v>58</v>
      </c>
      <c r="H3983" t="str">
        <f>VLOOKUP(Table2[[#This Row],[City]], Table46[], 2, FALSE)</f>
        <v>Rajashtan</v>
      </c>
      <c r="I3983" t="s">
        <v>17</v>
      </c>
      <c r="J3983" t="s">
        <v>18</v>
      </c>
      <c r="K3983" t="s">
        <v>7644</v>
      </c>
      <c r="L3983" s="2">
        <v>3</v>
      </c>
      <c r="M3983" s="11">
        <v>21351</v>
      </c>
      <c r="N3983" s="6">
        <v>15</v>
      </c>
      <c r="O3983" s="4">
        <f>Table2[[#This Row],[Discount]]/100</f>
        <v>0.15</v>
      </c>
      <c r="P3983" s="4" t="str">
        <f>IF(Table2[[#This Row],[Discount%]]=0,"No Discount",
IF(Table2[[#This Row],[Discount%]]&lt;=0.1,"Medium Discount",
IF(Table2[[#This Row],[Discount%]]&lt;=0.2,"High Discount")))</f>
        <v>High Discount</v>
      </c>
      <c r="Q3983" s="9">
        <f>(Table2[Unit_Price]*Table2[Quantity])*(Table2[Discount]/100)</f>
        <v>9607.9499999999989</v>
      </c>
      <c r="R3983" s="10">
        <v>54445.05</v>
      </c>
      <c r="S3983" s="10">
        <v>3384.36</v>
      </c>
      <c r="T3983" s="4">
        <f>Table2[Profit]/Table2[Sales]</f>
        <v>6.2161022902908529E-2</v>
      </c>
      <c r="U3983" t="s">
        <v>33</v>
      </c>
    </row>
    <row r="3984" spans="1:21" x14ac:dyDescent="0.35">
      <c r="A3984">
        <v>14248</v>
      </c>
      <c r="B3984" s="1">
        <v>45717</v>
      </c>
      <c r="C3984" s="2">
        <f>YEAR(Table2[Order Date])</f>
        <v>2025</v>
      </c>
      <c r="D3984" s="2" t="str">
        <f>TEXT(Table2[Order Date],"mmm")</f>
        <v>Mar</v>
      </c>
      <c r="E3984" t="s">
        <v>7645</v>
      </c>
      <c r="F3984" t="s">
        <v>15</v>
      </c>
      <c r="G3984" t="s">
        <v>16</v>
      </c>
      <c r="H3984" t="str">
        <f>VLOOKUP(Table2[[#This Row],[City]], Table46[], 2, FALSE)</f>
        <v>Karnataka</v>
      </c>
      <c r="I3984" t="s">
        <v>129</v>
      </c>
      <c r="J3984" t="s">
        <v>148</v>
      </c>
      <c r="K3984" t="s">
        <v>7646</v>
      </c>
      <c r="L3984" s="2">
        <v>4</v>
      </c>
      <c r="M3984" s="11">
        <v>26258</v>
      </c>
      <c r="N3984" s="6">
        <v>10</v>
      </c>
      <c r="O3984" s="4">
        <f>Table2[[#This Row],[Discount]]/100</f>
        <v>0.1</v>
      </c>
      <c r="P3984" s="4" t="str">
        <f>IF(Table2[[#This Row],[Discount%]]=0,"No Discount",
IF(Table2[[#This Row],[Discount%]]&lt;=0.1,"Medium Discount",
IF(Table2[[#This Row],[Discount%]]&lt;=0.2,"High Discount")))</f>
        <v>Medium Discount</v>
      </c>
      <c r="Q3984" s="9">
        <f>(Table2[Unit_Price]*Table2[Quantity])*(Table2[Discount]/100)</f>
        <v>10503.2</v>
      </c>
      <c r="R3984" s="10">
        <v>94528.8</v>
      </c>
      <c r="S3984" s="10">
        <v>18224.39</v>
      </c>
      <c r="T3984" s="4">
        <f>Table2[Profit]/Table2[Sales]</f>
        <v>0.19279193219420959</v>
      </c>
      <c r="U3984" t="s">
        <v>38</v>
      </c>
    </row>
    <row r="3985" spans="1:21" x14ac:dyDescent="0.35">
      <c r="A3985">
        <v>14249</v>
      </c>
      <c r="B3985" s="1">
        <v>45708</v>
      </c>
      <c r="C3985" s="2">
        <f>YEAR(Table2[Order Date])</f>
        <v>2025</v>
      </c>
      <c r="D3985" s="2" t="str">
        <f>TEXT(Table2[Order Date],"mmm")</f>
        <v>Feb</v>
      </c>
      <c r="E3985" t="s">
        <v>7647</v>
      </c>
      <c r="F3985" t="s">
        <v>28</v>
      </c>
      <c r="G3985" t="s">
        <v>114</v>
      </c>
      <c r="H3985" t="str">
        <f>VLOOKUP(Table2[[#This Row],[City]], Table46[], 2, FALSE)</f>
        <v>Jharkhand</v>
      </c>
      <c r="I3985" t="s">
        <v>75</v>
      </c>
      <c r="J3985" t="s">
        <v>240</v>
      </c>
      <c r="K3985" t="s">
        <v>7581</v>
      </c>
      <c r="L3985" s="2">
        <v>4</v>
      </c>
      <c r="M3985" s="11">
        <v>63506</v>
      </c>
      <c r="N3985" s="6">
        <v>5</v>
      </c>
      <c r="O3985" s="4">
        <f>Table2[[#This Row],[Discount]]/100</f>
        <v>0.05</v>
      </c>
      <c r="P3985" s="4" t="str">
        <f>IF(Table2[[#This Row],[Discount%]]=0,"No Discount",
IF(Table2[[#This Row],[Discount%]]&lt;=0.1,"Medium Discount",
IF(Table2[[#This Row],[Discount%]]&lt;=0.2,"High Discount")))</f>
        <v>Medium Discount</v>
      </c>
      <c r="Q3985" s="9">
        <f>(Table2[Unit_Price]*Table2[Quantity])*(Table2[Discount]/100)</f>
        <v>12701.2</v>
      </c>
      <c r="R3985" s="10">
        <v>241322.8</v>
      </c>
      <c r="S3985" s="10">
        <v>30832.92</v>
      </c>
      <c r="T3985" s="4">
        <f>Table2[Profit]/Table2[Sales]</f>
        <v>0.12776629477198176</v>
      </c>
      <c r="U3985" t="s">
        <v>20</v>
      </c>
    </row>
    <row r="3986" spans="1:21" x14ac:dyDescent="0.35">
      <c r="A3986">
        <v>14251</v>
      </c>
      <c r="B3986" s="1">
        <v>45312</v>
      </c>
      <c r="C3986" s="2">
        <f>YEAR(Table2[Order Date])</f>
        <v>2024</v>
      </c>
      <c r="D3986" s="2" t="str">
        <f>TEXT(Table2[Order Date],"mmm")</f>
        <v>Jan</v>
      </c>
      <c r="E3986" t="s">
        <v>7649</v>
      </c>
      <c r="F3986" t="s">
        <v>40</v>
      </c>
      <c r="G3986" t="s">
        <v>50</v>
      </c>
      <c r="H3986" t="str">
        <f>VLOOKUP(Table2[[#This Row],[City]], Table46[], 2, FALSE)</f>
        <v>Maharashtra</v>
      </c>
      <c r="I3986" t="s">
        <v>69</v>
      </c>
      <c r="J3986" t="s">
        <v>151</v>
      </c>
      <c r="K3986" t="s">
        <v>7650</v>
      </c>
      <c r="L3986" s="2">
        <v>1</v>
      </c>
      <c r="M3986" s="11">
        <v>7746</v>
      </c>
      <c r="N3986" s="6">
        <v>15</v>
      </c>
      <c r="O3986" s="4">
        <f>Table2[[#This Row],[Discount]]/100</f>
        <v>0.15</v>
      </c>
      <c r="P3986" s="4" t="str">
        <f>IF(Table2[[#This Row],[Discount%]]=0,"No Discount",
IF(Table2[[#This Row],[Discount%]]&lt;=0.1,"Medium Discount",
IF(Table2[[#This Row],[Discount%]]&lt;=0.2,"High Discount")))</f>
        <v>High Discount</v>
      </c>
      <c r="Q3986" s="9">
        <f>(Table2[Unit_Price]*Table2[Quantity])*(Table2[Discount]/100)</f>
        <v>1161.8999999999999</v>
      </c>
      <c r="R3986" s="10">
        <v>6584.1</v>
      </c>
      <c r="S3986" s="10">
        <v>508.44</v>
      </c>
      <c r="T3986" s="4">
        <f>Table2[Profit]/Table2[Sales]</f>
        <v>7.7222399416776777E-2</v>
      </c>
      <c r="U3986" t="s">
        <v>33</v>
      </c>
    </row>
    <row r="3987" spans="1:21" x14ac:dyDescent="0.35">
      <c r="A3987">
        <v>14252</v>
      </c>
      <c r="B3987" s="1">
        <v>45562</v>
      </c>
      <c r="C3987" s="2">
        <f>YEAR(Table2[Order Date])</f>
        <v>2024</v>
      </c>
      <c r="D3987" s="2" t="str">
        <f>TEXT(Table2[Order Date],"mmm")</f>
        <v>Sep</v>
      </c>
      <c r="E3987" t="s">
        <v>7651</v>
      </c>
      <c r="F3987" t="s">
        <v>40</v>
      </c>
      <c r="G3987" t="s">
        <v>62</v>
      </c>
      <c r="H3987" t="str">
        <f>VLOOKUP(Table2[[#This Row],[City]], Table46[], 2, FALSE)</f>
        <v>Goa</v>
      </c>
      <c r="I3987" t="s">
        <v>42</v>
      </c>
      <c r="J3987" t="s">
        <v>446</v>
      </c>
      <c r="K3987" t="s">
        <v>1016</v>
      </c>
      <c r="L3987" s="2">
        <v>5</v>
      </c>
      <c r="M3987" s="11">
        <v>61650</v>
      </c>
      <c r="N3987" s="6">
        <v>5</v>
      </c>
      <c r="O3987" s="4">
        <f>Table2[[#This Row],[Discount]]/100</f>
        <v>0.05</v>
      </c>
      <c r="P3987" s="4" t="str">
        <f>IF(Table2[[#This Row],[Discount%]]=0,"No Discount",
IF(Table2[[#This Row],[Discount%]]&lt;=0.1,"Medium Discount",
IF(Table2[[#This Row],[Discount%]]&lt;=0.2,"High Discount")))</f>
        <v>Medium Discount</v>
      </c>
      <c r="Q3987" s="9">
        <f>(Table2[Unit_Price]*Table2[Quantity])*(Table2[Discount]/100)</f>
        <v>15412.5</v>
      </c>
      <c r="R3987" s="10">
        <v>292837.5</v>
      </c>
      <c r="S3987" s="10">
        <v>19061.009999999998</v>
      </c>
      <c r="T3987" s="4">
        <f>Table2[Profit]/Table2[Sales]</f>
        <v>6.5090741452170572E-2</v>
      </c>
      <c r="U3987" t="s">
        <v>38</v>
      </c>
    </row>
    <row r="3988" spans="1:21" x14ac:dyDescent="0.35">
      <c r="A3988">
        <v>14253</v>
      </c>
      <c r="B3988" s="1">
        <v>45295</v>
      </c>
      <c r="C3988" s="2">
        <f>YEAR(Table2[Order Date])</f>
        <v>2024</v>
      </c>
      <c r="D3988" s="2" t="str">
        <f>TEXT(Table2[Order Date],"mmm")</f>
        <v>Jan</v>
      </c>
      <c r="E3988" t="s">
        <v>7652</v>
      </c>
      <c r="F3988" t="s">
        <v>15</v>
      </c>
      <c r="G3988" t="s">
        <v>174</v>
      </c>
      <c r="H3988" t="str">
        <f>VLOOKUP(Table2[[#This Row],[City]], Table46[], 2, FALSE)</f>
        <v>Tamil Nadu</v>
      </c>
      <c r="I3988" t="s">
        <v>86</v>
      </c>
      <c r="J3988" t="s">
        <v>87</v>
      </c>
      <c r="K3988" t="s">
        <v>3614</v>
      </c>
      <c r="L3988" s="2">
        <v>3</v>
      </c>
      <c r="M3988" s="11">
        <v>5806</v>
      </c>
      <c r="N3988" s="6">
        <v>5</v>
      </c>
      <c r="O3988" s="4">
        <f>Table2[[#This Row],[Discount]]/100</f>
        <v>0.05</v>
      </c>
      <c r="P3988" s="4" t="str">
        <f>IF(Table2[[#This Row],[Discount%]]=0,"No Discount",
IF(Table2[[#This Row],[Discount%]]&lt;=0.1,"Medium Discount",
IF(Table2[[#This Row],[Discount%]]&lt;=0.2,"High Discount")))</f>
        <v>Medium Discount</v>
      </c>
      <c r="Q3988" s="9">
        <f>(Table2[Unit_Price]*Table2[Quantity])*(Table2[Discount]/100)</f>
        <v>870.90000000000009</v>
      </c>
      <c r="R3988" s="10">
        <v>16547.099999999999</v>
      </c>
      <c r="S3988" s="10">
        <v>1376.82</v>
      </c>
      <c r="T3988" s="4">
        <f>Table2[Profit]/Table2[Sales]</f>
        <v>8.3206120709973352E-2</v>
      </c>
      <c r="U3988" t="s">
        <v>72</v>
      </c>
    </row>
    <row r="3989" spans="1:21" x14ac:dyDescent="0.35">
      <c r="A3989">
        <v>14254</v>
      </c>
      <c r="B3989" s="1">
        <v>45341</v>
      </c>
      <c r="C3989" s="2">
        <f>YEAR(Table2[Order Date])</f>
        <v>2024</v>
      </c>
      <c r="D3989" s="2" t="str">
        <f>TEXT(Table2[Order Date],"mmm")</f>
        <v>Feb</v>
      </c>
      <c r="E3989" t="s">
        <v>7653</v>
      </c>
      <c r="F3989" t="s">
        <v>40</v>
      </c>
      <c r="G3989" t="s">
        <v>110</v>
      </c>
      <c r="H3989" t="str">
        <f>VLOOKUP(Table2[[#This Row],[City]], Table46[], 2, FALSE)</f>
        <v>Gujarat</v>
      </c>
      <c r="I3989" t="s">
        <v>96</v>
      </c>
      <c r="J3989" t="s">
        <v>138</v>
      </c>
      <c r="K3989" t="s">
        <v>7654</v>
      </c>
      <c r="L3989" s="2">
        <v>1</v>
      </c>
      <c r="M3989" s="11">
        <v>22765</v>
      </c>
      <c r="N3989" s="6">
        <v>0</v>
      </c>
      <c r="O3989" s="4">
        <f>Table2[[#This Row],[Discount]]/100</f>
        <v>0</v>
      </c>
      <c r="P3989" s="4" t="str">
        <f>IF(Table2[[#This Row],[Discount%]]=0,"No Discount",
IF(Table2[[#This Row],[Discount%]]&lt;=0.1,"Medium Discount",
IF(Table2[[#This Row],[Discount%]]&lt;=0.2,"High Discount")))</f>
        <v>No Discount</v>
      </c>
      <c r="Q3989" s="9">
        <f>(Table2[Unit_Price]*Table2[Quantity])*(Table2[Discount]/100)</f>
        <v>0</v>
      </c>
      <c r="R3989" s="10">
        <v>22765</v>
      </c>
      <c r="S3989" s="10">
        <v>3158.12</v>
      </c>
      <c r="T3989" s="4">
        <f>Table2[Profit]/Table2[Sales]</f>
        <v>0.13872699319130244</v>
      </c>
      <c r="U3989" t="s">
        <v>20</v>
      </c>
    </row>
    <row r="3990" spans="1:21" x14ac:dyDescent="0.35">
      <c r="A3990">
        <v>14255</v>
      </c>
      <c r="B3990" s="1">
        <v>45749</v>
      </c>
      <c r="C3990" s="2">
        <f>YEAR(Table2[Order Date])</f>
        <v>2025</v>
      </c>
      <c r="D3990" s="2" t="str">
        <f>TEXT(Table2[Order Date],"mmm")</f>
        <v>Apr</v>
      </c>
      <c r="E3990" t="s">
        <v>7655</v>
      </c>
      <c r="F3990" t="s">
        <v>28</v>
      </c>
      <c r="G3990" t="s">
        <v>114</v>
      </c>
      <c r="H3990" t="str">
        <f>VLOOKUP(Table2[[#This Row],[City]], Table46[], 2, FALSE)</f>
        <v>Jharkhand</v>
      </c>
      <c r="I3990" t="s">
        <v>96</v>
      </c>
      <c r="J3990" t="s">
        <v>214</v>
      </c>
      <c r="K3990" t="s">
        <v>7656</v>
      </c>
      <c r="L3990" s="2">
        <v>4</v>
      </c>
      <c r="M3990" s="11">
        <v>76904</v>
      </c>
      <c r="N3990" s="6">
        <v>20</v>
      </c>
      <c r="O3990" s="4">
        <f>Table2[[#This Row],[Discount]]/100</f>
        <v>0.2</v>
      </c>
      <c r="P3990" s="4" t="str">
        <f>IF(Table2[[#This Row],[Discount%]]=0,"No Discount",
IF(Table2[[#This Row],[Discount%]]&lt;=0.1,"Medium Discount",
IF(Table2[[#This Row],[Discount%]]&lt;=0.2,"High Discount")))</f>
        <v>High Discount</v>
      </c>
      <c r="Q3990" s="9">
        <f>(Table2[Unit_Price]*Table2[Quantity])*(Table2[Discount]/100)</f>
        <v>61523.200000000004</v>
      </c>
      <c r="R3990" s="10">
        <v>246092.79999999999</v>
      </c>
      <c r="S3990" s="10">
        <v>35906.449999999997</v>
      </c>
      <c r="T3990" s="4">
        <f>Table2[Profit]/Table2[Sales]</f>
        <v>0.14590613784718609</v>
      </c>
      <c r="U3990" t="s">
        <v>83</v>
      </c>
    </row>
    <row r="3991" spans="1:21" x14ac:dyDescent="0.35">
      <c r="A3991">
        <v>14256</v>
      </c>
      <c r="B3991" s="1">
        <v>45639</v>
      </c>
      <c r="C3991" s="2">
        <f>YEAR(Table2[Order Date])</f>
        <v>2024</v>
      </c>
      <c r="D3991" s="2" t="str">
        <f>TEXT(Table2[Order Date],"mmm")</f>
        <v>Dec</v>
      </c>
      <c r="E3991" t="s">
        <v>7657</v>
      </c>
      <c r="F3991" t="s">
        <v>40</v>
      </c>
      <c r="G3991" t="s">
        <v>110</v>
      </c>
      <c r="H3991" t="str">
        <f>VLOOKUP(Table2[[#This Row],[City]], Table46[], 2, FALSE)</f>
        <v>Gujarat</v>
      </c>
      <c r="I3991" t="s">
        <v>129</v>
      </c>
      <c r="J3991" t="s">
        <v>168</v>
      </c>
      <c r="K3991" t="s">
        <v>7658</v>
      </c>
      <c r="L3991" s="2">
        <v>5</v>
      </c>
      <c r="M3991" s="11">
        <v>54945</v>
      </c>
      <c r="N3991" s="6">
        <v>0</v>
      </c>
      <c r="O3991" s="4">
        <f>Table2[[#This Row],[Discount]]/100</f>
        <v>0</v>
      </c>
      <c r="P3991" s="4" t="str">
        <f>IF(Table2[[#This Row],[Discount%]]=0,"No Discount",
IF(Table2[[#This Row],[Discount%]]&lt;=0.1,"Medium Discount",
IF(Table2[[#This Row],[Discount%]]&lt;=0.2,"High Discount")))</f>
        <v>No Discount</v>
      </c>
      <c r="Q3991" s="9">
        <f>(Table2[Unit_Price]*Table2[Quantity])*(Table2[Discount]/100)</f>
        <v>0</v>
      </c>
      <c r="R3991" s="10">
        <v>274725</v>
      </c>
      <c r="S3991" s="10">
        <v>67363.850000000006</v>
      </c>
      <c r="T3991" s="4">
        <f>Table2[Profit]/Table2[Sales]</f>
        <v>0.24520465920465923</v>
      </c>
      <c r="U3991" t="s">
        <v>83</v>
      </c>
    </row>
    <row r="3992" spans="1:21" x14ac:dyDescent="0.35">
      <c r="A3992">
        <v>14257</v>
      </c>
      <c r="B3992" s="1">
        <v>45446</v>
      </c>
      <c r="C3992" s="2">
        <f>YEAR(Table2[Order Date])</f>
        <v>2024</v>
      </c>
      <c r="D3992" s="2" t="str">
        <f>TEXT(Table2[Order Date],"mmm")</f>
        <v>Jun</v>
      </c>
      <c r="E3992" t="s">
        <v>7659</v>
      </c>
      <c r="F3992" t="s">
        <v>40</v>
      </c>
      <c r="G3992" t="s">
        <v>110</v>
      </c>
      <c r="H3992" t="str">
        <f>VLOOKUP(Table2[[#This Row],[City]], Table46[], 2, FALSE)</f>
        <v>Gujarat</v>
      </c>
      <c r="I3992" t="s">
        <v>42</v>
      </c>
      <c r="J3992" t="s">
        <v>188</v>
      </c>
      <c r="K3992" t="s">
        <v>7660</v>
      </c>
      <c r="L3992" s="2">
        <v>4</v>
      </c>
      <c r="M3992" s="11">
        <v>45978</v>
      </c>
      <c r="N3992" s="6">
        <v>15</v>
      </c>
      <c r="O3992" s="4">
        <f>Table2[[#This Row],[Discount]]/100</f>
        <v>0.15</v>
      </c>
      <c r="P3992" s="4" t="str">
        <f>IF(Table2[[#This Row],[Discount%]]=0,"No Discount",
IF(Table2[[#This Row],[Discount%]]&lt;=0.1,"Medium Discount",
IF(Table2[[#This Row],[Discount%]]&lt;=0.2,"High Discount")))</f>
        <v>High Discount</v>
      </c>
      <c r="Q3992" s="9">
        <f>(Table2[Unit_Price]*Table2[Quantity])*(Table2[Discount]/100)</f>
        <v>27586.799999999999</v>
      </c>
      <c r="R3992" s="10">
        <v>156325.20000000001</v>
      </c>
      <c r="S3992" s="10">
        <v>21389.39</v>
      </c>
      <c r="T3992" s="4">
        <f>Table2[Profit]/Table2[Sales]</f>
        <v>0.13682624426516005</v>
      </c>
      <c r="U3992" t="s">
        <v>83</v>
      </c>
    </row>
    <row r="3993" spans="1:21" x14ac:dyDescent="0.35">
      <c r="A3993">
        <v>14258</v>
      </c>
      <c r="B3993" s="1">
        <v>45915</v>
      </c>
      <c r="C3993" s="2">
        <f>YEAR(Table2[Order Date])</f>
        <v>2025</v>
      </c>
      <c r="D3993" s="2" t="str">
        <f>TEXT(Table2[Order Date],"mmm")</f>
        <v>Sep</v>
      </c>
      <c r="E3993" t="s">
        <v>7661</v>
      </c>
      <c r="F3993" t="s">
        <v>15</v>
      </c>
      <c r="G3993" t="s">
        <v>68</v>
      </c>
      <c r="H3993" t="str">
        <f>VLOOKUP(Table2[[#This Row],[City]], Table46[], 2, FALSE)</f>
        <v>Telangana</v>
      </c>
      <c r="I3993" t="s">
        <v>86</v>
      </c>
      <c r="J3993" t="s">
        <v>296</v>
      </c>
      <c r="K3993" t="s">
        <v>4918</v>
      </c>
      <c r="L3993" s="2">
        <v>3</v>
      </c>
      <c r="M3993" s="11">
        <v>62376</v>
      </c>
      <c r="N3993" s="6">
        <v>20</v>
      </c>
      <c r="O3993" s="4">
        <f>Table2[[#This Row],[Discount]]/100</f>
        <v>0.2</v>
      </c>
      <c r="P3993" s="4" t="str">
        <f>IF(Table2[[#This Row],[Discount%]]=0,"No Discount",
IF(Table2[[#This Row],[Discount%]]&lt;=0.1,"Medium Discount",
IF(Table2[[#This Row],[Discount%]]&lt;=0.2,"High Discount")))</f>
        <v>High Discount</v>
      </c>
      <c r="Q3993" s="9">
        <f>(Table2[Unit_Price]*Table2[Quantity])*(Table2[Discount]/100)</f>
        <v>37425.599999999999</v>
      </c>
      <c r="R3993" s="10">
        <v>149702.39999999999</v>
      </c>
      <c r="S3993" s="10">
        <v>15843.36</v>
      </c>
      <c r="T3993" s="4">
        <f>Table2[Profit]/Table2[Sales]</f>
        <v>0.10583237142490702</v>
      </c>
      <c r="U3993" t="s">
        <v>38</v>
      </c>
    </row>
    <row r="3994" spans="1:21" x14ac:dyDescent="0.35">
      <c r="A3994">
        <v>14259</v>
      </c>
      <c r="B3994" s="1">
        <v>45447</v>
      </c>
      <c r="C3994" s="2">
        <f>YEAR(Table2[Order Date])</f>
        <v>2024</v>
      </c>
      <c r="D3994" s="2" t="str">
        <f>TEXT(Table2[Order Date],"mmm")</f>
        <v>Jun</v>
      </c>
      <c r="E3994" t="s">
        <v>7662</v>
      </c>
      <c r="F3994" t="s">
        <v>40</v>
      </c>
      <c r="G3994" t="s">
        <v>110</v>
      </c>
      <c r="H3994" t="str">
        <f>VLOOKUP(Table2[[#This Row],[City]], Table46[], 2, FALSE)</f>
        <v>Gujarat</v>
      </c>
      <c r="I3994" t="s">
        <v>96</v>
      </c>
      <c r="J3994" t="s">
        <v>183</v>
      </c>
      <c r="K3994" t="s">
        <v>7663</v>
      </c>
      <c r="L3994" s="2">
        <v>2</v>
      </c>
      <c r="M3994" s="11">
        <v>38895</v>
      </c>
      <c r="N3994" s="6">
        <v>0</v>
      </c>
      <c r="O3994" s="4">
        <f>Table2[[#This Row],[Discount]]/100</f>
        <v>0</v>
      </c>
      <c r="P3994" s="4" t="str">
        <f>IF(Table2[[#This Row],[Discount%]]=0,"No Discount",
IF(Table2[[#This Row],[Discount%]]&lt;=0.1,"Medium Discount",
IF(Table2[[#This Row],[Discount%]]&lt;=0.2,"High Discount")))</f>
        <v>No Discount</v>
      </c>
      <c r="Q3994" s="9">
        <f>(Table2[Unit_Price]*Table2[Quantity])*(Table2[Discount]/100)</f>
        <v>0</v>
      </c>
      <c r="R3994" s="10">
        <v>77790</v>
      </c>
      <c r="S3994" s="10">
        <v>16916.87</v>
      </c>
      <c r="T3994" s="4">
        <f>Table2[Profit]/Table2[Sales]</f>
        <v>0.21746844067360843</v>
      </c>
      <c r="U3994" t="s">
        <v>72</v>
      </c>
    </row>
    <row r="3995" spans="1:21" x14ac:dyDescent="0.35">
      <c r="A3995">
        <v>14260</v>
      </c>
      <c r="B3995" s="1">
        <v>45620</v>
      </c>
      <c r="C3995" s="2">
        <f>YEAR(Table2[Order Date])</f>
        <v>2024</v>
      </c>
      <c r="D3995" s="2" t="str">
        <f>TEXT(Table2[Order Date],"mmm")</f>
        <v>Nov</v>
      </c>
      <c r="E3995" t="s">
        <v>7664</v>
      </c>
      <c r="F3995" t="s">
        <v>28</v>
      </c>
      <c r="G3995" t="s">
        <v>144</v>
      </c>
      <c r="H3995" t="str">
        <f>VLOOKUP(Table2[[#This Row],[City]], Table46[], 2, FALSE)</f>
        <v>Assam</v>
      </c>
      <c r="I3995" t="s">
        <v>42</v>
      </c>
      <c r="J3995" t="s">
        <v>446</v>
      </c>
      <c r="K3995" t="s">
        <v>1467</v>
      </c>
      <c r="L3995" s="2">
        <v>2</v>
      </c>
      <c r="M3995" s="11">
        <v>46794</v>
      </c>
      <c r="N3995" s="6">
        <v>15</v>
      </c>
      <c r="O3995" s="4">
        <f>Table2[[#This Row],[Discount]]/100</f>
        <v>0.15</v>
      </c>
      <c r="P3995" s="4" t="str">
        <f>IF(Table2[[#This Row],[Discount%]]=0,"No Discount",
IF(Table2[[#This Row],[Discount%]]&lt;=0.1,"Medium Discount",
IF(Table2[[#This Row],[Discount%]]&lt;=0.2,"High Discount")))</f>
        <v>High Discount</v>
      </c>
      <c r="Q3995" s="9">
        <f>(Table2[Unit_Price]*Table2[Quantity])*(Table2[Discount]/100)</f>
        <v>14038.199999999999</v>
      </c>
      <c r="R3995" s="10">
        <v>79549.8</v>
      </c>
      <c r="S3995" s="10">
        <v>19602.32</v>
      </c>
      <c r="T3995" s="4">
        <f>Table2[Profit]/Table2[Sales]</f>
        <v>0.24641570437637805</v>
      </c>
      <c r="U3995" t="s">
        <v>33</v>
      </c>
    </row>
    <row r="3996" spans="1:21" x14ac:dyDescent="0.35">
      <c r="A3996">
        <v>14261</v>
      </c>
      <c r="B3996" s="1">
        <v>45528</v>
      </c>
      <c r="C3996" s="2">
        <f>YEAR(Table2[Order Date])</f>
        <v>2024</v>
      </c>
      <c r="D3996" s="2" t="str">
        <f>TEXT(Table2[Order Date],"mmm")</f>
        <v>Aug</v>
      </c>
      <c r="E3996" t="s">
        <v>7665</v>
      </c>
      <c r="F3996" t="s">
        <v>22</v>
      </c>
      <c r="G3996" t="s">
        <v>74</v>
      </c>
      <c r="H3996" t="str">
        <f>VLOOKUP(Table2[[#This Row],[City]], Table46[], 2, FALSE)</f>
        <v>Chandigarh</v>
      </c>
      <c r="I3996" t="s">
        <v>46</v>
      </c>
      <c r="J3996" t="s">
        <v>141</v>
      </c>
      <c r="K3996" t="s">
        <v>4680</v>
      </c>
      <c r="L3996" s="2">
        <v>2</v>
      </c>
      <c r="M3996" s="11">
        <v>68892</v>
      </c>
      <c r="N3996" s="6">
        <v>10</v>
      </c>
      <c r="O3996" s="4">
        <f>Table2[[#This Row],[Discount]]/100</f>
        <v>0.1</v>
      </c>
      <c r="P3996" s="4" t="str">
        <f>IF(Table2[[#This Row],[Discount%]]=0,"No Discount",
IF(Table2[[#This Row],[Discount%]]&lt;=0.1,"Medium Discount",
IF(Table2[[#This Row],[Discount%]]&lt;=0.2,"High Discount")))</f>
        <v>Medium Discount</v>
      </c>
      <c r="Q3996" s="9">
        <f>(Table2[Unit_Price]*Table2[Quantity])*(Table2[Discount]/100)</f>
        <v>13778.400000000001</v>
      </c>
      <c r="R3996" s="10">
        <v>124005.6</v>
      </c>
      <c r="S3996" s="10">
        <v>22523.65</v>
      </c>
      <c r="T3996" s="4">
        <f>Table2[Profit]/Table2[Sales]</f>
        <v>0.18163413587773455</v>
      </c>
      <c r="U3996" t="s">
        <v>83</v>
      </c>
    </row>
    <row r="3997" spans="1:21" x14ac:dyDescent="0.35">
      <c r="A3997">
        <v>14262</v>
      </c>
      <c r="B3997" s="1">
        <v>45578</v>
      </c>
      <c r="C3997" s="2">
        <f>YEAR(Table2[Order Date])</f>
        <v>2024</v>
      </c>
      <c r="D3997" s="2" t="str">
        <f>TEXT(Table2[Order Date],"mmm")</f>
        <v>Oct</v>
      </c>
      <c r="E3997" t="s">
        <v>7666</v>
      </c>
      <c r="F3997" t="s">
        <v>40</v>
      </c>
      <c r="G3997" t="s">
        <v>50</v>
      </c>
      <c r="H3997" t="str">
        <f>VLOOKUP(Table2[[#This Row],[City]], Table46[], 2, FALSE)</f>
        <v>Maharashtra</v>
      </c>
      <c r="I3997" t="s">
        <v>69</v>
      </c>
      <c r="J3997" t="s">
        <v>115</v>
      </c>
      <c r="K3997" t="s">
        <v>116</v>
      </c>
      <c r="L3997" s="2">
        <v>2</v>
      </c>
      <c r="M3997" s="11">
        <v>10779</v>
      </c>
      <c r="N3997" s="6">
        <v>10</v>
      </c>
      <c r="O3997" s="4">
        <f>Table2[[#This Row],[Discount]]/100</f>
        <v>0.1</v>
      </c>
      <c r="P3997" s="4" t="str">
        <f>IF(Table2[[#This Row],[Discount%]]=0,"No Discount",
IF(Table2[[#This Row],[Discount%]]&lt;=0.1,"Medium Discount",
IF(Table2[[#This Row],[Discount%]]&lt;=0.2,"High Discount")))</f>
        <v>Medium Discount</v>
      </c>
      <c r="Q3997" s="9">
        <f>(Table2[Unit_Price]*Table2[Quantity])*(Table2[Discount]/100)</f>
        <v>2155.8000000000002</v>
      </c>
      <c r="R3997" s="10">
        <v>19402.2</v>
      </c>
      <c r="S3997" s="10">
        <v>4298.75</v>
      </c>
      <c r="T3997" s="4">
        <f>Table2[Profit]/Table2[Sales]</f>
        <v>0.22155992619393677</v>
      </c>
      <c r="U3997" t="s">
        <v>33</v>
      </c>
    </row>
    <row r="3998" spans="1:21" x14ac:dyDescent="0.35">
      <c r="A3998">
        <v>14263</v>
      </c>
      <c r="B3998" s="1">
        <v>45791</v>
      </c>
      <c r="C3998" s="2">
        <f>YEAR(Table2[Order Date])</f>
        <v>2025</v>
      </c>
      <c r="D3998" s="2" t="str">
        <f>TEXT(Table2[Order Date],"mmm")</f>
        <v>May</v>
      </c>
      <c r="E3998" t="s">
        <v>7667</v>
      </c>
      <c r="F3998" t="s">
        <v>22</v>
      </c>
      <c r="G3998" t="s">
        <v>23</v>
      </c>
      <c r="H3998" t="str">
        <f>VLOOKUP(Table2[[#This Row],[City]], Table46[], 2, FALSE)</f>
        <v>Delhi</v>
      </c>
      <c r="I3998" t="s">
        <v>17</v>
      </c>
      <c r="J3998" t="s">
        <v>55</v>
      </c>
      <c r="K3998" t="s">
        <v>1902</v>
      </c>
      <c r="L3998" s="2">
        <v>2</v>
      </c>
      <c r="M3998" s="11">
        <v>70763</v>
      </c>
      <c r="N3998" s="6">
        <v>15</v>
      </c>
      <c r="O3998" s="4">
        <f>Table2[[#This Row],[Discount]]/100</f>
        <v>0.15</v>
      </c>
      <c r="P3998" s="4" t="str">
        <f>IF(Table2[[#This Row],[Discount%]]=0,"No Discount",
IF(Table2[[#This Row],[Discount%]]&lt;=0.1,"Medium Discount",
IF(Table2[[#This Row],[Discount%]]&lt;=0.2,"High Discount")))</f>
        <v>High Discount</v>
      </c>
      <c r="Q3998" s="9">
        <f>(Table2[Unit_Price]*Table2[Quantity])*(Table2[Discount]/100)</f>
        <v>21228.899999999998</v>
      </c>
      <c r="R3998" s="10">
        <v>120297.1</v>
      </c>
      <c r="S3998" s="10">
        <v>28266.87</v>
      </c>
      <c r="T3998" s="4">
        <f>Table2[Profit]/Table2[Sales]</f>
        <v>0.23497548984971373</v>
      </c>
      <c r="U3998" t="s">
        <v>83</v>
      </c>
    </row>
    <row r="3999" spans="1:21" x14ac:dyDescent="0.35">
      <c r="A3999">
        <v>14264</v>
      </c>
      <c r="B3999" s="1">
        <v>45329</v>
      </c>
      <c r="C3999" s="2">
        <f>YEAR(Table2[Order Date])</f>
        <v>2024</v>
      </c>
      <c r="D3999" s="2" t="str">
        <f>TEXT(Table2[Order Date],"mmm")</f>
        <v>Feb</v>
      </c>
      <c r="E3999" t="s">
        <v>7668</v>
      </c>
      <c r="F3999" t="s">
        <v>28</v>
      </c>
      <c r="G3999" t="s">
        <v>85</v>
      </c>
      <c r="H3999" t="str">
        <f>VLOOKUP(Table2[[#This Row],[City]], Table46[], 2, FALSE)</f>
        <v>Odisha</v>
      </c>
      <c r="I3999" t="s">
        <v>30</v>
      </c>
      <c r="J3999" t="s">
        <v>31</v>
      </c>
      <c r="K3999" t="s">
        <v>7669</v>
      </c>
      <c r="L3999" s="2">
        <v>2</v>
      </c>
      <c r="M3999" s="11">
        <v>17580</v>
      </c>
      <c r="N3999" s="6">
        <v>20</v>
      </c>
      <c r="O3999" s="4">
        <f>Table2[[#This Row],[Discount]]/100</f>
        <v>0.2</v>
      </c>
      <c r="P3999" s="4" t="str">
        <f>IF(Table2[[#This Row],[Discount%]]=0,"No Discount",
IF(Table2[[#This Row],[Discount%]]&lt;=0.1,"Medium Discount",
IF(Table2[[#This Row],[Discount%]]&lt;=0.2,"High Discount")))</f>
        <v>High Discount</v>
      </c>
      <c r="Q3999" s="9">
        <f>(Table2[Unit_Price]*Table2[Quantity])*(Table2[Discount]/100)</f>
        <v>7032</v>
      </c>
      <c r="R3999" s="10">
        <v>28128</v>
      </c>
      <c r="S3999" s="10">
        <v>3696.64</v>
      </c>
      <c r="T3999" s="4">
        <f>Table2[Profit]/Table2[Sales]</f>
        <v>0.13142207053469851</v>
      </c>
      <c r="U3999" t="s">
        <v>38</v>
      </c>
    </row>
    <row r="4000" spans="1:21" x14ac:dyDescent="0.35">
      <c r="A4000">
        <v>14265</v>
      </c>
      <c r="B4000" s="1">
        <v>45381</v>
      </c>
      <c r="C4000" s="2">
        <f>YEAR(Table2[Order Date])</f>
        <v>2024</v>
      </c>
      <c r="D4000" s="2" t="str">
        <f>TEXT(Table2[Order Date],"mmm")</f>
        <v>Mar</v>
      </c>
      <c r="E4000" t="s">
        <v>7670</v>
      </c>
      <c r="F4000" t="s">
        <v>28</v>
      </c>
      <c r="G4000" t="s">
        <v>114</v>
      </c>
      <c r="H4000" t="str">
        <f>VLOOKUP(Table2[[#This Row],[City]], Table46[], 2, FALSE)</f>
        <v>Jharkhand</v>
      </c>
      <c r="I4000" t="s">
        <v>17</v>
      </c>
      <c r="J4000" t="s">
        <v>100</v>
      </c>
      <c r="K4000" t="s">
        <v>7671</v>
      </c>
      <c r="L4000" s="2">
        <v>4</v>
      </c>
      <c r="M4000" s="11">
        <v>24736</v>
      </c>
      <c r="N4000" s="6">
        <v>10</v>
      </c>
      <c r="O4000" s="4">
        <f>Table2[[#This Row],[Discount]]/100</f>
        <v>0.1</v>
      </c>
      <c r="P4000" s="4" t="str">
        <f>IF(Table2[[#This Row],[Discount%]]=0,"No Discount",
IF(Table2[[#This Row],[Discount%]]&lt;=0.1,"Medium Discount",
IF(Table2[[#This Row],[Discount%]]&lt;=0.2,"High Discount")))</f>
        <v>Medium Discount</v>
      </c>
      <c r="Q4000" s="9">
        <f>(Table2[Unit_Price]*Table2[Quantity])*(Table2[Discount]/100)</f>
        <v>9894.4000000000015</v>
      </c>
      <c r="R4000" s="10">
        <v>89049.600000000006</v>
      </c>
      <c r="S4000" s="10">
        <v>21095.87</v>
      </c>
      <c r="T4000" s="4">
        <f>Table2[Profit]/Table2[Sales]</f>
        <v>0.23690022189880694</v>
      </c>
      <c r="U4000" t="s">
        <v>83</v>
      </c>
    </row>
    <row r="4001" spans="1:21" x14ac:dyDescent="0.35">
      <c r="A4001">
        <v>14266</v>
      </c>
      <c r="B4001" s="1">
        <v>45228</v>
      </c>
      <c r="C4001" s="2">
        <f>YEAR(Table2[Order Date])</f>
        <v>2023</v>
      </c>
      <c r="D4001" s="2" t="str">
        <f>TEXT(Table2[Order Date],"mmm")</f>
        <v>Oct</v>
      </c>
      <c r="E4001" t="s">
        <v>7672</v>
      </c>
      <c r="F4001" t="s">
        <v>22</v>
      </c>
      <c r="G4001" t="s">
        <v>74</v>
      </c>
      <c r="H4001" t="str">
        <f>VLOOKUP(Table2[[#This Row],[City]], Table46[], 2, FALSE)</f>
        <v>Chandigarh</v>
      </c>
      <c r="I4001" t="s">
        <v>30</v>
      </c>
      <c r="J4001" t="s">
        <v>31</v>
      </c>
      <c r="K4001" t="s">
        <v>786</v>
      </c>
      <c r="L4001" s="2">
        <v>4</v>
      </c>
      <c r="M4001" s="11">
        <v>40532</v>
      </c>
      <c r="N4001" s="6">
        <v>10</v>
      </c>
      <c r="O4001" s="4">
        <f>Table2[[#This Row],[Discount]]/100</f>
        <v>0.1</v>
      </c>
      <c r="P4001" s="4" t="str">
        <f>IF(Table2[[#This Row],[Discount%]]=0,"No Discount",
IF(Table2[[#This Row],[Discount%]]&lt;=0.1,"Medium Discount",
IF(Table2[[#This Row],[Discount%]]&lt;=0.2,"High Discount")))</f>
        <v>Medium Discount</v>
      </c>
      <c r="Q4001" s="9">
        <f>(Table2[Unit_Price]*Table2[Quantity])*(Table2[Discount]/100)</f>
        <v>16212.800000000001</v>
      </c>
      <c r="R4001" s="10">
        <v>145915.20000000001</v>
      </c>
      <c r="S4001" s="10">
        <v>16116.01</v>
      </c>
      <c r="T4001" s="4">
        <f>Table2[Profit]/Table2[Sales]</f>
        <v>0.11044778062874874</v>
      </c>
      <c r="U4001" t="s">
        <v>83</v>
      </c>
    </row>
    <row r="4002" spans="1:21" x14ac:dyDescent="0.35">
      <c r="A4002">
        <v>14267</v>
      </c>
      <c r="B4002" s="1">
        <v>45798</v>
      </c>
      <c r="C4002" s="2">
        <f>YEAR(Table2[Order Date])</f>
        <v>2025</v>
      </c>
      <c r="D4002" s="2" t="str">
        <f>TEXT(Table2[Order Date],"mmm")</f>
        <v>May</v>
      </c>
      <c r="E4002" t="s">
        <v>7673</v>
      </c>
      <c r="F4002" t="s">
        <v>15</v>
      </c>
      <c r="G4002" t="s">
        <v>16</v>
      </c>
      <c r="H4002" t="str">
        <f>VLOOKUP(Table2[[#This Row],[City]], Table46[], 2, FALSE)</f>
        <v>Karnataka</v>
      </c>
      <c r="I4002" t="s">
        <v>42</v>
      </c>
      <c r="J4002" t="s">
        <v>51</v>
      </c>
      <c r="K4002" t="s">
        <v>7674</v>
      </c>
      <c r="L4002" s="2">
        <v>4</v>
      </c>
      <c r="M4002" s="11">
        <v>47375</v>
      </c>
      <c r="N4002" s="6">
        <v>20</v>
      </c>
      <c r="O4002" s="4">
        <f>Table2[[#This Row],[Discount]]/100</f>
        <v>0.2</v>
      </c>
      <c r="P4002" s="4" t="str">
        <f>IF(Table2[[#This Row],[Discount%]]=0,"No Discount",
IF(Table2[[#This Row],[Discount%]]&lt;=0.1,"Medium Discount",
IF(Table2[[#This Row],[Discount%]]&lt;=0.2,"High Discount")))</f>
        <v>High Discount</v>
      </c>
      <c r="Q4002" s="9">
        <f>(Table2[Unit_Price]*Table2[Quantity])*(Table2[Discount]/100)</f>
        <v>37900</v>
      </c>
      <c r="R4002" s="10">
        <v>151600</v>
      </c>
      <c r="S4002" s="10">
        <v>10673.32</v>
      </c>
      <c r="T4002" s="4">
        <f>Table2[Profit]/Table2[Sales]</f>
        <v>7.0404485488126653E-2</v>
      </c>
      <c r="U4002" t="s">
        <v>83</v>
      </c>
    </row>
    <row r="4003" spans="1:21" x14ac:dyDescent="0.35">
      <c r="A4003">
        <v>14268</v>
      </c>
      <c r="B4003" s="1">
        <v>45500</v>
      </c>
      <c r="C4003" s="2">
        <f>YEAR(Table2[Order Date])</f>
        <v>2024</v>
      </c>
      <c r="D4003" s="2" t="str">
        <f>TEXT(Table2[Order Date],"mmm")</f>
        <v>Jul</v>
      </c>
      <c r="E4003" t="s">
        <v>7675</v>
      </c>
      <c r="F4003" t="s">
        <v>15</v>
      </c>
      <c r="G4003" t="s">
        <v>147</v>
      </c>
      <c r="H4003" t="str">
        <f>VLOOKUP(Table2[[#This Row],[City]], Table46[], 2, FALSE)</f>
        <v>Kerala</v>
      </c>
      <c r="I4003" t="s">
        <v>96</v>
      </c>
      <c r="J4003" t="s">
        <v>97</v>
      </c>
      <c r="K4003" t="s">
        <v>7676</v>
      </c>
      <c r="L4003" s="2">
        <v>2</v>
      </c>
      <c r="M4003" s="11">
        <v>5533</v>
      </c>
      <c r="N4003" s="6">
        <v>5</v>
      </c>
      <c r="O4003" s="4">
        <f>Table2[[#This Row],[Discount]]/100</f>
        <v>0.05</v>
      </c>
      <c r="P4003" s="4" t="str">
        <f>IF(Table2[[#This Row],[Discount%]]=0,"No Discount",
IF(Table2[[#This Row],[Discount%]]&lt;=0.1,"Medium Discount",
IF(Table2[[#This Row],[Discount%]]&lt;=0.2,"High Discount")))</f>
        <v>Medium Discount</v>
      </c>
      <c r="Q4003" s="9">
        <f>(Table2[Unit_Price]*Table2[Quantity])*(Table2[Discount]/100)</f>
        <v>553.30000000000007</v>
      </c>
      <c r="R4003" s="10">
        <v>10512.7</v>
      </c>
      <c r="S4003" s="10">
        <v>2381.96</v>
      </c>
      <c r="T4003" s="4">
        <f>Table2[Profit]/Table2[Sales]</f>
        <v>0.22657928029906682</v>
      </c>
      <c r="U4003" t="s">
        <v>83</v>
      </c>
    </row>
    <row r="4004" spans="1:21" x14ac:dyDescent="0.35">
      <c r="A4004">
        <v>14269</v>
      </c>
      <c r="B4004" s="1">
        <v>45839</v>
      </c>
      <c r="C4004" s="2">
        <f>YEAR(Table2[Order Date])</f>
        <v>2025</v>
      </c>
      <c r="D4004" s="2" t="str">
        <f>TEXT(Table2[Order Date],"mmm")</f>
        <v>Jul</v>
      </c>
      <c r="E4004" t="s">
        <v>7677</v>
      </c>
      <c r="F4004" t="s">
        <v>28</v>
      </c>
      <c r="G4004" t="s">
        <v>114</v>
      </c>
      <c r="H4004" t="str">
        <f>VLOOKUP(Table2[[#This Row],[City]], Table46[], 2, FALSE)</f>
        <v>Jharkhand</v>
      </c>
      <c r="I4004" t="s">
        <v>129</v>
      </c>
      <c r="J4004" t="s">
        <v>130</v>
      </c>
      <c r="K4004" t="s">
        <v>5365</v>
      </c>
      <c r="L4004" s="2">
        <v>4</v>
      </c>
      <c r="M4004" s="11">
        <v>13805</v>
      </c>
      <c r="N4004" s="6">
        <v>15</v>
      </c>
      <c r="O4004" s="4">
        <f>Table2[[#This Row],[Discount]]/100</f>
        <v>0.15</v>
      </c>
      <c r="P4004" s="4" t="str">
        <f>IF(Table2[[#This Row],[Discount%]]=0,"No Discount",
IF(Table2[[#This Row],[Discount%]]&lt;=0.1,"Medium Discount",
IF(Table2[[#This Row],[Discount%]]&lt;=0.2,"High Discount")))</f>
        <v>High Discount</v>
      </c>
      <c r="Q4004" s="9">
        <f>(Table2[Unit_Price]*Table2[Quantity])*(Table2[Discount]/100)</f>
        <v>8283</v>
      </c>
      <c r="R4004" s="10">
        <v>46937</v>
      </c>
      <c r="S4004" s="10">
        <v>8046.75</v>
      </c>
      <c r="T4004" s="4">
        <f>Table2[Profit]/Table2[Sales]</f>
        <v>0.17143724566972751</v>
      </c>
      <c r="U4004" t="s">
        <v>72</v>
      </c>
    </row>
    <row r="4005" spans="1:21" x14ac:dyDescent="0.35">
      <c r="A4005">
        <v>14270</v>
      </c>
      <c r="B4005" s="1">
        <v>45533</v>
      </c>
      <c r="C4005" s="2">
        <f>YEAR(Table2[Order Date])</f>
        <v>2024</v>
      </c>
      <c r="D4005" s="2" t="str">
        <f>TEXT(Table2[Order Date],"mmm")</f>
        <v>Aug</v>
      </c>
      <c r="E4005" t="s">
        <v>7678</v>
      </c>
      <c r="F4005" t="s">
        <v>15</v>
      </c>
      <c r="G4005" t="s">
        <v>68</v>
      </c>
      <c r="H4005" t="str">
        <f>VLOOKUP(Table2[[#This Row],[City]], Table46[], 2, FALSE)</f>
        <v>Telangana</v>
      </c>
      <c r="I4005" t="s">
        <v>69</v>
      </c>
      <c r="J4005" t="s">
        <v>517</v>
      </c>
      <c r="K4005" t="s">
        <v>7679</v>
      </c>
      <c r="L4005" s="2">
        <v>1</v>
      </c>
      <c r="M4005" s="11">
        <v>34991</v>
      </c>
      <c r="N4005" s="6">
        <v>5</v>
      </c>
      <c r="O4005" s="4">
        <f>Table2[[#This Row],[Discount]]/100</f>
        <v>0.05</v>
      </c>
      <c r="P4005" s="4" t="str">
        <f>IF(Table2[[#This Row],[Discount%]]=0,"No Discount",
IF(Table2[[#This Row],[Discount%]]&lt;=0.1,"Medium Discount",
IF(Table2[[#This Row],[Discount%]]&lt;=0.2,"High Discount")))</f>
        <v>Medium Discount</v>
      </c>
      <c r="Q4005" s="9">
        <f>(Table2[Unit_Price]*Table2[Quantity])*(Table2[Discount]/100)</f>
        <v>1749.5500000000002</v>
      </c>
      <c r="R4005" s="10">
        <v>33241.449999999997</v>
      </c>
      <c r="S4005" s="10">
        <v>2305.27</v>
      </c>
      <c r="T4005" s="4">
        <f>Table2[Profit]/Table2[Sales]</f>
        <v>6.9349261238604215E-2</v>
      </c>
      <c r="U4005" t="s">
        <v>83</v>
      </c>
    </row>
    <row r="4006" spans="1:21" x14ac:dyDescent="0.35">
      <c r="A4006">
        <v>14271</v>
      </c>
      <c r="B4006" s="1">
        <v>45831</v>
      </c>
      <c r="C4006" s="2">
        <f>YEAR(Table2[Order Date])</f>
        <v>2025</v>
      </c>
      <c r="D4006" s="2" t="str">
        <f>TEXT(Table2[Order Date],"mmm")</f>
        <v>Jun</v>
      </c>
      <c r="E4006" t="s">
        <v>7680</v>
      </c>
      <c r="F4006" t="s">
        <v>22</v>
      </c>
      <c r="G4006" t="s">
        <v>167</v>
      </c>
      <c r="H4006" t="str">
        <f>VLOOKUP(Table2[[#This Row],[City]], Table46[], 2, FALSE)</f>
        <v>Punjab</v>
      </c>
      <c r="I4006" t="s">
        <v>24</v>
      </c>
      <c r="J4006" t="s">
        <v>36</v>
      </c>
      <c r="K4006" t="s">
        <v>7681</v>
      </c>
      <c r="L4006" s="2">
        <v>2</v>
      </c>
      <c r="M4006" s="11">
        <v>41040</v>
      </c>
      <c r="N4006" s="6">
        <v>5</v>
      </c>
      <c r="O4006" s="4">
        <f>Table2[[#This Row],[Discount]]/100</f>
        <v>0.05</v>
      </c>
      <c r="P4006" s="4" t="str">
        <f>IF(Table2[[#This Row],[Discount%]]=0,"No Discount",
IF(Table2[[#This Row],[Discount%]]&lt;=0.1,"Medium Discount",
IF(Table2[[#This Row],[Discount%]]&lt;=0.2,"High Discount")))</f>
        <v>Medium Discount</v>
      </c>
      <c r="Q4006" s="9">
        <f>(Table2[Unit_Price]*Table2[Quantity])*(Table2[Discount]/100)</f>
        <v>4104</v>
      </c>
      <c r="R4006" s="10">
        <v>77976</v>
      </c>
      <c r="S4006" s="10">
        <v>14177.76</v>
      </c>
      <c r="T4006" s="4">
        <f>Table2[Profit]/Table2[Sales]</f>
        <v>0.18182209910741767</v>
      </c>
      <c r="U4006" t="s">
        <v>20</v>
      </c>
    </row>
    <row r="4007" spans="1:21" x14ac:dyDescent="0.35">
      <c r="A4007">
        <v>14272</v>
      </c>
      <c r="B4007" s="1">
        <v>45894</v>
      </c>
      <c r="C4007" s="2">
        <f>YEAR(Table2[Order Date])</f>
        <v>2025</v>
      </c>
      <c r="D4007" s="2" t="str">
        <f>TEXT(Table2[Order Date],"mmm")</f>
        <v>Aug</v>
      </c>
      <c r="E4007" t="s">
        <v>7682</v>
      </c>
      <c r="F4007" t="s">
        <v>28</v>
      </c>
      <c r="G4007" t="s">
        <v>144</v>
      </c>
      <c r="H4007" t="str">
        <f>VLOOKUP(Table2[[#This Row],[City]], Table46[], 2, FALSE)</f>
        <v>Assam</v>
      </c>
      <c r="I4007" t="s">
        <v>69</v>
      </c>
      <c r="J4007" t="s">
        <v>517</v>
      </c>
      <c r="K4007" t="s">
        <v>7683</v>
      </c>
      <c r="L4007" s="2">
        <v>4</v>
      </c>
      <c r="M4007" s="11">
        <v>45218</v>
      </c>
      <c r="N4007" s="6">
        <v>0</v>
      </c>
      <c r="O4007" s="4">
        <f>Table2[[#This Row],[Discount]]/100</f>
        <v>0</v>
      </c>
      <c r="P4007" s="4" t="str">
        <f>IF(Table2[[#This Row],[Discount%]]=0,"No Discount",
IF(Table2[[#This Row],[Discount%]]&lt;=0.1,"Medium Discount",
IF(Table2[[#This Row],[Discount%]]&lt;=0.2,"High Discount")))</f>
        <v>No Discount</v>
      </c>
      <c r="Q4007" s="9">
        <f>(Table2[Unit_Price]*Table2[Quantity])*(Table2[Discount]/100)</f>
        <v>0</v>
      </c>
      <c r="R4007" s="10">
        <v>180872</v>
      </c>
      <c r="S4007" s="10">
        <v>22032.35</v>
      </c>
      <c r="T4007" s="4">
        <f>Table2[Profit]/Table2[Sales]</f>
        <v>0.12181183378300676</v>
      </c>
      <c r="U4007" t="s">
        <v>83</v>
      </c>
    </row>
    <row r="4008" spans="1:21" x14ac:dyDescent="0.35">
      <c r="A4008">
        <v>14273</v>
      </c>
      <c r="B4008" s="1">
        <v>45470</v>
      </c>
      <c r="C4008" s="2">
        <f>YEAR(Table2[Order Date])</f>
        <v>2024</v>
      </c>
      <c r="D4008" s="2" t="str">
        <f>TEXT(Table2[Order Date],"mmm")</f>
        <v>Jun</v>
      </c>
      <c r="E4008" t="s">
        <v>7684</v>
      </c>
      <c r="F4008" t="s">
        <v>40</v>
      </c>
      <c r="G4008" t="s">
        <v>103</v>
      </c>
      <c r="H4008" t="str">
        <f>VLOOKUP(Table2[[#This Row],[City]], Table46[], 2, FALSE)</f>
        <v>Gujarat</v>
      </c>
      <c r="I4008" t="s">
        <v>96</v>
      </c>
      <c r="J4008" t="s">
        <v>183</v>
      </c>
      <c r="K4008" t="s">
        <v>1000</v>
      </c>
      <c r="L4008" s="2">
        <v>3</v>
      </c>
      <c r="M4008" s="11">
        <v>69029</v>
      </c>
      <c r="N4008" s="6">
        <v>10</v>
      </c>
      <c r="O4008" s="4">
        <f>Table2[[#This Row],[Discount]]/100</f>
        <v>0.1</v>
      </c>
      <c r="P4008" s="4" t="str">
        <f>IF(Table2[[#This Row],[Discount%]]=0,"No Discount",
IF(Table2[[#This Row],[Discount%]]&lt;=0.1,"Medium Discount",
IF(Table2[[#This Row],[Discount%]]&lt;=0.2,"High Discount")))</f>
        <v>Medium Discount</v>
      </c>
      <c r="Q4008" s="9">
        <f>(Table2[Unit_Price]*Table2[Quantity])*(Table2[Discount]/100)</f>
        <v>20708.7</v>
      </c>
      <c r="R4008" s="10">
        <v>186378.3</v>
      </c>
      <c r="S4008" s="10">
        <v>39812.81</v>
      </c>
      <c r="T4008" s="4">
        <f>Table2[Profit]/Table2[Sales]</f>
        <v>0.21361290450658688</v>
      </c>
      <c r="U4008" t="s">
        <v>38</v>
      </c>
    </row>
    <row r="4009" spans="1:21" x14ac:dyDescent="0.35">
      <c r="A4009">
        <v>14274</v>
      </c>
      <c r="B4009" s="1">
        <v>45614</v>
      </c>
      <c r="C4009" s="2">
        <f>YEAR(Table2[Order Date])</f>
        <v>2024</v>
      </c>
      <c r="D4009" s="2" t="str">
        <f>TEXT(Table2[Order Date],"mmm")</f>
        <v>Nov</v>
      </c>
      <c r="E4009" t="s">
        <v>7685</v>
      </c>
      <c r="F4009" t="s">
        <v>22</v>
      </c>
      <c r="G4009" t="s">
        <v>74</v>
      </c>
      <c r="H4009" t="str">
        <f>VLOOKUP(Table2[[#This Row],[City]], Table46[], 2, FALSE)</f>
        <v>Chandigarh</v>
      </c>
      <c r="I4009" t="s">
        <v>86</v>
      </c>
      <c r="J4009" t="s">
        <v>118</v>
      </c>
      <c r="K4009" t="s">
        <v>5544</v>
      </c>
      <c r="L4009" s="2">
        <v>1</v>
      </c>
      <c r="M4009" s="11">
        <v>52689</v>
      </c>
      <c r="N4009" s="6">
        <v>20</v>
      </c>
      <c r="O4009" s="4">
        <f>Table2[[#This Row],[Discount]]/100</f>
        <v>0.2</v>
      </c>
      <c r="P4009" s="4" t="str">
        <f>IF(Table2[[#This Row],[Discount%]]=0,"No Discount",
IF(Table2[[#This Row],[Discount%]]&lt;=0.1,"Medium Discount",
IF(Table2[[#This Row],[Discount%]]&lt;=0.2,"High Discount")))</f>
        <v>High Discount</v>
      </c>
      <c r="Q4009" s="9">
        <f>(Table2[Unit_Price]*Table2[Quantity])*(Table2[Discount]/100)</f>
        <v>10537.800000000001</v>
      </c>
      <c r="R4009" s="10">
        <v>42151.199999999997</v>
      </c>
      <c r="S4009" s="10">
        <v>7150.82</v>
      </c>
      <c r="T4009" s="4">
        <f>Table2[Profit]/Table2[Sales]</f>
        <v>0.16964689024274518</v>
      </c>
      <c r="U4009" t="s">
        <v>20</v>
      </c>
    </row>
    <row r="4010" spans="1:21" x14ac:dyDescent="0.35">
      <c r="A4010">
        <v>14275</v>
      </c>
      <c r="B4010" s="1">
        <v>45449</v>
      </c>
      <c r="C4010" s="2">
        <f>YEAR(Table2[Order Date])</f>
        <v>2024</v>
      </c>
      <c r="D4010" s="2" t="str">
        <f>TEXT(Table2[Order Date],"mmm")</f>
        <v>Jun</v>
      </c>
      <c r="E4010" t="s">
        <v>7686</v>
      </c>
      <c r="F4010" t="s">
        <v>15</v>
      </c>
      <c r="G4010" t="s">
        <v>16</v>
      </c>
      <c r="H4010" t="str">
        <f>VLOOKUP(Table2[[#This Row],[City]], Table46[], 2, FALSE)</f>
        <v>Karnataka</v>
      </c>
      <c r="I4010" t="s">
        <v>42</v>
      </c>
      <c r="J4010" t="s">
        <v>51</v>
      </c>
      <c r="K4010" t="s">
        <v>7687</v>
      </c>
      <c r="L4010" s="2">
        <v>5</v>
      </c>
      <c r="M4010" s="11">
        <v>23891</v>
      </c>
      <c r="N4010" s="6">
        <v>20</v>
      </c>
      <c r="O4010" s="4">
        <f>Table2[[#This Row],[Discount]]/100</f>
        <v>0.2</v>
      </c>
      <c r="P4010" s="4" t="str">
        <f>IF(Table2[[#This Row],[Discount%]]=0,"No Discount",
IF(Table2[[#This Row],[Discount%]]&lt;=0.1,"Medium Discount",
IF(Table2[[#This Row],[Discount%]]&lt;=0.2,"High Discount")))</f>
        <v>High Discount</v>
      </c>
      <c r="Q4010" s="9">
        <f>(Table2[Unit_Price]*Table2[Quantity])*(Table2[Discount]/100)</f>
        <v>23891</v>
      </c>
      <c r="R4010" s="10">
        <v>95564</v>
      </c>
      <c r="S4010" s="10">
        <v>7876.43</v>
      </c>
      <c r="T4010" s="4">
        <f>Table2[Profit]/Table2[Sales]</f>
        <v>8.2420472144322132E-2</v>
      </c>
      <c r="U4010" t="s">
        <v>33</v>
      </c>
    </row>
    <row r="4011" spans="1:21" x14ac:dyDescent="0.35">
      <c r="A4011">
        <v>14276</v>
      </c>
      <c r="B4011" s="1">
        <v>45593</v>
      </c>
      <c r="C4011" s="2">
        <f>YEAR(Table2[Order Date])</f>
        <v>2024</v>
      </c>
      <c r="D4011" s="2" t="str">
        <f>TEXT(Table2[Order Date],"mmm")</f>
        <v>Oct</v>
      </c>
      <c r="E4011" t="s">
        <v>7688</v>
      </c>
      <c r="F4011" t="s">
        <v>40</v>
      </c>
      <c r="G4011" t="s">
        <v>41</v>
      </c>
      <c r="H4011" t="str">
        <f>VLOOKUP(Table2[[#This Row],[City]], Table46[], 2, FALSE)</f>
        <v>Maharashtra</v>
      </c>
      <c r="I4011" t="s">
        <v>69</v>
      </c>
      <c r="J4011" t="s">
        <v>70</v>
      </c>
      <c r="K4011" t="s">
        <v>7689</v>
      </c>
      <c r="L4011" s="2">
        <v>1</v>
      </c>
      <c r="M4011" s="11">
        <v>37645</v>
      </c>
      <c r="N4011" s="6">
        <v>5</v>
      </c>
      <c r="O4011" s="4">
        <f>Table2[[#This Row],[Discount]]/100</f>
        <v>0.05</v>
      </c>
      <c r="P4011" s="4" t="str">
        <f>IF(Table2[[#This Row],[Discount%]]=0,"No Discount",
IF(Table2[[#This Row],[Discount%]]&lt;=0.1,"Medium Discount",
IF(Table2[[#This Row],[Discount%]]&lt;=0.2,"High Discount")))</f>
        <v>Medium Discount</v>
      </c>
      <c r="Q4011" s="9">
        <f>(Table2[Unit_Price]*Table2[Quantity])*(Table2[Discount]/100)</f>
        <v>1882.25</v>
      </c>
      <c r="R4011" s="10">
        <v>35762.75</v>
      </c>
      <c r="S4011" s="10">
        <v>5645.31</v>
      </c>
      <c r="T4011" s="4">
        <f>Table2[Profit]/Table2[Sales]</f>
        <v>0.15785447148219867</v>
      </c>
      <c r="U4011" t="s">
        <v>72</v>
      </c>
    </row>
    <row r="4012" spans="1:21" x14ac:dyDescent="0.35">
      <c r="A4012">
        <v>14277</v>
      </c>
      <c r="B4012" s="1">
        <v>45907</v>
      </c>
      <c r="C4012" s="2">
        <f>YEAR(Table2[Order Date])</f>
        <v>2025</v>
      </c>
      <c r="D4012" s="2" t="str">
        <f>TEXT(Table2[Order Date],"mmm")</f>
        <v>Sep</v>
      </c>
      <c r="E4012" t="s">
        <v>7690</v>
      </c>
      <c r="F4012" t="s">
        <v>40</v>
      </c>
      <c r="G4012" t="s">
        <v>50</v>
      </c>
      <c r="H4012" t="str">
        <f>VLOOKUP(Table2[[#This Row],[City]], Table46[], 2, FALSE)</f>
        <v>Maharashtra</v>
      </c>
      <c r="I4012" t="s">
        <v>96</v>
      </c>
      <c r="J4012" t="s">
        <v>183</v>
      </c>
      <c r="K4012" t="s">
        <v>7691</v>
      </c>
      <c r="L4012" s="2">
        <v>3</v>
      </c>
      <c r="M4012" s="11">
        <v>41904</v>
      </c>
      <c r="N4012" s="6">
        <v>20</v>
      </c>
      <c r="O4012" s="4">
        <f>Table2[[#This Row],[Discount]]/100</f>
        <v>0.2</v>
      </c>
      <c r="P4012" s="4" t="str">
        <f>IF(Table2[[#This Row],[Discount%]]=0,"No Discount",
IF(Table2[[#This Row],[Discount%]]&lt;=0.1,"Medium Discount",
IF(Table2[[#This Row],[Discount%]]&lt;=0.2,"High Discount")))</f>
        <v>High Discount</v>
      </c>
      <c r="Q4012" s="9">
        <f>(Table2[Unit_Price]*Table2[Quantity])*(Table2[Discount]/100)</f>
        <v>25142.400000000001</v>
      </c>
      <c r="R4012" s="10">
        <v>100569.60000000001</v>
      </c>
      <c r="S4012" s="10">
        <v>16720.52</v>
      </c>
      <c r="T4012" s="4">
        <f>Table2[Profit]/Table2[Sales]</f>
        <v>0.16625819333078784</v>
      </c>
      <c r="U4012" t="s">
        <v>83</v>
      </c>
    </row>
    <row r="4013" spans="1:21" x14ac:dyDescent="0.35">
      <c r="A4013">
        <v>14278</v>
      </c>
      <c r="B4013" s="1">
        <v>45582</v>
      </c>
      <c r="C4013" s="2">
        <f>YEAR(Table2[Order Date])</f>
        <v>2024</v>
      </c>
      <c r="D4013" s="2" t="str">
        <f>TEXT(Table2[Order Date],"mmm")</f>
        <v>Oct</v>
      </c>
      <c r="E4013" t="s">
        <v>7692</v>
      </c>
      <c r="F4013" t="s">
        <v>15</v>
      </c>
      <c r="G4013" t="s">
        <v>16</v>
      </c>
      <c r="H4013" t="str">
        <f>VLOOKUP(Table2[[#This Row],[City]], Table46[], 2, FALSE)</f>
        <v>Karnataka</v>
      </c>
      <c r="I4013" t="s">
        <v>42</v>
      </c>
      <c r="J4013" t="s">
        <v>79</v>
      </c>
      <c r="K4013" t="s">
        <v>4415</v>
      </c>
      <c r="L4013" s="2">
        <v>5</v>
      </c>
      <c r="M4013" s="11">
        <v>54701</v>
      </c>
      <c r="N4013" s="6">
        <v>20</v>
      </c>
      <c r="O4013" s="4">
        <f>Table2[[#This Row],[Discount]]/100</f>
        <v>0.2</v>
      </c>
      <c r="P4013" s="4" t="str">
        <f>IF(Table2[[#This Row],[Discount%]]=0,"No Discount",
IF(Table2[[#This Row],[Discount%]]&lt;=0.1,"Medium Discount",
IF(Table2[[#This Row],[Discount%]]&lt;=0.2,"High Discount")))</f>
        <v>High Discount</v>
      </c>
      <c r="Q4013" s="9">
        <f>(Table2[Unit_Price]*Table2[Quantity])*(Table2[Discount]/100)</f>
        <v>54701</v>
      </c>
      <c r="R4013" s="10">
        <v>218804</v>
      </c>
      <c r="S4013" s="10">
        <v>15467.99</v>
      </c>
      <c r="T4013" s="4">
        <f>Table2[Profit]/Table2[Sales]</f>
        <v>7.0693360267636784E-2</v>
      </c>
      <c r="U4013" t="s">
        <v>83</v>
      </c>
    </row>
    <row r="4014" spans="1:21" x14ac:dyDescent="0.35">
      <c r="A4014">
        <v>14279</v>
      </c>
      <c r="B4014" s="1">
        <v>45906</v>
      </c>
      <c r="C4014" s="2">
        <f>YEAR(Table2[Order Date])</f>
        <v>2025</v>
      </c>
      <c r="D4014" s="2" t="str">
        <f>TEXT(Table2[Order Date],"mmm")</f>
        <v>Sep</v>
      </c>
      <c r="E4014" t="s">
        <v>7693</v>
      </c>
      <c r="F4014" t="s">
        <v>15</v>
      </c>
      <c r="G4014" t="s">
        <v>68</v>
      </c>
      <c r="H4014" t="str">
        <f>VLOOKUP(Table2[[#This Row],[City]], Table46[], 2, FALSE)</f>
        <v>Telangana</v>
      </c>
      <c r="I4014" t="s">
        <v>17</v>
      </c>
      <c r="J4014" t="s">
        <v>111</v>
      </c>
      <c r="K4014" t="s">
        <v>7694</v>
      </c>
      <c r="L4014" s="2">
        <v>5</v>
      </c>
      <c r="M4014" s="11">
        <v>63067</v>
      </c>
      <c r="N4014" s="6">
        <v>10</v>
      </c>
      <c r="O4014" s="4">
        <f>Table2[[#This Row],[Discount]]/100</f>
        <v>0.1</v>
      </c>
      <c r="P4014" s="4" t="str">
        <f>IF(Table2[[#This Row],[Discount%]]=0,"No Discount",
IF(Table2[[#This Row],[Discount%]]&lt;=0.1,"Medium Discount",
IF(Table2[[#This Row],[Discount%]]&lt;=0.2,"High Discount")))</f>
        <v>Medium Discount</v>
      </c>
      <c r="Q4014" s="9">
        <f>(Table2[Unit_Price]*Table2[Quantity])*(Table2[Discount]/100)</f>
        <v>31533.5</v>
      </c>
      <c r="R4014" s="10">
        <v>283801.5</v>
      </c>
      <c r="S4014" s="10">
        <v>48806.87</v>
      </c>
      <c r="T4014" s="4">
        <f>Table2[Profit]/Table2[Sales]</f>
        <v>0.17197537715621658</v>
      </c>
      <c r="U4014" t="s">
        <v>33</v>
      </c>
    </row>
    <row r="4015" spans="1:21" x14ac:dyDescent="0.35">
      <c r="A4015">
        <v>14280</v>
      </c>
      <c r="B4015" s="1">
        <v>45681</v>
      </c>
      <c r="C4015" s="2">
        <f>YEAR(Table2[Order Date])</f>
        <v>2025</v>
      </c>
      <c r="D4015" s="2" t="str">
        <f>TEXT(Table2[Order Date],"mmm")</f>
        <v>Jan</v>
      </c>
      <c r="E4015" t="s">
        <v>7695</v>
      </c>
      <c r="F4015" t="s">
        <v>15</v>
      </c>
      <c r="G4015" t="s">
        <v>174</v>
      </c>
      <c r="H4015" t="str">
        <f>VLOOKUP(Table2[[#This Row],[City]], Table46[], 2, FALSE)</f>
        <v>Tamil Nadu</v>
      </c>
      <c r="I4015" t="s">
        <v>96</v>
      </c>
      <c r="J4015" t="s">
        <v>156</v>
      </c>
      <c r="K4015" t="s">
        <v>7696</v>
      </c>
      <c r="L4015" s="2">
        <v>5</v>
      </c>
      <c r="M4015" s="11">
        <v>44673</v>
      </c>
      <c r="N4015" s="6">
        <v>10</v>
      </c>
      <c r="O4015" s="4">
        <f>Table2[[#This Row],[Discount]]/100</f>
        <v>0.1</v>
      </c>
      <c r="P4015" s="4" t="str">
        <f>IF(Table2[[#This Row],[Discount%]]=0,"No Discount",
IF(Table2[[#This Row],[Discount%]]&lt;=0.1,"Medium Discount",
IF(Table2[[#This Row],[Discount%]]&lt;=0.2,"High Discount")))</f>
        <v>Medium Discount</v>
      </c>
      <c r="Q4015" s="9">
        <f>(Table2[Unit_Price]*Table2[Quantity])*(Table2[Discount]/100)</f>
        <v>22336.5</v>
      </c>
      <c r="R4015" s="10">
        <v>201028.5</v>
      </c>
      <c r="S4015" s="10">
        <v>37127.089999999997</v>
      </c>
      <c r="T4015" s="4">
        <f>Table2[Profit]/Table2[Sales]</f>
        <v>0.18468570376837112</v>
      </c>
      <c r="U4015" t="s">
        <v>33</v>
      </c>
    </row>
    <row r="4016" spans="1:21" x14ac:dyDescent="0.35">
      <c r="A4016">
        <v>14281</v>
      </c>
      <c r="B4016" s="1">
        <v>45436</v>
      </c>
      <c r="C4016" s="2">
        <f>YEAR(Table2[Order Date])</f>
        <v>2024</v>
      </c>
      <c r="D4016" s="2" t="str">
        <f>TEXT(Table2[Order Date],"mmm")</f>
        <v>May</v>
      </c>
      <c r="E4016" t="s">
        <v>7697</v>
      </c>
      <c r="F4016" t="s">
        <v>40</v>
      </c>
      <c r="G4016" t="s">
        <v>103</v>
      </c>
      <c r="H4016" t="str">
        <f>VLOOKUP(Table2[[#This Row],[City]], Table46[], 2, FALSE)</f>
        <v>Gujarat</v>
      </c>
      <c r="I4016" t="s">
        <v>75</v>
      </c>
      <c r="J4016" t="s">
        <v>204</v>
      </c>
      <c r="K4016" t="s">
        <v>7698</v>
      </c>
      <c r="L4016" s="2">
        <v>5</v>
      </c>
      <c r="M4016" s="11">
        <v>52704</v>
      </c>
      <c r="N4016" s="6">
        <v>10</v>
      </c>
      <c r="O4016" s="4">
        <f>Table2[[#This Row],[Discount]]/100</f>
        <v>0.1</v>
      </c>
      <c r="P4016" s="4" t="str">
        <f>IF(Table2[[#This Row],[Discount%]]=0,"No Discount",
IF(Table2[[#This Row],[Discount%]]&lt;=0.1,"Medium Discount",
IF(Table2[[#This Row],[Discount%]]&lt;=0.2,"High Discount")))</f>
        <v>Medium Discount</v>
      </c>
      <c r="Q4016" s="9">
        <f>(Table2[Unit_Price]*Table2[Quantity])*(Table2[Discount]/100)</f>
        <v>26352</v>
      </c>
      <c r="R4016" s="10">
        <v>237168</v>
      </c>
      <c r="S4016" s="10">
        <v>21960.05</v>
      </c>
      <c r="T4016" s="4">
        <f>Table2[Profit]/Table2[Sales]</f>
        <v>9.2592803413613978E-2</v>
      </c>
      <c r="U4016" t="s">
        <v>20</v>
      </c>
    </row>
    <row r="4017" spans="1:21" x14ac:dyDescent="0.35">
      <c r="A4017">
        <v>14282</v>
      </c>
      <c r="B4017" s="1">
        <v>45320</v>
      </c>
      <c r="C4017" s="2">
        <f>YEAR(Table2[Order Date])</f>
        <v>2024</v>
      </c>
      <c r="D4017" s="2" t="str">
        <f>TEXT(Table2[Order Date],"mmm")</f>
        <v>Jan</v>
      </c>
      <c r="E4017" t="s">
        <v>7699</v>
      </c>
      <c r="F4017" t="s">
        <v>28</v>
      </c>
      <c r="G4017" t="s">
        <v>29</v>
      </c>
      <c r="H4017" t="str">
        <f>VLOOKUP(Table2[[#This Row],[City]], Table46[], 2, FALSE)</f>
        <v>Bihar</v>
      </c>
      <c r="I4017" t="s">
        <v>96</v>
      </c>
      <c r="J4017" t="s">
        <v>183</v>
      </c>
      <c r="K4017" t="s">
        <v>3046</v>
      </c>
      <c r="L4017" s="2">
        <v>4</v>
      </c>
      <c r="M4017" s="11">
        <v>50385</v>
      </c>
      <c r="N4017" s="6">
        <v>10</v>
      </c>
      <c r="O4017" s="4">
        <f>Table2[[#This Row],[Discount]]/100</f>
        <v>0.1</v>
      </c>
      <c r="P4017" s="4" t="str">
        <f>IF(Table2[[#This Row],[Discount%]]=0,"No Discount",
IF(Table2[[#This Row],[Discount%]]&lt;=0.1,"Medium Discount",
IF(Table2[[#This Row],[Discount%]]&lt;=0.2,"High Discount")))</f>
        <v>Medium Discount</v>
      </c>
      <c r="Q4017" s="9">
        <f>(Table2[Unit_Price]*Table2[Quantity])*(Table2[Discount]/100)</f>
        <v>20154</v>
      </c>
      <c r="R4017" s="10">
        <v>181386</v>
      </c>
      <c r="S4017" s="10">
        <v>41433.440000000002</v>
      </c>
      <c r="T4017" s="4">
        <f>Table2[Profit]/Table2[Sales]</f>
        <v>0.22842689071923963</v>
      </c>
      <c r="U4017" t="s">
        <v>33</v>
      </c>
    </row>
    <row r="4018" spans="1:21" x14ac:dyDescent="0.35">
      <c r="A4018">
        <v>14283</v>
      </c>
      <c r="B4018" s="1">
        <v>45502</v>
      </c>
      <c r="C4018" s="2">
        <f>YEAR(Table2[Order Date])</f>
        <v>2024</v>
      </c>
      <c r="D4018" s="2" t="str">
        <f>TEXT(Table2[Order Date],"mmm")</f>
        <v>Jul</v>
      </c>
      <c r="E4018" t="s">
        <v>7700</v>
      </c>
      <c r="F4018" t="s">
        <v>15</v>
      </c>
      <c r="G4018" t="s">
        <v>93</v>
      </c>
      <c r="H4018" t="str">
        <f>VLOOKUP(Table2[[#This Row],[City]], Table46[], 2, FALSE)</f>
        <v>Tamil Nadu</v>
      </c>
      <c r="I4018" t="s">
        <v>24</v>
      </c>
      <c r="J4018" t="s">
        <v>133</v>
      </c>
      <c r="K4018" t="s">
        <v>2272</v>
      </c>
      <c r="L4018" s="2">
        <v>1</v>
      </c>
      <c r="M4018" s="11">
        <v>76908</v>
      </c>
      <c r="N4018" s="6">
        <v>5</v>
      </c>
      <c r="O4018" s="4">
        <f>Table2[[#This Row],[Discount]]/100</f>
        <v>0.05</v>
      </c>
      <c r="P4018" s="4" t="str">
        <f>IF(Table2[[#This Row],[Discount%]]=0,"No Discount",
IF(Table2[[#This Row],[Discount%]]&lt;=0.1,"Medium Discount",
IF(Table2[[#This Row],[Discount%]]&lt;=0.2,"High Discount")))</f>
        <v>Medium Discount</v>
      </c>
      <c r="Q4018" s="9">
        <f>(Table2[Unit_Price]*Table2[Quantity])*(Table2[Discount]/100)</f>
        <v>3845.4</v>
      </c>
      <c r="R4018" s="10">
        <v>73062.600000000006</v>
      </c>
      <c r="S4018" s="10">
        <v>9415.25</v>
      </c>
      <c r="T4018" s="4">
        <f>Table2[Profit]/Table2[Sales]</f>
        <v>0.12886552079997152</v>
      </c>
      <c r="U4018" t="s">
        <v>20</v>
      </c>
    </row>
    <row r="4019" spans="1:21" x14ac:dyDescent="0.35">
      <c r="A4019">
        <v>14284</v>
      </c>
      <c r="B4019" s="1">
        <v>45624</v>
      </c>
      <c r="C4019" s="2">
        <f>YEAR(Table2[Order Date])</f>
        <v>2024</v>
      </c>
      <c r="D4019" s="2" t="str">
        <f>TEXT(Table2[Order Date],"mmm")</f>
        <v>Nov</v>
      </c>
      <c r="E4019" t="s">
        <v>7701</v>
      </c>
      <c r="F4019" t="s">
        <v>15</v>
      </c>
      <c r="G4019" t="s">
        <v>68</v>
      </c>
      <c r="H4019" t="str">
        <f>VLOOKUP(Table2[[#This Row],[City]], Table46[], 2, FALSE)</f>
        <v>Telangana</v>
      </c>
      <c r="I4019" t="s">
        <v>86</v>
      </c>
      <c r="J4019" t="s">
        <v>171</v>
      </c>
      <c r="K4019" t="s">
        <v>7702</v>
      </c>
      <c r="L4019" s="2">
        <v>4</v>
      </c>
      <c r="M4019" s="11">
        <v>1868</v>
      </c>
      <c r="N4019" s="6">
        <v>20</v>
      </c>
      <c r="O4019" s="4">
        <f>Table2[[#This Row],[Discount]]/100</f>
        <v>0.2</v>
      </c>
      <c r="P4019" s="4" t="str">
        <f>IF(Table2[[#This Row],[Discount%]]=0,"No Discount",
IF(Table2[[#This Row],[Discount%]]&lt;=0.1,"Medium Discount",
IF(Table2[[#This Row],[Discount%]]&lt;=0.2,"High Discount")))</f>
        <v>High Discount</v>
      </c>
      <c r="Q4019" s="9">
        <f>(Table2[Unit_Price]*Table2[Quantity])*(Table2[Discount]/100)</f>
        <v>1494.4</v>
      </c>
      <c r="R4019" s="10">
        <v>5977.6</v>
      </c>
      <c r="S4019" s="10">
        <v>951.24</v>
      </c>
      <c r="T4019" s="4">
        <f>Table2[Profit]/Table2[Sales]</f>
        <v>0.15913410064239827</v>
      </c>
      <c r="U4019" t="s">
        <v>33</v>
      </c>
    </row>
    <row r="4020" spans="1:21" x14ac:dyDescent="0.35">
      <c r="A4020">
        <v>14285</v>
      </c>
      <c r="B4020" s="1">
        <v>45567</v>
      </c>
      <c r="C4020" s="2">
        <f>YEAR(Table2[Order Date])</f>
        <v>2024</v>
      </c>
      <c r="D4020" s="2" t="str">
        <f>TEXT(Table2[Order Date],"mmm")</f>
        <v>Oct</v>
      </c>
      <c r="E4020" t="s">
        <v>7703</v>
      </c>
      <c r="F4020" t="s">
        <v>15</v>
      </c>
      <c r="G4020" t="s">
        <v>174</v>
      </c>
      <c r="H4020" t="str">
        <f>VLOOKUP(Table2[[#This Row],[City]], Table46[], 2, FALSE)</f>
        <v>Tamil Nadu</v>
      </c>
      <c r="I4020" t="s">
        <v>24</v>
      </c>
      <c r="J4020" t="s">
        <v>107</v>
      </c>
      <c r="K4020" t="s">
        <v>7704</v>
      </c>
      <c r="L4020" s="2">
        <v>5</v>
      </c>
      <c r="M4020" s="11">
        <v>68716</v>
      </c>
      <c r="N4020" s="6">
        <v>20</v>
      </c>
      <c r="O4020" s="4">
        <f>Table2[[#This Row],[Discount]]/100</f>
        <v>0.2</v>
      </c>
      <c r="P4020" s="4" t="str">
        <f>IF(Table2[[#This Row],[Discount%]]=0,"No Discount",
IF(Table2[[#This Row],[Discount%]]&lt;=0.1,"Medium Discount",
IF(Table2[[#This Row],[Discount%]]&lt;=0.2,"High Discount")))</f>
        <v>High Discount</v>
      </c>
      <c r="Q4020" s="9">
        <f>(Table2[Unit_Price]*Table2[Quantity])*(Table2[Discount]/100)</f>
        <v>68716</v>
      </c>
      <c r="R4020" s="10">
        <v>274864</v>
      </c>
      <c r="S4020" s="10">
        <v>25784.16</v>
      </c>
      <c r="T4020" s="4">
        <f>Table2[Profit]/Table2[Sales]</f>
        <v>9.3806973630595494E-2</v>
      </c>
      <c r="U4020" t="s">
        <v>38</v>
      </c>
    </row>
    <row r="4021" spans="1:21" x14ac:dyDescent="0.35">
      <c r="A4021">
        <v>14286</v>
      </c>
      <c r="B4021" s="1">
        <v>45840</v>
      </c>
      <c r="C4021" s="2">
        <f>YEAR(Table2[Order Date])</f>
        <v>2025</v>
      </c>
      <c r="D4021" s="2" t="str">
        <f>TEXT(Table2[Order Date],"mmm")</f>
        <v>Jul</v>
      </c>
      <c r="E4021" t="s">
        <v>7705</v>
      </c>
      <c r="F4021" t="s">
        <v>40</v>
      </c>
      <c r="G4021" t="s">
        <v>110</v>
      </c>
      <c r="H4021" t="str">
        <f>VLOOKUP(Table2[[#This Row],[City]], Table46[], 2, FALSE)</f>
        <v>Gujarat</v>
      </c>
      <c r="I4021" t="s">
        <v>17</v>
      </c>
      <c r="J4021" t="s">
        <v>18</v>
      </c>
      <c r="K4021" t="s">
        <v>7706</v>
      </c>
      <c r="L4021" s="2">
        <v>3</v>
      </c>
      <c r="M4021" s="11">
        <v>52623</v>
      </c>
      <c r="N4021" s="6">
        <v>5</v>
      </c>
      <c r="O4021" s="4">
        <f>Table2[[#This Row],[Discount]]/100</f>
        <v>0.05</v>
      </c>
      <c r="P4021" s="4" t="str">
        <f>IF(Table2[[#This Row],[Discount%]]=0,"No Discount",
IF(Table2[[#This Row],[Discount%]]&lt;=0.1,"Medium Discount",
IF(Table2[[#This Row],[Discount%]]&lt;=0.2,"High Discount")))</f>
        <v>Medium Discount</v>
      </c>
      <c r="Q4021" s="9">
        <f>(Table2[Unit_Price]*Table2[Quantity])*(Table2[Discount]/100)</f>
        <v>7893.4500000000007</v>
      </c>
      <c r="R4021" s="10">
        <v>149975.54999999999</v>
      </c>
      <c r="S4021" s="10">
        <v>27730.13</v>
      </c>
      <c r="T4021" s="4">
        <f>Table2[Profit]/Table2[Sales]</f>
        <v>0.18489767165381293</v>
      </c>
      <c r="U4021" t="s">
        <v>38</v>
      </c>
    </row>
    <row r="4022" spans="1:21" x14ac:dyDescent="0.35">
      <c r="A4022">
        <v>14288</v>
      </c>
      <c r="B4022" s="1">
        <v>45508</v>
      </c>
      <c r="C4022" s="2">
        <f>YEAR(Table2[Order Date])</f>
        <v>2024</v>
      </c>
      <c r="D4022" s="2" t="str">
        <f>TEXT(Table2[Order Date],"mmm")</f>
        <v>Aug</v>
      </c>
      <c r="E4022" t="s">
        <v>7708</v>
      </c>
      <c r="F4022" t="s">
        <v>28</v>
      </c>
      <c r="G4022" t="s">
        <v>144</v>
      </c>
      <c r="H4022" t="str">
        <f>VLOOKUP(Table2[[#This Row],[City]], Table46[], 2, FALSE)</f>
        <v>Assam</v>
      </c>
      <c r="I4022" t="s">
        <v>69</v>
      </c>
      <c r="J4022" t="s">
        <v>123</v>
      </c>
      <c r="K4022" t="s">
        <v>7709</v>
      </c>
      <c r="L4022" s="2">
        <v>2</v>
      </c>
      <c r="M4022" s="11">
        <v>15877</v>
      </c>
      <c r="N4022" s="6">
        <v>5</v>
      </c>
      <c r="O4022" s="4">
        <f>Table2[[#This Row],[Discount]]/100</f>
        <v>0.05</v>
      </c>
      <c r="P4022" s="4" t="str">
        <f>IF(Table2[[#This Row],[Discount%]]=0,"No Discount",
IF(Table2[[#This Row],[Discount%]]&lt;=0.1,"Medium Discount",
IF(Table2[[#This Row],[Discount%]]&lt;=0.2,"High Discount")))</f>
        <v>Medium Discount</v>
      </c>
      <c r="Q4022" s="9">
        <f>(Table2[Unit_Price]*Table2[Quantity])*(Table2[Discount]/100)</f>
        <v>1587.7</v>
      </c>
      <c r="R4022" s="10">
        <v>30166.3</v>
      </c>
      <c r="S4022" s="10">
        <v>4820.0200000000004</v>
      </c>
      <c r="T4022" s="4">
        <f>Table2[Profit]/Table2[Sales]</f>
        <v>0.15978161060521179</v>
      </c>
      <c r="U4022" t="s">
        <v>38</v>
      </c>
    </row>
    <row r="4023" spans="1:21" x14ac:dyDescent="0.35">
      <c r="A4023">
        <v>14289</v>
      </c>
      <c r="B4023" s="1">
        <v>45898</v>
      </c>
      <c r="C4023" s="2">
        <f>YEAR(Table2[Order Date])</f>
        <v>2025</v>
      </c>
      <c r="D4023" s="2" t="str">
        <f>TEXT(Table2[Order Date],"mmm")</f>
        <v>Aug</v>
      </c>
      <c r="E4023" t="s">
        <v>7710</v>
      </c>
      <c r="F4023" t="s">
        <v>22</v>
      </c>
      <c r="G4023" t="s">
        <v>58</v>
      </c>
      <c r="H4023" t="str">
        <f>VLOOKUP(Table2[[#This Row],[City]], Table46[], 2, FALSE)</f>
        <v>Rajashtan</v>
      </c>
      <c r="I4023" t="s">
        <v>30</v>
      </c>
      <c r="J4023" t="s">
        <v>65</v>
      </c>
      <c r="K4023" t="s">
        <v>7711</v>
      </c>
      <c r="L4023" s="2">
        <v>1</v>
      </c>
      <c r="M4023" s="11">
        <v>18809</v>
      </c>
      <c r="N4023" s="6">
        <v>15</v>
      </c>
      <c r="O4023" s="4">
        <f>Table2[[#This Row],[Discount]]/100</f>
        <v>0.15</v>
      </c>
      <c r="P4023" s="4" t="str">
        <f>IF(Table2[[#This Row],[Discount%]]=0,"No Discount",
IF(Table2[[#This Row],[Discount%]]&lt;=0.1,"Medium Discount",
IF(Table2[[#This Row],[Discount%]]&lt;=0.2,"High Discount")))</f>
        <v>High Discount</v>
      </c>
      <c r="Q4023" s="9">
        <f>(Table2[Unit_Price]*Table2[Quantity])*(Table2[Discount]/100)</f>
        <v>2821.35</v>
      </c>
      <c r="R4023" s="10">
        <v>15987.65</v>
      </c>
      <c r="S4023" s="10">
        <v>3254.85</v>
      </c>
      <c r="T4023" s="4">
        <f>Table2[Profit]/Table2[Sales]</f>
        <v>0.20358526737825758</v>
      </c>
      <c r="U4023" t="s">
        <v>20</v>
      </c>
    </row>
    <row r="4024" spans="1:21" x14ac:dyDescent="0.35">
      <c r="A4024">
        <v>14290</v>
      </c>
      <c r="B4024" s="1">
        <v>45751</v>
      </c>
      <c r="C4024" s="2">
        <f>YEAR(Table2[Order Date])</f>
        <v>2025</v>
      </c>
      <c r="D4024" s="2" t="str">
        <f>TEXT(Table2[Order Date],"mmm")</f>
        <v>Apr</v>
      </c>
      <c r="E4024" t="s">
        <v>7712</v>
      </c>
      <c r="F4024" t="s">
        <v>40</v>
      </c>
      <c r="G4024" t="s">
        <v>41</v>
      </c>
      <c r="H4024" t="str">
        <f>VLOOKUP(Table2[[#This Row],[City]], Table46[], 2, FALSE)</f>
        <v>Maharashtra</v>
      </c>
      <c r="I4024" t="s">
        <v>129</v>
      </c>
      <c r="J4024" t="s">
        <v>164</v>
      </c>
      <c r="K4024" t="s">
        <v>3885</v>
      </c>
      <c r="L4024" s="2">
        <v>5</v>
      </c>
      <c r="M4024" s="11">
        <v>29911</v>
      </c>
      <c r="N4024" s="6">
        <v>20</v>
      </c>
      <c r="O4024" s="4">
        <f>Table2[[#This Row],[Discount]]/100</f>
        <v>0.2</v>
      </c>
      <c r="P4024" s="4" t="str">
        <f>IF(Table2[[#This Row],[Discount%]]=0,"No Discount",
IF(Table2[[#This Row],[Discount%]]&lt;=0.1,"Medium Discount",
IF(Table2[[#This Row],[Discount%]]&lt;=0.2,"High Discount")))</f>
        <v>High Discount</v>
      </c>
      <c r="Q4024" s="9">
        <f>(Table2[Unit_Price]*Table2[Quantity])*(Table2[Discount]/100)</f>
        <v>29911</v>
      </c>
      <c r="R4024" s="10">
        <v>119644</v>
      </c>
      <c r="S4024" s="10">
        <v>15340.86</v>
      </c>
      <c r="T4024" s="4">
        <f>Table2[Profit]/Table2[Sales]</f>
        <v>0.12822088863628767</v>
      </c>
      <c r="U4024" t="s">
        <v>20</v>
      </c>
    </row>
    <row r="4025" spans="1:21" x14ac:dyDescent="0.35">
      <c r="A4025">
        <v>14291</v>
      </c>
      <c r="B4025" s="1">
        <v>45205</v>
      </c>
      <c r="C4025" s="2">
        <f>YEAR(Table2[Order Date])</f>
        <v>2023</v>
      </c>
      <c r="D4025" s="2" t="str">
        <f>TEXT(Table2[Order Date],"mmm")</f>
        <v>Oct</v>
      </c>
      <c r="E4025" t="s">
        <v>7713</v>
      </c>
      <c r="F4025" t="s">
        <v>28</v>
      </c>
      <c r="G4025" t="s">
        <v>35</v>
      </c>
      <c r="H4025" t="str">
        <f>VLOOKUP(Table2[[#This Row],[City]], Table46[], 2, FALSE)</f>
        <v>West Bengal</v>
      </c>
      <c r="I4025" t="s">
        <v>75</v>
      </c>
      <c r="J4025" t="s">
        <v>240</v>
      </c>
      <c r="K4025" t="s">
        <v>7714</v>
      </c>
      <c r="L4025" s="2">
        <v>3</v>
      </c>
      <c r="M4025" s="11">
        <v>2953</v>
      </c>
      <c r="N4025" s="6">
        <v>15</v>
      </c>
      <c r="O4025" s="4">
        <f>Table2[[#This Row],[Discount]]/100</f>
        <v>0.15</v>
      </c>
      <c r="P4025" s="4" t="str">
        <f>IF(Table2[[#This Row],[Discount%]]=0,"No Discount",
IF(Table2[[#This Row],[Discount%]]&lt;=0.1,"Medium Discount",
IF(Table2[[#This Row],[Discount%]]&lt;=0.2,"High Discount")))</f>
        <v>High Discount</v>
      </c>
      <c r="Q4025" s="9">
        <f>(Table2[Unit_Price]*Table2[Quantity])*(Table2[Discount]/100)</f>
        <v>1328.85</v>
      </c>
      <c r="R4025" s="10">
        <v>7530.15</v>
      </c>
      <c r="S4025" s="10">
        <v>1491.48</v>
      </c>
      <c r="T4025" s="4">
        <f>Table2[Profit]/Table2[Sales]</f>
        <v>0.19806776757435113</v>
      </c>
      <c r="U4025" t="s">
        <v>83</v>
      </c>
    </row>
    <row r="4026" spans="1:21" x14ac:dyDescent="0.35">
      <c r="A4026">
        <v>14292</v>
      </c>
      <c r="B4026" s="1">
        <v>45467</v>
      </c>
      <c r="C4026" s="2">
        <f>YEAR(Table2[Order Date])</f>
        <v>2024</v>
      </c>
      <c r="D4026" s="2" t="str">
        <f>TEXT(Table2[Order Date],"mmm")</f>
        <v>Jun</v>
      </c>
      <c r="E4026" t="s">
        <v>7715</v>
      </c>
      <c r="F4026" t="s">
        <v>28</v>
      </c>
      <c r="G4026" t="s">
        <v>85</v>
      </c>
      <c r="H4026" t="str">
        <f>VLOOKUP(Table2[[#This Row],[City]], Table46[], 2, FALSE)</f>
        <v>Odisha</v>
      </c>
      <c r="I4026" t="s">
        <v>75</v>
      </c>
      <c r="J4026" t="s">
        <v>204</v>
      </c>
      <c r="K4026" t="s">
        <v>7716</v>
      </c>
      <c r="L4026" s="2">
        <v>1</v>
      </c>
      <c r="M4026" s="11">
        <v>37239</v>
      </c>
      <c r="N4026" s="6">
        <v>10</v>
      </c>
      <c r="O4026" s="4">
        <f>Table2[[#This Row],[Discount]]/100</f>
        <v>0.1</v>
      </c>
      <c r="P4026" s="4" t="str">
        <f>IF(Table2[[#This Row],[Discount%]]=0,"No Discount",
IF(Table2[[#This Row],[Discount%]]&lt;=0.1,"Medium Discount",
IF(Table2[[#This Row],[Discount%]]&lt;=0.2,"High Discount")))</f>
        <v>Medium Discount</v>
      </c>
      <c r="Q4026" s="9">
        <f>(Table2[Unit_Price]*Table2[Quantity])*(Table2[Discount]/100)</f>
        <v>3723.9</v>
      </c>
      <c r="R4026" s="10">
        <v>33515.1</v>
      </c>
      <c r="S4026" s="10">
        <v>4856.29</v>
      </c>
      <c r="T4026" s="4">
        <f>Table2[Profit]/Table2[Sales]</f>
        <v>0.1448985681081065</v>
      </c>
      <c r="U4026" t="s">
        <v>20</v>
      </c>
    </row>
    <row r="4027" spans="1:21" x14ac:dyDescent="0.35">
      <c r="A4027">
        <v>14293</v>
      </c>
      <c r="B4027" s="1">
        <v>45924</v>
      </c>
      <c r="C4027" s="2">
        <f>YEAR(Table2[Order Date])</f>
        <v>2025</v>
      </c>
      <c r="D4027" s="2" t="str">
        <f>TEXT(Table2[Order Date],"mmm")</f>
        <v>Sep</v>
      </c>
      <c r="E4027" t="s">
        <v>7717</v>
      </c>
      <c r="F4027" t="s">
        <v>22</v>
      </c>
      <c r="G4027" t="s">
        <v>74</v>
      </c>
      <c r="H4027" t="str">
        <f>VLOOKUP(Table2[[#This Row],[City]], Table46[], 2, FALSE)</f>
        <v>Chandigarh</v>
      </c>
      <c r="I4027" t="s">
        <v>17</v>
      </c>
      <c r="J4027" t="s">
        <v>100</v>
      </c>
      <c r="K4027" t="s">
        <v>7718</v>
      </c>
      <c r="L4027" s="2">
        <v>2</v>
      </c>
      <c r="M4027" s="11">
        <v>27891</v>
      </c>
      <c r="N4027" s="6">
        <v>20</v>
      </c>
      <c r="O4027" s="4">
        <f>Table2[[#This Row],[Discount]]/100</f>
        <v>0.2</v>
      </c>
      <c r="P4027" s="4" t="str">
        <f>IF(Table2[[#This Row],[Discount%]]=0,"No Discount",
IF(Table2[[#This Row],[Discount%]]&lt;=0.1,"Medium Discount",
IF(Table2[[#This Row],[Discount%]]&lt;=0.2,"High Discount")))</f>
        <v>High Discount</v>
      </c>
      <c r="Q4027" s="9">
        <f>(Table2[Unit_Price]*Table2[Quantity])*(Table2[Discount]/100)</f>
        <v>11156.400000000001</v>
      </c>
      <c r="R4027" s="10">
        <v>44625.599999999999</v>
      </c>
      <c r="S4027" s="10">
        <v>3583.18</v>
      </c>
      <c r="T4027" s="4">
        <f>Table2[Profit]/Table2[Sales]</f>
        <v>8.029427055322505E-2</v>
      </c>
      <c r="U4027" t="s">
        <v>83</v>
      </c>
    </row>
    <row r="4028" spans="1:21" x14ac:dyDescent="0.35">
      <c r="A4028">
        <v>14294</v>
      </c>
      <c r="B4028" s="1">
        <v>45529</v>
      </c>
      <c r="C4028" s="2">
        <f>YEAR(Table2[Order Date])</f>
        <v>2024</v>
      </c>
      <c r="D4028" s="2" t="str">
        <f>TEXT(Table2[Order Date],"mmm")</f>
        <v>Aug</v>
      </c>
      <c r="E4028" t="s">
        <v>7719</v>
      </c>
      <c r="F4028" t="s">
        <v>40</v>
      </c>
      <c r="G4028" t="s">
        <v>110</v>
      </c>
      <c r="H4028" t="str">
        <f>VLOOKUP(Table2[[#This Row],[City]], Table46[], 2, FALSE)</f>
        <v>Gujarat</v>
      </c>
      <c r="I4028" t="s">
        <v>75</v>
      </c>
      <c r="J4028" t="s">
        <v>240</v>
      </c>
      <c r="K4028" t="s">
        <v>7720</v>
      </c>
      <c r="L4028" s="2">
        <v>1</v>
      </c>
      <c r="M4028" s="11">
        <v>36970</v>
      </c>
      <c r="N4028" s="6">
        <v>10</v>
      </c>
      <c r="O4028" s="4">
        <f>Table2[[#This Row],[Discount]]/100</f>
        <v>0.1</v>
      </c>
      <c r="P4028" s="4" t="str">
        <f>IF(Table2[[#This Row],[Discount%]]=0,"No Discount",
IF(Table2[[#This Row],[Discount%]]&lt;=0.1,"Medium Discount",
IF(Table2[[#This Row],[Discount%]]&lt;=0.2,"High Discount")))</f>
        <v>Medium Discount</v>
      </c>
      <c r="Q4028" s="9">
        <f>(Table2[Unit_Price]*Table2[Quantity])*(Table2[Discount]/100)</f>
        <v>3697</v>
      </c>
      <c r="R4028" s="10">
        <v>33273</v>
      </c>
      <c r="S4028" s="10">
        <v>1722.63</v>
      </c>
      <c r="T4028" s="4">
        <f>Table2[Profit]/Table2[Sales]</f>
        <v>5.1772608421242455E-2</v>
      </c>
      <c r="U4028" t="s">
        <v>83</v>
      </c>
    </row>
    <row r="4029" spans="1:21" x14ac:dyDescent="0.35">
      <c r="A4029">
        <v>14296</v>
      </c>
      <c r="B4029" s="1">
        <v>45776</v>
      </c>
      <c r="C4029" s="2">
        <f>YEAR(Table2[Order Date])</f>
        <v>2025</v>
      </c>
      <c r="D4029" s="2" t="str">
        <f>TEXT(Table2[Order Date],"mmm")</f>
        <v>Apr</v>
      </c>
      <c r="E4029" t="s">
        <v>7721</v>
      </c>
      <c r="F4029" t="s">
        <v>22</v>
      </c>
      <c r="G4029" t="s">
        <v>58</v>
      </c>
      <c r="H4029" t="str">
        <f>VLOOKUP(Table2[[#This Row],[City]], Table46[], 2, FALSE)</f>
        <v>Rajashtan</v>
      </c>
      <c r="I4029" t="s">
        <v>24</v>
      </c>
      <c r="J4029" t="s">
        <v>59</v>
      </c>
      <c r="K4029" t="s">
        <v>7722</v>
      </c>
      <c r="L4029" s="2">
        <v>2</v>
      </c>
      <c r="M4029" s="11">
        <v>44814</v>
      </c>
      <c r="N4029" s="6">
        <v>0</v>
      </c>
      <c r="O4029" s="4">
        <f>Table2[[#This Row],[Discount]]/100</f>
        <v>0</v>
      </c>
      <c r="P4029" s="4" t="str">
        <f>IF(Table2[[#This Row],[Discount%]]=0,"No Discount",
IF(Table2[[#This Row],[Discount%]]&lt;=0.1,"Medium Discount",
IF(Table2[[#This Row],[Discount%]]&lt;=0.2,"High Discount")))</f>
        <v>No Discount</v>
      </c>
      <c r="Q4029" s="9">
        <f>(Table2[Unit_Price]*Table2[Quantity])*(Table2[Discount]/100)</f>
        <v>0</v>
      </c>
      <c r="R4029" s="10">
        <v>89628</v>
      </c>
      <c r="S4029" s="10">
        <v>21512.84</v>
      </c>
      <c r="T4029" s="4">
        <f>Table2[Profit]/Table2[Sales]</f>
        <v>0.2400236533226224</v>
      </c>
      <c r="U4029" t="s">
        <v>20</v>
      </c>
    </row>
    <row r="4030" spans="1:21" x14ac:dyDescent="0.35">
      <c r="A4030">
        <v>14297</v>
      </c>
      <c r="B4030" s="1">
        <v>45846</v>
      </c>
      <c r="C4030" s="2">
        <f>YEAR(Table2[Order Date])</f>
        <v>2025</v>
      </c>
      <c r="D4030" s="2" t="str">
        <f>TEXT(Table2[Order Date],"mmm")</f>
        <v>Jul</v>
      </c>
      <c r="E4030" t="s">
        <v>7723</v>
      </c>
      <c r="F4030" t="s">
        <v>28</v>
      </c>
      <c r="G4030" t="s">
        <v>85</v>
      </c>
      <c r="H4030" t="str">
        <f>VLOOKUP(Table2[[#This Row],[City]], Table46[], 2, FALSE)</f>
        <v>Odisha</v>
      </c>
      <c r="I4030" t="s">
        <v>69</v>
      </c>
      <c r="J4030" t="s">
        <v>123</v>
      </c>
      <c r="K4030" t="s">
        <v>7724</v>
      </c>
      <c r="L4030" s="2">
        <v>4</v>
      </c>
      <c r="M4030" s="11">
        <v>77743</v>
      </c>
      <c r="N4030" s="6">
        <v>0</v>
      </c>
      <c r="O4030" s="4">
        <f>Table2[[#This Row],[Discount]]/100</f>
        <v>0</v>
      </c>
      <c r="P4030" s="4" t="str">
        <f>IF(Table2[[#This Row],[Discount%]]=0,"No Discount",
IF(Table2[[#This Row],[Discount%]]&lt;=0.1,"Medium Discount",
IF(Table2[[#This Row],[Discount%]]&lt;=0.2,"High Discount")))</f>
        <v>No Discount</v>
      </c>
      <c r="Q4030" s="9">
        <f>(Table2[Unit_Price]*Table2[Quantity])*(Table2[Discount]/100)</f>
        <v>0</v>
      </c>
      <c r="R4030" s="10">
        <v>310972</v>
      </c>
      <c r="S4030" s="10">
        <v>46204.22</v>
      </c>
      <c r="T4030" s="4">
        <f>Table2[Profit]/Table2[Sales]</f>
        <v>0.14858000077177366</v>
      </c>
      <c r="U4030" t="s">
        <v>72</v>
      </c>
    </row>
    <row r="4031" spans="1:21" x14ac:dyDescent="0.35">
      <c r="A4031">
        <v>14298</v>
      </c>
      <c r="B4031" s="1">
        <v>45647</v>
      </c>
      <c r="C4031" s="2">
        <f>YEAR(Table2[Order Date])</f>
        <v>2024</v>
      </c>
      <c r="D4031" s="2" t="str">
        <f>TEXT(Table2[Order Date],"mmm")</f>
        <v>Dec</v>
      </c>
      <c r="E4031" t="s">
        <v>7725</v>
      </c>
      <c r="F4031" t="s">
        <v>28</v>
      </c>
      <c r="G4031" t="s">
        <v>144</v>
      </c>
      <c r="H4031" t="str">
        <f>VLOOKUP(Table2[[#This Row],[City]], Table46[], 2, FALSE)</f>
        <v>Assam</v>
      </c>
      <c r="I4031" t="s">
        <v>42</v>
      </c>
      <c r="J4031" t="s">
        <v>446</v>
      </c>
      <c r="K4031" t="s">
        <v>6626</v>
      </c>
      <c r="L4031" s="2">
        <v>4</v>
      </c>
      <c r="M4031" s="11">
        <v>74791</v>
      </c>
      <c r="N4031" s="6">
        <v>0</v>
      </c>
      <c r="O4031" s="4">
        <f>Table2[[#This Row],[Discount]]/100</f>
        <v>0</v>
      </c>
      <c r="P4031" s="4" t="str">
        <f>IF(Table2[[#This Row],[Discount%]]=0,"No Discount",
IF(Table2[[#This Row],[Discount%]]&lt;=0.1,"Medium Discount",
IF(Table2[[#This Row],[Discount%]]&lt;=0.2,"High Discount")))</f>
        <v>No Discount</v>
      </c>
      <c r="Q4031" s="9">
        <f>(Table2[Unit_Price]*Table2[Quantity])*(Table2[Discount]/100)</f>
        <v>0</v>
      </c>
      <c r="R4031" s="10">
        <v>299164</v>
      </c>
      <c r="S4031" s="10">
        <v>34058.980000000003</v>
      </c>
      <c r="T4031" s="4">
        <f>Table2[Profit]/Table2[Sales]</f>
        <v>0.11384718749582171</v>
      </c>
      <c r="U4031" t="s">
        <v>72</v>
      </c>
    </row>
    <row r="4032" spans="1:21" x14ac:dyDescent="0.35">
      <c r="A4032">
        <v>14299</v>
      </c>
      <c r="B4032" s="1">
        <v>45890</v>
      </c>
      <c r="C4032" s="2">
        <f>YEAR(Table2[Order Date])</f>
        <v>2025</v>
      </c>
      <c r="D4032" s="2" t="str">
        <f>TEXT(Table2[Order Date],"mmm")</f>
        <v>Aug</v>
      </c>
      <c r="E4032" t="s">
        <v>7726</v>
      </c>
      <c r="F4032" t="s">
        <v>15</v>
      </c>
      <c r="G4032" t="s">
        <v>147</v>
      </c>
      <c r="H4032" t="str">
        <f>VLOOKUP(Table2[[#This Row],[City]], Table46[], 2, FALSE)</f>
        <v>Kerala</v>
      </c>
      <c r="I4032" t="s">
        <v>96</v>
      </c>
      <c r="J4032" t="s">
        <v>138</v>
      </c>
      <c r="K4032" t="s">
        <v>7727</v>
      </c>
      <c r="L4032" s="2">
        <v>2</v>
      </c>
      <c r="M4032" s="11">
        <v>28331</v>
      </c>
      <c r="N4032" s="6">
        <v>0</v>
      </c>
      <c r="O4032" s="4">
        <f>Table2[[#This Row],[Discount]]/100</f>
        <v>0</v>
      </c>
      <c r="P4032" s="4" t="str">
        <f>IF(Table2[[#This Row],[Discount%]]=0,"No Discount",
IF(Table2[[#This Row],[Discount%]]&lt;=0.1,"Medium Discount",
IF(Table2[[#This Row],[Discount%]]&lt;=0.2,"High Discount")))</f>
        <v>No Discount</v>
      </c>
      <c r="Q4032" s="9">
        <f>(Table2[Unit_Price]*Table2[Quantity])*(Table2[Discount]/100)</f>
        <v>0</v>
      </c>
      <c r="R4032" s="10">
        <v>56662</v>
      </c>
      <c r="S4032" s="10">
        <v>8548.51</v>
      </c>
      <c r="T4032" s="4">
        <f>Table2[Profit]/Table2[Sales]</f>
        <v>0.15086848328685892</v>
      </c>
      <c r="U4032" t="s">
        <v>38</v>
      </c>
    </row>
    <row r="4033" spans="1:21" x14ac:dyDescent="0.35">
      <c r="A4033">
        <v>14301</v>
      </c>
      <c r="B4033" s="1">
        <v>45607</v>
      </c>
      <c r="C4033" s="2">
        <f>YEAR(Table2[Order Date])</f>
        <v>2024</v>
      </c>
      <c r="D4033" s="2" t="str">
        <f>TEXT(Table2[Order Date],"mmm")</f>
        <v>Nov</v>
      </c>
      <c r="E4033" t="s">
        <v>7728</v>
      </c>
      <c r="F4033" t="s">
        <v>15</v>
      </c>
      <c r="G4033" t="s">
        <v>147</v>
      </c>
      <c r="H4033" t="str">
        <f>VLOOKUP(Table2[[#This Row],[City]], Table46[], 2, FALSE)</f>
        <v>Kerala</v>
      </c>
      <c r="I4033" t="s">
        <v>96</v>
      </c>
      <c r="J4033" t="s">
        <v>138</v>
      </c>
      <c r="K4033" t="s">
        <v>3188</v>
      </c>
      <c r="L4033" s="2">
        <v>4</v>
      </c>
      <c r="M4033" s="11">
        <v>14991</v>
      </c>
      <c r="N4033" s="6">
        <v>10</v>
      </c>
      <c r="O4033" s="4">
        <f>Table2[[#This Row],[Discount]]/100</f>
        <v>0.1</v>
      </c>
      <c r="P4033" s="4" t="str">
        <f>IF(Table2[[#This Row],[Discount%]]=0,"No Discount",
IF(Table2[[#This Row],[Discount%]]&lt;=0.1,"Medium Discount",
IF(Table2[[#This Row],[Discount%]]&lt;=0.2,"High Discount")))</f>
        <v>Medium Discount</v>
      </c>
      <c r="Q4033" s="9">
        <f>(Table2[Unit_Price]*Table2[Quantity])*(Table2[Discount]/100)</f>
        <v>5996.4000000000005</v>
      </c>
      <c r="R4033" s="10">
        <v>53967.6</v>
      </c>
      <c r="S4033" s="10">
        <v>7196.1</v>
      </c>
      <c r="T4033" s="4">
        <f>Table2[Profit]/Table2[Sales]</f>
        <v>0.13334111578057947</v>
      </c>
      <c r="U4033" t="s">
        <v>38</v>
      </c>
    </row>
    <row r="4034" spans="1:21" x14ac:dyDescent="0.35">
      <c r="A4034">
        <v>14302</v>
      </c>
      <c r="B4034" s="1">
        <v>45849</v>
      </c>
      <c r="C4034" s="2">
        <f>YEAR(Table2[Order Date])</f>
        <v>2025</v>
      </c>
      <c r="D4034" s="2" t="str">
        <f>TEXT(Table2[Order Date],"mmm")</f>
        <v>Jul</v>
      </c>
      <c r="E4034" t="s">
        <v>7729</v>
      </c>
      <c r="F4034" t="s">
        <v>40</v>
      </c>
      <c r="G4034" t="s">
        <v>62</v>
      </c>
      <c r="H4034" t="str">
        <f>VLOOKUP(Table2[[#This Row],[City]], Table46[], 2, FALSE)</f>
        <v>Goa</v>
      </c>
      <c r="I4034" t="s">
        <v>24</v>
      </c>
      <c r="J4034" t="s">
        <v>107</v>
      </c>
      <c r="K4034" t="s">
        <v>136</v>
      </c>
      <c r="L4034" s="2">
        <v>2</v>
      </c>
      <c r="M4034" s="11">
        <v>52692</v>
      </c>
      <c r="N4034" s="6">
        <v>15</v>
      </c>
      <c r="O4034" s="4">
        <f>Table2[[#This Row],[Discount]]/100</f>
        <v>0.15</v>
      </c>
      <c r="P4034" s="4" t="str">
        <f>IF(Table2[[#This Row],[Discount%]]=0,"No Discount",
IF(Table2[[#This Row],[Discount%]]&lt;=0.1,"Medium Discount",
IF(Table2[[#This Row],[Discount%]]&lt;=0.2,"High Discount")))</f>
        <v>High Discount</v>
      </c>
      <c r="Q4034" s="9">
        <f>(Table2[Unit_Price]*Table2[Quantity])*(Table2[Discount]/100)</f>
        <v>15807.599999999999</v>
      </c>
      <c r="R4034" s="10">
        <v>89576.4</v>
      </c>
      <c r="S4034" s="10">
        <v>14284.54</v>
      </c>
      <c r="T4034" s="4">
        <f>Table2[Profit]/Table2[Sales]</f>
        <v>0.15946767228868319</v>
      </c>
      <c r="U4034" t="s">
        <v>20</v>
      </c>
    </row>
    <row r="4035" spans="1:21" x14ac:dyDescent="0.35">
      <c r="A4035">
        <v>14303</v>
      </c>
      <c r="B4035" s="1">
        <v>45799</v>
      </c>
      <c r="C4035" s="2">
        <f>YEAR(Table2[Order Date])</f>
        <v>2025</v>
      </c>
      <c r="D4035" s="2" t="str">
        <f>TEXT(Table2[Order Date],"mmm")</f>
        <v>May</v>
      </c>
      <c r="E4035" t="s">
        <v>7730</v>
      </c>
      <c r="F4035" t="s">
        <v>40</v>
      </c>
      <c r="G4035" t="s">
        <v>41</v>
      </c>
      <c r="H4035" t="str">
        <f>VLOOKUP(Table2[[#This Row],[City]], Table46[], 2, FALSE)</f>
        <v>Maharashtra</v>
      </c>
      <c r="I4035" t="s">
        <v>17</v>
      </c>
      <c r="J4035" t="s">
        <v>18</v>
      </c>
      <c r="K4035" t="s">
        <v>2255</v>
      </c>
      <c r="L4035" s="2">
        <v>1</v>
      </c>
      <c r="M4035" s="11">
        <v>15829</v>
      </c>
      <c r="N4035" s="6">
        <v>20</v>
      </c>
      <c r="O4035" s="4">
        <f>Table2[[#This Row],[Discount]]/100</f>
        <v>0.2</v>
      </c>
      <c r="P4035" s="4" t="str">
        <f>IF(Table2[[#This Row],[Discount%]]=0,"No Discount",
IF(Table2[[#This Row],[Discount%]]&lt;=0.1,"Medium Discount",
IF(Table2[[#This Row],[Discount%]]&lt;=0.2,"High Discount")))</f>
        <v>High Discount</v>
      </c>
      <c r="Q4035" s="9">
        <f>(Table2[Unit_Price]*Table2[Quantity])*(Table2[Discount]/100)</f>
        <v>3165.8</v>
      </c>
      <c r="R4035" s="10">
        <v>12663.2</v>
      </c>
      <c r="S4035" s="10">
        <v>3023.33</v>
      </c>
      <c r="T4035" s="4">
        <f>Table2[Profit]/Table2[Sales]</f>
        <v>0.23874928927917113</v>
      </c>
      <c r="U4035" t="s">
        <v>38</v>
      </c>
    </row>
    <row r="4036" spans="1:21" x14ac:dyDescent="0.35">
      <c r="A4036">
        <v>14304</v>
      </c>
      <c r="B4036" s="1">
        <v>45206</v>
      </c>
      <c r="C4036" s="2">
        <f>YEAR(Table2[Order Date])</f>
        <v>2023</v>
      </c>
      <c r="D4036" s="2" t="str">
        <f>TEXT(Table2[Order Date],"mmm")</f>
        <v>Oct</v>
      </c>
      <c r="E4036" t="s">
        <v>7731</v>
      </c>
      <c r="F4036" t="s">
        <v>28</v>
      </c>
      <c r="G4036" t="s">
        <v>144</v>
      </c>
      <c r="H4036" t="str">
        <f>VLOOKUP(Table2[[#This Row],[City]], Table46[], 2, FALSE)</f>
        <v>Assam</v>
      </c>
      <c r="I4036" t="s">
        <v>46</v>
      </c>
      <c r="J4036" t="s">
        <v>141</v>
      </c>
      <c r="K4036" t="s">
        <v>7732</v>
      </c>
      <c r="L4036" s="2">
        <v>4</v>
      </c>
      <c r="M4036" s="11">
        <v>11278</v>
      </c>
      <c r="N4036" s="6">
        <v>15</v>
      </c>
      <c r="O4036" s="4">
        <f>Table2[[#This Row],[Discount]]/100</f>
        <v>0.15</v>
      </c>
      <c r="P4036" s="4" t="str">
        <f>IF(Table2[[#This Row],[Discount%]]=0,"No Discount",
IF(Table2[[#This Row],[Discount%]]&lt;=0.1,"Medium Discount",
IF(Table2[[#This Row],[Discount%]]&lt;=0.2,"High Discount")))</f>
        <v>High Discount</v>
      </c>
      <c r="Q4036" s="9">
        <f>(Table2[Unit_Price]*Table2[Quantity])*(Table2[Discount]/100)</f>
        <v>6766.8</v>
      </c>
      <c r="R4036" s="10">
        <v>38345.199999999997</v>
      </c>
      <c r="S4036" s="10">
        <v>5987.63</v>
      </c>
      <c r="T4036" s="4">
        <f>Table2[Profit]/Table2[Sales]</f>
        <v>0.15615070465142966</v>
      </c>
      <c r="U4036" t="s">
        <v>38</v>
      </c>
    </row>
    <row r="4037" spans="1:21" x14ac:dyDescent="0.35">
      <c r="A4037">
        <v>14305</v>
      </c>
      <c r="B4037" s="1">
        <v>45635</v>
      </c>
      <c r="C4037" s="2">
        <f>YEAR(Table2[Order Date])</f>
        <v>2024</v>
      </c>
      <c r="D4037" s="2" t="str">
        <f>TEXT(Table2[Order Date],"mmm")</f>
        <v>Dec</v>
      </c>
      <c r="E4037" t="s">
        <v>7733</v>
      </c>
      <c r="F4037" t="s">
        <v>40</v>
      </c>
      <c r="G4037" t="s">
        <v>62</v>
      </c>
      <c r="H4037" t="str">
        <f>VLOOKUP(Table2[[#This Row],[City]], Table46[], 2, FALSE)</f>
        <v>Goa</v>
      </c>
      <c r="I4037" t="s">
        <v>86</v>
      </c>
      <c r="J4037" t="s">
        <v>118</v>
      </c>
      <c r="K4037" t="s">
        <v>7076</v>
      </c>
      <c r="L4037" s="2">
        <v>2</v>
      </c>
      <c r="M4037" s="11">
        <v>23079</v>
      </c>
      <c r="N4037" s="6">
        <v>10</v>
      </c>
      <c r="O4037" s="4">
        <f>Table2[[#This Row],[Discount]]/100</f>
        <v>0.1</v>
      </c>
      <c r="P4037" s="4" t="str">
        <f>IF(Table2[[#This Row],[Discount%]]=0,"No Discount",
IF(Table2[[#This Row],[Discount%]]&lt;=0.1,"Medium Discount",
IF(Table2[[#This Row],[Discount%]]&lt;=0.2,"High Discount")))</f>
        <v>Medium Discount</v>
      </c>
      <c r="Q4037" s="9">
        <f>(Table2[Unit_Price]*Table2[Quantity])*(Table2[Discount]/100)</f>
        <v>4615.8</v>
      </c>
      <c r="R4037" s="10">
        <v>41542.199999999997</v>
      </c>
      <c r="S4037" s="10">
        <v>3033.07</v>
      </c>
      <c r="T4037" s="4">
        <f>Table2[Profit]/Table2[Sales]</f>
        <v>7.3011780791580619E-2</v>
      </c>
      <c r="U4037" t="s">
        <v>72</v>
      </c>
    </row>
    <row r="4038" spans="1:21" x14ac:dyDescent="0.35">
      <c r="A4038">
        <v>14306</v>
      </c>
      <c r="B4038" s="1">
        <v>45672</v>
      </c>
      <c r="C4038" s="2">
        <f>YEAR(Table2[Order Date])</f>
        <v>2025</v>
      </c>
      <c r="D4038" s="2" t="str">
        <f>TEXT(Table2[Order Date],"mmm")</f>
        <v>Jan</v>
      </c>
      <c r="E4038" t="s">
        <v>7734</v>
      </c>
      <c r="F4038" t="s">
        <v>40</v>
      </c>
      <c r="G4038" t="s">
        <v>110</v>
      </c>
      <c r="H4038" t="str">
        <f>VLOOKUP(Table2[[#This Row],[City]], Table46[], 2, FALSE)</f>
        <v>Gujarat</v>
      </c>
      <c r="I4038" t="s">
        <v>24</v>
      </c>
      <c r="J4038" t="s">
        <v>59</v>
      </c>
      <c r="K4038" t="s">
        <v>3668</v>
      </c>
      <c r="L4038" s="2">
        <v>1</v>
      </c>
      <c r="M4038" s="11">
        <v>60192</v>
      </c>
      <c r="N4038" s="6">
        <v>5</v>
      </c>
      <c r="O4038" s="4">
        <f>Table2[[#This Row],[Discount]]/100</f>
        <v>0.05</v>
      </c>
      <c r="P4038" s="4" t="str">
        <f>IF(Table2[[#This Row],[Discount%]]=0,"No Discount",
IF(Table2[[#This Row],[Discount%]]&lt;=0.1,"Medium Discount",
IF(Table2[[#This Row],[Discount%]]&lt;=0.2,"High Discount")))</f>
        <v>Medium Discount</v>
      </c>
      <c r="Q4038" s="9">
        <f>(Table2[Unit_Price]*Table2[Quantity])*(Table2[Discount]/100)</f>
        <v>3009.6000000000004</v>
      </c>
      <c r="R4038" s="10">
        <v>57182.400000000001</v>
      </c>
      <c r="S4038" s="10">
        <v>3543.56</v>
      </c>
      <c r="T4038" s="4">
        <f>Table2[Profit]/Table2[Sales]</f>
        <v>6.1969417163322979E-2</v>
      </c>
      <c r="U4038" t="s">
        <v>20</v>
      </c>
    </row>
    <row r="4039" spans="1:21" x14ac:dyDescent="0.35">
      <c r="A4039">
        <v>14307</v>
      </c>
      <c r="B4039" s="1">
        <v>45497</v>
      </c>
      <c r="C4039" s="2">
        <f>YEAR(Table2[Order Date])</f>
        <v>2024</v>
      </c>
      <c r="D4039" s="2" t="str">
        <f>TEXT(Table2[Order Date],"mmm")</f>
        <v>Jul</v>
      </c>
      <c r="E4039" t="s">
        <v>7735</v>
      </c>
      <c r="F4039" t="s">
        <v>22</v>
      </c>
      <c r="G4039" t="s">
        <v>74</v>
      </c>
      <c r="H4039" t="str">
        <f>VLOOKUP(Table2[[#This Row],[City]], Table46[], 2, FALSE)</f>
        <v>Chandigarh</v>
      </c>
      <c r="I4039" t="s">
        <v>42</v>
      </c>
      <c r="J4039" t="s">
        <v>446</v>
      </c>
      <c r="K4039" t="s">
        <v>7116</v>
      </c>
      <c r="L4039" s="2">
        <v>4</v>
      </c>
      <c r="M4039" s="11">
        <v>11666</v>
      </c>
      <c r="N4039" s="6">
        <v>5</v>
      </c>
      <c r="O4039" s="4">
        <f>Table2[[#This Row],[Discount]]/100</f>
        <v>0.05</v>
      </c>
      <c r="P4039" s="4" t="str">
        <f>IF(Table2[[#This Row],[Discount%]]=0,"No Discount",
IF(Table2[[#This Row],[Discount%]]&lt;=0.1,"Medium Discount",
IF(Table2[[#This Row],[Discount%]]&lt;=0.2,"High Discount")))</f>
        <v>Medium Discount</v>
      </c>
      <c r="Q4039" s="9">
        <f>(Table2[Unit_Price]*Table2[Quantity])*(Table2[Discount]/100)</f>
        <v>2333.2000000000003</v>
      </c>
      <c r="R4039" s="10">
        <v>44330.8</v>
      </c>
      <c r="S4039" s="10">
        <v>8976</v>
      </c>
      <c r="T4039" s="4">
        <f>Table2[Profit]/Table2[Sales]</f>
        <v>0.2024777355698521</v>
      </c>
      <c r="U4039" t="s">
        <v>83</v>
      </c>
    </row>
    <row r="4040" spans="1:21" x14ac:dyDescent="0.35">
      <c r="A4040">
        <v>14308</v>
      </c>
      <c r="B4040" s="1">
        <v>45298</v>
      </c>
      <c r="C4040" s="2">
        <f>YEAR(Table2[Order Date])</f>
        <v>2024</v>
      </c>
      <c r="D4040" s="2" t="str">
        <f>TEXT(Table2[Order Date],"mmm")</f>
        <v>Jan</v>
      </c>
      <c r="E4040" t="s">
        <v>7736</v>
      </c>
      <c r="F4040" t="s">
        <v>28</v>
      </c>
      <c r="G4040" t="s">
        <v>85</v>
      </c>
      <c r="H4040" t="str">
        <f>VLOOKUP(Table2[[#This Row],[City]], Table46[], 2, FALSE)</f>
        <v>Odisha</v>
      </c>
      <c r="I4040" t="s">
        <v>69</v>
      </c>
      <c r="J4040" t="s">
        <v>115</v>
      </c>
      <c r="K4040" t="s">
        <v>6933</v>
      </c>
      <c r="L4040" s="2">
        <v>4</v>
      </c>
      <c r="M4040" s="11">
        <v>29972</v>
      </c>
      <c r="N4040" s="6">
        <v>5</v>
      </c>
      <c r="O4040" s="4">
        <f>Table2[[#This Row],[Discount]]/100</f>
        <v>0.05</v>
      </c>
      <c r="P4040" s="4" t="str">
        <f>IF(Table2[[#This Row],[Discount%]]=0,"No Discount",
IF(Table2[[#This Row],[Discount%]]&lt;=0.1,"Medium Discount",
IF(Table2[[#This Row],[Discount%]]&lt;=0.2,"High Discount")))</f>
        <v>Medium Discount</v>
      </c>
      <c r="Q4040" s="9">
        <f>(Table2[Unit_Price]*Table2[Quantity])*(Table2[Discount]/100)</f>
        <v>5994.4000000000005</v>
      </c>
      <c r="R4040" s="10">
        <v>113893.6</v>
      </c>
      <c r="S4040" s="10">
        <v>10569.81</v>
      </c>
      <c r="T4040" s="4">
        <f>Table2[Profit]/Table2[Sales]</f>
        <v>9.2804248877900064E-2</v>
      </c>
      <c r="U4040" t="s">
        <v>72</v>
      </c>
    </row>
    <row r="4041" spans="1:21" x14ac:dyDescent="0.35">
      <c r="A4041">
        <v>14309</v>
      </c>
      <c r="B4041" s="1">
        <v>45547</v>
      </c>
      <c r="C4041" s="2">
        <f>YEAR(Table2[Order Date])</f>
        <v>2024</v>
      </c>
      <c r="D4041" s="2" t="str">
        <f>TEXT(Table2[Order Date],"mmm")</f>
        <v>Sep</v>
      </c>
      <c r="E4041" t="s">
        <v>7737</v>
      </c>
      <c r="F4041" t="s">
        <v>40</v>
      </c>
      <c r="G4041" t="s">
        <v>103</v>
      </c>
      <c r="H4041" t="str">
        <f>VLOOKUP(Table2[[#This Row],[City]], Table46[], 2, FALSE)</f>
        <v>Gujarat</v>
      </c>
      <c r="I4041" t="s">
        <v>46</v>
      </c>
      <c r="J4041" t="s">
        <v>209</v>
      </c>
      <c r="K4041" t="s">
        <v>7738</v>
      </c>
      <c r="L4041" s="2">
        <v>2</v>
      </c>
      <c r="M4041" s="11">
        <v>71427</v>
      </c>
      <c r="N4041" s="6">
        <v>5</v>
      </c>
      <c r="O4041" s="4">
        <f>Table2[[#This Row],[Discount]]/100</f>
        <v>0.05</v>
      </c>
      <c r="P4041" s="4" t="str">
        <f>IF(Table2[[#This Row],[Discount%]]=0,"No Discount",
IF(Table2[[#This Row],[Discount%]]&lt;=0.1,"Medium Discount",
IF(Table2[[#This Row],[Discount%]]&lt;=0.2,"High Discount")))</f>
        <v>Medium Discount</v>
      </c>
      <c r="Q4041" s="9">
        <f>(Table2[Unit_Price]*Table2[Quantity])*(Table2[Discount]/100)</f>
        <v>7142.7000000000007</v>
      </c>
      <c r="R4041" s="10">
        <v>135711.29999999999</v>
      </c>
      <c r="S4041" s="10">
        <v>15321.02</v>
      </c>
      <c r="T4041" s="4">
        <f>Table2[Profit]/Table2[Sales]</f>
        <v>0.11289420998840922</v>
      </c>
      <c r="U4041" t="s">
        <v>38</v>
      </c>
    </row>
    <row r="4042" spans="1:21" x14ac:dyDescent="0.35">
      <c r="A4042">
        <v>14310</v>
      </c>
      <c r="B4042" s="1">
        <v>45301</v>
      </c>
      <c r="C4042" s="2">
        <f>YEAR(Table2[Order Date])</f>
        <v>2024</v>
      </c>
      <c r="D4042" s="2" t="str">
        <f>TEXT(Table2[Order Date],"mmm")</f>
        <v>Jan</v>
      </c>
      <c r="E4042" t="s">
        <v>7739</v>
      </c>
      <c r="F4042" t="s">
        <v>28</v>
      </c>
      <c r="G4042" t="s">
        <v>114</v>
      </c>
      <c r="H4042" t="str">
        <f>VLOOKUP(Table2[[#This Row],[City]], Table46[], 2, FALSE)</f>
        <v>Jharkhand</v>
      </c>
      <c r="I4042" t="s">
        <v>75</v>
      </c>
      <c r="J4042" t="s">
        <v>307</v>
      </c>
      <c r="K4042" t="s">
        <v>7740</v>
      </c>
      <c r="L4042" s="2">
        <v>3</v>
      </c>
      <c r="M4042" s="11">
        <v>55314</v>
      </c>
      <c r="N4042" s="6">
        <v>0</v>
      </c>
      <c r="O4042" s="4">
        <f>Table2[[#This Row],[Discount]]/100</f>
        <v>0</v>
      </c>
      <c r="P4042" s="4" t="str">
        <f>IF(Table2[[#This Row],[Discount%]]=0,"No Discount",
IF(Table2[[#This Row],[Discount%]]&lt;=0.1,"Medium Discount",
IF(Table2[[#This Row],[Discount%]]&lt;=0.2,"High Discount")))</f>
        <v>No Discount</v>
      </c>
      <c r="Q4042" s="9">
        <f>(Table2[Unit_Price]*Table2[Quantity])*(Table2[Discount]/100)</f>
        <v>0</v>
      </c>
      <c r="R4042" s="10">
        <v>165942</v>
      </c>
      <c r="S4042" s="10">
        <v>24842.49</v>
      </c>
      <c r="T4042" s="4">
        <f>Table2[Profit]/Table2[Sales]</f>
        <v>0.14970586108399322</v>
      </c>
      <c r="U4042" t="s">
        <v>83</v>
      </c>
    </row>
    <row r="4043" spans="1:21" x14ac:dyDescent="0.35">
      <c r="A4043">
        <v>14311</v>
      </c>
      <c r="B4043" s="1">
        <v>45783</v>
      </c>
      <c r="C4043" s="2">
        <f>YEAR(Table2[Order Date])</f>
        <v>2025</v>
      </c>
      <c r="D4043" s="2" t="str">
        <f>TEXT(Table2[Order Date],"mmm")</f>
        <v>May</v>
      </c>
      <c r="E4043" t="s">
        <v>7741</v>
      </c>
      <c r="F4043" t="s">
        <v>28</v>
      </c>
      <c r="G4043" t="s">
        <v>35</v>
      </c>
      <c r="H4043" t="str">
        <f>VLOOKUP(Table2[[#This Row],[City]], Table46[], 2, FALSE)</f>
        <v>West Bengal</v>
      </c>
      <c r="I4043" t="s">
        <v>69</v>
      </c>
      <c r="J4043" t="s">
        <v>123</v>
      </c>
      <c r="K4043" t="s">
        <v>7742</v>
      </c>
      <c r="L4043" s="2">
        <v>1</v>
      </c>
      <c r="M4043" s="11">
        <v>34064</v>
      </c>
      <c r="N4043" s="6">
        <v>10</v>
      </c>
      <c r="O4043" s="4">
        <f>Table2[[#This Row],[Discount]]/100</f>
        <v>0.1</v>
      </c>
      <c r="P4043" s="4" t="str">
        <f>IF(Table2[[#This Row],[Discount%]]=0,"No Discount",
IF(Table2[[#This Row],[Discount%]]&lt;=0.1,"Medium Discount",
IF(Table2[[#This Row],[Discount%]]&lt;=0.2,"High Discount")))</f>
        <v>Medium Discount</v>
      </c>
      <c r="Q4043" s="9">
        <f>(Table2[Unit_Price]*Table2[Quantity])*(Table2[Discount]/100)</f>
        <v>3406.4</v>
      </c>
      <c r="R4043" s="10">
        <v>30657.599999999999</v>
      </c>
      <c r="S4043" s="10">
        <v>5452.09</v>
      </c>
      <c r="T4043" s="4">
        <f>Table2[Profit]/Table2[Sales]</f>
        <v>0.17783812170554775</v>
      </c>
      <c r="U4043" t="s">
        <v>38</v>
      </c>
    </row>
    <row r="4044" spans="1:21" x14ac:dyDescent="0.35">
      <c r="A4044">
        <v>14312</v>
      </c>
      <c r="B4044" s="1">
        <v>45450</v>
      </c>
      <c r="C4044" s="2">
        <f>YEAR(Table2[Order Date])</f>
        <v>2024</v>
      </c>
      <c r="D4044" s="2" t="str">
        <f>TEXT(Table2[Order Date],"mmm")</f>
        <v>Jun</v>
      </c>
      <c r="E4044" t="s">
        <v>7743</v>
      </c>
      <c r="F4044" t="s">
        <v>28</v>
      </c>
      <c r="G4044" t="s">
        <v>144</v>
      </c>
      <c r="H4044" t="str">
        <f>VLOOKUP(Table2[[#This Row],[City]], Table46[], 2, FALSE)</f>
        <v>Assam</v>
      </c>
      <c r="I4044" t="s">
        <v>30</v>
      </c>
      <c r="J4044" t="s">
        <v>104</v>
      </c>
      <c r="K4044" t="s">
        <v>2813</v>
      </c>
      <c r="L4044" s="2">
        <v>4</v>
      </c>
      <c r="M4044" s="11">
        <v>74274</v>
      </c>
      <c r="N4044" s="6">
        <v>15</v>
      </c>
      <c r="O4044" s="4">
        <f>Table2[[#This Row],[Discount]]/100</f>
        <v>0.15</v>
      </c>
      <c r="P4044" s="4" t="str">
        <f>IF(Table2[[#This Row],[Discount%]]=0,"No Discount",
IF(Table2[[#This Row],[Discount%]]&lt;=0.1,"Medium Discount",
IF(Table2[[#This Row],[Discount%]]&lt;=0.2,"High Discount")))</f>
        <v>High Discount</v>
      </c>
      <c r="Q4044" s="9">
        <f>(Table2[Unit_Price]*Table2[Quantity])*(Table2[Discount]/100)</f>
        <v>44564.4</v>
      </c>
      <c r="R4044" s="10">
        <v>252531.6</v>
      </c>
      <c r="S4044" s="10">
        <v>62582.91</v>
      </c>
      <c r="T4044" s="4">
        <f>Table2[Profit]/Table2[Sales]</f>
        <v>0.24782209434383659</v>
      </c>
      <c r="U4044" t="s">
        <v>72</v>
      </c>
    </row>
    <row r="4045" spans="1:21" x14ac:dyDescent="0.35">
      <c r="A4045">
        <v>14314</v>
      </c>
      <c r="B4045" s="1">
        <v>45757</v>
      </c>
      <c r="C4045" s="2">
        <f>YEAR(Table2[Order Date])</f>
        <v>2025</v>
      </c>
      <c r="D4045" s="2" t="str">
        <f>TEXT(Table2[Order Date],"mmm")</f>
        <v>Apr</v>
      </c>
      <c r="E4045" t="s">
        <v>7745</v>
      </c>
      <c r="F4045" t="s">
        <v>15</v>
      </c>
      <c r="G4045" t="s">
        <v>68</v>
      </c>
      <c r="H4045" t="str">
        <f>VLOOKUP(Table2[[#This Row],[City]], Table46[], 2, FALSE)</f>
        <v>Telangana</v>
      </c>
      <c r="I4045" t="s">
        <v>46</v>
      </c>
      <c r="J4045" t="s">
        <v>126</v>
      </c>
      <c r="K4045" t="s">
        <v>7746</v>
      </c>
      <c r="L4045" s="2">
        <v>4</v>
      </c>
      <c r="M4045" s="11">
        <v>17989</v>
      </c>
      <c r="N4045" s="6">
        <v>5</v>
      </c>
      <c r="O4045" s="4">
        <f>Table2[[#This Row],[Discount]]/100</f>
        <v>0.05</v>
      </c>
      <c r="P4045" s="4" t="str">
        <f>IF(Table2[[#This Row],[Discount%]]=0,"No Discount",
IF(Table2[[#This Row],[Discount%]]&lt;=0.1,"Medium Discount",
IF(Table2[[#This Row],[Discount%]]&lt;=0.2,"High Discount")))</f>
        <v>Medium Discount</v>
      </c>
      <c r="Q4045" s="9">
        <f>(Table2[Unit_Price]*Table2[Quantity])*(Table2[Discount]/100)</f>
        <v>3597.8</v>
      </c>
      <c r="R4045" s="10">
        <v>68358.2</v>
      </c>
      <c r="S4045" s="10">
        <v>11447.56</v>
      </c>
      <c r="T4045" s="4">
        <f>Table2[Profit]/Table2[Sales]</f>
        <v>0.1674643276154141</v>
      </c>
      <c r="U4045" t="s">
        <v>72</v>
      </c>
    </row>
    <row r="4046" spans="1:21" x14ac:dyDescent="0.35">
      <c r="A4046">
        <v>14315</v>
      </c>
      <c r="B4046" s="1">
        <v>45719</v>
      </c>
      <c r="C4046" s="2">
        <f>YEAR(Table2[Order Date])</f>
        <v>2025</v>
      </c>
      <c r="D4046" s="2" t="str">
        <f>TEXT(Table2[Order Date],"mmm")</f>
        <v>Mar</v>
      </c>
      <c r="E4046" t="s">
        <v>7747</v>
      </c>
      <c r="F4046" t="s">
        <v>15</v>
      </c>
      <c r="G4046" t="s">
        <v>16</v>
      </c>
      <c r="H4046" t="str">
        <f>VLOOKUP(Table2[[#This Row],[City]], Table46[], 2, FALSE)</f>
        <v>Karnataka</v>
      </c>
      <c r="I4046" t="s">
        <v>17</v>
      </c>
      <c r="J4046" t="s">
        <v>55</v>
      </c>
      <c r="K4046" t="s">
        <v>7748</v>
      </c>
      <c r="L4046" s="2">
        <v>1</v>
      </c>
      <c r="M4046" s="11">
        <v>44583</v>
      </c>
      <c r="N4046" s="6">
        <v>0</v>
      </c>
      <c r="O4046" s="4">
        <f>Table2[[#This Row],[Discount]]/100</f>
        <v>0</v>
      </c>
      <c r="P4046" s="4" t="str">
        <f>IF(Table2[[#This Row],[Discount%]]=0,"No Discount",
IF(Table2[[#This Row],[Discount%]]&lt;=0.1,"Medium Discount",
IF(Table2[[#This Row],[Discount%]]&lt;=0.2,"High Discount")))</f>
        <v>No Discount</v>
      </c>
      <c r="Q4046" s="9">
        <f>(Table2[Unit_Price]*Table2[Quantity])*(Table2[Discount]/100)</f>
        <v>0</v>
      </c>
      <c r="R4046" s="10">
        <v>44583</v>
      </c>
      <c r="S4046" s="10">
        <v>3093.02</v>
      </c>
      <c r="T4046" s="4">
        <f>Table2[Profit]/Table2[Sales]</f>
        <v>6.9376668236771868E-2</v>
      </c>
      <c r="U4046" t="s">
        <v>72</v>
      </c>
    </row>
    <row r="4047" spans="1:21" x14ac:dyDescent="0.35">
      <c r="A4047">
        <v>14316</v>
      </c>
      <c r="B4047" s="1">
        <v>45395</v>
      </c>
      <c r="C4047" s="2">
        <f>YEAR(Table2[Order Date])</f>
        <v>2024</v>
      </c>
      <c r="D4047" s="2" t="str">
        <f>TEXT(Table2[Order Date],"mmm")</f>
        <v>Apr</v>
      </c>
      <c r="E4047" t="s">
        <v>7749</v>
      </c>
      <c r="F4047" t="s">
        <v>15</v>
      </c>
      <c r="G4047" t="s">
        <v>16</v>
      </c>
      <c r="H4047" t="str">
        <f>VLOOKUP(Table2[[#This Row],[City]], Table46[], 2, FALSE)</f>
        <v>Karnataka</v>
      </c>
      <c r="I4047" t="s">
        <v>75</v>
      </c>
      <c r="J4047" t="s">
        <v>307</v>
      </c>
      <c r="K4047" t="s">
        <v>1685</v>
      </c>
      <c r="L4047" s="2">
        <v>3</v>
      </c>
      <c r="M4047" s="11">
        <v>15603</v>
      </c>
      <c r="N4047" s="6">
        <v>5</v>
      </c>
      <c r="O4047" s="4">
        <f>Table2[[#This Row],[Discount]]/100</f>
        <v>0.05</v>
      </c>
      <c r="P4047" s="4" t="str">
        <f>IF(Table2[[#This Row],[Discount%]]=0,"No Discount",
IF(Table2[[#This Row],[Discount%]]&lt;=0.1,"Medium Discount",
IF(Table2[[#This Row],[Discount%]]&lt;=0.2,"High Discount")))</f>
        <v>Medium Discount</v>
      </c>
      <c r="Q4047" s="9">
        <f>(Table2[Unit_Price]*Table2[Quantity])*(Table2[Discount]/100)</f>
        <v>2340.4500000000003</v>
      </c>
      <c r="R4047" s="10">
        <v>44468.55</v>
      </c>
      <c r="S4047" s="10">
        <v>4365.28</v>
      </c>
      <c r="T4047" s="4">
        <f>Table2[Profit]/Table2[Sales]</f>
        <v>9.8165557455774918E-2</v>
      </c>
      <c r="U4047" t="s">
        <v>20</v>
      </c>
    </row>
    <row r="4048" spans="1:21" x14ac:dyDescent="0.35">
      <c r="A4048">
        <v>14317</v>
      </c>
      <c r="B4048" s="1">
        <v>45813</v>
      </c>
      <c r="C4048" s="2">
        <f>YEAR(Table2[Order Date])</f>
        <v>2025</v>
      </c>
      <c r="D4048" s="2" t="str">
        <f>TEXT(Table2[Order Date],"mmm")</f>
        <v>Jun</v>
      </c>
      <c r="E4048" t="s">
        <v>7750</v>
      </c>
      <c r="F4048" t="s">
        <v>15</v>
      </c>
      <c r="G4048" t="s">
        <v>93</v>
      </c>
      <c r="H4048" t="str">
        <f>VLOOKUP(Table2[[#This Row],[City]], Table46[], 2, FALSE)</f>
        <v>Tamil Nadu</v>
      </c>
      <c r="I4048" t="s">
        <v>129</v>
      </c>
      <c r="J4048" t="s">
        <v>164</v>
      </c>
      <c r="K4048" t="s">
        <v>5360</v>
      </c>
      <c r="L4048" s="2">
        <v>4</v>
      </c>
      <c r="M4048" s="11">
        <v>2105</v>
      </c>
      <c r="N4048" s="6">
        <v>0</v>
      </c>
      <c r="O4048" s="4">
        <f>Table2[[#This Row],[Discount]]/100</f>
        <v>0</v>
      </c>
      <c r="P4048" s="4" t="str">
        <f>IF(Table2[[#This Row],[Discount%]]=0,"No Discount",
IF(Table2[[#This Row],[Discount%]]&lt;=0.1,"Medium Discount",
IF(Table2[[#This Row],[Discount%]]&lt;=0.2,"High Discount")))</f>
        <v>No Discount</v>
      </c>
      <c r="Q4048" s="9">
        <f>(Table2[Unit_Price]*Table2[Quantity])*(Table2[Discount]/100)</f>
        <v>0</v>
      </c>
      <c r="R4048" s="10">
        <v>8420</v>
      </c>
      <c r="S4048" s="10">
        <v>711.7</v>
      </c>
      <c r="T4048" s="4">
        <f>Table2[Profit]/Table2[Sales]</f>
        <v>8.4524940617577204E-2</v>
      </c>
      <c r="U4048" t="s">
        <v>83</v>
      </c>
    </row>
    <row r="4049" spans="1:21" x14ac:dyDescent="0.35">
      <c r="A4049">
        <v>14318</v>
      </c>
      <c r="B4049" s="1">
        <v>45621</v>
      </c>
      <c r="C4049" s="2">
        <f>YEAR(Table2[Order Date])</f>
        <v>2024</v>
      </c>
      <c r="D4049" s="2" t="str">
        <f>TEXT(Table2[Order Date],"mmm")</f>
        <v>Nov</v>
      </c>
      <c r="E4049" t="s">
        <v>7751</v>
      </c>
      <c r="F4049" t="s">
        <v>22</v>
      </c>
      <c r="G4049" t="s">
        <v>58</v>
      </c>
      <c r="H4049" t="str">
        <f>VLOOKUP(Table2[[#This Row],[City]], Table46[], 2, FALSE)</f>
        <v>Rajashtan</v>
      </c>
      <c r="I4049" t="s">
        <v>69</v>
      </c>
      <c r="J4049" t="s">
        <v>115</v>
      </c>
      <c r="K4049" t="s">
        <v>6599</v>
      </c>
      <c r="L4049" s="2">
        <v>1</v>
      </c>
      <c r="M4049" s="11">
        <v>32127</v>
      </c>
      <c r="N4049" s="6">
        <v>15</v>
      </c>
      <c r="O4049" s="4">
        <f>Table2[[#This Row],[Discount]]/100</f>
        <v>0.15</v>
      </c>
      <c r="P4049" s="4" t="str">
        <f>IF(Table2[[#This Row],[Discount%]]=0,"No Discount",
IF(Table2[[#This Row],[Discount%]]&lt;=0.1,"Medium Discount",
IF(Table2[[#This Row],[Discount%]]&lt;=0.2,"High Discount")))</f>
        <v>High Discount</v>
      </c>
      <c r="Q4049" s="9">
        <f>(Table2[Unit_Price]*Table2[Quantity])*(Table2[Discount]/100)</f>
        <v>4819.05</v>
      </c>
      <c r="R4049" s="10">
        <v>27307.95</v>
      </c>
      <c r="S4049" s="10">
        <v>2029.38</v>
      </c>
      <c r="T4049" s="4">
        <f>Table2[Profit]/Table2[Sales]</f>
        <v>7.431462266482837E-2</v>
      </c>
      <c r="U4049" t="s">
        <v>72</v>
      </c>
    </row>
    <row r="4050" spans="1:21" x14ac:dyDescent="0.35">
      <c r="A4050">
        <v>14319</v>
      </c>
      <c r="B4050" s="1">
        <v>45513</v>
      </c>
      <c r="C4050" s="2">
        <f>YEAR(Table2[Order Date])</f>
        <v>2024</v>
      </c>
      <c r="D4050" s="2" t="str">
        <f>TEXT(Table2[Order Date],"mmm")</f>
        <v>Aug</v>
      </c>
      <c r="E4050" t="s">
        <v>7752</v>
      </c>
      <c r="F4050" t="s">
        <v>15</v>
      </c>
      <c r="G4050" t="s">
        <v>68</v>
      </c>
      <c r="H4050" t="str">
        <f>VLOOKUP(Table2[[#This Row],[City]], Table46[], 2, FALSE)</f>
        <v>Telangana</v>
      </c>
      <c r="I4050" t="s">
        <v>75</v>
      </c>
      <c r="J4050" t="s">
        <v>204</v>
      </c>
      <c r="K4050" t="s">
        <v>7753</v>
      </c>
      <c r="L4050" s="2">
        <v>1</v>
      </c>
      <c r="M4050" s="11">
        <v>1829</v>
      </c>
      <c r="N4050" s="6">
        <v>10</v>
      </c>
      <c r="O4050" s="4">
        <f>Table2[[#This Row],[Discount]]/100</f>
        <v>0.1</v>
      </c>
      <c r="P4050" s="4" t="str">
        <f>IF(Table2[[#This Row],[Discount%]]=0,"No Discount",
IF(Table2[[#This Row],[Discount%]]&lt;=0.1,"Medium Discount",
IF(Table2[[#This Row],[Discount%]]&lt;=0.2,"High Discount")))</f>
        <v>Medium Discount</v>
      </c>
      <c r="Q4050" s="9">
        <f>(Table2[Unit_Price]*Table2[Quantity])*(Table2[Discount]/100)</f>
        <v>182.9</v>
      </c>
      <c r="R4050" s="10">
        <v>1646.1</v>
      </c>
      <c r="S4050" s="10">
        <v>360.76</v>
      </c>
      <c r="T4050" s="4">
        <f>Table2[Profit]/Table2[Sales]</f>
        <v>0.21916043982747099</v>
      </c>
      <c r="U4050" t="s">
        <v>20</v>
      </c>
    </row>
    <row r="4051" spans="1:21" x14ac:dyDescent="0.35">
      <c r="A4051">
        <v>14320</v>
      </c>
      <c r="B4051" s="1">
        <v>45796</v>
      </c>
      <c r="C4051" s="2">
        <f>YEAR(Table2[Order Date])</f>
        <v>2025</v>
      </c>
      <c r="D4051" s="2" t="str">
        <f>TEXT(Table2[Order Date],"mmm")</f>
        <v>May</v>
      </c>
      <c r="E4051" t="s">
        <v>7754</v>
      </c>
      <c r="F4051" t="s">
        <v>22</v>
      </c>
      <c r="G4051" t="s">
        <v>58</v>
      </c>
      <c r="H4051" t="str">
        <f>VLOOKUP(Table2[[#This Row],[City]], Table46[], 2, FALSE)</f>
        <v>Rajashtan</v>
      </c>
      <c r="I4051" t="s">
        <v>42</v>
      </c>
      <c r="J4051" t="s">
        <v>446</v>
      </c>
      <c r="K4051" t="s">
        <v>7755</v>
      </c>
      <c r="L4051" s="2">
        <v>4</v>
      </c>
      <c r="M4051" s="11">
        <v>37403</v>
      </c>
      <c r="N4051" s="6">
        <v>10</v>
      </c>
      <c r="O4051" s="4">
        <f>Table2[[#This Row],[Discount]]/100</f>
        <v>0.1</v>
      </c>
      <c r="P4051" s="4" t="str">
        <f>IF(Table2[[#This Row],[Discount%]]=0,"No Discount",
IF(Table2[[#This Row],[Discount%]]&lt;=0.1,"Medium Discount",
IF(Table2[[#This Row],[Discount%]]&lt;=0.2,"High Discount")))</f>
        <v>Medium Discount</v>
      </c>
      <c r="Q4051" s="9">
        <f>(Table2[Unit_Price]*Table2[Quantity])*(Table2[Discount]/100)</f>
        <v>14961.2</v>
      </c>
      <c r="R4051" s="10">
        <v>134650.79999999999</v>
      </c>
      <c r="S4051" s="10">
        <v>24414.61</v>
      </c>
      <c r="T4051" s="4">
        <f>Table2[Profit]/Table2[Sales]</f>
        <v>0.18131797211750694</v>
      </c>
      <c r="U4051" t="s">
        <v>83</v>
      </c>
    </row>
    <row r="4052" spans="1:21" x14ac:dyDescent="0.35">
      <c r="A4052">
        <v>14321</v>
      </c>
      <c r="B4052" s="1">
        <v>45680</v>
      </c>
      <c r="C4052" s="2">
        <f>YEAR(Table2[Order Date])</f>
        <v>2025</v>
      </c>
      <c r="D4052" s="2" t="str">
        <f>TEXT(Table2[Order Date],"mmm")</f>
        <v>Jan</v>
      </c>
      <c r="E4052" t="s">
        <v>7756</v>
      </c>
      <c r="F4052" t="s">
        <v>40</v>
      </c>
      <c r="G4052" t="s">
        <v>50</v>
      </c>
      <c r="H4052" t="str">
        <f>VLOOKUP(Table2[[#This Row],[City]], Table46[], 2, FALSE)</f>
        <v>Maharashtra</v>
      </c>
      <c r="I4052" t="s">
        <v>17</v>
      </c>
      <c r="J4052" t="s">
        <v>18</v>
      </c>
      <c r="K4052" t="s">
        <v>5429</v>
      </c>
      <c r="L4052" s="2">
        <v>3</v>
      </c>
      <c r="M4052" s="11">
        <v>23508</v>
      </c>
      <c r="N4052" s="6">
        <v>5</v>
      </c>
      <c r="O4052" s="4">
        <f>Table2[[#This Row],[Discount]]/100</f>
        <v>0.05</v>
      </c>
      <c r="P4052" s="4" t="str">
        <f>IF(Table2[[#This Row],[Discount%]]=0,"No Discount",
IF(Table2[[#This Row],[Discount%]]&lt;=0.1,"Medium Discount",
IF(Table2[[#This Row],[Discount%]]&lt;=0.2,"High Discount")))</f>
        <v>Medium Discount</v>
      </c>
      <c r="Q4052" s="9">
        <f>(Table2[Unit_Price]*Table2[Quantity])*(Table2[Discount]/100)</f>
        <v>3526.2000000000003</v>
      </c>
      <c r="R4052" s="10">
        <v>66997.8</v>
      </c>
      <c r="S4052" s="10">
        <v>16083.9</v>
      </c>
      <c r="T4052" s="4">
        <f>Table2[Profit]/Table2[Sales]</f>
        <v>0.24006609172241475</v>
      </c>
      <c r="U4052" t="s">
        <v>20</v>
      </c>
    </row>
    <row r="4053" spans="1:21" x14ac:dyDescent="0.35">
      <c r="A4053">
        <v>14322</v>
      </c>
      <c r="B4053" s="1">
        <v>45712</v>
      </c>
      <c r="C4053" s="2">
        <f>YEAR(Table2[Order Date])</f>
        <v>2025</v>
      </c>
      <c r="D4053" s="2" t="str">
        <f>TEXT(Table2[Order Date],"mmm")</f>
        <v>Feb</v>
      </c>
      <c r="E4053" t="s">
        <v>7757</v>
      </c>
      <c r="F4053" t="s">
        <v>22</v>
      </c>
      <c r="G4053" t="s">
        <v>23</v>
      </c>
      <c r="H4053" t="str">
        <f>VLOOKUP(Table2[[#This Row],[City]], Table46[], 2, FALSE)</f>
        <v>Delhi</v>
      </c>
      <c r="I4053" t="s">
        <v>86</v>
      </c>
      <c r="J4053" t="s">
        <v>118</v>
      </c>
      <c r="K4053" t="s">
        <v>7042</v>
      </c>
      <c r="L4053" s="2">
        <v>4</v>
      </c>
      <c r="M4053" s="11">
        <v>71527</v>
      </c>
      <c r="N4053" s="6">
        <v>20</v>
      </c>
      <c r="O4053" s="4">
        <f>Table2[[#This Row],[Discount]]/100</f>
        <v>0.2</v>
      </c>
      <c r="P4053" s="4" t="str">
        <f>IF(Table2[[#This Row],[Discount%]]=0,"No Discount",
IF(Table2[[#This Row],[Discount%]]&lt;=0.1,"Medium Discount",
IF(Table2[[#This Row],[Discount%]]&lt;=0.2,"High Discount")))</f>
        <v>High Discount</v>
      </c>
      <c r="Q4053" s="9">
        <f>(Table2[Unit_Price]*Table2[Quantity])*(Table2[Discount]/100)</f>
        <v>57221.600000000006</v>
      </c>
      <c r="R4053" s="10">
        <v>228886.39999999999</v>
      </c>
      <c r="S4053" s="10">
        <v>22035.51</v>
      </c>
      <c r="T4053" s="4">
        <f>Table2[Profit]/Table2[Sales]</f>
        <v>9.6272692479762889E-2</v>
      </c>
      <c r="U4053" t="s">
        <v>83</v>
      </c>
    </row>
    <row r="4054" spans="1:21" x14ac:dyDescent="0.35">
      <c r="A4054">
        <v>14324</v>
      </c>
      <c r="B4054" s="1">
        <v>45401</v>
      </c>
      <c r="C4054" s="2">
        <f>YEAR(Table2[Order Date])</f>
        <v>2024</v>
      </c>
      <c r="D4054" s="2" t="str">
        <f>TEXT(Table2[Order Date],"mmm")</f>
        <v>Apr</v>
      </c>
      <c r="E4054" t="s">
        <v>7760</v>
      </c>
      <c r="F4054" t="s">
        <v>28</v>
      </c>
      <c r="G4054" t="s">
        <v>144</v>
      </c>
      <c r="H4054" t="str">
        <f>VLOOKUP(Table2[[#This Row],[City]], Table46[], 2, FALSE)</f>
        <v>Assam</v>
      </c>
      <c r="I4054" t="s">
        <v>86</v>
      </c>
      <c r="J4054" t="s">
        <v>296</v>
      </c>
      <c r="K4054" t="s">
        <v>4296</v>
      </c>
      <c r="L4054" s="2">
        <v>4</v>
      </c>
      <c r="M4054" s="11">
        <v>49447</v>
      </c>
      <c r="N4054" s="6">
        <v>5</v>
      </c>
      <c r="O4054" s="4">
        <f>Table2[[#This Row],[Discount]]/100</f>
        <v>0.05</v>
      </c>
      <c r="P4054" s="4" t="str">
        <f>IF(Table2[[#This Row],[Discount%]]=0,"No Discount",
IF(Table2[[#This Row],[Discount%]]&lt;=0.1,"Medium Discount",
IF(Table2[[#This Row],[Discount%]]&lt;=0.2,"High Discount")))</f>
        <v>Medium Discount</v>
      </c>
      <c r="Q4054" s="9">
        <f>(Table2[Unit_Price]*Table2[Quantity])*(Table2[Discount]/100)</f>
        <v>9889.4000000000015</v>
      </c>
      <c r="R4054" s="10">
        <v>187898.6</v>
      </c>
      <c r="S4054" s="10">
        <v>32101.02</v>
      </c>
      <c r="T4054" s="4">
        <f>Table2[Profit]/Table2[Sales]</f>
        <v>0.17084225215089416</v>
      </c>
      <c r="U4054" t="s">
        <v>72</v>
      </c>
    </row>
    <row r="4055" spans="1:21" x14ac:dyDescent="0.35">
      <c r="A4055">
        <v>14325</v>
      </c>
      <c r="B4055" s="1">
        <v>45815</v>
      </c>
      <c r="C4055" s="2">
        <f>YEAR(Table2[Order Date])</f>
        <v>2025</v>
      </c>
      <c r="D4055" s="2" t="str">
        <f>TEXT(Table2[Order Date],"mmm")</f>
        <v>Jun</v>
      </c>
      <c r="E4055" t="s">
        <v>7761</v>
      </c>
      <c r="F4055" t="s">
        <v>22</v>
      </c>
      <c r="G4055" t="s">
        <v>167</v>
      </c>
      <c r="H4055" t="str">
        <f>VLOOKUP(Table2[[#This Row],[City]], Table46[], 2, FALSE)</f>
        <v>Punjab</v>
      </c>
      <c r="I4055" t="s">
        <v>42</v>
      </c>
      <c r="J4055" t="s">
        <v>43</v>
      </c>
      <c r="K4055" t="s">
        <v>7762</v>
      </c>
      <c r="L4055" s="2">
        <v>2</v>
      </c>
      <c r="M4055" s="11">
        <v>78014</v>
      </c>
      <c r="N4055" s="6">
        <v>10</v>
      </c>
      <c r="O4055" s="4">
        <f>Table2[[#This Row],[Discount]]/100</f>
        <v>0.1</v>
      </c>
      <c r="P4055" s="4" t="str">
        <f>IF(Table2[[#This Row],[Discount%]]=0,"No Discount",
IF(Table2[[#This Row],[Discount%]]&lt;=0.1,"Medium Discount",
IF(Table2[[#This Row],[Discount%]]&lt;=0.2,"High Discount")))</f>
        <v>Medium Discount</v>
      </c>
      <c r="Q4055" s="9">
        <f>(Table2[Unit_Price]*Table2[Quantity])*(Table2[Discount]/100)</f>
        <v>15602.800000000001</v>
      </c>
      <c r="R4055" s="10">
        <v>140425.20000000001</v>
      </c>
      <c r="S4055" s="10">
        <v>22250.51</v>
      </c>
      <c r="T4055" s="4">
        <f>Table2[Profit]/Table2[Sales]</f>
        <v>0.15845097603564029</v>
      </c>
      <c r="U4055" t="s">
        <v>33</v>
      </c>
    </row>
    <row r="4056" spans="1:21" x14ac:dyDescent="0.35">
      <c r="A4056">
        <v>14326</v>
      </c>
      <c r="B4056" s="1">
        <v>45388</v>
      </c>
      <c r="C4056" s="2">
        <f>YEAR(Table2[Order Date])</f>
        <v>2024</v>
      </c>
      <c r="D4056" s="2" t="str">
        <f>TEXT(Table2[Order Date],"mmm")</f>
        <v>Apr</v>
      </c>
      <c r="E4056" t="s">
        <v>7763</v>
      </c>
      <c r="F4056" t="s">
        <v>40</v>
      </c>
      <c r="G4056" t="s">
        <v>50</v>
      </c>
      <c r="H4056" t="str">
        <f>VLOOKUP(Table2[[#This Row],[City]], Table46[], 2, FALSE)</f>
        <v>Maharashtra</v>
      </c>
      <c r="I4056" t="s">
        <v>42</v>
      </c>
      <c r="J4056" t="s">
        <v>43</v>
      </c>
      <c r="K4056" t="s">
        <v>5965</v>
      </c>
      <c r="L4056" s="2">
        <v>3</v>
      </c>
      <c r="M4056" s="11">
        <v>21224</v>
      </c>
      <c r="N4056" s="6">
        <v>5</v>
      </c>
      <c r="O4056" s="4">
        <f>Table2[[#This Row],[Discount]]/100</f>
        <v>0.05</v>
      </c>
      <c r="P4056" s="4" t="str">
        <f>IF(Table2[[#This Row],[Discount%]]=0,"No Discount",
IF(Table2[[#This Row],[Discount%]]&lt;=0.1,"Medium Discount",
IF(Table2[[#This Row],[Discount%]]&lt;=0.2,"High Discount")))</f>
        <v>Medium Discount</v>
      </c>
      <c r="Q4056" s="9">
        <f>(Table2[Unit_Price]*Table2[Quantity])*(Table2[Discount]/100)</f>
        <v>3183.6000000000004</v>
      </c>
      <c r="R4056" s="10">
        <v>60488.4</v>
      </c>
      <c r="S4056" s="10">
        <v>3572.45</v>
      </c>
      <c r="T4056" s="4">
        <f>Table2[Profit]/Table2[Sales]</f>
        <v>5.9060084247558202E-2</v>
      </c>
      <c r="U4056" t="s">
        <v>33</v>
      </c>
    </row>
    <row r="4057" spans="1:21" x14ac:dyDescent="0.35">
      <c r="A4057">
        <v>14327</v>
      </c>
      <c r="B4057" s="1">
        <v>45492</v>
      </c>
      <c r="C4057" s="2">
        <f>YEAR(Table2[Order Date])</f>
        <v>2024</v>
      </c>
      <c r="D4057" s="2" t="str">
        <f>TEXT(Table2[Order Date],"mmm")</f>
        <v>Jul</v>
      </c>
      <c r="E4057" t="s">
        <v>7764</v>
      </c>
      <c r="F4057" t="s">
        <v>40</v>
      </c>
      <c r="G4057" t="s">
        <v>62</v>
      </c>
      <c r="H4057" t="str">
        <f>VLOOKUP(Table2[[#This Row],[City]], Table46[], 2, FALSE)</f>
        <v>Goa</v>
      </c>
      <c r="I4057" t="s">
        <v>30</v>
      </c>
      <c r="J4057" t="s">
        <v>322</v>
      </c>
      <c r="K4057" t="s">
        <v>7765</v>
      </c>
      <c r="L4057" s="2">
        <v>5</v>
      </c>
      <c r="M4057" s="11">
        <v>32778</v>
      </c>
      <c r="N4057" s="6">
        <v>10</v>
      </c>
      <c r="O4057" s="4">
        <f>Table2[[#This Row],[Discount]]/100</f>
        <v>0.1</v>
      </c>
      <c r="P4057" s="4" t="str">
        <f>IF(Table2[[#This Row],[Discount%]]=0,"No Discount",
IF(Table2[[#This Row],[Discount%]]&lt;=0.1,"Medium Discount",
IF(Table2[[#This Row],[Discount%]]&lt;=0.2,"High Discount")))</f>
        <v>Medium Discount</v>
      </c>
      <c r="Q4057" s="9">
        <f>(Table2[Unit_Price]*Table2[Quantity])*(Table2[Discount]/100)</f>
        <v>16389</v>
      </c>
      <c r="R4057" s="10">
        <v>147501</v>
      </c>
      <c r="S4057" s="10">
        <v>16861.689999999999</v>
      </c>
      <c r="T4057" s="4">
        <f>Table2[Profit]/Table2[Sales]</f>
        <v>0.11431576735072982</v>
      </c>
      <c r="U4057" t="s">
        <v>38</v>
      </c>
    </row>
    <row r="4058" spans="1:21" x14ac:dyDescent="0.35">
      <c r="A4058">
        <v>14328</v>
      </c>
      <c r="B4058" s="1">
        <v>45784</v>
      </c>
      <c r="C4058" s="2">
        <f>YEAR(Table2[Order Date])</f>
        <v>2025</v>
      </c>
      <c r="D4058" s="2" t="str">
        <f>TEXT(Table2[Order Date],"mmm")</f>
        <v>May</v>
      </c>
      <c r="E4058" t="s">
        <v>7766</v>
      </c>
      <c r="F4058" t="s">
        <v>28</v>
      </c>
      <c r="G4058" t="s">
        <v>144</v>
      </c>
      <c r="H4058" t="str">
        <f>VLOOKUP(Table2[[#This Row],[City]], Table46[], 2, FALSE)</f>
        <v>Assam</v>
      </c>
      <c r="I4058" t="s">
        <v>69</v>
      </c>
      <c r="J4058" t="s">
        <v>115</v>
      </c>
      <c r="K4058" t="s">
        <v>7767</v>
      </c>
      <c r="L4058" s="2">
        <v>1</v>
      </c>
      <c r="M4058" s="11">
        <v>41408</v>
      </c>
      <c r="N4058" s="6">
        <v>5</v>
      </c>
      <c r="O4058" s="4">
        <f>Table2[[#This Row],[Discount]]/100</f>
        <v>0.05</v>
      </c>
      <c r="P4058" s="4" t="str">
        <f>IF(Table2[[#This Row],[Discount%]]=0,"No Discount",
IF(Table2[[#This Row],[Discount%]]&lt;=0.1,"Medium Discount",
IF(Table2[[#This Row],[Discount%]]&lt;=0.2,"High Discount")))</f>
        <v>Medium Discount</v>
      </c>
      <c r="Q4058" s="9">
        <f>(Table2[Unit_Price]*Table2[Quantity])*(Table2[Discount]/100)</f>
        <v>2070.4</v>
      </c>
      <c r="R4058" s="10">
        <v>39337.599999999999</v>
      </c>
      <c r="S4058" s="10">
        <v>2154.9899999999998</v>
      </c>
      <c r="T4058" s="4">
        <f>Table2[Profit]/Table2[Sales]</f>
        <v>5.4781938908321809E-2</v>
      </c>
      <c r="U4058" t="s">
        <v>38</v>
      </c>
    </row>
    <row r="4059" spans="1:21" x14ac:dyDescent="0.35">
      <c r="A4059">
        <v>14329</v>
      </c>
      <c r="B4059" s="1">
        <v>45715</v>
      </c>
      <c r="C4059" s="2">
        <f>YEAR(Table2[Order Date])</f>
        <v>2025</v>
      </c>
      <c r="D4059" s="2" t="str">
        <f>TEXT(Table2[Order Date],"mmm")</f>
        <v>Feb</v>
      </c>
      <c r="E4059" t="s">
        <v>7768</v>
      </c>
      <c r="F4059" t="s">
        <v>15</v>
      </c>
      <c r="G4059" t="s">
        <v>16</v>
      </c>
      <c r="H4059" t="str">
        <f>VLOOKUP(Table2[[#This Row],[City]], Table46[], 2, FALSE)</f>
        <v>Karnataka</v>
      </c>
      <c r="I4059" t="s">
        <v>75</v>
      </c>
      <c r="J4059" t="s">
        <v>307</v>
      </c>
      <c r="K4059" t="s">
        <v>7769</v>
      </c>
      <c r="L4059" s="2">
        <v>5</v>
      </c>
      <c r="M4059" s="11">
        <v>65490</v>
      </c>
      <c r="N4059" s="6">
        <v>15</v>
      </c>
      <c r="O4059" s="4">
        <f>Table2[[#This Row],[Discount]]/100</f>
        <v>0.15</v>
      </c>
      <c r="P4059" s="4" t="str">
        <f>IF(Table2[[#This Row],[Discount%]]=0,"No Discount",
IF(Table2[[#This Row],[Discount%]]&lt;=0.1,"Medium Discount",
IF(Table2[[#This Row],[Discount%]]&lt;=0.2,"High Discount")))</f>
        <v>High Discount</v>
      </c>
      <c r="Q4059" s="9">
        <f>(Table2[Unit_Price]*Table2[Quantity])*(Table2[Discount]/100)</f>
        <v>49117.5</v>
      </c>
      <c r="R4059" s="10">
        <v>278332.5</v>
      </c>
      <c r="S4059" s="10">
        <v>25278.29</v>
      </c>
      <c r="T4059" s="4">
        <f>Table2[Profit]/Table2[Sales]</f>
        <v>9.0820475510405729E-2</v>
      </c>
      <c r="U4059" t="s">
        <v>38</v>
      </c>
    </row>
    <row r="4060" spans="1:21" x14ac:dyDescent="0.35">
      <c r="A4060">
        <v>14330</v>
      </c>
      <c r="B4060" s="1">
        <v>45427</v>
      </c>
      <c r="C4060" s="2">
        <f>YEAR(Table2[Order Date])</f>
        <v>2024</v>
      </c>
      <c r="D4060" s="2" t="str">
        <f>TEXT(Table2[Order Date],"mmm")</f>
        <v>May</v>
      </c>
      <c r="E4060" t="s">
        <v>7770</v>
      </c>
      <c r="F4060" t="s">
        <v>15</v>
      </c>
      <c r="G4060" t="s">
        <v>174</v>
      </c>
      <c r="H4060" t="str">
        <f>VLOOKUP(Table2[[#This Row],[City]], Table46[], 2, FALSE)</f>
        <v>Tamil Nadu</v>
      </c>
      <c r="I4060" t="s">
        <v>17</v>
      </c>
      <c r="J4060" t="s">
        <v>100</v>
      </c>
      <c r="K4060" t="s">
        <v>1110</v>
      </c>
      <c r="L4060" s="2">
        <v>4</v>
      </c>
      <c r="M4060" s="11">
        <v>72290</v>
      </c>
      <c r="N4060" s="6">
        <v>20</v>
      </c>
      <c r="O4060" s="4">
        <f>Table2[[#This Row],[Discount]]/100</f>
        <v>0.2</v>
      </c>
      <c r="P4060" s="4" t="str">
        <f>IF(Table2[[#This Row],[Discount%]]=0,"No Discount",
IF(Table2[[#This Row],[Discount%]]&lt;=0.1,"Medium Discount",
IF(Table2[[#This Row],[Discount%]]&lt;=0.2,"High Discount")))</f>
        <v>High Discount</v>
      </c>
      <c r="Q4060" s="9">
        <f>(Table2[Unit_Price]*Table2[Quantity])*(Table2[Discount]/100)</f>
        <v>57832</v>
      </c>
      <c r="R4060" s="10">
        <v>231328</v>
      </c>
      <c r="S4060" s="10">
        <v>17534.93</v>
      </c>
      <c r="T4060" s="4">
        <f>Table2[Profit]/Table2[Sales]</f>
        <v>7.580115679900401E-2</v>
      </c>
      <c r="U4060" t="s">
        <v>83</v>
      </c>
    </row>
    <row r="4061" spans="1:21" x14ac:dyDescent="0.35">
      <c r="A4061">
        <v>14331</v>
      </c>
      <c r="B4061" s="1">
        <v>45848</v>
      </c>
      <c r="C4061" s="2">
        <f>YEAR(Table2[Order Date])</f>
        <v>2025</v>
      </c>
      <c r="D4061" s="2" t="str">
        <f>TEXT(Table2[Order Date],"mmm")</f>
        <v>Jul</v>
      </c>
      <c r="E4061" t="s">
        <v>7771</v>
      </c>
      <c r="F4061" t="s">
        <v>40</v>
      </c>
      <c r="G4061" t="s">
        <v>41</v>
      </c>
      <c r="H4061" t="str">
        <f>VLOOKUP(Table2[[#This Row],[City]], Table46[], 2, FALSE)</f>
        <v>Maharashtra</v>
      </c>
      <c r="I4061" t="s">
        <v>75</v>
      </c>
      <c r="J4061" t="s">
        <v>409</v>
      </c>
      <c r="K4061" t="s">
        <v>7772</v>
      </c>
      <c r="L4061" s="2">
        <v>5</v>
      </c>
      <c r="M4061" s="11">
        <v>25263</v>
      </c>
      <c r="N4061" s="6">
        <v>0</v>
      </c>
      <c r="O4061" s="4">
        <f>Table2[[#This Row],[Discount]]/100</f>
        <v>0</v>
      </c>
      <c r="P4061" s="4" t="str">
        <f>IF(Table2[[#This Row],[Discount%]]=0,"No Discount",
IF(Table2[[#This Row],[Discount%]]&lt;=0.1,"Medium Discount",
IF(Table2[[#This Row],[Discount%]]&lt;=0.2,"High Discount")))</f>
        <v>No Discount</v>
      </c>
      <c r="Q4061" s="9">
        <f>(Table2[Unit_Price]*Table2[Quantity])*(Table2[Discount]/100)</f>
        <v>0</v>
      </c>
      <c r="R4061" s="10">
        <v>126315</v>
      </c>
      <c r="S4061" s="10">
        <v>15891.61</v>
      </c>
      <c r="T4061" s="4">
        <f>Table2[Profit]/Table2[Sales]</f>
        <v>0.12580936547520088</v>
      </c>
      <c r="U4061" t="s">
        <v>33</v>
      </c>
    </row>
    <row r="4062" spans="1:21" x14ac:dyDescent="0.35">
      <c r="A4062">
        <v>14332</v>
      </c>
      <c r="B4062" s="1">
        <v>45451</v>
      </c>
      <c r="C4062" s="2">
        <f>YEAR(Table2[Order Date])</f>
        <v>2024</v>
      </c>
      <c r="D4062" s="2" t="str">
        <f>TEXT(Table2[Order Date],"mmm")</f>
        <v>Jun</v>
      </c>
      <c r="E4062" t="s">
        <v>7773</v>
      </c>
      <c r="F4062" t="s">
        <v>15</v>
      </c>
      <c r="G4062" t="s">
        <v>174</v>
      </c>
      <c r="H4062" t="str">
        <f>VLOOKUP(Table2[[#This Row],[City]], Table46[], 2, FALSE)</f>
        <v>Tamil Nadu</v>
      </c>
      <c r="I4062" t="s">
        <v>86</v>
      </c>
      <c r="J4062" t="s">
        <v>171</v>
      </c>
      <c r="K4062" t="s">
        <v>7774</v>
      </c>
      <c r="L4062" s="2">
        <v>5</v>
      </c>
      <c r="M4062" s="11">
        <v>47353</v>
      </c>
      <c r="N4062" s="6">
        <v>20</v>
      </c>
      <c r="O4062" s="4">
        <f>Table2[[#This Row],[Discount]]/100</f>
        <v>0.2</v>
      </c>
      <c r="P4062" s="4" t="str">
        <f>IF(Table2[[#This Row],[Discount%]]=0,"No Discount",
IF(Table2[[#This Row],[Discount%]]&lt;=0.1,"Medium Discount",
IF(Table2[[#This Row],[Discount%]]&lt;=0.2,"High Discount")))</f>
        <v>High Discount</v>
      </c>
      <c r="Q4062" s="9">
        <f>(Table2[Unit_Price]*Table2[Quantity])*(Table2[Discount]/100)</f>
        <v>47353</v>
      </c>
      <c r="R4062" s="10">
        <v>189412</v>
      </c>
      <c r="S4062" s="10">
        <v>42457.61</v>
      </c>
      <c r="T4062" s="4">
        <f>Table2[Profit]/Table2[Sales]</f>
        <v>0.22415480539775728</v>
      </c>
      <c r="U4062" t="s">
        <v>33</v>
      </c>
    </row>
    <row r="4063" spans="1:21" x14ac:dyDescent="0.35">
      <c r="A4063">
        <v>14333</v>
      </c>
      <c r="B4063" s="1">
        <v>45267</v>
      </c>
      <c r="C4063" s="2">
        <f>YEAR(Table2[Order Date])</f>
        <v>2023</v>
      </c>
      <c r="D4063" s="2" t="str">
        <f>TEXT(Table2[Order Date],"mmm")</f>
        <v>Dec</v>
      </c>
      <c r="E4063" t="s">
        <v>7775</v>
      </c>
      <c r="F4063" t="s">
        <v>40</v>
      </c>
      <c r="G4063" t="s">
        <v>50</v>
      </c>
      <c r="H4063" t="str">
        <f>VLOOKUP(Table2[[#This Row],[City]], Table46[], 2, FALSE)</f>
        <v>Maharashtra</v>
      </c>
      <c r="I4063" t="s">
        <v>42</v>
      </c>
      <c r="J4063" t="s">
        <v>43</v>
      </c>
      <c r="K4063" t="s">
        <v>7776</v>
      </c>
      <c r="L4063" s="2">
        <v>2</v>
      </c>
      <c r="M4063" s="11">
        <v>35073</v>
      </c>
      <c r="N4063" s="6">
        <v>20</v>
      </c>
      <c r="O4063" s="4">
        <f>Table2[[#This Row],[Discount]]/100</f>
        <v>0.2</v>
      </c>
      <c r="P4063" s="4" t="str">
        <f>IF(Table2[[#This Row],[Discount%]]=0,"No Discount",
IF(Table2[[#This Row],[Discount%]]&lt;=0.1,"Medium Discount",
IF(Table2[[#This Row],[Discount%]]&lt;=0.2,"High Discount")))</f>
        <v>High Discount</v>
      </c>
      <c r="Q4063" s="9">
        <f>(Table2[Unit_Price]*Table2[Quantity])*(Table2[Discount]/100)</f>
        <v>14029.2</v>
      </c>
      <c r="R4063" s="10">
        <v>56116.800000000003</v>
      </c>
      <c r="S4063" s="10">
        <v>7022.51</v>
      </c>
      <c r="T4063" s="4">
        <f>Table2[Profit]/Table2[Sales]</f>
        <v>0.12514095600604452</v>
      </c>
      <c r="U4063" t="s">
        <v>20</v>
      </c>
    </row>
    <row r="4064" spans="1:21" x14ac:dyDescent="0.35">
      <c r="A4064">
        <v>14334</v>
      </c>
      <c r="B4064" s="1">
        <v>45796</v>
      </c>
      <c r="C4064" s="2">
        <f>YEAR(Table2[Order Date])</f>
        <v>2025</v>
      </c>
      <c r="D4064" s="2" t="str">
        <f>TEXT(Table2[Order Date],"mmm")</f>
        <v>May</v>
      </c>
      <c r="E4064" t="s">
        <v>7777</v>
      </c>
      <c r="F4064" t="s">
        <v>40</v>
      </c>
      <c r="G4064" t="s">
        <v>62</v>
      </c>
      <c r="H4064" t="str">
        <f>VLOOKUP(Table2[[#This Row],[City]], Table46[], 2, FALSE)</f>
        <v>Goa</v>
      </c>
      <c r="I4064" t="s">
        <v>129</v>
      </c>
      <c r="J4064" t="s">
        <v>168</v>
      </c>
      <c r="K4064" t="s">
        <v>6839</v>
      </c>
      <c r="L4064" s="2">
        <v>1</v>
      </c>
      <c r="M4064" s="11">
        <v>37731</v>
      </c>
      <c r="N4064" s="6">
        <v>5</v>
      </c>
      <c r="O4064" s="4">
        <f>Table2[[#This Row],[Discount]]/100</f>
        <v>0.05</v>
      </c>
      <c r="P4064" s="4" t="str">
        <f>IF(Table2[[#This Row],[Discount%]]=0,"No Discount",
IF(Table2[[#This Row],[Discount%]]&lt;=0.1,"Medium Discount",
IF(Table2[[#This Row],[Discount%]]&lt;=0.2,"High Discount")))</f>
        <v>Medium Discount</v>
      </c>
      <c r="Q4064" s="9">
        <f>(Table2[Unit_Price]*Table2[Quantity])*(Table2[Discount]/100)</f>
        <v>1886.5500000000002</v>
      </c>
      <c r="R4064" s="10">
        <v>35844.449999999997</v>
      </c>
      <c r="S4064" s="10">
        <v>5051.9399999999996</v>
      </c>
      <c r="T4064" s="4">
        <f>Table2[Profit]/Table2[Sales]</f>
        <v>0.14094064771533668</v>
      </c>
      <c r="U4064" t="s">
        <v>33</v>
      </c>
    </row>
    <row r="4065" spans="1:21" x14ac:dyDescent="0.35">
      <c r="A4065">
        <v>14335</v>
      </c>
      <c r="B4065" s="1">
        <v>45391</v>
      </c>
      <c r="C4065" s="2">
        <f>YEAR(Table2[Order Date])</f>
        <v>2024</v>
      </c>
      <c r="D4065" s="2" t="str">
        <f>TEXT(Table2[Order Date],"mmm")</f>
        <v>Apr</v>
      </c>
      <c r="E4065" t="s">
        <v>7778</v>
      </c>
      <c r="F4065" t="s">
        <v>40</v>
      </c>
      <c r="G4065" t="s">
        <v>41</v>
      </c>
      <c r="H4065" t="str">
        <f>VLOOKUP(Table2[[#This Row],[City]], Table46[], 2, FALSE)</f>
        <v>Maharashtra</v>
      </c>
      <c r="I4065" t="s">
        <v>30</v>
      </c>
      <c r="J4065" t="s">
        <v>31</v>
      </c>
      <c r="K4065" t="s">
        <v>3610</v>
      </c>
      <c r="L4065" s="2">
        <v>3</v>
      </c>
      <c r="M4065" s="11">
        <v>15649</v>
      </c>
      <c r="N4065" s="6">
        <v>15</v>
      </c>
      <c r="O4065" s="4">
        <f>Table2[[#This Row],[Discount]]/100</f>
        <v>0.15</v>
      </c>
      <c r="P4065" s="4" t="str">
        <f>IF(Table2[[#This Row],[Discount%]]=0,"No Discount",
IF(Table2[[#This Row],[Discount%]]&lt;=0.1,"Medium Discount",
IF(Table2[[#This Row],[Discount%]]&lt;=0.2,"High Discount")))</f>
        <v>High Discount</v>
      </c>
      <c r="Q4065" s="9">
        <f>(Table2[Unit_Price]*Table2[Quantity])*(Table2[Discount]/100)</f>
        <v>7042.05</v>
      </c>
      <c r="R4065" s="10">
        <v>39904.949999999997</v>
      </c>
      <c r="S4065" s="10">
        <v>4009.82</v>
      </c>
      <c r="T4065" s="4">
        <f>Table2[Profit]/Table2[Sales]</f>
        <v>0.10048427576027537</v>
      </c>
      <c r="U4065" t="s">
        <v>83</v>
      </c>
    </row>
    <row r="4066" spans="1:21" x14ac:dyDescent="0.35">
      <c r="A4066">
        <v>14336</v>
      </c>
      <c r="B4066" s="1">
        <v>45356</v>
      </c>
      <c r="C4066" s="2">
        <f>YEAR(Table2[Order Date])</f>
        <v>2024</v>
      </c>
      <c r="D4066" s="2" t="str">
        <f>TEXT(Table2[Order Date],"mmm")</f>
        <v>Mar</v>
      </c>
      <c r="E4066" t="s">
        <v>7779</v>
      </c>
      <c r="F4066" t="s">
        <v>28</v>
      </c>
      <c r="G4066" t="s">
        <v>85</v>
      </c>
      <c r="H4066" t="str">
        <f>VLOOKUP(Table2[[#This Row],[City]], Table46[], 2, FALSE)</f>
        <v>Odisha</v>
      </c>
      <c r="I4066" t="s">
        <v>30</v>
      </c>
      <c r="J4066" t="s">
        <v>104</v>
      </c>
      <c r="K4066" t="s">
        <v>7780</v>
      </c>
      <c r="L4066" s="2">
        <v>1</v>
      </c>
      <c r="M4066" s="11">
        <v>34586</v>
      </c>
      <c r="N4066" s="6">
        <v>20</v>
      </c>
      <c r="O4066" s="4">
        <f>Table2[[#This Row],[Discount]]/100</f>
        <v>0.2</v>
      </c>
      <c r="P4066" s="4" t="str">
        <f>IF(Table2[[#This Row],[Discount%]]=0,"No Discount",
IF(Table2[[#This Row],[Discount%]]&lt;=0.1,"Medium Discount",
IF(Table2[[#This Row],[Discount%]]&lt;=0.2,"High Discount")))</f>
        <v>High Discount</v>
      </c>
      <c r="Q4066" s="9">
        <f>(Table2[Unit_Price]*Table2[Quantity])*(Table2[Discount]/100)</f>
        <v>6917.2000000000007</v>
      </c>
      <c r="R4066" s="10">
        <v>27668.799999999999</v>
      </c>
      <c r="S4066" s="10">
        <v>4998.79</v>
      </c>
      <c r="T4066" s="4">
        <f>Table2[Profit]/Table2[Sales]</f>
        <v>0.18066522581391314</v>
      </c>
      <c r="U4066" t="s">
        <v>72</v>
      </c>
    </row>
    <row r="4067" spans="1:21" x14ac:dyDescent="0.35">
      <c r="A4067">
        <v>14337</v>
      </c>
      <c r="B4067" s="1">
        <v>45871</v>
      </c>
      <c r="C4067" s="2">
        <f>YEAR(Table2[Order Date])</f>
        <v>2025</v>
      </c>
      <c r="D4067" s="2" t="str">
        <f>TEXT(Table2[Order Date],"mmm")</f>
        <v>Aug</v>
      </c>
      <c r="E4067" t="s">
        <v>7781</v>
      </c>
      <c r="F4067" t="s">
        <v>15</v>
      </c>
      <c r="G4067" t="s">
        <v>68</v>
      </c>
      <c r="H4067" t="str">
        <f>VLOOKUP(Table2[[#This Row],[City]], Table46[], 2, FALSE)</f>
        <v>Telangana</v>
      </c>
      <c r="I4067" t="s">
        <v>69</v>
      </c>
      <c r="J4067" t="s">
        <v>123</v>
      </c>
      <c r="K4067" t="s">
        <v>7782</v>
      </c>
      <c r="L4067" s="2">
        <v>2</v>
      </c>
      <c r="M4067" s="11">
        <v>10560</v>
      </c>
      <c r="N4067" s="6">
        <v>5</v>
      </c>
      <c r="O4067" s="4">
        <f>Table2[[#This Row],[Discount]]/100</f>
        <v>0.05</v>
      </c>
      <c r="P4067" s="4" t="str">
        <f>IF(Table2[[#This Row],[Discount%]]=0,"No Discount",
IF(Table2[[#This Row],[Discount%]]&lt;=0.1,"Medium Discount",
IF(Table2[[#This Row],[Discount%]]&lt;=0.2,"High Discount")))</f>
        <v>Medium Discount</v>
      </c>
      <c r="Q4067" s="9">
        <f>(Table2[Unit_Price]*Table2[Quantity])*(Table2[Discount]/100)</f>
        <v>1056</v>
      </c>
      <c r="R4067" s="10">
        <v>20064</v>
      </c>
      <c r="S4067" s="10">
        <v>1988.7</v>
      </c>
      <c r="T4067" s="4">
        <f>Table2[Profit]/Table2[Sales]</f>
        <v>9.9117822966507174E-2</v>
      </c>
      <c r="U4067" t="s">
        <v>83</v>
      </c>
    </row>
    <row r="4068" spans="1:21" x14ac:dyDescent="0.35">
      <c r="A4068">
        <v>14338</v>
      </c>
      <c r="B4068" s="1">
        <v>45218</v>
      </c>
      <c r="C4068" s="2">
        <f>YEAR(Table2[Order Date])</f>
        <v>2023</v>
      </c>
      <c r="D4068" s="2" t="str">
        <f>TEXT(Table2[Order Date],"mmm")</f>
        <v>Oct</v>
      </c>
      <c r="E4068" t="s">
        <v>7783</v>
      </c>
      <c r="F4068" t="s">
        <v>28</v>
      </c>
      <c r="G4068" t="s">
        <v>114</v>
      </c>
      <c r="H4068" t="str">
        <f>VLOOKUP(Table2[[#This Row],[City]], Table46[], 2, FALSE)</f>
        <v>Jharkhand</v>
      </c>
      <c r="I4068" t="s">
        <v>96</v>
      </c>
      <c r="J4068" t="s">
        <v>138</v>
      </c>
      <c r="K4068" t="s">
        <v>7784</v>
      </c>
      <c r="L4068" s="2">
        <v>4</v>
      </c>
      <c r="M4068" s="11">
        <v>17083</v>
      </c>
      <c r="N4068" s="6">
        <v>15</v>
      </c>
      <c r="O4068" s="4">
        <f>Table2[[#This Row],[Discount]]/100</f>
        <v>0.15</v>
      </c>
      <c r="P4068" s="4" t="str">
        <f>IF(Table2[[#This Row],[Discount%]]=0,"No Discount",
IF(Table2[[#This Row],[Discount%]]&lt;=0.1,"Medium Discount",
IF(Table2[[#This Row],[Discount%]]&lt;=0.2,"High Discount")))</f>
        <v>High Discount</v>
      </c>
      <c r="Q4068" s="9">
        <f>(Table2[Unit_Price]*Table2[Quantity])*(Table2[Discount]/100)</f>
        <v>10249.799999999999</v>
      </c>
      <c r="R4068" s="10">
        <v>58082.2</v>
      </c>
      <c r="S4068" s="10">
        <v>8013.51</v>
      </c>
      <c r="T4068" s="4">
        <f>Table2[Profit]/Table2[Sales]</f>
        <v>0.13796843094786357</v>
      </c>
      <c r="U4068" t="s">
        <v>83</v>
      </c>
    </row>
    <row r="4069" spans="1:21" x14ac:dyDescent="0.35">
      <c r="A4069">
        <v>14339</v>
      </c>
      <c r="B4069" s="1">
        <v>45342</v>
      </c>
      <c r="C4069" s="2">
        <f>YEAR(Table2[Order Date])</f>
        <v>2024</v>
      </c>
      <c r="D4069" s="2" t="str">
        <f>TEXT(Table2[Order Date],"mmm")</f>
        <v>Feb</v>
      </c>
      <c r="E4069" t="s">
        <v>7785</v>
      </c>
      <c r="F4069" t="s">
        <v>40</v>
      </c>
      <c r="G4069" t="s">
        <v>110</v>
      </c>
      <c r="H4069" t="str">
        <f>VLOOKUP(Table2[[#This Row],[City]], Table46[], 2, FALSE)</f>
        <v>Gujarat</v>
      </c>
      <c r="I4069" t="s">
        <v>42</v>
      </c>
      <c r="J4069" t="s">
        <v>446</v>
      </c>
      <c r="K4069" t="s">
        <v>7786</v>
      </c>
      <c r="L4069" s="2">
        <v>3</v>
      </c>
      <c r="M4069" s="11">
        <v>2881</v>
      </c>
      <c r="N4069" s="6">
        <v>15</v>
      </c>
      <c r="O4069" s="4">
        <f>Table2[[#This Row],[Discount]]/100</f>
        <v>0.15</v>
      </c>
      <c r="P4069" s="4" t="str">
        <f>IF(Table2[[#This Row],[Discount%]]=0,"No Discount",
IF(Table2[[#This Row],[Discount%]]&lt;=0.1,"Medium Discount",
IF(Table2[[#This Row],[Discount%]]&lt;=0.2,"High Discount")))</f>
        <v>High Discount</v>
      </c>
      <c r="Q4069" s="9">
        <f>(Table2[Unit_Price]*Table2[Quantity])*(Table2[Discount]/100)</f>
        <v>1296.45</v>
      </c>
      <c r="R4069" s="10">
        <v>7346.55</v>
      </c>
      <c r="S4069" s="10">
        <v>1261.95</v>
      </c>
      <c r="T4069" s="4">
        <f>Table2[Profit]/Table2[Sales]</f>
        <v>0.17177450640096373</v>
      </c>
      <c r="U4069" t="s">
        <v>72</v>
      </c>
    </row>
    <row r="4070" spans="1:21" x14ac:dyDescent="0.35">
      <c r="A4070">
        <v>14340</v>
      </c>
      <c r="B4070" s="1">
        <v>45917</v>
      </c>
      <c r="C4070" s="2">
        <f>YEAR(Table2[Order Date])</f>
        <v>2025</v>
      </c>
      <c r="D4070" s="2" t="str">
        <f>TEXT(Table2[Order Date],"mmm")</f>
        <v>Sep</v>
      </c>
      <c r="E4070" t="s">
        <v>7787</v>
      </c>
      <c r="F4070" t="s">
        <v>15</v>
      </c>
      <c r="G4070" t="s">
        <v>68</v>
      </c>
      <c r="H4070" t="str">
        <f>VLOOKUP(Table2[[#This Row],[City]], Table46[], 2, FALSE)</f>
        <v>Telangana</v>
      </c>
      <c r="I4070" t="s">
        <v>96</v>
      </c>
      <c r="J4070" t="s">
        <v>183</v>
      </c>
      <c r="K4070" t="s">
        <v>5149</v>
      </c>
      <c r="L4070" s="2">
        <v>3</v>
      </c>
      <c r="M4070" s="11">
        <v>38614</v>
      </c>
      <c r="N4070" s="6">
        <v>5</v>
      </c>
      <c r="O4070" s="4">
        <f>Table2[[#This Row],[Discount]]/100</f>
        <v>0.05</v>
      </c>
      <c r="P4070" s="4" t="str">
        <f>IF(Table2[[#This Row],[Discount%]]=0,"No Discount",
IF(Table2[[#This Row],[Discount%]]&lt;=0.1,"Medium Discount",
IF(Table2[[#This Row],[Discount%]]&lt;=0.2,"High Discount")))</f>
        <v>Medium Discount</v>
      </c>
      <c r="Q4070" s="9">
        <f>(Table2[Unit_Price]*Table2[Quantity])*(Table2[Discount]/100)</f>
        <v>5792.1</v>
      </c>
      <c r="R4070" s="10">
        <v>110049.9</v>
      </c>
      <c r="S4070" s="10">
        <v>21137.29</v>
      </c>
      <c r="T4070" s="4">
        <f>Table2[Profit]/Table2[Sales]</f>
        <v>0.1920700518582934</v>
      </c>
      <c r="U4070" t="s">
        <v>20</v>
      </c>
    </row>
    <row r="4071" spans="1:21" x14ac:dyDescent="0.35">
      <c r="A4071">
        <v>14341</v>
      </c>
      <c r="B4071" s="1">
        <v>45721</v>
      </c>
      <c r="C4071" s="2">
        <f>YEAR(Table2[Order Date])</f>
        <v>2025</v>
      </c>
      <c r="D4071" s="2" t="str">
        <f>TEXT(Table2[Order Date],"mmm")</f>
        <v>Mar</v>
      </c>
      <c r="E4071" t="s">
        <v>7788</v>
      </c>
      <c r="F4071" t="s">
        <v>40</v>
      </c>
      <c r="G4071" t="s">
        <v>50</v>
      </c>
      <c r="H4071" t="str">
        <f>VLOOKUP(Table2[[#This Row],[City]], Table46[], 2, FALSE)</f>
        <v>Maharashtra</v>
      </c>
      <c r="I4071" t="s">
        <v>69</v>
      </c>
      <c r="J4071" t="s">
        <v>115</v>
      </c>
      <c r="K4071" t="s">
        <v>7789</v>
      </c>
      <c r="L4071" s="2">
        <v>4</v>
      </c>
      <c r="M4071" s="11">
        <v>69706</v>
      </c>
      <c r="N4071" s="6">
        <v>15</v>
      </c>
      <c r="O4071" s="4">
        <f>Table2[[#This Row],[Discount]]/100</f>
        <v>0.15</v>
      </c>
      <c r="P4071" s="4" t="str">
        <f>IF(Table2[[#This Row],[Discount%]]=0,"No Discount",
IF(Table2[[#This Row],[Discount%]]&lt;=0.1,"Medium Discount",
IF(Table2[[#This Row],[Discount%]]&lt;=0.2,"High Discount")))</f>
        <v>High Discount</v>
      </c>
      <c r="Q4071" s="9">
        <f>(Table2[Unit_Price]*Table2[Quantity])*(Table2[Discount]/100)</f>
        <v>41823.599999999999</v>
      </c>
      <c r="R4071" s="10">
        <v>237000.4</v>
      </c>
      <c r="S4071" s="10">
        <v>52874.6</v>
      </c>
      <c r="T4071" s="4">
        <f>Table2[Profit]/Table2[Sales]</f>
        <v>0.22309920152033499</v>
      </c>
      <c r="U4071" t="s">
        <v>20</v>
      </c>
    </row>
    <row r="4072" spans="1:21" x14ac:dyDescent="0.35">
      <c r="A4072">
        <v>14342</v>
      </c>
      <c r="B4072" s="1">
        <v>45734</v>
      </c>
      <c r="C4072" s="2">
        <f>YEAR(Table2[Order Date])</f>
        <v>2025</v>
      </c>
      <c r="D4072" s="2" t="str">
        <f>TEXT(Table2[Order Date],"mmm")</f>
        <v>Mar</v>
      </c>
      <c r="E4072" t="s">
        <v>7790</v>
      </c>
      <c r="F4072" t="s">
        <v>15</v>
      </c>
      <c r="G4072" t="s">
        <v>68</v>
      </c>
      <c r="H4072" t="str">
        <f>VLOOKUP(Table2[[#This Row],[City]], Table46[], 2, FALSE)</f>
        <v>Telangana</v>
      </c>
      <c r="I4072" t="s">
        <v>46</v>
      </c>
      <c r="J4072" t="s">
        <v>201</v>
      </c>
      <c r="K4072" t="s">
        <v>7123</v>
      </c>
      <c r="L4072" s="2">
        <v>1</v>
      </c>
      <c r="M4072" s="11">
        <v>3195</v>
      </c>
      <c r="N4072" s="6">
        <v>15</v>
      </c>
      <c r="O4072" s="4">
        <f>Table2[[#This Row],[Discount]]/100</f>
        <v>0.15</v>
      </c>
      <c r="P4072" s="4" t="str">
        <f>IF(Table2[[#This Row],[Discount%]]=0,"No Discount",
IF(Table2[[#This Row],[Discount%]]&lt;=0.1,"Medium Discount",
IF(Table2[[#This Row],[Discount%]]&lt;=0.2,"High Discount")))</f>
        <v>High Discount</v>
      </c>
      <c r="Q4072" s="9">
        <f>(Table2[Unit_Price]*Table2[Quantity])*(Table2[Discount]/100)</f>
        <v>479.25</v>
      </c>
      <c r="R4072" s="10">
        <v>2715.75</v>
      </c>
      <c r="S4072" s="10">
        <v>232.76</v>
      </c>
      <c r="T4072" s="4">
        <f>Table2[Profit]/Table2[Sales]</f>
        <v>8.5707447298168093E-2</v>
      </c>
      <c r="U4072" t="s">
        <v>20</v>
      </c>
    </row>
    <row r="4073" spans="1:21" x14ac:dyDescent="0.35">
      <c r="A4073">
        <v>14343</v>
      </c>
      <c r="B4073" s="1">
        <v>45503</v>
      </c>
      <c r="C4073" s="2">
        <f>YEAR(Table2[Order Date])</f>
        <v>2024</v>
      </c>
      <c r="D4073" s="2" t="str">
        <f>TEXT(Table2[Order Date],"mmm")</f>
        <v>Jul</v>
      </c>
      <c r="E4073" t="s">
        <v>7791</v>
      </c>
      <c r="F4073" t="s">
        <v>28</v>
      </c>
      <c r="G4073" t="s">
        <v>144</v>
      </c>
      <c r="H4073" t="str">
        <f>VLOOKUP(Table2[[#This Row],[City]], Table46[], 2, FALSE)</f>
        <v>Assam</v>
      </c>
      <c r="I4073" t="s">
        <v>30</v>
      </c>
      <c r="J4073" t="s">
        <v>227</v>
      </c>
      <c r="K4073" t="s">
        <v>7792</v>
      </c>
      <c r="L4073" s="2">
        <v>2</v>
      </c>
      <c r="M4073" s="11">
        <v>50294</v>
      </c>
      <c r="N4073" s="6">
        <v>10</v>
      </c>
      <c r="O4073" s="4">
        <f>Table2[[#This Row],[Discount]]/100</f>
        <v>0.1</v>
      </c>
      <c r="P4073" s="4" t="str">
        <f>IF(Table2[[#This Row],[Discount%]]=0,"No Discount",
IF(Table2[[#This Row],[Discount%]]&lt;=0.1,"Medium Discount",
IF(Table2[[#This Row],[Discount%]]&lt;=0.2,"High Discount")))</f>
        <v>Medium Discount</v>
      </c>
      <c r="Q4073" s="9">
        <f>(Table2[Unit_Price]*Table2[Quantity])*(Table2[Discount]/100)</f>
        <v>10058.800000000001</v>
      </c>
      <c r="R4073" s="10">
        <v>90529.2</v>
      </c>
      <c r="S4073" s="10">
        <v>18550.78</v>
      </c>
      <c r="T4073" s="4">
        <f>Table2[Profit]/Table2[Sales]</f>
        <v>0.20491487829341251</v>
      </c>
      <c r="U4073" t="s">
        <v>33</v>
      </c>
    </row>
    <row r="4074" spans="1:21" x14ac:dyDescent="0.35">
      <c r="A4074">
        <v>14344</v>
      </c>
      <c r="B4074" s="1">
        <v>45410</v>
      </c>
      <c r="C4074" s="2">
        <f>YEAR(Table2[Order Date])</f>
        <v>2024</v>
      </c>
      <c r="D4074" s="2" t="str">
        <f>TEXT(Table2[Order Date],"mmm")</f>
        <v>Apr</v>
      </c>
      <c r="E4074" t="s">
        <v>7793</v>
      </c>
      <c r="F4074" t="s">
        <v>15</v>
      </c>
      <c r="G4074" t="s">
        <v>174</v>
      </c>
      <c r="H4074" t="str">
        <f>VLOOKUP(Table2[[#This Row],[City]], Table46[], 2, FALSE)</f>
        <v>Tamil Nadu</v>
      </c>
      <c r="I4074" t="s">
        <v>75</v>
      </c>
      <c r="J4074" t="s">
        <v>76</v>
      </c>
      <c r="K4074" t="s">
        <v>1937</v>
      </c>
      <c r="L4074" s="2">
        <v>5</v>
      </c>
      <c r="M4074" s="11">
        <v>72455</v>
      </c>
      <c r="N4074" s="6">
        <v>15</v>
      </c>
      <c r="O4074" s="4">
        <f>Table2[[#This Row],[Discount]]/100</f>
        <v>0.15</v>
      </c>
      <c r="P4074" s="4" t="str">
        <f>IF(Table2[[#This Row],[Discount%]]=0,"No Discount",
IF(Table2[[#This Row],[Discount%]]&lt;=0.1,"Medium Discount",
IF(Table2[[#This Row],[Discount%]]&lt;=0.2,"High Discount")))</f>
        <v>High Discount</v>
      </c>
      <c r="Q4074" s="9">
        <f>(Table2[Unit_Price]*Table2[Quantity])*(Table2[Discount]/100)</f>
        <v>54341.25</v>
      </c>
      <c r="R4074" s="10">
        <v>307933.75</v>
      </c>
      <c r="S4074" s="10">
        <v>29043.49</v>
      </c>
      <c r="T4074" s="4">
        <f>Table2[Profit]/Table2[Sales]</f>
        <v>9.4317332867865256E-2</v>
      </c>
      <c r="U4074" t="s">
        <v>83</v>
      </c>
    </row>
    <row r="4075" spans="1:21" x14ac:dyDescent="0.35">
      <c r="A4075">
        <v>14345</v>
      </c>
      <c r="B4075" s="1">
        <v>45758</v>
      </c>
      <c r="C4075" s="2">
        <f>YEAR(Table2[Order Date])</f>
        <v>2025</v>
      </c>
      <c r="D4075" s="2" t="str">
        <f>TEXT(Table2[Order Date],"mmm")</f>
        <v>Apr</v>
      </c>
      <c r="E4075" t="s">
        <v>7794</v>
      </c>
      <c r="F4075" t="s">
        <v>15</v>
      </c>
      <c r="G4075" t="s">
        <v>147</v>
      </c>
      <c r="H4075" t="str">
        <f>VLOOKUP(Table2[[#This Row],[City]], Table46[], 2, FALSE)</f>
        <v>Kerala</v>
      </c>
      <c r="I4075" t="s">
        <v>30</v>
      </c>
      <c r="J4075" t="s">
        <v>322</v>
      </c>
      <c r="K4075" t="s">
        <v>672</v>
      </c>
      <c r="L4075" s="2">
        <v>5</v>
      </c>
      <c r="M4075" s="11">
        <v>48552</v>
      </c>
      <c r="N4075" s="6">
        <v>15</v>
      </c>
      <c r="O4075" s="4">
        <f>Table2[[#This Row],[Discount]]/100</f>
        <v>0.15</v>
      </c>
      <c r="P4075" s="4" t="str">
        <f>IF(Table2[[#This Row],[Discount%]]=0,"No Discount",
IF(Table2[[#This Row],[Discount%]]&lt;=0.1,"Medium Discount",
IF(Table2[[#This Row],[Discount%]]&lt;=0.2,"High Discount")))</f>
        <v>High Discount</v>
      </c>
      <c r="Q4075" s="9">
        <f>(Table2[Unit_Price]*Table2[Quantity])*(Table2[Discount]/100)</f>
        <v>36414</v>
      </c>
      <c r="R4075" s="10">
        <v>206346</v>
      </c>
      <c r="S4075" s="10">
        <v>27708.9</v>
      </c>
      <c r="T4075" s="4">
        <f>Table2[Profit]/Table2[Sales]</f>
        <v>0.13428367886947168</v>
      </c>
      <c r="U4075" t="s">
        <v>83</v>
      </c>
    </row>
    <row r="4076" spans="1:21" x14ac:dyDescent="0.35">
      <c r="A4076">
        <v>14346</v>
      </c>
      <c r="B4076" s="1">
        <v>45680</v>
      </c>
      <c r="C4076" s="2">
        <f>YEAR(Table2[Order Date])</f>
        <v>2025</v>
      </c>
      <c r="D4076" s="2" t="str">
        <f>TEXT(Table2[Order Date],"mmm")</f>
        <v>Jan</v>
      </c>
      <c r="E4076" t="s">
        <v>7795</v>
      </c>
      <c r="F4076" t="s">
        <v>15</v>
      </c>
      <c r="G4076" t="s">
        <v>147</v>
      </c>
      <c r="H4076" t="str">
        <f>VLOOKUP(Table2[[#This Row],[City]], Table46[], 2, FALSE)</f>
        <v>Kerala</v>
      </c>
      <c r="I4076" t="s">
        <v>96</v>
      </c>
      <c r="J4076" t="s">
        <v>183</v>
      </c>
      <c r="K4076" t="s">
        <v>2910</v>
      </c>
      <c r="L4076" s="2">
        <v>2</v>
      </c>
      <c r="M4076" s="11">
        <v>7367</v>
      </c>
      <c r="N4076" s="6">
        <v>0</v>
      </c>
      <c r="O4076" s="4">
        <f>Table2[[#This Row],[Discount]]/100</f>
        <v>0</v>
      </c>
      <c r="P4076" s="4" t="str">
        <f>IF(Table2[[#This Row],[Discount%]]=0,"No Discount",
IF(Table2[[#This Row],[Discount%]]&lt;=0.1,"Medium Discount",
IF(Table2[[#This Row],[Discount%]]&lt;=0.2,"High Discount")))</f>
        <v>No Discount</v>
      </c>
      <c r="Q4076" s="9">
        <f>(Table2[Unit_Price]*Table2[Quantity])*(Table2[Discount]/100)</f>
        <v>0</v>
      </c>
      <c r="R4076" s="10">
        <v>14734</v>
      </c>
      <c r="S4076" s="10">
        <v>3181.88</v>
      </c>
      <c r="T4076" s="4">
        <f>Table2[Profit]/Table2[Sales]</f>
        <v>0.21595493416587486</v>
      </c>
      <c r="U4076" t="s">
        <v>72</v>
      </c>
    </row>
    <row r="4077" spans="1:21" x14ac:dyDescent="0.35">
      <c r="A4077">
        <v>14347</v>
      </c>
      <c r="B4077" s="1">
        <v>45299</v>
      </c>
      <c r="C4077" s="2">
        <f>YEAR(Table2[Order Date])</f>
        <v>2024</v>
      </c>
      <c r="D4077" s="2" t="str">
        <f>TEXT(Table2[Order Date],"mmm")</f>
        <v>Jan</v>
      </c>
      <c r="E4077" t="s">
        <v>7796</v>
      </c>
      <c r="F4077" t="s">
        <v>40</v>
      </c>
      <c r="G4077" t="s">
        <v>110</v>
      </c>
      <c r="H4077" t="str">
        <f>VLOOKUP(Table2[[#This Row],[City]], Table46[], 2, FALSE)</f>
        <v>Gujarat</v>
      </c>
      <c r="I4077" t="s">
        <v>42</v>
      </c>
      <c r="J4077" t="s">
        <v>51</v>
      </c>
      <c r="K4077" t="s">
        <v>7797</v>
      </c>
      <c r="L4077" s="2">
        <v>1</v>
      </c>
      <c r="M4077" s="11">
        <v>15038</v>
      </c>
      <c r="N4077" s="6">
        <v>20</v>
      </c>
      <c r="O4077" s="4">
        <f>Table2[[#This Row],[Discount]]/100</f>
        <v>0.2</v>
      </c>
      <c r="P4077" s="4" t="str">
        <f>IF(Table2[[#This Row],[Discount%]]=0,"No Discount",
IF(Table2[[#This Row],[Discount%]]&lt;=0.1,"Medium Discount",
IF(Table2[[#This Row],[Discount%]]&lt;=0.2,"High Discount")))</f>
        <v>High Discount</v>
      </c>
      <c r="Q4077" s="9">
        <f>(Table2[Unit_Price]*Table2[Quantity])*(Table2[Discount]/100)</f>
        <v>3007.6000000000004</v>
      </c>
      <c r="R4077" s="10">
        <v>12030.4</v>
      </c>
      <c r="S4077" s="10">
        <v>2409.33</v>
      </c>
      <c r="T4077" s="4">
        <f>Table2[Profit]/Table2[Sales]</f>
        <v>0.20027014895597819</v>
      </c>
      <c r="U4077" t="s">
        <v>38</v>
      </c>
    </row>
    <row r="4078" spans="1:21" x14ac:dyDescent="0.35">
      <c r="A4078">
        <v>14348</v>
      </c>
      <c r="B4078" s="1">
        <v>45645</v>
      </c>
      <c r="C4078" s="2">
        <f>YEAR(Table2[Order Date])</f>
        <v>2024</v>
      </c>
      <c r="D4078" s="2" t="str">
        <f>TEXT(Table2[Order Date],"mmm")</f>
        <v>Dec</v>
      </c>
      <c r="E4078" t="s">
        <v>7798</v>
      </c>
      <c r="F4078" t="s">
        <v>22</v>
      </c>
      <c r="G4078" t="s">
        <v>54</v>
      </c>
      <c r="H4078" t="str">
        <f>VLOOKUP(Table2[[#This Row],[City]], Table46[], 2, FALSE)</f>
        <v>Uttar Pradesh</v>
      </c>
      <c r="I4078" t="s">
        <v>46</v>
      </c>
      <c r="J4078" t="s">
        <v>209</v>
      </c>
      <c r="K4078" t="s">
        <v>3943</v>
      </c>
      <c r="L4078" s="2">
        <v>2</v>
      </c>
      <c r="M4078" s="11">
        <v>2428</v>
      </c>
      <c r="N4078" s="6">
        <v>20</v>
      </c>
      <c r="O4078" s="4">
        <f>Table2[[#This Row],[Discount]]/100</f>
        <v>0.2</v>
      </c>
      <c r="P4078" s="4" t="str">
        <f>IF(Table2[[#This Row],[Discount%]]=0,"No Discount",
IF(Table2[[#This Row],[Discount%]]&lt;=0.1,"Medium Discount",
IF(Table2[[#This Row],[Discount%]]&lt;=0.2,"High Discount")))</f>
        <v>High Discount</v>
      </c>
      <c r="Q4078" s="9">
        <f>(Table2[Unit_Price]*Table2[Quantity])*(Table2[Discount]/100)</f>
        <v>971.2</v>
      </c>
      <c r="R4078" s="10">
        <v>3884.8</v>
      </c>
      <c r="S4078" s="10">
        <v>607.5</v>
      </c>
      <c r="T4078" s="4">
        <f>Table2[Profit]/Table2[Sales]</f>
        <v>0.15637870675453047</v>
      </c>
      <c r="U4078" t="s">
        <v>83</v>
      </c>
    </row>
    <row r="4079" spans="1:21" x14ac:dyDescent="0.35">
      <c r="A4079">
        <v>14349</v>
      </c>
      <c r="B4079" s="1">
        <v>45442</v>
      </c>
      <c r="C4079" s="2">
        <f>YEAR(Table2[Order Date])</f>
        <v>2024</v>
      </c>
      <c r="D4079" s="2" t="str">
        <f>TEXT(Table2[Order Date],"mmm")</f>
        <v>May</v>
      </c>
      <c r="E4079" t="s">
        <v>7799</v>
      </c>
      <c r="F4079" t="s">
        <v>22</v>
      </c>
      <c r="G4079" t="s">
        <v>58</v>
      </c>
      <c r="H4079" t="str">
        <f>VLOOKUP(Table2[[#This Row],[City]], Table46[], 2, FALSE)</f>
        <v>Rajashtan</v>
      </c>
      <c r="I4079" t="s">
        <v>24</v>
      </c>
      <c r="J4079" t="s">
        <v>133</v>
      </c>
      <c r="K4079" t="s">
        <v>7800</v>
      </c>
      <c r="L4079" s="2">
        <v>5</v>
      </c>
      <c r="M4079" s="11">
        <v>53396</v>
      </c>
      <c r="N4079" s="6">
        <v>15</v>
      </c>
      <c r="O4079" s="4">
        <f>Table2[[#This Row],[Discount]]/100</f>
        <v>0.15</v>
      </c>
      <c r="P4079" s="4" t="str">
        <f>IF(Table2[[#This Row],[Discount%]]=0,"No Discount",
IF(Table2[[#This Row],[Discount%]]&lt;=0.1,"Medium Discount",
IF(Table2[[#This Row],[Discount%]]&lt;=0.2,"High Discount")))</f>
        <v>High Discount</v>
      </c>
      <c r="Q4079" s="9">
        <f>(Table2[Unit_Price]*Table2[Quantity])*(Table2[Discount]/100)</f>
        <v>40047</v>
      </c>
      <c r="R4079" s="10">
        <v>226933</v>
      </c>
      <c r="S4079" s="10">
        <v>29138.95</v>
      </c>
      <c r="T4079" s="4">
        <f>Table2[Profit]/Table2[Sales]</f>
        <v>0.12840331727866816</v>
      </c>
      <c r="U4079" t="s">
        <v>38</v>
      </c>
    </row>
    <row r="4080" spans="1:21" x14ac:dyDescent="0.35">
      <c r="A4080">
        <v>14350</v>
      </c>
      <c r="B4080" s="1">
        <v>45547</v>
      </c>
      <c r="C4080" s="2">
        <f>YEAR(Table2[Order Date])</f>
        <v>2024</v>
      </c>
      <c r="D4080" s="2" t="str">
        <f>TEXT(Table2[Order Date],"mmm")</f>
        <v>Sep</v>
      </c>
      <c r="E4080" t="s">
        <v>7801</v>
      </c>
      <c r="F4080" t="s">
        <v>40</v>
      </c>
      <c r="G4080" t="s">
        <v>103</v>
      </c>
      <c r="H4080" t="str">
        <f>VLOOKUP(Table2[[#This Row],[City]], Table46[], 2, FALSE)</f>
        <v>Gujarat</v>
      </c>
      <c r="I4080" t="s">
        <v>75</v>
      </c>
      <c r="J4080" t="s">
        <v>76</v>
      </c>
      <c r="K4080" t="s">
        <v>7802</v>
      </c>
      <c r="L4080" s="2">
        <v>1</v>
      </c>
      <c r="M4080" s="11">
        <v>49929</v>
      </c>
      <c r="N4080" s="6">
        <v>15</v>
      </c>
      <c r="O4080" s="4">
        <f>Table2[[#This Row],[Discount]]/100</f>
        <v>0.15</v>
      </c>
      <c r="P4080" s="4" t="str">
        <f>IF(Table2[[#This Row],[Discount%]]=0,"No Discount",
IF(Table2[[#This Row],[Discount%]]&lt;=0.1,"Medium Discount",
IF(Table2[[#This Row],[Discount%]]&lt;=0.2,"High Discount")))</f>
        <v>High Discount</v>
      </c>
      <c r="Q4080" s="9">
        <f>(Table2[Unit_Price]*Table2[Quantity])*(Table2[Discount]/100)</f>
        <v>7489.3499999999995</v>
      </c>
      <c r="R4080" s="10">
        <v>42439.65</v>
      </c>
      <c r="S4080" s="10">
        <v>7282.38</v>
      </c>
      <c r="T4080" s="4">
        <f>Table2[Profit]/Table2[Sales]</f>
        <v>0.17159378081581728</v>
      </c>
      <c r="U4080" t="s">
        <v>38</v>
      </c>
    </row>
    <row r="4081" spans="1:21" x14ac:dyDescent="0.35">
      <c r="A4081">
        <v>14351</v>
      </c>
      <c r="B4081" s="1">
        <v>45579</v>
      </c>
      <c r="C4081" s="2">
        <f>YEAR(Table2[Order Date])</f>
        <v>2024</v>
      </c>
      <c r="D4081" s="2" t="str">
        <f>TEXT(Table2[Order Date],"mmm")</f>
        <v>Oct</v>
      </c>
      <c r="E4081" t="s">
        <v>7803</v>
      </c>
      <c r="F4081" t="s">
        <v>28</v>
      </c>
      <c r="G4081" t="s">
        <v>35</v>
      </c>
      <c r="H4081" t="str">
        <f>VLOOKUP(Table2[[#This Row],[City]], Table46[], 2, FALSE)</f>
        <v>West Bengal</v>
      </c>
      <c r="I4081" t="s">
        <v>75</v>
      </c>
      <c r="J4081" t="s">
        <v>76</v>
      </c>
      <c r="K4081" t="s">
        <v>7804</v>
      </c>
      <c r="L4081" s="2">
        <v>5</v>
      </c>
      <c r="M4081" s="11">
        <v>3871</v>
      </c>
      <c r="N4081" s="6">
        <v>10</v>
      </c>
      <c r="O4081" s="4">
        <f>Table2[[#This Row],[Discount]]/100</f>
        <v>0.1</v>
      </c>
      <c r="P4081" s="4" t="str">
        <f>IF(Table2[[#This Row],[Discount%]]=0,"No Discount",
IF(Table2[[#This Row],[Discount%]]&lt;=0.1,"Medium Discount",
IF(Table2[[#This Row],[Discount%]]&lt;=0.2,"High Discount")))</f>
        <v>Medium Discount</v>
      </c>
      <c r="Q4081" s="9">
        <f>(Table2[Unit_Price]*Table2[Quantity])*(Table2[Discount]/100)</f>
        <v>1935.5</v>
      </c>
      <c r="R4081" s="10">
        <v>17419.5</v>
      </c>
      <c r="S4081" s="10">
        <v>1304.3699999999999</v>
      </c>
      <c r="T4081" s="4">
        <f>Table2[Profit]/Table2[Sales]</f>
        <v>7.4879876001033324E-2</v>
      </c>
      <c r="U4081" t="s">
        <v>33</v>
      </c>
    </row>
    <row r="4082" spans="1:21" x14ac:dyDescent="0.35">
      <c r="A4082">
        <v>14352</v>
      </c>
      <c r="B4082" s="1">
        <v>45591</v>
      </c>
      <c r="C4082" s="2">
        <f>YEAR(Table2[Order Date])</f>
        <v>2024</v>
      </c>
      <c r="D4082" s="2" t="str">
        <f>TEXT(Table2[Order Date],"mmm")</f>
        <v>Oct</v>
      </c>
      <c r="E4082" t="s">
        <v>7805</v>
      </c>
      <c r="F4082" t="s">
        <v>15</v>
      </c>
      <c r="G4082" t="s">
        <v>16</v>
      </c>
      <c r="H4082" t="str">
        <f>VLOOKUP(Table2[[#This Row],[City]], Table46[], 2, FALSE)</f>
        <v>Karnataka</v>
      </c>
      <c r="I4082" t="s">
        <v>30</v>
      </c>
      <c r="J4082" t="s">
        <v>31</v>
      </c>
      <c r="K4082" t="s">
        <v>6887</v>
      </c>
      <c r="L4082" s="2">
        <v>5</v>
      </c>
      <c r="M4082" s="11">
        <v>43047</v>
      </c>
      <c r="N4082" s="6">
        <v>0</v>
      </c>
      <c r="O4082" s="4">
        <f>Table2[[#This Row],[Discount]]/100</f>
        <v>0</v>
      </c>
      <c r="P4082" s="4" t="str">
        <f>IF(Table2[[#This Row],[Discount%]]=0,"No Discount",
IF(Table2[[#This Row],[Discount%]]&lt;=0.1,"Medium Discount",
IF(Table2[[#This Row],[Discount%]]&lt;=0.2,"High Discount")))</f>
        <v>No Discount</v>
      </c>
      <c r="Q4082" s="9">
        <f>(Table2[Unit_Price]*Table2[Quantity])*(Table2[Discount]/100)</f>
        <v>0</v>
      </c>
      <c r="R4082" s="10">
        <v>215235</v>
      </c>
      <c r="S4082" s="10">
        <v>52434.28</v>
      </c>
      <c r="T4082" s="4">
        <f>Table2[Profit]/Table2[Sales]</f>
        <v>0.24361409622041025</v>
      </c>
      <c r="U4082" t="s">
        <v>83</v>
      </c>
    </row>
    <row r="4083" spans="1:21" x14ac:dyDescent="0.35">
      <c r="A4083">
        <v>14353</v>
      </c>
      <c r="B4083" s="1">
        <v>45919</v>
      </c>
      <c r="C4083" s="2">
        <f>YEAR(Table2[Order Date])</f>
        <v>2025</v>
      </c>
      <c r="D4083" s="2" t="str">
        <f>TEXT(Table2[Order Date],"mmm")</f>
        <v>Sep</v>
      </c>
      <c r="E4083" t="s">
        <v>7806</v>
      </c>
      <c r="F4083" t="s">
        <v>28</v>
      </c>
      <c r="G4083" t="s">
        <v>114</v>
      </c>
      <c r="H4083" t="str">
        <f>VLOOKUP(Table2[[#This Row],[City]], Table46[], 2, FALSE)</f>
        <v>Jharkhand</v>
      </c>
      <c r="I4083" t="s">
        <v>42</v>
      </c>
      <c r="J4083" t="s">
        <v>43</v>
      </c>
      <c r="K4083" t="s">
        <v>1667</v>
      </c>
      <c r="L4083" s="2">
        <v>3</v>
      </c>
      <c r="M4083" s="11">
        <v>9399</v>
      </c>
      <c r="N4083" s="6">
        <v>0</v>
      </c>
      <c r="O4083" s="4">
        <f>Table2[[#This Row],[Discount]]/100</f>
        <v>0</v>
      </c>
      <c r="P4083" s="4" t="str">
        <f>IF(Table2[[#This Row],[Discount%]]=0,"No Discount",
IF(Table2[[#This Row],[Discount%]]&lt;=0.1,"Medium Discount",
IF(Table2[[#This Row],[Discount%]]&lt;=0.2,"High Discount")))</f>
        <v>No Discount</v>
      </c>
      <c r="Q4083" s="9">
        <f>(Table2[Unit_Price]*Table2[Quantity])*(Table2[Discount]/100)</f>
        <v>0</v>
      </c>
      <c r="R4083" s="10">
        <v>28197</v>
      </c>
      <c r="S4083" s="10">
        <v>1498.62</v>
      </c>
      <c r="T4083" s="4">
        <f>Table2[Profit]/Table2[Sales]</f>
        <v>5.3148207256091068E-2</v>
      </c>
      <c r="U4083" t="s">
        <v>20</v>
      </c>
    </row>
    <row r="4084" spans="1:21" x14ac:dyDescent="0.35">
      <c r="A4084">
        <v>14354</v>
      </c>
      <c r="B4084" s="1">
        <v>45458</v>
      </c>
      <c r="C4084" s="2">
        <f>YEAR(Table2[Order Date])</f>
        <v>2024</v>
      </c>
      <c r="D4084" s="2" t="str">
        <f>TEXT(Table2[Order Date],"mmm")</f>
        <v>Jun</v>
      </c>
      <c r="E4084" t="s">
        <v>7807</v>
      </c>
      <c r="F4084" t="s">
        <v>28</v>
      </c>
      <c r="G4084" t="s">
        <v>114</v>
      </c>
      <c r="H4084" t="str">
        <f>VLOOKUP(Table2[[#This Row],[City]], Table46[], 2, FALSE)</f>
        <v>Jharkhand</v>
      </c>
      <c r="I4084" t="s">
        <v>86</v>
      </c>
      <c r="J4084" t="s">
        <v>171</v>
      </c>
      <c r="K4084" t="s">
        <v>7808</v>
      </c>
      <c r="L4084" s="2">
        <v>5</v>
      </c>
      <c r="M4084" s="11">
        <v>75566</v>
      </c>
      <c r="N4084" s="6">
        <v>5</v>
      </c>
      <c r="O4084" s="4">
        <f>Table2[[#This Row],[Discount]]/100</f>
        <v>0.05</v>
      </c>
      <c r="P4084" s="4" t="str">
        <f>IF(Table2[[#This Row],[Discount%]]=0,"No Discount",
IF(Table2[[#This Row],[Discount%]]&lt;=0.1,"Medium Discount",
IF(Table2[[#This Row],[Discount%]]&lt;=0.2,"High Discount")))</f>
        <v>Medium Discount</v>
      </c>
      <c r="Q4084" s="9">
        <f>(Table2[Unit_Price]*Table2[Quantity])*(Table2[Discount]/100)</f>
        <v>18891.5</v>
      </c>
      <c r="R4084" s="10">
        <v>358938.5</v>
      </c>
      <c r="S4084" s="10">
        <v>76355.62</v>
      </c>
      <c r="T4084" s="4">
        <f>Table2[Profit]/Table2[Sales]</f>
        <v>0.21272619125560505</v>
      </c>
      <c r="U4084" t="s">
        <v>33</v>
      </c>
    </row>
    <row r="4085" spans="1:21" x14ac:dyDescent="0.35">
      <c r="A4085">
        <v>14355</v>
      </c>
      <c r="B4085" s="1">
        <v>45539</v>
      </c>
      <c r="C4085" s="2">
        <f>YEAR(Table2[Order Date])</f>
        <v>2024</v>
      </c>
      <c r="D4085" s="2" t="str">
        <f>TEXT(Table2[Order Date],"mmm")</f>
        <v>Sep</v>
      </c>
      <c r="E4085" t="s">
        <v>7809</v>
      </c>
      <c r="F4085" t="s">
        <v>22</v>
      </c>
      <c r="G4085" t="s">
        <v>74</v>
      </c>
      <c r="H4085" t="str">
        <f>VLOOKUP(Table2[[#This Row],[City]], Table46[], 2, FALSE)</f>
        <v>Chandigarh</v>
      </c>
      <c r="I4085" t="s">
        <v>129</v>
      </c>
      <c r="J4085" t="s">
        <v>130</v>
      </c>
      <c r="K4085" t="s">
        <v>7810</v>
      </c>
      <c r="L4085" s="2">
        <v>4</v>
      </c>
      <c r="M4085" s="11">
        <v>71329</v>
      </c>
      <c r="N4085" s="6">
        <v>0</v>
      </c>
      <c r="O4085" s="4">
        <f>Table2[[#This Row],[Discount]]/100</f>
        <v>0</v>
      </c>
      <c r="P4085" s="4" t="str">
        <f>IF(Table2[[#This Row],[Discount%]]=0,"No Discount",
IF(Table2[[#This Row],[Discount%]]&lt;=0.1,"Medium Discount",
IF(Table2[[#This Row],[Discount%]]&lt;=0.2,"High Discount")))</f>
        <v>No Discount</v>
      </c>
      <c r="Q4085" s="9">
        <f>(Table2[Unit_Price]*Table2[Quantity])*(Table2[Discount]/100)</f>
        <v>0</v>
      </c>
      <c r="R4085" s="10">
        <v>285316</v>
      </c>
      <c r="S4085" s="10">
        <v>44267.62</v>
      </c>
      <c r="T4085" s="4">
        <f>Table2[Profit]/Table2[Sales]</f>
        <v>0.15515295321678421</v>
      </c>
      <c r="U4085" t="s">
        <v>33</v>
      </c>
    </row>
    <row r="4086" spans="1:21" x14ac:dyDescent="0.35">
      <c r="A4086">
        <v>14356</v>
      </c>
      <c r="B4086" s="1">
        <v>45756</v>
      </c>
      <c r="C4086" s="2">
        <f>YEAR(Table2[Order Date])</f>
        <v>2025</v>
      </c>
      <c r="D4086" s="2" t="str">
        <f>TEXT(Table2[Order Date],"mmm")</f>
        <v>Apr</v>
      </c>
      <c r="E4086" t="s">
        <v>7811</v>
      </c>
      <c r="F4086" t="s">
        <v>22</v>
      </c>
      <c r="G4086" t="s">
        <v>54</v>
      </c>
      <c r="H4086" t="str">
        <f>VLOOKUP(Table2[[#This Row],[City]], Table46[], 2, FALSE)</f>
        <v>Uttar Pradesh</v>
      </c>
      <c r="I4086" t="s">
        <v>86</v>
      </c>
      <c r="J4086" t="s">
        <v>87</v>
      </c>
      <c r="K4086" t="s">
        <v>2996</v>
      </c>
      <c r="L4086" s="2">
        <v>4</v>
      </c>
      <c r="M4086" s="11">
        <v>69263</v>
      </c>
      <c r="N4086" s="6">
        <v>10</v>
      </c>
      <c r="O4086" s="4">
        <f>Table2[[#This Row],[Discount]]/100</f>
        <v>0.1</v>
      </c>
      <c r="P4086" s="4" t="str">
        <f>IF(Table2[[#This Row],[Discount%]]=0,"No Discount",
IF(Table2[[#This Row],[Discount%]]&lt;=0.1,"Medium Discount",
IF(Table2[[#This Row],[Discount%]]&lt;=0.2,"High Discount")))</f>
        <v>Medium Discount</v>
      </c>
      <c r="Q4086" s="9">
        <f>(Table2[Unit_Price]*Table2[Quantity])*(Table2[Discount]/100)</f>
        <v>27705.200000000001</v>
      </c>
      <c r="R4086" s="10">
        <v>249346.8</v>
      </c>
      <c r="S4086" s="10">
        <v>39813.410000000003</v>
      </c>
      <c r="T4086" s="4">
        <f>Table2[Profit]/Table2[Sales]</f>
        <v>0.15967082793923967</v>
      </c>
      <c r="U4086" t="s">
        <v>38</v>
      </c>
    </row>
    <row r="4087" spans="1:21" x14ac:dyDescent="0.35">
      <c r="A4087">
        <v>14357</v>
      </c>
      <c r="B4087" s="1">
        <v>45742</v>
      </c>
      <c r="C4087" s="2">
        <f>YEAR(Table2[Order Date])</f>
        <v>2025</v>
      </c>
      <c r="D4087" s="2" t="str">
        <f>TEXT(Table2[Order Date],"mmm")</f>
        <v>Mar</v>
      </c>
      <c r="E4087" t="s">
        <v>7812</v>
      </c>
      <c r="F4087" t="s">
        <v>40</v>
      </c>
      <c r="G4087" t="s">
        <v>41</v>
      </c>
      <c r="H4087" t="str">
        <f>VLOOKUP(Table2[[#This Row],[City]], Table46[], 2, FALSE)</f>
        <v>Maharashtra</v>
      </c>
      <c r="I4087" t="s">
        <v>30</v>
      </c>
      <c r="J4087" t="s">
        <v>322</v>
      </c>
      <c r="K4087" t="s">
        <v>806</v>
      </c>
      <c r="L4087" s="2">
        <v>3</v>
      </c>
      <c r="M4087" s="11">
        <v>46047</v>
      </c>
      <c r="N4087" s="6">
        <v>10</v>
      </c>
      <c r="O4087" s="4">
        <f>Table2[[#This Row],[Discount]]/100</f>
        <v>0.1</v>
      </c>
      <c r="P4087" s="4" t="str">
        <f>IF(Table2[[#This Row],[Discount%]]=0,"No Discount",
IF(Table2[[#This Row],[Discount%]]&lt;=0.1,"Medium Discount",
IF(Table2[[#This Row],[Discount%]]&lt;=0.2,"High Discount")))</f>
        <v>Medium Discount</v>
      </c>
      <c r="Q4087" s="9">
        <f>(Table2[Unit_Price]*Table2[Quantity])*(Table2[Discount]/100)</f>
        <v>13814.1</v>
      </c>
      <c r="R4087" s="10">
        <v>124326.9</v>
      </c>
      <c r="S4087" s="10">
        <v>16812.12</v>
      </c>
      <c r="T4087" s="4">
        <f>Table2[Profit]/Table2[Sales]</f>
        <v>0.13522512022740049</v>
      </c>
      <c r="U4087" t="s">
        <v>83</v>
      </c>
    </row>
    <row r="4088" spans="1:21" x14ac:dyDescent="0.35">
      <c r="A4088">
        <v>14358</v>
      </c>
      <c r="B4088" s="1">
        <v>45532</v>
      </c>
      <c r="C4088" s="2">
        <f>YEAR(Table2[Order Date])</f>
        <v>2024</v>
      </c>
      <c r="D4088" s="2" t="str">
        <f>TEXT(Table2[Order Date],"mmm")</f>
        <v>Aug</v>
      </c>
      <c r="E4088" t="s">
        <v>7813</v>
      </c>
      <c r="F4088" t="s">
        <v>22</v>
      </c>
      <c r="G4088" t="s">
        <v>74</v>
      </c>
      <c r="H4088" t="str">
        <f>VLOOKUP(Table2[[#This Row],[City]], Table46[], 2, FALSE)</f>
        <v>Chandigarh</v>
      </c>
      <c r="I4088" t="s">
        <v>17</v>
      </c>
      <c r="J4088" t="s">
        <v>100</v>
      </c>
      <c r="K4088" t="s">
        <v>7814</v>
      </c>
      <c r="L4088" s="2">
        <v>1</v>
      </c>
      <c r="M4088" s="11">
        <v>8857</v>
      </c>
      <c r="N4088" s="6">
        <v>10</v>
      </c>
      <c r="O4088" s="4">
        <f>Table2[[#This Row],[Discount]]/100</f>
        <v>0.1</v>
      </c>
      <c r="P4088" s="4" t="str">
        <f>IF(Table2[[#This Row],[Discount%]]=0,"No Discount",
IF(Table2[[#This Row],[Discount%]]&lt;=0.1,"Medium Discount",
IF(Table2[[#This Row],[Discount%]]&lt;=0.2,"High Discount")))</f>
        <v>Medium Discount</v>
      </c>
      <c r="Q4088" s="9">
        <f>(Table2[Unit_Price]*Table2[Quantity])*(Table2[Discount]/100)</f>
        <v>885.7</v>
      </c>
      <c r="R4088" s="10">
        <v>7971.3</v>
      </c>
      <c r="S4088" s="10">
        <v>1877.65</v>
      </c>
      <c r="T4088" s="4">
        <f>Table2[Profit]/Table2[Sales]</f>
        <v>0.23555129025378546</v>
      </c>
      <c r="U4088" t="s">
        <v>20</v>
      </c>
    </row>
    <row r="4089" spans="1:21" x14ac:dyDescent="0.35">
      <c r="A4089">
        <v>14359</v>
      </c>
      <c r="B4089" s="1">
        <v>45480</v>
      </c>
      <c r="C4089" s="2">
        <f>YEAR(Table2[Order Date])</f>
        <v>2024</v>
      </c>
      <c r="D4089" s="2" t="str">
        <f>TEXT(Table2[Order Date],"mmm")</f>
        <v>Jul</v>
      </c>
      <c r="E4089" t="s">
        <v>7815</v>
      </c>
      <c r="F4089" t="s">
        <v>40</v>
      </c>
      <c r="G4089" t="s">
        <v>41</v>
      </c>
      <c r="H4089" t="str">
        <f>VLOOKUP(Table2[[#This Row],[City]], Table46[], 2, FALSE)</f>
        <v>Maharashtra</v>
      </c>
      <c r="I4089" t="s">
        <v>24</v>
      </c>
      <c r="J4089" t="s">
        <v>59</v>
      </c>
      <c r="K4089" t="s">
        <v>2133</v>
      </c>
      <c r="L4089" s="2">
        <v>4</v>
      </c>
      <c r="M4089" s="11">
        <v>60720</v>
      </c>
      <c r="N4089" s="6">
        <v>20</v>
      </c>
      <c r="O4089" s="4">
        <f>Table2[[#This Row],[Discount]]/100</f>
        <v>0.2</v>
      </c>
      <c r="P4089" s="4" t="str">
        <f>IF(Table2[[#This Row],[Discount%]]=0,"No Discount",
IF(Table2[[#This Row],[Discount%]]&lt;=0.1,"Medium Discount",
IF(Table2[[#This Row],[Discount%]]&lt;=0.2,"High Discount")))</f>
        <v>High Discount</v>
      </c>
      <c r="Q4089" s="9">
        <f>(Table2[Unit_Price]*Table2[Quantity])*(Table2[Discount]/100)</f>
        <v>48576</v>
      </c>
      <c r="R4089" s="10">
        <v>194304</v>
      </c>
      <c r="S4089" s="10">
        <v>22133.9</v>
      </c>
      <c r="T4089" s="4">
        <f>Table2[Profit]/Table2[Sales]</f>
        <v>0.11391376399868249</v>
      </c>
      <c r="U4089" t="s">
        <v>38</v>
      </c>
    </row>
    <row r="4090" spans="1:21" x14ac:dyDescent="0.35">
      <c r="A4090">
        <v>14361</v>
      </c>
      <c r="B4090" s="1">
        <v>45431</v>
      </c>
      <c r="C4090" s="2">
        <f>YEAR(Table2[Order Date])</f>
        <v>2024</v>
      </c>
      <c r="D4090" s="2" t="str">
        <f>TEXT(Table2[Order Date],"mmm")</f>
        <v>May</v>
      </c>
      <c r="E4090" t="s">
        <v>7816</v>
      </c>
      <c r="F4090" t="s">
        <v>22</v>
      </c>
      <c r="G4090" t="s">
        <v>23</v>
      </c>
      <c r="H4090" t="str">
        <f>VLOOKUP(Table2[[#This Row],[City]], Table46[], 2, FALSE)</f>
        <v>Delhi</v>
      </c>
      <c r="I4090" t="s">
        <v>96</v>
      </c>
      <c r="J4090" t="s">
        <v>156</v>
      </c>
      <c r="K4090" t="s">
        <v>7817</v>
      </c>
      <c r="L4090" s="2">
        <v>3</v>
      </c>
      <c r="M4090" s="11">
        <v>663</v>
      </c>
      <c r="N4090" s="6">
        <v>20</v>
      </c>
      <c r="O4090" s="4">
        <f>Table2[[#This Row],[Discount]]/100</f>
        <v>0.2</v>
      </c>
      <c r="P4090" s="4" t="str">
        <f>IF(Table2[[#This Row],[Discount%]]=0,"No Discount",
IF(Table2[[#This Row],[Discount%]]&lt;=0.1,"Medium Discount",
IF(Table2[[#This Row],[Discount%]]&lt;=0.2,"High Discount")))</f>
        <v>High Discount</v>
      </c>
      <c r="Q4090" s="9">
        <f>(Table2[Unit_Price]*Table2[Quantity])*(Table2[Discount]/100)</f>
        <v>397.8</v>
      </c>
      <c r="R4090" s="10">
        <v>1591.2</v>
      </c>
      <c r="S4090" s="10">
        <v>132.58000000000001</v>
      </c>
      <c r="T4090" s="4">
        <f>Table2[Profit]/Table2[Sales]</f>
        <v>8.3320764203117154E-2</v>
      </c>
      <c r="U4090" t="s">
        <v>33</v>
      </c>
    </row>
    <row r="4091" spans="1:21" x14ac:dyDescent="0.35">
      <c r="A4091">
        <v>14362</v>
      </c>
      <c r="B4091" s="1">
        <v>45833</v>
      </c>
      <c r="C4091" s="2">
        <f>YEAR(Table2[Order Date])</f>
        <v>2025</v>
      </c>
      <c r="D4091" s="2" t="str">
        <f>TEXT(Table2[Order Date],"mmm")</f>
        <v>Jun</v>
      </c>
      <c r="E4091" t="s">
        <v>7818</v>
      </c>
      <c r="F4091" t="s">
        <v>40</v>
      </c>
      <c r="G4091" t="s">
        <v>62</v>
      </c>
      <c r="H4091" t="str">
        <f>VLOOKUP(Table2[[#This Row],[City]], Table46[], 2, FALSE)</f>
        <v>Goa</v>
      </c>
      <c r="I4091" t="s">
        <v>86</v>
      </c>
      <c r="J4091" t="s">
        <v>118</v>
      </c>
      <c r="K4091" t="s">
        <v>4212</v>
      </c>
      <c r="L4091" s="2">
        <v>3</v>
      </c>
      <c r="M4091" s="11">
        <v>37699</v>
      </c>
      <c r="N4091" s="6">
        <v>20</v>
      </c>
      <c r="O4091" s="4">
        <f>Table2[[#This Row],[Discount]]/100</f>
        <v>0.2</v>
      </c>
      <c r="P4091" s="4" t="str">
        <f>IF(Table2[[#This Row],[Discount%]]=0,"No Discount",
IF(Table2[[#This Row],[Discount%]]&lt;=0.1,"Medium Discount",
IF(Table2[[#This Row],[Discount%]]&lt;=0.2,"High Discount")))</f>
        <v>High Discount</v>
      </c>
      <c r="Q4091" s="9">
        <f>(Table2[Unit_Price]*Table2[Quantity])*(Table2[Discount]/100)</f>
        <v>22619.4</v>
      </c>
      <c r="R4091" s="10">
        <v>90477.6</v>
      </c>
      <c r="S4091" s="10">
        <v>6098.02</v>
      </c>
      <c r="T4091" s="4">
        <f>Table2[Profit]/Table2[Sales]</f>
        <v>6.7398118429312898E-2</v>
      </c>
      <c r="U4091" t="s">
        <v>20</v>
      </c>
    </row>
    <row r="4092" spans="1:21" x14ac:dyDescent="0.35">
      <c r="A4092">
        <v>14363</v>
      </c>
      <c r="B4092" s="1">
        <v>45520</v>
      </c>
      <c r="C4092" s="2">
        <f>YEAR(Table2[Order Date])</f>
        <v>2024</v>
      </c>
      <c r="D4092" s="2" t="str">
        <f>TEXT(Table2[Order Date],"mmm")</f>
        <v>Aug</v>
      </c>
      <c r="E4092" t="s">
        <v>7819</v>
      </c>
      <c r="F4092" t="s">
        <v>22</v>
      </c>
      <c r="G4092" t="s">
        <v>167</v>
      </c>
      <c r="H4092" t="str">
        <f>VLOOKUP(Table2[[#This Row],[City]], Table46[], 2, FALSE)</f>
        <v>Punjab</v>
      </c>
      <c r="I4092" t="s">
        <v>24</v>
      </c>
      <c r="J4092" t="s">
        <v>59</v>
      </c>
      <c r="K4092" t="s">
        <v>7820</v>
      </c>
      <c r="L4092" s="2">
        <v>2</v>
      </c>
      <c r="M4092" s="11">
        <v>31912</v>
      </c>
      <c r="N4092" s="6">
        <v>20</v>
      </c>
      <c r="O4092" s="4">
        <f>Table2[[#This Row],[Discount]]/100</f>
        <v>0.2</v>
      </c>
      <c r="P4092" s="4" t="str">
        <f>IF(Table2[[#This Row],[Discount%]]=0,"No Discount",
IF(Table2[[#This Row],[Discount%]]&lt;=0.1,"Medium Discount",
IF(Table2[[#This Row],[Discount%]]&lt;=0.2,"High Discount")))</f>
        <v>High Discount</v>
      </c>
      <c r="Q4092" s="9">
        <f>(Table2[Unit_Price]*Table2[Quantity])*(Table2[Discount]/100)</f>
        <v>12764.800000000001</v>
      </c>
      <c r="R4092" s="10">
        <v>51059.199999999997</v>
      </c>
      <c r="S4092" s="10">
        <v>11797.61</v>
      </c>
      <c r="T4092" s="4">
        <f>Table2[Profit]/Table2[Sales]</f>
        <v>0.23105747837803964</v>
      </c>
      <c r="U4092" t="s">
        <v>33</v>
      </c>
    </row>
    <row r="4093" spans="1:21" x14ac:dyDescent="0.35">
      <c r="A4093">
        <v>14365</v>
      </c>
      <c r="B4093" s="1">
        <v>45630</v>
      </c>
      <c r="C4093" s="2">
        <f>YEAR(Table2[Order Date])</f>
        <v>2024</v>
      </c>
      <c r="D4093" s="2" t="str">
        <f>TEXT(Table2[Order Date],"mmm")</f>
        <v>Dec</v>
      </c>
      <c r="E4093" t="s">
        <v>7822</v>
      </c>
      <c r="F4093" t="s">
        <v>22</v>
      </c>
      <c r="G4093" t="s">
        <v>23</v>
      </c>
      <c r="H4093" t="str">
        <f>VLOOKUP(Table2[[#This Row],[City]], Table46[], 2, FALSE)</f>
        <v>Delhi</v>
      </c>
      <c r="I4093" t="s">
        <v>75</v>
      </c>
      <c r="J4093" t="s">
        <v>204</v>
      </c>
      <c r="K4093" t="s">
        <v>7823</v>
      </c>
      <c r="L4093" s="2">
        <v>2</v>
      </c>
      <c r="M4093" s="11">
        <v>17711</v>
      </c>
      <c r="N4093" s="6">
        <v>0</v>
      </c>
      <c r="O4093" s="4">
        <f>Table2[[#This Row],[Discount]]/100</f>
        <v>0</v>
      </c>
      <c r="P4093" s="4" t="str">
        <f>IF(Table2[[#This Row],[Discount%]]=0,"No Discount",
IF(Table2[[#This Row],[Discount%]]&lt;=0.1,"Medium Discount",
IF(Table2[[#This Row],[Discount%]]&lt;=0.2,"High Discount")))</f>
        <v>No Discount</v>
      </c>
      <c r="Q4093" s="9">
        <f>(Table2[Unit_Price]*Table2[Quantity])*(Table2[Discount]/100)</f>
        <v>0</v>
      </c>
      <c r="R4093" s="10">
        <v>35422</v>
      </c>
      <c r="S4093" s="10">
        <v>7166.34</v>
      </c>
      <c r="T4093" s="4">
        <f>Table2[Profit]/Table2[Sales]</f>
        <v>0.20231325165151601</v>
      </c>
      <c r="U4093" t="s">
        <v>72</v>
      </c>
    </row>
    <row r="4094" spans="1:21" x14ac:dyDescent="0.35">
      <c r="A4094">
        <v>14366</v>
      </c>
      <c r="B4094" s="1">
        <v>45235</v>
      </c>
      <c r="C4094" s="2">
        <f>YEAR(Table2[Order Date])</f>
        <v>2023</v>
      </c>
      <c r="D4094" s="2" t="str">
        <f>TEXT(Table2[Order Date],"mmm")</f>
        <v>Nov</v>
      </c>
      <c r="E4094" t="s">
        <v>7824</v>
      </c>
      <c r="F4094" t="s">
        <v>40</v>
      </c>
      <c r="G4094" t="s">
        <v>103</v>
      </c>
      <c r="H4094" t="str">
        <f>VLOOKUP(Table2[[#This Row],[City]], Table46[], 2, FALSE)</f>
        <v>Gujarat</v>
      </c>
      <c r="I4094" t="s">
        <v>86</v>
      </c>
      <c r="J4094" t="s">
        <v>90</v>
      </c>
      <c r="K4094" t="s">
        <v>5683</v>
      </c>
      <c r="L4094" s="2">
        <v>3</v>
      </c>
      <c r="M4094" s="11">
        <v>24711</v>
      </c>
      <c r="N4094" s="6">
        <v>10</v>
      </c>
      <c r="O4094" s="4">
        <f>Table2[[#This Row],[Discount]]/100</f>
        <v>0.1</v>
      </c>
      <c r="P4094" s="4" t="str">
        <f>IF(Table2[[#This Row],[Discount%]]=0,"No Discount",
IF(Table2[[#This Row],[Discount%]]&lt;=0.1,"Medium Discount",
IF(Table2[[#This Row],[Discount%]]&lt;=0.2,"High Discount")))</f>
        <v>Medium Discount</v>
      </c>
      <c r="Q4094" s="9">
        <f>(Table2[Unit_Price]*Table2[Quantity])*(Table2[Discount]/100)</f>
        <v>7413.3</v>
      </c>
      <c r="R4094" s="10">
        <v>66719.7</v>
      </c>
      <c r="S4094" s="10">
        <v>15381.82</v>
      </c>
      <c r="T4094" s="4">
        <f>Table2[Profit]/Table2[Sales]</f>
        <v>0.23054390232569991</v>
      </c>
      <c r="U4094" t="s">
        <v>20</v>
      </c>
    </row>
    <row r="4095" spans="1:21" x14ac:dyDescent="0.35">
      <c r="A4095">
        <v>14367</v>
      </c>
      <c r="B4095" s="1">
        <v>45919</v>
      </c>
      <c r="C4095" s="2">
        <f>YEAR(Table2[Order Date])</f>
        <v>2025</v>
      </c>
      <c r="D4095" s="2" t="str">
        <f>TEXT(Table2[Order Date],"mmm")</f>
        <v>Sep</v>
      </c>
      <c r="E4095" t="s">
        <v>7825</v>
      </c>
      <c r="F4095" t="s">
        <v>40</v>
      </c>
      <c r="G4095" t="s">
        <v>62</v>
      </c>
      <c r="H4095" t="str">
        <f>VLOOKUP(Table2[[#This Row],[City]], Table46[], 2, FALSE)</f>
        <v>Goa</v>
      </c>
      <c r="I4095" t="s">
        <v>17</v>
      </c>
      <c r="J4095" t="s">
        <v>100</v>
      </c>
      <c r="K4095" t="s">
        <v>7826</v>
      </c>
      <c r="L4095" s="2">
        <v>3</v>
      </c>
      <c r="M4095" s="11">
        <v>27808</v>
      </c>
      <c r="N4095" s="6">
        <v>10</v>
      </c>
      <c r="O4095" s="4">
        <f>Table2[[#This Row],[Discount]]/100</f>
        <v>0.1</v>
      </c>
      <c r="P4095" s="4" t="str">
        <f>IF(Table2[[#This Row],[Discount%]]=0,"No Discount",
IF(Table2[[#This Row],[Discount%]]&lt;=0.1,"Medium Discount",
IF(Table2[[#This Row],[Discount%]]&lt;=0.2,"High Discount")))</f>
        <v>Medium Discount</v>
      </c>
      <c r="Q4095" s="9">
        <f>(Table2[Unit_Price]*Table2[Quantity])*(Table2[Discount]/100)</f>
        <v>8342.4</v>
      </c>
      <c r="R4095" s="10">
        <v>75081.600000000006</v>
      </c>
      <c r="S4095" s="10">
        <v>13110.95</v>
      </c>
      <c r="T4095" s="4">
        <f>Table2[Profit]/Table2[Sales]</f>
        <v>0.17462267719387972</v>
      </c>
      <c r="U4095" t="s">
        <v>20</v>
      </c>
    </row>
    <row r="4096" spans="1:21" x14ac:dyDescent="0.35">
      <c r="A4096">
        <v>14368</v>
      </c>
      <c r="B4096" s="1">
        <v>45696</v>
      </c>
      <c r="C4096" s="2">
        <f>YEAR(Table2[Order Date])</f>
        <v>2025</v>
      </c>
      <c r="D4096" s="2" t="str">
        <f>TEXT(Table2[Order Date],"mmm")</f>
        <v>Feb</v>
      </c>
      <c r="E4096" t="s">
        <v>7827</v>
      </c>
      <c r="F4096" t="s">
        <v>22</v>
      </c>
      <c r="G4096" t="s">
        <v>167</v>
      </c>
      <c r="H4096" t="str">
        <f>VLOOKUP(Table2[[#This Row],[City]], Table46[], 2, FALSE)</f>
        <v>Punjab</v>
      </c>
      <c r="I4096" t="s">
        <v>96</v>
      </c>
      <c r="J4096" t="s">
        <v>183</v>
      </c>
      <c r="K4096" t="s">
        <v>7828</v>
      </c>
      <c r="L4096" s="2">
        <v>5</v>
      </c>
      <c r="M4096" s="11">
        <v>42476</v>
      </c>
      <c r="N4096" s="6">
        <v>10</v>
      </c>
      <c r="O4096" s="4">
        <f>Table2[[#This Row],[Discount]]/100</f>
        <v>0.1</v>
      </c>
      <c r="P4096" s="4" t="str">
        <f>IF(Table2[[#This Row],[Discount%]]=0,"No Discount",
IF(Table2[[#This Row],[Discount%]]&lt;=0.1,"Medium Discount",
IF(Table2[[#This Row],[Discount%]]&lt;=0.2,"High Discount")))</f>
        <v>Medium Discount</v>
      </c>
      <c r="Q4096" s="9">
        <f>(Table2[Unit_Price]*Table2[Quantity])*(Table2[Discount]/100)</f>
        <v>21238</v>
      </c>
      <c r="R4096" s="10">
        <v>191142</v>
      </c>
      <c r="S4096" s="10">
        <v>22835.87</v>
      </c>
      <c r="T4096" s="4">
        <f>Table2[Profit]/Table2[Sales]</f>
        <v>0.11947070764143934</v>
      </c>
      <c r="U4096" t="s">
        <v>83</v>
      </c>
    </row>
    <row r="4097" spans="1:21" x14ac:dyDescent="0.35">
      <c r="A4097">
        <v>14370</v>
      </c>
      <c r="B4097" s="1">
        <v>45224</v>
      </c>
      <c r="C4097" s="2">
        <f>YEAR(Table2[Order Date])</f>
        <v>2023</v>
      </c>
      <c r="D4097" s="2" t="str">
        <f>TEXT(Table2[Order Date],"mmm")</f>
        <v>Oct</v>
      </c>
      <c r="E4097" t="s">
        <v>7829</v>
      </c>
      <c r="F4097" t="s">
        <v>15</v>
      </c>
      <c r="G4097" t="s">
        <v>93</v>
      </c>
      <c r="H4097" t="str">
        <f>VLOOKUP(Table2[[#This Row],[City]], Table46[], 2, FALSE)</f>
        <v>Tamil Nadu</v>
      </c>
      <c r="I4097" t="s">
        <v>42</v>
      </c>
      <c r="J4097" t="s">
        <v>446</v>
      </c>
      <c r="K4097" t="s">
        <v>7830</v>
      </c>
      <c r="L4097" s="2">
        <v>3</v>
      </c>
      <c r="M4097" s="11">
        <v>67818</v>
      </c>
      <c r="N4097" s="6">
        <v>20</v>
      </c>
      <c r="O4097" s="4">
        <f>Table2[[#This Row],[Discount]]/100</f>
        <v>0.2</v>
      </c>
      <c r="P4097" s="4" t="str">
        <f>IF(Table2[[#This Row],[Discount%]]=0,"No Discount",
IF(Table2[[#This Row],[Discount%]]&lt;=0.1,"Medium Discount",
IF(Table2[[#This Row],[Discount%]]&lt;=0.2,"High Discount")))</f>
        <v>High Discount</v>
      </c>
      <c r="Q4097" s="9">
        <f>(Table2[Unit_Price]*Table2[Quantity])*(Table2[Discount]/100)</f>
        <v>40690.800000000003</v>
      </c>
      <c r="R4097" s="10">
        <v>162763.20000000001</v>
      </c>
      <c r="S4097" s="10">
        <v>34700.67</v>
      </c>
      <c r="T4097" s="4">
        <f>Table2[Profit]/Table2[Sales]</f>
        <v>0.21319727063611427</v>
      </c>
      <c r="U4097" t="s">
        <v>33</v>
      </c>
    </row>
    <row r="4098" spans="1:21" x14ac:dyDescent="0.35">
      <c r="A4098">
        <v>14371</v>
      </c>
      <c r="B4098" s="1">
        <v>45244</v>
      </c>
      <c r="C4098" s="2">
        <f>YEAR(Table2[Order Date])</f>
        <v>2023</v>
      </c>
      <c r="D4098" s="2" t="str">
        <f>TEXT(Table2[Order Date],"mmm")</f>
        <v>Nov</v>
      </c>
      <c r="E4098" t="s">
        <v>7831</v>
      </c>
      <c r="F4098" t="s">
        <v>40</v>
      </c>
      <c r="G4098" t="s">
        <v>62</v>
      </c>
      <c r="H4098" t="str">
        <f>VLOOKUP(Table2[[#This Row],[City]], Table46[], 2, FALSE)</f>
        <v>Goa</v>
      </c>
      <c r="I4098" t="s">
        <v>30</v>
      </c>
      <c r="J4098" t="s">
        <v>104</v>
      </c>
      <c r="K4098" t="s">
        <v>6790</v>
      </c>
      <c r="L4098" s="2">
        <v>4</v>
      </c>
      <c r="M4098" s="11">
        <v>19693</v>
      </c>
      <c r="N4098" s="6">
        <v>5</v>
      </c>
      <c r="O4098" s="4">
        <f>Table2[[#This Row],[Discount]]/100</f>
        <v>0.05</v>
      </c>
      <c r="P4098" s="4" t="str">
        <f>IF(Table2[[#This Row],[Discount%]]=0,"No Discount",
IF(Table2[[#This Row],[Discount%]]&lt;=0.1,"Medium Discount",
IF(Table2[[#This Row],[Discount%]]&lt;=0.2,"High Discount")))</f>
        <v>Medium Discount</v>
      </c>
      <c r="Q4098" s="9">
        <f>(Table2[Unit_Price]*Table2[Quantity])*(Table2[Discount]/100)</f>
        <v>3938.6000000000004</v>
      </c>
      <c r="R4098" s="10">
        <v>74833.399999999994</v>
      </c>
      <c r="S4098" s="10">
        <v>17454.37</v>
      </c>
      <c r="T4098" s="4">
        <f>Table2[Profit]/Table2[Sales]</f>
        <v>0.23324304388147538</v>
      </c>
      <c r="U4098" t="s">
        <v>33</v>
      </c>
    </row>
    <row r="4099" spans="1:21" x14ac:dyDescent="0.35">
      <c r="A4099">
        <v>14372</v>
      </c>
      <c r="B4099" s="1">
        <v>45597</v>
      </c>
      <c r="C4099" s="2">
        <f>YEAR(Table2[Order Date])</f>
        <v>2024</v>
      </c>
      <c r="D4099" s="2" t="str">
        <f>TEXT(Table2[Order Date],"mmm")</f>
        <v>Nov</v>
      </c>
      <c r="E4099" t="s">
        <v>7832</v>
      </c>
      <c r="F4099" t="s">
        <v>15</v>
      </c>
      <c r="G4099" t="s">
        <v>147</v>
      </c>
      <c r="H4099" t="str">
        <f>VLOOKUP(Table2[[#This Row],[City]], Table46[], 2, FALSE)</f>
        <v>Kerala</v>
      </c>
      <c r="I4099" t="s">
        <v>69</v>
      </c>
      <c r="J4099" t="s">
        <v>123</v>
      </c>
      <c r="K4099" t="s">
        <v>7833</v>
      </c>
      <c r="L4099" s="2">
        <v>2</v>
      </c>
      <c r="M4099" s="11">
        <v>23853</v>
      </c>
      <c r="N4099" s="6">
        <v>10</v>
      </c>
      <c r="O4099" s="4">
        <f>Table2[[#This Row],[Discount]]/100</f>
        <v>0.1</v>
      </c>
      <c r="P4099" s="4" t="str">
        <f>IF(Table2[[#This Row],[Discount%]]=0,"No Discount",
IF(Table2[[#This Row],[Discount%]]&lt;=0.1,"Medium Discount",
IF(Table2[[#This Row],[Discount%]]&lt;=0.2,"High Discount")))</f>
        <v>Medium Discount</v>
      </c>
      <c r="Q4099" s="9">
        <f>(Table2[Unit_Price]*Table2[Quantity])*(Table2[Discount]/100)</f>
        <v>4770.6000000000004</v>
      </c>
      <c r="R4099" s="10">
        <v>42935.4</v>
      </c>
      <c r="S4099" s="10">
        <v>7885.48</v>
      </c>
      <c r="T4099" s="4">
        <f>Table2[Profit]/Table2[Sales]</f>
        <v>0.18365917168583498</v>
      </c>
      <c r="U4099" t="s">
        <v>20</v>
      </c>
    </row>
    <row r="4100" spans="1:21" x14ac:dyDescent="0.35">
      <c r="A4100">
        <v>14373</v>
      </c>
      <c r="B4100" s="1">
        <v>45885</v>
      </c>
      <c r="C4100" s="2">
        <f>YEAR(Table2[Order Date])</f>
        <v>2025</v>
      </c>
      <c r="D4100" s="2" t="str">
        <f>TEXT(Table2[Order Date],"mmm")</f>
        <v>Aug</v>
      </c>
      <c r="E4100" t="s">
        <v>7834</v>
      </c>
      <c r="F4100" t="s">
        <v>15</v>
      </c>
      <c r="G4100" t="s">
        <v>68</v>
      </c>
      <c r="H4100" t="str">
        <f>VLOOKUP(Table2[[#This Row],[City]], Table46[], 2, FALSE)</f>
        <v>Telangana</v>
      </c>
      <c r="I4100" t="s">
        <v>86</v>
      </c>
      <c r="J4100" t="s">
        <v>87</v>
      </c>
      <c r="K4100" t="s">
        <v>1033</v>
      </c>
      <c r="L4100" s="2">
        <v>1</v>
      </c>
      <c r="M4100" s="11">
        <v>12992</v>
      </c>
      <c r="N4100" s="6">
        <v>0</v>
      </c>
      <c r="O4100" s="4">
        <f>Table2[[#This Row],[Discount]]/100</f>
        <v>0</v>
      </c>
      <c r="P4100" s="4" t="str">
        <f>IF(Table2[[#This Row],[Discount%]]=0,"No Discount",
IF(Table2[[#This Row],[Discount%]]&lt;=0.1,"Medium Discount",
IF(Table2[[#This Row],[Discount%]]&lt;=0.2,"High Discount")))</f>
        <v>No Discount</v>
      </c>
      <c r="Q4100" s="9">
        <f>(Table2[Unit_Price]*Table2[Quantity])*(Table2[Discount]/100)</f>
        <v>0</v>
      </c>
      <c r="R4100" s="10">
        <v>12992</v>
      </c>
      <c r="S4100" s="10">
        <v>1717.93</v>
      </c>
      <c r="T4100" s="4">
        <f>Table2[Profit]/Table2[Sales]</f>
        <v>0.13222983374384237</v>
      </c>
      <c r="U4100" t="s">
        <v>20</v>
      </c>
    </row>
    <row r="4101" spans="1:21" x14ac:dyDescent="0.35">
      <c r="A4101">
        <v>14374</v>
      </c>
      <c r="B4101" s="1">
        <v>45633</v>
      </c>
      <c r="C4101" s="2">
        <f>YEAR(Table2[Order Date])</f>
        <v>2024</v>
      </c>
      <c r="D4101" s="2" t="str">
        <f>TEXT(Table2[Order Date],"mmm")</f>
        <v>Dec</v>
      </c>
      <c r="E4101" t="s">
        <v>7835</v>
      </c>
      <c r="F4101" t="s">
        <v>15</v>
      </c>
      <c r="G4101" t="s">
        <v>68</v>
      </c>
      <c r="H4101" t="str">
        <f>VLOOKUP(Table2[[#This Row],[City]], Table46[], 2, FALSE)</f>
        <v>Telangana</v>
      </c>
      <c r="I4101" t="s">
        <v>86</v>
      </c>
      <c r="J4101" t="s">
        <v>87</v>
      </c>
      <c r="K4101" t="s">
        <v>7836</v>
      </c>
      <c r="L4101" s="2">
        <v>3</v>
      </c>
      <c r="M4101" s="11">
        <v>45498</v>
      </c>
      <c r="N4101" s="6">
        <v>5</v>
      </c>
      <c r="O4101" s="4">
        <f>Table2[[#This Row],[Discount]]/100</f>
        <v>0.05</v>
      </c>
      <c r="P4101" s="4" t="str">
        <f>IF(Table2[[#This Row],[Discount%]]=0,"No Discount",
IF(Table2[[#This Row],[Discount%]]&lt;=0.1,"Medium Discount",
IF(Table2[[#This Row],[Discount%]]&lt;=0.2,"High Discount")))</f>
        <v>Medium Discount</v>
      </c>
      <c r="Q4101" s="9">
        <f>(Table2[Unit_Price]*Table2[Quantity])*(Table2[Discount]/100)</f>
        <v>6824.7000000000007</v>
      </c>
      <c r="R4101" s="10">
        <v>129669.3</v>
      </c>
      <c r="S4101" s="10">
        <v>31511.19</v>
      </c>
      <c r="T4101" s="4">
        <f>Table2[Profit]/Table2[Sales]</f>
        <v>0.24301195425594183</v>
      </c>
      <c r="U4101" t="s">
        <v>33</v>
      </c>
    </row>
    <row r="4102" spans="1:21" x14ac:dyDescent="0.35">
      <c r="A4102">
        <v>14377</v>
      </c>
      <c r="B4102" s="1">
        <v>45693</v>
      </c>
      <c r="C4102" s="2">
        <f>YEAR(Table2[Order Date])</f>
        <v>2025</v>
      </c>
      <c r="D4102" s="2" t="str">
        <f>TEXT(Table2[Order Date],"mmm")</f>
        <v>Feb</v>
      </c>
      <c r="E4102" t="s">
        <v>7840</v>
      </c>
      <c r="F4102" t="s">
        <v>40</v>
      </c>
      <c r="G4102" t="s">
        <v>110</v>
      </c>
      <c r="H4102" t="str">
        <f>VLOOKUP(Table2[[#This Row],[City]], Table46[], 2, FALSE)</f>
        <v>Gujarat</v>
      </c>
      <c r="I4102" t="s">
        <v>86</v>
      </c>
      <c r="J4102" t="s">
        <v>296</v>
      </c>
      <c r="K4102" t="s">
        <v>6440</v>
      </c>
      <c r="L4102" s="2">
        <v>2</v>
      </c>
      <c r="M4102" s="11">
        <v>62102</v>
      </c>
      <c r="N4102" s="6">
        <v>5</v>
      </c>
      <c r="O4102" s="4">
        <f>Table2[[#This Row],[Discount]]/100</f>
        <v>0.05</v>
      </c>
      <c r="P4102" s="4" t="str">
        <f>IF(Table2[[#This Row],[Discount%]]=0,"No Discount",
IF(Table2[[#This Row],[Discount%]]&lt;=0.1,"Medium Discount",
IF(Table2[[#This Row],[Discount%]]&lt;=0.2,"High Discount")))</f>
        <v>Medium Discount</v>
      </c>
      <c r="Q4102" s="9">
        <f>(Table2[Unit_Price]*Table2[Quantity])*(Table2[Discount]/100)</f>
        <v>6210.2000000000007</v>
      </c>
      <c r="R4102" s="10">
        <v>117993.8</v>
      </c>
      <c r="S4102" s="10">
        <v>19323.02</v>
      </c>
      <c r="T4102" s="4">
        <f>Table2[Profit]/Table2[Sales]</f>
        <v>0.16376301127686371</v>
      </c>
      <c r="U4102" t="s">
        <v>38</v>
      </c>
    </row>
    <row r="4103" spans="1:21" x14ac:dyDescent="0.35">
      <c r="A4103">
        <v>14378</v>
      </c>
      <c r="B4103" s="1">
        <v>45932</v>
      </c>
      <c r="C4103" s="2">
        <f>YEAR(Table2[Order Date])</f>
        <v>2025</v>
      </c>
      <c r="D4103" s="2" t="str">
        <f>TEXT(Table2[Order Date],"mmm")</f>
        <v>Oct</v>
      </c>
      <c r="E4103" t="s">
        <v>7841</v>
      </c>
      <c r="F4103" t="s">
        <v>15</v>
      </c>
      <c r="G4103" t="s">
        <v>68</v>
      </c>
      <c r="H4103" t="str">
        <f>VLOOKUP(Table2[[#This Row],[City]], Table46[], 2, FALSE)</f>
        <v>Telangana</v>
      </c>
      <c r="I4103" t="s">
        <v>30</v>
      </c>
      <c r="J4103" t="s">
        <v>227</v>
      </c>
      <c r="K4103" t="s">
        <v>1234</v>
      </c>
      <c r="L4103" s="2">
        <v>5</v>
      </c>
      <c r="M4103" s="11">
        <v>20484</v>
      </c>
      <c r="N4103" s="6">
        <v>20</v>
      </c>
      <c r="O4103" s="4">
        <f>Table2[[#This Row],[Discount]]/100</f>
        <v>0.2</v>
      </c>
      <c r="P4103" s="4" t="str">
        <f>IF(Table2[[#This Row],[Discount%]]=0,"No Discount",
IF(Table2[[#This Row],[Discount%]]&lt;=0.1,"Medium Discount",
IF(Table2[[#This Row],[Discount%]]&lt;=0.2,"High Discount")))</f>
        <v>High Discount</v>
      </c>
      <c r="Q4103" s="9">
        <f>(Table2[Unit_Price]*Table2[Quantity])*(Table2[Discount]/100)</f>
        <v>20484</v>
      </c>
      <c r="R4103" s="10">
        <v>81936</v>
      </c>
      <c r="S4103" s="10">
        <v>6887.13</v>
      </c>
      <c r="T4103" s="4">
        <f>Table2[Profit]/Table2[Sales]</f>
        <v>8.4054994141769188E-2</v>
      </c>
      <c r="U4103" t="s">
        <v>72</v>
      </c>
    </row>
    <row r="4104" spans="1:21" x14ac:dyDescent="0.35">
      <c r="A4104">
        <v>14379</v>
      </c>
      <c r="B4104" s="1">
        <v>45289</v>
      </c>
      <c r="C4104" s="2">
        <f>YEAR(Table2[Order Date])</f>
        <v>2023</v>
      </c>
      <c r="D4104" s="2" t="str">
        <f>TEXT(Table2[Order Date],"mmm")</f>
        <v>Dec</v>
      </c>
      <c r="E4104" t="s">
        <v>7842</v>
      </c>
      <c r="F4104" t="s">
        <v>15</v>
      </c>
      <c r="G4104" t="s">
        <v>16</v>
      </c>
      <c r="H4104" t="str">
        <f>VLOOKUP(Table2[[#This Row],[City]], Table46[], 2, FALSE)</f>
        <v>Karnataka</v>
      </c>
      <c r="I4104" t="s">
        <v>42</v>
      </c>
      <c r="J4104" t="s">
        <v>79</v>
      </c>
      <c r="K4104" t="s">
        <v>7843</v>
      </c>
      <c r="L4104" s="2">
        <v>5</v>
      </c>
      <c r="M4104" s="11">
        <v>69730</v>
      </c>
      <c r="N4104" s="6">
        <v>0</v>
      </c>
      <c r="O4104" s="4">
        <f>Table2[[#This Row],[Discount]]/100</f>
        <v>0</v>
      </c>
      <c r="P4104" s="4" t="str">
        <f>IF(Table2[[#This Row],[Discount%]]=0,"No Discount",
IF(Table2[[#This Row],[Discount%]]&lt;=0.1,"Medium Discount",
IF(Table2[[#This Row],[Discount%]]&lt;=0.2,"High Discount")))</f>
        <v>No Discount</v>
      </c>
      <c r="Q4104" s="9">
        <f>(Table2[Unit_Price]*Table2[Quantity])*(Table2[Discount]/100)</f>
        <v>0</v>
      </c>
      <c r="R4104" s="10">
        <v>348650</v>
      </c>
      <c r="S4104" s="10">
        <v>69633.16</v>
      </c>
      <c r="T4104" s="4">
        <f>Table2[Profit]/Table2[Sales]</f>
        <v>0.19972224293704288</v>
      </c>
      <c r="U4104" t="s">
        <v>83</v>
      </c>
    </row>
    <row r="4105" spans="1:21" x14ac:dyDescent="0.35">
      <c r="A4105">
        <v>14380</v>
      </c>
      <c r="B4105" s="1">
        <v>45587</v>
      </c>
      <c r="C4105" s="2">
        <f>YEAR(Table2[Order Date])</f>
        <v>2024</v>
      </c>
      <c r="D4105" s="2" t="str">
        <f>TEXT(Table2[Order Date],"mmm")</f>
        <v>Oct</v>
      </c>
      <c r="E4105" t="s">
        <v>7844</v>
      </c>
      <c r="F4105" t="s">
        <v>22</v>
      </c>
      <c r="G4105" t="s">
        <v>58</v>
      </c>
      <c r="H4105" t="str">
        <f>VLOOKUP(Table2[[#This Row],[City]], Table46[], 2, FALSE)</f>
        <v>Rajashtan</v>
      </c>
      <c r="I4105" t="s">
        <v>86</v>
      </c>
      <c r="J4105" t="s">
        <v>118</v>
      </c>
      <c r="K4105" t="s">
        <v>2896</v>
      </c>
      <c r="L4105" s="2">
        <v>5</v>
      </c>
      <c r="M4105" s="11">
        <v>60594</v>
      </c>
      <c r="N4105" s="6">
        <v>15</v>
      </c>
      <c r="O4105" s="4">
        <f>Table2[[#This Row],[Discount]]/100</f>
        <v>0.15</v>
      </c>
      <c r="P4105" s="4" t="str">
        <f>IF(Table2[[#This Row],[Discount%]]=0,"No Discount",
IF(Table2[[#This Row],[Discount%]]&lt;=0.1,"Medium Discount",
IF(Table2[[#This Row],[Discount%]]&lt;=0.2,"High Discount")))</f>
        <v>High Discount</v>
      </c>
      <c r="Q4105" s="9">
        <f>(Table2[Unit_Price]*Table2[Quantity])*(Table2[Discount]/100)</f>
        <v>45445.5</v>
      </c>
      <c r="R4105" s="10">
        <v>257524.5</v>
      </c>
      <c r="S4105" s="10">
        <v>18555.34</v>
      </c>
      <c r="T4105" s="4">
        <f>Table2[Profit]/Table2[Sales]</f>
        <v>7.2052717314274956E-2</v>
      </c>
      <c r="U4105" t="s">
        <v>72</v>
      </c>
    </row>
    <row r="4106" spans="1:21" x14ac:dyDescent="0.35">
      <c r="A4106">
        <v>14381</v>
      </c>
      <c r="B4106" s="1">
        <v>45535</v>
      </c>
      <c r="C4106" s="2">
        <f>YEAR(Table2[Order Date])</f>
        <v>2024</v>
      </c>
      <c r="D4106" s="2" t="str">
        <f>TEXT(Table2[Order Date],"mmm")</f>
        <v>Aug</v>
      </c>
      <c r="E4106" t="s">
        <v>7845</v>
      </c>
      <c r="F4106" t="s">
        <v>28</v>
      </c>
      <c r="G4106" t="s">
        <v>85</v>
      </c>
      <c r="H4106" t="str">
        <f>VLOOKUP(Table2[[#This Row],[City]], Table46[], 2, FALSE)</f>
        <v>Odisha</v>
      </c>
      <c r="I4106" t="s">
        <v>17</v>
      </c>
      <c r="J4106" t="s">
        <v>291</v>
      </c>
      <c r="K4106" t="s">
        <v>7846</v>
      </c>
      <c r="L4106" s="2">
        <v>2</v>
      </c>
      <c r="M4106" s="11">
        <v>69813</v>
      </c>
      <c r="N4106" s="6">
        <v>0</v>
      </c>
      <c r="O4106" s="4">
        <f>Table2[[#This Row],[Discount]]/100</f>
        <v>0</v>
      </c>
      <c r="P4106" s="4" t="str">
        <f>IF(Table2[[#This Row],[Discount%]]=0,"No Discount",
IF(Table2[[#This Row],[Discount%]]&lt;=0.1,"Medium Discount",
IF(Table2[[#This Row],[Discount%]]&lt;=0.2,"High Discount")))</f>
        <v>No Discount</v>
      </c>
      <c r="Q4106" s="9">
        <f>(Table2[Unit_Price]*Table2[Quantity])*(Table2[Discount]/100)</f>
        <v>0</v>
      </c>
      <c r="R4106" s="10">
        <v>139626</v>
      </c>
      <c r="S4106" s="10">
        <v>31459.66</v>
      </c>
      <c r="T4106" s="4">
        <f>Table2[Profit]/Table2[Sales]</f>
        <v>0.2253137667769613</v>
      </c>
      <c r="U4106" t="s">
        <v>20</v>
      </c>
    </row>
    <row r="4107" spans="1:21" x14ac:dyDescent="0.35">
      <c r="A4107">
        <v>14382</v>
      </c>
      <c r="B4107" s="1">
        <v>45524</v>
      </c>
      <c r="C4107" s="2">
        <f>YEAR(Table2[Order Date])</f>
        <v>2024</v>
      </c>
      <c r="D4107" s="2" t="str">
        <f>TEXT(Table2[Order Date],"mmm")</f>
        <v>Aug</v>
      </c>
      <c r="E4107" t="s">
        <v>7847</v>
      </c>
      <c r="F4107" t="s">
        <v>15</v>
      </c>
      <c r="G4107" t="s">
        <v>147</v>
      </c>
      <c r="H4107" t="str">
        <f>VLOOKUP(Table2[[#This Row],[City]], Table46[], 2, FALSE)</f>
        <v>Kerala</v>
      </c>
      <c r="I4107" t="s">
        <v>24</v>
      </c>
      <c r="J4107" t="s">
        <v>36</v>
      </c>
      <c r="K4107" t="s">
        <v>353</v>
      </c>
      <c r="L4107" s="2">
        <v>1</v>
      </c>
      <c r="M4107" s="11">
        <v>26778</v>
      </c>
      <c r="N4107" s="6">
        <v>0</v>
      </c>
      <c r="O4107" s="4">
        <f>Table2[[#This Row],[Discount]]/100</f>
        <v>0</v>
      </c>
      <c r="P4107" s="4" t="str">
        <f>IF(Table2[[#This Row],[Discount%]]=0,"No Discount",
IF(Table2[[#This Row],[Discount%]]&lt;=0.1,"Medium Discount",
IF(Table2[[#This Row],[Discount%]]&lt;=0.2,"High Discount")))</f>
        <v>No Discount</v>
      </c>
      <c r="Q4107" s="9">
        <f>(Table2[Unit_Price]*Table2[Quantity])*(Table2[Discount]/100)</f>
        <v>0</v>
      </c>
      <c r="R4107" s="10">
        <v>26778</v>
      </c>
      <c r="S4107" s="10">
        <v>4695.38</v>
      </c>
      <c r="T4107" s="4">
        <f>Table2[Profit]/Table2[Sales]</f>
        <v>0.1753446859362163</v>
      </c>
      <c r="U4107" t="s">
        <v>33</v>
      </c>
    </row>
    <row r="4108" spans="1:21" x14ac:dyDescent="0.35">
      <c r="A4108">
        <v>14383</v>
      </c>
      <c r="B4108" s="1">
        <v>45304</v>
      </c>
      <c r="C4108" s="2">
        <f>YEAR(Table2[Order Date])</f>
        <v>2024</v>
      </c>
      <c r="D4108" s="2" t="str">
        <f>TEXT(Table2[Order Date],"mmm")</f>
        <v>Jan</v>
      </c>
      <c r="E4108" t="s">
        <v>7848</v>
      </c>
      <c r="F4108" t="s">
        <v>28</v>
      </c>
      <c r="G4108" t="s">
        <v>114</v>
      </c>
      <c r="H4108" t="str">
        <f>VLOOKUP(Table2[[#This Row],[City]], Table46[], 2, FALSE)</f>
        <v>Jharkhand</v>
      </c>
      <c r="I4108" t="s">
        <v>17</v>
      </c>
      <c r="J4108" t="s">
        <v>18</v>
      </c>
      <c r="K4108" t="s">
        <v>7849</v>
      </c>
      <c r="L4108" s="2">
        <v>2</v>
      </c>
      <c r="M4108" s="11">
        <v>55708</v>
      </c>
      <c r="N4108" s="6">
        <v>10</v>
      </c>
      <c r="O4108" s="4">
        <f>Table2[[#This Row],[Discount]]/100</f>
        <v>0.1</v>
      </c>
      <c r="P4108" s="4" t="str">
        <f>IF(Table2[[#This Row],[Discount%]]=0,"No Discount",
IF(Table2[[#This Row],[Discount%]]&lt;=0.1,"Medium Discount",
IF(Table2[[#This Row],[Discount%]]&lt;=0.2,"High Discount")))</f>
        <v>Medium Discount</v>
      </c>
      <c r="Q4108" s="9">
        <f>(Table2[Unit_Price]*Table2[Quantity])*(Table2[Discount]/100)</f>
        <v>11141.6</v>
      </c>
      <c r="R4108" s="10">
        <v>100274.4</v>
      </c>
      <c r="S4108" s="10">
        <v>8709.5499999999993</v>
      </c>
      <c r="T4108" s="4">
        <f>Table2[Profit]/Table2[Sales]</f>
        <v>8.6857163942142754E-2</v>
      </c>
      <c r="U4108" t="s">
        <v>83</v>
      </c>
    </row>
    <row r="4109" spans="1:21" x14ac:dyDescent="0.35">
      <c r="A4109">
        <v>14384</v>
      </c>
      <c r="B4109" s="1">
        <v>45632</v>
      </c>
      <c r="C4109" s="2">
        <f>YEAR(Table2[Order Date])</f>
        <v>2024</v>
      </c>
      <c r="D4109" s="2" t="str">
        <f>TEXT(Table2[Order Date],"mmm")</f>
        <v>Dec</v>
      </c>
      <c r="E4109" t="s">
        <v>7850</v>
      </c>
      <c r="F4109" t="s">
        <v>22</v>
      </c>
      <c r="G4109" t="s">
        <v>58</v>
      </c>
      <c r="H4109" t="str">
        <f>VLOOKUP(Table2[[#This Row],[City]], Table46[], 2, FALSE)</f>
        <v>Rajashtan</v>
      </c>
      <c r="I4109" t="s">
        <v>30</v>
      </c>
      <c r="J4109" t="s">
        <v>65</v>
      </c>
      <c r="K4109" t="s">
        <v>7851</v>
      </c>
      <c r="L4109" s="2">
        <v>4</v>
      </c>
      <c r="M4109" s="11">
        <v>73656</v>
      </c>
      <c r="N4109" s="6">
        <v>5</v>
      </c>
      <c r="O4109" s="4">
        <f>Table2[[#This Row],[Discount]]/100</f>
        <v>0.05</v>
      </c>
      <c r="P4109" s="4" t="str">
        <f>IF(Table2[[#This Row],[Discount%]]=0,"No Discount",
IF(Table2[[#This Row],[Discount%]]&lt;=0.1,"Medium Discount",
IF(Table2[[#This Row],[Discount%]]&lt;=0.2,"High Discount")))</f>
        <v>Medium Discount</v>
      </c>
      <c r="Q4109" s="9">
        <f>(Table2[Unit_Price]*Table2[Quantity])*(Table2[Discount]/100)</f>
        <v>14731.2</v>
      </c>
      <c r="R4109" s="10">
        <v>279892.8</v>
      </c>
      <c r="S4109" s="10">
        <v>17589.47</v>
      </c>
      <c r="T4109" s="4">
        <f>Table2[Profit]/Table2[Sales]</f>
        <v>6.2843595833833532E-2</v>
      </c>
      <c r="U4109" t="s">
        <v>72</v>
      </c>
    </row>
    <row r="4110" spans="1:21" x14ac:dyDescent="0.35">
      <c r="A4110">
        <v>14385</v>
      </c>
      <c r="B4110" s="1">
        <v>45436</v>
      </c>
      <c r="C4110" s="2">
        <f>YEAR(Table2[Order Date])</f>
        <v>2024</v>
      </c>
      <c r="D4110" s="2" t="str">
        <f>TEXT(Table2[Order Date],"mmm")</f>
        <v>May</v>
      </c>
      <c r="E4110" t="s">
        <v>7852</v>
      </c>
      <c r="F4110" t="s">
        <v>40</v>
      </c>
      <c r="G4110" t="s">
        <v>62</v>
      </c>
      <c r="H4110" t="str">
        <f>VLOOKUP(Table2[[#This Row],[City]], Table46[], 2, FALSE)</f>
        <v>Goa</v>
      </c>
      <c r="I4110" t="s">
        <v>86</v>
      </c>
      <c r="J4110" t="s">
        <v>87</v>
      </c>
      <c r="K4110" t="s">
        <v>7853</v>
      </c>
      <c r="L4110" s="2">
        <v>5</v>
      </c>
      <c r="M4110" s="11">
        <v>73283</v>
      </c>
      <c r="N4110" s="6">
        <v>10</v>
      </c>
      <c r="O4110" s="4">
        <f>Table2[[#This Row],[Discount]]/100</f>
        <v>0.1</v>
      </c>
      <c r="P4110" s="4" t="str">
        <f>IF(Table2[[#This Row],[Discount%]]=0,"No Discount",
IF(Table2[[#This Row],[Discount%]]&lt;=0.1,"Medium Discount",
IF(Table2[[#This Row],[Discount%]]&lt;=0.2,"High Discount")))</f>
        <v>Medium Discount</v>
      </c>
      <c r="Q4110" s="9">
        <f>(Table2[Unit_Price]*Table2[Quantity])*(Table2[Discount]/100)</f>
        <v>36641.5</v>
      </c>
      <c r="R4110" s="10">
        <v>329773.5</v>
      </c>
      <c r="S4110" s="10">
        <v>71073.740000000005</v>
      </c>
      <c r="T4110" s="4">
        <f>Table2[Profit]/Table2[Sales]</f>
        <v>0.2155228967761206</v>
      </c>
      <c r="U4110" t="s">
        <v>72</v>
      </c>
    </row>
    <row r="4111" spans="1:21" x14ac:dyDescent="0.35">
      <c r="A4111">
        <v>14386</v>
      </c>
      <c r="B4111" s="1">
        <v>45811</v>
      </c>
      <c r="C4111" s="2">
        <f>YEAR(Table2[Order Date])</f>
        <v>2025</v>
      </c>
      <c r="D4111" s="2" t="str">
        <f>TEXT(Table2[Order Date],"mmm")</f>
        <v>Jun</v>
      </c>
      <c r="E4111" t="s">
        <v>7854</v>
      </c>
      <c r="F4111" t="s">
        <v>22</v>
      </c>
      <c r="G4111" t="s">
        <v>167</v>
      </c>
      <c r="H4111" t="str">
        <f>VLOOKUP(Table2[[#This Row],[City]], Table46[], 2, FALSE)</f>
        <v>Punjab</v>
      </c>
      <c r="I4111" t="s">
        <v>75</v>
      </c>
      <c r="J4111" t="s">
        <v>307</v>
      </c>
      <c r="K4111" t="s">
        <v>7855</v>
      </c>
      <c r="L4111" s="2">
        <v>1</v>
      </c>
      <c r="M4111" s="11">
        <v>79898</v>
      </c>
      <c r="N4111" s="6">
        <v>20</v>
      </c>
      <c r="O4111" s="4">
        <f>Table2[[#This Row],[Discount]]/100</f>
        <v>0.2</v>
      </c>
      <c r="P4111" s="4" t="str">
        <f>IF(Table2[[#This Row],[Discount%]]=0,"No Discount",
IF(Table2[[#This Row],[Discount%]]&lt;=0.1,"Medium Discount",
IF(Table2[[#This Row],[Discount%]]&lt;=0.2,"High Discount")))</f>
        <v>High Discount</v>
      </c>
      <c r="Q4111" s="9">
        <f>(Table2[Unit_Price]*Table2[Quantity])*(Table2[Discount]/100)</f>
        <v>15979.6</v>
      </c>
      <c r="R4111" s="10">
        <v>63918.400000000001</v>
      </c>
      <c r="S4111" s="10">
        <v>11228.51</v>
      </c>
      <c r="T4111" s="4">
        <f>Table2[Profit]/Table2[Sales]</f>
        <v>0.17566944729530151</v>
      </c>
      <c r="U4111" t="s">
        <v>72</v>
      </c>
    </row>
    <row r="4112" spans="1:21" x14ac:dyDescent="0.35">
      <c r="A4112">
        <v>14387</v>
      </c>
      <c r="B4112" s="1">
        <v>45451</v>
      </c>
      <c r="C4112" s="2">
        <f>YEAR(Table2[Order Date])</f>
        <v>2024</v>
      </c>
      <c r="D4112" s="2" t="str">
        <f>TEXT(Table2[Order Date],"mmm")</f>
        <v>Jun</v>
      </c>
      <c r="E4112" t="s">
        <v>7856</v>
      </c>
      <c r="F4112" t="s">
        <v>15</v>
      </c>
      <c r="G4112" t="s">
        <v>68</v>
      </c>
      <c r="H4112" t="str">
        <f>VLOOKUP(Table2[[#This Row],[City]], Table46[], 2, FALSE)</f>
        <v>Telangana</v>
      </c>
      <c r="I4112" t="s">
        <v>42</v>
      </c>
      <c r="J4112" t="s">
        <v>188</v>
      </c>
      <c r="K4112" t="s">
        <v>7857</v>
      </c>
      <c r="L4112" s="2">
        <v>4</v>
      </c>
      <c r="M4112" s="11">
        <v>51973</v>
      </c>
      <c r="N4112" s="6">
        <v>5</v>
      </c>
      <c r="O4112" s="4">
        <f>Table2[[#This Row],[Discount]]/100</f>
        <v>0.05</v>
      </c>
      <c r="P4112" s="4" t="str">
        <f>IF(Table2[[#This Row],[Discount%]]=0,"No Discount",
IF(Table2[[#This Row],[Discount%]]&lt;=0.1,"Medium Discount",
IF(Table2[[#This Row],[Discount%]]&lt;=0.2,"High Discount")))</f>
        <v>Medium Discount</v>
      </c>
      <c r="Q4112" s="9">
        <f>(Table2[Unit_Price]*Table2[Quantity])*(Table2[Discount]/100)</f>
        <v>10394.6</v>
      </c>
      <c r="R4112" s="10">
        <v>197497.4</v>
      </c>
      <c r="S4112" s="10">
        <v>48624.81</v>
      </c>
      <c r="T4112" s="4">
        <f>Table2[Profit]/Table2[Sales]</f>
        <v>0.24620481079750922</v>
      </c>
      <c r="U4112" t="s">
        <v>20</v>
      </c>
    </row>
    <row r="4113" spans="1:21" x14ac:dyDescent="0.35">
      <c r="A4113">
        <v>14388</v>
      </c>
      <c r="B4113" s="1">
        <v>45617</v>
      </c>
      <c r="C4113" s="2">
        <f>YEAR(Table2[Order Date])</f>
        <v>2024</v>
      </c>
      <c r="D4113" s="2" t="str">
        <f>TEXT(Table2[Order Date],"mmm")</f>
        <v>Nov</v>
      </c>
      <c r="E4113" t="s">
        <v>7858</v>
      </c>
      <c r="F4113" t="s">
        <v>15</v>
      </c>
      <c r="G4113" t="s">
        <v>174</v>
      </c>
      <c r="H4113" t="str">
        <f>VLOOKUP(Table2[[#This Row],[City]], Table46[], 2, FALSE)</f>
        <v>Tamil Nadu</v>
      </c>
      <c r="I4113" t="s">
        <v>24</v>
      </c>
      <c r="J4113" t="s">
        <v>133</v>
      </c>
      <c r="K4113" t="s">
        <v>5018</v>
      </c>
      <c r="L4113" s="2">
        <v>5</v>
      </c>
      <c r="M4113" s="11">
        <v>32801</v>
      </c>
      <c r="N4113" s="6">
        <v>20</v>
      </c>
      <c r="O4113" s="4">
        <f>Table2[[#This Row],[Discount]]/100</f>
        <v>0.2</v>
      </c>
      <c r="P4113" s="4" t="str">
        <f>IF(Table2[[#This Row],[Discount%]]=0,"No Discount",
IF(Table2[[#This Row],[Discount%]]&lt;=0.1,"Medium Discount",
IF(Table2[[#This Row],[Discount%]]&lt;=0.2,"High Discount")))</f>
        <v>High Discount</v>
      </c>
      <c r="Q4113" s="9">
        <f>(Table2[Unit_Price]*Table2[Quantity])*(Table2[Discount]/100)</f>
        <v>32801</v>
      </c>
      <c r="R4113" s="10">
        <v>131204</v>
      </c>
      <c r="S4113" s="10">
        <v>10020.280000000001</v>
      </c>
      <c r="T4113" s="4">
        <f>Table2[Profit]/Table2[Sales]</f>
        <v>7.6371756958629314E-2</v>
      </c>
      <c r="U4113" t="s">
        <v>33</v>
      </c>
    </row>
    <row r="4114" spans="1:21" x14ac:dyDescent="0.35">
      <c r="A4114">
        <v>14389</v>
      </c>
      <c r="B4114" s="1">
        <v>45607</v>
      </c>
      <c r="C4114" s="2">
        <f>YEAR(Table2[Order Date])</f>
        <v>2024</v>
      </c>
      <c r="D4114" s="2" t="str">
        <f>TEXT(Table2[Order Date],"mmm")</f>
        <v>Nov</v>
      </c>
      <c r="E4114" t="s">
        <v>7859</v>
      </c>
      <c r="F4114" t="s">
        <v>40</v>
      </c>
      <c r="G4114" t="s">
        <v>50</v>
      </c>
      <c r="H4114" t="str">
        <f>VLOOKUP(Table2[[#This Row],[City]], Table46[], 2, FALSE)</f>
        <v>Maharashtra</v>
      </c>
      <c r="I4114" t="s">
        <v>86</v>
      </c>
      <c r="J4114" t="s">
        <v>118</v>
      </c>
      <c r="K4114" t="s">
        <v>7860</v>
      </c>
      <c r="L4114" s="2">
        <v>1</v>
      </c>
      <c r="M4114" s="11">
        <v>20852</v>
      </c>
      <c r="N4114" s="6">
        <v>20</v>
      </c>
      <c r="O4114" s="4">
        <f>Table2[[#This Row],[Discount]]/100</f>
        <v>0.2</v>
      </c>
      <c r="P4114" s="4" t="str">
        <f>IF(Table2[[#This Row],[Discount%]]=0,"No Discount",
IF(Table2[[#This Row],[Discount%]]&lt;=0.1,"Medium Discount",
IF(Table2[[#This Row],[Discount%]]&lt;=0.2,"High Discount")))</f>
        <v>High Discount</v>
      </c>
      <c r="Q4114" s="9">
        <f>(Table2[Unit_Price]*Table2[Quantity])*(Table2[Discount]/100)</f>
        <v>4170.4000000000005</v>
      </c>
      <c r="R4114" s="10">
        <v>16681.599999999999</v>
      </c>
      <c r="S4114" s="10">
        <v>2362.0700000000002</v>
      </c>
      <c r="T4114" s="4">
        <f>Table2[Profit]/Table2[Sales]</f>
        <v>0.14159732879340114</v>
      </c>
      <c r="U4114" t="s">
        <v>20</v>
      </c>
    </row>
    <row r="4115" spans="1:21" x14ac:dyDescent="0.35">
      <c r="A4115">
        <v>14390</v>
      </c>
      <c r="B4115" s="1">
        <v>45781</v>
      </c>
      <c r="C4115" s="2">
        <f>YEAR(Table2[Order Date])</f>
        <v>2025</v>
      </c>
      <c r="D4115" s="2" t="str">
        <f>TEXT(Table2[Order Date],"mmm")</f>
        <v>May</v>
      </c>
      <c r="E4115" t="s">
        <v>7861</v>
      </c>
      <c r="F4115" t="s">
        <v>28</v>
      </c>
      <c r="G4115" t="s">
        <v>114</v>
      </c>
      <c r="H4115" t="str">
        <f>VLOOKUP(Table2[[#This Row],[City]], Table46[], 2, FALSE)</f>
        <v>Jharkhand</v>
      </c>
      <c r="I4115" t="s">
        <v>86</v>
      </c>
      <c r="J4115" t="s">
        <v>87</v>
      </c>
      <c r="K4115" t="s">
        <v>7862</v>
      </c>
      <c r="L4115" s="2">
        <v>5</v>
      </c>
      <c r="M4115" s="11">
        <v>1585</v>
      </c>
      <c r="N4115" s="6">
        <v>15</v>
      </c>
      <c r="O4115" s="4">
        <f>Table2[[#This Row],[Discount]]/100</f>
        <v>0.15</v>
      </c>
      <c r="P4115" s="4" t="str">
        <f>IF(Table2[[#This Row],[Discount%]]=0,"No Discount",
IF(Table2[[#This Row],[Discount%]]&lt;=0.1,"Medium Discount",
IF(Table2[[#This Row],[Discount%]]&lt;=0.2,"High Discount")))</f>
        <v>High Discount</v>
      </c>
      <c r="Q4115" s="9">
        <f>(Table2[Unit_Price]*Table2[Quantity])*(Table2[Discount]/100)</f>
        <v>1188.75</v>
      </c>
      <c r="R4115" s="10">
        <v>6736.25</v>
      </c>
      <c r="S4115" s="10">
        <v>1648.68</v>
      </c>
      <c r="T4115" s="4">
        <f>Table2[Profit]/Table2[Sales]</f>
        <v>0.24474744850621638</v>
      </c>
      <c r="U4115" t="s">
        <v>72</v>
      </c>
    </row>
    <row r="4116" spans="1:21" x14ac:dyDescent="0.35">
      <c r="A4116">
        <v>14391</v>
      </c>
      <c r="B4116" s="1">
        <v>45236</v>
      </c>
      <c r="C4116" s="2">
        <f>YEAR(Table2[Order Date])</f>
        <v>2023</v>
      </c>
      <c r="D4116" s="2" t="str">
        <f>TEXT(Table2[Order Date],"mmm")</f>
        <v>Nov</v>
      </c>
      <c r="E4116" t="s">
        <v>7863</v>
      </c>
      <c r="F4116" t="s">
        <v>40</v>
      </c>
      <c r="G4116" t="s">
        <v>41</v>
      </c>
      <c r="H4116" t="str">
        <f>VLOOKUP(Table2[[#This Row],[City]], Table46[], 2, FALSE)</f>
        <v>Maharashtra</v>
      </c>
      <c r="I4116" t="s">
        <v>75</v>
      </c>
      <c r="J4116" t="s">
        <v>240</v>
      </c>
      <c r="K4116" t="s">
        <v>7864</v>
      </c>
      <c r="L4116" s="2">
        <v>3</v>
      </c>
      <c r="M4116" s="11">
        <v>6588</v>
      </c>
      <c r="N4116" s="6">
        <v>10</v>
      </c>
      <c r="O4116" s="4">
        <f>Table2[[#This Row],[Discount]]/100</f>
        <v>0.1</v>
      </c>
      <c r="P4116" s="4" t="str">
        <f>IF(Table2[[#This Row],[Discount%]]=0,"No Discount",
IF(Table2[[#This Row],[Discount%]]&lt;=0.1,"Medium Discount",
IF(Table2[[#This Row],[Discount%]]&lt;=0.2,"High Discount")))</f>
        <v>Medium Discount</v>
      </c>
      <c r="Q4116" s="9">
        <f>(Table2[Unit_Price]*Table2[Quantity])*(Table2[Discount]/100)</f>
        <v>1976.4</v>
      </c>
      <c r="R4116" s="10">
        <v>17787.599999999999</v>
      </c>
      <c r="S4116" s="10">
        <v>1038.98</v>
      </c>
      <c r="T4116" s="4">
        <f>Table2[Profit]/Table2[Sales]</f>
        <v>5.8410353279812907E-2</v>
      </c>
      <c r="U4116" t="s">
        <v>83</v>
      </c>
    </row>
    <row r="4117" spans="1:21" x14ac:dyDescent="0.35">
      <c r="A4117">
        <v>14392</v>
      </c>
      <c r="B4117" s="1">
        <v>45809</v>
      </c>
      <c r="C4117" s="2">
        <f>YEAR(Table2[Order Date])</f>
        <v>2025</v>
      </c>
      <c r="D4117" s="2" t="str">
        <f>TEXT(Table2[Order Date],"mmm")</f>
        <v>Jun</v>
      </c>
      <c r="E4117" t="s">
        <v>7865</v>
      </c>
      <c r="F4117" t="s">
        <v>15</v>
      </c>
      <c r="G4117" t="s">
        <v>93</v>
      </c>
      <c r="H4117" t="str">
        <f>VLOOKUP(Table2[[#This Row],[City]], Table46[], 2, FALSE)</f>
        <v>Tamil Nadu</v>
      </c>
      <c r="I4117" t="s">
        <v>30</v>
      </c>
      <c r="J4117" t="s">
        <v>227</v>
      </c>
      <c r="K4117" t="s">
        <v>7866</v>
      </c>
      <c r="L4117" s="2">
        <v>2</v>
      </c>
      <c r="M4117" s="11">
        <v>8049</v>
      </c>
      <c r="N4117" s="6">
        <v>10</v>
      </c>
      <c r="O4117" s="4">
        <f>Table2[[#This Row],[Discount]]/100</f>
        <v>0.1</v>
      </c>
      <c r="P4117" s="4" t="str">
        <f>IF(Table2[[#This Row],[Discount%]]=0,"No Discount",
IF(Table2[[#This Row],[Discount%]]&lt;=0.1,"Medium Discount",
IF(Table2[[#This Row],[Discount%]]&lt;=0.2,"High Discount")))</f>
        <v>Medium Discount</v>
      </c>
      <c r="Q4117" s="9">
        <f>(Table2[Unit_Price]*Table2[Quantity])*(Table2[Discount]/100)</f>
        <v>1609.8000000000002</v>
      </c>
      <c r="R4117" s="10">
        <v>14488.2</v>
      </c>
      <c r="S4117" s="10">
        <v>812.7</v>
      </c>
      <c r="T4117" s="4">
        <f>Table2[Profit]/Table2[Sales]</f>
        <v>5.6093924711144244E-2</v>
      </c>
      <c r="U4117" t="s">
        <v>33</v>
      </c>
    </row>
    <row r="4118" spans="1:21" x14ac:dyDescent="0.35">
      <c r="A4118">
        <v>14393</v>
      </c>
      <c r="B4118" s="1">
        <v>45632</v>
      </c>
      <c r="C4118" s="2">
        <f>YEAR(Table2[Order Date])</f>
        <v>2024</v>
      </c>
      <c r="D4118" s="2" t="str">
        <f>TEXT(Table2[Order Date],"mmm")</f>
        <v>Dec</v>
      </c>
      <c r="E4118" t="s">
        <v>7867</v>
      </c>
      <c r="F4118" t="s">
        <v>22</v>
      </c>
      <c r="G4118" t="s">
        <v>23</v>
      </c>
      <c r="H4118" t="str">
        <f>VLOOKUP(Table2[[#This Row],[City]], Table46[], 2, FALSE)</f>
        <v>Delhi</v>
      </c>
      <c r="I4118" t="s">
        <v>30</v>
      </c>
      <c r="J4118" t="s">
        <v>65</v>
      </c>
      <c r="K4118" t="s">
        <v>7868</v>
      </c>
      <c r="L4118" s="2">
        <v>4</v>
      </c>
      <c r="M4118" s="11">
        <v>47143</v>
      </c>
      <c r="N4118" s="6">
        <v>15</v>
      </c>
      <c r="O4118" s="4">
        <f>Table2[[#This Row],[Discount]]/100</f>
        <v>0.15</v>
      </c>
      <c r="P4118" s="4" t="str">
        <f>IF(Table2[[#This Row],[Discount%]]=0,"No Discount",
IF(Table2[[#This Row],[Discount%]]&lt;=0.1,"Medium Discount",
IF(Table2[[#This Row],[Discount%]]&lt;=0.2,"High Discount")))</f>
        <v>High Discount</v>
      </c>
      <c r="Q4118" s="9">
        <f>(Table2[Unit_Price]*Table2[Quantity])*(Table2[Discount]/100)</f>
        <v>28285.8</v>
      </c>
      <c r="R4118" s="10">
        <v>160286.20000000001</v>
      </c>
      <c r="S4118" s="10">
        <v>33283.480000000003</v>
      </c>
      <c r="T4118" s="4">
        <f>Table2[Profit]/Table2[Sales]</f>
        <v>0.20765031549815269</v>
      </c>
      <c r="U4118" t="s">
        <v>33</v>
      </c>
    </row>
    <row r="4119" spans="1:21" x14ac:dyDescent="0.35">
      <c r="A4119">
        <v>14394</v>
      </c>
      <c r="B4119" s="1">
        <v>45367</v>
      </c>
      <c r="C4119" s="2">
        <f>YEAR(Table2[Order Date])</f>
        <v>2024</v>
      </c>
      <c r="D4119" s="2" t="str">
        <f>TEXT(Table2[Order Date],"mmm")</f>
        <v>Mar</v>
      </c>
      <c r="E4119" t="s">
        <v>7869</v>
      </c>
      <c r="F4119" t="s">
        <v>28</v>
      </c>
      <c r="G4119" t="s">
        <v>35</v>
      </c>
      <c r="H4119" t="str">
        <f>VLOOKUP(Table2[[#This Row],[City]], Table46[], 2, FALSE)</f>
        <v>West Bengal</v>
      </c>
      <c r="I4119" t="s">
        <v>75</v>
      </c>
      <c r="J4119" t="s">
        <v>204</v>
      </c>
      <c r="K4119" t="s">
        <v>7870</v>
      </c>
      <c r="L4119" s="2">
        <v>5</v>
      </c>
      <c r="M4119" s="11">
        <v>26128</v>
      </c>
      <c r="N4119" s="6">
        <v>20</v>
      </c>
      <c r="O4119" s="4">
        <f>Table2[[#This Row],[Discount]]/100</f>
        <v>0.2</v>
      </c>
      <c r="P4119" s="4" t="str">
        <f>IF(Table2[[#This Row],[Discount%]]=0,"No Discount",
IF(Table2[[#This Row],[Discount%]]&lt;=0.1,"Medium Discount",
IF(Table2[[#This Row],[Discount%]]&lt;=0.2,"High Discount")))</f>
        <v>High Discount</v>
      </c>
      <c r="Q4119" s="9">
        <f>(Table2[Unit_Price]*Table2[Quantity])*(Table2[Discount]/100)</f>
        <v>26128</v>
      </c>
      <c r="R4119" s="10">
        <v>104512</v>
      </c>
      <c r="S4119" s="10">
        <v>19138.84</v>
      </c>
      <c r="T4119" s="4">
        <f>Table2[Profit]/Table2[Sales]</f>
        <v>0.18312576546233925</v>
      </c>
      <c r="U4119" t="s">
        <v>83</v>
      </c>
    </row>
    <row r="4120" spans="1:21" x14ac:dyDescent="0.35">
      <c r="A4120">
        <v>14395</v>
      </c>
      <c r="B4120" s="1">
        <v>45901</v>
      </c>
      <c r="C4120" s="2">
        <f>YEAR(Table2[Order Date])</f>
        <v>2025</v>
      </c>
      <c r="D4120" s="2" t="str">
        <f>TEXT(Table2[Order Date],"mmm")</f>
        <v>Sep</v>
      </c>
      <c r="E4120" t="s">
        <v>7871</v>
      </c>
      <c r="F4120" t="s">
        <v>15</v>
      </c>
      <c r="G4120" t="s">
        <v>68</v>
      </c>
      <c r="H4120" t="str">
        <f>VLOOKUP(Table2[[#This Row],[City]], Table46[], 2, FALSE)</f>
        <v>Telangana</v>
      </c>
      <c r="I4120" t="s">
        <v>129</v>
      </c>
      <c r="J4120" t="s">
        <v>164</v>
      </c>
      <c r="K4120" t="s">
        <v>7872</v>
      </c>
      <c r="L4120" s="2">
        <v>5</v>
      </c>
      <c r="M4120" s="11">
        <v>24751</v>
      </c>
      <c r="N4120" s="6">
        <v>10</v>
      </c>
      <c r="O4120" s="4">
        <f>Table2[[#This Row],[Discount]]/100</f>
        <v>0.1</v>
      </c>
      <c r="P4120" s="4" t="str">
        <f>IF(Table2[[#This Row],[Discount%]]=0,"No Discount",
IF(Table2[[#This Row],[Discount%]]&lt;=0.1,"Medium Discount",
IF(Table2[[#This Row],[Discount%]]&lt;=0.2,"High Discount")))</f>
        <v>Medium Discount</v>
      </c>
      <c r="Q4120" s="9">
        <f>(Table2[Unit_Price]*Table2[Quantity])*(Table2[Discount]/100)</f>
        <v>12375.5</v>
      </c>
      <c r="R4120" s="10">
        <v>111379.5</v>
      </c>
      <c r="S4120" s="10">
        <v>26522</v>
      </c>
      <c r="T4120" s="4">
        <f>Table2[Profit]/Table2[Sales]</f>
        <v>0.23812281434195701</v>
      </c>
      <c r="U4120" t="s">
        <v>33</v>
      </c>
    </row>
    <row r="4121" spans="1:21" x14ac:dyDescent="0.35">
      <c r="A4121">
        <v>14396</v>
      </c>
      <c r="B4121" s="1">
        <v>45516</v>
      </c>
      <c r="C4121" s="2">
        <f>YEAR(Table2[Order Date])</f>
        <v>2024</v>
      </c>
      <c r="D4121" s="2" t="str">
        <f>TEXT(Table2[Order Date],"mmm")</f>
        <v>Aug</v>
      </c>
      <c r="E4121" t="s">
        <v>7873</v>
      </c>
      <c r="F4121" t="s">
        <v>40</v>
      </c>
      <c r="G4121" t="s">
        <v>62</v>
      </c>
      <c r="H4121" t="str">
        <f>VLOOKUP(Table2[[#This Row],[City]], Table46[], 2, FALSE)</f>
        <v>Goa</v>
      </c>
      <c r="I4121" t="s">
        <v>86</v>
      </c>
      <c r="J4121" t="s">
        <v>171</v>
      </c>
      <c r="K4121" t="s">
        <v>7874</v>
      </c>
      <c r="L4121" s="2">
        <v>1</v>
      </c>
      <c r="M4121" s="11">
        <v>35786</v>
      </c>
      <c r="N4121" s="6">
        <v>20</v>
      </c>
      <c r="O4121" s="4">
        <f>Table2[[#This Row],[Discount]]/100</f>
        <v>0.2</v>
      </c>
      <c r="P4121" s="4" t="str">
        <f>IF(Table2[[#This Row],[Discount%]]=0,"No Discount",
IF(Table2[[#This Row],[Discount%]]&lt;=0.1,"Medium Discount",
IF(Table2[[#This Row],[Discount%]]&lt;=0.2,"High Discount")))</f>
        <v>High Discount</v>
      </c>
      <c r="Q4121" s="9">
        <f>(Table2[Unit_Price]*Table2[Quantity])*(Table2[Discount]/100)</f>
        <v>7157.2000000000007</v>
      </c>
      <c r="R4121" s="10">
        <v>28628.799999999999</v>
      </c>
      <c r="S4121" s="10">
        <v>4511.67</v>
      </c>
      <c r="T4121" s="4">
        <f>Table2[Profit]/Table2[Sales]</f>
        <v>0.15759200525345107</v>
      </c>
      <c r="U4121" t="s">
        <v>38</v>
      </c>
    </row>
    <row r="4122" spans="1:21" x14ac:dyDescent="0.35">
      <c r="A4122">
        <v>14397</v>
      </c>
      <c r="B4122" s="1">
        <v>45411</v>
      </c>
      <c r="C4122" s="2">
        <f>YEAR(Table2[Order Date])</f>
        <v>2024</v>
      </c>
      <c r="D4122" s="2" t="str">
        <f>TEXT(Table2[Order Date],"mmm")</f>
        <v>Apr</v>
      </c>
      <c r="E4122" t="s">
        <v>7875</v>
      </c>
      <c r="F4122" t="s">
        <v>22</v>
      </c>
      <c r="G4122" t="s">
        <v>167</v>
      </c>
      <c r="H4122" t="str">
        <f>VLOOKUP(Table2[[#This Row],[City]], Table46[], 2, FALSE)</f>
        <v>Punjab</v>
      </c>
      <c r="I4122" t="s">
        <v>30</v>
      </c>
      <c r="J4122" t="s">
        <v>227</v>
      </c>
      <c r="K4122" t="s">
        <v>5784</v>
      </c>
      <c r="L4122" s="2">
        <v>2</v>
      </c>
      <c r="M4122" s="11">
        <v>2611</v>
      </c>
      <c r="N4122" s="6">
        <v>15</v>
      </c>
      <c r="O4122" s="4">
        <f>Table2[[#This Row],[Discount]]/100</f>
        <v>0.15</v>
      </c>
      <c r="P4122" s="4" t="str">
        <f>IF(Table2[[#This Row],[Discount%]]=0,"No Discount",
IF(Table2[[#This Row],[Discount%]]&lt;=0.1,"Medium Discount",
IF(Table2[[#This Row],[Discount%]]&lt;=0.2,"High Discount")))</f>
        <v>High Discount</v>
      </c>
      <c r="Q4122" s="9">
        <f>(Table2[Unit_Price]*Table2[Quantity])*(Table2[Discount]/100)</f>
        <v>783.3</v>
      </c>
      <c r="R4122" s="10">
        <v>4438.7</v>
      </c>
      <c r="S4122" s="10">
        <v>849.33</v>
      </c>
      <c r="T4122" s="4">
        <f>Table2[Profit]/Table2[Sales]</f>
        <v>0.19134656543582582</v>
      </c>
      <c r="U4122" t="s">
        <v>72</v>
      </c>
    </row>
    <row r="4123" spans="1:21" x14ac:dyDescent="0.35">
      <c r="A4123">
        <v>14398</v>
      </c>
      <c r="B4123" s="1">
        <v>45652</v>
      </c>
      <c r="C4123" s="2">
        <f>YEAR(Table2[Order Date])</f>
        <v>2024</v>
      </c>
      <c r="D4123" s="2" t="str">
        <f>TEXT(Table2[Order Date],"mmm")</f>
        <v>Dec</v>
      </c>
      <c r="E4123" t="s">
        <v>7876</v>
      </c>
      <c r="F4123" t="s">
        <v>22</v>
      </c>
      <c r="G4123" t="s">
        <v>23</v>
      </c>
      <c r="H4123" t="str">
        <f>VLOOKUP(Table2[[#This Row],[City]], Table46[], 2, FALSE)</f>
        <v>Delhi</v>
      </c>
      <c r="I4123" t="s">
        <v>24</v>
      </c>
      <c r="J4123" t="s">
        <v>133</v>
      </c>
      <c r="K4123" t="s">
        <v>7877</v>
      </c>
      <c r="L4123" s="2">
        <v>5</v>
      </c>
      <c r="M4123" s="11">
        <v>7183</v>
      </c>
      <c r="N4123" s="6">
        <v>15</v>
      </c>
      <c r="O4123" s="4">
        <f>Table2[[#This Row],[Discount]]/100</f>
        <v>0.15</v>
      </c>
      <c r="P4123" s="4" t="str">
        <f>IF(Table2[[#This Row],[Discount%]]=0,"No Discount",
IF(Table2[[#This Row],[Discount%]]&lt;=0.1,"Medium Discount",
IF(Table2[[#This Row],[Discount%]]&lt;=0.2,"High Discount")))</f>
        <v>High Discount</v>
      </c>
      <c r="Q4123" s="9">
        <f>(Table2[Unit_Price]*Table2[Quantity])*(Table2[Discount]/100)</f>
        <v>5387.25</v>
      </c>
      <c r="R4123" s="10">
        <v>30527.75</v>
      </c>
      <c r="S4123" s="10">
        <v>4948.74</v>
      </c>
      <c r="T4123" s="4">
        <f>Table2[Profit]/Table2[Sales]</f>
        <v>0.16210628035148347</v>
      </c>
      <c r="U4123" t="s">
        <v>20</v>
      </c>
    </row>
    <row r="4124" spans="1:21" x14ac:dyDescent="0.35">
      <c r="A4124">
        <v>14399</v>
      </c>
      <c r="B4124" s="1">
        <v>45408</v>
      </c>
      <c r="C4124" s="2">
        <f>YEAR(Table2[Order Date])</f>
        <v>2024</v>
      </c>
      <c r="D4124" s="2" t="str">
        <f>TEXT(Table2[Order Date],"mmm")</f>
        <v>Apr</v>
      </c>
      <c r="E4124" t="s">
        <v>7878</v>
      </c>
      <c r="F4124" t="s">
        <v>40</v>
      </c>
      <c r="G4124" t="s">
        <v>41</v>
      </c>
      <c r="H4124" t="str">
        <f>VLOOKUP(Table2[[#This Row],[City]], Table46[], 2, FALSE)</f>
        <v>Maharashtra</v>
      </c>
      <c r="I4124" t="s">
        <v>17</v>
      </c>
      <c r="J4124" t="s">
        <v>100</v>
      </c>
      <c r="K4124" t="s">
        <v>696</v>
      </c>
      <c r="L4124" s="2">
        <v>4</v>
      </c>
      <c r="M4124" s="11">
        <v>25196</v>
      </c>
      <c r="N4124" s="6">
        <v>15</v>
      </c>
      <c r="O4124" s="4">
        <f>Table2[[#This Row],[Discount]]/100</f>
        <v>0.15</v>
      </c>
      <c r="P4124" s="4" t="str">
        <f>IF(Table2[[#This Row],[Discount%]]=0,"No Discount",
IF(Table2[[#This Row],[Discount%]]&lt;=0.1,"Medium Discount",
IF(Table2[[#This Row],[Discount%]]&lt;=0.2,"High Discount")))</f>
        <v>High Discount</v>
      </c>
      <c r="Q4124" s="9">
        <f>(Table2[Unit_Price]*Table2[Quantity])*(Table2[Discount]/100)</f>
        <v>15117.599999999999</v>
      </c>
      <c r="R4124" s="10">
        <v>85666.4</v>
      </c>
      <c r="S4124" s="10">
        <v>4933.32</v>
      </c>
      <c r="T4124" s="4">
        <f>Table2[Profit]/Table2[Sales]</f>
        <v>5.7587572257034265E-2</v>
      </c>
      <c r="U4124" t="s">
        <v>20</v>
      </c>
    </row>
    <row r="4125" spans="1:21" x14ac:dyDescent="0.35">
      <c r="A4125">
        <v>14400</v>
      </c>
      <c r="B4125" s="1">
        <v>45678</v>
      </c>
      <c r="C4125" s="2">
        <f>YEAR(Table2[Order Date])</f>
        <v>2025</v>
      </c>
      <c r="D4125" s="2" t="str">
        <f>TEXT(Table2[Order Date],"mmm")</f>
        <v>Jan</v>
      </c>
      <c r="E4125" t="s">
        <v>7879</v>
      </c>
      <c r="F4125" t="s">
        <v>40</v>
      </c>
      <c r="G4125" t="s">
        <v>50</v>
      </c>
      <c r="H4125" t="str">
        <f>VLOOKUP(Table2[[#This Row],[City]], Table46[], 2, FALSE)</f>
        <v>Maharashtra</v>
      </c>
      <c r="I4125" t="s">
        <v>42</v>
      </c>
      <c r="J4125" t="s">
        <v>79</v>
      </c>
      <c r="K4125" t="s">
        <v>7880</v>
      </c>
      <c r="L4125" s="2">
        <v>3</v>
      </c>
      <c r="M4125" s="11">
        <v>20833</v>
      </c>
      <c r="N4125" s="6">
        <v>0</v>
      </c>
      <c r="O4125" s="4">
        <f>Table2[[#This Row],[Discount]]/100</f>
        <v>0</v>
      </c>
      <c r="P4125" s="4" t="str">
        <f>IF(Table2[[#This Row],[Discount%]]=0,"No Discount",
IF(Table2[[#This Row],[Discount%]]&lt;=0.1,"Medium Discount",
IF(Table2[[#This Row],[Discount%]]&lt;=0.2,"High Discount")))</f>
        <v>No Discount</v>
      </c>
      <c r="Q4125" s="9">
        <f>(Table2[Unit_Price]*Table2[Quantity])*(Table2[Discount]/100)</f>
        <v>0</v>
      </c>
      <c r="R4125" s="10">
        <v>62499</v>
      </c>
      <c r="S4125" s="10">
        <v>13726.38</v>
      </c>
      <c r="T4125" s="4">
        <f>Table2[Profit]/Table2[Sales]</f>
        <v>0.21962559400950413</v>
      </c>
      <c r="U4125" t="s">
        <v>38</v>
      </c>
    </row>
    <row r="4126" spans="1:21" x14ac:dyDescent="0.35">
      <c r="A4126">
        <v>14401</v>
      </c>
      <c r="B4126" s="1">
        <v>45406</v>
      </c>
      <c r="C4126" s="2">
        <f>YEAR(Table2[Order Date])</f>
        <v>2024</v>
      </c>
      <c r="D4126" s="2" t="str">
        <f>TEXT(Table2[Order Date],"mmm")</f>
        <v>Apr</v>
      </c>
      <c r="E4126" t="s">
        <v>7881</v>
      </c>
      <c r="F4126" t="s">
        <v>40</v>
      </c>
      <c r="G4126" t="s">
        <v>50</v>
      </c>
      <c r="H4126" t="str">
        <f>VLOOKUP(Table2[[#This Row],[City]], Table46[], 2, FALSE)</f>
        <v>Maharashtra</v>
      </c>
      <c r="I4126" t="s">
        <v>69</v>
      </c>
      <c r="J4126" t="s">
        <v>151</v>
      </c>
      <c r="K4126" t="s">
        <v>7882</v>
      </c>
      <c r="L4126" s="2">
        <v>1</v>
      </c>
      <c r="M4126" s="11">
        <v>72591</v>
      </c>
      <c r="N4126" s="6">
        <v>20</v>
      </c>
      <c r="O4126" s="4">
        <f>Table2[[#This Row],[Discount]]/100</f>
        <v>0.2</v>
      </c>
      <c r="P4126" s="4" t="str">
        <f>IF(Table2[[#This Row],[Discount%]]=0,"No Discount",
IF(Table2[[#This Row],[Discount%]]&lt;=0.1,"Medium Discount",
IF(Table2[[#This Row],[Discount%]]&lt;=0.2,"High Discount")))</f>
        <v>High Discount</v>
      </c>
      <c r="Q4126" s="9">
        <f>(Table2[Unit_Price]*Table2[Quantity])*(Table2[Discount]/100)</f>
        <v>14518.2</v>
      </c>
      <c r="R4126" s="10">
        <v>58072.800000000003</v>
      </c>
      <c r="S4126" s="10">
        <v>9932.48</v>
      </c>
      <c r="T4126" s="4">
        <f>Table2[Profit]/Table2[Sales]</f>
        <v>0.17103497678775603</v>
      </c>
      <c r="U4126" t="s">
        <v>83</v>
      </c>
    </row>
    <row r="4127" spans="1:21" x14ac:dyDescent="0.35">
      <c r="A4127">
        <v>14402</v>
      </c>
      <c r="B4127" s="1">
        <v>45850</v>
      </c>
      <c r="C4127" s="2">
        <f>YEAR(Table2[Order Date])</f>
        <v>2025</v>
      </c>
      <c r="D4127" s="2" t="str">
        <f>TEXT(Table2[Order Date],"mmm")</f>
        <v>Jul</v>
      </c>
      <c r="E4127" t="s">
        <v>7883</v>
      </c>
      <c r="F4127" t="s">
        <v>22</v>
      </c>
      <c r="G4127" t="s">
        <v>23</v>
      </c>
      <c r="H4127" t="str">
        <f>VLOOKUP(Table2[[#This Row],[City]], Table46[], 2, FALSE)</f>
        <v>Delhi</v>
      </c>
      <c r="I4127" t="s">
        <v>17</v>
      </c>
      <c r="J4127" t="s">
        <v>55</v>
      </c>
      <c r="K4127" t="s">
        <v>7884</v>
      </c>
      <c r="L4127" s="2">
        <v>3</v>
      </c>
      <c r="M4127" s="11">
        <v>55857</v>
      </c>
      <c r="N4127" s="6">
        <v>0</v>
      </c>
      <c r="O4127" s="4">
        <f>Table2[[#This Row],[Discount]]/100</f>
        <v>0</v>
      </c>
      <c r="P4127" s="4" t="str">
        <f>IF(Table2[[#This Row],[Discount%]]=0,"No Discount",
IF(Table2[[#This Row],[Discount%]]&lt;=0.1,"Medium Discount",
IF(Table2[[#This Row],[Discount%]]&lt;=0.2,"High Discount")))</f>
        <v>No Discount</v>
      </c>
      <c r="Q4127" s="9">
        <f>(Table2[Unit_Price]*Table2[Quantity])*(Table2[Discount]/100)</f>
        <v>0</v>
      </c>
      <c r="R4127" s="10">
        <v>167571</v>
      </c>
      <c r="S4127" s="10">
        <v>15138.13</v>
      </c>
      <c r="T4127" s="4">
        <f>Table2[Profit]/Table2[Sales]</f>
        <v>9.0338602741524485E-2</v>
      </c>
      <c r="U4127" t="s">
        <v>38</v>
      </c>
    </row>
    <row r="4128" spans="1:21" x14ac:dyDescent="0.35">
      <c r="A4128">
        <v>14403</v>
      </c>
      <c r="B4128" s="1">
        <v>45264</v>
      </c>
      <c r="C4128" s="2">
        <f>YEAR(Table2[Order Date])</f>
        <v>2023</v>
      </c>
      <c r="D4128" s="2" t="str">
        <f>TEXT(Table2[Order Date],"mmm")</f>
        <v>Dec</v>
      </c>
      <c r="E4128" t="s">
        <v>7885</v>
      </c>
      <c r="F4128" t="s">
        <v>40</v>
      </c>
      <c r="G4128" t="s">
        <v>62</v>
      </c>
      <c r="H4128" t="str">
        <f>VLOOKUP(Table2[[#This Row],[City]], Table46[], 2, FALSE)</f>
        <v>Goa</v>
      </c>
      <c r="I4128" t="s">
        <v>96</v>
      </c>
      <c r="J4128" t="s">
        <v>156</v>
      </c>
      <c r="K4128" t="s">
        <v>7886</v>
      </c>
      <c r="L4128" s="2">
        <v>5</v>
      </c>
      <c r="M4128" s="11">
        <v>31777</v>
      </c>
      <c r="N4128" s="6">
        <v>0</v>
      </c>
      <c r="O4128" s="4">
        <f>Table2[[#This Row],[Discount]]/100</f>
        <v>0</v>
      </c>
      <c r="P4128" s="4" t="str">
        <f>IF(Table2[[#This Row],[Discount%]]=0,"No Discount",
IF(Table2[[#This Row],[Discount%]]&lt;=0.1,"Medium Discount",
IF(Table2[[#This Row],[Discount%]]&lt;=0.2,"High Discount")))</f>
        <v>No Discount</v>
      </c>
      <c r="Q4128" s="9">
        <f>(Table2[Unit_Price]*Table2[Quantity])*(Table2[Discount]/100)</f>
        <v>0</v>
      </c>
      <c r="R4128" s="10">
        <v>158885</v>
      </c>
      <c r="S4128" s="10">
        <v>28450.38</v>
      </c>
      <c r="T4128" s="4">
        <f>Table2[Profit]/Table2[Sales]</f>
        <v>0.17906271831828052</v>
      </c>
      <c r="U4128" t="s">
        <v>20</v>
      </c>
    </row>
    <row r="4129" spans="1:21" x14ac:dyDescent="0.35">
      <c r="A4129">
        <v>14404</v>
      </c>
      <c r="B4129" s="1">
        <v>45848</v>
      </c>
      <c r="C4129" s="2">
        <f>YEAR(Table2[Order Date])</f>
        <v>2025</v>
      </c>
      <c r="D4129" s="2" t="str">
        <f>TEXT(Table2[Order Date],"mmm")</f>
        <v>Jul</v>
      </c>
      <c r="E4129" t="s">
        <v>7887</v>
      </c>
      <c r="F4129" t="s">
        <v>28</v>
      </c>
      <c r="G4129" t="s">
        <v>144</v>
      </c>
      <c r="H4129" t="str">
        <f>VLOOKUP(Table2[[#This Row],[City]], Table46[], 2, FALSE)</f>
        <v>Assam</v>
      </c>
      <c r="I4129" t="s">
        <v>75</v>
      </c>
      <c r="J4129" t="s">
        <v>307</v>
      </c>
      <c r="K4129" t="s">
        <v>7888</v>
      </c>
      <c r="L4129" s="2">
        <v>4</v>
      </c>
      <c r="M4129" s="11">
        <v>54451</v>
      </c>
      <c r="N4129" s="6">
        <v>0</v>
      </c>
      <c r="O4129" s="4">
        <f>Table2[[#This Row],[Discount]]/100</f>
        <v>0</v>
      </c>
      <c r="P4129" s="4" t="str">
        <f>IF(Table2[[#This Row],[Discount%]]=0,"No Discount",
IF(Table2[[#This Row],[Discount%]]&lt;=0.1,"Medium Discount",
IF(Table2[[#This Row],[Discount%]]&lt;=0.2,"High Discount")))</f>
        <v>No Discount</v>
      </c>
      <c r="Q4129" s="9">
        <f>(Table2[Unit_Price]*Table2[Quantity])*(Table2[Discount]/100)</f>
        <v>0</v>
      </c>
      <c r="R4129" s="10">
        <v>217804</v>
      </c>
      <c r="S4129" s="10">
        <v>26421.01</v>
      </c>
      <c r="T4129" s="4">
        <f>Table2[Profit]/Table2[Sales]</f>
        <v>0.1213063580099539</v>
      </c>
      <c r="U4129" t="s">
        <v>83</v>
      </c>
    </row>
    <row r="4130" spans="1:21" x14ac:dyDescent="0.35">
      <c r="A4130">
        <v>14405</v>
      </c>
      <c r="B4130" s="1">
        <v>45818</v>
      </c>
      <c r="C4130" s="2">
        <f>YEAR(Table2[Order Date])</f>
        <v>2025</v>
      </c>
      <c r="D4130" s="2" t="str">
        <f>TEXT(Table2[Order Date],"mmm")</f>
        <v>Jun</v>
      </c>
      <c r="E4130" t="s">
        <v>7889</v>
      </c>
      <c r="F4130" t="s">
        <v>28</v>
      </c>
      <c r="G4130" t="s">
        <v>144</v>
      </c>
      <c r="H4130" t="str">
        <f>VLOOKUP(Table2[[#This Row],[City]], Table46[], 2, FALSE)</f>
        <v>Assam</v>
      </c>
      <c r="I4130" t="s">
        <v>86</v>
      </c>
      <c r="J4130" t="s">
        <v>118</v>
      </c>
      <c r="K4130" t="s">
        <v>5237</v>
      </c>
      <c r="L4130" s="2">
        <v>1</v>
      </c>
      <c r="M4130" s="11">
        <v>51177</v>
      </c>
      <c r="N4130" s="6">
        <v>5</v>
      </c>
      <c r="O4130" s="4">
        <f>Table2[[#This Row],[Discount]]/100</f>
        <v>0.05</v>
      </c>
      <c r="P4130" s="4" t="str">
        <f>IF(Table2[[#This Row],[Discount%]]=0,"No Discount",
IF(Table2[[#This Row],[Discount%]]&lt;=0.1,"Medium Discount",
IF(Table2[[#This Row],[Discount%]]&lt;=0.2,"High Discount")))</f>
        <v>Medium Discount</v>
      </c>
      <c r="Q4130" s="9">
        <f>(Table2[Unit_Price]*Table2[Quantity])*(Table2[Discount]/100)</f>
        <v>2558.8500000000004</v>
      </c>
      <c r="R4130" s="10">
        <v>48618.15</v>
      </c>
      <c r="S4130" s="10">
        <v>5086.7299999999996</v>
      </c>
      <c r="T4130" s="4">
        <f>Table2[Profit]/Table2[Sales]</f>
        <v>0.10462615299018986</v>
      </c>
      <c r="U4130" t="s">
        <v>83</v>
      </c>
    </row>
    <row r="4131" spans="1:21" x14ac:dyDescent="0.35">
      <c r="A4131">
        <v>14406</v>
      </c>
      <c r="B4131" s="1">
        <v>45364</v>
      </c>
      <c r="C4131" s="2">
        <f>YEAR(Table2[Order Date])</f>
        <v>2024</v>
      </c>
      <c r="D4131" s="2" t="str">
        <f>TEXT(Table2[Order Date],"mmm")</f>
        <v>Mar</v>
      </c>
      <c r="E4131" t="s">
        <v>7890</v>
      </c>
      <c r="F4131" t="s">
        <v>28</v>
      </c>
      <c r="G4131" t="s">
        <v>29</v>
      </c>
      <c r="H4131" t="str">
        <f>VLOOKUP(Table2[[#This Row],[City]], Table46[], 2, FALSE)</f>
        <v>Bihar</v>
      </c>
      <c r="I4131" t="s">
        <v>86</v>
      </c>
      <c r="J4131" t="s">
        <v>118</v>
      </c>
      <c r="K4131" t="s">
        <v>7076</v>
      </c>
      <c r="L4131" s="2">
        <v>2</v>
      </c>
      <c r="M4131" s="11">
        <v>66910</v>
      </c>
      <c r="N4131" s="6">
        <v>5</v>
      </c>
      <c r="O4131" s="4">
        <f>Table2[[#This Row],[Discount]]/100</f>
        <v>0.05</v>
      </c>
      <c r="P4131" s="4" t="str">
        <f>IF(Table2[[#This Row],[Discount%]]=0,"No Discount",
IF(Table2[[#This Row],[Discount%]]&lt;=0.1,"Medium Discount",
IF(Table2[[#This Row],[Discount%]]&lt;=0.2,"High Discount")))</f>
        <v>Medium Discount</v>
      </c>
      <c r="Q4131" s="9">
        <f>(Table2[Unit_Price]*Table2[Quantity])*(Table2[Discount]/100)</f>
        <v>6691</v>
      </c>
      <c r="R4131" s="10">
        <v>127129</v>
      </c>
      <c r="S4131" s="10">
        <v>11643.35</v>
      </c>
      <c r="T4131" s="4">
        <f>Table2[Profit]/Table2[Sales]</f>
        <v>9.1586892054527289E-2</v>
      </c>
      <c r="U4131" t="s">
        <v>83</v>
      </c>
    </row>
    <row r="4132" spans="1:21" x14ac:dyDescent="0.35">
      <c r="A4132">
        <v>14407</v>
      </c>
      <c r="B4132" s="1">
        <v>45322</v>
      </c>
      <c r="C4132" s="2">
        <f>YEAR(Table2[Order Date])</f>
        <v>2024</v>
      </c>
      <c r="D4132" s="2" t="str">
        <f>TEXT(Table2[Order Date],"mmm")</f>
        <v>Jan</v>
      </c>
      <c r="E4132" t="s">
        <v>7891</v>
      </c>
      <c r="F4132" t="s">
        <v>28</v>
      </c>
      <c r="G4132" t="s">
        <v>144</v>
      </c>
      <c r="H4132" t="str">
        <f>VLOOKUP(Table2[[#This Row],[City]], Table46[], 2, FALSE)</f>
        <v>Assam</v>
      </c>
      <c r="I4132" t="s">
        <v>129</v>
      </c>
      <c r="J4132" t="s">
        <v>130</v>
      </c>
      <c r="K4132" t="s">
        <v>6452</v>
      </c>
      <c r="L4132" s="2">
        <v>3</v>
      </c>
      <c r="M4132" s="11">
        <v>3152</v>
      </c>
      <c r="N4132" s="6">
        <v>0</v>
      </c>
      <c r="O4132" s="4">
        <f>Table2[[#This Row],[Discount]]/100</f>
        <v>0</v>
      </c>
      <c r="P4132" s="4" t="str">
        <f>IF(Table2[[#This Row],[Discount%]]=0,"No Discount",
IF(Table2[[#This Row],[Discount%]]&lt;=0.1,"Medium Discount",
IF(Table2[[#This Row],[Discount%]]&lt;=0.2,"High Discount")))</f>
        <v>No Discount</v>
      </c>
      <c r="Q4132" s="9">
        <f>(Table2[Unit_Price]*Table2[Quantity])*(Table2[Discount]/100)</f>
        <v>0</v>
      </c>
      <c r="R4132" s="10">
        <v>9456</v>
      </c>
      <c r="S4132" s="10">
        <v>692.86</v>
      </c>
      <c r="T4132" s="4">
        <f>Table2[Profit]/Table2[Sales]</f>
        <v>7.3271996615905249E-2</v>
      </c>
      <c r="U4132" t="s">
        <v>72</v>
      </c>
    </row>
    <row r="4133" spans="1:21" x14ac:dyDescent="0.35">
      <c r="A4133">
        <v>14408</v>
      </c>
      <c r="B4133" s="1">
        <v>45707</v>
      </c>
      <c r="C4133" s="2">
        <f>YEAR(Table2[Order Date])</f>
        <v>2025</v>
      </c>
      <c r="D4133" s="2" t="str">
        <f>TEXT(Table2[Order Date],"mmm")</f>
        <v>Feb</v>
      </c>
      <c r="E4133" t="s">
        <v>7892</v>
      </c>
      <c r="F4133" t="s">
        <v>28</v>
      </c>
      <c r="G4133" t="s">
        <v>35</v>
      </c>
      <c r="H4133" t="str">
        <f>VLOOKUP(Table2[[#This Row],[City]], Table46[], 2, FALSE)</f>
        <v>West Bengal</v>
      </c>
      <c r="I4133" t="s">
        <v>24</v>
      </c>
      <c r="J4133" t="s">
        <v>59</v>
      </c>
      <c r="K4133" t="s">
        <v>5419</v>
      </c>
      <c r="L4133" s="2">
        <v>2</v>
      </c>
      <c r="M4133" s="11">
        <v>76370</v>
      </c>
      <c r="N4133" s="6">
        <v>0</v>
      </c>
      <c r="O4133" s="4">
        <f>Table2[[#This Row],[Discount]]/100</f>
        <v>0</v>
      </c>
      <c r="P4133" s="4" t="str">
        <f>IF(Table2[[#This Row],[Discount%]]=0,"No Discount",
IF(Table2[[#This Row],[Discount%]]&lt;=0.1,"Medium Discount",
IF(Table2[[#This Row],[Discount%]]&lt;=0.2,"High Discount")))</f>
        <v>No Discount</v>
      </c>
      <c r="Q4133" s="9">
        <f>(Table2[Unit_Price]*Table2[Quantity])*(Table2[Discount]/100)</f>
        <v>0</v>
      </c>
      <c r="R4133" s="10">
        <v>152740</v>
      </c>
      <c r="S4133" s="10">
        <v>20338.580000000002</v>
      </c>
      <c r="T4133" s="4">
        <f>Table2[Profit]/Table2[Sales]</f>
        <v>0.13315817729474927</v>
      </c>
      <c r="U4133" t="s">
        <v>33</v>
      </c>
    </row>
    <row r="4134" spans="1:21" x14ac:dyDescent="0.35">
      <c r="A4134">
        <v>14409</v>
      </c>
      <c r="B4134" s="1">
        <v>45359</v>
      </c>
      <c r="C4134" s="2">
        <f>YEAR(Table2[Order Date])</f>
        <v>2024</v>
      </c>
      <c r="D4134" s="2" t="str">
        <f>TEXT(Table2[Order Date],"mmm")</f>
        <v>Mar</v>
      </c>
      <c r="E4134" t="s">
        <v>7893</v>
      </c>
      <c r="F4134" t="s">
        <v>28</v>
      </c>
      <c r="G4134" t="s">
        <v>29</v>
      </c>
      <c r="H4134" t="str">
        <f>VLOOKUP(Table2[[#This Row],[City]], Table46[], 2, FALSE)</f>
        <v>Bihar</v>
      </c>
      <c r="I4134" t="s">
        <v>86</v>
      </c>
      <c r="J4134" t="s">
        <v>296</v>
      </c>
      <c r="K4134" t="s">
        <v>7894</v>
      </c>
      <c r="L4134" s="2">
        <v>4</v>
      </c>
      <c r="M4134" s="11">
        <v>54217</v>
      </c>
      <c r="N4134" s="6">
        <v>5</v>
      </c>
      <c r="O4134" s="4">
        <f>Table2[[#This Row],[Discount]]/100</f>
        <v>0.05</v>
      </c>
      <c r="P4134" s="4" t="str">
        <f>IF(Table2[[#This Row],[Discount%]]=0,"No Discount",
IF(Table2[[#This Row],[Discount%]]&lt;=0.1,"Medium Discount",
IF(Table2[[#This Row],[Discount%]]&lt;=0.2,"High Discount")))</f>
        <v>Medium Discount</v>
      </c>
      <c r="Q4134" s="9">
        <f>(Table2[Unit_Price]*Table2[Quantity])*(Table2[Discount]/100)</f>
        <v>10843.400000000001</v>
      </c>
      <c r="R4134" s="10">
        <v>206024.6</v>
      </c>
      <c r="S4134" s="10">
        <v>30673.95</v>
      </c>
      <c r="T4134" s="4">
        <f>Table2[Profit]/Table2[Sales]</f>
        <v>0.1488848904451216</v>
      </c>
      <c r="U4134" t="s">
        <v>38</v>
      </c>
    </row>
    <row r="4135" spans="1:21" x14ac:dyDescent="0.35">
      <c r="A4135">
        <v>14410</v>
      </c>
      <c r="B4135" s="1">
        <v>45276</v>
      </c>
      <c r="C4135" s="2">
        <f>YEAR(Table2[Order Date])</f>
        <v>2023</v>
      </c>
      <c r="D4135" s="2" t="str">
        <f>TEXT(Table2[Order Date],"mmm")</f>
        <v>Dec</v>
      </c>
      <c r="E4135" t="s">
        <v>7895</v>
      </c>
      <c r="F4135" t="s">
        <v>40</v>
      </c>
      <c r="G4135" t="s">
        <v>62</v>
      </c>
      <c r="H4135" t="str">
        <f>VLOOKUP(Table2[[#This Row],[City]], Table46[], 2, FALSE)</f>
        <v>Goa</v>
      </c>
      <c r="I4135" t="s">
        <v>30</v>
      </c>
      <c r="J4135" t="s">
        <v>65</v>
      </c>
      <c r="K4135" t="s">
        <v>7896</v>
      </c>
      <c r="L4135" s="2">
        <v>3</v>
      </c>
      <c r="M4135" s="11">
        <v>66857</v>
      </c>
      <c r="N4135" s="6">
        <v>10</v>
      </c>
      <c r="O4135" s="4">
        <f>Table2[[#This Row],[Discount]]/100</f>
        <v>0.1</v>
      </c>
      <c r="P4135" s="4" t="str">
        <f>IF(Table2[[#This Row],[Discount%]]=0,"No Discount",
IF(Table2[[#This Row],[Discount%]]&lt;=0.1,"Medium Discount",
IF(Table2[[#This Row],[Discount%]]&lt;=0.2,"High Discount")))</f>
        <v>Medium Discount</v>
      </c>
      <c r="Q4135" s="9">
        <f>(Table2[Unit_Price]*Table2[Quantity])*(Table2[Discount]/100)</f>
        <v>20057.100000000002</v>
      </c>
      <c r="R4135" s="10">
        <v>180513.9</v>
      </c>
      <c r="S4135" s="10">
        <v>18852.37</v>
      </c>
      <c r="T4135" s="4">
        <f>Table2[Profit]/Table2[Sales]</f>
        <v>0.10443722062400734</v>
      </c>
      <c r="U4135" t="s">
        <v>20</v>
      </c>
    </row>
    <row r="4136" spans="1:21" x14ac:dyDescent="0.35">
      <c r="A4136">
        <v>14411</v>
      </c>
      <c r="B4136" s="1">
        <v>45676</v>
      </c>
      <c r="C4136" s="2">
        <f>YEAR(Table2[Order Date])</f>
        <v>2025</v>
      </c>
      <c r="D4136" s="2" t="str">
        <f>TEXT(Table2[Order Date],"mmm")</f>
        <v>Jan</v>
      </c>
      <c r="E4136" t="s">
        <v>7897</v>
      </c>
      <c r="F4136" t="s">
        <v>22</v>
      </c>
      <c r="G4136" t="s">
        <v>74</v>
      </c>
      <c r="H4136" t="str">
        <f>VLOOKUP(Table2[[#This Row],[City]], Table46[], 2, FALSE)</f>
        <v>Chandigarh</v>
      </c>
      <c r="I4136" t="s">
        <v>96</v>
      </c>
      <c r="J4136" t="s">
        <v>97</v>
      </c>
      <c r="K4136" t="s">
        <v>7898</v>
      </c>
      <c r="L4136" s="2">
        <v>2</v>
      </c>
      <c r="M4136" s="11">
        <v>66267</v>
      </c>
      <c r="N4136" s="6">
        <v>5</v>
      </c>
      <c r="O4136" s="4">
        <f>Table2[[#This Row],[Discount]]/100</f>
        <v>0.05</v>
      </c>
      <c r="P4136" s="4" t="str">
        <f>IF(Table2[[#This Row],[Discount%]]=0,"No Discount",
IF(Table2[[#This Row],[Discount%]]&lt;=0.1,"Medium Discount",
IF(Table2[[#This Row],[Discount%]]&lt;=0.2,"High Discount")))</f>
        <v>Medium Discount</v>
      </c>
      <c r="Q4136" s="9">
        <f>(Table2[Unit_Price]*Table2[Quantity])*(Table2[Discount]/100)</f>
        <v>6626.7000000000007</v>
      </c>
      <c r="R4136" s="10">
        <v>125907.3</v>
      </c>
      <c r="S4136" s="10">
        <v>30852.36</v>
      </c>
      <c r="T4136" s="4">
        <f>Table2[Profit]/Table2[Sales]</f>
        <v>0.24504027963430239</v>
      </c>
      <c r="U4136" t="s">
        <v>38</v>
      </c>
    </row>
    <row r="4137" spans="1:21" x14ac:dyDescent="0.35">
      <c r="A4137">
        <v>14412</v>
      </c>
      <c r="B4137" s="1">
        <v>45590</v>
      </c>
      <c r="C4137" s="2">
        <f>YEAR(Table2[Order Date])</f>
        <v>2024</v>
      </c>
      <c r="D4137" s="2" t="str">
        <f>TEXT(Table2[Order Date],"mmm")</f>
        <v>Oct</v>
      </c>
      <c r="E4137" t="s">
        <v>7899</v>
      </c>
      <c r="F4137" t="s">
        <v>22</v>
      </c>
      <c r="G4137" t="s">
        <v>23</v>
      </c>
      <c r="H4137" t="str">
        <f>VLOOKUP(Table2[[#This Row],[City]], Table46[], 2, FALSE)</f>
        <v>Delhi</v>
      </c>
      <c r="I4137" t="s">
        <v>129</v>
      </c>
      <c r="J4137" t="s">
        <v>130</v>
      </c>
      <c r="K4137" t="s">
        <v>1120</v>
      </c>
      <c r="L4137" s="2">
        <v>1</v>
      </c>
      <c r="M4137" s="11">
        <v>17564</v>
      </c>
      <c r="N4137" s="6">
        <v>20</v>
      </c>
      <c r="O4137" s="4">
        <f>Table2[[#This Row],[Discount]]/100</f>
        <v>0.2</v>
      </c>
      <c r="P4137" s="4" t="str">
        <f>IF(Table2[[#This Row],[Discount%]]=0,"No Discount",
IF(Table2[[#This Row],[Discount%]]&lt;=0.1,"Medium Discount",
IF(Table2[[#This Row],[Discount%]]&lt;=0.2,"High Discount")))</f>
        <v>High Discount</v>
      </c>
      <c r="Q4137" s="9">
        <f>(Table2[Unit_Price]*Table2[Quantity])*(Table2[Discount]/100)</f>
        <v>3512.8</v>
      </c>
      <c r="R4137" s="10">
        <v>14051.2</v>
      </c>
      <c r="S4137" s="10">
        <v>3117.82</v>
      </c>
      <c r="T4137" s="4">
        <f>Table2[Profit]/Table2[Sales]</f>
        <v>0.22188994534274653</v>
      </c>
      <c r="U4137" t="s">
        <v>38</v>
      </c>
    </row>
    <row r="4138" spans="1:21" x14ac:dyDescent="0.35">
      <c r="A4138">
        <v>14414</v>
      </c>
      <c r="B4138" s="1">
        <v>45631</v>
      </c>
      <c r="C4138" s="2">
        <f>YEAR(Table2[Order Date])</f>
        <v>2024</v>
      </c>
      <c r="D4138" s="2" t="str">
        <f>TEXT(Table2[Order Date],"mmm")</f>
        <v>Dec</v>
      </c>
      <c r="E4138" t="s">
        <v>7900</v>
      </c>
      <c r="F4138" t="s">
        <v>22</v>
      </c>
      <c r="G4138" t="s">
        <v>167</v>
      </c>
      <c r="H4138" t="str">
        <f>VLOOKUP(Table2[[#This Row],[City]], Table46[], 2, FALSE)</f>
        <v>Punjab</v>
      </c>
      <c r="I4138" t="s">
        <v>46</v>
      </c>
      <c r="J4138" t="s">
        <v>141</v>
      </c>
      <c r="K4138" t="s">
        <v>7901</v>
      </c>
      <c r="L4138" s="2">
        <v>5</v>
      </c>
      <c r="M4138" s="11">
        <v>27095</v>
      </c>
      <c r="N4138" s="6">
        <v>15</v>
      </c>
      <c r="O4138" s="4">
        <f>Table2[[#This Row],[Discount]]/100</f>
        <v>0.15</v>
      </c>
      <c r="P4138" s="4" t="str">
        <f>IF(Table2[[#This Row],[Discount%]]=0,"No Discount",
IF(Table2[[#This Row],[Discount%]]&lt;=0.1,"Medium Discount",
IF(Table2[[#This Row],[Discount%]]&lt;=0.2,"High Discount")))</f>
        <v>High Discount</v>
      </c>
      <c r="Q4138" s="9">
        <f>(Table2[Unit_Price]*Table2[Quantity])*(Table2[Discount]/100)</f>
        <v>20321.25</v>
      </c>
      <c r="R4138" s="10">
        <v>115153.75</v>
      </c>
      <c r="S4138" s="10">
        <v>8987.42</v>
      </c>
      <c r="T4138" s="4">
        <f>Table2[Profit]/Table2[Sales]</f>
        <v>7.8047132637886305E-2</v>
      </c>
      <c r="U4138" t="s">
        <v>38</v>
      </c>
    </row>
    <row r="4139" spans="1:21" x14ac:dyDescent="0.35">
      <c r="A4139">
        <v>14415</v>
      </c>
      <c r="B4139" s="1">
        <v>45432</v>
      </c>
      <c r="C4139" s="2">
        <f>YEAR(Table2[Order Date])</f>
        <v>2024</v>
      </c>
      <c r="D4139" s="2" t="str">
        <f>TEXT(Table2[Order Date],"mmm")</f>
        <v>May</v>
      </c>
      <c r="E4139" t="s">
        <v>7902</v>
      </c>
      <c r="F4139" t="s">
        <v>22</v>
      </c>
      <c r="G4139" t="s">
        <v>167</v>
      </c>
      <c r="H4139" t="str">
        <f>VLOOKUP(Table2[[#This Row],[City]], Table46[], 2, FALSE)</f>
        <v>Punjab</v>
      </c>
      <c r="I4139" t="s">
        <v>75</v>
      </c>
      <c r="J4139" t="s">
        <v>204</v>
      </c>
      <c r="K4139" t="s">
        <v>7903</v>
      </c>
      <c r="L4139" s="2">
        <v>3</v>
      </c>
      <c r="M4139" s="11">
        <v>14923</v>
      </c>
      <c r="N4139" s="6">
        <v>0</v>
      </c>
      <c r="O4139" s="4">
        <f>Table2[[#This Row],[Discount]]/100</f>
        <v>0</v>
      </c>
      <c r="P4139" s="4" t="str">
        <f>IF(Table2[[#This Row],[Discount%]]=0,"No Discount",
IF(Table2[[#This Row],[Discount%]]&lt;=0.1,"Medium Discount",
IF(Table2[[#This Row],[Discount%]]&lt;=0.2,"High Discount")))</f>
        <v>No Discount</v>
      </c>
      <c r="Q4139" s="9">
        <f>(Table2[Unit_Price]*Table2[Quantity])*(Table2[Discount]/100)</f>
        <v>0</v>
      </c>
      <c r="R4139" s="10">
        <v>44769</v>
      </c>
      <c r="S4139" s="10">
        <v>3643.06</v>
      </c>
      <c r="T4139" s="4">
        <f>Table2[Profit]/Table2[Sales]</f>
        <v>8.1374611896624899E-2</v>
      </c>
      <c r="U4139" t="s">
        <v>38</v>
      </c>
    </row>
    <row r="4140" spans="1:21" x14ac:dyDescent="0.35">
      <c r="A4140">
        <v>14416</v>
      </c>
      <c r="B4140" s="1">
        <v>45454</v>
      </c>
      <c r="C4140" s="2">
        <f>YEAR(Table2[Order Date])</f>
        <v>2024</v>
      </c>
      <c r="D4140" s="2" t="str">
        <f>TEXT(Table2[Order Date],"mmm")</f>
        <v>Jun</v>
      </c>
      <c r="E4140" t="s">
        <v>7904</v>
      </c>
      <c r="F4140" t="s">
        <v>40</v>
      </c>
      <c r="G4140" t="s">
        <v>103</v>
      </c>
      <c r="H4140" t="str">
        <f>VLOOKUP(Table2[[#This Row],[City]], Table46[], 2, FALSE)</f>
        <v>Gujarat</v>
      </c>
      <c r="I4140" t="s">
        <v>69</v>
      </c>
      <c r="J4140" t="s">
        <v>123</v>
      </c>
      <c r="K4140" t="s">
        <v>7905</v>
      </c>
      <c r="L4140" s="2">
        <v>2</v>
      </c>
      <c r="M4140" s="11">
        <v>77254</v>
      </c>
      <c r="N4140" s="6">
        <v>0</v>
      </c>
      <c r="O4140" s="4">
        <f>Table2[[#This Row],[Discount]]/100</f>
        <v>0</v>
      </c>
      <c r="P4140" s="4" t="str">
        <f>IF(Table2[[#This Row],[Discount%]]=0,"No Discount",
IF(Table2[[#This Row],[Discount%]]&lt;=0.1,"Medium Discount",
IF(Table2[[#This Row],[Discount%]]&lt;=0.2,"High Discount")))</f>
        <v>No Discount</v>
      </c>
      <c r="Q4140" s="9">
        <f>(Table2[Unit_Price]*Table2[Quantity])*(Table2[Discount]/100)</f>
        <v>0</v>
      </c>
      <c r="R4140" s="10">
        <v>154508</v>
      </c>
      <c r="S4140" s="10">
        <v>11516.25</v>
      </c>
      <c r="T4140" s="4">
        <f>Table2[Profit]/Table2[Sales]</f>
        <v>7.4534975535247364E-2</v>
      </c>
      <c r="U4140" t="s">
        <v>38</v>
      </c>
    </row>
    <row r="4141" spans="1:21" x14ac:dyDescent="0.35">
      <c r="A4141">
        <v>14417</v>
      </c>
      <c r="B4141" s="1">
        <v>45662</v>
      </c>
      <c r="C4141" s="2">
        <f>YEAR(Table2[Order Date])</f>
        <v>2025</v>
      </c>
      <c r="D4141" s="2" t="str">
        <f>TEXT(Table2[Order Date],"mmm")</f>
        <v>Jan</v>
      </c>
      <c r="E4141" t="s">
        <v>7906</v>
      </c>
      <c r="F4141" t="s">
        <v>28</v>
      </c>
      <c r="G4141" t="s">
        <v>29</v>
      </c>
      <c r="H4141" t="str">
        <f>VLOOKUP(Table2[[#This Row],[City]], Table46[], 2, FALSE)</f>
        <v>Bihar</v>
      </c>
      <c r="I4141" t="s">
        <v>75</v>
      </c>
      <c r="J4141" t="s">
        <v>76</v>
      </c>
      <c r="K4141" t="s">
        <v>4580</v>
      </c>
      <c r="L4141" s="2">
        <v>4</v>
      </c>
      <c r="M4141" s="11">
        <v>13446</v>
      </c>
      <c r="N4141" s="6">
        <v>0</v>
      </c>
      <c r="O4141" s="4">
        <f>Table2[[#This Row],[Discount]]/100</f>
        <v>0</v>
      </c>
      <c r="P4141" s="4" t="str">
        <f>IF(Table2[[#This Row],[Discount%]]=0,"No Discount",
IF(Table2[[#This Row],[Discount%]]&lt;=0.1,"Medium Discount",
IF(Table2[[#This Row],[Discount%]]&lt;=0.2,"High Discount")))</f>
        <v>No Discount</v>
      </c>
      <c r="Q4141" s="9">
        <f>(Table2[Unit_Price]*Table2[Quantity])*(Table2[Discount]/100)</f>
        <v>0</v>
      </c>
      <c r="R4141" s="10">
        <v>53784</v>
      </c>
      <c r="S4141" s="10">
        <v>6554.39</v>
      </c>
      <c r="T4141" s="4">
        <f>Table2[Profit]/Table2[Sales]</f>
        <v>0.12186505280380783</v>
      </c>
      <c r="U4141" t="s">
        <v>38</v>
      </c>
    </row>
    <row r="4142" spans="1:21" x14ac:dyDescent="0.35">
      <c r="A4142">
        <v>14418</v>
      </c>
      <c r="B4142" s="1">
        <v>45801</v>
      </c>
      <c r="C4142" s="2">
        <f>YEAR(Table2[Order Date])</f>
        <v>2025</v>
      </c>
      <c r="D4142" s="2" t="str">
        <f>TEXT(Table2[Order Date],"mmm")</f>
        <v>May</v>
      </c>
      <c r="E4142" t="s">
        <v>7907</v>
      </c>
      <c r="F4142" t="s">
        <v>40</v>
      </c>
      <c r="G4142" t="s">
        <v>41</v>
      </c>
      <c r="H4142" t="str">
        <f>VLOOKUP(Table2[[#This Row],[City]], Table46[], 2, FALSE)</f>
        <v>Maharashtra</v>
      </c>
      <c r="I4142" t="s">
        <v>69</v>
      </c>
      <c r="J4142" t="s">
        <v>115</v>
      </c>
      <c r="K4142" t="s">
        <v>7908</v>
      </c>
      <c r="L4142" s="2">
        <v>4</v>
      </c>
      <c r="M4142" s="11">
        <v>79126</v>
      </c>
      <c r="N4142" s="6">
        <v>0</v>
      </c>
      <c r="O4142" s="4">
        <f>Table2[[#This Row],[Discount]]/100</f>
        <v>0</v>
      </c>
      <c r="P4142" s="4" t="str">
        <f>IF(Table2[[#This Row],[Discount%]]=0,"No Discount",
IF(Table2[[#This Row],[Discount%]]&lt;=0.1,"Medium Discount",
IF(Table2[[#This Row],[Discount%]]&lt;=0.2,"High Discount")))</f>
        <v>No Discount</v>
      </c>
      <c r="Q4142" s="9">
        <f>(Table2[Unit_Price]*Table2[Quantity])*(Table2[Discount]/100)</f>
        <v>0</v>
      </c>
      <c r="R4142" s="10">
        <v>316504</v>
      </c>
      <c r="S4142" s="10">
        <v>60652.87</v>
      </c>
      <c r="T4142" s="4">
        <f>Table2[Profit]/Table2[Sales]</f>
        <v>0.19163381821398784</v>
      </c>
      <c r="U4142" t="s">
        <v>72</v>
      </c>
    </row>
    <row r="4143" spans="1:21" x14ac:dyDescent="0.35">
      <c r="A4143">
        <v>14419</v>
      </c>
      <c r="B4143" s="1">
        <v>45750</v>
      </c>
      <c r="C4143" s="2">
        <f>YEAR(Table2[Order Date])</f>
        <v>2025</v>
      </c>
      <c r="D4143" s="2" t="str">
        <f>TEXT(Table2[Order Date],"mmm")</f>
        <v>Apr</v>
      </c>
      <c r="E4143" t="s">
        <v>7909</v>
      </c>
      <c r="F4143" t="s">
        <v>28</v>
      </c>
      <c r="G4143" t="s">
        <v>35</v>
      </c>
      <c r="H4143" t="str">
        <f>VLOOKUP(Table2[[#This Row],[City]], Table46[], 2, FALSE)</f>
        <v>West Bengal</v>
      </c>
      <c r="I4143" t="s">
        <v>86</v>
      </c>
      <c r="J4143" t="s">
        <v>87</v>
      </c>
      <c r="K4143" t="s">
        <v>7910</v>
      </c>
      <c r="L4143" s="2">
        <v>3</v>
      </c>
      <c r="M4143" s="11">
        <v>25256</v>
      </c>
      <c r="N4143" s="6">
        <v>5</v>
      </c>
      <c r="O4143" s="4">
        <f>Table2[[#This Row],[Discount]]/100</f>
        <v>0.05</v>
      </c>
      <c r="P4143" s="4" t="str">
        <f>IF(Table2[[#This Row],[Discount%]]=0,"No Discount",
IF(Table2[[#This Row],[Discount%]]&lt;=0.1,"Medium Discount",
IF(Table2[[#This Row],[Discount%]]&lt;=0.2,"High Discount")))</f>
        <v>Medium Discount</v>
      </c>
      <c r="Q4143" s="9">
        <f>(Table2[Unit_Price]*Table2[Quantity])*(Table2[Discount]/100)</f>
        <v>3788.4</v>
      </c>
      <c r="R4143" s="10">
        <v>71979.600000000006</v>
      </c>
      <c r="S4143" s="10">
        <v>13732.53</v>
      </c>
      <c r="T4143" s="4">
        <f>Table2[Profit]/Table2[Sales]</f>
        <v>0.19078363869763099</v>
      </c>
      <c r="U4143" t="s">
        <v>83</v>
      </c>
    </row>
    <row r="4144" spans="1:21" x14ac:dyDescent="0.35">
      <c r="A4144">
        <v>14420</v>
      </c>
      <c r="B4144" s="1">
        <v>45267</v>
      </c>
      <c r="C4144" s="2">
        <f>YEAR(Table2[Order Date])</f>
        <v>2023</v>
      </c>
      <c r="D4144" s="2" t="str">
        <f>TEXT(Table2[Order Date],"mmm")</f>
        <v>Dec</v>
      </c>
      <c r="E4144" t="s">
        <v>7911</v>
      </c>
      <c r="F4144" t="s">
        <v>28</v>
      </c>
      <c r="G4144" t="s">
        <v>85</v>
      </c>
      <c r="H4144" t="str">
        <f>VLOOKUP(Table2[[#This Row],[City]], Table46[], 2, FALSE)</f>
        <v>Odisha</v>
      </c>
      <c r="I4144" t="s">
        <v>46</v>
      </c>
      <c r="J4144" t="s">
        <v>47</v>
      </c>
      <c r="K4144" t="s">
        <v>7912</v>
      </c>
      <c r="L4144" s="2">
        <v>2</v>
      </c>
      <c r="M4144" s="11">
        <v>45462</v>
      </c>
      <c r="N4144" s="6">
        <v>0</v>
      </c>
      <c r="O4144" s="4">
        <f>Table2[[#This Row],[Discount]]/100</f>
        <v>0</v>
      </c>
      <c r="P4144" s="4" t="str">
        <f>IF(Table2[[#This Row],[Discount%]]=0,"No Discount",
IF(Table2[[#This Row],[Discount%]]&lt;=0.1,"Medium Discount",
IF(Table2[[#This Row],[Discount%]]&lt;=0.2,"High Discount")))</f>
        <v>No Discount</v>
      </c>
      <c r="Q4144" s="9">
        <f>(Table2[Unit_Price]*Table2[Quantity])*(Table2[Discount]/100)</f>
        <v>0</v>
      </c>
      <c r="R4144" s="10">
        <v>90924</v>
      </c>
      <c r="S4144" s="10">
        <v>9872.31</v>
      </c>
      <c r="T4144" s="4">
        <f>Table2[Profit]/Table2[Sales]</f>
        <v>0.10857760327306321</v>
      </c>
      <c r="U4144" t="s">
        <v>38</v>
      </c>
    </row>
    <row r="4145" spans="1:21" x14ac:dyDescent="0.35">
      <c r="A4145">
        <v>14421</v>
      </c>
      <c r="B4145" s="1">
        <v>45340</v>
      </c>
      <c r="C4145" s="2">
        <f>YEAR(Table2[Order Date])</f>
        <v>2024</v>
      </c>
      <c r="D4145" s="2" t="str">
        <f>TEXT(Table2[Order Date],"mmm")</f>
        <v>Feb</v>
      </c>
      <c r="E4145" t="s">
        <v>7913</v>
      </c>
      <c r="F4145" t="s">
        <v>15</v>
      </c>
      <c r="G4145" t="s">
        <v>174</v>
      </c>
      <c r="H4145" t="str">
        <f>VLOOKUP(Table2[[#This Row],[City]], Table46[], 2, FALSE)</f>
        <v>Tamil Nadu</v>
      </c>
      <c r="I4145" t="s">
        <v>129</v>
      </c>
      <c r="J4145" t="s">
        <v>164</v>
      </c>
      <c r="K4145" t="s">
        <v>6824</v>
      </c>
      <c r="L4145" s="2">
        <v>3</v>
      </c>
      <c r="M4145" s="11">
        <v>50347</v>
      </c>
      <c r="N4145" s="6">
        <v>10</v>
      </c>
      <c r="O4145" s="4">
        <f>Table2[[#This Row],[Discount]]/100</f>
        <v>0.1</v>
      </c>
      <c r="P4145" s="4" t="str">
        <f>IF(Table2[[#This Row],[Discount%]]=0,"No Discount",
IF(Table2[[#This Row],[Discount%]]&lt;=0.1,"Medium Discount",
IF(Table2[[#This Row],[Discount%]]&lt;=0.2,"High Discount")))</f>
        <v>Medium Discount</v>
      </c>
      <c r="Q4145" s="9">
        <f>(Table2[Unit_Price]*Table2[Quantity])*(Table2[Discount]/100)</f>
        <v>15104.1</v>
      </c>
      <c r="R4145" s="10">
        <v>135936.9</v>
      </c>
      <c r="S4145" s="10">
        <v>32641.68</v>
      </c>
      <c r="T4145" s="4">
        <f>Table2[Profit]/Table2[Sales]</f>
        <v>0.24012376330488633</v>
      </c>
      <c r="U4145" t="s">
        <v>83</v>
      </c>
    </row>
    <row r="4146" spans="1:21" x14ac:dyDescent="0.35">
      <c r="A4146">
        <v>14422</v>
      </c>
      <c r="B4146" s="1">
        <v>45571</v>
      </c>
      <c r="C4146" s="2">
        <f>YEAR(Table2[Order Date])</f>
        <v>2024</v>
      </c>
      <c r="D4146" s="2" t="str">
        <f>TEXT(Table2[Order Date],"mmm")</f>
        <v>Oct</v>
      </c>
      <c r="E4146" t="s">
        <v>7914</v>
      </c>
      <c r="F4146" t="s">
        <v>28</v>
      </c>
      <c r="G4146" t="s">
        <v>114</v>
      </c>
      <c r="H4146" t="str">
        <f>VLOOKUP(Table2[[#This Row],[City]], Table46[], 2, FALSE)</f>
        <v>Jharkhand</v>
      </c>
      <c r="I4146" t="s">
        <v>30</v>
      </c>
      <c r="J4146" t="s">
        <v>104</v>
      </c>
      <c r="K4146" t="s">
        <v>7915</v>
      </c>
      <c r="L4146" s="2">
        <v>1</v>
      </c>
      <c r="M4146" s="11">
        <v>44833</v>
      </c>
      <c r="N4146" s="6">
        <v>20</v>
      </c>
      <c r="O4146" s="4">
        <f>Table2[[#This Row],[Discount]]/100</f>
        <v>0.2</v>
      </c>
      <c r="P4146" s="4" t="str">
        <f>IF(Table2[[#This Row],[Discount%]]=0,"No Discount",
IF(Table2[[#This Row],[Discount%]]&lt;=0.1,"Medium Discount",
IF(Table2[[#This Row],[Discount%]]&lt;=0.2,"High Discount")))</f>
        <v>High Discount</v>
      </c>
      <c r="Q4146" s="9">
        <f>(Table2[Unit_Price]*Table2[Quantity])*(Table2[Discount]/100)</f>
        <v>8966.6</v>
      </c>
      <c r="R4146" s="10">
        <v>35866.400000000001</v>
      </c>
      <c r="S4146" s="10">
        <v>3599.51</v>
      </c>
      <c r="T4146" s="4">
        <f>Table2[Profit]/Table2[Sales]</f>
        <v>0.10035883166417595</v>
      </c>
      <c r="U4146" t="s">
        <v>72</v>
      </c>
    </row>
    <row r="4147" spans="1:21" x14ac:dyDescent="0.35">
      <c r="A4147">
        <v>14423</v>
      </c>
      <c r="B4147" s="1">
        <v>45712</v>
      </c>
      <c r="C4147" s="2">
        <f>YEAR(Table2[Order Date])</f>
        <v>2025</v>
      </c>
      <c r="D4147" s="2" t="str">
        <f>TEXT(Table2[Order Date],"mmm")</f>
        <v>Feb</v>
      </c>
      <c r="E4147" t="s">
        <v>7916</v>
      </c>
      <c r="F4147" t="s">
        <v>28</v>
      </c>
      <c r="G4147" t="s">
        <v>85</v>
      </c>
      <c r="H4147" t="str">
        <f>VLOOKUP(Table2[[#This Row],[City]], Table46[], 2, FALSE)</f>
        <v>Odisha</v>
      </c>
      <c r="I4147" t="s">
        <v>96</v>
      </c>
      <c r="J4147" t="s">
        <v>97</v>
      </c>
      <c r="K4147" t="s">
        <v>7917</v>
      </c>
      <c r="L4147" s="2">
        <v>4</v>
      </c>
      <c r="M4147" s="11">
        <v>17806</v>
      </c>
      <c r="N4147" s="6">
        <v>5</v>
      </c>
      <c r="O4147" s="4">
        <f>Table2[[#This Row],[Discount]]/100</f>
        <v>0.05</v>
      </c>
      <c r="P4147" s="4" t="str">
        <f>IF(Table2[[#This Row],[Discount%]]=0,"No Discount",
IF(Table2[[#This Row],[Discount%]]&lt;=0.1,"Medium Discount",
IF(Table2[[#This Row],[Discount%]]&lt;=0.2,"High Discount")))</f>
        <v>Medium Discount</v>
      </c>
      <c r="Q4147" s="9">
        <f>(Table2[Unit_Price]*Table2[Quantity])*(Table2[Discount]/100)</f>
        <v>3561.2000000000003</v>
      </c>
      <c r="R4147" s="10">
        <v>67662.8</v>
      </c>
      <c r="S4147" s="10">
        <v>6064.12</v>
      </c>
      <c r="T4147" s="4">
        <f>Table2[Profit]/Table2[Sales]</f>
        <v>8.9622658240569406E-2</v>
      </c>
      <c r="U4147" t="s">
        <v>38</v>
      </c>
    </row>
    <row r="4148" spans="1:21" x14ac:dyDescent="0.35">
      <c r="A4148">
        <v>14424</v>
      </c>
      <c r="B4148" s="1">
        <v>45304</v>
      </c>
      <c r="C4148" s="2">
        <f>YEAR(Table2[Order Date])</f>
        <v>2024</v>
      </c>
      <c r="D4148" s="2" t="str">
        <f>TEXT(Table2[Order Date],"mmm")</f>
        <v>Jan</v>
      </c>
      <c r="E4148" t="s">
        <v>7918</v>
      </c>
      <c r="F4148" t="s">
        <v>28</v>
      </c>
      <c r="G4148" t="s">
        <v>29</v>
      </c>
      <c r="H4148" t="str">
        <f>VLOOKUP(Table2[[#This Row],[City]], Table46[], 2, FALSE)</f>
        <v>Bihar</v>
      </c>
      <c r="I4148" t="s">
        <v>17</v>
      </c>
      <c r="J4148" t="s">
        <v>100</v>
      </c>
      <c r="K4148" t="s">
        <v>6316</v>
      </c>
      <c r="L4148" s="2">
        <v>2</v>
      </c>
      <c r="M4148" s="11">
        <v>10137</v>
      </c>
      <c r="N4148" s="6">
        <v>0</v>
      </c>
      <c r="O4148" s="4">
        <f>Table2[[#This Row],[Discount]]/100</f>
        <v>0</v>
      </c>
      <c r="P4148" s="4" t="str">
        <f>IF(Table2[[#This Row],[Discount%]]=0,"No Discount",
IF(Table2[[#This Row],[Discount%]]&lt;=0.1,"Medium Discount",
IF(Table2[[#This Row],[Discount%]]&lt;=0.2,"High Discount")))</f>
        <v>No Discount</v>
      </c>
      <c r="Q4148" s="9">
        <f>(Table2[Unit_Price]*Table2[Quantity])*(Table2[Discount]/100)</f>
        <v>0</v>
      </c>
      <c r="R4148" s="10">
        <v>20274</v>
      </c>
      <c r="S4148" s="10">
        <v>1362.93</v>
      </c>
      <c r="T4148" s="4">
        <f>Table2[Profit]/Table2[Sales]</f>
        <v>6.7225510506066885E-2</v>
      </c>
      <c r="U4148" t="s">
        <v>72</v>
      </c>
    </row>
    <row r="4149" spans="1:21" x14ac:dyDescent="0.35">
      <c r="A4149">
        <v>14425</v>
      </c>
      <c r="B4149" s="1">
        <v>45580</v>
      </c>
      <c r="C4149" s="2">
        <f>YEAR(Table2[Order Date])</f>
        <v>2024</v>
      </c>
      <c r="D4149" s="2" t="str">
        <f>TEXT(Table2[Order Date],"mmm")</f>
        <v>Oct</v>
      </c>
      <c r="E4149" t="s">
        <v>7919</v>
      </c>
      <c r="F4149" t="s">
        <v>15</v>
      </c>
      <c r="G4149" t="s">
        <v>93</v>
      </c>
      <c r="H4149" t="str">
        <f>VLOOKUP(Table2[[#This Row],[City]], Table46[], 2, FALSE)</f>
        <v>Tamil Nadu</v>
      </c>
      <c r="I4149" t="s">
        <v>24</v>
      </c>
      <c r="J4149" t="s">
        <v>36</v>
      </c>
      <c r="K4149" t="s">
        <v>7920</v>
      </c>
      <c r="L4149" s="2">
        <v>1</v>
      </c>
      <c r="M4149" s="11">
        <v>47504</v>
      </c>
      <c r="N4149" s="6">
        <v>15</v>
      </c>
      <c r="O4149" s="4">
        <f>Table2[[#This Row],[Discount]]/100</f>
        <v>0.15</v>
      </c>
      <c r="P4149" s="4" t="str">
        <f>IF(Table2[[#This Row],[Discount%]]=0,"No Discount",
IF(Table2[[#This Row],[Discount%]]&lt;=0.1,"Medium Discount",
IF(Table2[[#This Row],[Discount%]]&lt;=0.2,"High Discount")))</f>
        <v>High Discount</v>
      </c>
      <c r="Q4149" s="9">
        <f>(Table2[Unit_Price]*Table2[Quantity])*(Table2[Discount]/100)</f>
        <v>7125.5999999999995</v>
      </c>
      <c r="R4149" s="10">
        <v>40378.400000000001</v>
      </c>
      <c r="S4149" s="10">
        <v>4711.95</v>
      </c>
      <c r="T4149" s="4">
        <f>Table2[Profit]/Table2[Sales]</f>
        <v>0.1166948170308878</v>
      </c>
      <c r="U4149" t="s">
        <v>38</v>
      </c>
    </row>
    <row r="4150" spans="1:21" x14ac:dyDescent="0.35">
      <c r="A4150">
        <v>14427</v>
      </c>
      <c r="B4150" s="1">
        <v>45543</v>
      </c>
      <c r="C4150" s="2">
        <f>YEAR(Table2[Order Date])</f>
        <v>2024</v>
      </c>
      <c r="D4150" s="2" t="str">
        <f>TEXT(Table2[Order Date],"mmm")</f>
        <v>Sep</v>
      </c>
      <c r="E4150" t="s">
        <v>7921</v>
      </c>
      <c r="F4150" t="s">
        <v>15</v>
      </c>
      <c r="G4150" t="s">
        <v>93</v>
      </c>
      <c r="H4150" t="str">
        <f>VLOOKUP(Table2[[#This Row],[City]], Table46[], 2, FALSE)</f>
        <v>Tamil Nadu</v>
      </c>
      <c r="I4150" t="s">
        <v>42</v>
      </c>
      <c r="J4150" t="s">
        <v>43</v>
      </c>
      <c r="K4150" t="s">
        <v>6084</v>
      </c>
      <c r="L4150" s="2">
        <v>4</v>
      </c>
      <c r="M4150" s="11">
        <v>2812</v>
      </c>
      <c r="N4150" s="6">
        <v>20</v>
      </c>
      <c r="O4150" s="4">
        <f>Table2[[#This Row],[Discount]]/100</f>
        <v>0.2</v>
      </c>
      <c r="P4150" s="4" t="str">
        <f>IF(Table2[[#This Row],[Discount%]]=0,"No Discount",
IF(Table2[[#This Row],[Discount%]]&lt;=0.1,"Medium Discount",
IF(Table2[[#This Row],[Discount%]]&lt;=0.2,"High Discount")))</f>
        <v>High Discount</v>
      </c>
      <c r="Q4150" s="9">
        <f>(Table2[Unit_Price]*Table2[Quantity])*(Table2[Discount]/100)</f>
        <v>2249.6</v>
      </c>
      <c r="R4150" s="10">
        <v>8998.4</v>
      </c>
      <c r="S4150" s="10">
        <v>1891.32</v>
      </c>
      <c r="T4150" s="4">
        <f>Table2[Profit]/Table2[Sales]</f>
        <v>0.21018403271692745</v>
      </c>
      <c r="U4150" t="s">
        <v>33</v>
      </c>
    </row>
    <row r="4151" spans="1:21" x14ac:dyDescent="0.35">
      <c r="A4151">
        <v>14428</v>
      </c>
      <c r="B4151" s="1">
        <v>45634</v>
      </c>
      <c r="C4151" s="2">
        <f>YEAR(Table2[Order Date])</f>
        <v>2024</v>
      </c>
      <c r="D4151" s="2" t="str">
        <f>TEXT(Table2[Order Date],"mmm")</f>
        <v>Dec</v>
      </c>
      <c r="E4151" t="s">
        <v>7922</v>
      </c>
      <c r="F4151" t="s">
        <v>22</v>
      </c>
      <c r="G4151" t="s">
        <v>54</v>
      </c>
      <c r="H4151" t="str">
        <f>VLOOKUP(Table2[[#This Row],[City]], Table46[], 2, FALSE)</f>
        <v>Uttar Pradesh</v>
      </c>
      <c r="I4151" t="s">
        <v>17</v>
      </c>
      <c r="J4151" t="s">
        <v>100</v>
      </c>
      <c r="K4151" t="s">
        <v>7465</v>
      </c>
      <c r="L4151" s="2">
        <v>5</v>
      </c>
      <c r="M4151" s="11">
        <v>36780</v>
      </c>
      <c r="N4151" s="6">
        <v>5</v>
      </c>
      <c r="O4151" s="4">
        <f>Table2[[#This Row],[Discount]]/100</f>
        <v>0.05</v>
      </c>
      <c r="P4151" s="4" t="str">
        <f>IF(Table2[[#This Row],[Discount%]]=0,"No Discount",
IF(Table2[[#This Row],[Discount%]]&lt;=0.1,"Medium Discount",
IF(Table2[[#This Row],[Discount%]]&lt;=0.2,"High Discount")))</f>
        <v>Medium Discount</v>
      </c>
      <c r="Q4151" s="9">
        <f>(Table2[Unit_Price]*Table2[Quantity])*(Table2[Discount]/100)</f>
        <v>9195</v>
      </c>
      <c r="R4151" s="10">
        <v>174705</v>
      </c>
      <c r="S4151" s="10">
        <v>33211.51</v>
      </c>
      <c r="T4151" s="4">
        <f>Table2[Profit]/Table2[Sales]</f>
        <v>0.19010051229214964</v>
      </c>
      <c r="U4151" t="s">
        <v>20</v>
      </c>
    </row>
    <row r="4152" spans="1:21" x14ac:dyDescent="0.35">
      <c r="A4152">
        <v>14429</v>
      </c>
      <c r="B4152" s="1">
        <v>45753</v>
      </c>
      <c r="C4152" s="2">
        <f>YEAR(Table2[Order Date])</f>
        <v>2025</v>
      </c>
      <c r="D4152" s="2" t="str">
        <f>TEXT(Table2[Order Date],"mmm")</f>
        <v>Apr</v>
      </c>
      <c r="E4152" t="s">
        <v>7923</v>
      </c>
      <c r="F4152" t="s">
        <v>28</v>
      </c>
      <c r="G4152" t="s">
        <v>29</v>
      </c>
      <c r="H4152" t="str">
        <f>VLOOKUP(Table2[[#This Row],[City]], Table46[], 2, FALSE)</f>
        <v>Bihar</v>
      </c>
      <c r="I4152" t="s">
        <v>69</v>
      </c>
      <c r="J4152" t="s">
        <v>115</v>
      </c>
      <c r="K4152" t="s">
        <v>1852</v>
      </c>
      <c r="L4152" s="2">
        <v>5</v>
      </c>
      <c r="M4152" s="11">
        <v>34112</v>
      </c>
      <c r="N4152" s="6">
        <v>15</v>
      </c>
      <c r="O4152" s="4">
        <f>Table2[[#This Row],[Discount]]/100</f>
        <v>0.15</v>
      </c>
      <c r="P4152" s="4" t="str">
        <f>IF(Table2[[#This Row],[Discount%]]=0,"No Discount",
IF(Table2[[#This Row],[Discount%]]&lt;=0.1,"Medium Discount",
IF(Table2[[#This Row],[Discount%]]&lt;=0.2,"High Discount")))</f>
        <v>High Discount</v>
      </c>
      <c r="Q4152" s="9">
        <f>(Table2[Unit_Price]*Table2[Quantity])*(Table2[Discount]/100)</f>
        <v>25584</v>
      </c>
      <c r="R4152" s="10">
        <v>144976</v>
      </c>
      <c r="S4152" s="10">
        <v>19542.8</v>
      </c>
      <c r="T4152" s="4">
        <f>Table2[Profit]/Table2[Sales]</f>
        <v>0.13480024279880806</v>
      </c>
      <c r="U4152" t="s">
        <v>33</v>
      </c>
    </row>
    <row r="4153" spans="1:21" x14ac:dyDescent="0.35">
      <c r="A4153">
        <v>14430</v>
      </c>
      <c r="B4153" s="1">
        <v>45894</v>
      </c>
      <c r="C4153" s="2">
        <f>YEAR(Table2[Order Date])</f>
        <v>2025</v>
      </c>
      <c r="D4153" s="2" t="str">
        <f>TEXT(Table2[Order Date],"mmm")</f>
        <v>Aug</v>
      </c>
      <c r="E4153" t="s">
        <v>7924</v>
      </c>
      <c r="F4153" t="s">
        <v>28</v>
      </c>
      <c r="G4153" t="s">
        <v>144</v>
      </c>
      <c r="H4153" t="str">
        <f>VLOOKUP(Table2[[#This Row],[City]], Table46[], 2, FALSE)</f>
        <v>Assam</v>
      </c>
      <c r="I4153" t="s">
        <v>24</v>
      </c>
      <c r="J4153" t="s">
        <v>133</v>
      </c>
      <c r="K4153" t="s">
        <v>7925</v>
      </c>
      <c r="L4153" s="2">
        <v>4</v>
      </c>
      <c r="M4153" s="11">
        <v>12902</v>
      </c>
      <c r="N4153" s="6">
        <v>10</v>
      </c>
      <c r="O4153" s="4">
        <f>Table2[[#This Row],[Discount]]/100</f>
        <v>0.1</v>
      </c>
      <c r="P4153" s="4" t="str">
        <f>IF(Table2[[#This Row],[Discount%]]=0,"No Discount",
IF(Table2[[#This Row],[Discount%]]&lt;=0.1,"Medium Discount",
IF(Table2[[#This Row],[Discount%]]&lt;=0.2,"High Discount")))</f>
        <v>Medium Discount</v>
      </c>
      <c r="Q4153" s="9">
        <f>(Table2[Unit_Price]*Table2[Quantity])*(Table2[Discount]/100)</f>
        <v>5160.8</v>
      </c>
      <c r="R4153" s="10">
        <v>46447.199999999997</v>
      </c>
      <c r="S4153" s="10">
        <v>9734.2999999999993</v>
      </c>
      <c r="T4153" s="4">
        <f>Table2[Profit]/Table2[Sales]</f>
        <v>0.20957775710914758</v>
      </c>
      <c r="U4153" t="s">
        <v>83</v>
      </c>
    </row>
    <row r="4154" spans="1:21" x14ac:dyDescent="0.35">
      <c r="A4154">
        <v>14431</v>
      </c>
      <c r="B4154" s="1">
        <v>45871</v>
      </c>
      <c r="C4154" s="2">
        <f>YEAR(Table2[Order Date])</f>
        <v>2025</v>
      </c>
      <c r="D4154" s="2" t="str">
        <f>TEXT(Table2[Order Date],"mmm")</f>
        <v>Aug</v>
      </c>
      <c r="E4154" t="s">
        <v>7926</v>
      </c>
      <c r="F4154" t="s">
        <v>28</v>
      </c>
      <c r="G4154" t="s">
        <v>114</v>
      </c>
      <c r="H4154" t="str">
        <f>VLOOKUP(Table2[[#This Row],[City]], Table46[], 2, FALSE)</f>
        <v>Jharkhand</v>
      </c>
      <c r="I4154" t="s">
        <v>42</v>
      </c>
      <c r="J4154" t="s">
        <v>446</v>
      </c>
      <c r="K4154" t="s">
        <v>7927</v>
      </c>
      <c r="L4154" s="2">
        <v>4</v>
      </c>
      <c r="M4154" s="11">
        <v>27510</v>
      </c>
      <c r="N4154" s="6">
        <v>0</v>
      </c>
      <c r="O4154" s="4">
        <f>Table2[[#This Row],[Discount]]/100</f>
        <v>0</v>
      </c>
      <c r="P4154" s="4" t="str">
        <f>IF(Table2[[#This Row],[Discount%]]=0,"No Discount",
IF(Table2[[#This Row],[Discount%]]&lt;=0.1,"Medium Discount",
IF(Table2[[#This Row],[Discount%]]&lt;=0.2,"High Discount")))</f>
        <v>No Discount</v>
      </c>
      <c r="Q4154" s="9">
        <f>(Table2[Unit_Price]*Table2[Quantity])*(Table2[Discount]/100)</f>
        <v>0</v>
      </c>
      <c r="R4154" s="10">
        <v>110040</v>
      </c>
      <c r="S4154" s="10">
        <v>16479.91</v>
      </c>
      <c r="T4154" s="4">
        <f>Table2[Profit]/Table2[Sales]</f>
        <v>0.14976290439840059</v>
      </c>
      <c r="U4154" t="s">
        <v>33</v>
      </c>
    </row>
    <row r="4155" spans="1:21" x14ac:dyDescent="0.35">
      <c r="A4155">
        <v>14432</v>
      </c>
      <c r="B4155" s="1">
        <v>45310</v>
      </c>
      <c r="C4155" s="2">
        <f>YEAR(Table2[Order Date])</f>
        <v>2024</v>
      </c>
      <c r="D4155" s="2" t="str">
        <f>TEXT(Table2[Order Date],"mmm")</f>
        <v>Jan</v>
      </c>
      <c r="E4155" t="s">
        <v>7928</v>
      </c>
      <c r="F4155" t="s">
        <v>15</v>
      </c>
      <c r="G4155" t="s">
        <v>16</v>
      </c>
      <c r="H4155" t="str">
        <f>VLOOKUP(Table2[[#This Row],[City]], Table46[], 2, FALSE)</f>
        <v>Karnataka</v>
      </c>
      <c r="I4155" t="s">
        <v>42</v>
      </c>
      <c r="J4155" t="s">
        <v>43</v>
      </c>
      <c r="K4155" t="s">
        <v>7618</v>
      </c>
      <c r="L4155" s="2">
        <v>1</v>
      </c>
      <c r="M4155" s="11">
        <v>2577</v>
      </c>
      <c r="N4155" s="6">
        <v>5</v>
      </c>
      <c r="O4155" s="4">
        <f>Table2[[#This Row],[Discount]]/100</f>
        <v>0.05</v>
      </c>
      <c r="P4155" s="4" t="str">
        <f>IF(Table2[[#This Row],[Discount%]]=0,"No Discount",
IF(Table2[[#This Row],[Discount%]]&lt;=0.1,"Medium Discount",
IF(Table2[[#This Row],[Discount%]]&lt;=0.2,"High Discount")))</f>
        <v>Medium Discount</v>
      </c>
      <c r="Q4155" s="9">
        <f>(Table2[Unit_Price]*Table2[Quantity])*(Table2[Discount]/100)</f>
        <v>128.85</v>
      </c>
      <c r="R4155" s="10">
        <v>2448.15</v>
      </c>
      <c r="S4155" s="10">
        <v>219.73</v>
      </c>
      <c r="T4155" s="4">
        <f>Table2[Profit]/Table2[Sales]</f>
        <v>8.9753487327165399E-2</v>
      </c>
      <c r="U4155" t="s">
        <v>83</v>
      </c>
    </row>
    <row r="4156" spans="1:21" x14ac:dyDescent="0.35">
      <c r="A4156">
        <v>14433</v>
      </c>
      <c r="B4156" s="1">
        <v>45821</v>
      </c>
      <c r="C4156" s="2">
        <f>YEAR(Table2[Order Date])</f>
        <v>2025</v>
      </c>
      <c r="D4156" s="2" t="str">
        <f>TEXT(Table2[Order Date],"mmm")</f>
        <v>Jun</v>
      </c>
      <c r="E4156" t="s">
        <v>7929</v>
      </c>
      <c r="F4156" t="s">
        <v>28</v>
      </c>
      <c r="G4156" t="s">
        <v>85</v>
      </c>
      <c r="H4156" t="str">
        <f>VLOOKUP(Table2[[#This Row],[City]], Table46[], 2, FALSE)</f>
        <v>Odisha</v>
      </c>
      <c r="I4156" t="s">
        <v>30</v>
      </c>
      <c r="J4156" t="s">
        <v>104</v>
      </c>
      <c r="K4156" t="s">
        <v>5388</v>
      </c>
      <c r="L4156" s="2">
        <v>2</v>
      </c>
      <c r="M4156" s="11">
        <v>3116</v>
      </c>
      <c r="N4156" s="6">
        <v>10</v>
      </c>
      <c r="O4156" s="4">
        <f>Table2[[#This Row],[Discount]]/100</f>
        <v>0.1</v>
      </c>
      <c r="P4156" s="4" t="str">
        <f>IF(Table2[[#This Row],[Discount%]]=0,"No Discount",
IF(Table2[[#This Row],[Discount%]]&lt;=0.1,"Medium Discount",
IF(Table2[[#This Row],[Discount%]]&lt;=0.2,"High Discount")))</f>
        <v>Medium Discount</v>
      </c>
      <c r="Q4156" s="9">
        <f>(Table2[Unit_Price]*Table2[Quantity])*(Table2[Discount]/100)</f>
        <v>623.20000000000005</v>
      </c>
      <c r="R4156" s="10">
        <v>5608.8</v>
      </c>
      <c r="S4156" s="10">
        <v>863.21</v>
      </c>
      <c r="T4156" s="4">
        <f>Table2[Profit]/Table2[Sales]</f>
        <v>0.15390279560690343</v>
      </c>
      <c r="U4156" t="s">
        <v>20</v>
      </c>
    </row>
    <row r="4157" spans="1:21" x14ac:dyDescent="0.35">
      <c r="A4157">
        <v>14434</v>
      </c>
      <c r="B4157" s="1">
        <v>45924</v>
      </c>
      <c r="C4157" s="2">
        <f>YEAR(Table2[Order Date])</f>
        <v>2025</v>
      </c>
      <c r="D4157" s="2" t="str">
        <f>TEXT(Table2[Order Date],"mmm")</f>
        <v>Sep</v>
      </c>
      <c r="E4157" t="s">
        <v>7930</v>
      </c>
      <c r="F4157" t="s">
        <v>40</v>
      </c>
      <c r="G4157" t="s">
        <v>50</v>
      </c>
      <c r="H4157" t="str">
        <f>VLOOKUP(Table2[[#This Row],[City]], Table46[], 2, FALSE)</f>
        <v>Maharashtra</v>
      </c>
      <c r="I4157" t="s">
        <v>42</v>
      </c>
      <c r="J4157" t="s">
        <v>79</v>
      </c>
      <c r="K4157" t="s">
        <v>7931</v>
      </c>
      <c r="L4157" s="2">
        <v>5</v>
      </c>
      <c r="M4157" s="11">
        <v>76393</v>
      </c>
      <c r="N4157" s="6">
        <v>15</v>
      </c>
      <c r="O4157" s="4">
        <f>Table2[[#This Row],[Discount]]/100</f>
        <v>0.15</v>
      </c>
      <c r="P4157" s="4" t="str">
        <f>IF(Table2[[#This Row],[Discount%]]=0,"No Discount",
IF(Table2[[#This Row],[Discount%]]&lt;=0.1,"Medium Discount",
IF(Table2[[#This Row],[Discount%]]&lt;=0.2,"High Discount")))</f>
        <v>High Discount</v>
      </c>
      <c r="Q4157" s="9">
        <f>(Table2[Unit_Price]*Table2[Quantity])*(Table2[Discount]/100)</f>
        <v>57294.75</v>
      </c>
      <c r="R4157" s="10">
        <v>324670.25</v>
      </c>
      <c r="S4157" s="10">
        <v>54862.51</v>
      </c>
      <c r="T4157" s="4">
        <f>Table2[Profit]/Table2[Sales]</f>
        <v>0.1689791719444575</v>
      </c>
      <c r="U4157" t="s">
        <v>20</v>
      </c>
    </row>
    <row r="4158" spans="1:21" x14ac:dyDescent="0.35">
      <c r="A4158">
        <v>14435</v>
      </c>
      <c r="B4158" s="1">
        <v>45207</v>
      </c>
      <c r="C4158" s="2">
        <f>YEAR(Table2[Order Date])</f>
        <v>2023</v>
      </c>
      <c r="D4158" s="2" t="str">
        <f>TEXT(Table2[Order Date],"mmm")</f>
        <v>Oct</v>
      </c>
      <c r="E4158" t="s">
        <v>7932</v>
      </c>
      <c r="F4158" t="s">
        <v>28</v>
      </c>
      <c r="G4158" t="s">
        <v>85</v>
      </c>
      <c r="H4158" t="str">
        <f>VLOOKUP(Table2[[#This Row],[City]], Table46[], 2, FALSE)</f>
        <v>Odisha</v>
      </c>
      <c r="I4158" t="s">
        <v>46</v>
      </c>
      <c r="J4158" t="s">
        <v>141</v>
      </c>
      <c r="K4158" t="s">
        <v>7933</v>
      </c>
      <c r="L4158" s="2">
        <v>5</v>
      </c>
      <c r="M4158" s="11">
        <v>61025</v>
      </c>
      <c r="N4158" s="6">
        <v>5</v>
      </c>
      <c r="O4158" s="4">
        <f>Table2[[#This Row],[Discount]]/100</f>
        <v>0.05</v>
      </c>
      <c r="P4158" s="4" t="str">
        <f>IF(Table2[[#This Row],[Discount%]]=0,"No Discount",
IF(Table2[[#This Row],[Discount%]]&lt;=0.1,"Medium Discount",
IF(Table2[[#This Row],[Discount%]]&lt;=0.2,"High Discount")))</f>
        <v>Medium Discount</v>
      </c>
      <c r="Q4158" s="9">
        <f>(Table2[Unit_Price]*Table2[Quantity])*(Table2[Discount]/100)</f>
        <v>15256.25</v>
      </c>
      <c r="R4158" s="10">
        <v>289868.75</v>
      </c>
      <c r="S4158" s="10">
        <v>29163.34</v>
      </c>
      <c r="T4158" s="4">
        <f>Table2[Profit]/Table2[Sales]</f>
        <v>0.10060877552340498</v>
      </c>
      <c r="U4158" t="s">
        <v>20</v>
      </c>
    </row>
    <row r="4159" spans="1:21" x14ac:dyDescent="0.35">
      <c r="A4159">
        <v>14436</v>
      </c>
      <c r="B4159" s="1">
        <v>45931</v>
      </c>
      <c r="C4159" s="2">
        <f>YEAR(Table2[Order Date])</f>
        <v>2025</v>
      </c>
      <c r="D4159" s="2" t="str">
        <f>TEXT(Table2[Order Date],"mmm")</f>
        <v>Oct</v>
      </c>
      <c r="E4159" t="s">
        <v>7934</v>
      </c>
      <c r="F4159" t="s">
        <v>40</v>
      </c>
      <c r="G4159" t="s">
        <v>103</v>
      </c>
      <c r="H4159" t="str">
        <f>VLOOKUP(Table2[[#This Row],[City]], Table46[], 2, FALSE)</f>
        <v>Gujarat</v>
      </c>
      <c r="I4159" t="s">
        <v>75</v>
      </c>
      <c r="J4159" t="s">
        <v>307</v>
      </c>
      <c r="K4159" t="s">
        <v>7935</v>
      </c>
      <c r="L4159" s="2">
        <v>3</v>
      </c>
      <c r="M4159" s="11">
        <v>7146</v>
      </c>
      <c r="N4159" s="6">
        <v>0</v>
      </c>
      <c r="O4159" s="4">
        <f>Table2[[#This Row],[Discount]]/100</f>
        <v>0</v>
      </c>
      <c r="P4159" s="4" t="str">
        <f>IF(Table2[[#This Row],[Discount%]]=0,"No Discount",
IF(Table2[[#This Row],[Discount%]]&lt;=0.1,"Medium Discount",
IF(Table2[[#This Row],[Discount%]]&lt;=0.2,"High Discount")))</f>
        <v>No Discount</v>
      </c>
      <c r="Q4159" s="9">
        <f>(Table2[Unit_Price]*Table2[Quantity])*(Table2[Discount]/100)</f>
        <v>0</v>
      </c>
      <c r="R4159" s="10">
        <v>21438</v>
      </c>
      <c r="S4159" s="10">
        <v>3306.51</v>
      </c>
      <c r="T4159" s="4">
        <f>Table2[Profit]/Table2[Sales]</f>
        <v>0.15423593618807727</v>
      </c>
      <c r="U4159" t="s">
        <v>38</v>
      </c>
    </row>
    <row r="4160" spans="1:21" x14ac:dyDescent="0.35">
      <c r="A4160">
        <v>14437</v>
      </c>
      <c r="B4160" s="1">
        <v>45413</v>
      </c>
      <c r="C4160" s="2">
        <f>YEAR(Table2[Order Date])</f>
        <v>2024</v>
      </c>
      <c r="D4160" s="2" t="str">
        <f>TEXT(Table2[Order Date],"mmm")</f>
        <v>May</v>
      </c>
      <c r="E4160" t="s">
        <v>7936</v>
      </c>
      <c r="F4160" t="s">
        <v>15</v>
      </c>
      <c r="G4160" t="s">
        <v>68</v>
      </c>
      <c r="H4160" t="str">
        <f>VLOOKUP(Table2[[#This Row],[City]], Table46[], 2, FALSE)</f>
        <v>Telangana</v>
      </c>
      <c r="I4160" t="s">
        <v>30</v>
      </c>
      <c r="J4160" t="s">
        <v>227</v>
      </c>
      <c r="K4160" t="s">
        <v>7937</v>
      </c>
      <c r="L4160" s="2">
        <v>1</v>
      </c>
      <c r="M4160" s="11">
        <v>25036</v>
      </c>
      <c r="N4160" s="6">
        <v>5</v>
      </c>
      <c r="O4160" s="4">
        <f>Table2[[#This Row],[Discount]]/100</f>
        <v>0.05</v>
      </c>
      <c r="P4160" s="4" t="str">
        <f>IF(Table2[[#This Row],[Discount%]]=0,"No Discount",
IF(Table2[[#This Row],[Discount%]]&lt;=0.1,"Medium Discount",
IF(Table2[[#This Row],[Discount%]]&lt;=0.2,"High Discount")))</f>
        <v>Medium Discount</v>
      </c>
      <c r="Q4160" s="9">
        <f>(Table2[Unit_Price]*Table2[Quantity])*(Table2[Discount]/100)</f>
        <v>1251.8000000000002</v>
      </c>
      <c r="R4160" s="10">
        <v>23784.2</v>
      </c>
      <c r="S4160" s="10">
        <v>4808.18</v>
      </c>
      <c r="T4160" s="4">
        <f>Table2[Profit]/Table2[Sales]</f>
        <v>0.20215857586128608</v>
      </c>
      <c r="U4160" t="s">
        <v>20</v>
      </c>
    </row>
    <row r="4161" spans="1:21" x14ac:dyDescent="0.35">
      <c r="A4161">
        <v>14438</v>
      </c>
      <c r="B4161" s="1">
        <v>45818</v>
      </c>
      <c r="C4161" s="2">
        <f>YEAR(Table2[Order Date])</f>
        <v>2025</v>
      </c>
      <c r="D4161" s="2" t="str">
        <f>TEXT(Table2[Order Date],"mmm")</f>
        <v>Jun</v>
      </c>
      <c r="E4161" t="s">
        <v>7938</v>
      </c>
      <c r="F4161" t="s">
        <v>22</v>
      </c>
      <c r="G4161" t="s">
        <v>74</v>
      </c>
      <c r="H4161" t="str">
        <f>VLOOKUP(Table2[[#This Row],[City]], Table46[], 2, FALSE)</f>
        <v>Chandigarh</v>
      </c>
      <c r="I4161" t="s">
        <v>24</v>
      </c>
      <c r="J4161" t="s">
        <v>25</v>
      </c>
      <c r="K4161" t="s">
        <v>4047</v>
      </c>
      <c r="L4161" s="2">
        <v>5</v>
      </c>
      <c r="M4161" s="11">
        <v>43938</v>
      </c>
      <c r="N4161" s="6">
        <v>15</v>
      </c>
      <c r="O4161" s="4">
        <f>Table2[[#This Row],[Discount]]/100</f>
        <v>0.15</v>
      </c>
      <c r="P4161" s="4" t="str">
        <f>IF(Table2[[#This Row],[Discount%]]=0,"No Discount",
IF(Table2[[#This Row],[Discount%]]&lt;=0.1,"Medium Discount",
IF(Table2[[#This Row],[Discount%]]&lt;=0.2,"High Discount")))</f>
        <v>High Discount</v>
      </c>
      <c r="Q4161" s="9">
        <f>(Table2[Unit_Price]*Table2[Quantity])*(Table2[Discount]/100)</f>
        <v>32953.5</v>
      </c>
      <c r="R4161" s="10">
        <v>186736.5</v>
      </c>
      <c r="S4161" s="10">
        <v>26730.69</v>
      </c>
      <c r="T4161" s="4">
        <f>Table2[Profit]/Table2[Sales]</f>
        <v>0.14314657284462329</v>
      </c>
      <c r="U4161" t="s">
        <v>20</v>
      </c>
    </row>
    <row r="4162" spans="1:21" x14ac:dyDescent="0.35">
      <c r="A4162">
        <v>14439</v>
      </c>
      <c r="B4162" s="1">
        <v>45461</v>
      </c>
      <c r="C4162" s="2">
        <f>YEAR(Table2[Order Date])</f>
        <v>2024</v>
      </c>
      <c r="D4162" s="2" t="str">
        <f>TEXT(Table2[Order Date],"mmm")</f>
        <v>Jun</v>
      </c>
      <c r="E4162" t="s">
        <v>7939</v>
      </c>
      <c r="F4162" t="s">
        <v>28</v>
      </c>
      <c r="G4162" t="s">
        <v>114</v>
      </c>
      <c r="H4162" t="str">
        <f>VLOOKUP(Table2[[#This Row],[City]], Table46[], 2, FALSE)</f>
        <v>Jharkhand</v>
      </c>
      <c r="I4162" t="s">
        <v>17</v>
      </c>
      <c r="J4162" t="s">
        <v>18</v>
      </c>
      <c r="K4162" t="s">
        <v>7940</v>
      </c>
      <c r="L4162" s="2">
        <v>4</v>
      </c>
      <c r="M4162" s="11">
        <v>55465</v>
      </c>
      <c r="N4162" s="6">
        <v>5</v>
      </c>
      <c r="O4162" s="4">
        <f>Table2[[#This Row],[Discount]]/100</f>
        <v>0.05</v>
      </c>
      <c r="P4162" s="4" t="str">
        <f>IF(Table2[[#This Row],[Discount%]]=0,"No Discount",
IF(Table2[[#This Row],[Discount%]]&lt;=0.1,"Medium Discount",
IF(Table2[[#This Row],[Discount%]]&lt;=0.2,"High Discount")))</f>
        <v>Medium Discount</v>
      </c>
      <c r="Q4162" s="9">
        <f>(Table2[Unit_Price]*Table2[Quantity])*(Table2[Discount]/100)</f>
        <v>11093</v>
      </c>
      <c r="R4162" s="10">
        <v>210767</v>
      </c>
      <c r="S4162" s="10">
        <v>40763.03</v>
      </c>
      <c r="T4162" s="4">
        <f>Table2[Profit]/Table2[Sales]</f>
        <v>0.19340328419534367</v>
      </c>
      <c r="U4162" t="s">
        <v>83</v>
      </c>
    </row>
    <row r="4163" spans="1:21" x14ac:dyDescent="0.35">
      <c r="A4163">
        <v>14440</v>
      </c>
      <c r="B4163" s="1">
        <v>45502</v>
      </c>
      <c r="C4163" s="2">
        <f>YEAR(Table2[Order Date])</f>
        <v>2024</v>
      </c>
      <c r="D4163" s="2" t="str">
        <f>TEXT(Table2[Order Date],"mmm")</f>
        <v>Jul</v>
      </c>
      <c r="E4163" t="s">
        <v>7941</v>
      </c>
      <c r="F4163" t="s">
        <v>28</v>
      </c>
      <c r="G4163" t="s">
        <v>85</v>
      </c>
      <c r="H4163" t="str">
        <f>VLOOKUP(Table2[[#This Row],[City]], Table46[], 2, FALSE)</f>
        <v>Odisha</v>
      </c>
      <c r="I4163" t="s">
        <v>17</v>
      </c>
      <c r="J4163" t="s">
        <v>18</v>
      </c>
      <c r="K4163" t="s">
        <v>7942</v>
      </c>
      <c r="L4163" s="2">
        <v>1</v>
      </c>
      <c r="M4163" s="11">
        <v>20244</v>
      </c>
      <c r="N4163" s="6">
        <v>5</v>
      </c>
      <c r="O4163" s="4">
        <f>Table2[[#This Row],[Discount]]/100</f>
        <v>0.05</v>
      </c>
      <c r="P4163" s="4" t="str">
        <f>IF(Table2[[#This Row],[Discount%]]=0,"No Discount",
IF(Table2[[#This Row],[Discount%]]&lt;=0.1,"Medium Discount",
IF(Table2[[#This Row],[Discount%]]&lt;=0.2,"High Discount")))</f>
        <v>Medium Discount</v>
      </c>
      <c r="Q4163" s="9">
        <f>(Table2[Unit_Price]*Table2[Quantity])*(Table2[Discount]/100)</f>
        <v>1012.2</v>
      </c>
      <c r="R4163" s="10">
        <v>19231.8</v>
      </c>
      <c r="S4163" s="10">
        <v>1600.32</v>
      </c>
      <c r="T4163" s="4">
        <f>Table2[Profit]/Table2[Sales]</f>
        <v>8.3212179827161267E-2</v>
      </c>
      <c r="U4163" t="s">
        <v>83</v>
      </c>
    </row>
    <row r="4164" spans="1:21" x14ac:dyDescent="0.35">
      <c r="A4164">
        <v>14441</v>
      </c>
      <c r="B4164" s="1">
        <v>45570</v>
      </c>
      <c r="C4164" s="2">
        <f>YEAR(Table2[Order Date])</f>
        <v>2024</v>
      </c>
      <c r="D4164" s="2" t="str">
        <f>TEXT(Table2[Order Date],"mmm")</f>
        <v>Oct</v>
      </c>
      <c r="E4164" t="s">
        <v>7943</v>
      </c>
      <c r="F4164" t="s">
        <v>28</v>
      </c>
      <c r="G4164" t="s">
        <v>35</v>
      </c>
      <c r="H4164" t="str">
        <f>VLOOKUP(Table2[[#This Row],[City]], Table46[], 2, FALSE)</f>
        <v>West Bengal</v>
      </c>
      <c r="I4164" t="s">
        <v>46</v>
      </c>
      <c r="J4164" t="s">
        <v>209</v>
      </c>
      <c r="K4164" t="s">
        <v>7944</v>
      </c>
      <c r="L4164" s="2">
        <v>2</v>
      </c>
      <c r="M4164" s="11">
        <v>37235</v>
      </c>
      <c r="N4164" s="6">
        <v>15</v>
      </c>
      <c r="O4164" s="4">
        <f>Table2[[#This Row],[Discount]]/100</f>
        <v>0.15</v>
      </c>
      <c r="P4164" s="4" t="str">
        <f>IF(Table2[[#This Row],[Discount%]]=0,"No Discount",
IF(Table2[[#This Row],[Discount%]]&lt;=0.1,"Medium Discount",
IF(Table2[[#This Row],[Discount%]]&lt;=0.2,"High Discount")))</f>
        <v>High Discount</v>
      </c>
      <c r="Q4164" s="9">
        <f>(Table2[Unit_Price]*Table2[Quantity])*(Table2[Discount]/100)</f>
        <v>11170.5</v>
      </c>
      <c r="R4164" s="10">
        <v>63299.5</v>
      </c>
      <c r="S4164" s="10">
        <v>5113.83</v>
      </c>
      <c r="T4164" s="4">
        <f>Table2[Profit]/Table2[Sales]</f>
        <v>8.0787841926081558E-2</v>
      </c>
      <c r="U4164" t="s">
        <v>33</v>
      </c>
    </row>
    <row r="4165" spans="1:21" x14ac:dyDescent="0.35">
      <c r="A4165">
        <v>14442</v>
      </c>
      <c r="B4165" s="1">
        <v>45361</v>
      </c>
      <c r="C4165" s="2">
        <f>YEAR(Table2[Order Date])</f>
        <v>2024</v>
      </c>
      <c r="D4165" s="2" t="str">
        <f>TEXT(Table2[Order Date],"mmm")</f>
        <v>Mar</v>
      </c>
      <c r="E4165" t="s">
        <v>7945</v>
      </c>
      <c r="F4165" t="s">
        <v>15</v>
      </c>
      <c r="G4165" t="s">
        <v>16</v>
      </c>
      <c r="H4165" t="str">
        <f>VLOOKUP(Table2[[#This Row],[City]], Table46[], 2, FALSE)</f>
        <v>Karnataka</v>
      </c>
      <c r="I4165" t="s">
        <v>129</v>
      </c>
      <c r="J4165" t="s">
        <v>168</v>
      </c>
      <c r="K4165" t="s">
        <v>7946</v>
      </c>
      <c r="L4165" s="2">
        <v>5</v>
      </c>
      <c r="M4165" s="11">
        <v>8856</v>
      </c>
      <c r="N4165" s="6">
        <v>10</v>
      </c>
      <c r="O4165" s="4">
        <f>Table2[[#This Row],[Discount]]/100</f>
        <v>0.1</v>
      </c>
      <c r="P4165" s="4" t="str">
        <f>IF(Table2[[#This Row],[Discount%]]=0,"No Discount",
IF(Table2[[#This Row],[Discount%]]&lt;=0.1,"Medium Discount",
IF(Table2[[#This Row],[Discount%]]&lt;=0.2,"High Discount")))</f>
        <v>Medium Discount</v>
      </c>
      <c r="Q4165" s="9">
        <f>(Table2[Unit_Price]*Table2[Quantity])*(Table2[Discount]/100)</f>
        <v>4428</v>
      </c>
      <c r="R4165" s="10">
        <v>39852</v>
      </c>
      <c r="S4165" s="10">
        <v>2346.71</v>
      </c>
      <c r="T4165" s="4">
        <f>Table2[Profit]/Table2[Sales]</f>
        <v>5.8885626819231159E-2</v>
      </c>
      <c r="U4165" t="s">
        <v>72</v>
      </c>
    </row>
    <row r="4166" spans="1:21" x14ac:dyDescent="0.35">
      <c r="A4166">
        <v>14443</v>
      </c>
      <c r="B4166" s="1">
        <v>45364</v>
      </c>
      <c r="C4166" s="2">
        <f>YEAR(Table2[Order Date])</f>
        <v>2024</v>
      </c>
      <c r="D4166" s="2" t="str">
        <f>TEXT(Table2[Order Date],"mmm")</f>
        <v>Mar</v>
      </c>
      <c r="E4166" t="s">
        <v>7947</v>
      </c>
      <c r="F4166" t="s">
        <v>28</v>
      </c>
      <c r="G4166" t="s">
        <v>35</v>
      </c>
      <c r="H4166" t="str">
        <f>VLOOKUP(Table2[[#This Row],[City]], Table46[], 2, FALSE)</f>
        <v>West Bengal</v>
      </c>
      <c r="I4166" t="s">
        <v>96</v>
      </c>
      <c r="J4166" t="s">
        <v>97</v>
      </c>
      <c r="K4166" t="s">
        <v>509</v>
      </c>
      <c r="L4166" s="2">
        <v>3</v>
      </c>
      <c r="M4166" s="11">
        <v>603</v>
      </c>
      <c r="N4166" s="6">
        <v>15</v>
      </c>
      <c r="O4166" s="4">
        <f>Table2[[#This Row],[Discount]]/100</f>
        <v>0.15</v>
      </c>
      <c r="P4166" s="4" t="str">
        <f>IF(Table2[[#This Row],[Discount%]]=0,"No Discount",
IF(Table2[[#This Row],[Discount%]]&lt;=0.1,"Medium Discount",
IF(Table2[[#This Row],[Discount%]]&lt;=0.2,"High Discount")))</f>
        <v>High Discount</v>
      </c>
      <c r="Q4166" s="9">
        <f>(Table2[Unit_Price]*Table2[Quantity])*(Table2[Discount]/100)</f>
        <v>271.34999999999997</v>
      </c>
      <c r="R4166" s="10">
        <v>1537.65</v>
      </c>
      <c r="S4166" s="10">
        <v>263.86</v>
      </c>
      <c r="T4166" s="4">
        <f>Table2[Profit]/Table2[Sales]</f>
        <v>0.17159951874613857</v>
      </c>
      <c r="U4166" t="s">
        <v>33</v>
      </c>
    </row>
    <row r="4167" spans="1:21" x14ac:dyDescent="0.35">
      <c r="A4167">
        <v>14444</v>
      </c>
      <c r="B4167" s="1">
        <v>45888</v>
      </c>
      <c r="C4167" s="2">
        <f>YEAR(Table2[Order Date])</f>
        <v>2025</v>
      </c>
      <c r="D4167" s="2" t="str">
        <f>TEXT(Table2[Order Date],"mmm")</f>
        <v>Aug</v>
      </c>
      <c r="E4167" t="s">
        <v>7948</v>
      </c>
      <c r="F4167" t="s">
        <v>15</v>
      </c>
      <c r="G4167" t="s">
        <v>174</v>
      </c>
      <c r="H4167" t="str">
        <f>VLOOKUP(Table2[[#This Row],[City]], Table46[], 2, FALSE)</f>
        <v>Tamil Nadu</v>
      </c>
      <c r="I4167" t="s">
        <v>129</v>
      </c>
      <c r="J4167" t="s">
        <v>168</v>
      </c>
      <c r="K4167" t="s">
        <v>7949</v>
      </c>
      <c r="L4167" s="2">
        <v>5</v>
      </c>
      <c r="M4167" s="11">
        <v>69388</v>
      </c>
      <c r="N4167" s="6">
        <v>20</v>
      </c>
      <c r="O4167" s="4">
        <f>Table2[[#This Row],[Discount]]/100</f>
        <v>0.2</v>
      </c>
      <c r="P4167" s="4" t="str">
        <f>IF(Table2[[#This Row],[Discount%]]=0,"No Discount",
IF(Table2[[#This Row],[Discount%]]&lt;=0.1,"Medium Discount",
IF(Table2[[#This Row],[Discount%]]&lt;=0.2,"High Discount")))</f>
        <v>High Discount</v>
      </c>
      <c r="Q4167" s="9">
        <f>(Table2[Unit_Price]*Table2[Quantity])*(Table2[Discount]/100)</f>
        <v>69388</v>
      </c>
      <c r="R4167" s="10">
        <v>277552</v>
      </c>
      <c r="S4167" s="10">
        <v>24830.38</v>
      </c>
      <c r="T4167" s="4">
        <f>Table2[Profit]/Table2[Sales]</f>
        <v>8.94620827808843E-2</v>
      </c>
      <c r="U4167" t="s">
        <v>72</v>
      </c>
    </row>
    <row r="4168" spans="1:21" x14ac:dyDescent="0.35">
      <c r="A4168">
        <v>14445</v>
      </c>
      <c r="B4168" s="1">
        <v>45689</v>
      </c>
      <c r="C4168" s="2">
        <f>YEAR(Table2[Order Date])</f>
        <v>2025</v>
      </c>
      <c r="D4168" s="2" t="str">
        <f>TEXT(Table2[Order Date],"mmm")</f>
        <v>Feb</v>
      </c>
      <c r="E4168" t="s">
        <v>7950</v>
      </c>
      <c r="F4168" t="s">
        <v>40</v>
      </c>
      <c r="G4168" t="s">
        <v>50</v>
      </c>
      <c r="H4168" t="str">
        <f>VLOOKUP(Table2[[#This Row],[City]], Table46[], 2, FALSE)</f>
        <v>Maharashtra</v>
      </c>
      <c r="I4168" t="s">
        <v>75</v>
      </c>
      <c r="J4168" t="s">
        <v>307</v>
      </c>
      <c r="K4168" t="s">
        <v>6110</v>
      </c>
      <c r="L4168" s="2">
        <v>4</v>
      </c>
      <c r="M4168" s="11">
        <v>29104</v>
      </c>
      <c r="N4168" s="6">
        <v>15</v>
      </c>
      <c r="O4168" s="4">
        <f>Table2[[#This Row],[Discount]]/100</f>
        <v>0.15</v>
      </c>
      <c r="P4168" s="4" t="str">
        <f>IF(Table2[[#This Row],[Discount%]]=0,"No Discount",
IF(Table2[[#This Row],[Discount%]]&lt;=0.1,"Medium Discount",
IF(Table2[[#This Row],[Discount%]]&lt;=0.2,"High Discount")))</f>
        <v>High Discount</v>
      </c>
      <c r="Q4168" s="9">
        <f>(Table2[Unit_Price]*Table2[Quantity])*(Table2[Discount]/100)</f>
        <v>17462.399999999998</v>
      </c>
      <c r="R4168" s="10">
        <v>98953.600000000006</v>
      </c>
      <c r="S4168" s="10">
        <v>23609.13</v>
      </c>
      <c r="T4168" s="4">
        <f>Table2[Profit]/Table2[Sales]</f>
        <v>0.23858788361413835</v>
      </c>
      <c r="U4168" t="s">
        <v>83</v>
      </c>
    </row>
    <row r="4169" spans="1:21" x14ac:dyDescent="0.35">
      <c r="A4169">
        <v>14446</v>
      </c>
      <c r="B4169" s="1">
        <v>45431</v>
      </c>
      <c r="C4169" s="2">
        <f>YEAR(Table2[Order Date])</f>
        <v>2024</v>
      </c>
      <c r="D4169" s="2" t="str">
        <f>TEXT(Table2[Order Date],"mmm")</f>
        <v>May</v>
      </c>
      <c r="E4169" t="s">
        <v>7951</v>
      </c>
      <c r="F4169" t="s">
        <v>22</v>
      </c>
      <c r="G4169" t="s">
        <v>23</v>
      </c>
      <c r="H4169" t="str">
        <f>VLOOKUP(Table2[[#This Row],[City]], Table46[], 2, FALSE)</f>
        <v>Delhi</v>
      </c>
      <c r="I4169" t="s">
        <v>24</v>
      </c>
      <c r="J4169" t="s">
        <v>107</v>
      </c>
      <c r="K4169" t="s">
        <v>7952</v>
      </c>
      <c r="L4169" s="2">
        <v>3</v>
      </c>
      <c r="M4169" s="11">
        <v>57731</v>
      </c>
      <c r="N4169" s="6">
        <v>10</v>
      </c>
      <c r="O4169" s="4">
        <f>Table2[[#This Row],[Discount]]/100</f>
        <v>0.1</v>
      </c>
      <c r="P4169" s="4" t="str">
        <f>IF(Table2[[#This Row],[Discount%]]=0,"No Discount",
IF(Table2[[#This Row],[Discount%]]&lt;=0.1,"Medium Discount",
IF(Table2[[#This Row],[Discount%]]&lt;=0.2,"High Discount")))</f>
        <v>Medium Discount</v>
      </c>
      <c r="Q4169" s="9">
        <f>(Table2[Unit_Price]*Table2[Quantity])*(Table2[Discount]/100)</f>
        <v>17319.3</v>
      </c>
      <c r="R4169" s="10">
        <v>155873.70000000001</v>
      </c>
      <c r="S4169" s="10">
        <v>23254.14</v>
      </c>
      <c r="T4169" s="4">
        <f>Table2[Profit]/Table2[Sales]</f>
        <v>0.14918578310516784</v>
      </c>
      <c r="U4169" t="s">
        <v>20</v>
      </c>
    </row>
    <row r="4170" spans="1:21" x14ac:dyDescent="0.35">
      <c r="A4170">
        <v>14447</v>
      </c>
      <c r="B4170" s="1">
        <v>45856</v>
      </c>
      <c r="C4170" s="2">
        <f>YEAR(Table2[Order Date])</f>
        <v>2025</v>
      </c>
      <c r="D4170" s="2" t="str">
        <f>TEXT(Table2[Order Date],"mmm")</f>
        <v>Jul</v>
      </c>
      <c r="E4170" t="s">
        <v>7953</v>
      </c>
      <c r="F4170" t="s">
        <v>22</v>
      </c>
      <c r="G4170" t="s">
        <v>58</v>
      </c>
      <c r="H4170" t="str">
        <f>VLOOKUP(Table2[[#This Row],[City]], Table46[], 2, FALSE)</f>
        <v>Rajashtan</v>
      </c>
      <c r="I4170" t="s">
        <v>69</v>
      </c>
      <c r="J4170" t="s">
        <v>115</v>
      </c>
      <c r="K4170" t="s">
        <v>6599</v>
      </c>
      <c r="L4170" s="2">
        <v>3</v>
      </c>
      <c r="M4170" s="11">
        <v>65652</v>
      </c>
      <c r="N4170" s="6">
        <v>0</v>
      </c>
      <c r="O4170" s="4">
        <f>Table2[[#This Row],[Discount]]/100</f>
        <v>0</v>
      </c>
      <c r="P4170" s="4" t="str">
        <f>IF(Table2[[#This Row],[Discount%]]=0,"No Discount",
IF(Table2[[#This Row],[Discount%]]&lt;=0.1,"Medium Discount",
IF(Table2[[#This Row],[Discount%]]&lt;=0.2,"High Discount")))</f>
        <v>No Discount</v>
      </c>
      <c r="Q4170" s="9">
        <f>(Table2[Unit_Price]*Table2[Quantity])*(Table2[Discount]/100)</f>
        <v>0</v>
      </c>
      <c r="R4170" s="10">
        <v>196956</v>
      </c>
      <c r="S4170" s="10">
        <v>33194.730000000003</v>
      </c>
      <c r="T4170" s="4">
        <f>Table2[Profit]/Table2[Sales]</f>
        <v>0.16853881069883631</v>
      </c>
      <c r="U4170" t="s">
        <v>83</v>
      </c>
    </row>
    <row r="4171" spans="1:21" x14ac:dyDescent="0.35">
      <c r="A4171">
        <v>14449</v>
      </c>
      <c r="B4171" s="1">
        <v>45622</v>
      </c>
      <c r="C4171" s="2">
        <f>YEAR(Table2[Order Date])</f>
        <v>2024</v>
      </c>
      <c r="D4171" s="2" t="str">
        <f>TEXT(Table2[Order Date],"mmm")</f>
        <v>Nov</v>
      </c>
      <c r="E4171" t="s">
        <v>7955</v>
      </c>
      <c r="F4171" t="s">
        <v>15</v>
      </c>
      <c r="G4171" t="s">
        <v>16</v>
      </c>
      <c r="H4171" t="str">
        <f>VLOOKUP(Table2[[#This Row],[City]], Table46[], 2, FALSE)</f>
        <v>Karnataka</v>
      </c>
      <c r="I4171" t="s">
        <v>129</v>
      </c>
      <c r="J4171" t="s">
        <v>148</v>
      </c>
      <c r="K4171" t="s">
        <v>7956</v>
      </c>
      <c r="L4171" s="2">
        <v>3</v>
      </c>
      <c r="M4171" s="11">
        <v>51658</v>
      </c>
      <c r="N4171" s="6">
        <v>20</v>
      </c>
      <c r="O4171" s="4">
        <f>Table2[[#This Row],[Discount]]/100</f>
        <v>0.2</v>
      </c>
      <c r="P4171" s="4" t="str">
        <f>IF(Table2[[#This Row],[Discount%]]=0,"No Discount",
IF(Table2[[#This Row],[Discount%]]&lt;=0.1,"Medium Discount",
IF(Table2[[#This Row],[Discount%]]&lt;=0.2,"High Discount")))</f>
        <v>High Discount</v>
      </c>
      <c r="Q4171" s="9">
        <f>(Table2[Unit_Price]*Table2[Quantity])*(Table2[Discount]/100)</f>
        <v>30994.800000000003</v>
      </c>
      <c r="R4171" s="10">
        <v>123979.2</v>
      </c>
      <c r="S4171" s="10">
        <v>9231.41</v>
      </c>
      <c r="T4171" s="4">
        <f>Table2[Profit]/Table2[Sales]</f>
        <v>7.445934479332017E-2</v>
      </c>
      <c r="U4171" t="s">
        <v>20</v>
      </c>
    </row>
    <row r="4172" spans="1:21" x14ac:dyDescent="0.35">
      <c r="A4172">
        <v>14450</v>
      </c>
      <c r="B4172" s="1">
        <v>45307</v>
      </c>
      <c r="C4172" s="2">
        <f>YEAR(Table2[Order Date])</f>
        <v>2024</v>
      </c>
      <c r="D4172" s="2" t="str">
        <f>TEXT(Table2[Order Date],"mmm")</f>
        <v>Jan</v>
      </c>
      <c r="E4172" t="s">
        <v>7957</v>
      </c>
      <c r="F4172" t="s">
        <v>22</v>
      </c>
      <c r="G4172" t="s">
        <v>58</v>
      </c>
      <c r="H4172" t="str">
        <f>VLOOKUP(Table2[[#This Row],[City]], Table46[], 2, FALSE)</f>
        <v>Rajashtan</v>
      </c>
      <c r="I4172" t="s">
        <v>42</v>
      </c>
      <c r="J4172" t="s">
        <v>51</v>
      </c>
      <c r="K4172" t="s">
        <v>2764</v>
      </c>
      <c r="L4172" s="2">
        <v>1</v>
      </c>
      <c r="M4172" s="11">
        <v>30735</v>
      </c>
      <c r="N4172" s="6">
        <v>0</v>
      </c>
      <c r="O4172" s="4">
        <f>Table2[[#This Row],[Discount]]/100</f>
        <v>0</v>
      </c>
      <c r="P4172" s="4" t="str">
        <f>IF(Table2[[#This Row],[Discount%]]=0,"No Discount",
IF(Table2[[#This Row],[Discount%]]&lt;=0.1,"Medium Discount",
IF(Table2[[#This Row],[Discount%]]&lt;=0.2,"High Discount")))</f>
        <v>No Discount</v>
      </c>
      <c r="Q4172" s="9">
        <f>(Table2[Unit_Price]*Table2[Quantity])*(Table2[Discount]/100)</f>
        <v>0</v>
      </c>
      <c r="R4172" s="10">
        <v>30735</v>
      </c>
      <c r="S4172" s="10">
        <v>1988.87</v>
      </c>
      <c r="T4172" s="4">
        <f>Table2[Profit]/Table2[Sales]</f>
        <v>6.4710265170001627E-2</v>
      </c>
      <c r="U4172" t="s">
        <v>20</v>
      </c>
    </row>
    <row r="4173" spans="1:21" x14ac:dyDescent="0.35">
      <c r="A4173">
        <v>14451</v>
      </c>
      <c r="B4173" s="1">
        <v>45903</v>
      </c>
      <c r="C4173" s="2">
        <f>YEAR(Table2[Order Date])</f>
        <v>2025</v>
      </c>
      <c r="D4173" s="2" t="str">
        <f>TEXT(Table2[Order Date],"mmm")</f>
        <v>Sep</v>
      </c>
      <c r="E4173" t="s">
        <v>7958</v>
      </c>
      <c r="F4173" t="s">
        <v>15</v>
      </c>
      <c r="G4173" t="s">
        <v>16</v>
      </c>
      <c r="H4173" t="str">
        <f>VLOOKUP(Table2[[#This Row],[City]], Table46[], 2, FALSE)</f>
        <v>Karnataka</v>
      </c>
      <c r="I4173" t="s">
        <v>96</v>
      </c>
      <c r="J4173" t="s">
        <v>183</v>
      </c>
      <c r="K4173" t="s">
        <v>7959</v>
      </c>
      <c r="L4173" s="2">
        <v>1</v>
      </c>
      <c r="M4173" s="11">
        <v>52781</v>
      </c>
      <c r="N4173" s="6">
        <v>0</v>
      </c>
      <c r="O4173" s="4">
        <f>Table2[[#This Row],[Discount]]/100</f>
        <v>0</v>
      </c>
      <c r="P4173" s="4" t="str">
        <f>IF(Table2[[#This Row],[Discount%]]=0,"No Discount",
IF(Table2[[#This Row],[Discount%]]&lt;=0.1,"Medium Discount",
IF(Table2[[#This Row],[Discount%]]&lt;=0.2,"High Discount")))</f>
        <v>No Discount</v>
      </c>
      <c r="Q4173" s="9">
        <f>(Table2[Unit_Price]*Table2[Quantity])*(Table2[Discount]/100)</f>
        <v>0</v>
      </c>
      <c r="R4173" s="10">
        <v>52781</v>
      </c>
      <c r="S4173" s="10">
        <v>4085.32</v>
      </c>
      <c r="T4173" s="4">
        <f>Table2[Profit]/Table2[Sales]</f>
        <v>7.7401337602546375E-2</v>
      </c>
      <c r="U4173" t="s">
        <v>72</v>
      </c>
    </row>
    <row r="4174" spans="1:21" x14ac:dyDescent="0.35">
      <c r="A4174">
        <v>14452</v>
      </c>
      <c r="B4174" s="1">
        <v>45638</v>
      </c>
      <c r="C4174" s="2">
        <f>YEAR(Table2[Order Date])</f>
        <v>2024</v>
      </c>
      <c r="D4174" s="2" t="str">
        <f>TEXT(Table2[Order Date],"mmm")</f>
        <v>Dec</v>
      </c>
      <c r="E4174" t="s">
        <v>7960</v>
      </c>
      <c r="F4174" t="s">
        <v>28</v>
      </c>
      <c r="G4174" t="s">
        <v>114</v>
      </c>
      <c r="H4174" t="str">
        <f>VLOOKUP(Table2[[#This Row],[City]], Table46[], 2, FALSE)</f>
        <v>Jharkhand</v>
      </c>
      <c r="I4174" t="s">
        <v>129</v>
      </c>
      <c r="J4174" t="s">
        <v>130</v>
      </c>
      <c r="K4174" t="s">
        <v>3908</v>
      </c>
      <c r="L4174" s="2">
        <v>1</v>
      </c>
      <c r="M4174" s="11">
        <v>71157</v>
      </c>
      <c r="N4174" s="6">
        <v>5</v>
      </c>
      <c r="O4174" s="4">
        <f>Table2[[#This Row],[Discount]]/100</f>
        <v>0.05</v>
      </c>
      <c r="P4174" s="4" t="str">
        <f>IF(Table2[[#This Row],[Discount%]]=0,"No Discount",
IF(Table2[[#This Row],[Discount%]]&lt;=0.1,"Medium Discount",
IF(Table2[[#This Row],[Discount%]]&lt;=0.2,"High Discount")))</f>
        <v>Medium Discount</v>
      </c>
      <c r="Q4174" s="9">
        <f>(Table2[Unit_Price]*Table2[Quantity])*(Table2[Discount]/100)</f>
        <v>3557.8500000000004</v>
      </c>
      <c r="R4174" s="10">
        <v>67599.149999999994</v>
      </c>
      <c r="S4174" s="10">
        <v>9600.1</v>
      </c>
      <c r="T4174" s="4">
        <f>Table2[Profit]/Table2[Sales]</f>
        <v>0.14201509930228415</v>
      </c>
      <c r="U4174" t="s">
        <v>72</v>
      </c>
    </row>
    <row r="4175" spans="1:21" x14ac:dyDescent="0.35">
      <c r="A4175">
        <v>14453</v>
      </c>
      <c r="B4175" s="1">
        <v>45492</v>
      </c>
      <c r="C4175" s="2">
        <f>YEAR(Table2[Order Date])</f>
        <v>2024</v>
      </c>
      <c r="D4175" s="2" t="str">
        <f>TEXT(Table2[Order Date],"mmm")</f>
        <v>Jul</v>
      </c>
      <c r="E4175" t="s">
        <v>7961</v>
      </c>
      <c r="F4175" t="s">
        <v>15</v>
      </c>
      <c r="G4175" t="s">
        <v>93</v>
      </c>
      <c r="H4175" t="str">
        <f>VLOOKUP(Table2[[#This Row],[City]], Table46[], 2, FALSE)</f>
        <v>Tamil Nadu</v>
      </c>
      <c r="I4175" t="s">
        <v>75</v>
      </c>
      <c r="J4175" t="s">
        <v>204</v>
      </c>
      <c r="K4175" t="s">
        <v>7962</v>
      </c>
      <c r="L4175" s="2">
        <v>1</v>
      </c>
      <c r="M4175" s="11">
        <v>73569</v>
      </c>
      <c r="N4175" s="6">
        <v>10</v>
      </c>
      <c r="O4175" s="4">
        <f>Table2[[#This Row],[Discount]]/100</f>
        <v>0.1</v>
      </c>
      <c r="P4175" s="4" t="str">
        <f>IF(Table2[[#This Row],[Discount%]]=0,"No Discount",
IF(Table2[[#This Row],[Discount%]]&lt;=0.1,"Medium Discount",
IF(Table2[[#This Row],[Discount%]]&lt;=0.2,"High Discount")))</f>
        <v>Medium Discount</v>
      </c>
      <c r="Q4175" s="9">
        <f>(Table2[Unit_Price]*Table2[Quantity])*(Table2[Discount]/100)</f>
        <v>7356.9000000000005</v>
      </c>
      <c r="R4175" s="10">
        <v>66212.100000000006</v>
      </c>
      <c r="S4175" s="10">
        <v>12024.74</v>
      </c>
      <c r="T4175" s="4">
        <f>Table2[Profit]/Table2[Sales]</f>
        <v>0.18160940371925977</v>
      </c>
      <c r="U4175" t="s">
        <v>72</v>
      </c>
    </row>
    <row r="4176" spans="1:21" x14ac:dyDescent="0.35">
      <c r="A4176">
        <v>14454</v>
      </c>
      <c r="B4176" s="1">
        <v>45388</v>
      </c>
      <c r="C4176" s="2">
        <f>YEAR(Table2[Order Date])</f>
        <v>2024</v>
      </c>
      <c r="D4176" s="2" t="str">
        <f>TEXT(Table2[Order Date],"mmm")</f>
        <v>Apr</v>
      </c>
      <c r="E4176" t="s">
        <v>7963</v>
      </c>
      <c r="F4176" t="s">
        <v>28</v>
      </c>
      <c r="G4176" t="s">
        <v>144</v>
      </c>
      <c r="H4176" t="str">
        <f>VLOOKUP(Table2[[#This Row],[City]], Table46[], 2, FALSE)</f>
        <v>Assam</v>
      </c>
      <c r="I4176" t="s">
        <v>24</v>
      </c>
      <c r="J4176" t="s">
        <v>36</v>
      </c>
      <c r="K4176" t="s">
        <v>7964</v>
      </c>
      <c r="L4176" s="2">
        <v>3</v>
      </c>
      <c r="M4176" s="11">
        <v>14832</v>
      </c>
      <c r="N4176" s="6">
        <v>15</v>
      </c>
      <c r="O4176" s="4">
        <f>Table2[[#This Row],[Discount]]/100</f>
        <v>0.15</v>
      </c>
      <c r="P4176" s="4" t="str">
        <f>IF(Table2[[#This Row],[Discount%]]=0,"No Discount",
IF(Table2[[#This Row],[Discount%]]&lt;=0.1,"Medium Discount",
IF(Table2[[#This Row],[Discount%]]&lt;=0.2,"High Discount")))</f>
        <v>High Discount</v>
      </c>
      <c r="Q4176" s="9">
        <f>(Table2[Unit_Price]*Table2[Quantity])*(Table2[Discount]/100)</f>
        <v>6674.4</v>
      </c>
      <c r="R4176" s="10">
        <v>37821.599999999999</v>
      </c>
      <c r="S4176" s="10">
        <v>9189.2099999999991</v>
      </c>
      <c r="T4176" s="4">
        <f>Table2[Profit]/Table2[Sales]</f>
        <v>0.24296195824608158</v>
      </c>
      <c r="U4176" t="s">
        <v>20</v>
      </c>
    </row>
    <row r="4177" spans="1:21" x14ac:dyDescent="0.35">
      <c r="A4177">
        <v>14455</v>
      </c>
      <c r="B4177" s="1">
        <v>45824</v>
      </c>
      <c r="C4177" s="2">
        <f>YEAR(Table2[Order Date])</f>
        <v>2025</v>
      </c>
      <c r="D4177" s="2" t="str">
        <f>TEXT(Table2[Order Date],"mmm")</f>
        <v>Jun</v>
      </c>
      <c r="E4177" t="s">
        <v>7965</v>
      </c>
      <c r="F4177" t="s">
        <v>22</v>
      </c>
      <c r="G4177" t="s">
        <v>23</v>
      </c>
      <c r="H4177" t="str">
        <f>VLOOKUP(Table2[[#This Row],[City]], Table46[], 2, FALSE)</f>
        <v>Delhi</v>
      </c>
      <c r="I4177" t="s">
        <v>30</v>
      </c>
      <c r="J4177" t="s">
        <v>31</v>
      </c>
      <c r="K4177" t="s">
        <v>2894</v>
      </c>
      <c r="L4177" s="2">
        <v>3</v>
      </c>
      <c r="M4177" s="11">
        <v>21054</v>
      </c>
      <c r="N4177" s="6">
        <v>15</v>
      </c>
      <c r="O4177" s="4">
        <f>Table2[[#This Row],[Discount]]/100</f>
        <v>0.15</v>
      </c>
      <c r="P4177" s="4" t="str">
        <f>IF(Table2[[#This Row],[Discount%]]=0,"No Discount",
IF(Table2[[#This Row],[Discount%]]&lt;=0.1,"Medium Discount",
IF(Table2[[#This Row],[Discount%]]&lt;=0.2,"High Discount")))</f>
        <v>High Discount</v>
      </c>
      <c r="Q4177" s="9">
        <f>(Table2[Unit_Price]*Table2[Quantity])*(Table2[Discount]/100)</f>
        <v>9474.2999999999993</v>
      </c>
      <c r="R4177" s="10">
        <v>53687.7</v>
      </c>
      <c r="S4177" s="10">
        <v>8755.0400000000009</v>
      </c>
      <c r="T4177" s="4">
        <f>Table2[Profit]/Table2[Sales]</f>
        <v>0.16307347865525998</v>
      </c>
      <c r="U4177" t="s">
        <v>83</v>
      </c>
    </row>
    <row r="4178" spans="1:21" x14ac:dyDescent="0.35">
      <c r="A4178">
        <v>14456</v>
      </c>
      <c r="B4178" s="1">
        <v>45260</v>
      </c>
      <c r="C4178" s="2">
        <f>YEAR(Table2[Order Date])</f>
        <v>2023</v>
      </c>
      <c r="D4178" s="2" t="str">
        <f>TEXT(Table2[Order Date],"mmm")</f>
        <v>Nov</v>
      </c>
      <c r="E4178" t="s">
        <v>7966</v>
      </c>
      <c r="F4178" t="s">
        <v>40</v>
      </c>
      <c r="G4178" t="s">
        <v>62</v>
      </c>
      <c r="H4178" t="str">
        <f>VLOOKUP(Table2[[#This Row],[City]], Table46[], 2, FALSE)</f>
        <v>Goa</v>
      </c>
      <c r="I4178" t="s">
        <v>46</v>
      </c>
      <c r="J4178" t="s">
        <v>209</v>
      </c>
      <c r="K4178" t="s">
        <v>2912</v>
      </c>
      <c r="L4178" s="2">
        <v>3</v>
      </c>
      <c r="M4178" s="11">
        <v>41689</v>
      </c>
      <c r="N4178" s="6">
        <v>15</v>
      </c>
      <c r="O4178" s="4">
        <f>Table2[[#This Row],[Discount]]/100</f>
        <v>0.15</v>
      </c>
      <c r="P4178" s="4" t="str">
        <f>IF(Table2[[#This Row],[Discount%]]=0,"No Discount",
IF(Table2[[#This Row],[Discount%]]&lt;=0.1,"Medium Discount",
IF(Table2[[#This Row],[Discount%]]&lt;=0.2,"High Discount")))</f>
        <v>High Discount</v>
      </c>
      <c r="Q4178" s="9">
        <f>(Table2[Unit_Price]*Table2[Quantity])*(Table2[Discount]/100)</f>
        <v>18760.05</v>
      </c>
      <c r="R4178" s="10">
        <v>106306.95</v>
      </c>
      <c r="S4178" s="10">
        <v>9053.89</v>
      </c>
      <c r="T4178" s="4">
        <f>Table2[Profit]/Table2[Sales]</f>
        <v>8.5167432609062718E-2</v>
      </c>
      <c r="U4178" t="s">
        <v>20</v>
      </c>
    </row>
    <row r="4179" spans="1:21" x14ac:dyDescent="0.35">
      <c r="A4179">
        <v>14457</v>
      </c>
      <c r="B4179" s="1">
        <v>45521</v>
      </c>
      <c r="C4179" s="2">
        <f>YEAR(Table2[Order Date])</f>
        <v>2024</v>
      </c>
      <c r="D4179" s="2" t="str">
        <f>TEXT(Table2[Order Date],"mmm")</f>
        <v>Aug</v>
      </c>
      <c r="E4179" t="s">
        <v>7967</v>
      </c>
      <c r="F4179" t="s">
        <v>22</v>
      </c>
      <c r="G4179" t="s">
        <v>23</v>
      </c>
      <c r="H4179" t="str">
        <f>VLOOKUP(Table2[[#This Row],[City]], Table46[], 2, FALSE)</f>
        <v>Delhi</v>
      </c>
      <c r="I4179" t="s">
        <v>46</v>
      </c>
      <c r="J4179" t="s">
        <v>201</v>
      </c>
      <c r="K4179" t="s">
        <v>7968</v>
      </c>
      <c r="L4179" s="2">
        <v>3</v>
      </c>
      <c r="M4179" s="11">
        <v>11373</v>
      </c>
      <c r="N4179" s="6">
        <v>5</v>
      </c>
      <c r="O4179" s="4">
        <f>Table2[[#This Row],[Discount]]/100</f>
        <v>0.05</v>
      </c>
      <c r="P4179" s="4" t="str">
        <f>IF(Table2[[#This Row],[Discount%]]=0,"No Discount",
IF(Table2[[#This Row],[Discount%]]&lt;=0.1,"Medium Discount",
IF(Table2[[#This Row],[Discount%]]&lt;=0.2,"High Discount")))</f>
        <v>Medium Discount</v>
      </c>
      <c r="Q4179" s="9">
        <f>(Table2[Unit_Price]*Table2[Quantity])*(Table2[Discount]/100)</f>
        <v>1705.95</v>
      </c>
      <c r="R4179" s="10">
        <v>32413.05</v>
      </c>
      <c r="S4179" s="10">
        <v>7330.4</v>
      </c>
      <c r="T4179" s="4">
        <f>Table2[Profit]/Table2[Sales]</f>
        <v>0.22615582304041118</v>
      </c>
      <c r="U4179" t="s">
        <v>20</v>
      </c>
    </row>
    <row r="4180" spans="1:21" x14ac:dyDescent="0.35">
      <c r="A4180">
        <v>14458</v>
      </c>
      <c r="B4180" s="1">
        <v>45927</v>
      </c>
      <c r="C4180" s="2">
        <f>YEAR(Table2[Order Date])</f>
        <v>2025</v>
      </c>
      <c r="D4180" s="2" t="str">
        <f>TEXT(Table2[Order Date],"mmm")</f>
        <v>Sep</v>
      </c>
      <c r="E4180" t="s">
        <v>7969</v>
      </c>
      <c r="F4180" t="s">
        <v>28</v>
      </c>
      <c r="G4180" t="s">
        <v>144</v>
      </c>
      <c r="H4180" t="str">
        <f>VLOOKUP(Table2[[#This Row],[City]], Table46[], 2, FALSE)</f>
        <v>Assam</v>
      </c>
      <c r="I4180" t="s">
        <v>24</v>
      </c>
      <c r="J4180" t="s">
        <v>59</v>
      </c>
      <c r="K4180" t="s">
        <v>3136</v>
      </c>
      <c r="L4180" s="2">
        <v>2</v>
      </c>
      <c r="M4180" s="11">
        <v>49143</v>
      </c>
      <c r="N4180" s="6">
        <v>0</v>
      </c>
      <c r="O4180" s="4">
        <f>Table2[[#This Row],[Discount]]/100</f>
        <v>0</v>
      </c>
      <c r="P4180" s="4" t="str">
        <f>IF(Table2[[#This Row],[Discount%]]=0,"No Discount",
IF(Table2[[#This Row],[Discount%]]&lt;=0.1,"Medium Discount",
IF(Table2[[#This Row],[Discount%]]&lt;=0.2,"High Discount")))</f>
        <v>No Discount</v>
      </c>
      <c r="Q4180" s="9">
        <f>(Table2[Unit_Price]*Table2[Quantity])*(Table2[Discount]/100)</f>
        <v>0</v>
      </c>
      <c r="R4180" s="10">
        <v>98286</v>
      </c>
      <c r="S4180" s="10">
        <v>9884.9699999999993</v>
      </c>
      <c r="T4180" s="4">
        <f>Table2[Profit]/Table2[Sales]</f>
        <v>0.1005735303095049</v>
      </c>
      <c r="U4180" t="s">
        <v>38</v>
      </c>
    </row>
    <row r="4181" spans="1:21" x14ac:dyDescent="0.35">
      <c r="A4181">
        <v>14459</v>
      </c>
      <c r="B4181" s="1">
        <v>45434</v>
      </c>
      <c r="C4181" s="2">
        <f>YEAR(Table2[Order Date])</f>
        <v>2024</v>
      </c>
      <c r="D4181" s="2" t="str">
        <f>TEXT(Table2[Order Date],"mmm")</f>
        <v>May</v>
      </c>
      <c r="E4181" t="s">
        <v>7970</v>
      </c>
      <c r="F4181" t="s">
        <v>22</v>
      </c>
      <c r="G4181" t="s">
        <v>167</v>
      </c>
      <c r="H4181" t="str">
        <f>VLOOKUP(Table2[[#This Row],[City]], Table46[], 2, FALSE)</f>
        <v>Punjab</v>
      </c>
      <c r="I4181" t="s">
        <v>17</v>
      </c>
      <c r="J4181" t="s">
        <v>111</v>
      </c>
      <c r="K4181" t="s">
        <v>7062</v>
      </c>
      <c r="L4181" s="2">
        <v>4</v>
      </c>
      <c r="M4181" s="11">
        <v>46702</v>
      </c>
      <c r="N4181" s="6">
        <v>15</v>
      </c>
      <c r="O4181" s="4">
        <f>Table2[[#This Row],[Discount]]/100</f>
        <v>0.15</v>
      </c>
      <c r="P4181" s="4" t="str">
        <f>IF(Table2[[#This Row],[Discount%]]=0,"No Discount",
IF(Table2[[#This Row],[Discount%]]&lt;=0.1,"Medium Discount",
IF(Table2[[#This Row],[Discount%]]&lt;=0.2,"High Discount")))</f>
        <v>High Discount</v>
      </c>
      <c r="Q4181" s="9">
        <f>(Table2[Unit_Price]*Table2[Quantity])*(Table2[Discount]/100)</f>
        <v>28021.200000000001</v>
      </c>
      <c r="R4181" s="10">
        <v>158786.79999999999</v>
      </c>
      <c r="S4181" s="10">
        <v>19939.77</v>
      </c>
      <c r="T4181" s="4">
        <f>Table2[Profit]/Table2[Sales]</f>
        <v>0.12557574055274118</v>
      </c>
      <c r="U4181" t="s">
        <v>20</v>
      </c>
    </row>
    <row r="4182" spans="1:21" x14ac:dyDescent="0.35">
      <c r="A4182">
        <v>14460</v>
      </c>
      <c r="B4182" s="1">
        <v>45279</v>
      </c>
      <c r="C4182" s="2">
        <f>YEAR(Table2[Order Date])</f>
        <v>2023</v>
      </c>
      <c r="D4182" s="2" t="str">
        <f>TEXT(Table2[Order Date],"mmm")</f>
        <v>Dec</v>
      </c>
      <c r="E4182" t="s">
        <v>7971</v>
      </c>
      <c r="F4182" t="s">
        <v>28</v>
      </c>
      <c r="G4182" t="s">
        <v>35</v>
      </c>
      <c r="H4182" t="str">
        <f>VLOOKUP(Table2[[#This Row],[City]], Table46[], 2, FALSE)</f>
        <v>West Bengal</v>
      </c>
      <c r="I4182" t="s">
        <v>46</v>
      </c>
      <c r="J4182" t="s">
        <v>209</v>
      </c>
      <c r="K4182" t="s">
        <v>7972</v>
      </c>
      <c r="L4182" s="2">
        <v>1</v>
      </c>
      <c r="M4182" s="11">
        <v>7817</v>
      </c>
      <c r="N4182" s="6">
        <v>0</v>
      </c>
      <c r="O4182" s="4">
        <f>Table2[[#This Row],[Discount]]/100</f>
        <v>0</v>
      </c>
      <c r="P4182" s="4" t="str">
        <f>IF(Table2[[#This Row],[Discount%]]=0,"No Discount",
IF(Table2[[#This Row],[Discount%]]&lt;=0.1,"Medium Discount",
IF(Table2[[#This Row],[Discount%]]&lt;=0.2,"High Discount")))</f>
        <v>No Discount</v>
      </c>
      <c r="Q4182" s="9">
        <f>(Table2[Unit_Price]*Table2[Quantity])*(Table2[Discount]/100)</f>
        <v>0</v>
      </c>
      <c r="R4182" s="10">
        <v>7817</v>
      </c>
      <c r="S4182" s="10">
        <v>588.04</v>
      </c>
      <c r="T4182" s="4">
        <f>Table2[Profit]/Table2[Sales]</f>
        <v>7.5225789944991683E-2</v>
      </c>
      <c r="U4182" t="s">
        <v>72</v>
      </c>
    </row>
    <row r="4183" spans="1:21" x14ac:dyDescent="0.35">
      <c r="A4183">
        <v>14461</v>
      </c>
      <c r="B4183" s="1">
        <v>45383</v>
      </c>
      <c r="C4183" s="2">
        <f>YEAR(Table2[Order Date])</f>
        <v>2024</v>
      </c>
      <c r="D4183" s="2" t="str">
        <f>TEXT(Table2[Order Date],"mmm")</f>
        <v>Apr</v>
      </c>
      <c r="E4183" t="s">
        <v>7973</v>
      </c>
      <c r="F4183" t="s">
        <v>40</v>
      </c>
      <c r="G4183" t="s">
        <v>50</v>
      </c>
      <c r="H4183" t="str">
        <f>VLOOKUP(Table2[[#This Row],[City]], Table46[], 2, FALSE)</f>
        <v>Maharashtra</v>
      </c>
      <c r="I4183" t="s">
        <v>17</v>
      </c>
      <c r="J4183" t="s">
        <v>111</v>
      </c>
      <c r="K4183" t="s">
        <v>6386</v>
      </c>
      <c r="L4183" s="2">
        <v>2</v>
      </c>
      <c r="M4183" s="11">
        <v>68471</v>
      </c>
      <c r="N4183" s="6">
        <v>5</v>
      </c>
      <c r="O4183" s="4">
        <f>Table2[[#This Row],[Discount]]/100</f>
        <v>0.05</v>
      </c>
      <c r="P4183" s="4" t="str">
        <f>IF(Table2[[#This Row],[Discount%]]=0,"No Discount",
IF(Table2[[#This Row],[Discount%]]&lt;=0.1,"Medium Discount",
IF(Table2[[#This Row],[Discount%]]&lt;=0.2,"High Discount")))</f>
        <v>Medium Discount</v>
      </c>
      <c r="Q4183" s="9">
        <f>(Table2[Unit_Price]*Table2[Quantity])*(Table2[Discount]/100)</f>
        <v>6847.1</v>
      </c>
      <c r="R4183" s="10">
        <v>130094.9</v>
      </c>
      <c r="S4183" s="10">
        <v>7882.32</v>
      </c>
      <c r="T4183" s="4">
        <f>Table2[Profit]/Table2[Sales]</f>
        <v>6.0589000798647756E-2</v>
      </c>
      <c r="U4183" t="s">
        <v>33</v>
      </c>
    </row>
    <row r="4184" spans="1:21" x14ac:dyDescent="0.35">
      <c r="A4184">
        <v>14462</v>
      </c>
      <c r="B4184" s="1">
        <v>45448</v>
      </c>
      <c r="C4184" s="2">
        <f>YEAR(Table2[Order Date])</f>
        <v>2024</v>
      </c>
      <c r="D4184" s="2" t="str">
        <f>TEXT(Table2[Order Date],"mmm")</f>
        <v>Jun</v>
      </c>
      <c r="E4184" t="s">
        <v>7974</v>
      </c>
      <c r="F4184" t="s">
        <v>15</v>
      </c>
      <c r="G4184" t="s">
        <v>16</v>
      </c>
      <c r="H4184" t="str">
        <f>VLOOKUP(Table2[[#This Row],[City]], Table46[], 2, FALSE)</f>
        <v>Karnataka</v>
      </c>
      <c r="I4184" t="s">
        <v>75</v>
      </c>
      <c r="J4184" t="s">
        <v>409</v>
      </c>
      <c r="K4184" t="s">
        <v>5086</v>
      </c>
      <c r="L4184" s="2">
        <v>2</v>
      </c>
      <c r="M4184" s="11">
        <v>56197</v>
      </c>
      <c r="N4184" s="6">
        <v>0</v>
      </c>
      <c r="O4184" s="4">
        <f>Table2[[#This Row],[Discount]]/100</f>
        <v>0</v>
      </c>
      <c r="P4184" s="4" t="str">
        <f>IF(Table2[[#This Row],[Discount%]]=0,"No Discount",
IF(Table2[[#This Row],[Discount%]]&lt;=0.1,"Medium Discount",
IF(Table2[[#This Row],[Discount%]]&lt;=0.2,"High Discount")))</f>
        <v>No Discount</v>
      </c>
      <c r="Q4184" s="9">
        <f>(Table2[Unit_Price]*Table2[Quantity])*(Table2[Discount]/100)</f>
        <v>0</v>
      </c>
      <c r="R4184" s="10">
        <v>112394</v>
      </c>
      <c r="S4184" s="10">
        <v>22487.52</v>
      </c>
      <c r="T4184" s="4">
        <f>Table2[Profit]/Table2[Sales]</f>
        <v>0.2000775842126804</v>
      </c>
      <c r="U4184" t="s">
        <v>83</v>
      </c>
    </row>
    <row r="4185" spans="1:21" x14ac:dyDescent="0.35">
      <c r="A4185">
        <v>14463</v>
      </c>
      <c r="B4185" s="1">
        <v>45460</v>
      </c>
      <c r="C4185" s="2">
        <f>YEAR(Table2[Order Date])</f>
        <v>2024</v>
      </c>
      <c r="D4185" s="2" t="str">
        <f>TEXT(Table2[Order Date],"mmm")</f>
        <v>Jun</v>
      </c>
      <c r="E4185" t="s">
        <v>7975</v>
      </c>
      <c r="F4185" t="s">
        <v>15</v>
      </c>
      <c r="G4185" t="s">
        <v>68</v>
      </c>
      <c r="H4185" t="str">
        <f>VLOOKUP(Table2[[#This Row],[City]], Table46[], 2, FALSE)</f>
        <v>Telangana</v>
      </c>
      <c r="I4185" t="s">
        <v>69</v>
      </c>
      <c r="J4185" t="s">
        <v>115</v>
      </c>
      <c r="K4185" t="s">
        <v>6547</v>
      </c>
      <c r="L4185" s="2">
        <v>3</v>
      </c>
      <c r="M4185" s="11">
        <v>24154</v>
      </c>
      <c r="N4185" s="6">
        <v>15</v>
      </c>
      <c r="O4185" s="4">
        <f>Table2[[#This Row],[Discount]]/100</f>
        <v>0.15</v>
      </c>
      <c r="P4185" s="4" t="str">
        <f>IF(Table2[[#This Row],[Discount%]]=0,"No Discount",
IF(Table2[[#This Row],[Discount%]]&lt;=0.1,"Medium Discount",
IF(Table2[[#This Row],[Discount%]]&lt;=0.2,"High Discount")))</f>
        <v>High Discount</v>
      </c>
      <c r="Q4185" s="9">
        <f>(Table2[Unit_Price]*Table2[Quantity])*(Table2[Discount]/100)</f>
        <v>10869.3</v>
      </c>
      <c r="R4185" s="10">
        <v>61592.7</v>
      </c>
      <c r="S4185" s="10">
        <v>7626.36</v>
      </c>
      <c r="T4185" s="4">
        <f>Table2[Profit]/Table2[Sales]</f>
        <v>0.12381921883599842</v>
      </c>
      <c r="U4185" t="s">
        <v>33</v>
      </c>
    </row>
    <row r="4186" spans="1:21" x14ac:dyDescent="0.35">
      <c r="A4186">
        <v>14464</v>
      </c>
      <c r="B4186" s="1">
        <v>45500</v>
      </c>
      <c r="C4186" s="2">
        <f>YEAR(Table2[Order Date])</f>
        <v>2024</v>
      </c>
      <c r="D4186" s="2" t="str">
        <f>TEXT(Table2[Order Date],"mmm")</f>
        <v>Jul</v>
      </c>
      <c r="E4186" t="s">
        <v>7976</v>
      </c>
      <c r="F4186" t="s">
        <v>22</v>
      </c>
      <c r="G4186" t="s">
        <v>74</v>
      </c>
      <c r="H4186" t="str">
        <f>VLOOKUP(Table2[[#This Row],[City]], Table46[], 2, FALSE)</f>
        <v>Chandigarh</v>
      </c>
      <c r="I4186" t="s">
        <v>17</v>
      </c>
      <c r="J4186" t="s">
        <v>55</v>
      </c>
      <c r="K4186" t="s">
        <v>7977</v>
      </c>
      <c r="L4186" s="2">
        <v>5</v>
      </c>
      <c r="M4186" s="11">
        <v>31572</v>
      </c>
      <c r="N4186" s="6">
        <v>15</v>
      </c>
      <c r="O4186" s="4">
        <f>Table2[[#This Row],[Discount]]/100</f>
        <v>0.15</v>
      </c>
      <c r="P4186" s="4" t="str">
        <f>IF(Table2[[#This Row],[Discount%]]=0,"No Discount",
IF(Table2[[#This Row],[Discount%]]&lt;=0.1,"Medium Discount",
IF(Table2[[#This Row],[Discount%]]&lt;=0.2,"High Discount")))</f>
        <v>High Discount</v>
      </c>
      <c r="Q4186" s="9">
        <f>(Table2[Unit_Price]*Table2[Quantity])*(Table2[Discount]/100)</f>
        <v>23679</v>
      </c>
      <c r="R4186" s="10">
        <v>134181</v>
      </c>
      <c r="S4186" s="10">
        <v>24989.79</v>
      </c>
      <c r="T4186" s="4">
        <f>Table2[Profit]/Table2[Sales]</f>
        <v>0.1862394079638697</v>
      </c>
      <c r="U4186" t="s">
        <v>83</v>
      </c>
    </row>
    <row r="4187" spans="1:21" x14ac:dyDescent="0.35">
      <c r="A4187">
        <v>14465</v>
      </c>
      <c r="B4187" s="1">
        <v>45352</v>
      </c>
      <c r="C4187" s="2">
        <f>YEAR(Table2[Order Date])</f>
        <v>2024</v>
      </c>
      <c r="D4187" s="2" t="str">
        <f>TEXT(Table2[Order Date],"mmm")</f>
        <v>Mar</v>
      </c>
      <c r="E4187" t="s">
        <v>7978</v>
      </c>
      <c r="F4187" t="s">
        <v>40</v>
      </c>
      <c r="G4187" t="s">
        <v>62</v>
      </c>
      <c r="H4187" t="str">
        <f>VLOOKUP(Table2[[#This Row],[City]], Table46[], 2, FALSE)</f>
        <v>Goa</v>
      </c>
      <c r="I4187" t="s">
        <v>69</v>
      </c>
      <c r="J4187" t="s">
        <v>123</v>
      </c>
      <c r="K4187" t="s">
        <v>7979</v>
      </c>
      <c r="L4187" s="2">
        <v>4</v>
      </c>
      <c r="M4187" s="11">
        <v>17628</v>
      </c>
      <c r="N4187" s="6">
        <v>5</v>
      </c>
      <c r="O4187" s="4">
        <f>Table2[[#This Row],[Discount]]/100</f>
        <v>0.05</v>
      </c>
      <c r="P4187" s="4" t="str">
        <f>IF(Table2[[#This Row],[Discount%]]=0,"No Discount",
IF(Table2[[#This Row],[Discount%]]&lt;=0.1,"Medium Discount",
IF(Table2[[#This Row],[Discount%]]&lt;=0.2,"High Discount")))</f>
        <v>Medium Discount</v>
      </c>
      <c r="Q4187" s="9">
        <f>(Table2[Unit_Price]*Table2[Quantity])*(Table2[Discount]/100)</f>
        <v>3525.6000000000004</v>
      </c>
      <c r="R4187" s="10">
        <v>66986.399999999994</v>
      </c>
      <c r="S4187" s="10">
        <v>9414.83</v>
      </c>
      <c r="T4187" s="4">
        <f>Table2[Profit]/Table2[Sales]</f>
        <v>0.14054837996966549</v>
      </c>
      <c r="U4187" t="s">
        <v>33</v>
      </c>
    </row>
    <row r="4188" spans="1:21" x14ac:dyDescent="0.35">
      <c r="A4188">
        <v>14466</v>
      </c>
      <c r="B4188" s="1">
        <v>45928</v>
      </c>
      <c r="C4188" s="2">
        <f>YEAR(Table2[Order Date])</f>
        <v>2025</v>
      </c>
      <c r="D4188" s="2" t="str">
        <f>TEXT(Table2[Order Date],"mmm")</f>
        <v>Sep</v>
      </c>
      <c r="E4188" t="s">
        <v>7980</v>
      </c>
      <c r="F4188" t="s">
        <v>28</v>
      </c>
      <c r="G4188" t="s">
        <v>144</v>
      </c>
      <c r="H4188" t="str">
        <f>VLOOKUP(Table2[[#This Row],[City]], Table46[], 2, FALSE)</f>
        <v>Assam</v>
      </c>
      <c r="I4188" t="s">
        <v>42</v>
      </c>
      <c r="J4188" t="s">
        <v>79</v>
      </c>
      <c r="K4188" t="s">
        <v>3290</v>
      </c>
      <c r="L4188" s="2">
        <v>1</v>
      </c>
      <c r="M4188" s="11">
        <v>9133</v>
      </c>
      <c r="N4188" s="6">
        <v>0</v>
      </c>
      <c r="O4188" s="4">
        <f>Table2[[#This Row],[Discount]]/100</f>
        <v>0</v>
      </c>
      <c r="P4188" s="4" t="str">
        <f>IF(Table2[[#This Row],[Discount%]]=0,"No Discount",
IF(Table2[[#This Row],[Discount%]]&lt;=0.1,"Medium Discount",
IF(Table2[[#This Row],[Discount%]]&lt;=0.2,"High Discount")))</f>
        <v>No Discount</v>
      </c>
      <c r="Q4188" s="9">
        <f>(Table2[Unit_Price]*Table2[Quantity])*(Table2[Discount]/100)</f>
        <v>0</v>
      </c>
      <c r="R4188" s="10">
        <v>9133</v>
      </c>
      <c r="S4188" s="10">
        <v>813.5</v>
      </c>
      <c r="T4188" s="4">
        <f>Table2[Profit]/Table2[Sales]</f>
        <v>8.907259389028796E-2</v>
      </c>
      <c r="U4188" t="s">
        <v>83</v>
      </c>
    </row>
    <row r="4189" spans="1:21" x14ac:dyDescent="0.35">
      <c r="A4189">
        <v>14467</v>
      </c>
      <c r="B4189" s="1">
        <v>45402</v>
      </c>
      <c r="C4189" s="2">
        <f>YEAR(Table2[Order Date])</f>
        <v>2024</v>
      </c>
      <c r="D4189" s="2" t="str">
        <f>TEXT(Table2[Order Date],"mmm")</f>
        <v>Apr</v>
      </c>
      <c r="E4189" t="s">
        <v>7981</v>
      </c>
      <c r="F4189" t="s">
        <v>15</v>
      </c>
      <c r="G4189" t="s">
        <v>147</v>
      </c>
      <c r="H4189" t="str">
        <f>VLOOKUP(Table2[[#This Row],[City]], Table46[], 2, FALSE)</f>
        <v>Kerala</v>
      </c>
      <c r="I4189" t="s">
        <v>86</v>
      </c>
      <c r="J4189" t="s">
        <v>118</v>
      </c>
      <c r="K4189" t="s">
        <v>7982</v>
      </c>
      <c r="L4189" s="2">
        <v>2</v>
      </c>
      <c r="M4189" s="11">
        <v>21733</v>
      </c>
      <c r="N4189" s="6">
        <v>5</v>
      </c>
      <c r="O4189" s="4">
        <f>Table2[[#This Row],[Discount]]/100</f>
        <v>0.05</v>
      </c>
      <c r="P4189" s="4" t="str">
        <f>IF(Table2[[#This Row],[Discount%]]=0,"No Discount",
IF(Table2[[#This Row],[Discount%]]&lt;=0.1,"Medium Discount",
IF(Table2[[#This Row],[Discount%]]&lt;=0.2,"High Discount")))</f>
        <v>Medium Discount</v>
      </c>
      <c r="Q4189" s="9">
        <f>(Table2[Unit_Price]*Table2[Quantity])*(Table2[Discount]/100)</f>
        <v>2173.3000000000002</v>
      </c>
      <c r="R4189" s="10">
        <v>41292.699999999997</v>
      </c>
      <c r="S4189" s="10">
        <v>9099.24</v>
      </c>
      <c r="T4189" s="4">
        <f>Table2[Profit]/Table2[Sales]</f>
        <v>0.22035953086138713</v>
      </c>
      <c r="U4189" t="s">
        <v>38</v>
      </c>
    </row>
    <row r="4190" spans="1:21" x14ac:dyDescent="0.35">
      <c r="A4190">
        <v>14468</v>
      </c>
      <c r="B4190" s="1">
        <v>45313</v>
      </c>
      <c r="C4190" s="2">
        <f>YEAR(Table2[Order Date])</f>
        <v>2024</v>
      </c>
      <c r="D4190" s="2" t="str">
        <f>TEXT(Table2[Order Date],"mmm")</f>
        <v>Jan</v>
      </c>
      <c r="E4190" t="s">
        <v>7983</v>
      </c>
      <c r="F4190" t="s">
        <v>22</v>
      </c>
      <c r="G4190" t="s">
        <v>23</v>
      </c>
      <c r="H4190" t="str">
        <f>VLOOKUP(Table2[[#This Row],[City]], Table46[], 2, FALSE)</f>
        <v>Delhi</v>
      </c>
      <c r="I4190" t="s">
        <v>69</v>
      </c>
      <c r="J4190" t="s">
        <v>115</v>
      </c>
      <c r="K4190" t="s">
        <v>7984</v>
      </c>
      <c r="L4190" s="2">
        <v>2</v>
      </c>
      <c r="M4190" s="11">
        <v>24898</v>
      </c>
      <c r="N4190" s="6">
        <v>10</v>
      </c>
      <c r="O4190" s="4">
        <f>Table2[[#This Row],[Discount]]/100</f>
        <v>0.1</v>
      </c>
      <c r="P4190" s="4" t="str">
        <f>IF(Table2[[#This Row],[Discount%]]=0,"No Discount",
IF(Table2[[#This Row],[Discount%]]&lt;=0.1,"Medium Discount",
IF(Table2[[#This Row],[Discount%]]&lt;=0.2,"High Discount")))</f>
        <v>Medium Discount</v>
      </c>
      <c r="Q4190" s="9">
        <f>(Table2[Unit_Price]*Table2[Quantity])*(Table2[Discount]/100)</f>
        <v>4979.6000000000004</v>
      </c>
      <c r="R4190" s="10">
        <v>44816.4</v>
      </c>
      <c r="S4190" s="10">
        <v>8961.81</v>
      </c>
      <c r="T4190" s="4">
        <f>Table2[Profit]/Table2[Sales]</f>
        <v>0.1999671995073232</v>
      </c>
      <c r="U4190" t="s">
        <v>20</v>
      </c>
    </row>
    <row r="4191" spans="1:21" x14ac:dyDescent="0.35">
      <c r="A4191">
        <v>14469</v>
      </c>
      <c r="B4191" s="1">
        <v>45655</v>
      </c>
      <c r="C4191" s="2">
        <f>YEAR(Table2[Order Date])</f>
        <v>2024</v>
      </c>
      <c r="D4191" s="2" t="str">
        <f>TEXT(Table2[Order Date],"mmm")</f>
        <v>Dec</v>
      </c>
      <c r="E4191" t="s">
        <v>7985</v>
      </c>
      <c r="F4191" t="s">
        <v>22</v>
      </c>
      <c r="G4191" t="s">
        <v>167</v>
      </c>
      <c r="H4191" t="str">
        <f>VLOOKUP(Table2[[#This Row],[City]], Table46[], 2, FALSE)</f>
        <v>Punjab</v>
      </c>
      <c r="I4191" t="s">
        <v>24</v>
      </c>
      <c r="J4191" t="s">
        <v>107</v>
      </c>
      <c r="K4191" t="s">
        <v>7986</v>
      </c>
      <c r="L4191" s="2">
        <v>5</v>
      </c>
      <c r="M4191" s="11">
        <v>70349</v>
      </c>
      <c r="N4191" s="6">
        <v>20</v>
      </c>
      <c r="O4191" s="4">
        <f>Table2[[#This Row],[Discount]]/100</f>
        <v>0.2</v>
      </c>
      <c r="P4191" s="4" t="str">
        <f>IF(Table2[[#This Row],[Discount%]]=0,"No Discount",
IF(Table2[[#This Row],[Discount%]]&lt;=0.1,"Medium Discount",
IF(Table2[[#This Row],[Discount%]]&lt;=0.2,"High Discount")))</f>
        <v>High Discount</v>
      </c>
      <c r="Q4191" s="9">
        <f>(Table2[Unit_Price]*Table2[Quantity])*(Table2[Discount]/100)</f>
        <v>70349</v>
      </c>
      <c r="R4191" s="10">
        <v>281396</v>
      </c>
      <c r="S4191" s="10">
        <v>35694.42</v>
      </c>
      <c r="T4191" s="4">
        <f>Table2[Profit]/Table2[Sales]</f>
        <v>0.12684764531123399</v>
      </c>
      <c r="U4191" t="s">
        <v>20</v>
      </c>
    </row>
    <row r="4192" spans="1:21" x14ac:dyDescent="0.35">
      <c r="A4192">
        <v>14470</v>
      </c>
      <c r="B4192" s="1">
        <v>45415</v>
      </c>
      <c r="C4192" s="2">
        <f>YEAR(Table2[Order Date])</f>
        <v>2024</v>
      </c>
      <c r="D4192" s="2" t="str">
        <f>TEXT(Table2[Order Date],"mmm")</f>
        <v>May</v>
      </c>
      <c r="E4192" t="s">
        <v>7987</v>
      </c>
      <c r="F4192" t="s">
        <v>22</v>
      </c>
      <c r="G4192" t="s">
        <v>54</v>
      </c>
      <c r="H4192" t="str">
        <f>VLOOKUP(Table2[[#This Row],[City]], Table46[], 2, FALSE)</f>
        <v>Uttar Pradesh</v>
      </c>
      <c r="I4192" t="s">
        <v>69</v>
      </c>
      <c r="J4192" t="s">
        <v>70</v>
      </c>
      <c r="K4192" t="s">
        <v>7988</v>
      </c>
      <c r="L4192" s="2">
        <v>1</v>
      </c>
      <c r="M4192" s="11">
        <v>56283</v>
      </c>
      <c r="N4192" s="6">
        <v>15</v>
      </c>
      <c r="O4192" s="4">
        <f>Table2[[#This Row],[Discount]]/100</f>
        <v>0.15</v>
      </c>
      <c r="P4192" s="4" t="str">
        <f>IF(Table2[[#This Row],[Discount%]]=0,"No Discount",
IF(Table2[[#This Row],[Discount%]]&lt;=0.1,"Medium Discount",
IF(Table2[[#This Row],[Discount%]]&lt;=0.2,"High Discount")))</f>
        <v>High Discount</v>
      </c>
      <c r="Q4192" s="9">
        <f>(Table2[Unit_Price]*Table2[Quantity])*(Table2[Discount]/100)</f>
        <v>8442.4499999999989</v>
      </c>
      <c r="R4192" s="10">
        <v>47840.55</v>
      </c>
      <c r="S4192" s="10">
        <v>10518.95</v>
      </c>
      <c r="T4192" s="4">
        <f>Table2[Profit]/Table2[Sales]</f>
        <v>0.21987518956199292</v>
      </c>
      <c r="U4192" t="s">
        <v>33</v>
      </c>
    </row>
    <row r="4193" spans="1:21" x14ac:dyDescent="0.35">
      <c r="A4193">
        <v>14471</v>
      </c>
      <c r="B4193" s="1">
        <v>45885</v>
      </c>
      <c r="C4193" s="2">
        <f>YEAR(Table2[Order Date])</f>
        <v>2025</v>
      </c>
      <c r="D4193" s="2" t="str">
        <f>TEXT(Table2[Order Date],"mmm")</f>
        <v>Aug</v>
      </c>
      <c r="E4193" t="s">
        <v>7989</v>
      </c>
      <c r="F4193" t="s">
        <v>40</v>
      </c>
      <c r="G4193" t="s">
        <v>103</v>
      </c>
      <c r="H4193" t="str">
        <f>VLOOKUP(Table2[[#This Row],[City]], Table46[], 2, FALSE)</f>
        <v>Gujarat</v>
      </c>
      <c r="I4193" t="s">
        <v>129</v>
      </c>
      <c r="J4193" t="s">
        <v>148</v>
      </c>
      <c r="K4193" t="s">
        <v>4133</v>
      </c>
      <c r="L4193" s="2">
        <v>5</v>
      </c>
      <c r="M4193" s="11">
        <v>21689</v>
      </c>
      <c r="N4193" s="6">
        <v>10</v>
      </c>
      <c r="O4193" s="4">
        <f>Table2[[#This Row],[Discount]]/100</f>
        <v>0.1</v>
      </c>
      <c r="P4193" s="4" t="str">
        <f>IF(Table2[[#This Row],[Discount%]]=0,"No Discount",
IF(Table2[[#This Row],[Discount%]]&lt;=0.1,"Medium Discount",
IF(Table2[[#This Row],[Discount%]]&lt;=0.2,"High Discount")))</f>
        <v>Medium Discount</v>
      </c>
      <c r="Q4193" s="9">
        <f>(Table2[Unit_Price]*Table2[Quantity])*(Table2[Discount]/100)</f>
        <v>10844.5</v>
      </c>
      <c r="R4193" s="10">
        <v>97600.5</v>
      </c>
      <c r="S4193" s="10">
        <v>7876.06</v>
      </c>
      <c r="T4193" s="4">
        <f>Table2[Profit]/Table2[Sales]</f>
        <v>8.0696922659207693E-2</v>
      </c>
      <c r="U4193" t="s">
        <v>33</v>
      </c>
    </row>
    <row r="4194" spans="1:21" x14ac:dyDescent="0.35">
      <c r="A4194">
        <v>14472</v>
      </c>
      <c r="B4194" s="1">
        <v>45206</v>
      </c>
      <c r="C4194" s="2">
        <f>YEAR(Table2[Order Date])</f>
        <v>2023</v>
      </c>
      <c r="D4194" s="2" t="str">
        <f>TEXT(Table2[Order Date],"mmm")</f>
        <v>Oct</v>
      </c>
      <c r="E4194" t="s">
        <v>7990</v>
      </c>
      <c r="F4194" t="s">
        <v>15</v>
      </c>
      <c r="G4194" t="s">
        <v>174</v>
      </c>
      <c r="H4194" t="str">
        <f>VLOOKUP(Table2[[#This Row],[City]], Table46[], 2, FALSE)</f>
        <v>Tamil Nadu</v>
      </c>
      <c r="I4194" t="s">
        <v>75</v>
      </c>
      <c r="J4194" t="s">
        <v>307</v>
      </c>
      <c r="K4194" t="s">
        <v>7991</v>
      </c>
      <c r="L4194" s="2">
        <v>2</v>
      </c>
      <c r="M4194" s="11">
        <v>39180</v>
      </c>
      <c r="N4194" s="6">
        <v>5</v>
      </c>
      <c r="O4194" s="4">
        <f>Table2[[#This Row],[Discount]]/100</f>
        <v>0.05</v>
      </c>
      <c r="P4194" s="4" t="str">
        <f>IF(Table2[[#This Row],[Discount%]]=0,"No Discount",
IF(Table2[[#This Row],[Discount%]]&lt;=0.1,"Medium Discount",
IF(Table2[[#This Row],[Discount%]]&lt;=0.2,"High Discount")))</f>
        <v>Medium Discount</v>
      </c>
      <c r="Q4194" s="9">
        <f>(Table2[Unit_Price]*Table2[Quantity])*(Table2[Discount]/100)</f>
        <v>3918</v>
      </c>
      <c r="R4194" s="10">
        <v>74442</v>
      </c>
      <c r="S4194" s="10">
        <v>10036.39</v>
      </c>
      <c r="T4194" s="4">
        <f>Table2[Profit]/Table2[Sales]</f>
        <v>0.13482160608258778</v>
      </c>
      <c r="U4194" t="s">
        <v>72</v>
      </c>
    </row>
    <row r="4195" spans="1:21" x14ac:dyDescent="0.35">
      <c r="A4195">
        <v>14473</v>
      </c>
      <c r="B4195" s="1">
        <v>45633</v>
      </c>
      <c r="C4195" s="2">
        <f>YEAR(Table2[Order Date])</f>
        <v>2024</v>
      </c>
      <c r="D4195" s="2" t="str">
        <f>TEXT(Table2[Order Date],"mmm")</f>
        <v>Dec</v>
      </c>
      <c r="E4195" t="s">
        <v>7992</v>
      </c>
      <c r="F4195" t="s">
        <v>28</v>
      </c>
      <c r="G4195" t="s">
        <v>35</v>
      </c>
      <c r="H4195" t="str">
        <f>VLOOKUP(Table2[[#This Row],[City]], Table46[], 2, FALSE)</f>
        <v>West Bengal</v>
      </c>
      <c r="I4195" t="s">
        <v>86</v>
      </c>
      <c r="J4195" t="s">
        <v>87</v>
      </c>
      <c r="K4195" t="s">
        <v>7993</v>
      </c>
      <c r="L4195" s="2">
        <v>2</v>
      </c>
      <c r="M4195" s="11">
        <v>27455</v>
      </c>
      <c r="N4195" s="6">
        <v>15</v>
      </c>
      <c r="O4195" s="4">
        <f>Table2[[#This Row],[Discount]]/100</f>
        <v>0.15</v>
      </c>
      <c r="P4195" s="4" t="str">
        <f>IF(Table2[[#This Row],[Discount%]]=0,"No Discount",
IF(Table2[[#This Row],[Discount%]]&lt;=0.1,"Medium Discount",
IF(Table2[[#This Row],[Discount%]]&lt;=0.2,"High Discount")))</f>
        <v>High Discount</v>
      </c>
      <c r="Q4195" s="9">
        <f>(Table2[Unit_Price]*Table2[Quantity])*(Table2[Discount]/100)</f>
        <v>8236.5</v>
      </c>
      <c r="R4195" s="10">
        <v>46673.5</v>
      </c>
      <c r="S4195" s="10">
        <v>9053.75</v>
      </c>
      <c r="T4195" s="4">
        <f>Table2[Profit]/Table2[Sales]</f>
        <v>0.19398052428037324</v>
      </c>
      <c r="U4195" t="s">
        <v>83</v>
      </c>
    </row>
    <row r="4196" spans="1:21" x14ac:dyDescent="0.35">
      <c r="A4196">
        <v>14474</v>
      </c>
      <c r="B4196" s="1">
        <v>45567</v>
      </c>
      <c r="C4196" s="2">
        <f>YEAR(Table2[Order Date])</f>
        <v>2024</v>
      </c>
      <c r="D4196" s="2" t="str">
        <f>TEXT(Table2[Order Date],"mmm")</f>
        <v>Oct</v>
      </c>
      <c r="E4196" t="s">
        <v>7994</v>
      </c>
      <c r="F4196" t="s">
        <v>28</v>
      </c>
      <c r="G4196" t="s">
        <v>29</v>
      </c>
      <c r="H4196" t="str">
        <f>VLOOKUP(Table2[[#This Row],[City]], Table46[], 2, FALSE)</f>
        <v>Bihar</v>
      </c>
      <c r="I4196" t="s">
        <v>96</v>
      </c>
      <c r="J4196" t="s">
        <v>97</v>
      </c>
      <c r="K4196" t="s">
        <v>1426</v>
      </c>
      <c r="L4196" s="2">
        <v>3</v>
      </c>
      <c r="M4196" s="11">
        <v>30228</v>
      </c>
      <c r="N4196" s="6">
        <v>10</v>
      </c>
      <c r="O4196" s="4">
        <f>Table2[[#This Row],[Discount]]/100</f>
        <v>0.1</v>
      </c>
      <c r="P4196" s="4" t="str">
        <f>IF(Table2[[#This Row],[Discount%]]=0,"No Discount",
IF(Table2[[#This Row],[Discount%]]&lt;=0.1,"Medium Discount",
IF(Table2[[#This Row],[Discount%]]&lt;=0.2,"High Discount")))</f>
        <v>Medium Discount</v>
      </c>
      <c r="Q4196" s="9">
        <f>(Table2[Unit_Price]*Table2[Quantity])*(Table2[Discount]/100)</f>
        <v>9068.4</v>
      </c>
      <c r="R4196" s="10">
        <v>81615.600000000006</v>
      </c>
      <c r="S4196" s="10">
        <v>7327.38</v>
      </c>
      <c r="T4196" s="4">
        <f>Table2[Profit]/Table2[Sales]</f>
        <v>8.9779159866496108E-2</v>
      </c>
      <c r="U4196" t="s">
        <v>83</v>
      </c>
    </row>
    <row r="4197" spans="1:21" x14ac:dyDescent="0.35">
      <c r="A4197">
        <v>14475</v>
      </c>
      <c r="B4197" s="1">
        <v>45764</v>
      </c>
      <c r="C4197" s="2">
        <f>YEAR(Table2[Order Date])</f>
        <v>2025</v>
      </c>
      <c r="D4197" s="2" t="str">
        <f>TEXT(Table2[Order Date],"mmm")</f>
        <v>Apr</v>
      </c>
      <c r="E4197" t="s">
        <v>7995</v>
      </c>
      <c r="F4197" t="s">
        <v>15</v>
      </c>
      <c r="G4197" t="s">
        <v>93</v>
      </c>
      <c r="H4197" t="str">
        <f>VLOOKUP(Table2[[#This Row],[City]], Table46[], 2, FALSE)</f>
        <v>Tamil Nadu</v>
      </c>
      <c r="I4197" t="s">
        <v>69</v>
      </c>
      <c r="J4197" t="s">
        <v>70</v>
      </c>
      <c r="K4197" t="s">
        <v>7996</v>
      </c>
      <c r="L4197" s="2">
        <v>2</v>
      </c>
      <c r="M4197" s="11">
        <v>53451</v>
      </c>
      <c r="N4197" s="6">
        <v>10</v>
      </c>
      <c r="O4197" s="4">
        <f>Table2[[#This Row],[Discount]]/100</f>
        <v>0.1</v>
      </c>
      <c r="P4197" s="4" t="str">
        <f>IF(Table2[[#This Row],[Discount%]]=0,"No Discount",
IF(Table2[[#This Row],[Discount%]]&lt;=0.1,"Medium Discount",
IF(Table2[[#This Row],[Discount%]]&lt;=0.2,"High Discount")))</f>
        <v>Medium Discount</v>
      </c>
      <c r="Q4197" s="9">
        <f>(Table2[Unit_Price]*Table2[Quantity])*(Table2[Discount]/100)</f>
        <v>10690.2</v>
      </c>
      <c r="R4197" s="10">
        <v>96211.8</v>
      </c>
      <c r="S4197" s="10">
        <v>22143.06</v>
      </c>
      <c r="T4197" s="4">
        <f>Table2[Profit]/Table2[Sales]</f>
        <v>0.23014910852930723</v>
      </c>
      <c r="U4197" t="s">
        <v>83</v>
      </c>
    </row>
    <row r="4198" spans="1:21" x14ac:dyDescent="0.35">
      <c r="A4198">
        <v>14477</v>
      </c>
      <c r="B4198" s="1">
        <v>45536</v>
      </c>
      <c r="C4198" s="2">
        <f>YEAR(Table2[Order Date])</f>
        <v>2024</v>
      </c>
      <c r="D4198" s="2" t="str">
        <f>TEXT(Table2[Order Date],"mmm")</f>
        <v>Sep</v>
      </c>
      <c r="E4198" t="s">
        <v>7998</v>
      </c>
      <c r="F4198" t="s">
        <v>28</v>
      </c>
      <c r="G4198" t="s">
        <v>114</v>
      </c>
      <c r="H4198" t="str">
        <f>VLOOKUP(Table2[[#This Row],[City]], Table46[], 2, FALSE)</f>
        <v>Jharkhand</v>
      </c>
      <c r="I4198" t="s">
        <v>129</v>
      </c>
      <c r="J4198" t="s">
        <v>168</v>
      </c>
      <c r="K4198" t="s">
        <v>7999</v>
      </c>
      <c r="L4198" s="2">
        <v>5</v>
      </c>
      <c r="M4198" s="11">
        <v>9565</v>
      </c>
      <c r="N4198" s="6">
        <v>0</v>
      </c>
      <c r="O4198" s="4">
        <f>Table2[[#This Row],[Discount]]/100</f>
        <v>0</v>
      </c>
      <c r="P4198" s="4" t="str">
        <f>IF(Table2[[#This Row],[Discount%]]=0,"No Discount",
IF(Table2[[#This Row],[Discount%]]&lt;=0.1,"Medium Discount",
IF(Table2[[#This Row],[Discount%]]&lt;=0.2,"High Discount")))</f>
        <v>No Discount</v>
      </c>
      <c r="Q4198" s="9">
        <f>(Table2[Unit_Price]*Table2[Quantity])*(Table2[Discount]/100)</f>
        <v>0</v>
      </c>
      <c r="R4198" s="10">
        <v>47825</v>
      </c>
      <c r="S4198" s="10">
        <v>3407.88</v>
      </c>
      <c r="T4198" s="4">
        <f>Table2[Profit]/Table2[Sales]</f>
        <v>7.1257292211186624E-2</v>
      </c>
      <c r="U4198" t="s">
        <v>83</v>
      </c>
    </row>
    <row r="4199" spans="1:21" x14ac:dyDescent="0.35">
      <c r="A4199">
        <v>14478</v>
      </c>
      <c r="B4199" s="1">
        <v>45845</v>
      </c>
      <c r="C4199" s="2">
        <f>YEAR(Table2[Order Date])</f>
        <v>2025</v>
      </c>
      <c r="D4199" s="2" t="str">
        <f>TEXT(Table2[Order Date],"mmm")</f>
        <v>Jul</v>
      </c>
      <c r="E4199" t="s">
        <v>8000</v>
      </c>
      <c r="F4199" t="s">
        <v>15</v>
      </c>
      <c r="G4199" t="s">
        <v>68</v>
      </c>
      <c r="H4199" t="str">
        <f>VLOOKUP(Table2[[#This Row],[City]], Table46[], 2, FALSE)</f>
        <v>Telangana</v>
      </c>
      <c r="I4199" t="s">
        <v>46</v>
      </c>
      <c r="J4199" t="s">
        <v>201</v>
      </c>
      <c r="K4199" t="s">
        <v>2817</v>
      </c>
      <c r="L4199" s="2">
        <v>1</v>
      </c>
      <c r="M4199" s="11">
        <v>74395</v>
      </c>
      <c r="N4199" s="6">
        <v>15</v>
      </c>
      <c r="O4199" s="4">
        <f>Table2[[#This Row],[Discount]]/100</f>
        <v>0.15</v>
      </c>
      <c r="P4199" s="4" t="str">
        <f>IF(Table2[[#This Row],[Discount%]]=0,"No Discount",
IF(Table2[[#This Row],[Discount%]]&lt;=0.1,"Medium Discount",
IF(Table2[[#This Row],[Discount%]]&lt;=0.2,"High Discount")))</f>
        <v>High Discount</v>
      </c>
      <c r="Q4199" s="9">
        <f>(Table2[Unit_Price]*Table2[Quantity])*(Table2[Discount]/100)</f>
        <v>11159.25</v>
      </c>
      <c r="R4199" s="10">
        <v>63235.75</v>
      </c>
      <c r="S4199" s="10">
        <v>14639.26</v>
      </c>
      <c r="T4199" s="4">
        <f>Table2[Profit]/Table2[Sales]</f>
        <v>0.2315029077697347</v>
      </c>
      <c r="U4199" t="s">
        <v>20</v>
      </c>
    </row>
    <row r="4200" spans="1:21" x14ac:dyDescent="0.35">
      <c r="A4200">
        <v>14479</v>
      </c>
      <c r="B4200" s="1">
        <v>45757</v>
      </c>
      <c r="C4200" s="2">
        <f>YEAR(Table2[Order Date])</f>
        <v>2025</v>
      </c>
      <c r="D4200" s="2" t="str">
        <f>TEXT(Table2[Order Date],"mmm")</f>
        <v>Apr</v>
      </c>
      <c r="E4200" t="s">
        <v>8001</v>
      </c>
      <c r="F4200" t="s">
        <v>40</v>
      </c>
      <c r="G4200" t="s">
        <v>41</v>
      </c>
      <c r="H4200" t="str">
        <f>VLOOKUP(Table2[[#This Row],[City]], Table46[], 2, FALSE)</f>
        <v>Maharashtra</v>
      </c>
      <c r="I4200" t="s">
        <v>42</v>
      </c>
      <c r="J4200" t="s">
        <v>446</v>
      </c>
      <c r="K4200" t="s">
        <v>8002</v>
      </c>
      <c r="L4200" s="2">
        <v>3</v>
      </c>
      <c r="M4200" s="11">
        <v>15388</v>
      </c>
      <c r="N4200" s="6">
        <v>20</v>
      </c>
      <c r="O4200" s="4">
        <f>Table2[[#This Row],[Discount]]/100</f>
        <v>0.2</v>
      </c>
      <c r="P4200" s="4" t="str">
        <f>IF(Table2[[#This Row],[Discount%]]=0,"No Discount",
IF(Table2[[#This Row],[Discount%]]&lt;=0.1,"Medium Discount",
IF(Table2[[#This Row],[Discount%]]&lt;=0.2,"High Discount")))</f>
        <v>High Discount</v>
      </c>
      <c r="Q4200" s="9">
        <f>(Table2[Unit_Price]*Table2[Quantity])*(Table2[Discount]/100)</f>
        <v>9232.8000000000011</v>
      </c>
      <c r="R4200" s="10">
        <v>36931.199999999997</v>
      </c>
      <c r="S4200" s="10">
        <v>2055.42</v>
      </c>
      <c r="T4200" s="4">
        <f>Table2[Profit]/Table2[Sales]</f>
        <v>5.5655380816220436E-2</v>
      </c>
      <c r="U4200" t="s">
        <v>20</v>
      </c>
    </row>
    <row r="4201" spans="1:21" x14ac:dyDescent="0.35">
      <c r="A4201">
        <v>14480</v>
      </c>
      <c r="B4201" s="1">
        <v>45583</v>
      </c>
      <c r="C4201" s="2">
        <f>YEAR(Table2[Order Date])</f>
        <v>2024</v>
      </c>
      <c r="D4201" s="2" t="str">
        <f>TEXT(Table2[Order Date],"mmm")</f>
        <v>Oct</v>
      </c>
      <c r="E4201" t="s">
        <v>8003</v>
      </c>
      <c r="F4201" t="s">
        <v>28</v>
      </c>
      <c r="G4201" t="s">
        <v>85</v>
      </c>
      <c r="H4201" t="str">
        <f>VLOOKUP(Table2[[#This Row],[City]], Table46[], 2, FALSE)</f>
        <v>Odisha</v>
      </c>
      <c r="I4201" t="s">
        <v>17</v>
      </c>
      <c r="J4201" t="s">
        <v>18</v>
      </c>
      <c r="K4201" t="s">
        <v>2255</v>
      </c>
      <c r="L4201" s="2">
        <v>3</v>
      </c>
      <c r="M4201" s="11">
        <v>47729</v>
      </c>
      <c r="N4201" s="6">
        <v>15</v>
      </c>
      <c r="O4201" s="4">
        <f>Table2[[#This Row],[Discount]]/100</f>
        <v>0.15</v>
      </c>
      <c r="P4201" s="4" t="str">
        <f>IF(Table2[[#This Row],[Discount%]]=0,"No Discount",
IF(Table2[[#This Row],[Discount%]]&lt;=0.1,"Medium Discount",
IF(Table2[[#This Row],[Discount%]]&lt;=0.2,"High Discount")))</f>
        <v>High Discount</v>
      </c>
      <c r="Q4201" s="9">
        <f>(Table2[Unit_Price]*Table2[Quantity])*(Table2[Discount]/100)</f>
        <v>21478.05</v>
      </c>
      <c r="R4201" s="10">
        <v>121708.95</v>
      </c>
      <c r="S4201" s="10">
        <v>27820.32</v>
      </c>
      <c r="T4201" s="4">
        <f>Table2[Profit]/Table2[Sales]</f>
        <v>0.22858072475360275</v>
      </c>
      <c r="U4201" t="s">
        <v>72</v>
      </c>
    </row>
    <row r="4202" spans="1:21" x14ac:dyDescent="0.35">
      <c r="A4202">
        <v>14482</v>
      </c>
      <c r="B4202" s="1">
        <v>45448</v>
      </c>
      <c r="C4202" s="2">
        <f>YEAR(Table2[Order Date])</f>
        <v>2024</v>
      </c>
      <c r="D4202" s="2" t="str">
        <f>TEXT(Table2[Order Date],"mmm")</f>
        <v>Jun</v>
      </c>
      <c r="E4202" t="s">
        <v>8005</v>
      </c>
      <c r="F4202" t="s">
        <v>22</v>
      </c>
      <c r="G4202" t="s">
        <v>54</v>
      </c>
      <c r="H4202" t="str">
        <f>VLOOKUP(Table2[[#This Row],[City]], Table46[], 2, FALSE)</f>
        <v>Uttar Pradesh</v>
      </c>
      <c r="I4202" t="s">
        <v>42</v>
      </c>
      <c r="J4202" t="s">
        <v>446</v>
      </c>
      <c r="K4202" t="s">
        <v>8006</v>
      </c>
      <c r="L4202" s="2">
        <v>4</v>
      </c>
      <c r="M4202" s="11">
        <v>36345</v>
      </c>
      <c r="N4202" s="6">
        <v>10</v>
      </c>
      <c r="O4202" s="4">
        <f>Table2[[#This Row],[Discount]]/100</f>
        <v>0.1</v>
      </c>
      <c r="P4202" s="4" t="str">
        <f>IF(Table2[[#This Row],[Discount%]]=0,"No Discount",
IF(Table2[[#This Row],[Discount%]]&lt;=0.1,"Medium Discount",
IF(Table2[[#This Row],[Discount%]]&lt;=0.2,"High Discount")))</f>
        <v>Medium Discount</v>
      </c>
      <c r="Q4202" s="9">
        <f>(Table2[Unit_Price]*Table2[Quantity])*(Table2[Discount]/100)</f>
        <v>14538</v>
      </c>
      <c r="R4202" s="10">
        <v>130842</v>
      </c>
      <c r="S4202" s="10">
        <v>6607.11</v>
      </c>
      <c r="T4202" s="4">
        <f>Table2[Profit]/Table2[Sales]</f>
        <v>5.0496858806805149E-2</v>
      </c>
      <c r="U4202" t="s">
        <v>38</v>
      </c>
    </row>
    <row r="4203" spans="1:21" x14ac:dyDescent="0.35">
      <c r="A4203">
        <v>14483</v>
      </c>
      <c r="B4203" s="1">
        <v>45472</v>
      </c>
      <c r="C4203" s="2">
        <f>YEAR(Table2[Order Date])</f>
        <v>2024</v>
      </c>
      <c r="D4203" s="2" t="str">
        <f>TEXT(Table2[Order Date],"mmm")</f>
        <v>Jun</v>
      </c>
      <c r="E4203" t="s">
        <v>8007</v>
      </c>
      <c r="F4203" t="s">
        <v>40</v>
      </c>
      <c r="G4203" t="s">
        <v>50</v>
      </c>
      <c r="H4203" t="str">
        <f>VLOOKUP(Table2[[#This Row],[City]], Table46[], 2, FALSE)</f>
        <v>Maharashtra</v>
      </c>
      <c r="I4203" t="s">
        <v>42</v>
      </c>
      <c r="J4203" t="s">
        <v>188</v>
      </c>
      <c r="K4203" t="s">
        <v>8008</v>
      </c>
      <c r="L4203" s="2">
        <v>3</v>
      </c>
      <c r="M4203" s="11">
        <v>42121</v>
      </c>
      <c r="N4203" s="6">
        <v>5</v>
      </c>
      <c r="O4203" s="4">
        <f>Table2[[#This Row],[Discount]]/100</f>
        <v>0.05</v>
      </c>
      <c r="P4203" s="4" t="str">
        <f>IF(Table2[[#This Row],[Discount%]]=0,"No Discount",
IF(Table2[[#This Row],[Discount%]]&lt;=0.1,"Medium Discount",
IF(Table2[[#This Row],[Discount%]]&lt;=0.2,"High Discount")))</f>
        <v>Medium Discount</v>
      </c>
      <c r="Q4203" s="9">
        <f>(Table2[Unit_Price]*Table2[Quantity])*(Table2[Discount]/100)</f>
        <v>6318.1500000000005</v>
      </c>
      <c r="R4203" s="10">
        <v>120044.85</v>
      </c>
      <c r="S4203" s="10">
        <v>18629.53</v>
      </c>
      <c r="T4203" s="4">
        <f>Table2[Profit]/Table2[Sales]</f>
        <v>0.15518808178776514</v>
      </c>
      <c r="U4203" t="s">
        <v>38</v>
      </c>
    </row>
    <row r="4204" spans="1:21" x14ac:dyDescent="0.35">
      <c r="A4204">
        <v>14484</v>
      </c>
      <c r="B4204" s="1">
        <v>45598</v>
      </c>
      <c r="C4204" s="2">
        <f>YEAR(Table2[Order Date])</f>
        <v>2024</v>
      </c>
      <c r="D4204" s="2" t="str">
        <f>TEXT(Table2[Order Date],"mmm")</f>
        <v>Nov</v>
      </c>
      <c r="E4204" t="s">
        <v>8009</v>
      </c>
      <c r="F4204" t="s">
        <v>22</v>
      </c>
      <c r="G4204" t="s">
        <v>23</v>
      </c>
      <c r="H4204" t="str">
        <f>VLOOKUP(Table2[[#This Row],[City]], Table46[], 2, FALSE)</f>
        <v>Delhi</v>
      </c>
      <c r="I4204" t="s">
        <v>96</v>
      </c>
      <c r="J4204" t="s">
        <v>156</v>
      </c>
      <c r="K4204" t="s">
        <v>8010</v>
      </c>
      <c r="L4204" s="2">
        <v>1</v>
      </c>
      <c r="M4204" s="11">
        <v>47219</v>
      </c>
      <c r="N4204" s="6">
        <v>20</v>
      </c>
      <c r="O4204" s="4">
        <f>Table2[[#This Row],[Discount]]/100</f>
        <v>0.2</v>
      </c>
      <c r="P4204" s="4" t="str">
        <f>IF(Table2[[#This Row],[Discount%]]=0,"No Discount",
IF(Table2[[#This Row],[Discount%]]&lt;=0.1,"Medium Discount",
IF(Table2[[#This Row],[Discount%]]&lt;=0.2,"High Discount")))</f>
        <v>High Discount</v>
      </c>
      <c r="Q4204" s="9">
        <f>(Table2[Unit_Price]*Table2[Quantity])*(Table2[Discount]/100)</f>
        <v>9443.8000000000011</v>
      </c>
      <c r="R4204" s="10">
        <v>37775.199999999997</v>
      </c>
      <c r="S4204" s="10">
        <v>6868.87</v>
      </c>
      <c r="T4204" s="4">
        <f>Table2[Profit]/Table2[Sales]</f>
        <v>0.18183543700628985</v>
      </c>
      <c r="U4204" t="s">
        <v>20</v>
      </c>
    </row>
    <row r="4205" spans="1:21" x14ac:dyDescent="0.35">
      <c r="A4205">
        <v>14485</v>
      </c>
      <c r="B4205" s="1">
        <v>45647</v>
      </c>
      <c r="C4205" s="2">
        <f>YEAR(Table2[Order Date])</f>
        <v>2024</v>
      </c>
      <c r="D4205" s="2" t="str">
        <f>TEXT(Table2[Order Date],"mmm")</f>
        <v>Dec</v>
      </c>
      <c r="E4205" t="s">
        <v>8011</v>
      </c>
      <c r="F4205" t="s">
        <v>40</v>
      </c>
      <c r="G4205" t="s">
        <v>41</v>
      </c>
      <c r="H4205" t="str">
        <f>VLOOKUP(Table2[[#This Row],[City]], Table46[], 2, FALSE)</f>
        <v>Maharashtra</v>
      </c>
      <c r="I4205" t="s">
        <v>86</v>
      </c>
      <c r="J4205" t="s">
        <v>171</v>
      </c>
      <c r="K4205" t="s">
        <v>6199</v>
      </c>
      <c r="L4205" s="2">
        <v>3</v>
      </c>
      <c r="M4205" s="11">
        <v>13297</v>
      </c>
      <c r="N4205" s="6">
        <v>10</v>
      </c>
      <c r="O4205" s="4">
        <f>Table2[[#This Row],[Discount]]/100</f>
        <v>0.1</v>
      </c>
      <c r="P4205" s="4" t="str">
        <f>IF(Table2[[#This Row],[Discount%]]=0,"No Discount",
IF(Table2[[#This Row],[Discount%]]&lt;=0.1,"Medium Discount",
IF(Table2[[#This Row],[Discount%]]&lt;=0.2,"High Discount")))</f>
        <v>Medium Discount</v>
      </c>
      <c r="Q4205" s="9">
        <f>(Table2[Unit_Price]*Table2[Quantity])*(Table2[Discount]/100)</f>
        <v>3989.1000000000004</v>
      </c>
      <c r="R4205" s="10">
        <v>35901.9</v>
      </c>
      <c r="S4205" s="10">
        <v>4003.9</v>
      </c>
      <c r="T4205" s="4">
        <f>Table2[Profit]/Table2[Sales]</f>
        <v>0.11152334556109844</v>
      </c>
      <c r="U4205" t="s">
        <v>20</v>
      </c>
    </row>
    <row r="4206" spans="1:21" x14ac:dyDescent="0.35">
      <c r="A4206">
        <v>14486</v>
      </c>
      <c r="B4206" s="1">
        <v>45213</v>
      </c>
      <c r="C4206" s="2">
        <f>YEAR(Table2[Order Date])</f>
        <v>2023</v>
      </c>
      <c r="D4206" s="2" t="str">
        <f>TEXT(Table2[Order Date],"mmm")</f>
        <v>Oct</v>
      </c>
      <c r="E4206" t="s">
        <v>8012</v>
      </c>
      <c r="F4206" t="s">
        <v>15</v>
      </c>
      <c r="G4206" t="s">
        <v>16</v>
      </c>
      <c r="H4206" t="str">
        <f>VLOOKUP(Table2[[#This Row],[City]], Table46[], 2, FALSE)</f>
        <v>Karnataka</v>
      </c>
      <c r="I4206" t="s">
        <v>30</v>
      </c>
      <c r="J4206" t="s">
        <v>65</v>
      </c>
      <c r="K4206" t="s">
        <v>2418</v>
      </c>
      <c r="L4206" s="2">
        <v>4</v>
      </c>
      <c r="M4206" s="11">
        <v>15484</v>
      </c>
      <c r="N4206" s="6">
        <v>0</v>
      </c>
      <c r="O4206" s="4">
        <f>Table2[[#This Row],[Discount]]/100</f>
        <v>0</v>
      </c>
      <c r="P4206" s="4" t="str">
        <f>IF(Table2[[#This Row],[Discount%]]=0,"No Discount",
IF(Table2[[#This Row],[Discount%]]&lt;=0.1,"Medium Discount",
IF(Table2[[#This Row],[Discount%]]&lt;=0.2,"High Discount")))</f>
        <v>No Discount</v>
      </c>
      <c r="Q4206" s="9">
        <f>(Table2[Unit_Price]*Table2[Quantity])*(Table2[Discount]/100)</f>
        <v>0</v>
      </c>
      <c r="R4206" s="10">
        <v>61936</v>
      </c>
      <c r="S4206" s="10">
        <v>10861.3</v>
      </c>
      <c r="T4206" s="4">
        <f>Table2[Profit]/Table2[Sales]</f>
        <v>0.17536327822268147</v>
      </c>
      <c r="U4206" t="s">
        <v>33</v>
      </c>
    </row>
    <row r="4207" spans="1:21" x14ac:dyDescent="0.35">
      <c r="A4207">
        <v>14487</v>
      </c>
      <c r="B4207" s="1">
        <v>45660</v>
      </c>
      <c r="C4207" s="2">
        <f>YEAR(Table2[Order Date])</f>
        <v>2025</v>
      </c>
      <c r="D4207" s="2" t="str">
        <f>TEXT(Table2[Order Date],"mmm")</f>
        <v>Jan</v>
      </c>
      <c r="E4207" t="s">
        <v>8013</v>
      </c>
      <c r="F4207" t="s">
        <v>40</v>
      </c>
      <c r="G4207" t="s">
        <v>110</v>
      </c>
      <c r="H4207" t="str">
        <f>VLOOKUP(Table2[[#This Row],[City]], Table46[], 2, FALSE)</f>
        <v>Gujarat</v>
      </c>
      <c r="I4207" t="s">
        <v>46</v>
      </c>
      <c r="J4207" t="s">
        <v>201</v>
      </c>
      <c r="K4207" t="s">
        <v>8014</v>
      </c>
      <c r="L4207" s="2">
        <v>2</v>
      </c>
      <c r="M4207" s="11">
        <v>31835</v>
      </c>
      <c r="N4207" s="6">
        <v>15</v>
      </c>
      <c r="O4207" s="4">
        <f>Table2[[#This Row],[Discount]]/100</f>
        <v>0.15</v>
      </c>
      <c r="P4207" s="4" t="str">
        <f>IF(Table2[[#This Row],[Discount%]]=0,"No Discount",
IF(Table2[[#This Row],[Discount%]]&lt;=0.1,"Medium Discount",
IF(Table2[[#This Row],[Discount%]]&lt;=0.2,"High Discount")))</f>
        <v>High Discount</v>
      </c>
      <c r="Q4207" s="9">
        <f>(Table2[Unit_Price]*Table2[Quantity])*(Table2[Discount]/100)</f>
        <v>9550.5</v>
      </c>
      <c r="R4207" s="10">
        <v>54119.5</v>
      </c>
      <c r="S4207" s="10">
        <v>11378.3</v>
      </c>
      <c r="T4207" s="4">
        <f>Table2[Profit]/Table2[Sales]</f>
        <v>0.21024399708053473</v>
      </c>
      <c r="U4207" t="s">
        <v>33</v>
      </c>
    </row>
    <row r="4208" spans="1:21" x14ac:dyDescent="0.35">
      <c r="A4208">
        <v>14488</v>
      </c>
      <c r="B4208" s="1">
        <v>45330</v>
      </c>
      <c r="C4208" s="2">
        <f>YEAR(Table2[Order Date])</f>
        <v>2024</v>
      </c>
      <c r="D4208" s="2" t="str">
        <f>TEXT(Table2[Order Date],"mmm")</f>
        <v>Feb</v>
      </c>
      <c r="E4208" t="s">
        <v>8015</v>
      </c>
      <c r="F4208" t="s">
        <v>22</v>
      </c>
      <c r="G4208" t="s">
        <v>74</v>
      </c>
      <c r="H4208" t="str">
        <f>VLOOKUP(Table2[[#This Row],[City]], Table46[], 2, FALSE)</f>
        <v>Chandigarh</v>
      </c>
      <c r="I4208" t="s">
        <v>30</v>
      </c>
      <c r="J4208" t="s">
        <v>104</v>
      </c>
      <c r="K4208" t="s">
        <v>2523</v>
      </c>
      <c r="L4208" s="2">
        <v>5</v>
      </c>
      <c r="M4208" s="11">
        <v>21648</v>
      </c>
      <c r="N4208" s="6">
        <v>0</v>
      </c>
      <c r="O4208" s="4">
        <f>Table2[[#This Row],[Discount]]/100</f>
        <v>0</v>
      </c>
      <c r="P4208" s="4" t="str">
        <f>IF(Table2[[#This Row],[Discount%]]=0,"No Discount",
IF(Table2[[#This Row],[Discount%]]&lt;=0.1,"Medium Discount",
IF(Table2[[#This Row],[Discount%]]&lt;=0.2,"High Discount")))</f>
        <v>No Discount</v>
      </c>
      <c r="Q4208" s="9">
        <f>(Table2[Unit_Price]*Table2[Quantity])*(Table2[Discount]/100)</f>
        <v>0</v>
      </c>
      <c r="R4208" s="10">
        <v>108240</v>
      </c>
      <c r="S4208" s="10">
        <v>24320.48</v>
      </c>
      <c r="T4208" s="4">
        <f>Table2[Profit]/Table2[Sales]</f>
        <v>0.22469031781226903</v>
      </c>
      <c r="U4208" t="s">
        <v>33</v>
      </c>
    </row>
    <row r="4209" spans="1:21" x14ac:dyDescent="0.35">
      <c r="A4209">
        <v>14490</v>
      </c>
      <c r="B4209" s="1">
        <v>45782</v>
      </c>
      <c r="C4209" s="2">
        <f>YEAR(Table2[Order Date])</f>
        <v>2025</v>
      </c>
      <c r="D4209" s="2" t="str">
        <f>TEXT(Table2[Order Date],"mmm")</f>
        <v>May</v>
      </c>
      <c r="E4209" t="s">
        <v>8016</v>
      </c>
      <c r="F4209" t="s">
        <v>15</v>
      </c>
      <c r="G4209" t="s">
        <v>147</v>
      </c>
      <c r="H4209" t="str">
        <f>VLOOKUP(Table2[[#This Row],[City]], Table46[], 2, FALSE)</f>
        <v>Kerala</v>
      </c>
      <c r="I4209" t="s">
        <v>75</v>
      </c>
      <c r="J4209" t="s">
        <v>307</v>
      </c>
      <c r="K4209" t="s">
        <v>2774</v>
      </c>
      <c r="L4209" s="2">
        <v>1</v>
      </c>
      <c r="M4209" s="11">
        <v>20244</v>
      </c>
      <c r="N4209" s="6">
        <v>0</v>
      </c>
      <c r="O4209" s="4">
        <f>Table2[[#This Row],[Discount]]/100</f>
        <v>0</v>
      </c>
      <c r="P4209" s="4" t="str">
        <f>IF(Table2[[#This Row],[Discount%]]=0,"No Discount",
IF(Table2[[#This Row],[Discount%]]&lt;=0.1,"Medium Discount",
IF(Table2[[#This Row],[Discount%]]&lt;=0.2,"High Discount")))</f>
        <v>No Discount</v>
      </c>
      <c r="Q4209" s="9">
        <f>(Table2[Unit_Price]*Table2[Quantity])*(Table2[Discount]/100)</f>
        <v>0</v>
      </c>
      <c r="R4209" s="10">
        <v>20244</v>
      </c>
      <c r="S4209" s="10">
        <v>5010.18</v>
      </c>
      <c r="T4209" s="4">
        <f>Table2[Profit]/Table2[Sales]</f>
        <v>0.24748962655601661</v>
      </c>
      <c r="U4209" t="s">
        <v>38</v>
      </c>
    </row>
    <row r="4210" spans="1:21" x14ac:dyDescent="0.35">
      <c r="A4210">
        <v>14491</v>
      </c>
      <c r="B4210" s="1">
        <v>45862</v>
      </c>
      <c r="C4210" s="2">
        <f>YEAR(Table2[Order Date])</f>
        <v>2025</v>
      </c>
      <c r="D4210" s="2" t="str">
        <f>TEXT(Table2[Order Date],"mmm")</f>
        <v>Jul</v>
      </c>
      <c r="E4210" t="s">
        <v>8017</v>
      </c>
      <c r="F4210" t="s">
        <v>40</v>
      </c>
      <c r="G4210" t="s">
        <v>50</v>
      </c>
      <c r="H4210" t="str">
        <f>VLOOKUP(Table2[[#This Row],[City]], Table46[], 2, FALSE)</f>
        <v>Maharashtra</v>
      </c>
      <c r="I4210" t="s">
        <v>46</v>
      </c>
      <c r="J4210" t="s">
        <v>201</v>
      </c>
      <c r="K4210" t="s">
        <v>3949</v>
      </c>
      <c r="L4210" s="2">
        <v>4</v>
      </c>
      <c r="M4210" s="11">
        <v>49308</v>
      </c>
      <c r="N4210" s="6">
        <v>10</v>
      </c>
      <c r="O4210" s="4">
        <f>Table2[[#This Row],[Discount]]/100</f>
        <v>0.1</v>
      </c>
      <c r="P4210" s="4" t="str">
        <f>IF(Table2[[#This Row],[Discount%]]=0,"No Discount",
IF(Table2[[#This Row],[Discount%]]&lt;=0.1,"Medium Discount",
IF(Table2[[#This Row],[Discount%]]&lt;=0.2,"High Discount")))</f>
        <v>Medium Discount</v>
      </c>
      <c r="Q4210" s="9">
        <f>(Table2[Unit_Price]*Table2[Quantity])*(Table2[Discount]/100)</f>
        <v>19723.2</v>
      </c>
      <c r="R4210" s="10">
        <v>177508.8</v>
      </c>
      <c r="S4210" s="10">
        <v>37651</v>
      </c>
      <c r="T4210" s="4">
        <f>Table2[Profit]/Table2[Sales]</f>
        <v>0.21210779409246192</v>
      </c>
      <c r="U4210" t="s">
        <v>83</v>
      </c>
    </row>
    <row r="4211" spans="1:21" x14ac:dyDescent="0.35">
      <c r="A4211">
        <v>14492</v>
      </c>
      <c r="B4211" s="1">
        <v>45927</v>
      </c>
      <c r="C4211" s="2">
        <f>YEAR(Table2[Order Date])</f>
        <v>2025</v>
      </c>
      <c r="D4211" s="2" t="str">
        <f>TEXT(Table2[Order Date],"mmm")</f>
        <v>Sep</v>
      </c>
      <c r="E4211" t="s">
        <v>8018</v>
      </c>
      <c r="F4211" t="s">
        <v>15</v>
      </c>
      <c r="G4211" t="s">
        <v>68</v>
      </c>
      <c r="H4211" t="str">
        <f>VLOOKUP(Table2[[#This Row],[City]], Table46[], 2, FALSE)</f>
        <v>Telangana</v>
      </c>
      <c r="I4211" t="s">
        <v>96</v>
      </c>
      <c r="J4211" t="s">
        <v>214</v>
      </c>
      <c r="K4211" t="s">
        <v>8019</v>
      </c>
      <c r="L4211" s="2">
        <v>1</v>
      </c>
      <c r="M4211" s="11">
        <v>25617</v>
      </c>
      <c r="N4211" s="6">
        <v>0</v>
      </c>
      <c r="O4211" s="4">
        <f>Table2[[#This Row],[Discount]]/100</f>
        <v>0</v>
      </c>
      <c r="P4211" s="4" t="str">
        <f>IF(Table2[[#This Row],[Discount%]]=0,"No Discount",
IF(Table2[[#This Row],[Discount%]]&lt;=0.1,"Medium Discount",
IF(Table2[[#This Row],[Discount%]]&lt;=0.2,"High Discount")))</f>
        <v>No Discount</v>
      </c>
      <c r="Q4211" s="9">
        <f>(Table2[Unit_Price]*Table2[Quantity])*(Table2[Discount]/100)</f>
        <v>0</v>
      </c>
      <c r="R4211" s="10">
        <v>25617</v>
      </c>
      <c r="S4211" s="10">
        <v>5013.92</v>
      </c>
      <c r="T4211" s="4">
        <f>Table2[Profit]/Table2[Sales]</f>
        <v>0.19572627552016239</v>
      </c>
      <c r="U4211" t="s">
        <v>72</v>
      </c>
    </row>
    <row r="4212" spans="1:21" x14ac:dyDescent="0.35">
      <c r="A4212">
        <v>14493</v>
      </c>
      <c r="B4212" s="1">
        <v>45407</v>
      </c>
      <c r="C4212" s="2">
        <f>YEAR(Table2[Order Date])</f>
        <v>2024</v>
      </c>
      <c r="D4212" s="2" t="str">
        <f>TEXT(Table2[Order Date],"mmm")</f>
        <v>Apr</v>
      </c>
      <c r="E4212" t="s">
        <v>8020</v>
      </c>
      <c r="F4212" t="s">
        <v>22</v>
      </c>
      <c r="G4212" t="s">
        <v>54</v>
      </c>
      <c r="H4212" t="str">
        <f>VLOOKUP(Table2[[#This Row],[City]], Table46[], 2, FALSE)</f>
        <v>Uttar Pradesh</v>
      </c>
      <c r="I4212" t="s">
        <v>46</v>
      </c>
      <c r="J4212" t="s">
        <v>141</v>
      </c>
      <c r="K4212" t="s">
        <v>8021</v>
      </c>
      <c r="L4212" s="2">
        <v>5</v>
      </c>
      <c r="M4212" s="11">
        <v>61855</v>
      </c>
      <c r="N4212" s="6">
        <v>10</v>
      </c>
      <c r="O4212" s="4">
        <f>Table2[[#This Row],[Discount]]/100</f>
        <v>0.1</v>
      </c>
      <c r="P4212" s="4" t="str">
        <f>IF(Table2[[#This Row],[Discount%]]=0,"No Discount",
IF(Table2[[#This Row],[Discount%]]&lt;=0.1,"Medium Discount",
IF(Table2[[#This Row],[Discount%]]&lt;=0.2,"High Discount")))</f>
        <v>Medium Discount</v>
      </c>
      <c r="Q4212" s="9">
        <f>(Table2[Unit_Price]*Table2[Quantity])*(Table2[Discount]/100)</f>
        <v>30927.5</v>
      </c>
      <c r="R4212" s="10">
        <v>278347.5</v>
      </c>
      <c r="S4212" s="10">
        <v>45876.9</v>
      </c>
      <c r="T4212" s="4">
        <f>Table2[Profit]/Table2[Sales]</f>
        <v>0.16481879664807481</v>
      </c>
      <c r="U4212" t="s">
        <v>72</v>
      </c>
    </row>
    <row r="4213" spans="1:21" x14ac:dyDescent="0.35">
      <c r="A4213">
        <v>14494</v>
      </c>
      <c r="B4213" s="1">
        <v>45347</v>
      </c>
      <c r="C4213" s="2">
        <f>YEAR(Table2[Order Date])</f>
        <v>2024</v>
      </c>
      <c r="D4213" s="2" t="str">
        <f>TEXT(Table2[Order Date],"mmm")</f>
        <v>Feb</v>
      </c>
      <c r="E4213" t="s">
        <v>8022</v>
      </c>
      <c r="F4213" t="s">
        <v>28</v>
      </c>
      <c r="G4213" t="s">
        <v>144</v>
      </c>
      <c r="H4213" t="str">
        <f>VLOOKUP(Table2[[#This Row],[City]], Table46[], 2, FALSE)</f>
        <v>Assam</v>
      </c>
      <c r="I4213" t="s">
        <v>30</v>
      </c>
      <c r="J4213" t="s">
        <v>104</v>
      </c>
      <c r="K4213" t="s">
        <v>8023</v>
      </c>
      <c r="L4213" s="2">
        <v>3</v>
      </c>
      <c r="M4213" s="11">
        <v>64359</v>
      </c>
      <c r="N4213" s="6">
        <v>15</v>
      </c>
      <c r="O4213" s="4">
        <f>Table2[[#This Row],[Discount]]/100</f>
        <v>0.15</v>
      </c>
      <c r="P4213" s="4" t="str">
        <f>IF(Table2[[#This Row],[Discount%]]=0,"No Discount",
IF(Table2[[#This Row],[Discount%]]&lt;=0.1,"Medium Discount",
IF(Table2[[#This Row],[Discount%]]&lt;=0.2,"High Discount")))</f>
        <v>High Discount</v>
      </c>
      <c r="Q4213" s="9">
        <f>(Table2[Unit_Price]*Table2[Quantity])*(Table2[Discount]/100)</f>
        <v>28961.55</v>
      </c>
      <c r="R4213" s="10">
        <v>164115.45000000001</v>
      </c>
      <c r="S4213" s="10">
        <v>18208.240000000002</v>
      </c>
      <c r="T4213" s="4">
        <f>Table2[Profit]/Table2[Sales]</f>
        <v>0.11094775050124775</v>
      </c>
      <c r="U4213" t="s">
        <v>33</v>
      </c>
    </row>
    <row r="4214" spans="1:21" x14ac:dyDescent="0.35">
      <c r="A4214">
        <v>14495</v>
      </c>
      <c r="B4214" s="1">
        <v>45764</v>
      </c>
      <c r="C4214" s="2">
        <f>YEAR(Table2[Order Date])</f>
        <v>2025</v>
      </c>
      <c r="D4214" s="2" t="str">
        <f>TEXT(Table2[Order Date],"mmm")</f>
        <v>Apr</v>
      </c>
      <c r="E4214" t="s">
        <v>8024</v>
      </c>
      <c r="F4214" t="s">
        <v>40</v>
      </c>
      <c r="G4214" t="s">
        <v>110</v>
      </c>
      <c r="H4214" t="str">
        <f>VLOOKUP(Table2[[#This Row],[City]], Table46[], 2, FALSE)</f>
        <v>Gujarat</v>
      </c>
      <c r="I4214" t="s">
        <v>86</v>
      </c>
      <c r="J4214" t="s">
        <v>296</v>
      </c>
      <c r="K4214" t="s">
        <v>4918</v>
      </c>
      <c r="L4214" s="2">
        <v>3</v>
      </c>
      <c r="M4214" s="11">
        <v>10922</v>
      </c>
      <c r="N4214" s="6">
        <v>0</v>
      </c>
      <c r="O4214" s="4">
        <f>Table2[[#This Row],[Discount]]/100</f>
        <v>0</v>
      </c>
      <c r="P4214" s="4" t="str">
        <f>IF(Table2[[#This Row],[Discount%]]=0,"No Discount",
IF(Table2[[#This Row],[Discount%]]&lt;=0.1,"Medium Discount",
IF(Table2[[#This Row],[Discount%]]&lt;=0.2,"High Discount")))</f>
        <v>No Discount</v>
      </c>
      <c r="Q4214" s="9">
        <f>(Table2[Unit_Price]*Table2[Quantity])*(Table2[Discount]/100)</f>
        <v>0</v>
      </c>
      <c r="R4214" s="10">
        <v>32766</v>
      </c>
      <c r="S4214" s="10">
        <v>5368.42</v>
      </c>
      <c r="T4214" s="4">
        <f>Table2[Profit]/Table2[Sales]</f>
        <v>0.16384117682964047</v>
      </c>
      <c r="U4214" t="s">
        <v>83</v>
      </c>
    </row>
    <row r="4215" spans="1:21" x14ac:dyDescent="0.35">
      <c r="A4215">
        <v>14496</v>
      </c>
      <c r="B4215" s="1">
        <v>45637</v>
      </c>
      <c r="C4215" s="2">
        <f>YEAR(Table2[Order Date])</f>
        <v>2024</v>
      </c>
      <c r="D4215" s="2" t="str">
        <f>TEXT(Table2[Order Date],"mmm")</f>
        <v>Dec</v>
      </c>
      <c r="E4215" t="s">
        <v>8025</v>
      </c>
      <c r="F4215" t="s">
        <v>28</v>
      </c>
      <c r="G4215" t="s">
        <v>35</v>
      </c>
      <c r="H4215" t="str">
        <f>VLOOKUP(Table2[[#This Row],[City]], Table46[], 2, FALSE)</f>
        <v>West Bengal</v>
      </c>
      <c r="I4215" t="s">
        <v>46</v>
      </c>
      <c r="J4215" t="s">
        <v>201</v>
      </c>
      <c r="K4215" t="s">
        <v>2071</v>
      </c>
      <c r="L4215" s="2">
        <v>3</v>
      </c>
      <c r="M4215" s="11">
        <v>57472</v>
      </c>
      <c r="N4215" s="6">
        <v>20</v>
      </c>
      <c r="O4215" s="4">
        <f>Table2[[#This Row],[Discount]]/100</f>
        <v>0.2</v>
      </c>
      <c r="P4215" s="4" t="str">
        <f>IF(Table2[[#This Row],[Discount%]]=0,"No Discount",
IF(Table2[[#This Row],[Discount%]]&lt;=0.1,"Medium Discount",
IF(Table2[[#This Row],[Discount%]]&lt;=0.2,"High Discount")))</f>
        <v>High Discount</v>
      </c>
      <c r="Q4215" s="9">
        <f>(Table2[Unit_Price]*Table2[Quantity])*(Table2[Discount]/100)</f>
        <v>34483.200000000004</v>
      </c>
      <c r="R4215" s="10">
        <v>137932.79999999999</v>
      </c>
      <c r="S4215" s="10">
        <v>26664.84</v>
      </c>
      <c r="T4215" s="4">
        <f>Table2[Profit]/Table2[Sales]</f>
        <v>0.19331761553452118</v>
      </c>
      <c r="U4215" t="s">
        <v>72</v>
      </c>
    </row>
    <row r="4216" spans="1:21" x14ac:dyDescent="0.35">
      <c r="A4216">
        <v>14497</v>
      </c>
      <c r="B4216" s="1">
        <v>45772</v>
      </c>
      <c r="C4216" s="2">
        <f>YEAR(Table2[Order Date])</f>
        <v>2025</v>
      </c>
      <c r="D4216" s="2" t="str">
        <f>TEXT(Table2[Order Date],"mmm")</f>
        <v>Apr</v>
      </c>
      <c r="E4216" t="s">
        <v>8026</v>
      </c>
      <c r="F4216" t="s">
        <v>28</v>
      </c>
      <c r="G4216" t="s">
        <v>114</v>
      </c>
      <c r="H4216" t="str">
        <f>VLOOKUP(Table2[[#This Row],[City]], Table46[], 2, FALSE)</f>
        <v>Jharkhand</v>
      </c>
      <c r="I4216" t="s">
        <v>42</v>
      </c>
      <c r="J4216" t="s">
        <v>188</v>
      </c>
      <c r="K4216" t="s">
        <v>8027</v>
      </c>
      <c r="L4216" s="2">
        <v>5</v>
      </c>
      <c r="M4216" s="11">
        <v>72225</v>
      </c>
      <c r="N4216" s="6">
        <v>20</v>
      </c>
      <c r="O4216" s="4">
        <f>Table2[[#This Row],[Discount]]/100</f>
        <v>0.2</v>
      </c>
      <c r="P4216" s="4" t="str">
        <f>IF(Table2[[#This Row],[Discount%]]=0,"No Discount",
IF(Table2[[#This Row],[Discount%]]&lt;=0.1,"Medium Discount",
IF(Table2[[#This Row],[Discount%]]&lt;=0.2,"High Discount")))</f>
        <v>High Discount</v>
      </c>
      <c r="Q4216" s="9">
        <f>(Table2[Unit_Price]*Table2[Quantity])*(Table2[Discount]/100)</f>
        <v>72225</v>
      </c>
      <c r="R4216" s="10">
        <v>288900</v>
      </c>
      <c r="S4216" s="10">
        <v>67695.039999999994</v>
      </c>
      <c r="T4216" s="4">
        <f>Table2[Profit]/Table2[Sales]</f>
        <v>0.23431997230875734</v>
      </c>
      <c r="U4216" t="s">
        <v>38</v>
      </c>
    </row>
    <row r="4217" spans="1:21" x14ac:dyDescent="0.35">
      <c r="A4217">
        <v>14498</v>
      </c>
      <c r="B4217" s="1">
        <v>45686</v>
      </c>
      <c r="C4217" s="2">
        <f>YEAR(Table2[Order Date])</f>
        <v>2025</v>
      </c>
      <c r="D4217" s="2" t="str">
        <f>TEXT(Table2[Order Date],"mmm")</f>
        <v>Jan</v>
      </c>
      <c r="E4217" t="s">
        <v>8028</v>
      </c>
      <c r="F4217" t="s">
        <v>28</v>
      </c>
      <c r="G4217" t="s">
        <v>35</v>
      </c>
      <c r="H4217" t="str">
        <f>VLOOKUP(Table2[[#This Row],[City]], Table46[], 2, FALSE)</f>
        <v>West Bengal</v>
      </c>
      <c r="I4217" t="s">
        <v>30</v>
      </c>
      <c r="J4217" t="s">
        <v>227</v>
      </c>
      <c r="K4217" t="s">
        <v>4622</v>
      </c>
      <c r="L4217" s="2">
        <v>4</v>
      </c>
      <c r="M4217" s="11">
        <v>24330</v>
      </c>
      <c r="N4217" s="6">
        <v>5</v>
      </c>
      <c r="O4217" s="4">
        <f>Table2[[#This Row],[Discount]]/100</f>
        <v>0.05</v>
      </c>
      <c r="P4217" s="4" t="str">
        <f>IF(Table2[[#This Row],[Discount%]]=0,"No Discount",
IF(Table2[[#This Row],[Discount%]]&lt;=0.1,"Medium Discount",
IF(Table2[[#This Row],[Discount%]]&lt;=0.2,"High Discount")))</f>
        <v>Medium Discount</v>
      </c>
      <c r="Q4217" s="9">
        <f>(Table2[Unit_Price]*Table2[Quantity])*(Table2[Discount]/100)</f>
        <v>4866</v>
      </c>
      <c r="R4217" s="10">
        <v>92454</v>
      </c>
      <c r="S4217" s="10">
        <v>11781.54</v>
      </c>
      <c r="T4217" s="4">
        <f>Table2[Profit]/Table2[Sales]</f>
        <v>0.12743137127652671</v>
      </c>
      <c r="U4217" t="s">
        <v>33</v>
      </c>
    </row>
    <row r="4218" spans="1:21" x14ac:dyDescent="0.35">
      <c r="A4218">
        <v>14499</v>
      </c>
      <c r="B4218" s="1">
        <v>45823</v>
      </c>
      <c r="C4218" s="2">
        <f>YEAR(Table2[Order Date])</f>
        <v>2025</v>
      </c>
      <c r="D4218" s="2" t="str">
        <f>TEXT(Table2[Order Date],"mmm")</f>
        <v>Jun</v>
      </c>
      <c r="E4218" t="s">
        <v>8029</v>
      </c>
      <c r="F4218" t="s">
        <v>40</v>
      </c>
      <c r="G4218" t="s">
        <v>110</v>
      </c>
      <c r="H4218" t="str">
        <f>VLOOKUP(Table2[[#This Row],[City]], Table46[], 2, FALSE)</f>
        <v>Gujarat</v>
      </c>
      <c r="I4218" t="s">
        <v>69</v>
      </c>
      <c r="J4218" t="s">
        <v>115</v>
      </c>
      <c r="K4218" t="s">
        <v>2647</v>
      </c>
      <c r="L4218" s="2">
        <v>5</v>
      </c>
      <c r="M4218" s="11">
        <v>62839</v>
      </c>
      <c r="N4218" s="6">
        <v>15</v>
      </c>
      <c r="O4218" s="4">
        <f>Table2[[#This Row],[Discount]]/100</f>
        <v>0.15</v>
      </c>
      <c r="P4218" s="4" t="str">
        <f>IF(Table2[[#This Row],[Discount%]]=0,"No Discount",
IF(Table2[[#This Row],[Discount%]]&lt;=0.1,"Medium Discount",
IF(Table2[[#This Row],[Discount%]]&lt;=0.2,"High Discount")))</f>
        <v>High Discount</v>
      </c>
      <c r="Q4218" s="9">
        <f>(Table2[Unit_Price]*Table2[Quantity])*(Table2[Discount]/100)</f>
        <v>47129.25</v>
      </c>
      <c r="R4218" s="10">
        <v>267065.75</v>
      </c>
      <c r="S4218" s="10">
        <v>14465.93</v>
      </c>
      <c r="T4218" s="4">
        <f>Table2[Profit]/Table2[Sales]</f>
        <v>5.4166174434572764E-2</v>
      </c>
      <c r="U4218" t="s">
        <v>38</v>
      </c>
    </row>
    <row r="4219" spans="1:21" x14ac:dyDescent="0.35">
      <c r="A4219">
        <v>14500</v>
      </c>
      <c r="B4219" s="1">
        <v>45522</v>
      </c>
      <c r="C4219" s="2">
        <f>YEAR(Table2[Order Date])</f>
        <v>2024</v>
      </c>
      <c r="D4219" s="2" t="str">
        <f>TEXT(Table2[Order Date],"mmm")</f>
        <v>Aug</v>
      </c>
      <c r="E4219" t="s">
        <v>8030</v>
      </c>
      <c r="F4219" t="s">
        <v>15</v>
      </c>
      <c r="G4219" t="s">
        <v>93</v>
      </c>
      <c r="H4219" t="str">
        <f>VLOOKUP(Table2[[#This Row],[City]], Table46[], 2, FALSE)</f>
        <v>Tamil Nadu</v>
      </c>
      <c r="I4219" t="s">
        <v>96</v>
      </c>
      <c r="J4219" t="s">
        <v>97</v>
      </c>
      <c r="K4219" t="s">
        <v>8031</v>
      </c>
      <c r="L4219" s="2">
        <v>4</v>
      </c>
      <c r="M4219" s="11">
        <v>42141</v>
      </c>
      <c r="N4219" s="6">
        <v>0</v>
      </c>
      <c r="O4219" s="4">
        <f>Table2[[#This Row],[Discount]]/100</f>
        <v>0</v>
      </c>
      <c r="P4219" s="4" t="str">
        <f>IF(Table2[[#This Row],[Discount%]]=0,"No Discount",
IF(Table2[[#This Row],[Discount%]]&lt;=0.1,"Medium Discount",
IF(Table2[[#This Row],[Discount%]]&lt;=0.2,"High Discount")))</f>
        <v>No Discount</v>
      </c>
      <c r="Q4219" s="9">
        <f>(Table2[Unit_Price]*Table2[Quantity])*(Table2[Discount]/100)</f>
        <v>0</v>
      </c>
      <c r="R4219" s="10">
        <v>168564</v>
      </c>
      <c r="S4219" s="10">
        <v>31098.14</v>
      </c>
      <c r="T4219" s="4">
        <f>Table2[Profit]/Table2[Sales]</f>
        <v>0.18448862153247431</v>
      </c>
      <c r="U4219" t="s">
        <v>38</v>
      </c>
    </row>
    <row r="4220" spans="1:21" x14ac:dyDescent="0.35">
      <c r="A4220">
        <v>14501</v>
      </c>
      <c r="B4220" s="1">
        <v>45621</v>
      </c>
      <c r="C4220" s="2">
        <f>YEAR(Table2[Order Date])</f>
        <v>2024</v>
      </c>
      <c r="D4220" s="2" t="str">
        <f>TEXT(Table2[Order Date],"mmm")</f>
        <v>Nov</v>
      </c>
      <c r="E4220" t="s">
        <v>8032</v>
      </c>
      <c r="F4220" t="s">
        <v>28</v>
      </c>
      <c r="G4220" t="s">
        <v>85</v>
      </c>
      <c r="H4220" t="str">
        <f>VLOOKUP(Table2[[#This Row],[City]], Table46[], 2, FALSE)</f>
        <v>Odisha</v>
      </c>
      <c r="I4220" t="s">
        <v>129</v>
      </c>
      <c r="J4220" t="s">
        <v>168</v>
      </c>
      <c r="K4220" t="s">
        <v>8033</v>
      </c>
      <c r="L4220" s="2">
        <v>3</v>
      </c>
      <c r="M4220" s="11">
        <v>21828</v>
      </c>
      <c r="N4220" s="6">
        <v>0</v>
      </c>
      <c r="O4220" s="4">
        <f>Table2[[#This Row],[Discount]]/100</f>
        <v>0</v>
      </c>
      <c r="P4220" s="4" t="str">
        <f>IF(Table2[[#This Row],[Discount%]]=0,"No Discount",
IF(Table2[[#This Row],[Discount%]]&lt;=0.1,"Medium Discount",
IF(Table2[[#This Row],[Discount%]]&lt;=0.2,"High Discount")))</f>
        <v>No Discount</v>
      </c>
      <c r="Q4220" s="9">
        <f>(Table2[Unit_Price]*Table2[Quantity])*(Table2[Discount]/100)</f>
        <v>0</v>
      </c>
      <c r="R4220" s="10">
        <v>65484</v>
      </c>
      <c r="S4220" s="10">
        <v>3895.12</v>
      </c>
      <c r="T4220" s="4">
        <f>Table2[Profit]/Table2[Sales]</f>
        <v>5.9482010872884974E-2</v>
      </c>
      <c r="U4220" t="s">
        <v>72</v>
      </c>
    </row>
    <row r="4221" spans="1:21" x14ac:dyDescent="0.35">
      <c r="A4221">
        <v>14502</v>
      </c>
      <c r="B4221" s="1">
        <v>45459</v>
      </c>
      <c r="C4221" s="2">
        <f>YEAR(Table2[Order Date])</f>
        <v>2024</v>
      </c>
      <c r="D4221" s="2" t="str">
        <f>TEXT(Table2[Order Date],"mmm")</f>
        <v>Jun</v>
      </c>
      <c r="E4221" t="s">
        <v>8034</v>
      </c>
      <c r="F4221" t="s">
        <v>40</v>
      </c>
      <c r="G4221" t="s">
        <v>103</v>
      </c>
      <c r="H4221" t="str">
        <f>VLOOKUP(Table2[[#This Row],[City]], Table46[], 2, FALSE)</f>
        <v>Gujarat</v>
      </c>
      <c r="I4221" t="s">
        <v>46</v>
      </c>
      <c r="J4221" t="s">
        <v>141</v>
      </c>
      <c r="K4221" t="s">
        <v>8035</v>
      </c>
      <c r="L4221" s="2">
        <v>2</v>
      </c>
      <c r="M4221" s="11">
        <v>7873</v>
      </c>
      <c r="N4221" s="6">
        <v>20</v>
      </c>
      <c r="O4221" s="4">
        <f>Table2[[#This Row],[Discount]]/100</f>
        <v>0.2</v>
      </c>
      <c r="P4221" s="4" t="str">
        <f>IF(Table2[[#This Row],[Discount%]]=0,"No Discount",
IF(Table2[[#This Row],[Discount%]]&lt;=0.1,"Medium Discount",
IF(Table2[[#This Row],[Discount%]]&lt;=0.2,"High Discount")))</f>
        <v>High Discount</v>
      </c>
      <c r="Q4221" s="9">
        <f>(Table2[Unit_Price]*Table2[Quantity])*(Table2[Discount]/100)</f>
        <v>3149.2000000000003</v>
      </c>
      <c r="R4221" s="10">
        <v>12596.8</v>
      </c>
      <c r="S4221" s="10">
        <v>2502.94</v>
      </c>
      <c r="T4221" s="4">
        <f>Table2[Profit]/Table2[Sales]</f>
        <v>0.19869649434777087</v>
      </c>
      <c r="U4221" t="s">
        <v>20</v>
      </c>
    </row>
    <row r="4222" spans="1:21" x14ac:dyDescent="0.35">
      <c r="A4222">
        <v>14503</v>
      </c>
      <c r="B4222" s="1">
        <v>45355</v>
      </c>
      <c r="C4222" s="2">
        <f>YEAR(Table2[Order Date])</f>
        <v>2024</v>
      </c>
      <c r="D4222" s="2" t="str">
        <f>TEXT(Table2[Order Date],"mmm")</f>
        <v>Mar</v>
      </c>
      <c r="E4222" t="s">
        <v>8036</v>
      </c>
      <c r="F4222" t="s">
        <v>40</v>
      </c>
      <c r="G4222" t="s">
        <v>50</v>
      </c>
      <c r="H4222" t="str">
        <f>VLOOKUP(Table2[[#This Row],[City]], Table46[], 2, FALSE)</f>
        <v>Maharashtra</v>
      </c>
      <c r="I4222" t="s">
        <v>75</v>
      </c>
      <c r="J4222" t="s">
        <v>409</v>
      </c>
      <c r="K4222" t="s">
        <v>603</v>
      </c>
      <c r="L4222" s="2">
        <v>2</v>
      </c>
      <c r="M4222" s="11">
        <v>60191</v>
      </c>
      <c r="N4222" s="6">
        <v>5</v>
      </c>
      <c r="O4222" s="4">
        <f>Table2[[#This Row],[Discount]]/100</f>
        <v>0.05</v>
      </c>
      <c r="P4222" s="4" t="str">
        <f>IF(Table2[[#This Row],[Discount%]]=0,"No Discount",
IF(Table2[[#This Row],[Discount%]]&lt;=0.1,"Medium Discount",
IF(Table2[[#This Row],[Discount%]]&lt;=0.2,"High Discount")))</f>
        <v>Medium Discount</v>
      </c>
      <c r="Q4222" s="9">
        <f>(Table2[Unit_Price]*Table2[Quantity])*(Table2[Discount]/100)</f>
        <v>6019.1</v>
      </c>
      <c r="R4222" s="10">
        <v>114362.9</v>
      </c>
      <c r="S4222" s="10">
        <v>7027.29</v>
      </c>
      <c r="T4222" s="4">
        <f>Table2[Profit]/Table2[Sales]</f>
        <v>6.1447287538178907E-2</v>
      </c>
      <c r="U4222" t="s">
        <v>72</v>
      </c>
    </row>
    <row r="4223" spans="1:21" x14ac:dyDescent="0.35">
      <c r="A4223">
        <v>14504</v>
      </c>
      <c r="B4223" s="1">
        <v>45641</v>
      </c>
      <c r="C4223" s="2">
        <f>YEAR(Table2[Order Date])</f>
        <v>2024</v>
      </c>
      <c r="D4223" s="2" t="str">
        <f>TEXT(Table2[Order Date],"mmm")</f>
        <v>Dec</v>
      </c>
      <c r="E4223" t="s">
        <v>8037</v>
      </c>
      <c r="F4223" t="s">
        <v>28</v>
      </c>
      <c r="G4223" t="s">
        <v>85</v>
      </c>
      <c r="H4223" t="str">
        <f>VLOOKUP(Table2[[#This Row],[City]], Table46[], 2, FALSE)</f>
        <v>Odisha</v>
      </c>
      <c r="I4223" t="s">
        <v>86</v>
      </c>
      <c r="J4223" t="s">
        <v>118</v>
      </c>
      <c r="K4223" t="s">
        <v>8038</v>
      </c>
      <c r="L4223" s="2">
        <v>2</v>
      </c>
      <c r="M4223" s="11">
        <v>78088</v>
      </c>
      <c r="N4223" s="6">
        <v>20</v>
      </c>
      <c r="O4223" s="4">
        <f>Table2[[#This Row],[Discount]]/100</f>
        <v>0.2</v>
      </c>
      <c r="P4223" s="4" t="str">
        <f>IF(Table2[[#This Row],[Discount%]]=0,"No Discount",
IF(Table2[[#This Row],[Discount%]]&lt;=0.1,"Medium Discount",
IF(Table2[[#This Row],[Discount%]]&lt;=0.2,"High Discount")))</f>
        <v>High Discount</v>
      </c>
      <c r="Q4223" s="9">
        <f>(Table2[Unit_Price]*Table2[Quantity])*(Table2[Discount]/100)</f>
        <v>31235.200000000001</v>
      </c>
      <c r="R4223" s="10">
        <v>124940.8</v>
      </c>
      <c r="S4223" s="10">
        <v>8951.74</v>
      </c>
      <c r="T4223" s="4">
        <f>Table2[Profit]/Table2[Sales]</f>
        <v>7.1647852422907485E-2</v>
      </c>
      <c r="U4223" t="s">
        <v>72</v>
      </c>
    </row>
    <row r="4224" spans="1:21" x14ac:dyDescent="0.35">
      <c r="A4224">
        <v>14505</v>
      </c>
      <c r="B4224" s="1">
        <v>45880</v>
      </c>
      <c r="C4224" s="2">
        <f>YEAR(Table2[Order Date])</f>
        <v>2025</v>
      </c>
      <c r="D4224" s="2" t="str">
        <f>TEXT(Table2[Order Date],"mmm")</f>
        <v>Aug</v>
      </c>
      <c r="E4224" t="s">
        <v>8039</v>
      </c>
      <c r="F4224" t="s">
        <v>28</v>
      </c>
      <c r="G4224" t="s">
        <v>85</v>
      </c>
      <c r="H4224" t="str">
        <f>VLOOKUP(Table2[[#This Row],[City]], Table46[], 2, FALSE)</f>
        <v>Odisha</v>
      </c>
      <c r="I4224" t="s">
        <v>86</v>
      </c>
      <c r="J4224" t="s">
        <v>90</v>
      </c>
      <c r="K4224" t="s">
        <v>8040</v>
      </c>
      <c r="L4224" s="2">
        <v>1</v>
      </c>
      <c r="M4224" s="11">
        <v>43318</v>
      </c>
      <c r="N4224" s="6">
        <v>0</v>
      </c>
      <c r="O4224" s="4">
        <f>Table2[[#This Row],[Discount]]/100</f>
        <v>0</v>
      </c>
      <c r="P4224" s="4" t="str">
        <f>IF(Table2[[#This Row],[Discount%]]=0,"No Discount",
IF(Table2[[#This Row],[Discount%]]&lt;=0.1,"Medium Discount",
IF(Table2[[#This Row],[Discount%]]&lt;=0.2,"High Discount")))</f>
        <v>No Discount</v>
      </c>
      <c r="Q4224" s="9">
        <f>(Table2[Unit_Price]*Table2[Quantity])*(Table2[Discount]/100)</f>
        <v>0</v>
      </c>
      <c r="R4224" s="10">
        <v>43318</v>
      </c>
      <c r="S4224" s="10">
        <v>6694.07</v>
      </c>
      <c r="T4224" s="4">
        <f>Table2[Profit]/Table2[Sales]</f>
        <v>0.1545332194468812</v>
      </c>
      <c r="U4224" t="s">
        <v>33</v>
      </c>
    </row>
    <row r="4225" spans="1:21" x14ac:dyDescent="0.35">
      <c r="A4225">
        <v>14507</v>
      </c>
      <c r="B4225" s="1">
        <v>45405</v>
      </c>
      <c r="C4225" s="2">
        <f>YEAR(Table2[Order Date])</f>
        <v>2024</v>
      </c>
      <c r="D4225" s="2" t="str">
        <f>TEXT(Table2[Order Date],"mmm")</f>
        <v>Apr</v>
      </c>
      <c r="E4225" t="s">
        <v>8041</v>
      </c>
      <c r="F4225" t="s">
        <v>40</v>
      </c>
      <c r="G4225" t="s">
        <v>50</v>
      </c>
      <c r="H4225" t="str">
        <f>VLOOKUP(Table2[[#This Row],[City]], Table46[], 2, FALSE)</f>
        <v>Maharashtra</v>
      </c>
      <c r="I4225" t="s">
        <v>86</v>
      </c>
      <c r="J4225" t="s">
        <v>296</v>
      </c>
      <c r="K4225" t="s">
        <v>8042</v>
      </c>
      <c r="L4225" s="2">
        <v>3</v>
      </c>
      <c r="M4225" s="11">
        <v>2615</v>
      </c>
      <c r="N4225" s="6">
        <v>5</v>
      </c>
      <c r="O4225" s="4">
        <f>Table2[[#This Row],[Discount]]/100</f>
        <v>0.05</v>
      </c>
      <c r="P4225" s="4" t="str">
        <f>IF(Table2[[#This Row],[Discount%]]=0,"No Discount",
IF(Table2[[#This Row],[Discount%]]&lt;=0.1,"Medium Discount",
IF(Table2[[#This Row],[Discount%]]&lt;=0.2,"High Discount")))</f>
        <v>Medium Discount</v>
      </c>
      <c r="Q4225" s="9">
        <f>(Table2[Unit_Price]*Table2[Quantity])*(Table2[Discount]/100)</f>
        <v>392.25</v>
      </c>
      <c r="R4225" s="10">
        <v>7452.75</v>
      </c>
      <c r="S4225" s="10">
        <v>1657.72</v>
      </c>
      <c r="T4225" s="4">
        <f>Table2[Profit]/Table2[Sales]</f>
        <v>0.22243064640568919</v>
      </c>
      <c r="U4225" t="s">
        <v>33</v>
      </c>
    </row>
    <row r="4226" spans="1:21" x14ac:dyDescent="0.35">
      <c r="A4226">
        <v>14508</v>
      </c>
      <c r="B4226" s="1">
        <v>45291</v>
      </c>
      <c r="C4226" s="2">
        <f>YEAR(Table2[Order Date])</f>
        <v>2023</v>
      </c>
      <c r="D4226" s="2" t="str">
        <f>TEXT(Table2[Order Date],"mmm")</f>
        <v>Dec</v>
      </c>
      <c r="E4226" t="s">
        <v>8043</v>
      </c>
      <c r="F4226" t="s">
        <v>40</v>
      </c>
      <c r="G4226" t="s">
        <v>103</v>
      </c>
      <c r="H4226" t="str">
        <f>VLOOKUP(Table2[[#This Row],[City]], Table46[], 2, FALSE)</f>
        <v>Gujarat</v>
      </c>
      <c r="I4226" t="s">
        <v>42</v>
      </c>
      <c r="J4226" t="s">
        <v>188</v>
      </c>
      <c r="K4226" t="s">
        <v>3533</v>
      </c>
      <c r="L4226" s="2">
        <v>4</v>
      </c>
      <c r="M4226" s="11">
        <v>8846</v>
      </c>
      <c r="N4226" s="6">
        <v>10</v>
      </c>
      <c r="O4226" s="4">
        <f>Table2[[#This Row],[Discount]]/100</f>
        <v>0.1</v>
      </c>
      <c r="P4226" s="4" t="str">
        <f>IF(Table2[[#This Row],[Discount%]]=0,"No Discount",
IF(Table2[[#This Row],[Discount%]]&lt;=0.1,"Medium Discount",
IF(Table2[[#This Row],[Discount%]]&lt;=0.2,"High Discount")))</f>
        <v>Medium Discount</v>
      </c>
      <c r="Q4226" s="9">
        <f>(Table2[Unit_Price]*Table2[Quantity])*(Table2[Discount]/100)</f>
        <v>3538.4</v>
      </c>
      <c r="R4226" s="10">
        <v>31845.599999999999</v>
      </c>
      <c r="S4226" s="10">
        <v>2450.87</v>
      </c>
      <c r="T4226" s="4">
        <f>Table2[Profit]/Table2[Sales]</f>
        <v>7.6961024442937176E-2</v>
      </c>
      <c r="U4226" t="s">
        <v>33</v>
      </c>
    </row>
    <row r="4227" spans="1:21" x14ac:dyDescent="0.35">
      <c r="A4227">
        <v>14509</v>
      </c>
      <c r="B4227" s="1">
        <v>45462</v>
      </c>
      <c r="C4227" s="2">
        <f>YEAR(Table2[Order Date])</f>
        <v>2024</v>
      </c>
      <c r="D4227" s="2" t="str">
        <f>TEXT(Table2[Order Date],"mmm")</f>
        <v>Jun</v>
      </c>
      <c r="E4227" t="s">
        <v>8044</v>
      </c>
      <c r="F4227" t="s">
        <v>28</v>
      </c>
      <c r="G4227" t="s">
        <v>85</v>
      </c>
      <c r="H4227" t="str">
        <f>VLOOKUP(Table2[[#This Row],[City]], Table46[], 2, FALSE)</f>
        <v>Odisha</v>
      </c>
      <c r="I4227" t="s">
        <v>42</v>
      </c>
      <c r="J4227" t="s">
        <v>51</v>
      </c>
      <c r="K4227" t="s">
        <v>6269</v>
      </c>
      <c r="L4227" s="2">
        <v>3</v>
      </c>
      <c r="M4227" s="11">
        <v>33572</v>
      </c>
      <c r="N4227" s="6">
        <v>0</v>
      </c>
      <c r="O4227" s="4">
        <f>Table2[[#This Row],[Discount]]/100</f>
        <v>0</v>
      </c>
      <c r="P4227" s="4" t="str">
        <f>IF(Table2[[#This Row],[Discount%]]=0,"No Discount",
IF(Table2[[#This Row],[Discount%]]&lt;=0.1,"Medium Discount",
IF(Table2[[#This Row],[Discount%]]&lt;=0.2,"High Discount")))</f>
        <v>No Discount</v>
      </c>
      <c r="Q4227" s="9">
        <f>(Table2[Unit_Price]*Table2[Quantity])*(Table2[Discount]/100)</f>
        <v>0</v>
      </c>
      <c r="R4227" s="10">
        <v>100716</v>
      </c>
      <c r="S4227" s="10">
        <v>16412.52</v>
      </c>
      <c r="T4227" s="4">
        <f>Table2[Profit]/Table2[Sales]</f>
        <v>0.16295841772905995</v>
      </c>
      <c r="U4227" t="s">
        <v>20</v>
      </c>
    </row>
    <row r="4228" spans="1:21" x14ac:dyDescent="0.35">
      <c r="A4228">
        <v>14511</v>
      </c>
      <c r="B4228" s="1">
        <v>45706</v>
      </c>
      <c r="C4228" s="2">
        <f>YEAR(Table2[Order Date])</f>
        <v>2025</v>
      </c>
      <c r="D4228" s="2" t="str">
        <f>TEXT(Table2[Order Date],"mmm")</f>
        <v>Feb</v>
      </c>
      <c r="E4228" t="s">
        <v>8046</v>
      </c>
      <c r="F4228" t="s">
        <v>40</v>
      </c>
      <c r="G4228" t="s">
        <v>103</v>
      </c>
      <c r="H4228" t="str">
        <f>VLOOKUP(Table2[[#This Row],[City]], Table46[], 2, FALSE)</f>
        <v>Gujarat</v>
      </c>
      <c r="I4228" t="s">
        <v>30</v>
      </c>
      <c r="J4228" t="s">
        <v>31</v>
      </c>
      <c r="K4228" t="s">
        <v>8047</v>
      </c>
      <c r="L4228" s="2">
        <v>3</v>
      </c>
      <c r="M4228" s="11">
        <v>61549</v>
      </c>
      <c r="N4228" s="6">
        <v>10</v>
      </c>
      <c r="O4228" s="4">
        <f>Table2[[#This Row],[Discount]]/100</f>
        <v>0.1</v>
      </c>
      <c r="P4228" s="4" t="str">
        <f>IF(Table2[[#This Row],[Discount%]]=0,"No Discount",
IF(Table2[[#This Row],[Discount%]]&lt;=0.1,"Medium Discount",
IF(Table2[[#This Row],[Discount%]]&lt;=0.2,"High Discount")))</f>
        <v>Medium Discount</v>
      </c>
      <c r="Q4228" s="9">
        <f>(Table2[Unit_Price]*Table2[Quantity])*(Table2[Discount]/100)</f>
        <v>18464.7</v>
      </c>
      <c r="R4228" s="10">
        <v>166182.29999999999</v>
      </c>
      <c r="S4228" s="10">
        <v>28718.27</v>
      </c>
      <c r="T4228" s="4">
        <f>Table2[Profit]/Table2[Sales]</f>
        <v>0.17281184578622394</v>
      </c>
      <c r="U4228" t="s">
        <v>20</v>
      </c>
    </row>
    <row r="4229" spans="1:21" x14ac:dyDescent="0.35">
      <c r="A4229">
        <v>14512</v>
      </c>
      <c r="B4229" s="1">
        <v>45538</v>
      </c>
      <c r="C4229" s="2">
        <f>YEAR(Table2[Order Date])</f>
        <v>2024</v>
      </c>
      <c r="D4229" s="2" t="str">
        <f>TEXT(Table2[Order Date],"mmm")</f>
        <v>Sep</v>
      </c>
      <c r="E4229" t="s">
        <v>8048</v>
      </c>
      <c r="F4229" t="s">
        <v>22</v>
      </c>
      <c r="G4229" t="s">
        <v>167</v>
      </c>
      <c r="H4229" t="str">
        <f>VLOOKUP(Table2[[#This Row],[City]], Table46[], 2, FALSE)</f>
        <v>Punjab</v>
      </c>
      <c r="I4229" t="s">
        <v>42</v>
      </c>
      <c r="J4229" t="s">
        <v>446</v>
      </c>
      <c r="K4229" t="s">
        <v>6710</v>
      </c>
      <c r="L4229" s="2">
        <v>4</v>
      </c>
      <c r="M4229" s="11">
        <v>23872</v>
      </c>
      <c r="N4229" s="6">
        <v>0</v>
      </c>
      <c r="O4229" s="4">
        <f>Table2[[#This Row],[Discount]]/100</f>
        <v>0</v>
      </c>
      <c r="P4229" s="4" t="str">
        <f>IF(Table2[[#This Row],[Discount%]]=0,"No Discount",
IF(Table2[[#This Row],[Discount%]]&lt;=0.1,"Medium Discount",
IF(Table2[[#This Row],[Discount%]]&lt;=0.2,"High Discount")))</f>
        <v>No Discount</v>
      </c>
      <c r="Q4229" s="9">
        <f>(Table2[Unit_Price]*Table2[Quantity])*(Table2[Discount]/100)</f>
        <v>0</v>
      </c>
      <c r="R4229" s="10">
        <v>95488</v>
      </c>
      <c r="S4229" s="10">
        <v>18486.04</v>
      </c>
      <c r="T4229" s="4">
        <f>Table2[Profit]/Table2[Sales]</f>
        <v>0.19359542560321716</v>
      </c>
      <c r="U4229" t="s">
        <v>38</v>
      </c>
    </row>
    <row r="4230" spans="1:21" x14ac:dyDescent="0.35">
      <c r="A4230">
        <v>14513</v>
      </c>
      <c r="B4230" s="1">
        <v>45841</v>
      </c>
      <c r="C4230" s="2">
        <f>YEAR(Table2[Order Date])</f>
        <v>2025</v>
      </c>
      <c r="D4230" s="2" t="str">
        <f>TEXT(Table2[Order Date],"mmm")</f>
        <v>Jul</v>
      </c>
      <c r="E4230" t="s">
        <v>8049</v>
      </c>
      <c r="F4230" t="s">
        <v>40</v>
      </c>
      <c r="G4230" t="s">
        <v>110</v>
      </c>
      <c r="H4230" t="str">
        <f>VLOOKUP(Table2[[#This Row],[City]], Table46[], 2, FALSE)</f>
        <v>Gujarat</v>
      </c>
      <c r="I4230" t="s">
        <v>17</v>
      </c>
      <c r="J4230" t="s">
        <v>291</v>
      </c>
      <c r="K4230" t="s">
        <v>8050</v>
      </c>
      <c r="L4230" s="2">
        <v>4</v>
      </c>
      <c r="M4230" s="11">
        <v>50497</v>
      </c>
      <c r="N4230" s="6">
        <v>15</v>
      </c>
      <c r="O4230" s="4">
        <f>Table2[[#This Row],[Discount]]/100</f>
        <v>0.15</v>
      </c>
      <c r="P4230" s="4" t="str">
        <f>IF(Table2[[#This Row],[Discount%]]=0,"No Discount",
IF(Table2[[#This Row],[Discount%]]&lt;=0.1,"Medium Discount",
IF(Table2[[#This Row],[Discount%]]&lt;=0.2,"High Discount")))</f>
        <v>High Discount</v>
      </c>
      <c r="Q4230" s="9">
        <f>(Table2[Unit_Price]*Table2[Quantity])*(Table2[Discount]/100)</f>
        <v>30298.199999999997</v>
      </c>
      <c r="R4230" s="10">
        <v>171689.8</v>
      </c>
      <c r="S4230" s="10">
        <v>26317.16</v>
      </c>
      <c r="T4230" s="4">
        <f>Table2[Profit]/Table2[Sales]</f>
        <v>0.15328318863438598</v>
      </c>
      <c r="U4230" t="s">
        <v>83</v>
      </c>
    </row>
    <row r="4231" spans="1:21" x14ac:dyDescent="0.35">
      <c r="A4231">
        <v>14514</v>
      </c>
      <c r="B4231" s="1">
        <v>45214</v>
      </c>
      <c r="C4231" s="2">
        <f>YEAR(Table2[Order Date])</f>
        <v>2023</v>
      </c>
      <c r="D4231" s="2" t="str">
        <f>TEXT(Table2[Order Date],"mmm")</f>
        <v>Oct</v>
      </c>
      <c r="E4231" t="s">
        <v>8051</v>
      </c>
      <c r="F4231" t="s">
        <v>15</v>
      </c>
      <c r="G4231" t="s">
        <v>16</v>
      </c>
      <c r="H4231" t="str">
        <f>VLOOKUP(Table2[[#This Row],[City]], Table46[], 2, FALSE)</f>
        <v>Karnataka</v>
      </c>
      <c r="I4231" t="s">
        <v>96</v>
      </c>
      <c r="J4231" t="s">
        <v>156</v>
      </c>
      <c r="K4231" t="s">
        <v>5458</v>
      </c>
      <c r="L4231" s="2">
        <v>4</v>
      </c>
      <c r="M4231" s="11">
        <v>4495</v>
      </c>
      <c r="N4231" s="6">
        <v>20</v>
      </c>
      <c r="O4231" s="4">
        <f>Table2[[#This Row],[Discount]]/100</f>
        <v>0.2</v>
      </c>
      <c r="P4231" s="4" t="str">
        <f>IF(Table2[[#This Row],[Discount%]]=0,"No Discount",
IF(Table2[[#This Row],[Discount%]]&lt;=0.1,"Medium Discount",
IF(Table2[[#This Row],[Discount%]]&lt;=0.2,"High Discount")))</f>
        <v>High Discount</v>
      </c>
      <c r="Q4231" s="9">
        <f>(Table2[Unit_Price]*Table2[Quantity])*(Table2[Discount]/100)</f>
        <v>3596</v>
      </c>
      <c r="R4231" s="10">
        <v>14384</v>
      </c>
      <c r="S4231" s="10">
        <v>2803.41</v>
      </c>
      <c r="T4231" s="4">
        <f>Table2[Profit]/Table2[Sales]</f>
        <v>0.19489780311457175</v>
      </c>
      <c r="U4231" t="s">
        <v>83</v>
      </c>
    </row>
    <row r="4232" spans="1:21" x14ac:dyDescent="0.35">
      <c r="A4232">
        <v>14515</v>
      </c>
      <c r="B4232" s="1">
        <v>45217</v>
      </c>
      <c r="C4232" s="2">
        <f>YEAR(Table2[Order Date])</f>
        <v>2023</v>
      </c>
      <c r="D4232" s="2" t="str">
        <f>TEXT(Table2[Order Date],"mmm")</f>
        <v>Oct</v>
      </c>
      <c r="E4232" t="s">
        <v>8052</v>
      </c>
      <c r="F4232" t="s">
        <v>40</v>
      </c>
      <c r="G4232" t="s">
        <v>41</v>
      </c>
      <c r="H4232" t="str">
        <f>VLOOKUP(Table2[[#This Row],[City]], Table46[], 2, FALSE)</f>
        <v>Maharashtra</v>
      </c>
      <c r="I4232" t="s">
        <v>86</v>
      </c>
      <c r="J4232" t="s">
        <v>118</v>
      </c>
      <c r="K4232" t="s">
        <v>4272</v>
      </c>
      <c r="L4232" s="2">
        <v>1</v>
      </c>
      <c r="M4232" s="11">
        <v>48140</v>
      </c>
      <c r="N4232" s="6">
        <v>10</v>
      </c>
      <c r="O4232" s="4">
        <f>Table2[[#This Row],[Discount]]/100</f>
        <v>0.1</v>
      </c>
      <c r="P4232" s="4" t="str">
        <f>IF(Table2[[#This Row],[Discount%]]=0,"No Discount",
IF(Table2[[#This Row],[Discount%]]&lt;=0.1,"Medium Discount",
IF(Table2[[#This Row],[Discount%]]&lt;=0.2,"High Discount")))</f>
        <v>Medium Discount</v>
      </c>
      <c r="Q4232" s="9">
        <f>(Table2[Unit_Price]*Table2[Quantity])*(Table2[Discount]/100)</f>
        <v>4814</v>
      </c>
      <c r="R4232" s="10">
        <v>43326</v>
      </c>
      <c r="S4232" s="10">
        <v>8066.39</v>
      </c>
      <c r="T4232" s="4">
        <f>Table2[Profit]/Table2[Sales]</f>
        <v>0.18617896874855747</v>
      </c>
      <c r="U4232" t="s">
        <v>33</v>
      </c>
    </row>
    <row r="4233" spans="1:21" x14ac:dyDescent="0.35">
      <c r="A4233">
        <v>14516</v>
      </c>
      <c r="B4233" s="1">
        <v>45446</v>
      </c>
      <c r="C4233" s="2">
        <f>YEAR(Table2[Order Date])</f>
        <v>2024</v>
      </c>
      <c r="D4233" s="2" t="str">
        <f>TEXT(Table2[Order Date],"mmm")</f>
        <v>Jun</v>
      </c>
      <c r="E4233" t="s">
        <v>8053</v>
      </c>
      <c r="F4233" t="s">
        <v>22</v>
      </c>
      <c r="G4233" t="s">
        <v>54</v>
      </c>
      <c r="H4233" t="str">
        <f>VLOOKUP(Table2[[#This Row],[City]], Table46[], 2, FALSE)</f>
        <v>Uttar Pradesh</v>
      </c>
      <c r="I4233" t="s">
        <v>30</v>
      </c>
      <c r="J4233" t="s">
        <v>322</v>
      </c>
      <c r="K4233" t="s">
        <v>4712</v>
      </c>
      <c r="L4233" s="2">
        <v>2</v>
      </c>
      <c r="M4233" s="11">
        <v>49006</v>
      </c>
      <c r="N4233" s="6">
        <v>10</v>
      </c>
      <c r="O4233" s="4">
        <f>Table2[[#This Row],[Discount]]/100</f>
        <v>0.1</v>
      </c>
      <c r="P4233" s="4" t="str">
        <f>IF(Table2[[#This Row],[Discount%]]=0,"No Discount",
IF(Table2[[#This Row],[Discount%]]&lt;=0.1,"Medium Discount",
IF(Table2[[#This Row],[Discount%]]&lt;=0.2,"High Discount")))</f>
        <v>Medium Discount</v>
      </c>
      <c r="Q4233" s="9">
        <f>(Table2[Unit_Price]*Table2[Quantity])*(Table2[Discount]/100)</f>
        <v>9801.2000000000007</v>
      </c>
      <c r="R4233" s="10">
        <v>88210.8</v>
      </c>
      <c r="S4233" s="10">
        <v>18676.64</v>
      </c>
      <c r="T4233" s="4">
        <f>Table2[Profit]/Table2[Sales]</f>
        <v>0.21172736218240848</v>
      </c>
      <c r="U4233" t="s">
        <v>20</v>
      </c>
    </row>
    <row r="4234" spans="1:21" x14ac:dyDescent="0.35">
      <c r="A4234">
        <v>14517</v>
      </c>
      <c r="B4234" s="1">
        <v>45799</v>
      </c>
      <c r="C4234" s="2">
        <f>YEAR(Table2[Order Date])</f>
        <v>2025</v>
      </c>
      <c r="D4234" s="2" t="str">
        <f>TEXT(Table2[Order Date],"mmm")</f>
        <v>May</v>
      </c>
      <c r="E4234" t="s">
        <v>8054</v>
      </c>
      <c r="F4234" t="s">
        <v>15</v>
      </c>
      <c r="G4234" t="s">
        <v>93</v>
      </c>
      <c r="H4234" t="str">
        <f>VLOOKUP(Table2[[#This Row],[City]], Table46[], 2, FALSE)</f>
        <v>Tamil Nadu</v>
      </c>
      <c r="I4234" t="s">
        <v>129</v>
      </c>
      <c r="J4234" t="s">
        <v>148</v>
      </c>
      <c r="K4234" t="s">
        <v>8055</v>
      </c>
      <c r="L4234" s="2">
        <v>4</v>
      </c>
      <c r="M4234" s="11">
        <v>75443</v>
      </c>
      <c r="N4234" s="6">
        <v>0</v>
      </c>
      <c r="O4234" s="4">
        <f>Table2[[#This Row],[Discount]]/100</f>
        <v>0</v>
      </c>
      <c r="P4234" s="4" t="str">
        <f>IF(Table2[[#This Row],[Discount%]]=0,"No Discount",
IF(Table2[[#This Row],[Discount%]]&lt;=0.1,"Medium Discount",
IF(Table2[[#This Row],[Discount%]]&lt;=0.2,"High Discount")))</f>
        <v>No Discount</v>
      </c>
      <c r="Q4234" s="9">
        <f>(Table2[Unit_Price]*Table2[Quantity])*(Table2[Discount]/100)</f>
        <v>0</v>
      </c>
      <c r="R4234" s="10">
        <v>301772</v>
      </c>
      <c r="S4234" s="10">
        <v>15437.13</v>
      </c>
      <c r="T4234" s="4">
        <f>Table2[Profit]/Table2[Sales]</f>
        <v>5.1154944792757444E-2</v>
      </c>
      <c r="U4234" t="s">
        <v>20</v>
      </c>
    </row>
    <row r="4235" spans="1:21" x14ac:dyDescent="0.35">
      <c r="A4235">
        <v>14518</v>
      </c>
      <c r="B4235" s="1">
        <v>45513</v>
      </c>
      <c r="C4235" s="2">
        <f>YEAR(Table2[Order Date])</f>
        <v>2024</v>
      </c>
      <c r="D4235" s="2" t="str">
        <f>TEXT(Table2[Order Date],"mmm")</f>
        <v>Aug</v>
      </c>
      <c r="E4235" t="s">
        <v>8056</v>
      </c>
      <c r="F4235" t="s">
        <v>40</v>
      </c>
      <c r="G4235" t="s">
        <v>62</v>
      </c>
      <c r="H4235" t="str">
        <f>VLOOKUP(Table2[[#This Row],[City]], Table46[], 2, FALSE)</f>
        <v>Goa</v>
      </c>
      <c r="I4235" t="s">
        <v>24</v>
      </c>
      <c r="J4235" t="s">
        <v>25</v>
      </c>
      <c r="K4235" t="s">
        <v>1745</v>
      </c>
      <c r="L4235" s="2">
        <v>3</v>
      </c>
      <c r="M4235" s="11">
        <v>29047</v>
      </c>
      <c r="N4235" s="6">
        <v>20</v>
      </c>
      <c r="O4235" s="4">
        <f>Table2[[#This Row],[Discount]]/100</f>
        <v>0.2</v>
      </c>
      <c r="P4235" s="4" t="str">
        <f>IF(Table2[[#This Row],[Discount%]]=0,"No Discount",
IF(Table2[[#This Row],[Discount%]]&lt;=0.1,"Medium Discount",
IF(Table2[[#This Row],[Discount%]]&lt;=0.2,"High Discount")))</f>
        <v>High Discount</v>
      </c>
      <c r="Q4235" s="9">
        <f>(Table2[Unit_Price]*Table2[Quantity])*(Table2[Discount]/100)</f>
        <v>17428.2</v>
      </c>
      <c r="R4235" s="10">
        <v>69712.800000000003</v>
      </c>
      <c r="S4235" s="10">
        <v>7430.39</v>
      </c>
      <c r="T4235" s="4">
        <f>Table2[Profit]/Table2[Sales]</f>
        <v>0.10658573461401637</v>
      </c>
      <c r="U4235" t="s">
        <v>33</v>
      </c>
    </row>
    <row r="4236" spans="1:21" x14ac:dyDescent="0.35">
      <c r="A4236">
        <v>14519</v>
      </c>
      <c r="B4236" s="1">
        <v>45764</v>
      </c>
      <c r="C4236" s="2">
        <f>YEAR(Table2[Order Date])</f>
        <v>2025</v>
      </c>
      <c r="D4236" s="2" t="str">
        <f>TEXT(Table2[Order Date],"mmm")</f>
        <v>Apr</v>
      </c>
      <c r="E4236" t="s">
        <v>8057</v>
      </c>
      <c r="F4236" t="s">
        <v>22</v>
      </c>
      <c r="G4236" t="s">
        <v>23</v>
      </c>
      <c r="H4236" t="str">
        <f>VLOOKUP(Table2[[#This Row],[City]], Table46[], 2, FALSE)</f>
        <v>Delhi</v>
      </c>
      <c r="I4236" t="s">
        <v>86</v>
      </c>
      <c r="J4236" t="s">
        <v>171</v>
      </c>
      <c r="K4236" t="s">
        <v>680</v>
      </c>
      <c r="L4236" s="2">
        <v>2</v>
      </c>
      <c r="M4236" s="11">
        <v>64325</v>
      </c>
      <c r="N4236" s="6">
        <v>10</v>
      </c>
      <c r="O4236" s="4">
        <f>Table2[[#This Row],[Discount]]/100</f>
        <v>0.1</v>
      </c>
      <c r="P4236" s="4" t="str">
        <f>IF(Table2[[#This Row],[Discount%]]=0,"No Discount",
IF(Table2[[#This Row],[Discount%]]&lt;=0.1,"Medium Discount",
IF(Table2[[#This Row],[Discount%]]&lt;=0.2,"High Discount")))</f>
        <v>Medium Discount</v>
      </c>
      <c r="Q4236" s="9">
        <f>(Table2[Unit_Price]*Table2[Quantity])*(Table2[Discount]/100)</f>
        <v>12865</v>
      </c>
      <c r="R4236" s="10">
        <v>115785</v>
      </c>
      <c r="S4236" s="10">
        <v>23937.05</v>
      </c>
      <c r="T4236" s="4">
        <f>Table2[Profit]/Table2[Sales]</f>
        <v>0.20673705574988124</v>
      </c>
      <c r="U4236" t="s">
        <v>83</v>
      </c>
    </row>
    <row r="4237" spans="1:21" x14ac:dyDescent="0.35">
      <c r="A4237">
        <v>14520</v>
      </c>
      <c r="B4237" s="1">
        <v>45931</v>
      </c>
      <c r="C4237" s="2">
        <f>YEAR(Table2[Order Date])</f>
        <v>2025</v>
      </c>
      <c r="D4237" s="2" t="str">
        <f>TEXT(Table2[Order Date],"mmm")</f>
        <v>Oct</v>
      </c>
      <c r="E4237" t="s">
        <v>8058</v>
      </c>
      <c r="F4237" t="s">
        <v>28</v>
      </c>
      <c r="G4237" t="s">
        <v>29</v>
      </c>
      <c r="H4237" t="str">
        <f>VLOOKUP(Table2[[#This Row],[City]], Table46[], 2, FALSE)</f>
        <v>Bihar</v>
      </c>
      <c r="I4237" t="s">
        <v>24</v>
      </c>
      <c r="J4237" t="s">
        <v>133</v>
      </c>
      <c r="K4237" t="s">
        <v>8059</v>
      </c>
      <c r="L4237" s="2">
        <v>1</v>
      </c>
      <c r="M4237" s="11">
        <v>29157</v>
      </c>
      <c r="N4237" s="6">
        <v>0</v>
      </c>
      <c r="O4237" s="4">
        <f>Table2[[#This Row],[Discount]]/100</f>
        <v>0</v>
      </c>
      <c r="P4237" s="4" t="str">
        <f>IF(Table2[[#This Row],[Discount%]]=0,"No Discount",
IF(Table2[[#This Row],[Discount%]]&lt;=0.1,"Medium Discount",
IF(Table2[[#This Row],[Discount%]]&lt;=0.2,"High Discount")))</f>
        <v>No Discount</v>
      </c>
      <c r="Q4237" s="9">
        <f>(Table2[Unit_Price]*Table2[Quantity])*(Table2[Discount]/100)</f>
        <v>0</v>
      </c>
      <c r="R4237" s="10">
        <v>29157</v>
      </c>
      <c r="S4237" s="10">
        <v>1887.58</v>
      </c>
      <c r="T4237" s="4">
        <f>Table2[Profit]/Table2[Sales]</f>
        <v>6.4738484754947354E-2</v>
      </c>
      <c r="U4237" t="s">
        <v>38</v>
      </c>
    </row>
    <row r="4238" spans="1:21" x14ac:dyDescent="0.35">
      <c r="A4238">
        <v>14521</v>
      </c>
      <c r="B4238" s="1">
        <v>45504</v>
      </c>
      <c r="C4238" s="2">
        <f>YEAR(Table2[Order Date])</f>
        <v>2024</v>
      </c>
      <c r="D4238" s="2" t="str">
        <f>TEXT(Table2[Order Date],"mmm")</f>
        <v>Jul</v>
      </c>
      <c r="E4238" t="s">
        <v>8060</v>
      </c>
      <c r="F4238" t="s">
        <v>28</v>
      </c>
      <c r="G4238" t="s">
        <v>85</v>
      </c>
      <c r="H4238" t="str">
        <f>VLOOKUP(Table2[[#This Row],[City]], Table46[], 2, FALSE)</f>
        <v>Odisha</v>
      </c>
      <c r="I4238" t="s">
        <v>46</v>
      </c>
      <c r="J4238" t="s">
        <v>126</v>
      </c>
      <c r="K4238" t="s">
        <v>8061</v>
      </c>
      <c r="L4238" s="2">
        <v>1</v>
      </c>
      <c r="M4238" s="11">
        <v>7259</v>
      </c>
      <c r="N4238" s="6">
        <v>0</v>
      </c>
      <c r="O4238" s="4">
        <f>Table2[[#This Row],[Discount]]/100</f>
        <v>0</v>
      </c>
      <c r="P4238" s="4" t="str">
        <f>IF(Table2[[#This Row],[Discount%]]=0,"No Discount",
IF(Table2[[#This Row],[Discount%]]&lt;=0.1,"Medium Discount",
IF(Table2[[#This Row],[Discount%]]&lt;=0.2,"High Discount")))</f>
        <v>No Discount</v>
      </c>
      <c r="Q4238" s="9">
        <f>(Table2[Unit_Price]*Table2[Quantity])*(Table2[Discount]/100)</f>
        <v>0</v>
      </c>
      <c r="R4238" s="10">
        <v>7259</v>
      </c>
      <c r="S4238" s="10">
        <v>925.64</v>
      </c>
      <c r="T4238" s="4">
        <f>Table2[Profit]/Table2[Sales]</f>
        <v>0.12751618680258989</v>
      </c>
      <c r="U4238" t="s">
        <v>20</v>
      </c>
    </row>
    <row r="4239" spans="1:21" x14ac:dyDescent="0.35">
      <c r="A4239">
        <v>14522</v>
      </c>
      <c r="B4239" s="1">
        <v>45419</v>
      </c>
      <c r="C4239" s="2">
        <f>YEAR(Table2[Order Date])</f>
        <v>2024</v>
      </c>
      <c r="D4239" s="2" t="str">
        <f>TEXT(Table2[Order Date],"mmm")</f>
        <v>May</v>
      </c>
      <c r="E4239" t="s">
        <v>8062</v>
      </c>
      <c r="F4239" t="s">
        <v>40</v>
      </c>
      <c r="G4239" t="s">
        <v>103</v>
      </c>
      <c r="H4239" t="str">
        <f>VLOOKUP(Table2[[#This Row],[City]], Table46[], 2, FALSE)</f>
        <v>Gujarat</v>
      </c>
      <c r="I4239" t="s">
        <v>30</v>
      </c>
      <c r="J4239" t="s">
        <v>65</v>
      </c>
      <c r="K4239" t="s">
        <v>5748</v>
      </c>
      <c r="L4239" s="2">
        <v>4</v>
      </c>
      <c r="M4239" s="11">
        <v>12982</v>
      </c>
      <c r="N4239" s="6">
        <v>20</v>
      </c>
      <c r="O4239" s="4">
        <f>Table2[[#This Row],[Discount]]/100</f>
        <v>0.2</v>
      </c>
      <c r="P4239" s="4" t="str">
        <f>IF(Table2[[#This Row],[Discount%]]=0,"No Discount",
IF(Table2[[#This Row],[Discount%]]&lt;=0.1,"Medium Discount",
IF(Table2[[#This Row],[Discount%]]&lt;=0.2,"High Discount")))</f>
        <v>High Discount</v>
      </c>
      <c r="Q4239" s="9">
        <f>(Table2[Unit_Price]*Table2[Quantity])*(Table2[Discount]/100)</f>
        <v>10385.6</v>
      </c>
      <c r="R4239" s="10">
        <v>41542.400000000001</v>
      </c>
      <c r="S4239" s="10">
        <v>9694.35</v>
      </c>
      <c r="T4239" s="4">
        <f>Table2[Profit]/Table2[Sales]</f>
        <v>0.23336037397935602</v>
      </c>
      <c r="U4239" t="s">
        <v>20</v>
      </c>
    </row>
    <row r="4240" spans="1:21" x14ac:dyDescent="0.35">
      <c r="A4240">
        <v>14523</v>
      </c>
      <c r="B4240" s="1">
        <v>45746</v>
      </c>
      <c r="C4240" s="2">
        <f>YEAR(Table2[Order Date])</f>
        <v>2025</v>
      </c>
      <c r="D4240" s="2" t="str">
        <f>TEXT(Table2[Order Date],"mmm")</f>
        <v>Mar</v>
      </c>
      <c r="E4240" t="s">
        <v>8063</v>
      </c>
      <c r="F4240" t="s">
        <v>15</v>
      </c>
      <c r="G4240" t="s">
        <v>16</v>
      </c>
      <c r="H4240" t="str">
        <f>VLOOKUP(Table2[[#This Row],[City]], Table46[], 2, FALSE)</f>
        <v>Karnataka</v>
      </c>
      <c r="I4240" t="s">
        <v>129</v>
      </c>
      <c r="J4240" t="s">
        <v>168</v>
      </c>
      <c r="K4240" t="s">
        <v>2941</v>
      </c>
      <c r="L4240" s="2">
        <v>1</v>
      </c>
      <c r="M4240" s="11">
        <v>67075</v>
      </c>
      <c r="N4240" s="6">
        <v>0</v>
      </c>
      <c r="O4240" s="4">
        <f>Table2[[#This Row],[Discount]]/100</f>
        <v>0</v>
      </c>
      <c r="P4240" s="4" t="str">
        <f>IF(Table2[[#This Row],[Discount%]]=0,"No Discount",
IF(Table2[[#This Row],[Discount%]]&lt;=0.1,"Medium Discount",
IF(Table2[[#This Row],[Discount%]]&lt;=0.2,"High Discount")))</f>
        <v>No Discount</v>
      </c>
      <c r="Q4240" s="9">
        <f>(Table2[Unit_Price]*Table2[Quantity])*(Table2[Discount]/100)</f>
        <v>0</v>
      </c>
      <c r="R4240" s="10">
        <v>67075</v>
      </c>
      <c r="S4240" s="10">
        <v>4915.7</v>
      </c>
      <c r="T4240" s="4">
        <f>Table2[Profit]/Table2[Sales]</f>
        <v>7.3286619455833021E-2</v>
      </c>
      <c r="U4240" t="s">
        <v>72</v>
      </c>
    </row>
    <row r="4241" spans="1:21" x14ac:dyDescent="0.35">
      <c r="A4241">
        <v>14524</v>
      </c>
      <c r="B4241" s="1">
        <v>45337</v>
      </c>
      <c r="C4241" s="2">
        <f>YEAR(Table2[Order Date])</f>
        <v>2024</v>
      </c>
      <c r="D4241" s="2" t="str">
        <f>TEXT(Table2[Order Date],"mmm")</f>
        <v>Feb</v>
      </c>
      <c r="E4241" t="s">
        <v>8064</v>
      </c>
      <c r="F4241" t="s">
        <v>40</v>
      </c>
      <c r="G4241" t="s">
        <v>103</v>
      </c>
      <c r="H4241" t="str">
        <f>VLOOKUP(Table2[[#This Row],[City]], Table46[], 2, FALSE)</f>
        <v>Gujarat</v>
      </c>
      <c r="I4241" t="s">
        <v>17</v>
      </c>
      <c r="J4241" t="s">
        <v>111</v>
      </c>
      <c r="K4241" t="s">
        <v>8065</v>
      </c>
      <c r="L4241" s="2">
        <v>4</v>
      </c>
      <c r="M4241" s="11">
        <v>14927</v>
      </c>
      <c r="N4241" s="6">
        <v>15</v>
      </c>
      <c r="O4241" s="4">
        <f>Table2[[#This Row],[Discount]]/100</f>
        <v>0.15</v>
      </c>
      <c r="P4241" s="4" t="str">
        <f>IF(Table2[[#This Row],[Discount%]]=0,"No Discount",
IF(Table2[[#This Row],[Discount%]]&lt;=0.1,"Medium Discount",
IF(Table2[[#This Row],[Discount%]]&lt;=0.2,"High Discount")))</f>
        <v>High Discount</v>
      </c>
      <c r="Q4241" s="9">
        <f>(Table2[Unit_Price]*Table2[Quantity])*(Table2[Discount]/100)</f>
        <v>8956.1999999999989</v>
      </c>
      <c r="R4241" s="10">
        <v>50751.8</v>
      </c>
      <c r="S4241" s="10">
        <v>4972.28</v>
      </c>
      <c r="T4241" s="4">
        <f>Table2[Profit]/Table2[Sales]</f>
        <v>9.7972485704940507E-2</v>
      </c>
      <c r="U4241" t="s">
        <v>20</v>
      </c>
    </row>
    <row r="4242" spans="1:21" x14ac:dyDescent="0.35">
      <c r="A4242">
        <v>14525</v>
      </c>
      <c r="B4242" s="1">
        <v>45907</v>
      </c>
      <c r="C4242" s="2">
        <f>YEAR(Table2[Order Date])</f>
        <v>2025</v>
      </c>
      <c r="D4242" s="2" t="str">
        <f>TEXT(Table2[Order Date],"mmm")</f>
        <v>Sep</v>
      </c>
      <c r="E4242" t="s">
        <v>8066</v>
      </c>
      <c r="F4242" t="s">
        <v>15</v>
      </c>
      <c r="G4242" t="s">
        <v>68</v>
      </c>
      <c r="H4242" t="str">
        <f>VLOOKUP(Table2[[#This Row],[City]], Table46[], 2, FALSE)</f>
        <v>Telangana</v>
      </c>
      <c r="I4242" t="s">
        <v>30</v>
      </c>
      <c r="J4242" t="s">
        <v>322</v>
      </c>
      <c r="K4242" t="s">
        <v>2093</v>
      </c>
      <c r="L4242" s="2">
        <v>3</v>
      </c>
      <c r="M4242" s="11">
        <v>24052</v>
      </c>
      <c r="N4242" s="6">
        <v>0</v>
      </c>
      <c r="O4242" s="4">
        <f>Table2[[#This Row],[Discount]]/100</f>
        <v>0</v>
      </c>
      <c r="P4242" s="4" t="str">
        <f>IF(Table2[[#This Row],[Discount%]]=0,"No Discount",
IF(Table2[[#This Row],[Discount%]]&lt;=0.1,"Medium Discount",
IF(Table2[[#This Row],[Discount%]]&lt;=0.2,"High Discount")))</f>
        <v>No Discount</v>
      </c>
      <c r="Q4242" s="9">
        <f>(Table2[Unit_Price]*Table2[Quantity])*(Table2[Discount]/100)</f>
        <v>0</v>
      </c>
      <c r="R4242" s="10">
        <v>72156</v>
      </c>
      <c r="S4242" s="10">
        <v>8623.32</v>
      </c>
      <c r="T4242" s="4">
        <f>Table2[Profit]/Table2[Sales]</f>
        <v>0.11950939630799932</v>
      </c>
      <c r="U4242" t="s">
        <v>72</v>
      </c>
    </row>
    <row r="4243" spans="1:21" x14ac:dyDescent="0.35">
      <c r="A4243">
        <v>14526</v>
      </c>
      <c r="B4243" s="1">
        <v>45758</v>
      </c>
      <c r="C4243" s="2">
        <f>YEAR(Table2[Order Date])</f>
        <v>2025</v>
      </c>
      <c r="D4243" s="2" t="str">
        <f>TEXT(Table2[Order Date],"mmm")</f>
        <v>Apr</v>
      </c>
      <c r="E4243" t="s">
        <v>8067</v>
      </c>
      <c r="F4243" t="s">
        <v>28</v>
      </c>
      <c r="G4243" t="s">
        <v>144</v>
      </c>
      <c r="H4243" t="str">
        <f>VLOOKUP(Table2[[#This Row],[City]], Table46[], 2, FALSE)</f>
        <v>Assam</v>
      </c>
      <c r="I4243" t="s">
        <v>24</v>
      </c>
      <c r="J4243" t="s">
        <v>25</v>
      </c>
      <c r="K4243" t="s">
        <v>8068</v>
      </c>
      <c r="L4243" s="2">
        <v>3</v>
      </c>
      <c r="M4243" s="11">
        <v>14592</v>
      </c>
      <c r="N4243" s="6">
        <v>20</v>
      </c>
      <c r="O4243" s="4">
        <f>Table2[[#This Row],[Discount]]/100</f>
        <v>0.2</v>
      </c>
      <c r="P4243" s="4" t="str">
        <f>IF(Table2[[#This Row],[Discount%]]=0,"No Discount",
IF(Table2[[#This Row],[Discount%]]&lt;=0.1,"Medium Discount",
IF(Table2[[#This Row],[Discount%]]&lt;=0.2,"High Discount")))</f>
        <v>High Discount</v>
      </c>
      <c r="Q4243" s="9">
        <f>(Table2[Unit_Price]*Table2[Quantity])*(Table2[Discount]/100)</f>
        <v>8755.2000000000007</v>
      </c>
      <c r="R4243" s="10">
        <v>35020.800000000003</v>
      </c>
      <c r="S4243" s="10">
        <v>6311.7</v>
      </c>
      <c r="T4243" s="4">
        <f>Table2[Profit]/Table2[Sales]</f>
        <v>0.18022717927631576</v>
      </c>
      <c r="U4243" t="s">
        <v>72</v>
      </c>
    </row>
    <row r="4244" spans="1:21" x14ac:dyDescent="0.35">
      <c r="A4244">
        <v>14527</v>
      </c>
      <c r="B4244" s="1">
        <v>45312</v>
      </c>
      <c r="C4244" s="2">
        <f>YEAR(Table2[Order Date])</f>
        <v>2024</v>
      </c>
      <c r="D4244" s="2" t="str">
        <f>TEXT(Table2[Order Date],"mmm")</f>
        <v>Jan</v>
      </c>
      <c r="E4244" t="s">
        <v>8069</v>
      </c>
      <c r="F4244" t="s">
        <v>40</v>
      </c>
      <c r="G4244" t="s">
        <v>103</v>
      </c>
      <c r="H4244" t="str">
        <f>VLOOKUP(Table2[[#This Row],[City]], Table46[], 2, FALSE)</f>
        <v>Gujarat</v>
      </c>
      <c r="I4244" t="s">
        <v>129</v>
      </c>
      <c r="J4244" t="s">
        <v>168</v>
      </c>
      <c r="K4244" t="s">
        <v>1840</v>
      </c>
      <c r="L4244" s="2">
        <v>2</v>
      </c>
      <c r="M4244" s="11">
        <v>21798</v>
      </c>
      <c r="N4244" s="6">
        <v>20</v>
      </c>
      <c r="O4244" s="4">
        <f>Table2[[#This Row],[Discount]]/100</f>
        <v>0.2</v>
      </c>
      <c r="P4244" s="4" t="str">
        <f>IF(Table2[[#This Row],[Discount%]]=0,"No Discount",
IF(Table2[[#This Row],[Discount%]]&lt;=0.1,"Medium Discount",
IF(Table2[[#This Row],[Discount%]]&lt;=0.2,"High Discount")))</f>
        <v>High Discount</v>
      </c>
      <c r="Q4244" s="9">
        <f>(Table2[Unit_Price]*Table2[Quantity])*(Table2[Discount]/100)</f>
        <v>8719.2000000000007</v>
      </c>
      <c r="R4244" s="10">
        <v>34876.800000000003</v>
      </c>
      <c r="S4244" s="10">
        <v>2317.16</v>
      </c>
      <c r="T4244" s="4">
        <f>Table2[Profit]/Table2[Sales]</f>
        <v>6.6438434718781525E-2</v>
      </c>
      <c r="U4244" t="s">
        <v>83</v>
      </c>
    </row>
    <row r="4245" spans="1:21" x14ac:dyDescent="0.35">
      <c r="A4245">
        <v>14528</v>
      </c>
      <c r="B4245" s="1">
        <v>45344</v>
      </c>
      <c r="C4245" s="2">
        <f>YEAR(Table2[Order Date])</f>
        <v>2024</v>
      </c>
      <c r="D4245" s="2" t="str">
        <f>TEXT(Table2[Order Date],"mmm")</f>
        <v>Feb</v>
      </c>
      <c r="E4245" t="s">
        <v>8070</v>
      </c>
      <c r="F4245" t="s">
        <v>28</v>
      </c>
      <c r="G4245" t="s">
        <v>114</v>
      </c>
      <c r="H4245" t="str">
        <f>VLOOKUP(Table2[[#This Row],[City]], Table46[], 2, FALSE)</f>
        <v>Jharkhand</v>
      </c>
      <c r="I4245" t="s">
        <v>17</v>
      </c>
      <c r="J4245" t="s">
        <v>100</v>
      </c>
      <c r="K4245" t="s">
        <v>1571</v>
      </c>
      <c r="L4245" s="2">
        <v>2</v>
      </c>
      <c r="M4245" s="11">
        <v>24487</v>
      </c>
      <c r="N4245" s="6">
        <v>10</v>
      </c>
      <c r="O4245" s="4">
        <f>Table2[[#This Row],[Discount]]/100</f>
        <v>0.1</v>
      </c>
      <c r="P4245" s="4" t="str">
        <f>IF(Table2[[#This Row],[Discount%]]=0,"No Discount",
IF(Table2[[#This Row],[Discount%]]&lt;=0.1,"Medium Discount",
IF(Table2[[#This Row],[Discount%]]&lt;=0.2,"High Discount")))</f>
        <v>Medium Discount</v>
      </c>
      <c r="Q4245" s="9">
        <f>(Table2[Unit_Price]*Table2[Quantity])*(Table2[Discount]/100)</f>
        <v>4897.4000000000005</v>
      </c>
      <c r="R4245" s="10">
        <v>44076.6</v>
      </c>
      <c r="S4245" s="10">
        <v>5989.51</v>
      </c>
      <c r="T4245" s="4">
        <f>Table2[Profit]/Table2[Sales]</f>
        <v>0.13588865747358009</v>
      </c>
      <c r="U4245" t="s">
        <v>20</v>
      </c>
    </row>
    <row r="4246" spans="1:21" x14ac:dyDescent="0.35">
      <c r="A4246">
        <v>14529</v>
      </c>
      <c r="B4246" s="1">
        <v>45755</v>
      </c>
      <c r="C4246" s="2">
        <f>YEAR(Table2[Order Date])</f>
        <v>2025</v>
      </c>
      <c r="D4246" s="2" t="str">
        <f>TEXT(Table2[Order Date],"mmm")</f>
        <v>Apr</v>
      </c>
      <c r="E4246" t="s">
        <v>8071</v>
      </c>
      <c r="F4246" t="s">
        <v>22</v>
      </c>
      <c r="G4246" t="s">
        <v>54</v>
      </c>
      <c r="H4246" t="str">
        <f>VLOOKUP(Table2[[#This Row],[City]], Table46[], 2, FALSE)</f>
        <v>Uttar Pradesh</v>
      </c>
      <c r="I4246" t="s">
        <v>129</v>
      </c>
      <c r="J4246" t="s">
        <v>148</v>
      </c>
      <c r="K4246" t="s">
        <v>8072</v>
      </c>
      <c r="L4246" s="2">
        <v>4</v>
      </c>
      <c r="M4246" s="11">
        <v>30628</v>
      </c>
      <c r="N4246" s="6">
        <v>20</v>
      </c>
      <c r="O4246" s="4">
        <f>Table2[[#This Row],[Discount]]/100</f>
        <v>0.2</v>
      </c>
      <c r="P4246" s="4" t="str">
        <f>IF(Table2[[#This Row],[Discount%]]=0,"No Discount",
IF(Table2[[#This Row],[Discount%]]&lt;=0.1,"Medium Discount",
IF(Table2[[#This Row],[Discount%]]&lt;=0.2,"High Discount")))</f>
        <v>High Discount</v>
      </c>
      <c r="Q4246" s="9">
        <f>(Table2[Unit_Price]*Table2[Quantity])*(Table2[Discount]/100)</f>
        <v>24502.400000000001</v>
      </c>
      <c r="R4246" s="10">
        <v>98009.600000000006</v>
      </c>
      <c r="S4246" s="10">
        <v>15014.9</v>
      </c>
      <c r="T4246" s="4">
        <f>Table2[Profit]/Table2[Sales]</f>
        <v>0.15319825812981583</v>
      </c>
      <c r="U4246" t="s">
        <v>72</v>
      </c>
    </row>
    <row r="4247" spans="1:21" x14ac:dyDescent="0.35">
      <c r="A4247">
        <v>14530</v>
      </c>
      <c r="B4247" s="1">
        <v>45727</v>
      </c>
      <c r="C4247" s="2">
        <f>YEAR(Table2[Order Date])</f>
        <v>2025</v>
      </c>
      <c r="D4247" s="2" t="str">
        <f>TEXT(Table2[Order Date],"mmm")</f>
        <v>Mar</v>
      </c>
      <c r="E4247" t="s">
        <v>8073</v>
      </c>
      <c r="F4247" t="s">
        <v>40</v>
      </c>
      <c r="G4247" t="s">
        <v>103</v>
      </c>
      <c r="H4247" t="str">
        <f>VLOOKUP(Table2[[#This Row],[City]], Table46[], 2, FALSE)</f>
        <v>Gujarat</v>
      </c>
      <c r="I4247" t="s">
        <v>129</v>
      </c>
      <c r="J4247" t="s">
        <v>159</v>
      </c>
      <c r="K4247" t="s">
        <v>4512</v>
      </c>
      <c r="L4247" s="2">
        <v>4</v>
      </c>
      <c r="M4247" s="11">
        <v>65659</v>
      </c>
      <c r="N4247" s="6">
        <v>0</v>
      </c>
      <c r="O4247" s="4">
        <f>Table2[[#This Row],[Discount]]/100</f>
        <v>0</v>
      </c>
      <c r="P4247" s="4" t="str">
        <f>IF(Table2[[#This Row],[Discount%]]=0,"No Discount",
IF(Table2[[#This Row],[Discount%]]&lt;=0.1,"Medium Discount",
IF(Table2[[#This Row],[Discount%]]&lt;=0.2,"High Discount")))</f>
        <v>No Discount</v>
      </c>
      <c r="Q4247" s="9">
        <f>(Table2[Unit_Price]*Table2[Quantity])*(Table2[Discount]/100)</f>
        <v>0</v>
      </c>
      <c r="R4247" s="10">
        <v>262636</v>
      </c>
      <c r="S4247" s="10">
        <v>33936.980000000003</v>
      </c>
      <c r="T4247" s="4">
        <f>Table2[Profit]/Table2[Sales]</f>
        <v>0.12921678673144582</v>
      </c>
      <c r="U4247" t="s">
        <v>33</v>
      </c>
    </row>
    <row r="4248" spans="1:21" x14ac:dyDescent="0.35">
      <c r="A4248">
        <v>14531</v>
      </c>
      <c r="B4248" s="1">
        <v>45273</v>
      </c>
      <c r="C4248" s="2">
        <f>YEAR(Table2[Order Date])</f>
        <v>2023</v>
      </c>
      <c r="D4248" s="2" t="str">
        <f>TEXT(Table2[Order Date],"mmm")</f>
        <v>Dec</v>
      </c>
      <c r="E4248" t="s">
        <v>8074</v>
      </c>
      <c r="F4248" t="s">
        <v>28</v>
      </c>
      <c r="G4248" t="s">
        <v>114</v>
      </c>
      <c r="H4248" t="str">
        <f>VLOOKUP(Table2[[#This Row],[City]], Table46[], 2, FALSE)</f>
        <v>Jharkhand</v>
      </c>
      <c r="I4248" t="s">
        <v>42</v>
      </c>
      <c r="J4248" t="s">
        <v>188</v>
      </c>
      <c r="K4248" t="s">
        <v>1753</v>
      </c>
      <c r="L4248" s="2">
        <v>5</v>
      </c>
      <c r="M4248" s="11">
        <v>34009</v>
      </c>
      <c r="N4248" s="6">
        <v>5</v>
      </c>
      <c r="O4248" s="4">
        <f>Table2[[#This Row],[Discount]]/100</f>
        <v>0.05</v>
      </c>
      <c r="P4248" s="4" t="str">
        <f>IF(Table2[[#This Row],[Discount%]]=0,"No Discount",
IF(Table2[[#This Row],[Discount%]]&lt;=0.1,"Medium Discount",
IF(Table2[[#This Row],[Discount%]]&lt;=0.2,"High Discount")))</f>
        <v>Medium Discount</v>
      </c>
      <c r="Q4248" s="9">
        <f>(Table2[Unit_Price]*Table2[Quantity])*(Table2[Discount]/100)</f>
        <v>8502.25</v>
      </c>
      <c r="R4248" s="10">
        <v>161542.75</v>
      </c>
      <c r="S4248" s="10">
        <v>31954.32</v>
      </c>
      <c r="T4248" s="4">
        <f>Table2[Profit]/Table2[Sales]</f>
        <v>0.19780720583251182</v>
      </c>
      <c r="U4248" t="s">
        <v>20</v>
      </c>
    </row>
    <row r="4249" spans="1:21" x14ac:dyDescent="0.35">
      <c r="A4249">
        <v>14533</v>
      </c>
      <c r="B4249" s="1">
        <v>45765</v>
      </c>
      <c r="C4249" s="2">
        <f>YEAR(Table2[Order Date])</f>
        <v>2025</v>
      </c>
      <c r="D4249" s="2" t="str">
        <f>TEXT(Table2[Order Date],"mmm")</f>
        <v>Apr</v>
      </c>
      <c r="E4249" t="s">
        <v>8076</v>
      </c>
      <c r="F4249" t="s">
        <v>28</v>
      </c>
      <c r="G4249" t="s">
        <v>114</v>
      </c>
      <c r="H4249" t="str">
        <f>VLOOKUP(Table2[[#This Row],[City]], Table46[], 2, FALSE)</f>
        <v>Jharkhand</v>
      </c>
      <c r="I4249" t="s">
        <v>46</v>
      </c>
      <c r="J4249" t="s">
        <v>201</v>
      </c>
      <c r="K4249" t="s">
        <v>8077</v>
      </c>
      <c r="L4249" s="2">
        <v>5</v>
      </c>
      <c r="M4249" s="11">
        <v>52297</v>
      </c>
      <c r="N4249" s="6">
        <v>5</v>
      </c>
      <c r="O4249" s="4">
        <f>Table2[[#This Row],[Discount]]/100</f>
        <v>0.05</v>
      </c>
      <c r="P4249" s="4" t="str">
        <f>IF(Table2[[#This Row],[Discount%]]=0,"No Discount",
IF(Table2[[#This Row],[Discount%]]&lt;=0.1,"Medium Discount",
IF(Table2[[#This Row],[Discount%]]&lt;=0.2,"High Discount")))</f>
        <v>Medium Discount</v>
      </c>
      <c r="Q4249" s="9">
        <f>(Table2[Unit_Price]*Table2[Quantity])*(Table2[Discount]/100)</f>
        <v>13074.25</v>
      </c>
      <c r="R4249" s="10">
        <v>248410.75</v>
      </c>
      <c r="S4249" s="10">
        <v>59977.87</v>
      </c>
      <c r="T4249" s="4">
        <f>Table2[Profit]/Table2[Sales]</f>
        <v>0.24144635447540014</v>
      </c>
      <c r="U4249" t="s">
        <v>72</v>
      </c>
    </row>
    <row r="4250" spans="1:21" x14ac:dyDescent="0.35">
      <c r="A4250">
        <v>14534</v>
      </c>
      <c r="B4250" s="1">
        <v>45683</v>
      </c>
      <c r="C4250" s="2">
        <f>YEAR(Table2[Order Date])</f>
        <v>2025</v>
      </c>
      <c r="D4250" s="2" t="str">
        <f>TEXT(Table2[Order Date],"mmm")</f>
        <v>Jan</v>
      </c>
      <c r="E4250" t="s">
        <v>8078</v>
      </c>
      <c r="F4250" t="s">
        <v>22</v>
      </c>
      <c r="G4250" t="s">
        <v>58</v>
      </c>
      <c r="H4250" t="str">
        <f>VLOOKUP(Table2[[#This Row],[City]], Table46[], 2, FALSE)</f>
        <v>Rajashtan</v>
      </c>
      <c r="I4250" t="s">
        <v>42</v>
      </c>
      <c r="J4250" t="s">
        <v>51</v>
      </c>
      <c r="K4250" t="s">
        <v>8079</v>
      </c>
      <c r="L4250" s="2">
        <v>3</v>
      </c>
      <c r="M4250" s="11">
        <v>8589</v>
      </c>
      <c r="N4250" s="6">
        <v>20</v>
      </c>
      <c r="O4250" s="4">
        <f>Table2[[#This Row],[Discount]]/100</f>
        <v>0.2</v>
      </c>
      <c r="P4250" s="4" t="str">
        <f>IF(Table2[[#This Row],[Discount%]]=0,"No Discount",
IF(Table2[[#This Row],[Discount%]]&lt;=0.1,"Medium Discount",
IF(Table2[[#This Row],[Discount%]]&lt;=0.2,"High Discount")))</f>
        <v>High Discount</v>
      </c>
      <c r="Q4250" s="9">
        <f>(Table2[Unit_Price]*Table2[Quantity])*(Table2[Discount]/100)</f>
        <v>5153.4000000000005</v>
      </c>
      <c r="R4250" s="10">
        <v>20613.599999999999</v>
      </c>
      <c r="S4250" s="10">
        <v>2863.97</v>
      </c>
      <c r="T4250" s="4">
        <f>Table2[Profit]/Table2[Sales]</f>
        <v>0.13893594520122637</v>
      </c>
      <c r="U4250" t="s">
        <v>83</v>
      </c>
    </row>
    <row r="4251" spans="1:21" x14ac:dyDescent="0.35">
      <c r="A4251">
        <v>14535</v>
      </c>
      <c r="B4251" s="1">
        <v>45562</v>
      </c>
      <c r="C4251" s="2">
        <f>YEAR(Table2[Order Date])</f>
        <v>2024</v>
      </c>
      <c r="D4251" s="2" t="str">
        <f>TEXT(Table2[Order Date],"mmm")</f>
        <v>Sep</v>
      </c>
      <c r="E4251" t="s">
        <v>8080</v>
      </c>
      <c r="F4251" t="s">
        <v>28</v>
      </c>
      <c r="G4251" t="s">
        <v>85</v>
      </c>
      <c r="H4251" t="str">
        <f>VLOOKUP(Table2[[#This Row],[City]], Table46[], 2, FALSE)</f>
        <v>Odisha</v>
      </c>
      <c r="I4251" t="s">
        <v>42</v>
      </c>
      <c r="J4251" t="s">
        <v>79</v>
      </c>
      <c r="K4251" t="s">
        <v>8081</v>
      </c>
      <c r="L4251" s="2">
        <v>1</v>
      </c>
      <c r="M4251" s="11">
        <v>4555</v>
      </c>
      <c r="N4251" s="6">
        <v>0</v>
      </c>
      <c r="O4251" s="4">
        <f>Table2[[#This Row],[Discount]]/100</f>
        <v>0</v>
      </c>
      <c r="P4251" s="4" t="str">
        <f>IF(Table2[[#This Row],[Discount%]]=0,"No Discount",
IF(Table2[[#This Row],[Discount%]]&lt;=0.1,"Medium Discount",
IF(Table2[[#This Row],[Discount%]]&lt;=0.2,"High Discount")))</f>
        <v>No Discount</v>
      </c>
      <c r="Q4251" s="9">
        <f>(Table2[Unit_Price]*Table2[Quantity])*(Table2[Discount]/100)</f>
        <v>0</v>
      </c>
      <c r="R4251" s="10">
        <v>4555</v>
      </c>
      <c r="S4251" s="10">
        <v>459.14</v>
      </c>
      <c r="T4251" s="4">
        <f>Table2[Profit]/Table2[Sales]</f>
        <v>0.10079912184412733</v>
      </c>
      <c r="U4251" t="s">
        <v>20</v>
      </c>
    </row>
    <row r="4252" spans="1:21" x14ac:dyDescent="0.35">
      <c r="A4252">
        <v>14536</v>
      </c>
      <c r="B4252" s="1">
        <v>45485</v>
      </c>
      <c r="C4252" s="2">
        <f>YEAR(Table2[Order Date])</f>
        <v>2024</v>
      </c>
      <c r="D4252" s="2" t="str">
        <f>TEXT(Table2[Order Date],"mmm")</f>
        <v>Jul</v>
      </c>
      <c r="E4252" t="s">
        <v>8082</v>
      </c>
      <c r="F4252" t="s">
        <v>28</v>
      </c>
      <c r="G4252" t="s">
        <v>114</v>
      </c>
      <c r="H4252" t="str">
        <f>VLOOKUP(Table2[[#This Row],[City]], Table46[], 2, FALSE)</f>
        <v>Jharkhand</v>
      </c>
      <c r="I4252" t="s">
        <v>75</v>
      </c>
      <c r="J4252" t="s">
        <v>307</v>
      </c>
      <c r="K4252" t="s">
        <v>8083</v>
      </c>
      <c r="L4252" s="2">
        <v>1</v>
      </c>
      <c r="M4252" s="11">
        <v>49163</v>
      </c>
      <c r="N4252" s="6">
        <v>20</v>
      </c>
      <c r="O4252" s="4">
        <f>Table2[[#This Row],[Discount]]/100</f>
        <v>0.2</v>
      </c>
      <c r="P4252" s="4" t="str">
        <f>IF(Table2[[#This Row],[Discount%]]=0,"No Discount",
IF(Table2[[#This Row],[Discount%]]&lt;=0.1,"Medium Discount",
IF(Table2[[#This Row],[Discount%]]&lt;=0.2,"High Discount")))</f>
        <v>High Discount</v>
      </c>
      <c r="Q4252" s="9">
        <f>(Table2[Unit_Price]*Table2[Quantity])*(Table2[Discount]/100)</f>
        <v>9832.6</v>
      </c>
      <c r="R4252" s="10">
        <v>39330.400000000001</v>
      </c>
      <c r="S4252" s="10">
        <v>9394.41</v>
      </c>
      <c r="T4252" s="4">
        <f>Table2[Profit]/Table2[Sales]</f>
        <v>0.23885874539796187</v>
      </c>
      <c r="U4252" t="s">
        <v>83</v>
      </c>
    </row>
    <row r="4253" spans="1:21" x14ac:dyDescent="0.35">
      <c r="A4253">
        <v>14537</v>
      </c>
      <c r="B4253" s="1">
        <v>45269</v>
      </c>
      <c r="C4253" s="2">
        <f>YEAR(Table2[Order Date])</f>
        <v>2023</v>
      </c>
      <c r="D4253" s="2" t="str">
        <f>TEXT(Table2[Order Date],"mmm")</f>
        <v>Dec</v>
      </c>
      <c r="E4253" t="s">
        <v>8084</v>
      </c>
      <c r="F4253" t="s">
        <v>28</v>
      </c>
      <c r="G4253" t="s">
        <v>144</v>
      </c>
      <c r="H4253" t="str">
        <f>VLOOKUP(Table2[[#This Row],[City]], Table46[], 2, FALSE)</f>
        <v>Assam</v>
      </c>
      <c r="I4253" t="s">
        <v>86</v>
      </c>
      <c r="J4253" t="s">
        <v>90</v>
      </c>
      <c r="K4253" t="s">
        <v>8085</v>
      </c>
      <c r="L4253" s="2">
        <v>4</v>
      </c>
      <c r="M4253" s="11">
        <v>4780</v>
      </c>
      <c r="N4253" s="6">
        <v>15</v>
      </c>
      <c r="O4253" s="4">
        <f>Table2[[#This Row],[Discount]]/100</f>
        <v>0.15</v>
      </c>
      <c r="P4253" s="4" t="str">
        <f>IF(Table2[[#This Row],[Discount%]]=0,"No Discount",
IF(Table2[[#This Row],[Discount%]]&lt;=0.1,"Medium Discount",
IF(Table2[[#This Row],[Discount%]]&lt;=0.2,"High Discount")))</f>
        <v>High Discount</v>
      </c>
      <c r="Q4253" s="9">
        <f>(Table2[Unit_Price]*Table2[Quantity])*(Table2[Discount]/100)</f>
        <v>2868</v>
      </c>
      <c r="R4253" s="10">
        <v>16252</v>
      </c>
      <c r="S4253" s="10">
        <v>3580.22</v>
      </c>
      <c r="T4253" s="4">
        <f>Table2[Profit]/Table2[Sales]</f>
        <v>0.22029411764705881</v>
      </c>
      <c r="U4253" t="s">
        <v>38</v>
      </c>
    </row>
    <row r="4254" spans="1:21" x14ac:dyDescent="0.35">
      <c r="A4254">
        <v>14538</v>
      </c>
      <c r="B4254" s="1">
        <v>45742</v>
      </c>
      <c r="C4254" s="2">
        <f>YEAR(Table2[Order Date])</f>
        <v>2025</v>
      </c>
      <c r="D4254" s="2" t="str">
        <f>TEXT(Table2[Order Date],"mmm")</f>
        <v>Mar</v>
      </c>
      <c r="E4254" t="s">
        <v>8086</v>
      </c>
      <c r="F4254" t="s">
        <v>28</v>
      </c>
      <c r="G4254" t="s">
        <v>114</v>
      </c>
      <c r="H4254" t="str">
        <f>VLOOKUP(Table2[[#This Row],[City]], Table46[], 2, FALSE)</f>
        <v>Jharkhand</v>
      </c>
      <c r="I4254" t="s">
        <v>42</v>
      </c>
      <c r="J4254" t="s">
        <v>79</v>
      </c>
      <c r="K4254" t="s">
        <v>8087</v>
      </c>
      <c r="L4254" s="2">
        <v>2</v>
      </c>
      <c r="M4254" s="11">
        <v>2967</v>
      </c>
      <c r="N4254" s="6">
        <v>15</v>
      </c>
      <c r="O4254" s="4">
        <f>Table2[[#This Row],[Discount]]/100</f>
        <v>0.15</v>
      </c>
      <c r="P4254" s="4" t="str">
        <f>IF(Table2[[#This Row],[Discount%]]=0,"No Discount",
IF(Table2[[#This Row],[Discount%]]&lt;=0.1,"Medium Discount",
IF(Table2[[#This Row],[Discount%]]&lt;=0.2,"High Discount")))</f>
        <v>High Discount</v>
      </c>
      <c r="Q4254" s="9">
        <f>(Table2[Unit_Price]*Table2[Quantity])*(Table2[Discount]/100)</f>
        <v>890.1</v>
      </c>
      <c r="R4254" s="10">
        <v>5043.8999999999996</v>
      </c>
      <c r="S4254" s="10">
        <v>876.72</v>
      </c>
      <c r="T4254" s="4">
        <f>Table2[Profit]/Table2[Sales]</f>
        <v>0.17381787902218523</v>
      </c>
      <c r="U4254" t="s">
        <v>38</v>
      </c>
    </row>
    <row r="4255" spans="1:21" x14ac:dyDescent="0.35">
      <c r="A4255">
        <v>14539</v>
      </c>
      <c r="B4255" s="1">
        <v>45636</v>
      </c>
      <c r="C4255" s="2">
        <f>YEAR(Table2[Order Date])</f>
        <v>2024</v>
      </c>
      <c r="D4255" s="2" t="str">
        <f>TEXT(Table2[Order Date],"mmm")</f>
        <v>Dec</v>
      </c>
      <c r="E4255" t="s">
        <v>8088</v>
      </c>
      <c r="F4255" t="s">
        <v>22</v>
      </c>
      <c r="G4255" t="s">
        <v>58</v>
      </c>
      <c r="H4255" t="str">
        <f>VLOOKUP(Table2[[#This Row],[City]], Table46[], 2, FALSE)</f>
        <v>Rajashtan</v>
      </c>
      <c r="I4255" t="s">
        <v>42</v>
      </c>
      <c r="J4255" t="s">
        <v>79</v>
      </c>
      <c r="K4255" t="s">
        <v>7383</v>
      </c>
      <c r="L4255" s="2">
        <v>5</v>
      </c>
      <c r="M4255" s="11">
        <v>29733</v>
      </c>
      <c r="N4255" s="6">
        <v>10</v>
      </c>
      <c r="O4255" s="4">
        <f>Table2[[#This Row],[Discount]]/100</f>
        <v>0.1</v>
      </c>
      <c r="P4255" s="4" t="str">
        <f>IF(Table2[[#This Row],[Discount%]]=0,"No Discount",
IF(Table2[[#This Row],[Discount%]]&lt;=0.1,"Medium Discount",
IF(Table2[[#This Row],[Discount%]]&lt;=0.2,"High Discount")))</f>
        <v>Medium Discount</v>
      </c>
      <c r="Q4255" s="9">
        <f>(Table2[Unit_Price]*Table2[Quantity])*(Table2[Discount]/100)</f>
        <v>14866.5</v>
      </c>
      <c r="R4255" s="10">
        <v>133798.5</v>
      </c>
      <c r="S4255" s="10">
        <v>25623.16</v>
      </c>
      <c r="T4255" s="4">
        <f>Table2[Profit]/Table2[Sales]</f>
        <v>0.19150558489071254</v>
      </c>
      <c r="U4255" t="s">
        <v>72</v>
      </c>
    </row>
    <row r="4256" spans="1:21" x14ac:dyDescent="0.35">
      <c r="A4256">
        <v>14541</v>
      </c>
      <c r="B4256" s="1">
        <v>45462</v>
      </c>
      <c r="C4256" s="2">
        <f>YEAR(Table2[Order Date])</f>
        <v>2024</v>
      </c>
      <c r="D4256" s="2" t="str">
        <f>TEXT(Table2[Order Date],"mmm")</f>
        <v>Jun</v>
      </c>
      <c r="E4256" t="s">
        <v>8090</v>
      </c>
      <c r="F4256" t="s">
        <v>22</v>
      </c>
      <c r="G4256" t="s">
        <v>54</v>
      </c>
      <c r="H4256" t="str">
        <f>VLOOKUP(Table2[[#This Row],[City]], Table46[], 2, FALSE)</f>
        <v>Uttar Pradesh</v>
      </c>
      <c r="I4256" t="s">
        <v>96</v>
      </c>
      <c r="J4256" t="s">
        <v>156</v>
      </c>
      <c r="K4256" t="s">
        <v>8091</v>
      </c>
      <c r="L4256" s="2">
        <v>2</v>
      </c>
      <c r="M4256" s="11">
        <v>2280</v>
      </c>
      <c r="N4256" s="6">
        <v>15</v>
      </c>
      <c r="O4256" s="4">
        <f>Table2[[#This Row],[Discount]]/100</f>
        <v>0.15</v>
      </c>
      <c r="P4256" s="4" t="str">
        <f>IF(Table2[[#This Row],[Discount%]]=0,"No Discount",
IF(Table2[[#This Row],[Discount%]]&lt;=0.1,"Medium Discount",
IF(Table2[[#This Row],[Discount%]]&lt;=0.2,"High Discount")))</f>
        <v>High Discount</v>
      </c>
      <c r="Q4256" s="9">
        <f>(Table2[Unit_Price]*Table2[Quantity])*(Table2[Discount]/100)</f>
        <v>684</v>
      </c>
      <c r="R4256" s="10">
        <v>3876</v>
      </c>
      <c r="S4256" s="10">
        <v>360.92</v>
      </c>
      <c r="T4256" s="4">
        <f>Table2[Profit]/Table2[Sales]</f>
        <v>9.3116615067079467E-2</v>
      </c>
      <c r="U4256" t="s">
        <v>33</v>
      </c>
    </row>
    <row r="4257" spans="1:21" x14ac:dyDescent="0.35">
      <c r="A4257">
        <v>14542</v>
      </c>
      <c r="B4257" s="1">
        <v>45635</v>
      </c>
      <c r="C4257" s="2">
        <f>YEAR(Table2[Order Date])</f>
        <v>2024</v>
      </c>
      <c r="D4257" s="2" t="str">
        <f>TEXT(Table2[Order Date],"mmm")</f>
        <v>Dec</v>
      </c>
      <c r="E4257" t="s">
        <v>8092</v>
      </c>
      <c r="F4257" t="s">
        <v>22</v>
      </c>
      <c r="G4257" t="s">
        <v>58</v>
      </c>
      <c r="H4257" t="str">
        <f>VLOOKUP(Table2[[#This Row],[City]], Table46[], 2, FALSE)</f>
        <v>Rajashtan</v>
      </c>
      <c r="I4257" t="s">
        <v>129</v>
      </c>
      <c r="J4257" t="s">
        <v>148</v>
      </c>
      <c r="K4257" t="s">
        <v>8093</v>
      </c>
      <c r="L4257" s="2">
        <v>1</v>
      </c>
      <c r="M4257" s="11">
        <v>74388</v>
      </c>
      <c r="N4257" s="6">
        <v>5</v>
      </c>
      <c r="O4257" s="4">
        <f>Table2[[#This Row],[Discount]]/100</f>
        <v>0.05</v>
      </c>
      <c r="P4257" s="4" t="str">
        <f>IF(Table2[[#This Row],[Discount%]]=0,"No Discount",
IF(Table2[[#This Row],[Discount%]]&lt;=0.1,"Medium Discount",
IF(Table2[[#This Row],[Discount%]]&lt;=0.2,"High Discount")))</f>
        <v>Medium Discount</v>
      </c>
      <c r="Q4257" s="9">
        <f>(Table2[Unit_Price]*Table2[Quantity])*(Table2[Discount]/100)</f>
        <v>3719.4</v>
      </c>
      <c r="R4257" s="10">
        <v>70668.600000000006</v>
      </c>
      <c r="S4257" s="10">
        <v>8123.08</v>
      </c>
      <c r="T4257" s="4">
        <f>Table2[Profit]/Table2[Sales]</f>
        <v>0.11494610053121188</v>
      </c>
      <c r="U4257" t="s">
        <v>83</v>
      </c>
    </row>
    <row r="4258" spans="1:21" x14ac:dyDescent="0.35">
      <c r="A4258">
        <v>14543</v>
      </c>
      <c r="B4258" s="1">
        <v>45303</v>
      </c>
      <c r="C4258" s="2">
        <f>YEAR(Table2[Order Date])</f>
        <v>2024</v>
      </c>
      <c r="D4258" s="2" t="str">
        <f>TEXT(Table2[Order Date],"mmm")</f>
        <v>Jan</v>
      </c>
      <c r="E4258" t="s">
        <v>8094</v>
      </c>
      <c r="F4258" t="s">
        <v>40</v>
      </c>
      <c r="G4258" t="s">
        <v>110</v>
      </c>
      <c r="H4258" t="str">
        <f>VLOOKUP(Table2[[#This Row],[City]], Table46[], 2, FALSE)</f>
        <v>Gujarat</v>
      </c>
      <c r="I4258" t="s">
        <v>17</v>
      </c>
      <c r="J4258" t="s">
        <v>55</v>
      </c>
      <c r="K4258" t="s">
        <v>8095</v>
      </c>
      <c r="L4258" s="2">
        <v>1</v>
      </c>
      <c r="M4258" s="11">
        <v>50224</v>
      </c>
      <c r="N4258" s="6">
        <v>0</v>
      </c>
      <c r="O4258" s="4">
        <f>Table2[[#This Row],[Discount]]/100</f>
        <v>0</v>
      </c>
      <c r="P4258" s="4" t="str">
        <f>IF(Table2[[#This Row],[Discount%]]=0,"No Discount",
IF(Table2[[#This Row],[Discount%]]&lt;=0.1,"Medium Discount",
IF(Table2[[#This Row],[Discount%]]&lt;=0.2,"High Discount")))</f>
        <v>No Discount</v>
      </c>
      <c r="Q4258" s="9">
        <f>(Table2[Unit_Price]*Table2[Quantity])*(Table2[Discount]/100)</f>
        <v>0</v>
      </c>
      <c r="R4258" s="10">
        <v>50224</v>
      </c>
      <c r="S4258" s="10">
        <v>11860.63</v>
      </c>
      <c r="T4258" s="4">
        <f>Table2[Profit]/Table2[Sales]</f>
        <v>0.23615462726983114</v>
      </c>
      <c r="U4258" t="s">
        <v>38</v>
      </c>
    </row>
    <row r="4259" spans="1:21" x14ac:dyDescent="0.35">
      <c r="A4259">
        <v>14544</v>
      </c>
      <c r="B4259" s="1">
        <v>45519</v>
      </c>
      <c r="C4259" s="2">
        <f>YEAR(Table2[Order Date])</f>
        <v>2024</v>
      </c>
      <c r="D4259" s="2" t="str">
        <f>TEXT(Table2[Order Date],"mmm")</f>
        <v>Aug</v>
      </c>
      <c r="E4259" t="s">
        <v>8096</v>
      </c>
      <c r="F4259" t="s">
        <v>15</v>
      </c>
      <c r="G4259" t="s">
        <v>147</v>
      </c>
      <c r="H4259" t="str">
        <f>VLOOKUP(Table2[[#This Row],[City]], Table46[], 2, FALSE)</f>
        <v>Kerala</v>
      </c>
      <c r="I4259" t="s">
        <v>46</v>
      </c>
      <c r="J4259" t="s">
        <v>47</v>
      </c>
      <c r="K4259" t="s">
        <v>8097</v>
      </c>
      <c r="L4259" s="2">
        <v>2</v>
      </c>
      <c r="M4259" s="11">
        <v>22591</v>
      </c>
      <c r="N4259" s="6">
        <v>10</v>
      </c>
      <c r="O4259" s="4">
        <f>Table2[[#This Row],[Discount]]/100</f>
        <v>0.1</v>
      </c>
      <c r="P4259" s="4" t="str">
        <f>IF(Table2[[#This Row],[Discount%]]=0,"No Discount",
IF(Table2[[#This Row],[Discount%]]&lt;=0.1,"Medium Discount",
IF(Table2[[#This Row],[Discount%]]&lt;=0.2,"High Discount")))</f>
        <v>Medium Discount</v>
      </c>
      <c r="Q4259" s="9">
        <f>(Table2[Unit_Price]*Table2[Quantity])*(Table2[Discount]/100)</f>
        <v>4518.2</v>
      </c>
      <c r="R4259" s="10">
        <v>40663.800000000003</v>
      </c>
      <c r="S4259" s="10">
        <v>6341.66</v>
      </c>
      <c r="T4259" s="4">
        <f>Table2[Profit]/Table2[Sales]</f>
        <v>0.15595345245648462</v>
      </c>
      <c r="U4259" t="s">
        <v>33</v>
      </c>
    </row>
    <row r="4260" spans="1:21" x14ac:dyDescent="0.35">
      <c r="A4260">
        <v>14545</v>
      </c>
      <c r="B4260" s="1">
        <v>45317</v>
      </c>
      <c r="C4260" s="2">
        <f>YEAR(Table2[Order Date])</f>
        <v>2024</v>
      </c>
      <c r="D4260" s="2" t="str">
        <f>TEXT(Table2[Order Date],"mmm")</f>
        <v>Jan</v>
      </c>
      <c r="E4260" t="s">
        <v>8098</v>
      </c>
      <c r="F4260" t="s">
        <v>40</v>
      </c>
      <c r="G4260" t="s">
        <v>110</v>
      </c>
      <c r="H4260" t="str">
        <f>VLOOKUP(Table2[[#This Row],[City]], Table46[], 2, FALSE)</f>
        <v>Gujarat</v>
      </c>
      <c r="I4260" t="s">
        <v>17</v>
      </c>
      <c r="J4260" t="s">
        <v>55</v>
      </c>
      <c r="K4260" t="s">
        <v>3622</v>
      </c>
      <c r="L4260" s="2">
        <v>1</v>
      </c>
      <c r="M4260" s="11">
        <v>17220</v>
      </c>
      <c r="N4260" s="6">
        <v>20</v>
      </c>
      <c r="O4260" s="4">
        <f>Table2[[#This Row],[Discount]]/100</f>
        <v>0.2</v>
      </c>
      <c r="P4260" s="4" t="str">
        <f>IF(Table2[[#This Row],[Discount%]]=0,"No Discount",
IF(Table2[[#This Row],[Discount%]]&lt;=0.1,"Medium Discount",
IF(Table2[[#This Row],[Discount%]]&lt;=0.2,"High Discount")))</f>
        <v>High Discount</v>
      </c>
      <c r="Q4260" s="9">
        <f>(Table2[Unit_Price]*Table2[Quantity])*(Table2[Discount]/100)</f>
        <v>3444</v>
      </c>
      <c r="R4260" s="10">
        <v>13776</v>
      </c>
      <c r="S4260" s="10">
        <v>1016.55</v>
      </c>
      <c r="T4260" s="4">
        <f>Table2[Profit]/Table2[Sales]</f>
        <v>7.3791376306620207E-2</v>
      </c>
      <c r="U4260" t="s">
        <v>33</v>
      </c>
    </row>
    <row r="4261" spans="1:21" x14ac:dyDescent="0.35">
      <c r="A4261">
        <v>14546</v>
      </c>
      <c r="B4261" s="1">
        <v>45823</v>
      </c>
      <c r="C4261" s="2">
        <f>YEAR(Table2[Order Date])</f>
        <v>2025</v>
      </c>
      <c r="D4261" s="2" t="str">
        <f>TEXT(Table2[Order Date],"mmm")</f>
        <v>Jun</v>
      </c>
      <c r="E4261" t="s">
        <v>8099</v>
      </c>
      <c r="F4261" t="s">
        <v>28</v>
      </c>
      <c r="G4261" t="s">
        <v>29</v>
      </c>
      <c r="H4261" t="str">
        <f>VLOOKUP(Table2[[#This Row],[City]], Table46[], 2, FALSE)</f>
        <v>Bihar</v>
      </c>
      <c r="I4261" t="s">
        <v>69</v>
      </c>
      <c r="J4261" t="s">
        <v>517</v>
      </c>
      <c r="K4261" t="s">
        <v>1455</v>
      </c>
      <c r="L4261" s="2">
        <v>3</v>
      </c>
      <c r="M4261" s="11">
        <v>5668</v>
      </c>
      <c r="N4261" s="6">
        <v>20</v>
      </c>
      <c r="O4261" s="4">
        <f>Table2[[#This Row],[Discount]]/100</f>
        <v>0.2</v>
      </c>
      <c r="P4261" s="4" t="str">
        <f>IF(Table2[[#This Row],[Discount%]]=0,"No Discount",
IF(Table2[[#This Row],[Discount%]]&lt;=0.1,"Medium Discount",
IF(Table2[[#This Row],[Discount%]]&lt;=0.2,"High Discount")))</f>
        <v>High Discount</v>
      </c>
      <c r="Q4261" s="9">
        <f>(Table2[Unit_Price]*Table2[Quantity])*(Table2[Discount]/100)</f>
        <v>3400.8</v>
      </c>
      <c r="R4261" s="10">
        <v>13603.2</v>
      </c>
      <c r="S4261" s="10">
        <v>1038.67</v>
      </c>
      <c r="T4261" s="4">
        <f>Table2[Profit]/Table2[Sales]</f>
        <v>7.6354828275699838E-2</v>
      </c>
      <c r="U4261" t="s">
        <v>83</v>
      </c>
    </row>
    <row r="4262" spans="1:21" x14ac:dyDescent="0.35">
      <c r="A4262">
        <v>14547</v>
      </c>
      <c r="B4262" s="1">
        <v>45433</v>
      </c>
      <c r="C4262" s="2">
        <f>YEAR(Table2[Order Date])</f>
        <v>2024</v>
      </c>
      <c r="D4262" s="2" t="str">
        <f>TEXT(Table2[Order Date],"mmm")</f>
        <v>May</v>
      </c>
      <c r="E4262" t="s">
        <v>8100</v>
      </c>
      <c r="F4262" t="s">
        <v>22</v>
      </c>
      <c r="G4262" t="s">
        <v>54</v>
      </c>
      <c r="H4262" t="str">
        <f>VLOOKUP(Table2[[#This Row],[City]], Table46[], 2, FALSE)</f>
        <v>Uttar Pradesh</v>
      </c>
      <c r="I4262" t="s">
        <v>86</v>
      </c>
      <c r="J4262" t="s">
        <v>118</v>
      </c>
      <c r="K4262" t="s">
        <v>3498</v>
      </c>
      <c r="L4262" s="2">
        <v>3</v>
      </c>
      <c r="M4262" s="11">
        <v>54750</v>
      </c>
      <c r="N4262" s="6">
        <v>15</v>
      </c>
      <c r="O4262" s="4">
        <f>Table2[[#This Row],[Discount]]/100</f>
        <v>0.15</v>
      </c>
      <c r="P4262" s="4" t="str">
        <f>IF(Table2[[#This Row],[Discount%]]=0,"No Discount",
IF(Table2[[#This Row],[Discount%]]&lt;=0.1,"Medium Discount",
IF(Table2[[#This Row],[Discount%]]&lt;=0.2,"High Discount")))</f>
        <v>High Discount</v>
      </c>
      <c r="Q4262" s="9">
        <f>(Table2[Unit_Price]*Table2[Quantity])*(Table2[Discount]/100)</f>
        <v>24637.5</v>
      </c>
      <c r="R4262" s="10">
        <v>139612.5</v>
      </c>
      <c r="S4262" s="10">
        <v>12103.4</v>
      </c>
      <c r="T4262" s="4">
        <f>Table2[Profit]/Table2[Sales]</f>
        <v>8.6692810457516339E-2</v>
      </c>
      <c r="U4262" t="s">
        <v>38</v>
      </c>
    </row>
    <row r="4263" spans="1:21" x14ac:dyDescent="0.35">
      <c r="A4263">
        <v>14548</v>
      </c>
      <c r="B4263" s="1">
        <v>45484</v>
      </c>
      <c r="C4263" s="2">
        <f>YEAR(Table2[Order Date])</f>
        <v>2024</v>
      </c>
      <c r="D4263" s="2" t="str">
        <f>TEXT(Table2[Order Date],"mmm")</f>
        <v>Jul</v>
      </c>
      <c r="E4263" t="s">
        <v>8101</v>
      </c>
      <c r="F4263" t="s">
        <v>28</v>
      </c>
      <c r="G4263" t="s">
        <v>144</v>
      </c>
      <c r="H4263" t="str">
        <f>VLOOKUP(Table2[[#This Row],[City]], Table46[], 2, FALSE)</f>
        <v>Assam</v>
      </c>
      <c r="I4263" t="s">
        <v>42</v>
      </c>
      <c r="J4263" t="s">
        <v>188</v>
      </c>
      <c r="K4263" t="s">
        <v>8102</v>
      </c>
      <c r="L4263" s="2">
        <v>2</v>
      </c>
      <c r="M4263" s="11">
        <v>15743</v>
      </c>
      <c r="N4263" s="6">
        <v>15</v>
      </c>
      <c r="O4263" s="4">
        <f>Table2[[#This Row],[Discount]]/100</f>
        <v>0.15</v>
      </c>
      <c r="P4263" s="4" t="str">
        <f>IF(Table2[[#This Row],[Discount%]]=0,"No Discount",
IF(Table2[[#This Row],[Discount%]]&lt;=0.1,"Medium Discount",
IF(Table2[[#This Row],[Discount%]]&lt;=0.2,"High Discount")))</f>
        <v>High Discount</v>
      </c>
      <c r="Q4263" s="9">
        <f>(Table2[Unit_Price]*Table2[Quantity])*(Table2[Discount]/100)</f>
        <v>4722.8999999999996</v>
      </c>
      <c r="R4263" s="10">
        <v>26763.1</v>
      </c>
      <c r="S4263" s="10">
        <v>6185.87</v>
      </c>
      <c r="T4263" s="4">
        <f>Table2[Profit]/Table2[Sales]</f>
        <v>0.23113428563955596</v>
      </c>
      <c r="U4263" t="s">
        <v>72</v>
      </c>
    </row>
    <row r="4264" spans="1:21" x14ac:dyDescent="0.35">
      <c r="A4264">
        <v>14549</v>
      </c>
      <c r="B4264" s="1">
        <v>45596</v>
      </c>
      <c r="C4264" s="2">
        <f>YEAR(Table2[Order Date])</f>
        <v>2024</v>
      </c>
      <c r="D4264" s="2" t="str">
        <f>TEXT(Table2[Order Date],"mmm")</f>
        <v>Oct</v>
      </c>
      <c r="E4264" t="s">
        <v>8103</v>
      </c>
      <c r="F4264" t="s">
        <v>28</v>
      </c>
      <c r="G4264" t="s">
        <v>85</v>
      </c>
      <c r="H4264" t="str">
        <f>VLOOKUP(Table2[[#This Row],[City]], Table46[], 2, FALSE)</f>
        <v>Odisha</v>
      </c>
      <c r="I4264" t="s">
        <v>30</v>
      </c>
      <c r="J4264" t="s">
        <v>322</v>
      </c>
      <c r="K4264" t="s">
        <v>4455</v>
      </c>
      <c r="L4264" s="2">
        <v>4</v>
      </c>
      <c r="M4264" s="11">
        <v>65522</v>
      </c>
      <c r="N4264" s="6">
        <v>15</v>
      </c>
      <c r="O4264" s="4">
        <f>Table2[[#This Row],[Discount]]/100</f>
        <v>0.15</v>
      </c>
      <c r="P4264" s="4" t="str">
        <f>IF(Table2[[#This Row],[Discount%]]=0,"No Discount",
IF(Table2[[#This Row],[Discount%]]&lt;=0.1,"Medium Discount",
IF(Table2[[#This Row],[Discount%]]&lt;=0.2,"High Discount")))</f>
        <v>High Discount</v>
      </c>
      <c r="Q4264" s="9">
        <f>(Table2[Unit_Price]*Table2[Quantity])*(Table2[Discount]/100)</f>
        <v>39313.199999999997</v>
      </c>
      <c r="R4264" s="10">
        <v>222774.8</v>
      </c>
      <c r="S4264" s="10">
        <v>23397.89</v>
      </c>
      <c r="T4264" s="4">
        <f>Table2[Profit]/Table2[Sales]</f>
        <v>0.10502933904552939</v>
      </c>
      <c r="U4264" t="s">
        <v>33</v>
      </c>
    </row>
    <row r="4265" spans="1:21" x14ac:dyDescent="0.35">
      <c r="A4265">
        <v>14550</v>
      </c>
      <c r="B4265" s="1">
        <v>45399</v>
      </c>
      <c r="C4265" s="2">
        <f>YEAR(Table2[Order Date])</f>
        <v>2024</v>
      </c>
      <c r="D4265" s="2" t="str">
        <f>TEXT(Table2[Order Date],"mmm")</f>
        <v>Apr</v>
      </c>
      <c r="E4265" t="s">
        <v>8104</v>
      </c>
      <c r="F4265" t="s">
        <v>28</v>
      </c>
      <c r="G4265" t="s">
        <v>85</v>
      </c>
      <c r="H4265" t="str">
        <f>VLOOKUP(Table2[[#This Row],[City]], Table46[], 2, FALSE)</f>
        <v>Odisha</v>
      </c>
      <c r="I4265" t="s">
        <v>24</v>
      </c>
      <c r="J4265" t="s">
        <v>25</v>
      </c>
      <c r="K4265" t="s">
        <v>8105</v>
      </c>
      <c r="L4265" s="2">
        <v>5</v>
      </c>
      <c r="M4265" s="11">
        <v>39827</v>
      </c>
      <c r="N4265" s="6">
        <v>5</v>
      </c>
      <c r="O4265" s="4">
        <f>Table2[[#This Row],[Discount]]/100</f>
        <v>0.05</v>
      </c>
      <c r="P4265" s="4" t="str">
        <f>IF(Table2[[#This Row],[Discount%]]=0,"No Discount",
IF(Table2[[#This Row],[Discount%]]&lt;=0.1,"Medium Discount",
IF(Table2[[#This Row],[Discount%]]&lt;=0.2,"High Discount")))</f>
        <v>Medium Discount</v>
      </c>
      <c r="Q4265" s="9">
        <f>(Table2[Unit_Price]*Table2[Quantity])*(Table2[Discount]/100)</f>
        <v>9956.75</v>
      </c>
      <c r="R4265" s="10">
        <v>189178.25</v>
      </c>
      <c r="S4265" s="10">
        <v>28616.27</v>
      </c>
      <c r="T4265" s="4">
        <f>Table2[Profit]/Table2[Sales]</f>
        <v>0.15126617356910743</v>
      </c>
      <c r="U4265" t="s">
        <v>33</v>
      </c>
    </row>
    <row r="4266" spans="1:21" x14ac:dyDescent="0.35">
      <c r="A4266">
        <v>14551</v>
      </c>
      <c r="B4266" s="1">
        <v>45851</v>
      </c>
      <c r="C4266" s="2">
        <f>YEAR(Table2[Order Date])</f>
        <v>2025</v>
      </c>
      <c r="D4266" s="2" t="str">
        <f>TEXT(Table2[Order Date],"mmm")</f>
        <v>Jul</v>
      </c>
      <c r="E4266" t="s">
        <v>8106</v>
      </c>
      <c r="F4266" t="s">
        <v>40</v>
      </c>
      <c r="G4266" t="s">
        <v>41</v>
      </c>
      <c r="H4266" t="str">
        <f>VLOOKUP(Table2[[#This Row],[City]], Table46[], 2, FALSE)</f>
        <v>Maharashtra</v>
      </c>
      <c r="I4266" t="s">
        <v>17</v>
      </c>
      <c r="J4266" t="s">
        <v>100</v>
      </c>
      <c r="K4266" t="s">
        <v>5448</v>
      </c>
      <c r="L4266" s="2">
        <v>5</v>
      </c>
      <c r="M4266" s="11">
        <v>34500</v>
      </c>
      <c r="N4266" s="6">
        <v>10</v>
      </c>
      <c r="O4266" s="4">
        <f>Table2[[#This Row],[Discount]]/100</f>
        <v>0.1</v>
      </c>
      <c r="P4266" s="4" t="str">
        <f>IF(Table2[[#This Row],[Discount%]]=0,"No Discount",
IF(Table2[[#This Row],[Discount%]]&lt;=0.1,"Medium Discount",
IF(Table2[[#This Row],[Discount%]]&lt;=0.2,"High Discount")))</f>
        <v>Medium Discount</v>
      </c>
      <c r="Q4266" s="9">
        <f>(Table2[Unit_Price]*Table2[Quantity])*(Table2[Discount]/100)</f>
        <v>17250</v>
      </c>
      <c r="R4266" s="10">
        <v>155250</v>
      </c>
      <c r="S4266" s="10">
        <v>38493.68</v>
      </c>
      <c r="T4266" s="4">
        <f>Table2[Profit]/Table2[Sales]</f>
        <v>0.24794640901771337</v>
      </c>
      <c r="U4266" t="s">
        <v>72</v>
      </c>
    </row>
    <row r="4267" spans="1:21" x14ac:dyDescent="0.35">
      <c r="A4267">
        <v>14552</v>
      </c>
      <c r="B4267" s="1">
        <v>45722</v>
      </c>
      <c r="C4267" s="2">
        <f>YEAR(Table2[Order Date])</f>
        <v>2025</v>
      </c>
      <c r="D4267" s="2" t="str">
        <f>TEXT(Table2[Order Date],"mmm")</f>
        <v>Mar</v>
      </c>
      <c r="E4267" t="s">
        <v>8107</v>
      </c>
      <c r="F4267" t="s">
        <v>15</v>
      </c>
      <c r="G4267" t="s">
        <v>68</v>
      </c>
      <c r="H4267" t="str">
        <f>VLOOKUP(Table2[[#This Row],[City]], Table46[], 2, FALSE)</f>
        <v>Telangana</v>
      </c>
      <c r="I4267" t="s">
        <v>69</v>
      </c>
      <c r="J4267" t="s">
        <v>123</v>
      </c>
      <c r="K4267" t="s">
        <v>7107</v>
      </c>
      <c r="L4267" s="2">
        <v>2</v>
      </c>
      <c r="M4267" s="11">
        <v>42789</v>
      </c>
      <c r="N4267" s="6">
        <v>15</v>
      </c>
      <c r="O4267" s="4">
        <f>Table2[[#This Row],[Discount]]/100</f>
        <v>0.15</v>
      </c>
      <c r="P4267" s="4" t="str">
        <f>IF(Table2[[#This Row],[Discount%]]=0,"No Discount",
IF(Table2[[#This Row],[Discount%]]&lt;=0.1,"Medium Discount",
IF(Table2[[#This Row],[Discount%]]&lt;=0.2,"High Discount")))</f>
        <v>High Discount</v>
      </c>
      <c r="Q4267" s="9">
        <f>(Table2[Unit_Price]*Table2[Quantity])*(Table2[Discount]/100)</f>
        <v>12836.699999999999</v>
      </c>
      <c r="R4267" s="10">
        <v>72741.3</v>
      </c>
      <c r="S4267" s="10">
        <v>14133.28</v>
      </c>
      <c r="T4267" s="4">
        <f>Table2[Profit]/Table2[Sales]</f>
        <v>0.19429512532770243</v>
      </c>
      <c r="U4267" t="s">
        <v>20</v>
      </c>
    </row>
    <row r="4268" spans="1:21" x14ac:dyDescent="0.35">
      <c r="A4268">
        <v>14553</v>
      </c>
      <c r="B4268" s="1">
        <v>45623</v>
      </c>
      <c r="C4268" s="2">
        <f>YEAR(Table2[Order Date])</f>
        <v>2024</v>
      </c>
      <c r="D4268" s="2" t="str">
        <f>TEXT(Table2[Order Date],"mmm")</f>
        <v>Nov</v>
      </c>
      <c r="E4268" t="s">
        <v>8108</v>
      </c>
      <c r="F4268" t="s">
        <v>28</v>
      </c>
      <c r="G4268" t="s">
        <v>144</v>
      </c>
      <c r="H4268" t="str">
        <f>VLOOKUP(Table2[[#This Row],[City]], Table46[], 2, FALSE)</f>
        <v>Assam</v>
      </c>
      <c r="I4268" t="s">
        <v>17</v>
      </c>
      <c r="J4268" t="s">
        <v>100</v>
      </c>
      <c r="K4268" t="s">
        <v>4497</v>
      </c>
      <c r="L4268" s="2">
        <v>5</v>
      </c>
      <c r="M4268" s="11">
        <v>75669</v>
      </c>
      <c r="N4268" s="6">
        <v>15</v>
      </c>
      <c r="O4268" s="4">
        <f>Table2[[#This Row],[Discount]]/100</f>
        <v>0.15</v>
      </c>
      <c r="P4268" s="4" t="str">
        <f>IF(Table2[[#This Row],[Discount%]]=0,"No Discount",
IF(Table2[[#This Row],[Discount%]]&lt;=0.1,"Medium Discount",
IF(Table2[[#This Row],[Discount%]]&lt;=0.2,"High Discount")))</f>
        <v>High Discount</v>
      </c>
      <c r="Q4268" s="9">
        <f>(Table2[Unit_Price]*Table2[Quantity])*(Table2[Discount]/100)</f>
        <v>56751.75</v>
      </c>
      <c r="R4268" s="10">
        <v>321593.25</v>
      </c>
      <c r="S4268" s="10">
        <v>40730.550000000003</v>
      </c>
      <c r="T4268" s="4">
        <f>Table2[Profit]/Table2[Sales]</f>
        <v>0.1266523784314503</v>
      </c>
      <c r="U4268" t="s">
        <v>33</v>
      </c>
    </row>
    <row r="4269" spans="1:21" x14ac:dyDescent="0.35">
      <c r="A4269">
        <v>14554</v>
      </c>
      <c r="B4269" s="1">
        <v>45845</v>
      </c>
      <c r="C4269" s="2">
        <f>YEAR(Table2[Order Date])</f>
        <v>2025</v>
      </c>
      <c r="D4269" s="2" t="str">
        <f>TEXT(Table2[Order Date],"mmm")</f>
        <v>Jul</v>
      </c>
      <c r="E4269" t="s">
        <v>8109</v>
      </c>
      <c r="F4269" t="s">
        <v>15</v>
      </c>
      <c r="G4269" t="s">
        <v>93</v>
      </c>
      <c r="H4269" t="str">
        <f>VLOOKUP(Table2[[#This Row],[City]], Table46[], 2, FALSE)</f>
        <v>Tamil Nadu</v>
      </c>
      <c r="I4269" t="s">
        <v>75</v>
      </c>
      <c r="J4269" t="s">
        <v>204</v>
      </c>
      <c r="K4269" t="s">
        <v>8110</v>
      </c>
      <c r="L4269" s="2">
        <v>2</v>
      </c>
      <c r="M4269" s="11">
        <v>62225</v>
      </c>
      <c r="N4269" s="6">
        <v>0</v>
      </c>
      <c r="O4269" s="4">
        <f>Table2[[#This Row],[Discount]]/100</f>
        <v>0</v>
      </c>
      <c r="P4269" s="4" t="str">
        <f>IF(Table2[[#This Row],[Discount%]]=0,"No Discount",
IF(Table2[[#This Row],[Discount%]]&lt;=0.1,"Medium Discount",
IF(Table2[[#This Row],[Discount%]]&lt;=0.2,"High Discount")))</f>
        <v>No Discount</v>
      </c>
      <c r="Q4269" s="9">
        <f>(Table2[Unit_Price]*Table2[Quantity])*(Table2[Discount]/100)</f>
        <v>0</v>
      </c>
      <c r="R4269" s="10">
        <v>124450</v>
      </c>
      <c r="S4269" s="10">
        <v>14004.36</v>
      </c>
      <c r="T4269" s="4">
        <f>Table2[Profit]/Table2[Sales]</f>
        <v>0.11253001205303335</v>
      </c>
      <c r="U4269" t="s">
        <v>20</v>
      </c>
    </row>
    <row r="4270" spans="1:21" x14ac:dyDescent="0.35">
      <c r="A4270">
        <v>14555</v>
      </c>
      <c r="B4270" s="1">
        <v>45726</v>
      </c>
      <c r="C4270" s="2">
        <f>YEAR(Table2[Order Date])</f>
        <v>2025</v>
      </c>
      <c r="D4270" s="2" t="str">
        <f>TEXT(Table2[Order Date],"mmm")</f>
        <v>Mar</v>
      </c>
      <c r="E4270" t="s">
        <v>8111</v>
      </c>
      <c r="F4270" t="s">
        <v>22</v>
      </c>
      <c r="G4270" t="s">
        <v>167</v>
      </c>
      <c r="H4270" t="str">
        <f>VLOOKUP(Table2[[#This Row],[City]], Table46[], 2, FALSE)</f>
        <v>Punjab</v>
      </c>
      <c r="I4270" t="s">
        <v>86</v>
      </c>
      <c r="J4270" t="s">
        <v>171</v>
      </c>
      <c r="K4270" t="s">
        <v>8112</v>
      </c>
      <c r="L4270" s="2">
        <v>4</v>
      </c>
      <c r="M4270" s="11">
        <v>54607</v>
      </c>
      <c r="N4270" s="6">
        <v>20</v>
      </c>
      <c r="O4270" s="4">
        <f>Table2[[#This Row],[Discount]]/100</f>
        <v>0.2</v>
      </c>
      <c r="P4270" s="4" t="str">
        <f>IF(Table2[[#This Row],[Discount%]]=0,"No Discount",
IF(Table2[[#This Row],[Discount%]]&lt;=0.1,"Medium Discount",
IF(Table2[[#This Row],[Discount%]]&lt;=0.2,"High Discount")))</f>
        <v>High Discount</v>
      </c>
      <c r="Q4270" s="9">
        <f>(Table2[Unit_Price]*Table2[Quantity])*(Table2[Discount]/100)</f>
        <v>43685.600000000006</v>
      </c>
      <c r="R4270" s="10">
        <v>174742.39999999999</v>
      </c>
      <c r="S4270" s="10">
        <v>29651.53</v>
      </c>
      <c r="T4270" s="4">
        <f>Table2[Profit]/Table2[Sales]</f>
        <v>0.16968709368762247</v>
      </c>
      <c r="U4270" t="s">
        <v>33</v>
      </c>
    </row>
    <row r="4271" spans="1:21" x14ac:dyDescent="0.35">
      <c r="A4271">
        <v>14557</v>
      </c>
      <c r="B4271" s="1">
        <v>45208</v>
      </c>
      <c r="C4271" s="2">
        <f>YEAR(Table2[Order Date])</f>
        <v>2023</v>
      </c>
      <c r="D4271" s="2" t="str">
        <f>TEXT(Table2[Order Date],"mmm")</f>
        <v>Oct</v>
      </c>
      <c r="E4271" t="s">
        <v>8114</v>
      </c>
      <c r="F4271" t="s">
        <v>40</v>
      </c>
      <c r="G4271" t="s">
        <v>62</v>
      </c>
      <c r="H4271" t="str">
        <f>VLOOKUP(Table2[[#This Row],[City]], Table46[], 2, FALSE)</f>
        <v>Goa</v>
      </c>
      <c r="I4271" t="s">
        <v>24</v>
      </c>
      <c r="J4271" t="s">
        <v>133</v>
      </c>
      <c r="K4271" t="s">
        <v>1555</v>
      </c>
      <c r="L4271" s="2">
        <v>5</v>
      </c>
      <c r="M4271" s="11">
        <v>73655</v>
      </c>
      <c r="N4271" s="6">
        <v>0</v>
      </c>
      <c r="O4271" s="4">
        <f>Table2[[#This Row],[Discount]]/100</f>
        <v>0</v>
      </c>
      <c r="P4271" s="4" t="str">
        <f>IF(Table2[[#This Row],[Discount%]]=0,"No Discount",
IF(Table2[[#This Row],[Discount%]]&lt;=0.1,"Medium Discount",
IF(Table2[[#This Row],[Discount%]]&lt;=0.2,"High Discount")))</f>
        <v>No Discount</v>
      </c>
      <c r="Q4271" s="9">
        <f>(Table2[Unit_Price]*Table2[Quantity])*(Table2[Discount]/100)</f>
        <v>0</v>
      </c>
      <c r="R4271" s="10">
        <v>368275</v>
      </c>
      <c r="S4271" s="10">
        <v>89688.44</v>
      </c>
      <c r="T4271" s="4">
        <f>Table2[Profit]/Table2[Sales]</f>
        <v>0.24353659629353067</v>
      </c>
      <c r="U4271" t="s">
        <v>72</v>
      </c>
    </row>
    <row r="4272" spans="1:21" x14ac:dyDescent="0.35">
      <c r="A4272">
        <v>14558</v>
      </c>
      <c r="B4272" s="1">
        <v>45686</v>
      </c>
      <c r="C4272" s="2">
        <f>YEAR(Table2[Order Date])</f>
        <v>2025</v>
      </c>
      <c r="D4272" s="2" t="str">
        <f>TEXT(Table2[Order Date],"mmm")</f>
        <v>Jan</v>
      </c>
      <c r="E4272" t="s">
        <v>8115</v>
      </c>
      <c r="F4272" t="s">
        <v>15</v>
      </c>
      <c r="G4272" t="s">
        <v>16</v>
      </c>
      <c r="H4272" t="str">
        <f>VLOOKUP(Table2[[#This Row],[City]], Table46[], 2, FALSE)</f>
        <v>Karnataka</v>
      </c>
      <c r="I4272" t="s">
        <v>17</v>
      </c>
      <c r="J4272" t="s">
        <v>55</v>
      </c>
      <c r="K4272" t="s">
        <v>7528</v>
      </c>
      <c r="L4272" s="2">
        <v>3</v>
      </c>
      <c r="M4272" s="11">
        <v>21308</v>
      </c>
      <c r="N4272" s="6">
        <v>10</v>
      </c>
      <c r="O4272" s="4">
        <f>Table2[[#This Row],[Discount]]/100</f>
        <v>0.1</v>
      </c>
      <c r="P4272" s="4" t="str">
        <f>IF(Table2[[#This Row],[Discount%]]=0,"No Discount",
IF(Table2[[#This Row],[Discount%]]&lt;=0.1,"Medium Discount",
IF(Table2[[#This Row],[Discount%]]&lt;=0.2,"High Discount")))</f>
        <v>Medium Discount</v>
      </c>
      <c r="Q4272" s="9">
        <f>(Table2[Unit_Price]*Table2[Quantity])*(Table2[Discount]/100)</f>
        <v>6392.4000000000005</v>
      </c>
      <c r="R4272" s="10">
        <v>57531.6</v>
      </c>
      <c r="S4272" s="10">
        <v>5108.01</v>
      </c>
      <c r="T4272" s="4">
        <f>Table2[Profit]/Table2[Sales]</f>
        <v>8.8786162734914381E-2</v>
      </c>
      <c r="U4272" t="s">
        <v>20</v>
      </c>
    </row>
    <row r="4273" spans="1:21" x14ac:dyDescent="0.35">
      <c r="A4273">
        <v>14559</v>
      </c>
      <c r="B4273" s="1">
        <v>45252</v>
      </c>
      <c r="C4273" s="2">
        <f>YEAR(Table2[Order Date])</f>
        <v>2023</v>
      </c>
      <c r="D4273" s="2" t="str">
        <f>TEXT(Table2[Order Date],"mmm")</f>
        <v>Nov</v>
      </c>
      <c r="E4273" t="s">
        <v>8116</v>
      </c>
      <c r="F4273" t="s">
        <v>28</v>
      </c>
      <c r="G4273" t="s">
        <v>144</v>
      </c>
      <c r="H4273" t="str">
        <f>VLOOKUP(Table2[[#This Row],[City]], Table46[], 2, FALSE)</f>
        <v>Assam</v>
      </c>
      <c r="I4273" t="s">
        <v>69</v>
      </c>
      <c r="J4273" t="s">
        <v>517</v>
      </c>
      <c r="K4273" t="s">
        <v>857</v>
      </c>
      <c r="L4273" s="2">
        <v>1</v>
      </c>
      <c r="M4273" s="11">
        <v>56452</v>
      </c>
      <c r="N4273" s="6">
        <v>10</v>
      </c>
      <c r="O4273" s="4">
        <f>Table2[[#This Row],[Discount]]/100</f>
        <v>0.1</v>
      </c>
      <c r="P4273" s="4" t="str">
        <f>IF(Table2[[#This Row],[Discount%]]=0,"No Discount",
IF(Table2[[#This Row],[Discount%]]&lt;=0.1,"Medium Discount",
IF(Table2[[#This Row],[Discount%]]&lt;=0.2,"High Discount")))</f>
        <v>Medium Discount</v>
      </c>
      <c r="Q4273" s="9">
        <f>(Table2[Unit_Price]*Table2[Quantity])*(Table2[Discount]/100)</f>
        <v>5645.2000000000007</v>
      </c>
      <c r="R4273" s="10">
        <v>50806.8</v>
      </c>
      <c r="S4273" s="10">
        <v>9230.57</v>
      </c>
      <c r="T4273" s="4">
        <f>Table2[Profit]/Table2[Sales]</f>
        <v>0.18167981451301793</v>
      </c>
      <c r="U4273" t="s">
        <v>83</v>
      </c>
    </row>
    <row r="4274" spans="1:21" x14ac:dyDescent="0.35">
      <c r="A4274">
        <v>14560</v>
      </c>
      <c r="B4274" s="1">
        <v>45509</v>
      </c>
      <c r="C4274" s="2">
        <f>YEAR(Table2[Order Date])</f>
        <v>2024</v>
      </c>
      <c r="D4274" s="2" t="str">
        <f>TEXT(Table2[Order Date],"mmm")</f>
        <v>Aug</v>
      </c>
      <c r="E4274" t="s">
        <v>8117</v>
      </c>
      <c r="F4274" t="s">
        <v>22</v>
      </c>
      <c r="G4274" t="s">
        <v>167</v>
      </c>
      <c r="H4274" t="str">
        <f>VLOOKUP(Table2[[#This Row],[City]], Table46[], 2, FALSE)</f>
        <v>Punjab</v>
      </c>
      <c r="I4274" t="s">
        <v>75</v>
      </c>
      <c r="J4274" t="s">
        <v>76</v>
      </c>
      <c r="K4274" t="s">
        <v>722</v>
      </c>
      <c r="L4274" s="2">
        <v>3</v>
      </c>
      <c r="M4274" s="11">
        <v>38281</v>
      </c>
      <c r="N4274" s="6">
        <v>20</v>
      </c>
      <c r="O4274" s="4">
        <f>Table2[[#This Row],[Discount]]/100</f>
        <v>0.2</v>
      </c>
      <c r="P4274" s="4" t="str">
        <f>IF(Table2[[#This Row],[Discount%]]=0,"No Discount",
IF(Table2[[#This Row],[Discount%]]&lt;=0.1,"Medium Discount",
IF(Table2[[#This Row],[Discount%]]&lt;=0.2,"High Discount")))</f>
        <v>High Discount</v>
      </c>
      <c r="Q4274" s="9">
        <f>(Table2[Unit_Price]*Table2[Quantity])*(Table2[Discount]/100)</f>
        <v>22968.600000000002</v>
      </c>
      <c r="R4274" s="10">
        <v>91874.4</v>
      </c>
      <c r="S4274" s="10">
        <v>9971.3799999999992</v>
      </c>
      <c r="T4274" s="4">
        <f>Table2[Profit]/Table2[Sales]</f>
        <v>0.10853273599609901</v>
      </c>
      <c r="U4274" t="s">
        <v>20</v>
      </c>
    </row>
    <row r="4275" spans="1:21" x14ac:dyDescent="0.35">
      <c r="A4275">
        <v>14561</v>
      </c>
      <c r="B4275" s="1">
        <v>45741</v>
      </c>
      <c r="C4275" s="2">
        <f>YEAR(Table2[Order Date])</f>
        <v>2025</v>
      </c>
      <c r="D4275" s="2" t="str">
        <f>TEXT(Table2[Order Date],"mmm")</f>
        <v>Mar</v>
      </c>
      <c r="E4275" t="s">
        <v>8118</v>
      </c>
      <c r="F4275" t="s">
        <v>40</v>
      </c>
      <c r="G4275" t="s">
        <v>110</v>
      </c>
      <c r="H4275" t="str">
        <f>VLOOKUP(Table2[[#This Row],[City]], Table46[], 2, FALSE)</f>
        <v>Gujarat</v>
      </c>
      <c r="I4275" t="s">
        <v>75</v>
      </c>
      <c r="J4275" t="s">
        <v>76</v>
      </c>
      <c r="K4275" t="s">
        <v>8119</v>
      </c>
      <c r="L4275" s="2">
        <v>5</v>
      </c>
      <c r="M4275" s="11">
        <v>25717</v>
      </c>
      <c r="N4275" s="6">
        <v>5</v>
      </c>
      <c r="O4275" s="4">
        <f>Table2[[#This Row],[Discount]]/100</f>
        <v>0.05</v>
      </c>
      <c r="P4275" s="4" t="str">
        <f>IF(Table2[[#This Row],[Discount%]]=0,"No Discount",
IF(Table2[[#This Row],[Discount%]]&lt;=0.1,"Medium Discount",
IF(Table2[[#This Row],[Discount%]]&lt;=0.2,"High Discount")))</f>
        <v>Medium Discount</v>
      </c>
      <c r="Q4275" s="9">
        <f>(Table2[Unit_Price]*Table2[Quantity])*(Table2[Discount]/100)</f>
        <v>6429.25</v>
      </c>
      <c r="R4275" s="10">
        <v>122155.75</v>
      </c>
      <c r="S4275" s="10">
        <v>15578.29</v>
      </c>
      <c r="T4275" s="4">
        <f>Table2[Profit]/Table2[Sales]</f>
        <v>0.12752809425671735</v>
      </c>
      <c r="U4275" t="s">
        <v>83</v>
      </c>
    </row>
    <row r="4276" spans="1:21" x14ac:dyDescent="0.35">
      <c r="A4276">
        <v>14562</v>
      </c>
      <c r="B4276" s="1">
        <v>45545</v>
      </c>
      <c r="C4276" s="2">
        <f>YEAR(Table2[Order Date])</f>
        <v>2024</v>
      </c>
      <c r="D4276" s="2" t="str">
        <f>TEXT(Table2[Order Date],"mmm")</f>
        <v>Sep</v>
      </c>
      <c r="E4276" t="s">
        <v>8120</v>
      </c>
      <c r="F4276" t="s">
        <v>22</v>
      </c>
      <c r="G4276" t="s">
        <v>23</v>
      </c>
      <c r="H4276" t="str">
        <f>VLOOKUP(Table2[[#This Row],[City]], Table46[], 2, FALSE)</f>
        <v>Delhi</v>
      </c>
      <c r="I4276" t="s">
        <v>69</v>
      </c>
      <c r="J4276" t="s">
        <v>517</v>
      </c>
      <c r="K4276" t="s">
        <v>8121</v>
      </c>
      <c r="L4276" s="2">
        <v>2</v>
      </c>
      <c r="M4276" s="11">
        <v>61600</v>
      </c>
      <c r="N4276" s="6">
        <v>10</v>
      </c>
      <c r="O4276" s="4">
        <f>Table2[[#This Row],[Discount]]/100</f>
        <v>0.1</v>
      </c>
      <c r="P4276" s="4" t="str">
        <f>IF(Table2[[#This Row],[Discount%]]=0,"No Discount",
IF(Table2[[#This Row],[Discount%]]&lt;=0.1,"Medium Discount",
IF(Table2[[#This Row],[Discount%]]&lt;=0.2,"High Discount")))</f>
        <v>Medium Discount</v>
      </c>
      <c r="Q4276" s="9">
        <f>(Table2[Unit_Price]*Table2[Quantity])*(Table2[Discount]/100)</f>
        <v>12320</v>
      </c>
      <c r="R4276" s="10">
        <v>110880</v>
      </c>
      <c r="S4276" s="10">
        <v>20590.349999999999</v>
      </c>
      <c r="T4276" s="4">
        <f>Table2[Profit]/Table2[Sales]</f>
        <v>0.18569940476190475</v>
      </c>
      <c r="U4276" t="s">
        <v>83</v>
      </c>
    </row>
    <row r="4277" spans="1:21" x14ac:dyDescent="0.35">
      <c r="A4277">
        <v>14563</v>
      </c>
      <c r="B4277" s="1">
        <v>45425</v>
      </c>
      <c r="C4277" s="2">
        <f>YEAR(Table2[Order Date])</f>
        <v>2024</v>
      </c>
      <c r="D4277" s="2" t="str">
        <f>TEXT(Table2[Order Date],"mmm")</f>
        <v>May</v>
      </c>
      <c r="E4277" t="s">
        <v>8122</v>
      </c>
      <c r="F4277" t="s">
        <v>40</v>
      </c>
      <c r="G4277" t="s">
        <v>50</v>
      </c>
      <c r="H4277" t="str">
        <f>VLOOKUP(Table2[[#This Row],[City]], Table46[], 2, FALSE)</f>
        <v>Maharashtra</v>
      </c>
      <c r="I4277" t="s">
        <v>129</v>
      </c>
      <c r="J4277" t="s">
        <v>164</v>
      </c>
      <c r="K4277" t="s">
        <v>3008</v>
      </c>
      <c r="L4277" s="2">
        <v>1</v>
      </c>
      <c r="M4277" s="11">
        <v>16590</v>
      </c>
      <c r="N4277" s="6">
        <v>15</v>
      </c>
      <c r="O4277" s="4">
        <f>Table2[[#This Row],[Discount]]/100</f>
        <v>0.15</v>
      </c>
      <c r="P4277" s="4" t="str">
        <f>IF(Table2[[#This Row],[Discount%]]=0,"No Discount",
IF(Table2[[#This Row],[Discount%]]&lt;=0.1,"Medium Discount",
IF(Table2[[#This Row],[Discount%]]&lt;=0.2,"High Discount")))</f>
        <v>High Discount</v>
      </c>
      <c r="Q4277" s="9">
        <f>(Table2[Unit_Price]*Table2[Quantity])*(Table2[Discount]/100)</f>
        <v>2488.5</v>
      </c>
      <c r="R4277" s="10">
        <v>14101.5</v>
      </c>
      <c r="S4277" s="10">
        <v>753.61</v>
      </c>
      <c r="T4277" s="4">
        <f>Table2[Profit]/Table2[Sales]</f>
        <v>5.3441832429174205E-2</v>
      </c>
      <c r="U4277" t="s">
        <v>33</v>
      </c>
    </row>
    <row r="4278" spans="1:21" x14ac:dyDescent="0.35">
      <c r="A4278">
        <v>14564</v>
      </c>
      <c r="B4278" s="1">
        <v>45227</v>
      </c>
      <c r="C4278" s="2">
        <f>YEAR(Table2[Order Date])</f>
        <v>2023</v>
      </c>
      <c r="D4278" s="2" t="str">
        <f>TEXT(Table2[Order Date],"mmm")</f>
        <v>Oct</v>
      </c>
      <c r="E4278" t="s">
        <v>8123</v>
      </c>
      <c r="F4278" t="s">
        <v>28</v>
      </c>
      <c r="G4278" t="s">
        <v>114</v>
      </c>
      <c r="H4278" t="str">
        <f>VLOOKUP(Table2[[#This Row],[City]], Table46[], 2, FALSE)</f>
        <v>Jharkhand</v>
      </c>
      <c r="I4278" t="s">
        <v>24</v>
      </c>
      <c r="J4278" t="s">
        <v>36</v>
      </c>
      <c r="K4278" t="s">
        <v>3882</v>
      </c>
      <c r="L4278" s="2">
        <v>4</v>
      </c>
      <c r="M4278" s="11">
        <v>67483</v>
      </c>
      <c r="N4278" s="6">
        <v>5</v>
      </c>
      <c r="O4278" s="4">
        <f>Table2[[#This Row],[Discount]]/100</f>
        <v>0.05</v>
      </c>
      <c r="P4278" s="4" t="str">
        <f>IF(Table2[[#This Row],[Discount%]]=0,"No Discount",
IF(Table2[[#This Row],[Discount%]]&lt;=0.1,"Medium Discount",
IF(Table2[[#This Row],[Discount%]]&lt;=0.2,"High Discount")))</f>
        <v>Medium Discount</v>
      </c>
      <c r="Q4278" s="9">
        <f>(Table2[Unit_Price]*Table2[Quantity])*(Table2[Discount]/100)</f>
        <v>13496.6</v>
      </c>
      <c r="R4278" s="10">
        <v>256435.4</v>
      </c>
      <c r="S4278" s="10">
        <v>48469.58</v>
      </c>
      <c r="T4278" s="4">
        <f>Table2[Profit]/Table2[Sales]</f>
        <v>0.18901282740214495</v>
      </c>
      <c r="U4278" t="s">
        <v>72</v>
      </c>
    </row>
    <row r="4279" spans="1:21" x14ac:dyDescent="0.35">
      <c r="A4279">
        <v>14565</v>
      </c>
      <c r="B4279" s="1">
        <v>45291</v>
      </c>
      <c r="C4279" s="2">
        <f>YEAR(Table2[Order Date])</f>
        <v>2023</v>
      </c>
      <c r="D4279" s="2" t="str">
        <f>TEXT(Table2[Order Date],"mmm")</f>
        <v>Dec</v>
      </c>
      <c r="E4279" t="s">
        <v>8124</v>
      </c>
      <c r="F4279" t="s">
        <v>40</v>
      </c>
      <c r="G4279" t="s">
        <v>103</v>
      </c>
      <c r="H4279" t="str">
        <f>VLOOKUP(Table2[[#This Row],[City]], Table46[], 2, FALSE)</f>
        <v>Gujarat</v>
      </c>
      <c r="I4279" t="s">
        <v>75</v>
      </c>
      <c r="J4279" t="s">
        <v>409</v>
      </c>
      <c r="K4279" t="s">
        <v>8125</v>
      </c>
      <c r="L4279" s="2">
        <v>3</v>
      </c>
      <c r="M4279" s="11">
        <v>27065</v>
      </c>
      <c r="N4279" s="6">
        <v>10</v>
      </c>
      <c r="O4279" s="4">
        <f>Table2[[#This Row],[Discount]]/100</f>
        <v>0.1</v>
      </c>
      <c r="P4279" s="4" t="str">
        <f>IF(Table2[[#This Row],[Discount%]]=0,"No Discount",
IF(Table2[[#This Row],[Discount%]]&lt;=0.1,"Medium Discount",
IF(Table2[[#This Row],[Discount%]]&lt;=0.2,"High Discount")))</f>
        <v>Medium Discount</v>
      </c>
      <c r="Q4279" s="9">
        <f>(Table2[Unit_Price]*Table2[Quantity])*(Table2[Discount]/100)</f>
        <v>8119.5</v>
      </c>
      <c r="R4279" s="10">
        <v>73075.5</v>
      </c>
      <c r="S4279" s="10">
        <v>13185.79</v>
      </c>
      <c r="T4279" s="4">
        <f>Table2[Profit]/Table2[Sales]</f>
        <v>0.18044064015983471</v>
      </c>
      <c r="U4279" t="s">
        <v>38</v>
      </c>
    </row>
    <row r="4280" spans="1:21" x14ac:dyDescent="0.35">
      <c r="A4280">
        <v>14567</v>
      </c>
      <c r="B4280" s="1">
        <v>45249</v>
      </c>
      <c r="C4280" s="2">
        <f>YEAR(Table2[Order Date])</f>
        <v>2023</v>
      </c>
      <c r="D4280" s="2" t="str">
        <f>TEXT(Table2[Order Date],"mmm")</f>
        <v>Nov</v>
      </c>
      <c r="E4280" t="s">
        <v>8126</v>
      </c>
      <c r="F4280" t="s">
        <v>15</v>
      </c>
      <c r="G4280" t="s">
        <v>93</v>
      </c>
      <c r="H4280" t="str">
        <f>VLOOKUP(Table2[[#This Row],[City]], Table46[], 2, FALSE)</f>
        <v>Tamil Nadu</v>
      </c>
      <c r="I4280" t="s">
        <v>46</v>
      </c>
      <c r="J4280" t="s">
        <v>141</v>
      </c>
      <c r="K4280" t="s">
        <v>8127</v>
      </c>
      <c r="L4280" s="2">
        <v>2</v>
      </c>
      <c r="M4280" s="11">
        <v>37940</v>
      </c>
      <c r="N4280" s="6">
        <v>5</v>
      </c>
      <c r="O4280" s="4">
        <f>Table2[[#This Row],[Discount]]/100</f>
        <v>0.05</v>
      </c>
      <c r="P4280" s="4" t="str">
        <f>IF(Table2[[#This Row],[Discount%]]=0,"No Discount",
IF(Table2[[#This Row],[Discount%]]&lt;=0.1,"Medium Discount",
IF(Table2[[#This Row],[Discount%]]&lt;=0.2,"High Discount")))</f>
        <v>Medium Discount</v>
      </c>
      <c r="Q4280" s="9">
        <f>(Table2[Unit_Price]*Table2[Quantity])*(Table2[Discount]/100)</f>
        <v>3794</v>
      </c>
      <c r="R4280" s="10">
        <v>72086</v>
      </c>
      <c r="S4280" s="10">
        <v>10811.55</v>
      </c>
      <c r="T4280" s="4">
        <f>Table2[Profit]/Table2[Sales]</f>
        <v>0.14998127236911465</v>
      </c>
      <c r="U4280" t="s">
        <v>20</v>
      </c>
    </row>
    <row r="4281" spans="1:21" x14ac:dyDescent="0.35">
      <c r="A4281">
        <v>14568</v>
      </c>
      <c r="B4281" s="1">
        <v>45532</v>
      </c>
      <c r="C4281" s="2">
        <f>YEAR(Table2[Order Date])</f>
        <v>2024</v>
      </c>
      <c r="D4281" s="2" t="str">
        <f>TEXT(Table2[Order Date],"mmm")</f>
        <v>Aug</v>
      </c>
      <c r="E4281" t="s">
        <v>8128</v>
      </c>
      <c r="F4281" t="s">
        <v>15</v>
      </c>
      <c r="G4281" t="s">
        <v>174</v>
      </c>
      <c r="H4281" t="str">
        <f>VLOOKUP(Table2[[#This Row],[City]], Table46[], 2, FALSE)</f>
        <v>Tamil Nadu</v>
      </c>
      <c r="I4281" t="s">
        <v>30</v>
      </c>
      <c r="J4281" t="s">
        <v>31</v>
      </c>
      <c r="K4281" t="s">
        <v>1917</v>
      </c>
      <c r="L4281" s="2">
        <v>1</v>
      </c>
      <c r="M4281" s="11">
        <v>36209</v>
      </c>
      <c r="N4281" s="6">
        <v>10</v>
      </c>
      <c r="O4281" s="4">
        <f>Table2[[#This Row],[Discount]]/100</f>
        <v>0.1</v>
      </c>
      <c r="P4281" s="4" t="str">
        <f>IF(Table2[[#This Row],[Discount%]]=0,"No Discount",
IF(Table2[[#This Row],[Discount%]]&lt;=0.1,"Medium Discount",
IF(Table2[[#This Row],[Discount%]]&lt;=0.2,"High Discount")))</f>
        <v>Medium Discount</v>
      </c>
      <c r="Q4281" s="9">
        <f>(Table2[Unit_Price]*Table2[Quantity])*(Table2[Discount]/100)</f>
        <v>3620.9</v>
      </c>
      <c r="R4281" s="10">
        <v>32588.1</v>
      </c>
      <c r="S4281" s="10">
        <v>7824.14</v>
      </c>
      <c r="T4281" s="4">
        <f>Table2[Profit]/Table2[Sales]</f>
        <v>0.24009193539973184</v>
      </c>
      <c r="U4281" t="s">
        <v>38</v>
      </c>
    </row>
    <row r="4282" spans="1:21" x14ac:dyDescent="0.35">
      <c r="A4282">
        <v>14569</v>
      </c>
      <c r="B4282" s="1">
        <v>45513</v>
      </c>
      <c r="C4282" s="2">
        <f>YEAR(Table2[Order Date])</f>
        <v>2024</v>
      </c>
      <c r="D4282" s="2" t="str">
        <f>TEXT(Table2[Order Date],"mmm")</f>
        <v>Aug</v>
      </c>
      <c r="E4282" t="s">
        <v>8129</v>
      </c>
      <c r="F4282" t="s">
        <v>28</v>
      </c>
      <c r="G4282" t="s">
        <v>144</v>
      </c>
      <c r="H4282" t="str">
        <f>VLOOKUP(Table2[[#This Row],[City]], Table46[], 2, FALSE)</f>
        <v>Assam</v>
      </c>
      <c r="I4282" t="s">
        <v>86</v>
      </c>
      <c r="J4282" t="s">
        <v>87</v>
      </c>
      <c r="K4282" t="s">
        <v>8130</v>
      </c>
      <c r="L4282" s="2">
        <v>3</v>
      </c>
      <c r="M4282" s="11">
        <v>9523</v>
      </c>
      <c r="N4282" s="6">
        <v>5</v>
      </c>
      <c r="O4282" s="4">
        <f>Table2[[#This Row],[Discount]]/100</f>
        <v>0.05</v>
      </c>
      <c r="P4282" s="4" t="str">
        <f>IF(Table2[[#This Row],[Discount%]]=0,"No Discount",
IF(Table2[[#This Row],[Discount%]]&lt;=0.1,"Medium Discount",
IF(Table2[[#This Row],[Discount%]]&lt;=0.2,"High Discount")))</f>
        <v>Medium Discount</v>
      </c>
      <c r="Q4282" s="9">
        <f>(Table2[Unit_Price]*Table2[Quantity])*(Table2[Discount]/100)</f>
        <v>1428.45</v>
      </c>
      <c r="R4282" s="10">
        <v>27140.55</v>
      </c>
      <c r="S4282" s="10">
        <v>3677</v>
      </c>
      <c r="T4282" s="4">
        <f>Table2[Profit]/Table2[Sales]</f>
        <v>0.13547993684726359</v>
      </c>
      <c r="U4282" t="s">
        <v>83</v>
      </c>
    </row>
    <row r="4283" spans="1:21" x14ac:dyDescent="0.35">
      <c r="A4283">
        <v>14570</v>
      </c>
      <c r="B4283" s="1">
        <v>45426</v>
      </c>
      <c r="C4283" s="2">
        <f>YEAR(Table2[Order Date])</f>
        <v>2024</v>
      </c>
      <c r="D4283" s="2" t="str">
        <f>TEXT(Table2[Order Date],"mmm")</f>
        <v>May</v>
      </c>
      <c r="E4283" t="s">
        <v>8131</v>
      </c>
      <c r="F4283" t="s">
        <v>22</v>
      </c>
      <c r="G4283" t="s">
        <v>58</v>
      </c>
      <c r="H4283" t="str">
        <f>VLOOKUP(Table2[[#This Row],[City]], Table46[], 2, FALSE)</f>
        <v>Rajashtan</v>
      </c>
      <c r="I4283" t="s">
        <v>86</v>
      </c>
      <c r="J4283" t="s">
        <v>296</v>
      </c>
      <c r="K4283" t="s">
        <v>8132</v>
      </c>
      <c r="L4283" s="2">
        <v>4</v>
      </c>
      <c r="M4283" s="11">
        <v>25375</v>
      </c>
      <c r="N4283" s="6">
        <v>20</v>
      </c>
      <c r="O4283" s="4">
        <f>Table2[[#This Row],[Discount]]/100</f>
        <v>0.2</v>
      </c>
      <c r="P4283" s="4" t="str">
        <f>IF(Table2[[#This Row],[Discount%]]=0,"No Discount",
IF(Table2[[#This Row],[Discount%]]&lt;=0.1,"Medium Discount",
IF(Table2[[#This Row],[Discount%]]&lt;=0.2,"High Discount")))</f>
        <v>High Discount</v>
      </c>
      <c r="Q4283" s="9">
        <f>(Table2[Unit_Price]*Table2[Quantity])*(Table2[Discount]/100)</f>
        <v>20300</v>
      </c>
      <c r="R4283" s="10">
        <v>81200</v>
      </c>
      <c r="S4283" s="10">
        <v>12348.54</v>
      </c>
      <c r="T4283" s="4">
        <f>Table2[Profit]/Table2[Sales]</f>
        <v>0.15207561576354681</v>
      </c>
      <c r="U4283" t="s">
        <v>72</v>
      </c>
    </row>
    <row r="4284" spans="1:21" x14ac:dyDescent="0.35">
      <c r="A4284">
        <v>14571</v>
      </c>
      <c r="B4284" s="1">
        <v>45753</v>
      </c>
      <c r="C4284" s="2">
        <f>YEAR(Table2[Order Date])</f>
        <v>2025</v>
      </c>
      <c r="D4284" s="2" t="str">
        <f>TEXT(Table2[Order Date],"mmm")</f>
        <v>Apr</v>
      </c>
      <c r="E4284" t="s">
        <v>8133</v>
      </c>
      <c r="F4284" t="s">
        <v>40</v>
      </c>
      <c r="G4284" t="s">
        <v>50</v>
      </c>
      <c r="H4284" t="str">
        <f>VLOOKUP(Table2[[#This Row],[City]], Table46[], 2, FALSE)</f>
        <v>Maharashtra</v>
      </c>
      <c r="I4284" t="s">
        <v>42</v>
      </c>
      <c r="J4284" t="s">
        <v>188</v>
      </c>
      <c r="K4284" t="s">
        <v>8134</v>
      </c>
      <c r="L4284" s="2">
        <v>1</v>
      </c>
      <c r="M4284" s="11">
        <v>18066</v>
      </c>
      <c r="N4284" s="6">
        <v>10</v>
      </c>
      <c r="O4284" s="4">
        <f>Table2[[#This Row],[Discount]]/100</f>
        <v>0.1</v>
      </c>
      <c r="P4284" s="4" t="str">
        <f>IF(Table2[[#This Row],[Discount%]]=0,"No Discount",
IF(Table2[[#This Row],[Discount%]]&lt;=0.1,"Medium Discount",
IF(Table2[[#This Row],[Discount%]]&lt;=0.2,"High Discount")))</f>
        <v>Medium Discount</v>
      </c>
      <c r="Q4284" s="9">
        <f>(Table2[Unit_Price]*Table2[Quantity])*(Table2[Discount]/100)</f>
        <v>1806.6000000000001</v>
      </c>
      <c r="R4284" s="10">
        <v>16259.4</v>
      </c>
      <c r="S4284" s="10">
        <v>888.36</v>
      </c>
      <c r="T4284" s="4">
        <f>Table2[Profit]/Table2[Sales]</f>
        <v>5.4636702461345436E-2</v>
      </c>
      <c r="U4284" t="s">
        <v>72</v>
      </c>
    </row>
    <row r="4285" spans="1:21" x14ac:dyDescent="0.35">
      <c r="A4285">
        <v>14572</v>
      </c>
      <c r="B4285" s="1">
        <v>45295</v>
      </c>
      <c r="C4285" s="2">
        <f>YEAR(Table2[Order Date])</f>
        <v>2024</v>
      </c>
      <c r="D4285" s="2" t="str">
        <f>TEXT(Table2[Order Date],"mmm")</f>
        <v>Jan</v>
      </c>
      <c r="E4285" t="s">
        <v>8135</v>
      </c>
      <c r="F4285" t="s">
        <v>15</v>
      </c>
      <c r="G4285" t="s">
        <v>68</v>
      </c>
      <c r="H4285" t="str">
        <f>VLOOKUP(Table2[[#This Row],[City]], Table46[], 2, FALSE)</f>
        <v>Telangana</v>
      </c>
      <c r="I4285" t="s">
        <v>30</v>
      </c>
      <c r="J4285" t="s">
        <v>322</v>
      </c>
      <c r="K4285" t="s">
        <v>8136</v>
      </c>
      <c r="L4285" s="2">
        <v>1</v>
      </c>
      <c r="M4285" s="11">
        <v>72775</v>
      </c>
      <c r="N4285" s="6">
        <v>5</v>
      </c>
      <c r="O4285" s="4">
        <f>Table2[[#This Row],[Discount]]/100</f>
        <v>0.05</v>
      </c>
      <c r="P4285" s="4" t="str">
        <f>IF(Table2[[#This Row],[Discount%]]=0,"No Discount",
IF(Table2[[#This Row],[Discount%]]&lt;=0.1,"Medium Discount",
IF(Table2[[#This Row],[Discount%]]&lt;=0.2,"High Discount")))</f>
        <v>Medium Discount</v>
      </c>
      <c r="Q4285" s="9">
        <f>(Table2[Unit_Price]*Table2[Quantity])*(Table2[Discount]/100)</f>
        <v>3638.75</v>
      </c>
      <c r="R4285" s="10">
        <v>69136.25</v>
      </c>
      <c r="S4285" s="10">
        <v>3824.7</v>
      </c>
      <c r="T4285" s="4">
        <f>Table2[Profit]/Table2[Sales]</f>
        <v>5.532119546547578E-2</v>
      </c>
      <c r="U4285" t="s">
        <v>38</v>
      </c>
    </row>
    <row r="4286" spans="1:21" x14ac:dyDescent="0.35">
      <c r="A4286">
        <v>14573</v>
      </c>
      <c r="B4286" s="1">
        <v>45461</v>
      </c>
      <c r="C4286" s="2">
        <f>YEAR(Table2[Order Date])</f>
        <v>2024</v>
      </c>
      <c r="D4286" s="2" t="str">
        <f>TEXT(Table2[Order Date],"mmm")</f>
        <v>Jun</v>
      </c>
      <c r="E4286" t="s">
        <v>8137</v>
      </c>
      <c r="F4286" t="s">
        <v>15</v>
      </c>
      <c r="G4286" t="s">
        <v>16</v>
      </c>
      <c r="H4286" t="str">
        <f>VLOOKUP(Table2[[#This Row],[City]], Table46[], 2, FALSE)</f>
        <v>Karnataka</v>
      </c>
      <c r="I4286" t="s">
        <v>24</v>
      </c>
      <c r="J4286" t="s">
        <v>36</v>
      </c>
      <c r="K4286" t="s">
        <v>4810</v>
      </c>
      <c r="L4286" s="2">
        <v>3</v>
      </c>
      <c r="M4286" s="11">
        <v>74936</v>
      </c>
      <c r="N4286" s="6">
        <v>15</v>
      </c>
      <c r="O4286" s="4">
        <f>Table2[[#This Row],[Discount]]/100</f>
        <v>0.15</v>
      </c>
      <c r="P4286" s="4" t="str">
        <f>IF(Table2[[#This Row],[Discount%]]=0,"No Discount",
IF(Table2[[#This Row],[Discount%]]&lt;=0.1,"Medium Discount",
IF(Table2[[#This Row],[Discount%]]&lt;=0.2,"High Discount")))</f>
        <v>High Discount</v>
      </c>
      <c r="Q4286" s="9">
        <f>(Table2[Unit_Price]*Table2[Quantity])*(Table2[Discount]/100)</f>
        <v>33721.199999999997</v>
      </c>
      <c r="R4286" s="10">
        <v>191086.8</v>
      </c>
      <c r="S4286" s="10">
        <v>10795.44</v>
      </c>
      <c r="T4286" s="4">
        <f>Table2[Profit]/Table2[Sales]</f>
        <v>5.6494954125559702E-2</v>
      </c>
      <c r="U4286" t="s">
        <v>38</v>
      </c>
    </row>
    <row r="4287" spans="1:21" x14ac:dyDescent="0.35">
      <c r="A4287">
        <v>14574</v>
      </c>
      <c r="B4287" s="1">
        <v>45438</v>
      </c>
      <c r="C4287" s="2">
        <f>YEAR(Table2[Order Date])</f>
        <v>2024</v>
      </c>
      <c r="D4287" s="2" t="str">
        <f>TEXT(Table2[Order Date],"mmm")</f>
        <v>May</v>
      </c>
      <c r="E4287" t="s">
        <v>8138</v>
      </c>
      <c r="F4287" t="s">
        <v>15</v>
      </c>
      <c r="G4287" t="s">
        <v>16</v>
      </c>
      <c r="H4287" t="str">
        <f>VLOOKUP(Table2[[#This Row],[City]], Table46[], 2, FALSE)</f>
        <v>Karnataka</v>
      </c>
      <c r="I4287" t="s">
        <v>96</v>
      </c>
      <c r="J4287" t="s">
        <v>138</v>
      </c>
      <c r="K4287" t="s">
        <v>4558</v>
      </c>
      <c r="L4287" s="2">
        <v>3</v>
      </c>
      <c r="M4287" s="11">
        <v>51851</v>
      </c>
      <c r="N4287" s="6">
        <v>20</v>
      </c>
      <c r="O4287" s="4">
        <f>Table2[[#This Row],[Discount]]/100</f>
        <v>0.2</v>
      </c>
      <c r="P4287" s="4" t="str">
        <f>IF(Table2[[#This Row],[Discount%]]=0,"No Discount",
IF(Table2[[#This Row],[Discount%]]&lt;=0.1,"Medium Discount",
IF(Table2[[#This Row],[Discount%]]&lt;=0.2,"High Discount")))</f>
        <v>High Discount</v>
      </c>
      <c r="Q4287" s="9">
        <f>(Table2[Unit_Price]*Table2[Quantity])*(Table2[Discount]/100)</f>
        <v>31110.600000000002</v>
      </c>
      <c r="R4287" s="10">
        <v>124442.4</v>
      </c>
      <c r="S4287" s="10">
        <v>27980.89</v>
      </c>
      <c r="T4287" s="4">
        <f>Table2[Profit]/Table2[Sales]</f>
        <v>0.22485013146644553</v>
      </c>
      <c r="U4287" t="s">
        <v>83</v>
      </c>
    </row>
    <row r="4288" spans="1:21" x14ac:dyDescent="0.35">
      <c r="A4288">
        <v>14575</v>
      </c>
      <c r="B4288" s="1">
        <v>45714</v>
      </c>
      <c r="C4288" s="2">
        <f>YEAR(Table2[Order Date])</f>
        <v>2025</v>
      </c>
      <c r="D4288" s="2" t="str">
        <f>TEXT(Table2[Order Date],"mmm")</f>
        <v>Feb</v>
      </c>
      <c r="E4288" t="s">
        <v>8139</v>
      </c>
      <c r="F4288" t="s">
        <v>15</v>
      </c>
      <c r="G4288" t="s">
        <v>147</v>
      </c>
      <c r="H4288" t="str">
        <f>VLOOKUP(Table2[[#This Row],[City]], Table46[], 2, FALSE)</f>
        <v>Kerala</v>
      </c>
      <c r="I4288" t="s">
        <v>86</v>
      </c>
      <c r="J4288" t="s">
        <v>171</v>
      </c>
      <c r="K4288" t="s">
        <v>8140</v>
      </c>
      <c r="L4288" s="2">
        <v>4</v>
      </c>
      <c r="M4288" s="11">
        <v>19186</v>
      </c>
      <c r="N4288" s="6">
        <v>10</v>
      </c>
      <c r="O4288" s="4">
        <f>Table2[[#This Row],[Discount]]/100</f>
        <v>0.1</v>
      </c>
      <c r="P4288" s="4" t="str">
        <f>IF(Table2[[#This Row],[Discount%]]=0,"No Discount",
IF(Table2[[#This Row],[Discount%]]&lt;=0.1,"Medium Discount",
IF(Table2[[#This Row],[Discount%]]&lt;=0.2,"High Discount")))</f>
        <v>Medium Discount</v>
      </c>
      <c r="Q4288" s="9">
        <f>(Table2[Unit_Price]*Table2[Quantity])*(Table2[Discount]/100)</f>
        <v>7674.4000000000005</v>
      </c>
      <c r="R4288" s="10">
        <v>69069.600000000006</v>
      </c>
      <c r="S4288" s="10">
        <v>8781.31</v>
      </c>
      <c r="T4288" s="4">
        <f>Table2[Profit]/Table2[Sales]</f>
        <v>0.12713711965901062</v>
      </c>
      <c r="U4288" t="s">
        <v>83</v>
      </c>
    </row>
    <row r="4289" spans="1:21" x14ac:dyDescent="0.35">
      <c r="A4289">
        <v>14576</v>
      </c>
      <c r="B4289" s="1">
        <v>45332</v>
      </c>
      <c r="C4289" s="2">
        <f>YEAR(Table2[Order Date])</f>
        <v>2024</v>
      </c>
      <c r="D4289" s="2" t="str">
        <f>TEXT(Table2[Order Date],"mmm")</f>
        <v>Feb</v>
      </c>
      <c r="E4289" t="s">
        <v>8141</v>
      </c>
      <c r="F4289" t="s">
        <v>15</v>
      </c>
      <c r="G4289" t="s">
        <v>174</v>
      </c>
      <c r="H4289" t="str">
        <f>VLOOKUP(Table2[[#This Row],[City]], Table46[], 2, FALSE)</f>
        <v>Tamil Nadu</v>
      </c>
      <c r="I4289" t="s">
        <v>24</v>
      </c>
      <c r="J4289" t="s">
        <v>133</v>
      </c>
      <c r="K4289" t="s">
        <v>4689</v>
      </c>
      <c r="L4289" s="2">
        <v>5</v>
      </c>
      <c r="M4289" s="11">
        <v>43409</v>
      </c>
      <c r="N4289" s="6">
        <v>10</v>
      </c>
      <c r="O4289" s="4">
        <f>Table2[[#This Row],[Discount]]/100</f>
        <v>0.1</v>
      </c>
      <c r="P4289" s="4" t="str">
        <f>IF(Table2[[#This Row],[Discount%]]=0,"No Discount",
IF(Table2[[#This Row],[Discount%]]&lt;=0.1,"Medium Discount",
IF(Table2[[#This Row],[Discount%]]&lt;=0.2,"High Discount")))</f>
        <v>Medium Discount</v>
      </c>
      <c r="Q4289" s="9">
        <f>(Table2[Unit_Price]*Table2[Quantity])*(Table2[Discount]/100)</f>
        <v>21704.5</v>
      </c>
      <c r="R4289" s="10">
        <v>195340.5</v>
      </c>
      <c r="S4289" s="10">
        <v>17255.18</v>
      </c>
      <c r="T4289" s="4">
        <f>Table2[Profit]/Table2[Sales]</f>
        <v>8.8333858058108797E-2</v>
      </c>
      <c r="U4289" t="s">
        <v>33</v>
      </c>
    </row>
    <row r="4290" spans="1:21" x14ac:dyDescent="0.35">
      <c r="A4290">
        <v>14577</v>
      </c>
      <c r="B4290" s="1">
        <v>45732</v>
      </c>
      <c r="C4290" s="2">
        <f>YEAR(Table2[Order Date])</f>
        <v>2025</v>
      </c>
      <c r="D4290" s="2" t="str">
        <f>TEXT(Table2[Order Date],"mmm")</f>
        <v>Mar</v>
      </c>
      <c r="E4290" t="s">
        <v>8142</v>
      </c>
      <c r="F4290" t="s">
        <v>22</v>
      </c>
      <c r="G4290" t="s">
        <v>54</v>
      </c>
      <c r="H4290" t="str">
        <f>VLOOKUP(Table2[[#This Row],[City]], Table46[], 2, FALSE)</f>
        <v>Uttar Pradesh</v>
      </c>
      <c r="I4290" t="s">
        <v>69</v>
      </c>
      <c r="J4290" t="s">
        <v>123</v>
      </c>
      <c r="K4290" t="s">
        <v>8143</v>
      </c>
      <c r="L4290" s="2">
        <v>2</v>
      </c>
      <c r="M4290" s="11">
        <v>46622</v>
      </c>
      <c r="N4290" s="6">
        <v>0</v>
      </c>
      <c r="O4290" s="4">
        <f>Table2[[#This Row],[Discount]]/100</f>
        <v>0</v>
      </c>
      <c r="P4290" s="4" t="str">
        <f>IF(Table2[[#This Row],[Discount%]]=0,"No Discount",
IF(Table2[[#This Row],[Discount%]]&lt;=0.1,"Medium Discount",
IF(Table2[[#This Row],[Discount%]]&lt;=0.2,"High Discount")))</f>
        <v>No Discount</v>
      </c>
      <c r="Q4290" s="9">
        <f>(Table2[Unit_Price]*Table2[Quantity])*(Table2[Discount]/100)</f>
        <v>0</v>
      </c>
      <c r="R4290" s="10">
        <v>93244</v>
      </c>
      <c r="S4290" s="10">
        <v>5623.38</v>
      </c>
      <c r="T4290" s="4">
        <f>Table2[Profit]/Table2[Sales]</f>
        <v>6.0308223585431774E-2</v>
      </c>
      <c r="U4290" t="s">
        <v>33</v>
      </c>
    </row>
    <row r="4291" spans="1:21" x14ac:dyDescent="0.35">
      <c r="A4291">
        <v>14578</v>
      </c>
      <c r="B4291" s="1">
        <v>45244</v>
      </c>
      <c r="C4291" s="2">
        <f>YEAR(Table2[Order Date])</f>
        <v>2023</v>
      </c>
      <c r="D4291" s="2" t="str">
        <f>TEXT(Table2[Order Date],"mmm")</f>
        <v>Nov</v>
      </c>
      <c r="E4291" t="s">
        <v>8144</v>
      </c>
      <c r="F4291" t="s">
        <v>40</v>
      </c>
      <c r="G4291" t="s">
        <v>62</v>
      </c>
      <c r="H4291" t="str">
        <f>VLOOKUP(Table2[[#This Row],[City]], Table46[], 2, FALSE)</f>
        <v>Goa</v>
      </c>
      <c r="I4291" t="s">
        <v>30</v>
      </c>
      <c r="J4291" t="s">
        <v>104</v>
      </c>
      <c r="K4291" t="s">
        <v>1511</v>
      </c>
      <c r="L4291" s="2">
        <v>4</v>
      </c>
      <c r="M4291" s="11">
        <v>75759</v>
      </c>
      <c r="N4291" s="6">
        <v>5</v>
      </c>
      <c r="O4291" s="4">
        <f>Table2[[#This Row],[Discount]]/100</f>
        <v>0.05</v>
      </c>
      <c r="P4291" s="4" t="str">
        <f>IF(Table2[[#This Row],[Discount%]]=0,"No Discount",
IF(Table2[[#This Row],[Discount%]]&lt;=0.1,"Medium Discount",
IF(Table2[[#This Row],[Discount%]]&lt;=0.2,"High Discount")))</f>
        <v>Medium Discount</v>
      </c>
      <c r="Q4291" s="9">
        <f>(Table2[Unit_Price]*Table2[Quantity])*(Table2[Discount]/100)</f>
        <v>15151.800000000001</v>
      </c>
      <c r="R4291" s="10">
        <v>287884.2</v>
      </c>
      <c r="S4291" s="10">
        <v>27464.79</v>
      </c>
      <c r="T4291" s="4">
        <f>Table2[Profit]/Table2[Sales]</f>
        <v>9.5402213806801486E-2</v>
      </c>
      <c r="U4291" t="s">
        <v>38</v>
      </c>
    </row>
    <row r="4292" spans="1:21" x14ac:dyDescent="0.35">
      <c r="A4292">
        <v>14579</v>
      </c>
      <c r="B4292" s="1">
        <v>45537</v>
      </c>
      <c r="C4292" s="2">
        <f>YEAR(Table2[Order Date])</f>
        <v>2024</v>
      </c>
      <c r="D4292" s="2" t="str">
        <f>TEXT(Table2[Order Date],"mmm")</f>
        <v>Sep</v>
      </c>
      <c r="E4292" t="s">
        <v>8145</v>
      </c>
      <c r="F4292" t="s">
        <v>22</v>
      </c>
      <c r="G4292" t="s">
        <v>23</v>
      </c>
      <c r="H4292" t="str">
        <f>VLOOKUP(Table2[[#This Row],[City]], Table46[], 2, FALSE)</f>
        <v>Delhi</v>
      </c>
      <c r="I4292" t="s">
        <v>30</v>
      </c>
      <c r="J4292" t="s">
        <v>104</v>
      </c>
      <c r="K4292" t="s">
        <v>1102</v>
      </c>
      <c r="L4292" s="2">
        <v>5</v>
      </c>
      <c r="M4292" s="11">
        <v>15012</v>
      </c>
      <c r="N4292" s="6">
        <v>5</v>
      </c>
      <c r="O4292" s="4">
        <f>Table2[[#This Row],[Discount]]/100</f>
        <v>0.05</v>
      </c>
      <c r="P4292" s="4" t="str">
        <f>IF(Table2[[#This Row],[Discount%]]=0,"No Discount",
IF(Table2[[#This Row],[Discount%]]&lt;=0.1,"Medium Discount",
IF(Table2[[#This Row],[Discount%]]&lt;=0.2,"High Discount")))</f>
        <v>Medium Discount</v>
      </c>
      <c r="Q4292" s="9">
        <f>(Table2[Unit_Price]*Table2[Quantity])*(Table2[Discount]/100)</f>
        <v>3753</v>
      </c>
      <c r="R4292" s="10">
        <v>71307</v>
      </c>
      <c r="S4292" s="10">
        <v>15010.02</v>
      </c>
      <c r="T4292" s="4">
        <f>Table2[Profit]/Table2[Sales]</f>
        <v>0.21049854852959737</v>
      </c>
      <c r="U4292" t="s">
        <v>20</v>
      </c>
    </row>
    <row r="4293" spans="1:21" x14ac:dyDescent="0.35">
      <c r="A4293">
        <v>14580</v>
      </c>
      <c r="B4293" s="1">
        <v>45901</v>
      </c>
      <c r="C4293" s="2">
        <f>YEAR(Table2[Order Date])</f>
        <v>2025</v>
      </c>
      <c r="D4293" s="2" t="str">
        <f>TEXT(Table2[Order Date],"mmm")</f>
        <v>Sep</v>
      </c>
      <c r="E4293" t="s">
        <v>8146</v>
      </c>
      <c r="F4293" t="s">
        <v>15</v>
      </c>
      <c r="G4293" t="s">
        <v>174</v>
      </c>
      <c r="H4293" t="str">
        <f>VLOOKUP(Table2[[#This Row],[City]], Table46[], 2, FALSE)</f>
        <v>Tamil Nadu</v>
      </c>
      <c r="I4293" t="s">
        <v>17</v>
      </c>
      <c r="J4293" t="s">
        <v>100</v>
      </c>
      <c r="K4293" t="s">
        <v>7718</v>
      </c>
      <c r="L4293" s="2">
        <v>2</v>
      </c>
      <c r="M4293" s="11">
        <v>70609</v>
      </c>
      <c r="N4293" s="6">
        <v>10</v>
      </c>
      <c r="O4293" s="4">
        <f>Table2[[#This Row],[Discount]]/100</f>
        <v>0.1</v>
      </c>
      <c r="P4293" s="4" t="str">
        <f>IF(Table2[[#This Row],[Discount%]]=0,"No Discount",
IF(Table2[[#This Row],[Discount%]]&lt;=0.1,"Medium Discount",
IF(Table2[[#This Row],[Discount%]]&lt;=0.2,"High Discount")))</f>
        <v>Medium Discount</v>
      </c>
      <c r="Q4293" s="9">
        <f>(Table2[Unit_Price]*Table2[Quantity])*(Table2[Discount]/100)</f>
        <v>14121.800000000001</v>
      </c>
      <c r="R4293" s="10">
        <v>127096.2</v>
      </c>
      <c r="S4293" s="10">
        <v>30765.41</v>
      </c>
      <c r="T4293" s="4">
        <f>Table2[Profit]/Table2[Sales]</f>
        <v>0.24206396414684311</v>
      </c>
      <c r="U4293" t="s">
        <v>20</v>
      </c>
    </row>
    <row r="4294" spans="1:21" x14ac:dyDescent="0.35">
      <c r="A4294">
        <v>14581</v>
      </c>
      <c r="B4294" s="1">
        <v>45524</v>
      </c>
      <c r="C4294" s="2">
        <f>YEAR(Table2[Order Date])</f>
        <v>2024</v>
      </c>
      <c r="D4294" s="2" t="str">
        <f>TEXT(Table2[Order Date],"mmm")</f>
        <v>Aug</v>
      </c>
      <c r="E4294" t="s">
        <v>8147</v>
      </c>
      <c r="F4294" t="s">
        <v>22</v>
      </c>
      <c r="G4294" t="s">
        <v>23</v>
      </c>
      <c r="H4294" t="str">
        <f>VLOOKUP(Table2[[#This Row],[City]], Table46[], 2, FALSE)</f>
        <v>Delhi</v>
      </c>
      <c r="I4294" t="s">
        <v>17</v>
      </c>
      <c r="J4294" t="s">
        <v>291</v>
      </c>
      <c r="K4294" t="s">
        <v>8148</v>
      </c>
      <c r="L4294" s="2">
        <v>5</v>
      </c>
      <c r="M4294" s="11">
        <v>56097</v>
      </c>
      <c r="N4294" s="6">
        <v>5</v>
      </c>
      <c r="O4294" s="4">
        <f>Table2[[#This Row],[Discount]]/100</f>
        <v>0.05</v>
      </c>
      <c r="P4294" s="4" t="str">
        <f>IF(Table2[[#This Row],[Discount%]]=0,"No Discount",
IF(Table2[[#This Row],[Discount%]]&lt;=0.1,"Medium Discount",
IF(Table2[[#This Row],[Discount%]]&lt;=0.2,"High Discount")))</f>
        <v>Medium Discount</v>
      </c>
      <c r="Q4294" s="9">
        <f>(Table2[Unit_Price]*Table2[Quantity])*(Table2[Discount]/100)</f>
        <v>14024.25</v>
      </c>
      <c r="R4294" s="10">
        <v>266460.75</v>
      </c>
      <c r="S4294" s="10">
        <v>29233.39</v>
      </c>
      <c r="T4294" s="4">
        <f>Table2[Profit]/Table2[Sales]</f>
        <v>0.10970992913590463</v>
      </c>
      <c r="U4294" t="s">
        <v>33</v>
      </c>
    </row>
    <row r="4295" spans="1:21" x14ac:dyDescent="0.35">
      <c r="A4295">
        <v>14582</v>
      </c>
      <c r="B4295" s="1">
        <v>45429</v>
      </c>
      <c r="C4295" s="2">
        <f>YEAR(Table2[Order Date])</f>
        <v>2024</v>
      </c>
      <c r="D4295" s="2" t="str">
        <f>TEXT(Table2[Order Date],"mmm")</f>
        <v>May</v>
      </c>
      <c r="E4295" t="s">
        <v>8149</v>
      </c>
      <c r="F4295" t="s">
        <v>22</v>
      </c>
      <c r="G4295" t="s">
        <v>167</v>
      </c>
      <c r="H4295" t="str">
        <f>VLOOKUP(Table2[[#This Row],[City]], Table46[], 2, FALSE)</f>
        <v>Punjab</v>
      </c>
      <c r="I4295" t="s">
        <v>17</v>
      </c>
      <c r="J4295" t="s">
        <v>291</v>
      </c>
      <c r="K4295" t="s">
        <v>3525</v>
      </c>
      <c r="L4295" s="2">
        <v>1</v>
      </c>
      <c r="M4295" s="11">
        <v>44617</v>
      </c>
      <c r="N4295" s="6">
        <v>0</v>
      </c>
      <c r="O4295" s="4">
        <f>Table2[[#This Row],[Discount]]/100</f>
        <v>0</v>
      </c>
      <c r="P4295" s="4" t="str">
        <f>IF(Table2[[#This Row],[Discount%]]=0,"No Discount",
IF(Table2[[#This Row],[Discount%]]&lt;=0.1,"Medium Discount",
IF(Table2[[#This Row],[Discount%]]&lt;=0.2,"High Discount")))</f>
        <v>No Discount</v>
      </c>
      <c r="Q4295" s="9">
        <f>(Table2[Unit_Price]*Table2[Quantity])*(Table2[Discount]/100)</f>
        <v>0</v>
      </c>
      <c r="R4295" s="10">
        <v>44617</v>
      </c>
      <c r="S4295" s="10">
        <v>8399.67</v>
      </c>
      <c r="T4295" s="4">
        <f>Table2[Profit]/Table2[Sales]</f>
        <v>0.18826164914718604</v>
      </c>
      <c r="U4295" t="s">
        <v>33</v>
      </c>
    </row>
    <row r="4296" spans="1:21" x14ac:dyDescent="0.35">
      <c r="A4296">
        <v>14583</v>
      </c>
      <c r="B4296" s="1">
        <v>45395</v>
      </c>
      <c r="C4296" s="2">
        <f>YEAR(Table2[Order Date])</f>
        <v>2024</v>
      </c>
      <c r="D4296" s="2" t="str">
        <f>TEXT(Table2[Order Date],"mmm")</f>
        <v>Apr</v>
      </c>
      <c r="E4296" t="s">
        <v>8150</v>
      </c>
      <c r="F4296" t="s">
        <v>28</v>
      </c>
      <c r="G4296" t="s">
        <v>29</v>
      </c>
      <c r="H4296" t="str">
        <f>VLOOKUP(Table2[[#This Row],[City]], Table46[], 2, FALSE)</f>
        <v>Bihar</v>
      </c>
      <c r="I4296" t="s">
        <v>42</v>
      </c>
      <c r="J4296" t="s">
        <v>446</v>
      </c>
      <c r="K4296" t="s">
        <v>8151</v>
      </c>
      <c r="L4296" s="2">
        <v>5</v>
      </c>
      <c r="M4296" s="11">
        <v>23757</v>
      </c>
      <c r="N4296" s="6">
        <v>5</v>
      </c>
      <c r="O4296" s="4">
        <f>Table2[[#This Row],[Discount]]/100</f>
        <v>0.05</v>
      </c>
      <c r="P4296" s="4" t="str">
        <f>IF(Table2[[#This Row],[Discount%]]=0,"No Discount",
IF(Table2[[#This Row],[Discount%]]&lt;=0.1,"Medium Discount",
IF(Table2[[#This Row],[Discount%]]&lt;=0.2,"High Discount")))</f>
        <v>Medium Discount</v>
      </c>
      <c r="Q4296" s="9">
        <f>(Table2[Unit_Price]*Table2[Quantity])*(Table2[Discount]/100)</f>
        <v>5939.25</v>
      </c>
      <c r="R4296" s="10">
        <v>112845.75</v>
      </c>
      <c r="S4296" s="10">
        <v>20200.72</v>
      </c>
      <c r="T4296" s="4">
        <f>Table2[Profit]/Table2[Sales]</f>
        <v>0.17901179264615638</v>
      </c>
      <c r="U4296" t="s">
        <v>83</v>
      </c>
    </row>
    <row r="4297" spans="1:21" x14ac:dyDescent="0.35">
      <c r="A4297">
        <v>14584</v>
      </c>
      <c r="B4297" s="1">
        <v>45766</v>
      </c>
      <c r="C4297" s="2">
        <f>YEAR(Table2[Order Date])</f>
        <v>2025</v>
      </c>
      <c r="D4297" s="2" t="str">
        <f>TEXT(Table2[Order Date],"mmm")</f>
        <v>Apr</v>
      </c>
      <c r="E4297" t="s">
        <v>8152</v>
      </c>
      <c r="F4297" t="s">
        <v>40</v>
      </c>
      <c r="G4297" t="s">
        <v>110</v>
      </c>
      <c r="H4297" t="str">
        <f>VLOOKUP(Table2[[#This Row],[City]], Table46[], 2, FALSE)</f>
        <v>Gujarat</v>
      </c>
      <c r="I4297" t="s">
        <v>75</v>
      </c>
      <c r="J4297" t="s">
        <v>204</v>
      </c>
      <c r="K4297" t="s">
        <v>8153</v>
      </c>
      <c r="L4297" s="2">
        <v>3</v>
      </c>
      <c r="M4297" s="11">
        <v>32050</v>
      </c>
      <c r="N4297" s="6">
        <v>10</v>
      </c>
      <c r="O4297" s="4">
        <f>Table2[[#This Row],[Discount]]/100</f>
        <v>0.1</v>
      </c>
      <c r="P4297" s="4" t="str">
        <f>IF(Table2[[#This Row],[Discount%]]=0,"No Discount",
IF(Table2[[#This Row],[Discount%]]&lt;=0.1,"Medium Discount",
IF(Table2[[#This Row],[Discount%]]&lt;=0.2,"High Discount")))</f>
        <v>Medium Discount</v>
      </c>
      <c r="Q4297" s="9">
        <f>(Table2[Unit_Price]*Table2[Quantity])*(Table2[Discount]/100)</f>
        <v>9615</v>
      </c>
      <c r="R4297" s="10">
        <v>86535</v>
      </c>
      <c r="S4297" s="10">
        <v>20339.169999999998</v>
      </c>
      <c r="T4297" s="4">
        <f>Table2[Profit]/Table2[Sales]</f>
        <v>0.23503981048130812</v>
      </c>
      <c r="U4297" t="s">
        <v>72</v>
      </c>
    </row>
    <row r="4298" spans="1:21" x14ac:dyDescent="0.35">
      <c r="A4298">
        <v>14585</v>
      </c>
      <c r="B4298" s="1">
        <v>45621</v>
      </c>
      <c r="C4298" s="2">
        <f>YEAR(Table2[Order Date])</f>
        <v>2024</v>
      </c>
      <c r="D4298" s="2" t="str">
        <f>TEXT(Table2[Order Date],"mmm")</f>
        <v>Nov</v>
      </c>
      <c r="E4298" t="s">
        <v>8154</v>
      </c>
      <c r="F4298" t="s">
        <v>28</v>
      </c>
      <c r="G4298" t="s">
        <v>35</v>
      </c>
      <c r="H4298" t="str">
        <f>VLOOKUP(Table2[[#This Row],[City]], Table46[], 2, FALSE)</f>
        <v>West Bengal</v>
      </c>
      <c r="I4298" t="s">
        <v>75</v>
      </c>
      <c r="J4298" t="s">
        <v>240</v>
      </c>
      <c r="K4298" t="s">
        <v>6597</v>
      </c>
      <c r="L4298" s="2">
        <v>3</v>
      </c>
      <c r="M4298" s="11">
        <v>79277</v>
      </c>
      <c r="N4298" s="6">
        <v>10</v>
      </c>
      <c r="O4298" s="4">
        <f>Table2[[#This Row],[Discount]]/100</f>
        <v>0.1</v>
      </c>
      <c r="P4298" s="4" t="str">
        <f>IF(Table2[[#This Row],[Discount%]]=0,"No Discount",
IF(Table2[[#This Row],[Discount%]]&lt;=0.1,"Medium Discount",
IF(Table2[[#This Row],[Discount%]]&lt;=0.2,"High Discount")))</f>
        <v>Medium Discount</v>
      </c>
      <c r="Q4298" s="9">
        <f>(Table2[Unit_Price]*Table2[Quantity])*(Table2[Discount]/100)</f>
        <v>23783.100000000002</v>
      </c>
      <c r="R4298" s="10">
        <v>214047.9</v>
      </c>
      <c r="S4298" s="10">
        <v>47028.5</v>
      </c>
      <c r="T4298" s="4">
        <f>Table2[Profit]/Table2[Sales]</f>
        <v>0.21971016767742174</v>
      </c>
      <c r="U4298" t="s">
        <v>38</v>
      </c>
    </row>
    <row r="4299" spans="1:21" x14ac:dyDescent="0.35">
      <c r="A4299">
        <v>14586</v>
      </c>
      <c r="B4299" s="1">
        <v>45820</v>
      </c>
      <c r="C4299" s="2">
        <f>YEAR(Table2[Order Date])</f>
        <v>2025</v>
      </c>
      <c r="D4299" s="2" t="str">
        <f>TEXT(Table2[Order Date],"mmm")</f>
        <v>Jun</v>
      </c>
      <c r="E4299" t="s">
        <v>8155</v>
      </c>
      <c r="F4299" t="s">
        <v>28</v>
      </c>
      <c r="G4299" t="s">
        <v>85</v>
      </c>
      <c r="H4299" t="str">
        <f>VLOOKUP(Table2[[#This Row],[City]], Table46[], 2, FALSE)</f>
        <v>Odisha</v>
      </c>
      <c r="I4299" t="s">
        <v>129</v>
      </c>
      <c r="J4299" t="s">
        <v>148</v>
      </c>
      <c r="K4299" t="s">
        <v>8156</v>
      </c>
      <c r="L4299" s="2">
        <v>4</v>
      </c>
      <c r="M4299" s="11">
        <v>27950</v>
      </c>
      <c r="N4299" s="6">
        <v>15</v>
      </c>
      <c r="O4299" s="4">
        <f>Table2[[#This Row],[Discount]]/100</f>
        <v>0.15</v>
      </c>
      <c r="P4299" s="4" t="str">
        <f>IF(Table2[[#This Row],[Discount%]]=0,"No Discount",
IF(Table2[[#This Row],[Discount%]]&lt;=0.1,"Medium Discount",
IF(Table2[[#This Row],[Discount%]]&lt;=0.2,"High Discount")))</f>
        <v>High Discount</v>
      </c>
      <c r="Q4299" s="9">
        <f>(Table2[Unit_Price]*Table2[Quantity])*(Table2[Discount]/100)</f>
        <v>16770</v>
      </c>
      <c r="R4299" s="10">
        <v>95030</v>
      </c>
      <c r="S4299" s="10">
        <v>9115.43</v>
      </c>
      <c r="T4299" s="4">
        <f>Table2[Profit]/Table2[Sales]</f>
        <v>9.5921603704093444E-2</v>
      </c>
      <c r="U4299" t="s">
        <v>83</v>
      </c>
    </row>
    <row r="4300" spans="1:21" x14ac:dyDescent="0.35">
      <c r="A4300">
        <v>14587</v>
      </c>
      <c r="B4300" s="1">
        <v>45512</v>
      </c>
      <c r="C4300" s="2">
        <f>YEAR(Table2[Order Date])</f>
        <v>2024</v>
      </c>
      <c r="D4300" s="2" t="str">
        <f>TEXT(Table2[Order Date],"mmm")</f>
        <v>Aug</v>
      </c>
      <c r="E4300" t="s">
        <v>8157</v>
      </c>
      <c r="F4300" t="s">
        <v>22</v>
      </c>
      <c r="G4300" t="s">
        <v>74</v>
      </c>
      <c r="H4300" t="str">
        <f>VLOOKUP(Table2[[#This Row],[City]], Table46[], 2, FALSE)</f>
        <v>Chandigarh</v>
      </c>
      <c r="I4300" t="s">
        <v>129</v>
      </c>
      <c r="J4300" t="s">
        <v>148</v>
      </c>
      <c r="K4300" t="s">
        <v>8158</v>
      </c>
      <c r="L4300" s="2">
        <v>2</v>
      </c>
      <c r="M4300" s="11">
        <v>49690</v>
      </c>
      <c r="N4300" s="6">
        <v>15</v>
      </c>
      <c r="O4300" s="4">
        <f>Table2[[#This Row],[Discount]]/100</f>
        <v>0.15</v>
      </c>
      <c r="P4300" s="4" t="str">
        <f>IF(Table2[[#This Row],[Discount%]]=0,"No Discount",
IF(Table2[[#This Row],[Discount%]]&lt;=0.1,"Medium Discount",
IF(Table2[[#This Row],[Discount%]]&lt;=0.2,"High Discount")))</f>
        <v>High Discount</v>
      </c>
      <c r="Q4300" s="9">
        <f>(Table2[Unit_Price]*Table2[Quantity])*(Table2[Discount]/100)</f>
        <v>14907</v>
      </c>
      <c r="R4300" s="10">
        <v>84473</v>
      </c>
      <c r="S4300" s="10">
        <v>9125.98</v>
      </c>
      <c r="T4300" s="4">
        <f>Table2[Profit]/Table2[Sales]</f>
        <v>0.10803428314372639</v>
      </c>
      <c r="U4300" t="s">
        <v>20</v>
      </c>
    </row>
    <row r="4301" spans="1:21" x14ac:dyDescent="0.35">
      <c r="A4301">
        <v>14588</v>
      </c>
      <c r="B4301" s="1">
        <v>45353</v>
      </c>
      <c r="C4301" s="2">
        <f>YEAR(Table2[Order Date])</f>
        <v>2024</v>
      </c>
      <c r="D4301" s="2" t="str">
        <f>TEXT(Table2[Order Date],"mmm")</f>
        <v>Mar</v>
      </c>
      <c r="E4301" t="s">
        <v>8159</v>
      </c>
      <c r="F4301" t="s">
        <v>22</v>
      </c>
      <c r="G4301" t="s">
        <v>74</v>
      </c>
      <c r="H4301" t="str">
        <f>VLOOKUP(Table2[[#This Row],[City]], Table46[], 2, FALSE)</f>
        <v>Chandigarh</v>
      </c>
      <c r="I4301" t="s">
        <v>42</v>
      </c>
      <c r="J4301" t="s">
        <v>188</v>
      </c>
      <c r="K4301" t="s">
        <v>8160</v>
      </c>
      <c r="L4301" s="2">
        <v>1</v>
      </c>
      <c r="M4301" s="11">
        <v>35032</v>
      </c>
      <c r="N4301" s="6">
        <v>10</v>
      </c>
      <c r="O4301" s="4">
        <f>Table2[[#This Row],[Discount]]/100</f>
        <v>0.1</v>
      </c>
      <c r="P4301" s="4" t="str">
        <f>IF(Table2[[#This Row],[Discount%]]=0,"No Discount",
IF(Table2[[#This Row],[Discount%]]&lt;=0.1,"Medium Discount",
IF(Table2[[#This Row],[Discount%]]&lt;=0.2,"High Discount")))</f>
        <v>Medium Discount</v>
      </c>
      <c r="Q4301" s="9">
        <f>(Table2[Unit_Price]*Table2[Quantity])*(Table2[Discount]/100)</f>
        <v>3503.2000000000003</v>
      </c>
      <c r="R4301" s="10">
        <v>31528.799999999999</v>
      </c>
      <c r="S4301" s="10">
        <v>3488.26</v>
      </c>
      <c r="T4301" s="4">
        <f>Table2[Profit]/Table2[Sales]</f>
        <v>0.11063725863337648</v>
      </c>
      <c r="U4301" t="s">
        <v>33</v>
      </c>
    </row>
    <row r="4302" spans="1:21" x14ac:dyDescent="0.35">
      <c r="A4302">
        <v>14589</v>
      </c>
      <c r="B4302" s="1">
        <v>45218</v>
      </c>
      <c r="C4302" s="2">
        <f>YEAR(Table2[Order Date])</f>
        <v>2023</v>
      </c>
      <c r="D4302" s="2" t="str">
        <f>TEXT(Table2[Order Date],"mmm")</f>
        <v>Oct</v>
      </c>
      <c r="E4302" t="s">
        <v>8161</v>
      </c>
      <c r="F4302" t="s">
        <v>40</v>
      </c>
      <c r="G4302" t="s">
        <v>110</v>
      </c>
      <c r="H4302" t="str">
        <f>VLOOKUP(Table2[[#This Row],[City]], Table46[], 2, FALSE)</f>
        <v>Gujarat</v>
      </c>
      <c r="I4302" t="s">
        <v>129</v>
      </c>
      <c r="J4302" t="s">
        <v>130</v>
      </c>
      <c r="K4302" t="s">
        <v>8162</v>
      </c>
      <c r="L4302" s="2">
        <v>2</v>
      </c>
      <c r="M4302" s="11">
        <v>32915</v>
      </c>
      <c r="N4302" s="6">
        <v>15</v>
      </c>
      <c r="O4302" s="4">
        <f>Table2[[#This Row],[Discount]]/100</f>
        <v>0.15</v>
      </c>
      <c r="P4302" s="4" t="str">
        <f>IF(Table2[[#This Row],[Discount%]]=0,"No Discount",
IF(Table2[[#This Row],[Discount%]]&lt;=0.1,"Medium Discount",
IF(Table2[[#This Row],[Discount%]]&lt;=0.2,"High Discount")))</f>
        <v>High Discount</v>
      </c>
      <c r="Q4302" s="9">
        <f>(Table2[Unit_Price]*Table2[Quantity])*(Table2[Discount]/100)</f>
        <v>9874.5</v>
      </c>
      <c r="R4302" s="10">
        <v>55955.5</v>
      </c>
      <c r="S4302" s="10">
        <v>7212.67</v>
      </c>
      <c r="T4302" s="4">
        <f>Table2[Profit]/Table2[Sales]</f>
        <v>0.12890010812163236</v>
      </c>
      <c r="U4302" t="s">
        <v>83</v>
      </c>
    </row>
    <row r="4303" spans="1:21" x14ac:dyDescent="0.35">
      <c r="A4303">
        <v>14590</v>
      </c>
      <c r="B4303" s="1">
        <v>45790</v>
      </c>
      <c r="C4303" s="2">
        <f>YEAR(Table2[Order Date])</f>
        <v>2025</v>
      </c>
      <c r="D4303" s="2" t="str">
        <f>TEXT(Table2[Order Date],"mmm")</f>
        <v>May</v>
      </c>
      <c r="E4303" t="s">
        <v>8163</v>
      </c>
      <c r="F4303" t="s">
        <v>15</v>
      </c>
      <c r="G4303" t="s">
        <v>174</v>
      </c>
      <c r="H4303" t="str">
        <f>VLOOKUP(Table2[[#This Row],[City]], Table46[], 2, FALSE)</f>
        <v>Tamil Nadu</v>
      </c>
      <c r="I4303" t="s">
        <v>129</v>
      </c>
      <c r="J4303" t="s">
        <v>148</v>
      </c>
      <c r="K4303" t="s">
        <v>1740</v>
      </c>
      <c r="L4303" s="2">
        <v>5</v>
      </c>
      <c r="M4303" s="11">
        <v>34275</v>
      </c>
      <c r="N4303" s="6">
        <v>10</v>
      </c>
      <c r="O4303" s="4">
        <f>Table2[[#This Row],[Discount]]/100</f>
        <v>0.1</v>
      </c>
      <c r="P4303" s="4" t="str">
        <f>IF(Table2[[#This Row],[Discount%]]=0,"No Discount",
IF(Table2[[#This Row],[Discount%]]&lt;=0.1,"Medium Discount",
IF(Table2[[#This Row],[Discount%]]&lt;=0.2,"High Discount")))</f>
        <v>Medium Discount</v>
      </c>
      <c r="Q4303" s="9">
        <f>(Table2[Unit_Price]*Table2[Quantity])*(Table2[Discount]/100)</f>
        <v>17137.5</v>
      </c>
      <c r="R4303" s="10">
        <v>154237.5</v>
      </c>
      <c r="S4303" s="10">
        <v>24911.22</v>
      </c>
      <c r="T4303" s="4">
        <f>Table2[Profit]/Table2[Sales]</f>
        <v>0.16151208363724776</v>
      </c>
      <c r="U4303" t="s">
        <v>72</v>
      </c>
    </row>
    <row r="4304" spans="1:21" x14ac:dyDescent="0.35">
      <c r="A4304">
        <v>14591</v>
      </c>
      <c r="B4304" s="1">
        <v>45317</v>
      </c>
      <c r="C4304" s="2">
        <f>YEAR(Table2[Order Date])</f>
        <v>2024</v>
      </c>
      <c r="D4304" s="2" t="str">
        <f>TEXT(Table2[Order Date],"mmm")</f>
        <v>Jan</v>
      </c>
      <c r="E4304" t="s">
        <v>8164</v>
      </c>
      <c r="F4304" t="s">
        <v>28</v>
      </c>
      <c r="G4304" t="s">
        <v>114</v>
      </c>
      <c r="H4304" t="str">
        <f>VLOOKUP(Table2[[#This Row],[City]], Table46[], 2, FALSE)</f>
        <v>Jharkhand</v>
      </c>
      <c r="I4304" t="s">
        <v>24</v>
      </c>
      <c r="J4304" t="s">
        <v>133</v>
      </c>
      <c r="K4304" t="s">
        <v>8165</v>
      </c>
      <c r="L4304" s="2">
        <v>3</v>
      </c>
      <c r="M4304" s="11">
        <v>25218</v>
      </c>
      <c r="N4304" s="6">
        <v>15</v>
      </c>
      <c r="O4304" s="4">
        <f>Table2[[#This Row],[Discount]]/100</f>
        <v>0.15</v>
      </c>
      <c r="P4304" s="4" t="str">
        <f>IF(Table2[[#This Row],[Discount%]]=0,"No Discount",
IF(Table2[[#This Row],[Discount%]]&lt;=0.1,"Medium Discount",
IF(Table2[[#This Row],[Discount%]]&lt;=0.2,"High Discount")))</f>
        <v>High Discount</v>
      </c>
      <c r="Q4304" s="9">
        <f>(Table2[Unit_Price]*Table2[Quantity])*(Table2[Discount]/100)</f>
        <v>11348.1</v>
      </c>
      <c r="R4304" s="10">
        <v>64305.9</v>
      </c>
      <c r="S4304" s="10">
        <v>13301.03</v>
      </c>
      <c r="T4304" s="4">
        <f>Table2[Profit]/Table2[Sales]</f>
        <v>0.20683996336261526</v>
      </c>
      <c r="U4304" t="s">
        <v>83</v>
      </c>
    </row>
    <row r="4305" spans="1:21" x14ac:dyDescent="0.35">
      <c r="A4305">
        <v>14592</v>
      </c>
      <c r="B4305" s="1">
        <v>45353</v>
      </c>
      <c r="C4305" s="2">
        <f>YEAR(Table2[Order Date])</f>
        <v>2024</v>
      </c>
      <c r="D4305" s="2" t="str">
        <f>TEXT(Table2[Order Date],"mmm")</f>
        <v>Mar</v>
      </c>
      <c r="E4305" t="s">
        <v>8166</v>
      </c>
      <c r="F4305" t="s">
        <v>15</v>
      </c>
      <c r="G4305" t="s">
        <v>68</v>
      </c>
      <c r="H4305" t="str">
        <f>VLOOKUP(Table2[[#This Row],[City]], Table46[], 2, FALSE)</f>
        <v>Telangana</v>
      </c>
      <c r="I4305" t="s">
        <v>24</v>
      </c>
      <c r="J4305" t="s">
        <v>133</v>
      </c>
      <c r="K4305" t="s">
        <v>8167</v>
      </c>
      <c r="L4305" s="2">
        <v>1</v>
      </c>
      <c r="M4305" s="11">
        <v>50536</v>
      </c>
      <c r="N4305" s="6">
        <v>5</v>
      </c>
      <c r="O4305" s="4">
        <f>Table2[[#This Row],[Discount]]/100</f>
        <v>0.05</v>
      </c>
      <c r="P4305" s="4" t="str">
        <f>IF(Table2[[#This Row],[Discount%]]=0,"No Discount",
IF(Table2[[#This Row],[Discount%]]&lt;=0.1,"Medium Discount",
IF(Table2[[#This Row],[Discount%]]&lt;=0.2,"High Discount")))</f>
        <v>Medium Discount</v>
      </c>
      <c r="Q4305" s="9">
        <f>(Table2[Unit_Price]*Table2[Quantity])*(Table2[Discount]/100)</f>
        <v>2526.8000000000002</v>
      </c>
      <c r="R4305" s="10">
        <v>48009.2</v>
      </c>
      <c r="S4305" s="10">
        <v>5845.32</v>
      </c>
      <c r="T4305" s="4">
        <f>Table2[Profit]/Table2[Sales]</f>
        <v>0.1217541637852745</v>
      </c>
      <c r="U4305" t="s">
        <v>72</v>
      </c>
    </row>
    <row r="4306" spans="1:21" x14ac:dyDescent="0.35">
      <c r="A4306">
        <v>14593</v>
      </c>
      <c r="B4306" s="1">
        <v>45808</v>
      </c>
      <c r="C4306" s="2">
        <f>YEAR(Table2[Order Date])</f>
        <v>2025</v>
      </c>
      <c r="D4306" s="2" t="str">
        <f>TEXT(Table2[Order Date],"mmm")</f>
        <v>May</v>
      </c>
      <c r="E4306" t="s">
        <v>8168</v>
      </c>
      <c r="F4306" t="s">
        <v>22</v>
      </c>
      <c r="G4306" t="s">
        <v>167</v>
      </c>
      <c r="H4306" t="str">
        <f>VLOOKUP(Table2[[#This Row],[City]], Table46[], 2, FALSE)</f>
        <v>Punjab</v>
      </c>
      <c r="I4306" t="s">
        <v>96</v>
      </c>
      <c r="J4306" t="s">
        <v>156</v>
      </c>
      <c r="K4306" t="s">
        <v>8169</v>
      </c>
      <c r="L4306" s="2">
        <v>1</v>
      </c>
      <c r="M4306" s="11">
        <v>2635</v>
      </c>
      <c r="N4306" s="6">
        <v>0</v>
      </c>
      <c r="O4306" s="4">
        <f>Table2[[#This Row],[Discount]]/100</f>
        <v>0</v>
      </c>
      <c r="P4306" s="4" t="str">
        <f>IF(Table2[[#This Row],[Discount%]]=0,"No Discount",
IF(Table2[[#This Row],[Discount%]]&lt;=0.1,"Medium Discount",
IF(Table2[[#This Row],[Discount%]]&lt;=0.2,"High Discount")))</f>
        <v>No Discount</v>
      </c>
      <c r="Q4306" s="9">
        <f>(Table2[Unit_Price]*Table2[Quantity])*(Table2[Discount]/100)</f>
        <v>0</v>
      </c>
      <c r="R4306" s="10">
        <v>2635</v>
      </c>
      <c r="S4306" s="10">
        <v>347.17</v>
      </c>
      <c r="T4306" s="4">
        <f>Table2[Profit]/Table2[Sales]</f>
        <v>0.13175332068311196</v>
      </c>
      <c r="U4306" t="s">
        <v>38</v>
      </c>
    </row>
    <row r="4307" spans="1:21" x14ac:dyDescent="0.35">
      <c r="A4307">
        <v>14594</v>
      </c>
      <c r="B4307" s="1">
        <v>45307</v>
      </c>
      <c r="C4307" s="2">
        <f>YEAR(Table2[Order Date])</f>
        <v>2024</v>
      </c>
      <c r="D4307" s="2" t="str">
        <f>TEXT(Table2[Order Date],"mmm")</f>
        <v>Jan</v>
      </c>
      <c r="E4307" t="s">
        <v>8170</v>
      </c>
      <c r="F4307" t="s">
        <v>40</v>
      </c>
      <c r="G4307" t="s">
        <v>62</v>
      </c>
      <c r="H4307" t="str">
        <f>VLOOKUP(Table2[[#This Row],[City]], Table46[], 2, FALSE)</f>
        <v>Goa</v>
      </c>
      <c r="I4307" t="s">
        <v>46</v>
      </c>
      <c r="J4307" t="s">
        <v>47</v>
      </c>
      <c r="K4307" t="s">
        <v>1443</v>
      </c>
      <c r="L4307" s="2">
        <v>4</v>
      </c>
      <c r="M4307" s="11">
        <v>65025</v>
      </c>
      <c r="N4307" s="6">
        <v>10</v>
      </c>
      <c r="O4307" s="4">
        <f>Table2[[#This Row],[Discount]]/100</f>
        <v>0.1</v>
      </c>
      <c r="P4307" s="4" t="str">
        <f>IF(Table2[[#This Row],[Discount%]]=0,"No Discount",
IF(Table2[[#This Row],[Discount%]]&lt;=0.1,"Medium Discount",
IF(Table2[[#This Row],[Discount%]]&lt;=0.2,"High Discount")))</f>
        <v>Medium Discount</v>
      </c>
      <c r="Q4307" s="9">
        <f>(Table2[Unit_Price]*Table2[Quantity])*(Table2[Discount]/100)</f>
        <v>26010</v>
      </c>
      <c r="R4307" s="10">
        <v>234090</v>
      </c>
      <c r="S4307" s="10">
        <v>44512.95</v>
      </c>
      <c r="T4307" s="4">
        <f>Table2[Profit]/Table2[Sales]</f>
        <v>0.19015314622581056</v>
      </c>
      <c r="U4307" t="s">
        <v>20</v>
      </c>
    </row>
    <row r="4308" spans="1:21" x14ac:dyDescent="0.35">
      <c r="A4308">
        <v>14595</v>
      </c>
      <c r="B4308" s="1">
        <v>45889</v>
      </c>
      <c r="C4308" s="2">
        <f>YEAR(Table2[Order Date])</f>
        <v>2025</v>
      </c>
      <c r="D4308" s="2" t="str">
        <f>TEXT(Table2[Order Date],"mmm")</f>
        <v>Aug</v>
      </c>
      <c r="E4308" t="s">
        <v>8171</v>
      </c>
      <c r="F4308" t="s">
        <v>22</v>
      </c>
      <c r="G4308" t="s">
        <v>167</v>
      </c>
      <c r="H4308" t="str">
        <f>VLOOKUP(Table2[[#This Row],[City]], Table46[], 2, FALSE)</f>
        <v>Punjab</v>
      </c>
      <c r="I4308" t="s">
        <v>46</v>
      </c>
      <c r="J4308" t="s">
        <v>141</v>
      </c>
      <c r="K4308" t="s">
        <v>491</v>
      </c>
      <c r="L4308" s="2">
        <v>1</v>
      </c>
      <c r="M4308" s="11">
        <v>75750</v>
      </c>
      <c r="N4308" s="6">
        <v>10</v>
      </c>
      <c r="O4308" s="4">
        <f>Table2[[#This Row],[Discount]]/100</f>
        <v>0.1</v>
      </c>
      <c r="P4308" s="4" t="str">
        <f>IF(Table2[[#This Row],[Discount%]]=0,"No Discount",
IF(Table2[[#This Row],[Discount%]]&lt;=0.1,"Medium Discount",
IF(Table2[[#This Row],[Discount%]]&lt;=0.2,"High Discount")))</f>
        <v>Medium Discount</v>
      </c>
      <c r="Q4308" s="9">
        <f>(Table2[Unit_Price]*Table2[Quantity])*(Table2[Discount]/100)</f>
        <v>7575</v>
      </c>
      <c r="R4308" s="10">
        <v>68175</v>
      </c>
      <c r="S4308" s="10">
        <v>5299.2</v>
      </c>
      <c r="T4308" s="4">
        <f>Table2[Profit]/Table2[Sales]</f>
        <v>7.772937293729372E-2</v>
      </c>
      <c r="U4308" t="s">
        <v>38</v>
      </c>
    </row>
    <row r="4309" spans="1:21" x14ac:dyDescent="0.35">
      <c r="A4309">
        <v>14596</v>
      </c>
      <c r="B4309" s="1">
        <v>45547</v>
      </c>
      <c r="C4309" s="2">
        <f>YEAR(Table2[Order Date])</f>
        <v>2024</v>
      </c>
      <c r="D4309" s="2" t="str">
        <f>TEXT(Table2[Order Date],"mmm")</f>
        <v>Sep</v>
      </c>
      <c r="E4309" t="s">
        <v>8172</v>
      </c>
      <c r="F4309" t="s">
        <v>40</v>
      </c>
      <c r="G4309" t="s">
        <v>103</v>
      </c>
      <c r="H4309" t="str">
        <f>VLOOKUP(Table2[[#This Row],[City]], Table46[], 2, FALSE)</f>
        <v>Gujarat</v>
      </c>
      <c r="I4309" t="s">
        <v>86</v>
      </c>
      <c r="J4309" t="s">
        <v>118</v>
      </c>
      <c r="K4309" t="s">
        <v>6076</v>
      </c>
      <c r="L4309" s="2">
        <v>5</v>
      </c>
      <c r="M4309" s="11">
        <v>50439</v>
      </c>
      <c r="N4309" s="6">
        <v>20</v>
      </c>
      <c r="O4309" s="4">
        <f>Table2[[#This Row],[Discount]]/100</f>
        <v>0.2</v>
      </c>
      <c r="P4309" s="4" t="str">
        <f>IF(Table2[[#This Row],[Discount%]]=0,"No Discount",
IF(Table2[[#This Row],[Discount%]]&lt;=0.1,"Medium Discount",
IF(Table2[[#This Row],[Discount%]]&lt;=0.2,"High Discount")))</f>
        <v>High Discount</v>
      </c>
      <c r="Q4309" s="9">
        <f>(Table2[Unit_Price]*Table2[Quantity])*(Table2[Discount]/100)</f>
        <v>50439</v>
      </c>
      <c r="R4309" s="10">
        <v>201756</v>
      </c>
      <c r="S4309" s="10">
        <v>18011.009999999998</v>
      </c>
      <c r="T4309" s="4">
        <f>Table2[Profit]/Table2[Sales]</f>
        <v>8.9271248438708137E-2</v>
      </c>
      <c r="U4309" t="s">
        <v>33</v>
      </c>
    </row>
    <row r="4310" spans="1:21" x14ac:dyDescent="0.35">
      <c r="A4310">
        <v>14597</v>
      </c>
      <c r="B4310" s="1">
        <v>45667</v>
      </c>
      <c r="C4310" s="2">
        <f>YEAR(Table2[Order Date])</f>
        <v>2025</v>
      </c>
      <c r="D4310" s="2" t="str">
        <f>TEXT(Table2[Order Date],"mmm")</f>
        <v>Jan</v>
      </c>
      <c r="E4310" t="s">
        <v>8173</v>
      </c>
      <c r="F4310" t="s">
        <v>40</v>
      </c>
      <c r="G4310" t="s">
        <v>110</v>
      </c>
      <c r="H4310" t="str">
        <f>VLOOKUP(Table2[[#This Row],[City]], Table46[], 2, FALSE)</f>
        <v>Gujarat</v>
      </c>
      <c r="I4310" t="s">
        <v>24</v>
      </c>
      <c r="J4310" t="s">
        <v>107</v>
      </c>
      <c r="K4310" t="s">
        <v>8174</v>
      </c>
      <c r="L4310" s="2">
        <v>4</v>
      </c>
      <c r="M4310" s="11">
        <v>705</v>
      </c>
      <c r="N4310" s="6">
        <v>0</v>
      </c>
      <c r="O4310" s="4">
        <f>Table2[[#This Row],[Discount]]/100</f>
        <v>0</v>
      </c>
      <c r="P4310" s="4" t="str">
        <f>IF(Table2[[#This Row],[Discount%]]=0,"No Discount",
IF(Table2[[#This Row],[Discount%]]&lt;=0.1,"Medium Discount",
IF(Table2[[#This Row],[Discount%]]&lt;=0.2,"High Discount")))</f>
        <v>No Discount</v>
      </c>
      <c r="Q4310" s="9">
        <f>(Table2[Unit_Price]*Table2[Quantity])*(Table2[Discount]/100)</f>
        <v>0</v>
      </c>
      <c r="R4310" s="10">
        <v>2820</v>
      </c>
      <c r="S4310" s="10">
        <v>459.12</v>
      </c>
      <c r="T4310" s="4">
        <f>Table2[Profit]/Table2[Sales]</f>
        <v>0.16280851063829788</v>
      </c>
      <c r="U4310" t="s">
        <v>72</v>
      </c>
    </row>
    <row r="4311" spans="1:21" x14ac:dyDescent="0.35">
      <c r="A4311">
        <v>14598</v>
      </c>
      <c r="B4311" s="1">
        <v>45330</v>
      </c>
      <c r="C4311" s="2">
        <f>YEAR(Table2[Order Date])</f>
        <v>2024</v>
      </c>
      <c r="D4311" s="2" t="str">
        <f>TEXT(Table2[Order Date],"mmm")</f>
        <v>Feb</v>
      </c>
      <c r="E4311" t="s">
        <v>8175</v>
      </c>
      <c r="F4311" t="s">
        <v>15</v>
      </c>
      <c r="G4311" t="s">
        <v>68</v>
      </c>
      <c r="H4311" t="str">
        <f>VLOOKUP(Table2[[#This Row],[City]], Table46[], 2, FALSE)</f>
        <v>Telangana</v>
      </c>
      <c r="I4311" t="s">
        <v>24</v>
      </c>
      <c r="J4311" t="s">
        <v>36</v>
      </c>
      <c r="K4311" t="s">
        <v>6028</v>
      </c>
      <c r="L4311" s="2">
        <v>3</v>
      </c>
      <c r="M4311" s="11">
        <v>30416</v>
      </c>
      <c r="N4311" s="6">
        <v>20</v>
      </c>
      <c r="O4311" s="4">
        <f>Table2[[#This Row],[Discount]]/100</f>
        <v>0.2</v>
      </c>
      <c r="P4311" s="4" t="str">
        <f>IF(Table2[[#This Row],[Discount%]]=0,"No Discount",
IF(Table2[[#This Row],[Discount%]]&lt;=0.1,"Medium Discount",
IF(Table2[[#This Row],[Discount%]]&lt;=0.2,"High Discount")))</f>
        <v>High Discount</v>
      </c>
      <c r="Q4311" s="9">
        <f>(Table2[Unit_Price]*Table2[Quantity])*(Table2[Discount]/100)</f>
        <v>18249.600000000002</v>
      </c>
      <c r="R4311" s="10">
        <v>72998.399999999994</v>
      </c>
      <c r="S4311" s="10">
        <v>4884.91</v>
      </c>
      <c r="T4311" s="4">
        <f>Table2[Profit]/Table2[Sales]</f>
        <v>6.6918042039277578E-2</v>
      </c>
      <c r="U4311" t="s">
        <v>20</v>
      </c>
    </row>
    <row r="4312" spans="1:21" x14ac:dyDescent="0.35">
      <c r="A4312">
        <v>14599</v>
      </c>
      <c r="B4312" s="1">
        <v>45803</v>
      </c>
      <c r="C4312" s="2">
        <f>YEAR(Table2[Order Date])</f>
        <v>2025</v>
      </c>
      <c r="D4312" s="2" t="str">
        <f>TEXT(Table2[Order Date],"mmm")</f>
        <v>May</v>
      </c>
      <c r="E4312" t="s">
        <v>8176</v>
      </c>
      <c r="F4312" t="s">
        <v>28</v>
      </c>
      <c r="G4312" t="s">
        <v>144</v>
      </c>
      <c r="H4312" t="str">
        <f>VLOOKUP(Table2[[#This Row],[City]], Table46[], 2, FALSE)</f>
        <v>Assam</v>
      </c>
      <c r="I4312" t="s">
        <v>75</v>
      </c>
      <c r="J4312" t="s">
        <v>409</v>
      </c>
      <c r="K4312" t="s">
        <v>8177</v>
      </c>
      <c r="L4312" s="2">
        <v>3</v>
      </c>
      <c r="M4312" s="11">
        <v>23013</v>
      </c>
      <c r="N4312" s="6">
        <v>0</v>
      </c>
      <c r="O4312" s="4">
        <f>Table2[[#This Row],[Discount]]/100</f>
        <v>0</v>
      </c>
      <c r="P4312" s="4" t="str">
        <f>IF(Table2[[#This Row],[Discount%]]=0,"No Discount",
IF(Table2[[#This Row],[Discount%]]&lt;=0.1,"Medium Discount",
IF(Table2[[#This Row],[Discount%]]&lt;=0.2,"High Discount")))</f>
        <v>No Discount</v>
      </c>
      <c r="Q4312" s="9">
        <f>(Table2[Unit_Price]*Table2[Quantity])*(Table2[Discount]/100)</f>
        <v>0</v>
      </c>
      <c r="R4312" s="10">
        <v>69039</v>
      </c>
      <c r="S4312" s="10">
        <v>16389.330000000002</v>
      </c>
      <c r="T4312" s="4">
        <f>Table2[Profit]/Table2[Sales]</f>
        <v>0.23739234345804547</v>
      </c>
      <c r="U4312" t="s">
        <v>38</v>
      </c>
    </row>
    <row r="4313" spans="1:21" x14ac:dyDescent="0.35">
      <c r="A4313">
        <v>14600</v>
      </c>
      <c r="B4313" s="1">
        <v>45315</v>
      </c>
      <c r="C4313" s="2">
        <f>YEAR(Table2[Order Date])</f>
        <v>2024</v>
      </c>
      <c r="D4313" s="2" t="str">
        <f>TEXT(Table2[Order Date],"mmm")</f>
        <v>Jan</v>
      </c>
      <c r="E4313" t="s">
        <v>8178</v>
      </c>
      <c r="F4313" t="s">
        <v>22</v>
      </c>
      <c r="G4313" t="s">
        <v>167</v>
      </c>
      <c r="H4313" t="str">
        <f>VLOOKUP(Table2[[#This Row],[City]], Table46[], 2, FALSE)</f>
        <v>Punjab</v>
      </c>
      <c r="I4313" t="s">
        <v>30</v>
      </c>
      <c r="J4313" t="s">
        <v>104</v>
      </c>
      <c r="K4313" t="s">
        <v>8179</v>
      </c>
      <c r="L4313" s="2">
        <v>2</v>
      </c>
      <c r="M4313" s="11">
        <v>57650</v>
      </c>
      <c r="N4313" s="6">
        <v>15</v>
      </c>
      <c r="O4313" s="4">
        <f>Table2[[#This Row],[Discount]]/100</f>
        <v>0.15</v>
      </c>
      <c r="P4313" s="4" t="str">
        <f>IF(Table2[[#This Row],[Discount%]]=0,"No Discount",
IF(Table2[[#This Row],[Discount%]]&lt;=0.1,"Medium Discount",
IF(Table2[[#This Row],[Discount%]]&lt;=0.2,"High Discount")))</f>
        <v>High Discount</v>
      </c>
      <c r="Q4313" s="9">
        <f>(Table2[Unit_Price]*Table2[Quantity])*(Table2[Discount]/100)</f>
        <v>17295</v>
      </c>
      <c r="R4313" s="10">
        <v>98005</v>
      </c>
      <c r="S4313" s="10">
        <v>8250.4</v>
      </c>
      <c r="T4313" s="4">
        <f>Table2[Profit]/Table2[Sales]</f>
        <v>8.4183460027549617E-2</v>
      </c>
      <c r="U4313" t="s">
        <v>20</v>
      </c>
    </row>
    <row r="4314" spans="1:21" x14ac:dyDescent="0.35">
      <c r="A4314">
        <v>14601</v>
      </c>
      <c r="B4314" s="1">
        <v>45727</v>
      </c>
      <c r="C4314" s="2">
        <f>YEAR(Table2[Order Date])</f>
        <v>2025</v>
      </c>
      <c r="D4314" s="2" t="str">
        <f>TEXT(Table2[Order Date],"mmm")</f>
        <v>Mar</v>
      </c>
      <c r="E4314" t="s">
        <v>8180</v>
      </c>
      <c r="F4314" t="s">
        <v>15</v>
      </c>
      <c r="G4314" t="s">
        <v>174</v>
      </c>
      <c r="H4314" t="str">
        <f>VLOOKUP(Table2[[#This Row],[City]], Table46[], 2, FALSE)</f>
        <v>Tamil Nadu</v>
      </c>
      <c r="I4314" t="s">
        <v>42</v>
      </c>
      <c r="J4314" t="s">
        <v>188</v>
      </c>
      <c r="K4314" t="s">
        <v>4232</v>
      </c>
      <c r="L4314" s="2">
        <v>4</v>
      </c>
      <c r="M4314" s="11">
        <v>33939</v>
      </c>
      <c r="N4314" s="6">
        <v>5</v>
      </c>
      <c r="O4314" s="4">
        <f>Table2[[#This Row],[Discount]]/100</f>
        <v>0.05</v>
      </c>
      <c r="P4314" s="4" t="str">
        <f>IF(Table2[[#This Row],[Discount%]]=0,"No Discount",
IF(Table2[[#This Row],[Discount%]]&lt;=0.1,"Medium Discount",
IF(Table2[[#This Row],[Discount%]]&lt;=0.2,"High Discount")))</f>
        <v>Medium Discount</v>
      </c>
      <c r="Q4314" s="9">
        <f>(Table2[Unit_Price]*Table2[Quantity])*(Table2[Discount]/100)</f>
        <v>6787.8</v>
      </c>
      <c r="R4314" s="10">
        <v>128968.2</v>
      </c>
      <c r="S4314" s="10">
        <v>23069.65</v>
      </c>
      <c r="T4314" s="4">
        <f>Table2[Profit]/Table2[Sales]</f>
        <v>0.17887859177688764</v>
      </c>
      <c r="U4314" t="s">
        <v>38</v>
      </c>
    </row>
    <row r="4315" spans="1:21" x14ac:dyDescent="0.35">
      <c r="A4315">
        <v>14602</v>
      </c>
      <c r="B4315" s="1">
        <v>45674</v>
      </c>
      <c r="C4315" s="2">
        <f>YEAR(Table2[Order Date])</f>
        <v>2025</v>
      </c>
      <c r="D4315" s="2" t="str">
        <f>TEXT(Table2[Order Date],"mmm")</f>
        <v>Jan</v>
      </c>
      <c r="E4315" t="s">
        <v>8181</v>
      </c>
      <c r="F4315" t="s">
        <v>22</v>
      </c>
      <c r="G4315" t="s">
        <v>167</v>
      </c>
      <c r="H4315" t="str">
        <f>VLOOKUP(Table2[[#This Row],[City]], Table46[], 2, FALSE)</f>
        <v>Punjab</v>
      </c>
      <c r="I4315" t="s">
        <v>17</v>
      </c>
      <c r="J4315" t="s">
        <v>55</v>
      </c>
      <c r="K4315" t="s">
        <v>8182</v>
      </c>
      <c r="L4315" s="2">
        <v>1</v>
      </c>
      <c r="M4315" s="11">
        <v>43515</v>
      </c>
      <c r="N4315" s="6">
        <v>15</v>
      </c>
      <c r="O4315" s="4">
        <f>Table2[[#This Row],[Discount]]/100</f>
        <v>0.15</v>
      </c>
      <c r="P4315" s="4" t="str">
        <f>IF(Table2[[#This Row],[Discount%]]=0,"No Discount",
IF(Table2[[#This Row],[Discount%]]&lt;=0.1,"Medium Discount",
IF(Table2[[#This Row],[Discount%]]&lt;=0.2,"High Discount")))</f>
        <v>High Discount</v>
      </c>
      <c r="Q4315" s="9">
        <f>(Table2[Unit_Price]*Table2[Quantity])*(Table2[Discount]/100)</f>
        <v>6527.25</v>
      </c>
      <c r="R4315" s="10">
        <v>36987.75</v>
      </c>
      <c r="S4315" s="10">
        <v>3373.19</v>
      </c>
      <c r="T4315" s="4">
        <f>Table2[Profit]/Table2[Sales]</f>
        <v>9.1197491061229735E-2</v>
      </c>
      <c r="U4315" t="s">
        <v>33</v>
      </c>
    </row>
    <row r="4316" spans="1:21" x14ac:dyDescent="0.35">
      <c r="A4316">
        <v>14603</v>
      </c>
      <c r="B4316" s="1">
        <v>45830</v>
      </c>
      <c r="C4316" s="2">
        <f>YEAR(Table2[Order Date])</f>
        <v>2025</v>
      </c>
      <c r="D4316" s="2" t="str">
        <f>TEXT(Table2[Order Date],"mmm")</f>
        <v>Jun</v>
      </c>
      <c r="E4316" t="s">
        <v>8183</v>
      </c>
      <c r="F4316" t="s">
        <v>22</v>
      </c>
      <c r="G4316" t="s">
        <v>74</v>
      </c>
      <c r="H4316" t="str">
        <f>VLOOKUP(Table2[[#This Row],[City]], Table46[], 2, FALSE)</f>
        <v>Chandigarh</v>
      </c>
      <c r="I4316" t="s">
        <v>24</v>
      </c>
      <c r="J4316" t="s">
        <v>107</v>
      </c>
      <c r="K4316" t="s">
        <v>828</v>
      </c>
      <c r="L4316" s="2">
        <v>3</v>
      </c>
      <c r="M4316" s="11">
        <v>22419</v>
      </c>
      <c r="N4316" s="6">
        <v>20</v>
      </c>
      <c r="O4316" s="4">
        <f>Table2[[#This Row],[Discount]]/100</f>
        <v>0.2</v>
      </c>
      <c r="P4316" s="4" t="str">
        <f>IF(Table2[[#This Row],[Discount%]]=0,"No Discount",
IF(Table2[[#This Row],[Discount%]]&lt;=0.1,"Medium Discount",
IF(Table2[[#This Row],[Discount%]]&lt;=0.2,"High Discount")))</f>
        <v>High Discount</v>
      </c>
      <c r="Q4316" s="9">
        <f>(Table2[Unit_Price]*Table2[Quantity])*(Table2[Discount]/100)</f>
        <v>13451.400000000001</v>
      </c>
      <c r="R4316" s="10">
        <v>53805.599999999999</v>
      </c>
      <c r="S4316" s="10">
        <v>7062.92</v>
      </c>
      <c r="T4316" s="4">
        <f>Table2[Profit]/Table2[Sales]</f>
        <v>0.13126737737335892</v>
      </c>
      <c r="U4316" t="s">
        <v>72</v>
      </c>
    </row>
    <row r="4317" spans="1:21" x14ac:dyDescent="0.35">
      <c r="A4317">
        <v>14604</v>
      </c>
      <c r="B4317" s="1">
        <v>45804</v>
      </c>
      <c r="C4317" s="2">
        <f>YEAR(Table2[Order Date])</f>
        <v>2025</v>
      </c>
      <c r="D4317" s="2" t="str">
        <f>TEXT(Table2[Order Date],"mmm")</f>
        <v>May</v>
      </c>
      <c r="E4317" t="s">
        <v>8184</v>
      </c>
      <c r="F4317" t="s">
        <v>22</v>
      </c>
      <c r="G4317" t="s">
        <v>23</v>
      </c>
      <c r="H4317" t="str">
        <f>VLOOKUP(Table2[[#This Row],[City]], Table46[], 2, FALSE)</f>
        <v>Delhi</v>
      </c>
      <c r="I4317" t="s">
        <v>42</v>
      </c>
      <c r="J4317" t="s">
        <v>79</v>
      </c>
      <c r="K4317" t="s">
        <v>8185</v>
      </c>
      <c r="L4317" s="2">
        <v>3</v>
      </c>
      <c r="M4317" s="11">
        <v>44615</v>
      </c>
      <c r="N4317" s="6">
        <v>5</v>
      </c>
      <c r="O4317" s="4">
        <f>Table2[[#This Row],[Discount]]/100</f>
        <v>0.05</v>
      </c>
      <c r="P4317" s="4" t="str">
        <f>IF(Table2[[#This Row],[Discount%]]=0,"No Discount",
IF(Table2[[#This Row],[Discount%]]&lt;=0.1,"Medium Discount",
IF(Table2[[#This Row],[Discount%]]&lt;=0.2,"High Discount")))</f>
        <v>Medium Discount</v>
      </c>
      <c r="Q4317" s="9">
        <f>(Table2[Unit_Price]*Table2[Quantity])*(Table2[Discount]/100)</f>
        <v>6692.25</v>
      </c>
      <c r="R4317" s="10">
        <v>127152.75</v>
      </c>
      <c r="S4317" s="10">
        <v>12407.21</v>
      </c>
      <c r="T4317" s="4">
        <f>Table2[Profit]/Table2[Sales]</f>
        <v>9.7577205369132794E-2</v>
      </c>
      <c r="U4317" t="s">
        <v>33</v>
      </c>
    </row>
    <row r="4318" spans="1:21" x14ac:dyDescent="0.35">
      <c r="A4318">
        <v>14605</v>
      </c>
      <c r="B4318" s="1">
        <v>45280</v>
      </c>
      <c r="C4318" s="2">
        <f>YEAR(Table2[Order Date])</f>
        <v>2023</v>
      </c>
      <c r="D4318" s="2" t="str">
        <f>TEXT(Table2[Order Date],"mmm")</f>
        <v>Dec</v>
      </c>
      <c r="E4318" t="s">
        <v>8186</v>
      </c>
      <c r="F4318" t="s">
        <v>28</v>
      </c>
      <c r="G4318" t="s">
        <v>29</v>
      </c>
      <c r="H4318" t="str">
        <f>VLOOKUP(Table2[[#This Row],[City]], Table46[], 2, FALSE)</f>
        <v>Bihar</v>
      </c>
      <c r="I4318" t="s">
        <v>42</v>
      </c>
      <c r="J4318" t="s">
        <v>51</v>
      </c>
      <c r="K4318" t="s">
        <v>8187</v>
      </c>
      <c r="L4318" s="2">
        <v>1</v>
      </c>
      <c r="M4318" s="11">
        <v>55296</v>
      </c>
      <c r="N4318" s="6">
        <v>10</v>
      </c>
      <c r="O4318" s="4">
        <f>Table2[[#This Row],[Discount]]/100</f>
        <v>0.1</v>
      </c>
      <c r="P4318" s="4" t="str">
        <f>IF(Table2[[#This Row],[Discount%]]=0,"No Discount",
IF(Table2[[#This Row],[Discount%]]&lt;=0.1,"Medium Discount",
IF(Table2[[#This Row],[Discount%]]&lt;=0.2,"High Discount")))</f>
        <v>Medium Discount</v>
      </c>
      <c r="Q4318" s="9">
        <f>(Table2[Unit_Price]*Table2[Quantity])*(Table2[Discount]/100)</f>
        <v>5529.6</v>
      </c>
      <c r="R4318" s="10">
        <v>49766.400000000001</v>
      </c>
      <c r="S4318" s="10">
        <v>9434.99</v>
      </c>
      <c r="T4318" s="4">
        <f>Table2[Profit]/Table2[Sales]</f>
        <v>0.18958554365997943</v>
      </c>
      <c r="U4318" t="s">
        <v>83</v>
      </c>
    </row>
    <row r="4319" spans="1:21" x14ac:dyDescent="0.35">
      <c r="A4319">
        <v>14606</v>
      </c>
      <c r="B4319" s="1">
        <v>45310</v>
      </c>
      <c r="C4319" s="2">
        <f>YEAR(Table2[Order Date])</f>
        <v>2024</v>
      </c>
      <c r="D4319" s="2" t="str">
        <f>TEXT(Table2[Order Date],"mmm")</f>
        <v>Jan</v>
      </c>
      <c r="E4319" t="s">
        <v>8188</v>
      </c>
      <c r="F4319" t="s">
        <v>40</v>
      </c>
      <c r="G4319" t="s">
        <v>41</v>
      </c>
      <c r="H4319" t="str">
        <f>VLOOKUP(Table2[[#This Row],[City]], Table46[], 2, FALSE)</f>
        <v>Maharashtra</v>
      </c>
      <c r="I4319" t="s">
        <v>96</v>
      </c>
      <c r="J4319" t="s">
        <v>183</v>
      </c>
      <c r="K4319" t="s">
        <v>2809</v>
      </c>
      <c r="L4319" s="2">
        <v>3</v>
      </c>
      <c r="M4319" s="11">
        <v>45903</v>
      </c>
      <c r="N4319" s="6">
        <v>20</v>
      </c>
      <c r="O4319" s="4">
        <f>Table2[[#This Row],[Discount]]/100</f>
        <v>0.2</v>
      </c>
      <c r="P4319" s="4" t="str">
        <f>IF(Table2[[#This Row],[Discount%]]=0,"No Discount",
IF(Table2[[#This Row],[Discount%]]&lt;=0.1,"Medium Discount",
IF(Table2[[#This Row],[Discount%]]&lt;=0.2,"High Discount")))</f>
        <v>High Discount</v>
      </c>
      <c r="Q4319" s="9">
        <f>(Table2[Unit_Price]*Table2[Quantity])*(Table2[Discount]/100)</f>
        <v>27541.800000000003</v>
      </c>
      <c r="R4319" s="10">
        <v>110167.2</v>
      </c>
      <c r="S4319" s="10">
        <v>24032.45</v>
      </c>
      <c r="T4319" s="4">
        <f>Table2[Profit]/Table2[Sales]</f>
        <v>0.21814523742093836</v>
      </c>
      <c r="U4319" t="s">
        <v>20</v>
      </c>
    </row>
    <row r="4320" spans="1:21" x14ac:dyDescent="0.35">
      <c r="A4320">
        <v>14607</v>
      </c>
      <c r="B4320" s="1">
        <v>45551</v>
      </c>
      <c r="C4320" s="2">
        <f>YEAR(Table2[Order Date])</f>
        <v>2024</v>
      </c>
      <c r="D4320" s="2" t="str">
        <f>TEXT(Table2[Order Date],"mmm")</f>
        <v>Sep</v>
      </c>
      <c r="E4320" t="s">
        <v>8189</v>
      </c>
      <c r="F4320" t="s">
        <v>40</v>
      </c>
      <c r="G4320" t="s">
        <v>41</v>
      </c>
      <c r="H4320" t="str">
        <f>VLOOKUP(Table2[[#This Row],[City]], Table46[], 2, FALSE)</f>
        <v>Maharashtra</v>
      </c>
      <c r="I4320" t="s">
        <v>75</v>
      </c>
      <c r="J4320" t="s">
        <v>76</v>
      </c>
      <c r="K4320" t="s">
        <v>8190</v>
      </c>
      <c r="L4320" s="2">
        <v>1</v>
      </c>
      <c r="M4320" s="11">
        <v>51820</v>
      </c>
      <c r="N4320" s="6">
        <v>10</v>
      </c>
      <c r="O4320" s="4">
        <f>Table2[[#This Row],[Discount]]/100</f>
        <v>0.1</v>
      </c>
      <c r="P4320" s="4" t="str">
        <f>IF(Table2[[#This Row],[Discount%]]=0,"No Discount",
IF(Table2[[#This Row],[Discount%]]&lt;=0.1,"Medium Discount",
IF(Table2[[#This Row],[Discount%]]&lt;=0.2,"High Discount")))</f>
        <v>Medium Discount</v>
      </c>
      <c r="Q4320" s="9">
        <f>(Table2[Unit_Price]*Table2[Quantity])*(Table2[Discount]/100)</f>
        <v>5182</v>
      </c>
      <c r="R4320" s="10">
        <v>46638</v>
      </c>
      <c r="S4320" s="10">
        <v>5597.32</v>
      </c>
      <c r="T4320" s="4">
        <f>Table2[Profit]/Table2[Sales]</f>
        <v>0.12001629572451648</v>
      </c>
      <c r="U4320" t="s">
        <v>83</v>
      </c>
    </row>
    <row r="4321" spans="1:21" x14ac:dyDescent="0.35">
      <c r="A4321">
        <v>14608</v>
      </c>
      <c r="B4321" s="1">
        <v>45541</v>
      </c>
      <c r="C4321" s="2">
        <f>YEAR(Table2[Order Date])</f>
        <v>2024</v>
      </c>
      <c r="D4321" s="2" t="str">
        <f>TEXT(Table2[Order Date],"mmm")</f>
        <v>Sep</v>
      </c>
      <c r="E4321" t="s">
        <v>8191</v>
      </c>
      <c r="F4321" t="s">
        <v>40</v>
      </c>
      <c r="G4321" t="s">
        <v>62</v>
      </c>
      <c r="H4321" t="str">
        <f>VLOOKUP(Table2[[#This Row],[City]], Table46[], 2, FALSE)</f>
        <v>Goa</v>
      </c>
      <c r="I4321" t="s">
        <v>86</v>
      </c>
      <c r="J4321" t="s">
        <v>118</v>
      </c>
      <c r="K4321" t="s">
        <v>8192</v>
      </c>
      <c r="L4321" s="2">
        <v>5</v>
      </c>
      <c r="M4321" s="11">
        <v>29633</v>
      </c>
      <c r="N4321" s="6">
        <v>10</v>
      </c>
      <c r="O4321" s="4">
        <f>Table2[[#This Row],[Discount]]/100</f>
        <v>0.1</v>
      </c>
      <c r="P4321" s="4" t="str">
        <f>IF(Table2[[#This Row],[Discount%]]=0,"No Discount",
IF(Table2[[#This Row],[Discount%]]&lt;=0.1,"Medium Discount",
IF(Table2[[#This Row],[Discount%]]&lt;=0.2,"High Discount")))</f>
        <v>Medium Discount</v>
      </c>
      <c r="Q4321" s="9">
        <f>(Table2[Unit_Price]*Table2[Quantity])*(Table2[Discount]/100)</f>
        <v>14816.5</v>
      </c>
      <c r="R4321" s="10">
        <v>133348.5</v>
      </c>
      <c r="S4321" s="10">
        <v>10534.82</v>
      </c>
      <c r="T4321" s="4">
        <f>Table2[Profit]/Table2[Sales]</f>
        <v>7.9002163503901435E-2</v>
      </c>
      <c r="U4321" t="s">
        <v>72</v>
      </c>
    </row>
    <row r="4322" spans="1:21" x14ac:dyDescent="0.35">
      <c r="A4322">
        <v>14609</v>
      </c>
      <c r="B4322" s="1">
        <v>45338</v>
      </c>
      <c r="C4322" s="2">
        <f>YEAR(Table2[Order Date])</f>
        <v>2024</v>
      </c>
      <c r="D4322" s="2" t="str">
        <f>TEXT(Table2[Order Date],"mmm")</f>
        <v>Feb</v>
      </c>
      <c r="E4322" t="s">
        <v>8193</v>
      </c>
      <c r="F4322" t="s">
        <v>28</v>
      </c>
      <c r="G4322" t="s">
        <v>35</v>
      </c>
      <c r="H4322" t="str">
        <f>VLOOKUP(Table2[[#This Row],[City]], Table46[], 2, FALSE)</f>
        <v>West Bengal</v>
      </c>
      <c r="I4322" t="s">
        <v>69</v>
      </c>
      <c r="J4322" t="s">
        <v>70</v>
      </c>
      <c r="K4322" t="s">
        <v>8194</v>
      </c>
      <c r="L4322" s="2">
        <v>3</v>
      </c>
      <c r="M4322" s="11">
        <v>20814</v>
      </c>
      <c r="N4322" s="6">
        <v>5</v>
      </c>
      <c r="O4322" s="4">
        <f>Table2[[#This Row],[Discount]]/100</f>
        <v>0.05</v>
      </c>
      <c r="P4322" s="4" t="str">
        <f>IF(Table2[[#This Row],[Discount%]]=0,"No Discount",
IF(Table2[[#This Row],[Discount%]]&lt;=0.1,"Medium Discount",
IF(Table2[[#This Row],[Discount%]]&lt;=0.2,"High Discount")))</f>
        <v>Medium Discount</v>
      </c>
      <c r="Q4322" s="9">
        <f>(Table2[Unit_Price]*Table2[Quantity])*(Table2[Discount]/100)</f>
        <v>3122.1000000000004</v>
      </c>
      <c r="R4322" s="10">
        <v>59319.9</v>
      </c>
      <c r="S4322" s="10">
        <v>7273.45</v>
      </c>
      <c r="T4322" s="4">
        <f>Table2[Profit]/Table2[Sales]</f>
        <v>0.122613996314896</v>
      </c>
      <c r="U4322" t="s">
        <v>33</v>
      </c>
    </row>
    <row r="4323" spans="1:21" x14ac:dyDescent="0.35">
      <c r="A4323">
        <v>14610</v>
      </c>
      <c r="B4323" s="1">
        <v>45849</v>
      </c>
      <c r="C4323" s="2">
        <f>YEAR(Table2[Order Date])</f>
        <v>2025</v>
      </c>
      <c r="D4323" s="2" t="str">
        <f>TEXT(Table2[Order Date],"mmm")</f>
        <v>Jul</v>
      </c>
      <c r="E4323" t="s">
        <v>8195</v>
      </c>
      <c r="F4323" t="s">
        <v>40</v>
      </c>
      <c r="G4323" t="s">
        <v>62</v>
      </c>
      <c r="H4323" t="str">
        <f>VLOOKUP(Table2[[#This Row],[City]], Table46[], 2, FALSE)</f>
        <v>Goa</v>
      </c>
      <c r="I4323" t="s">
        <v>69</v>
      </c>
      <c r="J4323" t="s">
        <v>123</v>
      </c>
      <c r="K4323" t="s">
        <v>7979</v>
      </c>
      <c r="L4323" s="2">
        <v>4</v>
      </c>
      <c r="M4323" s="11">
        <v>26570</v>
      </c>
      <c r="N4323" s="6">
        <v>20</v>
      </c>
      <c r="O4323" s="4">
        <f>Table2[[#This Row],[Discount]]/100</f>
        <v>0.2</v>
      </c>
      <c r="P4323" s="4" t="str">
        <f>IF(Table2[[#This Row],[Discount%]]=0,"No Discount",
IF(Table2[[#This Row],[Discount%]]&lt;=0.1,"Medium Discount",
IF(Table2[[#This Row],[Discount%]]&lt;=0.2,"High Discount")))</f>
        <v>High Discount</v>
      </c>
      <c r="Q4323" s="9">
        <f>(Table2[Unit_Price]*Table2[Quantity])*(Table2[Discount]/100)</f>
        <v>21256</v>
      </c>
      <c r="R4323" s="10">
        <v>85024</v>
      </c>
      <c r="S4323" s="10">
        <v>19730.830000000002</v>
      </c>
      <c r="T4323" s="4">
        <f>Table2[Profit]/Table2[Sales]</f>
        <v>0.23206188840797895</v>
      </c>
      <c r="U4323" t="s">
        <v>72</v>
      </c>
    </row>
    <row r="4324" spans="1:21" x14ac:dyDescent="0.35">
      <c r="A4324">
        <v>14611</v>
      </c>
      <c r="B4324" s="1">
        <v>45765</v>
      </c>
      <c r="C4324" s="2">
        <f>YEAR(Table2[Order Date])</f>
        <v>2025</v>
      </c>
      <c r="D4324" s="2" t="str">
        <f>TEXT(Table2[Order Date],"mmm")</f>
        <v>Apr</v>
      </c>
      <c r="E4324" t="s">
        <v>8196</v>
      </c>
      <c r="F4324" t="s">
        <v>28</v>
      </c>
      <c r="G4324" t="s">
        <v>114</v>
      </c>
      <c r="H4324" t="str">
        <f>VLOOKUP(Table2[[#This Row],[City]], Table46[], 2, FALSE)</f>
        <v>Jharkhand</v>
      </c>
      <c r="I4324" t="s">
        <v>46</v>
      </c>
      <c r="J4324" t="s">
        <v>126</v>
      </c>
      <c r="K4324" t="s">
        <v>391</v>
      </c>
      <c r="L4324" s="2">
        <v>4</v>
      </c>
      <c r="M4324" s="11">
        <v>13148</v>
      </c>
      <c r="N4324" s="6">
        <v>20</v>
      </c>
      <c r="O4324" s="4">
        <f>Table2[[#This Row],[Discount]]/100</f>
        <v>0.2</v>
      </c>
      <c r="P4324" s="4" t="str">
        <f>IF(Table2[[#This Row],[Discount%]]=0,"No Discount",
IF(Table2[[#This Row],[Discount%]]&lt;=0.1,"Medium Discount",
IF(Table2[[#This Row],[Discount%]]&lt;=0.2,"High Discount")))</f>
        <v>High Discount</v>
      </c>
      <c r="Q4324" s="9">
        <f>(Table2[Unit_Price]*Table2[Quantity])*(Table2[Discount]/100)</f>
        <v>10518.400000000001</v>
      </c>
      <c r="R4324" s="10">
        <v>42073.599999999999</v>
      </c>
      <c r="S4324" s="10">
        <v>2289.7199999999998</v>
      </c>
      <c r="T4324" s="4">
        <f>Table2[Profit]/Table2[Sales]</f>
        <v>5.4421775174931547E-2</v>
      </c>
      <c r="U4324" t="s">
        <v>83</v>
      </c>
    </row>
    <row r="4325" spans="1:21" x14ac:dyDescent="0.35">
      <c r="A4325">
        <v>14612</v>
      </c>
      <c r="B4325" s="1">
        <v>45419</v>
      </c>
      <c r="C4325" s="2">
        <f>YEAR(Table2[Order Date])</f>
        <v>2024</v>
      </c>
      <c r="D4325" s="2" t="str">
        <f>TEXT(Table2[Order Date],"mmm")</f>
        <v>May</v>
      </c>
      <c r="E4325" t="s">
        <v>8197</v>
      </c>
      <c r="F4325" t="s">
        <v>15</v>
      </c>
      <c r="G4325" t="s">
        <v>93</v>
      </c>
      <c r="H4325" t="str">
        <f>VLOOKUP(Table2[[#This Row],[City]], Table46[], 2, FALSE)</f>
        <v>Tamil Nadu</v>
      </c>
      <c r="I4325" t="s">
        <v>30</v>
      </c>
      <c r="J4325" t="s">
        <v>31</v>
      </c>
      <c r="K4325" t="s">
        <v>3746</v>
      </c>
      <c r="L4325" s="2">
        <v>1</v>
      </c>
      <c r="M4325" s="11">
        <v>21735</v>
      </c>
      <c r="N4325" s="6">
        <v>10</v>
      </c>
      <c r="O4325" s="4">
        <f>Table2[[#This Row],[Discount]]/100</f>
        <v>0.1</v>
      </c>
      <c r="P4325" s="4" t="str">
        <f>IF(Table2[[#This Row],[Discount%]]=0,"No Discount",
IF(Table2[[#This Row],[Discount%]]&lt;=0.1,"Medium Discount",
IF(Table2[[#This Row],[Discount%]]&lt;=0.2,"High Discount")))</f>
        <v>Medium Discount</v>
      </c>
      <c r="Q4325" s="9">
        <f>(Table2[Unit_Price]*Table2[Quantity])*(Table2[Discount]/100)</f>
        <v>2173.5</v>
      </c>
      <c r="R4325" s="10">
        <v>19561.5</v>
      </c>
      <c r="S4325" s="10">
        <v>4391.08</v>
      </c>
      <c r="T4325" s="4">
        <f>Table2[Profit]/Table2[Sales]</f>
        <v>0.22447562814712574</v>
      </c>
      <c r="U4325" t="s">
        <v>38</v>
      </c>
    </row>
    <row r="4326" spans="1:21" x14ac:dyDescent="0.35">
      <c r="A4326">
        <v>14613</v>
      </c>
      <c r="B4326" s="1">
        <v>45739</v>
      </c>
      <c r="C4326" s="2">
        <f>YEAR(Table2[Order Date])</f>
        <v>2025</v>
      </c>
      <c r="D4326" s="2" t="str">
        <f>TEXT(Table2[Order Date],"mmm")</f>
        <v>Mar</v>
      </c>
      <c r="E4326" t="s">
        <v>8198</v>
      </c>
      <c r="F4326" t="s">
        <v>15</v>
      </c>
      <c r="G4326" t="s">
        <v>147</v>
      </c>
      <c r="H4326" t="str">
        <f>VLOOKUP(Table2[[#This Row],[City]], Table46[], 2, FALSE)</f>
        <v>Kerala</v>
      </c>
      <c r="I4326" t="s">
        <v>96</v>
      </c>
      <c r="J4326" t="s">
        <v>156</v>
      </c>
      <c r="K4326" t="s">
        <v>8199</v>
      </c>
      <c r="L4326" s="2">
        <v>1</v>
      </c>
      <c r="M4326" s="11">
        <v>13556</v>
      </c>
      <c r="N4326" s="6">
        <v>10</v>
      </c>
      <c r="O4326" s="4">
        <f>Table2[[#This Row],[Discount]]/100</f>
        <v>0.1</v>
      </c>
      <c r="P4326" s="4" t="str">
        <f>IF(Table2[[#This Row],[Discount%]]=0,"No Discount",
IF(Table2[[#This Row],[Discount%]]&lt;=0.1,"Medium Discount",
IF(Table2[[#This Row],[Discount%]]&lt;=0.2,"High Discount")))</f>
        <v>Medium Discount</v>
      </c>
      <c r="Q4326" s="9">
        <f>(Table2[Unit_Price]*Table2[Quantity])*(Table2[Discount]/100)</f>
        <v>1355.6000000000001</v>
      </c>
      <c r="R4326" s="10">
        <v>12200.4</v>
      </c>
      <c r="S4326" s="10">
        <v>1992</v>
      </c>
      <c r="T4326" s="4">
        <f>Table2[Profit]/Table2[Sales]</f>
        <v>0.16327333530048196</v>
      </c>
      <c r="U4326" t="s">
        <v>38</v>
      </c>
    </row>
    <row r="4327" spans="1:21" x14ac:dyDescent="0.35">
      <c r="A4327">
        <v>14614</v>
      </c>
      <c r="B4327" s="1">
        <v>45601</v>
      </c>
      <c r="C4327" s="2">
        <f>YEAR(Table2[Order Date])</f>
        <v>2024</v>
      </c>
      <c r="D4327" s="2" t="str">
        <f>TEXT(Table2[Order Date],"mmm")</f>
        <v>Nov</v>
      </c>
      <c r="E4327" t="s">
        <v>8200</v>
      </c>
      <c r="F4327" t="s">
        <v>15</v>
      </c>
      <c r="G4327" t="s">
        <v>147</v>
      </c>
      <c r="H4327" t="str">
        <f>VLOOKUP(Table2[[#This Row],[City]], Table46[], 2, FALSE)</f>
        <v>Kerala</v>
      </c>
      <c r="I4327" t="s">
        <v>96</v>
      </c>
      <c r="J4327" t="s">
        <v>156</v>
      </c>
      <c r="K4327" t="s">
        <v>8201</v>
      </c>
      <c r="L4327" s="2">
        <v>2</v>
      </c>
      <c r="M4327" s="11">
        <v>5764</v>
      </c>
      <c r="N4327" s="6">
        <v>10</v>
      </c>
      <c r="O4327" s="4">
        <f>Table2[[#This Row],[Discount]]/100</f>
        <v>0.1</v>
      </c>
      <c r="P4327" s="4" t="str">
        <f>IF(Table2[[#This Row],[Discount%]]=0,"No Discount",
IF(Table2[[#This Row],[Discount%]]&lt;=0.1,"Medium Discount",
IF(Table2[[#This Row],[Discount%]]&lt;=0.2,"High Discount")))</f>
        <v>Medium Discount</v>
      </c>
      <c r="Q4327" s="9">
        <f>(Table2[Unit_Price]*Table2[Quantity])*(Table2[Discount]/100)</f>
        <v>1152.8</v>
      </c>
      <c r="R4327" s="10">
        <v>10375.200000000001</v>
      </c>
      <c r="S4327" s="10">
        <v>1395.4</v>
      </c>
      <c r="T4327" s="4">
        <f>Table2[Profit]/Table2[Sales]</f>
        <v>0.13449379289073946</v>
      </c>
      <c r="U4327" t="s">
        <v>33</v>
      </c>
    </row>
    <row r="4328" spans="1:21" x14ac:dyDescent="0.35">
      <c r="A4328">
        <v>14615</v>
      </c>
      <c r="B4328" s="1">
        <v>45547</v>
      </c>
      <c r="C4328" s="2">
        <f>YEAR(Table2[Order Date])</f>
        <v>2024</v>
      </c>
      <c r="D4328" s="2" t="str">
        <f>TEXT(Table2[Order Date],"mmm")</f>
        <v>Sep</v>
      </c>
      <c r="E4328" t="s">
        <v>8202</v>
      </c>
      <c r="F4328" t="s">
        <v>28</v>
      </c>
      <c r="G4328" t="s">
        <v>29</v>
      </c>
      <c r="H4328" t="str">
        <f>VLOOKUP(Table2[[#This Row],[City]], Table46[], 2, FALSE)</f>
        <v>Bihar</v>
      </c>
      <c r="I4328" t="s">
        <v>96</v>
      </c>
      <c r="J4328" t="s">
        <v>138</v>
      </c>
      <c r="K4328" t="s">
        <v>8203</v>
      </c>
      <c r="L4328" s="2">
        <v>2</v>
      </c>
      <c r="M4328" s="11">
        <v>71299</v>
      </c>
      <c r="N4328" s="6">
        <v>10</v>
      </c>
      <c r="O4328" s="4">
        <f>Table2[[#This Row],[Discount]]/100</f>
        <v>0.1</v>
      </c>
      <c r="P4328" s="4" t="str">
        <f>IF(Table2[[#This Row],[Discount%]]=0,"No Discount",
IF(Table2[[#This Row],[Discount%]]&lt;=0.1,"Medium Discount",
IF(Table2[[#This Row],[Discount%]]&lt;=0.2,"High Discount")))</f>
        <v>Medium Discount</v>
      </c>
      <c r="Q4328" s="9">
        <f>(Table2[Unit_Price]*Table2[Quantity])*(Table2[Discount]/100)</f>
        <v>14259.800000000001</v>
      </c>
      <c r="R4328" s="10">
        <v>128338.2</v>
      </c>
      <c r="S4328" s="10">
        <v>26654.799999999999</v>
      </c>
      <c r="T4328" s="4">
        <f>Table2[Profit]/Table2[Sales]</f>
        <v>0.20769186415268409</v>
      </c>
      <c r="U4328" t="s">
        <v>20</v>
      </c>
    </row>
    <row r="4329" spans="1:21" x14ac:dyDescent="0.35">
      <c r="A4329">
        <v>14616</v>
      </c>
      <c r="B4329" s="1">
        <v>45424</v>
      </c>
      <c r="C4329" s="2">
        <f>YEAR(Table2[Order Date])</f>
        <v>2024</v>
      </c>
      <c r="D4329" s="2" t="str">
        <f>TEXT(Table2[Order Date],"mmm")</f>
        <v>May</v>
      </c>
      <c r="E4329" t="s">
        <v>8204</v>
      </c>
      <c r="F4329" t="s">
        <v>40</v>
      </c>
      <c r="G4329" t="s">
        <v>50</v>
      </c>
      <c r="H4329" t="str">
        <f>VLOOKUP(Table2[[#This Row],[City]], Table46[], 2, FALSE)</f>
        <v>Maharashtra</v>
      </c>
      <c r="I4329" t="s">
        <v>129</v>
      </c>
      <c r="J4329" t="s">
        <v>148</v>
      </c>
      <c r="K4329" t="s">
        <v>8205</v>
      </c>
      <c r="L4329" s="2">
        <v>4</v>
      </c>
      <c r="M4329" s="11">
        <v>66754</v>
      </c>
      <c r="N4329" s="6">
        <v>15</v>
      </c>
      <c r="O4329" s="4">
        <f>Table2[[#This Row],[Discount]]/100</f>
        <v>0.15</v>
      </c>
      <c r="P4329" s="4" t="str">
        <f>IF(Table2[[#This Row],[Discount%]]=0,"No Discount",
IF(Table2[[#This Row],[Discount%]]&lt;=0.1,"Medium Discount",
IF(Table2[[#This Row],[Discount%]]&lt;=0.2,"High Discount")))</f>
        <v>High Discount</v>
      </c>
      <c r="Q4329" s="9">
        <f>(Table2[Unit_Price]*Table2[Quantity])*(Table2[Discount]/100)</f>
        <v>40052.400000000001</v>
      </c>
      <c r="R4329" s="10">
        <v>226963.6</v>
      </c>
      <c r="S4329" s="10">
        <v>44175.4</v>
      </c>
      <c r="T4329" s="4">
        <f>Table2[Profit]/Table2[Sales]</f>
        <v>0.19463649677745681</v>
      </c>
      <c r="U4329" t="s">
        <v>33</v>
      </c>
    </row>
    <row r="4330" spans="1:21" x14ac:dyDescent="0.35">
      <c r="A4330">
        <v>14617</v>
      </c>
      <c r="B4330" s="1">
        <v>45491</v>
      </c>
      <c r="C4330" s="2">
        <f>YEAR(Table2[Order Date])</f>
        <v>2024</v>
      </c>
      <c r="D4330" s="2" t="str">
        <f>TEXT(Table2[Order Date],"mmm")</f>
        <v>Jul</v>
      </c>
      <c r="E4330" t="s">
        <v>8206</v>
      </c>
      <c r="F4330" t="s">
        <v>40</v>
      </c>
      <c r="G4330" t="s">
        <v>41</v>
      </c>
      <c r="H4330" t="str">
        <f>VLOOKUP(Table2[[#This Row],[City]], Table46[], 2, FALSE)</f>
        <v>Maharashtra</v>
      </c>
      <c r="I4330" t="s">
        <v>17</v>
      </c>
      <c r="J4330" t="s">
        <v>111</v>
      </c>
      <c r="K4330" t="s">
        <v>2601</v>
      </c>
      <c r="L4330" s="2">
        <v>4</v>
      </c>
      <c r="M4330" s="11">
        <v>28747</v>
      </c>
      <c r="N4330" s="6">
        <v>15</v>
      </c>
      <c r="O4330" s="4">
        <f>Table2[[#This Row],[Discount]]/100</f>
        <v>0.15</v>
      </c>
      <c r="P4330" s="4" t="str">
        <f>IF(Table2[[#This Row],[Discount%]]=0,"No Discount",
IF(Table2[[#This Row],[Discount%]]&lt;=0.1,"Medium Discount",
IF(Table2[[#This Row],[Discount%]]&lt;=0.2,"High Discount")))</f>
        <v>High Discount</v>
      </c>
      <c r="Q4330" s="9">
        <f>(Table2[Unit_Price]*Table2[Quantity])*(Table2[Discount]/100)</f>
        <v>17248.2</v>
      </c>
      <c r="R4330" s="10">
        <v>97739.8</v>
      </c>
      <c r="S4330" s="10">
        <v>21482.39</v>
      </c>
      <c r="T4330" s="4">
        <f>Table2[Profit]/Table2[Sales]</f>
        <v>0.21979163043100147</v>
      </c>
      <c r="U4330" t="s">
        <v>83</v>
      </c>
    </row>
    <row r="4331" spans="1:21" x14ac:dyDescent="0.35">
      <c r="A4331">
        <v>14618</v>
      </c>
      <c r="B4331" s="1">
        <v>45636</v>
      </c>
      <c r="C4331" s="2">
        <f>YEAR(Table2[Order Date])</f>
        <v>2024</v>
      </c>
      <c r="D4331" s="2" t="str">
        <f>TEXT(Table2[Order Date],"mmm")</f>
        <v>Dec</v>
      </c>
      <c r="E4331" t="s">
        <v>8207</v>
      </c>
      <c r="F4331" t="s">
        <v>22</v>
      </c>
      <c r="G4331" t="s">
        <v>167</v>
      </c>
      <c r="H4331" t="str">
        <f>VLOOKUP(Table2[[#This Row],[City]], Table46[], 2, FALSE)</f>
        <v>Punjab</v>
      </c>
      <c r="I4331" t="s">
        <v>96</v>
      </c>
      <c r="J4331" t="s">
        <v>138</v>
      </c>
      <c r="K4331" t="s">
        <v>8208</v>
      </c>
      <c r="L4331" s="2">
        <v>3</v>
      </c>
      <c r="M4331" s="11">
        <v>58800</v>
      </c>
      <c r="N4331" s="6">
        <v>15</v>
      </c>
      <c r="O4331" s="4">
        <f>Table2[[#This Row],[Discount]]/100</f>
        <v>0.15</v>
      </c>
      <c r="P4331" s="4" t="str">
        <f>IF(Table2[[#This Row],[Discount%]]=0,"No Discount",
IF(Table2[[#This Row],[Discount%]]&lt;=0.1,"Medium Discount",
IF(Table2[[#This Row],[Discount%]]&lt;=0.2,"High Discount")))</f>
        <v>High Discount</v>
      </c>
      <c r="Q4331" s="9">
        <f>(Table2[Unit_Price]*Table2[Quantity])*(Table2[Discount]/100)</f>
        <v>26460</v>
      </c>
      <c r="R4331" s="10">
        <v>149940</v>
      </c>
      <c r="S4331" s="10">
        <v>28107.56</v>
      </c>
      <c r="T4331" s="4">
        <f>Table2[Profit]/Table2[Sales]</f>
        <v>0.18745871682006138</v>
      </c>
      <c r="U4331" t="s">
        <v>83</v>
      </c>
    </row>
    <row r="4332" spans="1:21" x14ac:dyDescent="0.35">
      <c r="A4332">
        <v>14620</v>
      </c>
      <c r="B4332" s="1">
        <v>45311</v>
      </c>
      <c r="C4332" s="2">
        <f>YEAR(Table2[Order Date])</f>
        <v>2024</v>
      </c>
      <c r="D4332" s="2" t="str">
        <f>TEXT(Table2[Order Date],"mmm")</f>
        <v>Jan</v>
      </c>
      <c r="E4332" t="s">
        <v>8209</v>
      </c>
      <c r="F4332" t="s">
        <v>22</v>
      </c>
      <c r="G4332" t="s">
        <v>167</v>
      </c>
      <c r="H4332" t="str">
        <f>VLOOKUP(Table2[[#This Row],[City]], Table46[], 2, FALSE)</f>
        <v>Punjab</v>
      </c>
      <c r="I4332" t="s">
        <v>46</v>
      </c>
      <c r="J4332" t="s">
        <v>47</v>
      </c>
      <c r="K4332" t="s">
        <v>6535</v>
      </c>
      <c r="L4332" s="2">
        <v>3</v>
      </c>
      <c r="M4332" s="11">
        <v>59820</v>
      </c>
      <c r="N4332" s="6">
        <v>10</v>
      </c>
      <c r="O4332" s="4">
        <f>Table2[[#This Row],[Discount]]/100</f>
        <v>0.1</v>
      </c>
      <c r="P4332" s="4" t="str">
        <f>IF(Table2[[#This Row],[Discount%]]=0,"No Discount",
IF(Table2[[#This Row],[Discount%]]&lt;=0.1,"Medium Discount",
IF(Table2[[#This Row],[Discount%]]&lt;=0.2,"High Discount")))</f>
        <v>Medium Discount</v>
      </c>
      <c r="Q4332" s="9">
        <f>(Table2[Unit_Price]*Table2[Quantity])*(Table2[Discount]/100)</f>
        <v>17946</v>
      </c>
      <c r="R4332" s="10">
        <v>161514</v>
      </c>
      <c r="S4332" s="10">
        <v>11816.56</v>
      </c>
      <c r="T4332" s="4">
        <f>Table2[Profit]/Table2[Sales]</f>
        <v>7.3161212031155193E-2</v>
      </c>
      <c r="U4332" t="s">
        <v>20</v>
      </c>
    </row>
    <row r="4333" spans="1:21" x14ac:dyDescent="0.35">
      <c r="A4333">
        <v>14621</v>
      </c>
      <c r="B4333" s="1">
        <v>45295</v>
      </c>
      <c r="C4333" s="2">
        <f>YEAR(Table2[Order Date])</f>
        <v>2024</v>
      </c>
      <c r="D4333" s="2" t="str">
        <f>TEXT(Table2[Order Date],"mmm")</f>
        <v>Jan</v>
      </c>
      <c r="E4333" t="s">
        <v>8210</v>
      </c>
      <c r="F4333" t="s">
        <v>15</v>
      </c>
      <c r="G4333" t="s">
        <v>147</v>
      </c>
      <c r="H4333" t="str">
        <f>VLOOKUP(Table2[[#This Row],[City]], Table46[], 2, FALSE)</f>
        <v>Kerala</v>
      </c>
      <c r="I4333" t="s">
        <v>75</v>
      </c>
      <c r="J4333" t="s">
        <v>240</v>
      </c>
      <c r="K4333" t="s">
        <v>8211</v>
      </c>
      <c r="L4333" s="2">
        <v>1</v>
      </c>
      <c r="M4333" s="11">
        <v>14133</v>
      </c>
      <c r="N4333" s="6">
        <v>0</v>
      </c>
      <c r="O4333" s="4">
        <f>Table2[[#This Row],[Discount]]/100</f>
        <v>0</v>
      </c>
      <c r="P4333" s="4" t="str">
        <f>IF(Table2[[#This Row],[Discount%]]=0,"No Discount",
IF(Table2[[#This Row],[Discount%]]&lt;=0.1,"Medium Discount",
IF(Table2[[#This Row],[Discount%]]&lt;=0.2,"High Discount")))</f>
        <v>No Discount</v>
      </c>
      <c r="Q4333" s="9">
        <f>(Table2[Unit_Price]*Table2[Quantity])*(Table2[Discount]/100)</f>
        <v>0</v>
      </c>
      <c r="R4333" s="10">
        <v>14133</v>
      </c>
      <c r="S4333" s="10">
        <v>3000.83</v>
      </c>
      <c r="T4333" s="4">
        <f>Table2[Profit]/Table2[Sales]</f>
        <v>0.2123278850916295</v>
      </c>
      <c r="U4333" t="s">
        <v>38</v>
      </c>
    </row>
    <row r="4334" spans="1:21" x14ac:dyDescent="0.35">
      <c r="A4334">
        <v>14622</v>
      </c>
      <c r="B4334" s="1">
        <v>45386</v>
      </c>
      <c r="C4334" s="2">
        <f>YEAR(Table2[Order Date])</f>
        <v>2024</v>
      </c>
      <c r="D4334" s="2" t="str">
        <f>TEXT(Table2[Order Date],"mmm")</f>
        <v>Apr</v>
      </c>
      <c r="E4334" t="s">
        <v>8212</v>
      </c>
      <c r="F4334" t="s">
        <v>22</v>
      </c>
      <c r="G4334" t="s">
        <v>167</v>
      </c>
      <c r="H4334" t="str">
        <f>VLOOKUP(Table2[[#This Row],[City]], Table46[], 2, FALSE)</f>
        <v>Punjab</v>
      </c>
      <c r="I4334" t="s">
        <v>46</v>
      </c>
      <c r="J4334" t="s">
        <v>47</v>
      </c>
      <c r="K4334" t="s">
        <v>3781</v>
      </c>
      <c r="L4334" s="2">
        <v>2</v>
      </c>
      <c r="M4334" s="11">
        <v>78956</v>
      </c>
      <c r="N4334" s="6">
        <v>10</v>
      </c>
      <c r="O4334" s="4">
        <f>Table2[[#This Row],[Discount]]/100</f>
        <v>0.1</v>
      </c>
      <c r="P4334" s="4" t="str">
        <f>IF(Table2[[#This Row],[Discount%]]=0,"No Discount",
IF(Table2[[#This Row],[Discount%]]&lt;=0.1,"Medium Discount",
IF(Table2[[#This Row],[Discount%]]&lt;=0.2,"High Discount")))</f>
        <v>Medium Discount</v>
      </c>
      <c r="Q4334" s="9">
        <f>(Table2[Unit_Price]*Table2[Quantity])*(Table2[Discount]/100)</f>
        <v>15791.2</v>
      </c>
      <c r="R4334" s="10">
        <v>142120.79999999999</v>
      </c>
      <c r="S4334" s="10">
        <v>12670.11</v>
      </c>
      <c r="T4334" s="4">
        <f>Table2[Profit]/Table2[Sales]</f>
        <v>8.9150286235371606E-2</v>
      </c>
      <c r="U4334" t="s">
        <v>83</v>
      </c>
    </row>
    <row r="4335" spans="1:21" x14ac:dyDescent="0.35">
      <c r="A4335">
        <v>14623</v>
      </c>
      <c r="B4335" s="1">
        <v>45881</v>
      </c>
      <c r="C4335" s="2">
        <f>YEAR(Table2[Order Date])</f>
        <v>2025</v>
      </c>
      <c r="D4335" s="2" t="str">
        <f>TEXT(Table2[Order Date],"mmm")</f>
        <v>Aug</v>
      </c>
      <c r="E4335" t="s">
        <v>8213</v>
      </c>
      <c r="F4335" t="s">
        <v>22</v>
      </c>
      <c r="G4335" t="s">
        <v>58</v>
      </c>
      <c r="H4335" t="str">
        <f>VLOOKUP(Table2[[#This Row],[City]], Table46[], 2, FALSE)</f>
        <v>Rajashtan</v>
      </c>
      <c r="I4335" t="s">
        <v>30</v>
      </c>
      <c r="J4335" t="s">
        <v>31</v>
      </c>
      <c r="K4335" t="s">
        <v>1471</v>
      </c>
      <c r="L4335" s="2">
        <v>2</v>
      </c>
      <c r="M4335" s="11">
        <v>15749</v>
      </c>
      <c r="N4335" s="6">
        <v>20</v>
      </c>
      <c r="O4335" s="4">
        <f>Table2[[#This Row],[Discount]]/100</f>
        <v>0.2</v>
      </c>
      <c r="P4335" s="4" t="str">
        <f>IF(Table2[[#This Row],[Discount%]]=0,"No Discount",
IF(Table2[[#This Row],[Discount%]]&lt;=0.1,"Medium Discount",
IF(Table2[[#This Row],[Discount%]]&lt;=0.2,"High Discount")))</f>
        <v>High Discount</v>
      </c>
      <c r="Q4335" s="9">
        <f>(Table2[Unit_Price]*Table2[Quantity])*(Table2[Discount]/100)</f>
        <v>6299.6</v>
      </c>
      <c r="R4335" s="10">
        <v>25198.400000000001</v>
      </c>
      <c r="S4335" s="10">
        <v>2935.24</v>
      </c>
      <c r="T4335" s="4">
        <f>Table2[Profit]/Table2[Sales]</f>
        <v>0.11648517366181978</v>
      </c>
      <c r="U4335" t="s">
        <v>72</v>
      </c>
    </row>
    <row r="4336" spans="1:21" x14ac:dyDescent="0.35">
      <c r="A4336">
        <v>14624</v>
      </c>
      <c r="B4336" s="1">
        <v>45310</v>
      </c>
      <c r="C4336" s="2">
        <f>YEAR(Table2[Order Date])</f>
        <v>2024</v>
      </c>
      <c r="D4336" s="2" t="str">
        <f>TEXT(Table2[Order Date],"mmm")</f>
        <v>Jan</v>
      </c>
      <c r="E4336" t="s">
        <v>8214</v>
      </c>
      <c r="F4336" t="s">
        <v>40</v>
      </c>
      <c r="G4336" t="s">
        <v>62</v>
      </c>
      <c r="H4336" t="str">
        <f>VLOOKUP(Table2[[#This Row],[City]], Table46[], 2, FALSE)</f>
        <v>Goa</v>
      </c>
      <c r="I4336" t="s">
        <v>30</v>
      </c>
      <c r="J4336" t="s">
        <v>322</v>
      </c>
      <c r="K4336" t="s">
        <v>8215</v>
      </c>
      <c r="L4336" s="2">
        <v>5</v>
      </c>
      <c r="M4336" s="11">
        <v>39258</v>
      </c>
      <c r="N4336" s="6">
        <v>15</v>
      </c>
      <c r="O4336" s="4">
        <f>Table2[[#This Row],[Discount]]/100</f>
        <v>0.15</v>
      </c>
      <c r="P4336" s="4" t="str">
        <f>IF(Table2[[#This Row],[Discount%]]=0,"No Discount",
IF(Table2[[#This Row],[Discount%]]&lt;=0.1,"Medium Discount",
IF(Table2[[#This Row],[Discount%]]&lt;=0.2,"High Discount")))</f>
        <v>High Discount</v>
      </c>
      <c r="Q4336" s="9">
        <f>(Table2[Unit_Price]*Table2[Quantity])*(Table2[Discount]/100)</f>
        <v>29443.5</v>
      </c>
      <c r="R4336" s="10">
        <v>166846.5</v>
      </c>
      <c r="S4336" s="10">
        <v>31754.79</v>
      </c>
      <c r="T4336" s="4">
        <f>Table2[Profit]/Table2[Sales]</f>
        <v>0.19032338107182351</v>
      </c>
      <c r="U4336" t="s">
        <v>33</v>
      </c>
    </row>
    <row r="4337" spans="1:21" x14ac:dyDescent="0.35">
      <c r="A4337">
        <v>14625</v>
      </c>
      <c r="B4337" s="1">
        <v>45509</v>
      </c>
      <c r="C4337" s="2">
        <f>YEAR(Table2[Order Date])</f>
        <v>2024</v>
      </c>
      <c r="D4337" s="2" t="str">
        <f>TEXT(Table2[Order Date],"mmm")</f>
        <v>Aug</v>
      </c>
      <c r="E4337" t="s">
        <v>8216</v>
      </c>
      <c r="F4337" t="s">
        <v>28</v>
      </c>
      <c r="G4337" t="s">
        <v>114</v>
      </c>
      <c r="H4337" t="str">
        <f>VLOOKUP(Table2[[#This Row],[City]], Table46[], 2, FALSE)</f>
        <v>Jharkhand</v>
      </c>
      <c r="I4337" t="s">
        <v>17</v>
      </c>
      <c r="J4337" t="s">
        <v>291</v>
      </c>
      <c r="K4337" t="s">
        <v>8217</v>
      </c>
      <c r="L4337" s="2">
        <v>3</v>
      </c>
      <c r="M4337" s="11">
        <v>74402</v>
      </c>
      <c r="N4337" s="6">
        <v>10</v>
      </c>
      <c r="O4337" s="4">
        <f>Table2[[#This Row],[Discount]]/100</f>
        <v>0.1</v>
      </c>
      <c r="P4337" s="4" t="str">
        <f>IF(Table2[[#This Row],[Discount%]]=0,"No Discount",
IF(Table2[[#This Row],[Discount%]]&lt;=0.1,"Medium Discount",
IF(Table2[[#This Row],[Discount%]]&lt;=0.2,"High Discount")))</f>
        <v>Medium Discount</v>
      </c>
      <c r="Q4337" s="9">
        <f>(Table2[Unit_Price]*Table2[Quantity])*(Table2[Discount]/100)</f>
        <v>22320.600000000002</v>
      </c>
      <c r="R4337" s="10">
        <v>200885.4</v>
      </c>
      <c r="S4337" s="10">
        <v>34197.42</v>
      </c>
      <c r="T4337" s="4">
        <f>Table2[Profit]/Table2[Sales]</f>
        <v>0.1702334763999773</v>
      </c>
      <c r="U4337" t="s">
        <v>33</v>
      </c>
    </row>
    <row r="4338" spans="1:21" x14ac:dyDescent="0.35">
      <c r="A4338">
        <v>14626</v>
      </c>
      <c r="B4338" s="1">
        <v>45741</v>
      </c>
      <c r="C4338" s="2">
        <f>YEAR(Table2[Order Date])</f>
        <v>2025</v>
      </c>
      <c r="D4338" s="2" t="str">
        <f>TEXT(Table2[Order Date],"mmm")</f>
        <v>Mar</v>
      </c>
      <c r="E4338" t="s">
        <v>8218</v>
      </c>
      <c r="F4338" t="s">
        <v>40</v>
      </c>
      <c r="G4338" t="s">
        <v>103</v>
      </c>
      <c r="H4338" t="str">
        <f>VLOOKUP(Table2[[#This Row],[City]], Table46[], 2, FALSE)</f>
        <v>Gujarat</v>
      </c>
      <c r="I4338" t="s">
        <v>46</v>
      </c>
      <c r="J4338" t="s">
        <v>47</v>
      </c>
      <c r="K4338" t="s">
        <v>8219</v>
      </c>
      <c r="L4338" s="2">
        <v>1</v>
      </c>
      <c r="M4338" s="11">
        <v>2029</v>
      </c>
      <c r="N4338" s="6">
        <v>0</v>
      </c>
      <c r="O4338" s="4">
        <f>Table2[[#This Row],[Discount]]/100</f>
        <v>0</v>
      </c>
      <c r="P4338" s="4" t="str">
        <f>IF(Table2[[#This Row],[Discount%]]=0,"No Discount",
IF(Table2[[#This Row],[Discount%]]&lt;=0.1,"Medium Discount",
IF(Table2[[#This Row],[Discount%]]&lt;=0.2,"High Discount")))</f>
        <v>No Discount</v>
      </c>
      <c r="Q4338" s="9">
        <f>(Table2[Unit_Price]*Table2[Quantity])*(Table2[Discount]/100)</f>
        <v>0</v>
      </c>
      <c r="R4338" s="10">
        <v>2029</v>
      </c>
      <c r="S4338" s="10">
        <v>264.66000000000003</v>
      </c>
      <c r="T4338" s="4">
        <f>Table2[Profit]/Table2[Sales]</f>
        <v>0.13043863972400199</v>
      </c>
      <c r="U4338" t="s">
        <v>20</v>
      </c>
    </row>
    <row r="4339" spans="1:21" x14ac:dyDescent="0.35">
      <c r="A4339">
        <v>14627</v>
      </c>
      <c r="B4339" s="1">
        <v>45478</v>
      </c>
      <c r="C4339" s="2">
        <f>YEAR(Table2[Order Date])</f>
        <v>2024</v>
      </c>
      <c r="D4339" s="2" t="str">
        <f>TEXT(Table2[Order Date],"mmm")</f>
        <v>Jul</v>
      </c>
      <c r="E4339" t="s">
        <v>8220</v>
      </c>
      <c r="F4339" t="s">
        <v>40</v>
      </c>
      <c r="G4339" t="s">
        <v>110</v>
      </c>
      <c r="H4339" t="str">
        <f>VLOOKUP(Table2[[#This Row],[City]], Table46[], 2, FALSE)</f>
        <v>Gujarat</v>
      </c>
      <c r="I4339" t="s">
        <v>17</v>
      </c>
      <c r="J4339" t="s">
        <v>111</v>
      </c>
      <c r="K4339" t="s">
        <v>8221</v>
      </c>
      <c r="L4339" s="2">
        <v>2</v>
      </c>
      <c r="M4339" s="11">
        <v>4559</v>
      </c>
      <c r="N4339" s="6">
        <v>20</v>
      </c>
      <c r="O4339" s="4">
        <f>Table2[[#This Row],[Discount]]/100</f>
        <v>0.2</v>
      </c>
      <c r="P4339" s="4" t="str">
        <f>IF(Table2[[#This Row],[Discount%]]=0,"No Discount",
IF(Table2[[#This Row],[Discount%]]&lt;=0.1,"Medium Discount",
IF(Table2[[#This Row],[Discount%]]&lt;=0.2,"High Discount")))</f>
        <v>High Discount</v>
      </c>
      <c r="Q4339" s="9">
        <f>(Table2[Unit_Price]*Table2[Quantity])*(Table2[Discount]/100)</f>
        <v>1823.6000000000001</v>
      </c>
      <c r="R4339" s="10">
        <v>7294.4</v>
      </c>
      <c r="S4339" s="10">
        <v>695.66</v>
      </c>
      <c r="T4339" s="4">
        <f>Table2[Profit]/Table2[Sales]</f>
        <v>9.5369050230313668E-2</v>
      </c>
      <c r="U4339" t="s">
        <v>38</v>
      </c>
    </row>
    <row r="4340" spans="1:21" x14ac:dyDescent="0.35">
      <c r="A4340">
        <v>14628</v>
      </c>
      <c r="B4340" s="1">
        <v>45298</v>
      </c>
      <c r="C4340" s="2">
        <f>YEAR(Table2[Order Date])</f>
        <v>2024</v>
      </c>
      <c r="D4340" s="2" t="str">
        <f>TEXT(Table2[Order Date],"mmm")</f>
        <v>Jan</v>
      </c>
      <c r="E4340" t="s">
        <v>8222</v>
      </c>
      <c r="F4340" t="s">
        <v>15</v>
      </c>
      <c r="G4340" t="s">
        <v>16</v>
      </c>
      <c r="H4340" t="str">
        <f>VLOOKUP(Table2[[#This Row],[City]], Table46[], 2, FALSE)</f>
        <v>Karnataka</v>
      </c>
      <c r="I4340" t="s">
        <v>69</v>
      </c>
      <c r="J4340" t="s">
        <v>115</v>
      </c>
      <c r="K4340" t="s">
        <v>8223</v>
      </c>
      <c r="L4340" s="2">
        <v>5</v>
      </c>
      <c r="M4340" s="11">
        <v>75487</v>
      </c>
      <c r="N4340" s="6">
        <v>15</v>
      </c>
      <c r="O4340" s="4">
        <f>Table2[[#This Row],[Discount]]/100</f>
        <v>0.15</v>
      </c>
      <c r="P4340" s="4" t="str">
        <f>IF(Table2[[#This Row],[Discount%]]=0,"No Discount",
IF(Table2[[#This Row],[Discount%]]&lt;=0.1,"Medium Discount",
IF(Table2[[#This Row],[Discount%]]&lt;=0.2,"High Discount")))</f>
        <v>High Discount</v>
      </c>
      <c r="Q4340" s="9">
        <f>(Table2[Unit_Price]*Table2[Quantity])*(Table2[Discount]/100)</f>
        <v>56615.25</v>
      </c>
      <c r="R4340" s="10">
        <v>320819.75</v>
      </c>
      <c r="S4340" s="10">
        <v>24580.16</v>
      </c>
      <c r="T4340" s="4">
        <f>Table2[Profit]/Table2[Sales]</f>
        <v>7.6616729487508167E-2</v>
      </c>
      <c r="U4340" t="s">
        <v>20</v>
      </c>
    </row>
    <row r="4341" spans="1:21" x14ac:dyDescent="0.35">
      <c r="A4341">
        <v>14630</v>
      </c>
      <c r="B4341" s="1">
        <v>45694</v>
      </c>
      <c r="C4341" s="2">
        <f>YEAR(Table2[Order Date])</f>
        <v>2025</v>
      </c>
      <c r="D4341" s="2" t="str">
        <f>TEXT(Table2[Order Date],"mmm")</f>
        <v>Feb</v>
      </c>
      <c r="E4341" t="s">
        <v>8224</v>
      </c>
      <c r="F4341" t="s">
        <v>28</v>
      </c>
      <c r="G4341" t="s">
        <v>29</v>
      </c>
      <c r="H4341" t="str">
        <f>VLOOKUP(Table2[[#This Row],[City]], Table46[], 2, FALSE)</f>
        <v>Bihar</v>
      </c>
      <c r="I4341" t="s">
        <v>42</v>
      </c>
      <c r="J4341" t="s">
        <v>51</v>
      </c>
      <c r="K4341" t="s">
        <v>4036</v>
      </c>
      <c r="L4341" s="2">
        <v>2</v>
      </c>
      <c r="M4341" s="11">
        <v>1670</v>
      </c>
      <c r="N4341" s="6">
        <v>20</v>
      </c>
      <c r="O4341" s="4">
        <f>Table2[[#This Row],[Discount]]/100</f>
        <v>0.2</v>
      </c>
      <c r="P4341" s="4" t="str">
        <f>IF(Table2[[#This Row],[Discount%]]=0,"No Discount",
IF(Table2[[#This Row],[Discount%]]&lt;=0.1,"Medium Discount",
IF(Table2[[#This Row],[Discount%]]&lt;=0.2,"High Discount")))</f>
        <v>High Discount</v>
      </c>
      <c r="Q4341" s="9">
        <f>(Table2[Unit_Price]*Table2[Quantity])*(Table2[Discount]/100)</f>
        <v>668</v>
      </c>
      <c r="R4341" s="10">
        <v>2672</v>
      </c>
      <c r="S4341" s="10">
        <v>160.18</v>
      </c>
      <c r="T4341" s="4">
        <f>Table2[Profit]/Table2[Sales]</f>
        <v>5.9947604790419162E-2</v>
      </c>
      <c r="U4341" t="s">
        <v>72</v>
      </c>
    </row>
    <row r="4342" spans="1:21" x14ac:dyDescent="0.35">
      <c r="A4342">
        <v>14631</v>
      </c>
      <c r="B4342" s="1">
        <v>45526</v>
      </c>
      <c r="C4342" s="2">
        <f>YEAR(Table2[Order Date])</f>
        <v>2024</v>
      </c>
      <c r="D4342" s="2" t="str">
        <f>TEXT(Table2[Order Date],"mmm")</f>
        <v>Aug</v>
      </c>
      <c r="E4342" t="s">
        <v>8225</v>
      </c>
      <c r="F4342" t="s">
        <v>15</v>
      </c>
      <c r="G4342" t="s">
        <v>147</v>
      </c>
      <c r="H4342" t="str">
        <f>VLOOKUP(Table2[[#This Row],[City]], Table46[], 2, FALSE)</f>
        <v>Kerala</v>
      </c>
      <c r="I4342" t="s">
        <v>69</v>
      </c>
      <c r="J4342" t="s">
        <v>151</v>
      </c>
      <c r="K4342" t="s">
        <v>6461</v>
      </c>
      <c r="L4342" s="2">
        <v>2</v>
      </c>
      <c r="M4342" s="11">
        <v>66972</v>
      </c>
      <c r="N4342" s="6">
        <v>15</v>
      </c>
      <c r="O4342" s="4">
        <f>Table2[[#This Row],[Discount]]/100</f>
        <v>0.15</v>
      </c>
      <c r="P4342" s="4" t="str">
        <f>IF(Table2[[#This Row],[Discount%]]=0,"No Discount",
IF(Table2[[#This Row],[Discount%]]&lt;=0.1,"Medium Discount",
IF(Table2[[#This Row],[Discount%]]&lt;=0.2,"High Discount")))</f>
        <v>High Discount</v>
      </c>
      <c r="Q4342" s="9">
        <f>(Table2[Unit_Price]*Table2[Quantity])*(Table2[Discount]/100)</f>
        <v>20091.599999999999</v>
      </c>
      <c r="R4342" s="10">
        <v>113852.4</v>
      </c>
      <c r="S4342" s="10">
        <v>16952.07</v>
      </c>
      <c r="T4342" s="4">
        <f>Table2[Profit]/Table2[Sales]</f>
        <v>0.14889514845536853</v>
      </c>
      <c r="U4342" t="s">
        <v>72</v>
      </c>
    </row>
    <row r="4343" spans="1:21" x14ac:dyDescent="0.35">
      <c r="A4343">
        <v>14632</v>
      </c>
      <c r="B4343" s="1">
        <v>45486</v>
      </c>
      <c r="C4343" s="2">
        <f>YEAR(Table2[Order Date])</f>
        <v>2024</v>
      </c>
      <c r="D4343" s="2" t="str">
        <f>TEXT(Table2[Order Date],"mmm")</f>
        <v>Jul</v>
      </c>
      <c r="E4343" t="s">
        <v>8226</v>
      </c>
      <c r="F4343" t="s">
        <v>22</v>
      </c>
      <c r="G4343" t="s">
        <v>23</v>
      </c>
      <c r="H4343" t="str">
        <f>VLOOKUP(Table2[[#This Row],[City]], Table46[], 2, FALSE)</f>
        <v>Delhi</v>
      </c>
      <c r="I4343" t="s">
        <v>46</v>
      </c>
      <c r="J4343" t="s">
        <v>126</v>
      </c>
      <c r="K4343" t="s">
        <v>8227</v>
      </c>
      <c r="L4343" s="2">
        <v>4</v>
      </c>
      <c r="M4343" s="11">
        <v>30883</v>
      </c>
      <c r="N4343" s="6">
        <v>15</v>
      </c>
      <c r="O4343" s="4">
        <f>Table2[[#This Row],[Discount]]/100</f>
        <v>0.15</v>
      </c>
      <c r="P4343" s="4" t="str">
        <f>IF(Table2[[#This Row],[Discount%]]=0,"No Discount",
IF(Table2[[#This Row],[Discount%]]&lt;=0.1,"Medium Discount",
IF(Table2[[#This Row],[Discount%]]&lt;=0.2,"High Discount")))</f>
        <v>High Discount</v>
      </c>
      <c r="Q4343" s="9">
        <f>(Table2[Unit_Price]*Table2[Quantity])*(Table2[Discount]/100)</f>
        <v>18529.8</v>
      </c>
      <c r="R4343" s="10">
        <v>105002.2</v>
      </c>
      <c r="S4343" s="10">
        <v>15147.86</v>
      </c>
      <c r="T4343" s="4">
        <f>Table2[Profit]/Table2[Sales]</f>
        <v>0.14426231069444259</v>
      </c>
      <c r="U4343" t="s">
        <v>72</v>
      </c>
    </row>
    <row r="4344" spans="1:21" x14ac:dyDescent="0.35">
      <c r="A4344">
        <v>14633</v>
      </c>
      <c r="B4344" s="1">
        <v>45832</v>
      </c>
      <c r="C4344" s="2">
        <f>YEAR(Table2[Order Date])</f>
        <v>2025</v>
      </c>
      <c r="D4344" s="2" t="str">
        <f>TEXT(Table2[Order Date],"mmm")</f>
        <v>Jun</v>
      </c>
      <c r="E4344" t="s">
        <v>8228</v>
      </c>
      <c r="F4344" t="s">
        <v>28</v>
      </c>
      <c r="G4344" t="s">
        <v>114</v>
      </c>
      <c r="H4344" t="str">
        <f>VLOOKUP(Table2[[#This Row],[City]], Table46[], 2, FALSE)</f>
        <v>Jharkhand</v>
      </c>
      <c r="I4344" t="s">
        <v>30</v>
      </c>
      <c r="J4344" t="s">
        <v>31</v>
      </c>
      <c r="K4344" t="s">
        <v>8229</v>
      </c>
      <c r="L4344" s="2">
        <v>2</v>
      </c>
      <c r="M4344" s="11">
        <v>79645</v>
      </c>
      <c r="N4344" s="6">
        <v>0</v>
      </c>
      <c r="O4344" s="4">
        <f>Table2[[#This Row],[Discount]]/100</f>
        <v>0</v>
      </c>
      <c r="P4344" s="4" t="str">
        <f>IF(Table2[[#This Row],[Discount%]]=0,"No Discount",
IF(Table2[[#This Row],[Discount%]]&lt;=0.1,"Medium Discount",
IF(Table2[[#This Row],[Discount%]]&lt;=0.2,"High Discount")))</f>
        <v>No Discount</v>
      </c>
      <c r="Q4344" s="9">
        <f>(Table2[Unit_Price]*Table2[Quantity])*(Table2[Discount]/100)</f>
        <v>0</v>
      </c>
      <c r="R4344" s="10">
        <v>159290</v>
      </c>
      <c r="S4344" s="10">
        <v>33087.24</v>
      </c>
      <c r="T4344" s="4">
        <f>Table2[Profit]/Table2[Sales]</f>
        <v>0.20771699416159206</v>
      </c>
      <c r="U4344" t="s">
        <v>38</v>
      </c>
    </row>
    <row r="4345" spans="1:21" x14ac:dyDescent="0.35">
      <c r="A4345">
        <v>14634</v>
      </c>
      <c r="B4345" s="1">
        <v>45703</v>
      </c>
      <c r="C4345" s="2">
        <f>YEAR(Table2[Order Date])</f>
        <v>2025</v>
      </c>
      <c r="D4345" s="2" t="str">
        <f>TEXT(Table2[Order Date],"mmm")</f>
        <v>Feb</v>
      </c>
      <c r="E4345" t="s">
        <v>8230</v>
      </c>
      <c r="F4345" t="s">
        <v>40</v>
      </c>
      <c r="G4345" t="s">
        <v>50</v>
      </c>
      <c r="H4345" t="str">
        <f>VLOOKUP(Table2[[#This Row],[City]], Table46[], 2, FALSE)</f>
        <v>Maharashtra</v>
      </c>
      <c r="I4345" t="s">
        <v>46</v>
      </c>
      <c r="J4345" t="s">
        <v>141</v>
      </c>
      <c r="K4345" t="s">
        <v>982</v>
      </c>
      <c r="L4345" s="2">
        <v>3</v>
      </c>
      <c r="M4345" s="11">
        <v>63315</v>
      </c>
      <c r="N4345" s="6">
        <v>0</v>
      </c>
      <c r="O4345" s="4">
        <f>Table2[[#This Row],[Discount]]/100</f>
        <v>0</v>
      </c>
      <c r="P4345" s="4" t="str">
        <f>IF(Table2[[#This Row],[Discount%]]=0,"No Discount",
IF(Table2[[#This Row],[Discount%]]&lt;=0.1,"Medium Discount",
IF(Table2[[#This Row],[Discount%]]&lt;=0.2,"High Discount")))</f>
        <v>No Discount</v>
      </c>
      <c r="Q4345" s="9">
        <f>(Table2[Unit_Price]*Table2[Quantity])*(Table2[Discount]/100)</f>
        <v>0</v>
      </c>
      <c r="R4345" s="10">
        <v>189945</v>
      </c>
      <c r="S4345" s="10">
        <v>36976.92</v>
      </c>
      <c r="T4345" s="4">
        <f>Table2[Profit]/Table2[Sales]</f>
        <v>0.19467172076127298</v>
      </c>
      <c r="U4345" t="s">
        <v>38</v>
      </c>
    </row>
    <row r="4346" spans="1:21" x14ac:dyDescent="0.35">
      <c r="A4346">
        <v>14635</v>
      </c>
      <c r="B4346" s="1">
        <v>45455</v>
      </c>
      <c r="C4346" s="2">
        <f>YEAR(Table2[Order Date])</f>
        <v>2024</v>
      </c>
      <c r="D4346" s="2" t="str">
        <f>TEXT(Table2[Order Date],"mmm")</f>
        <v>Jun</v>
      </c>
      <c r="E4346" t="s">
        <v>8231</v>
      </c>
      <c r="F4346" t="s">
        <v>40</v>
      </c>
      <c r="G4346" t="s">
        <v>110</v>
      </c>
      <c r="H4346" t="str">
        <f>VLOOKUP(Table2[[#This Row],[City]], Table46[], 2, FALSE)</f>
        <v>Gujarat</v>
      </c>
      <c r="I4346" t="s">
        <v>96</v>
      </c>
      <c r="J4346" t="s">
        <v>156</v>
      </c>
      <c r="K4346" t="s">
        <v>2726</v>
      </c>
      <c r="L4346" s="2">
        <v>3</v>
      </c>
      <c r="M4346" s="11">
        <v>35118</v>
      </c>
      <c r="N4346" s="6">
        <v>20</v>
      </c>
      <c r="O4346" s="4">
        <f>Table2[[#This Row],[Discount]]/100</f>
        <v>0.2</v>
      </c>
      <c r="P4346" s="4" t="str">
        <f>IF(Table2[[#This Row],[Discount%]]=0,"No Discount",
IF(Table2[[#This Row],[Discount%]]&lt;=0.1,"Medium Discount",
IF(Table2[[#This Row],[Discount%]]&lt;=0.2,"High Discount")))</f>
        <v>High Discount</v>
      </c>
      <c r="Q4346" s="9">
        <f>(Table2[Unit_Price]*Table2[Quantity])*(Table2[Discount]/100)</f>
        <v>21070.800000000003</v>
      </c>
      <c r="R4346" s="10">
        <v>84283.199999999997</v>
      </c>
      <c r="S4346" s="10">
        <v>18661.310000000001</v>
      </c>
      <c r="T4346" s="4">
        <f>Table2[Profit]/Table2[Sales]</f>
        <v>0.22141197771323351</v>
      </c>
      <c r="U4346" t="s">
        <v>20</v>
      </c>
    </row>
    <row r="4347" spans="1:21" x14ac:dyDescent="0.35">
      <c r="A4347">
        <v>14636</v>
      </c>
      <c r="B4347" s="1">
        <v>45799</v>
      </c>
      <c r="C4347" s="2">
        <f>YEAR(Table2[Order Date])</f>
        <v>2025</v>
      </c>
      <c r="D4347" s="2" t="str">
        <f>TEXT(Table2[Order Date],"mmm")</f>
        <v>May</v>
      </c>
      <c r="E4347" t="s">
        <v>8232</v>
      </c>
      <c r="F4347" t="s">
        <v>22</v>
      </c>
      <c r="G4347" t="s">
        <v>74</v>
      </c>
      <c r="H4347" t="str">
        <f>VLOOKUP(Table2[[#This Row],[City]], Table46[], 2, FALSE)</f>
        <v>Chandigarh</v>
      </c>
      <c r="I4347" t="s">
        <v>75</v>
      </c>
      <c r="J4347" t="s">
        <v>240</v>
      </c>
      <c r="K4347" t="s">
        <v>3827</v>
      </c>
      <c r="L4347" s="2">
        <v>3</v>
      </c>
      <c r="M4347" s="11">
        <v>46911</v>
      </c>
      <c r="N4347" s="6">
        <v>20</v>
      </c>
      <c r="O4347" s="4">
        <f>Table2[[#This Row],[Discount]]/100</f>
        <v>0.2</v>
      </c>
      <c r="P4347" s="4" t="str">
        <f>IF(Table2[[#This Row],[Discount%]]=0,"No Discount",
IF(Table2[[#This Row],[Discount%]]&lt;=0.1,"Medium Discount",
IF(Table2[[#This Row],[Discount%]]&lt;=0.2,"High Discount")))</f>
        <v>High Discount</v>
      </c>
      <c r="Q4347" s="9">
        <f>(Table2[Unit_Price]*Table2[Quantity])*(Table2[Discount]/100)</f>
        <v>28146.600000000002</v>
      </c>
      <c r="R4347" s="10">
        <v>112586.4</v>
      </c>
      <c r="S4347" s="10">
        <v>22653.42</v>
      </c>
      <c r="T4347" s="4">
        <f>Table2[Profit]/Table2[Sales]</f>
        <v>0.20120920466415126</v>
      </c>
      <c r="U4347" t="s">
        <v>33</v>
      </c>
    </row>
    <row r="4348" spans="1:21" x14ac:dyDescent="0.35">
      <c r="A4348">
        <v>14637</v>
      </c>
      <c r="B4348" s="1">
        <v>45319</v>
      </c>
      <c r="C4348" s="2">
        <f>YEAR(Table2[Order Date])</f>
        <v>2024</v>
      </c>
      <c r="D4348" s="2" t="str">
        <f>TEXT(Table2[Order Date],"mmm")</f>
        <v>Jan</v>
      </c>
      <c r="E4348" t="s">
        <v>8233</v>
      </c>
      <c r="F4348" t="s">
        <v>28</v>
      </c>
      <c r="G4348" t="s">
        <v>35</v>
      </c>
      <c r="H4348" t="str">
        <f>VLOOKUP(Table2[[#This Row],[City]], Table46[], 2, FALSE)</f>
        <v>West Bengal</v>
      </c>
      <c r="I4348" t="s">
        <v>75</v>
      </c>
      <c r="J4348" t="s">
        <v>240</v>
      </c>
      <c r="K4348" t="s">
        <v>4067</v>
      </c>
      <c r="L4348" s="2">
        <v>3</v>
      </c>
      <c r="M4348" s="11">
        <v>55126</v>
      </c>
      <c r="N4348" s="6">
        <v>0</v>
      </c>
      <c r="O4348" s="4">
        <f>Table2[[#This Row],[Discount]]/100</f>
        <v>0</v>
      </c>
      <c r="P4348" s="4" t="str">
        <f>IF(Table2[[#This Row],[Discount%]]=0,"No Discount",
IF(Table2[[#This Row],[Discount%]]&lt;=0.1,"Medium Discount",
IF(Table2[[#This Row],[Discount%]]&lt;=0.2,"High Discount")))</f>
        <v>No Discount</v>
      </c>
      <c r="Q4348" s="9">
        <f>(Table2[Unit_Price]*Table2[Quantity])*(Table2[Discount]/100)</f>
        <v>0</v>
      </c>
      <c r="R4348" s="10">
        <v>165378</v>
      </c>
      <c r="S4348" s="10">
        <v>10723.59</v>
      </c>
      <c r="T4348" s="4">
        <f>Table2[Profit]/Table2[Sales]</f>
        <v>6.4842905344120738E-2</v>
      </c>
      <c r="U4348" t="s">
        <v>33</v>
      </c>
    </row>
    <row r="4349" spans="1:21" x14ac:dyDescent="0.35">
      <c r="A4349">
        <v>14638</v>
      </c>
      <c r="B4349" s="1">
        <v>45453</v>
      </c>
      <c r="C4349" s="2">
        <f>YEAR(Table2[Order Date])</f>
        <v>2024</v>
      </c>
      <c r="D4349" s="2" t="str">
        <f>TEXT(Table2[Order Date],"mmm")</f>
        <v>Jun</v>
      </c>
      <c r="E4349" t="s">
        <v>8234</v>
      </c>
      <c r="F4349" t="s">
        <v>40</v>
      </c>
      <c r="G4349" t="s">
        <v>103</v>
      </c>
      <c r="H4349" t="str">
        <f>VLOOKUP(Table2[[#This Row],[City]], Table46[], 2, FALSE)</f>
        <v>Gujarat</v>
      </c>
      <c r="I4349" t="s">
        <v>46</v>
      </c>
      <c r="J4349" t="s">
        <v>141</v>
      </c>
      <c r="K4349" t="s">
        <v>8235</v>
      </c>
      <c r="L4349" s="2">
        <v>5</v>
      </c>
      <c r="M4349" s="11">
        <v>68968</v>
      </c>
      <c r="N4349" s="6">
        <v>20</v>
      </c>
      <c r="O4349" s="4">
        <f>Table2[[#This Row],[Discount]]/100</f>
        <v>0.2</v>
      </c>
      <c r="P4349" s="4" t="str">
        <f>IF(Table2[[#This Row],[Discount%]]=0,"No Discount",
IF(Table2[[#This Row],[Discount%]]&lt;=0.1,"Medium Discount",
IF(Table2[[#This Row],[Discount%]]&lt;=0.2,"High Discount")))</f>
        <v>High Discount</v>
      </c>
      <c r="Q4349" s="9">
        <f>(Table2[Unit_Price]*Table2[Quantity])*(Table2[Discount]/100)</f>
        <v>68968</v>
      </c>
      <c r="R4349" s="10">
        <v>275872</v>
      </c>
      <c r="S4349" s="10">
        <v>58633.919999999998</v>
      </c>
      <c r="T4349" s="4">
        <f>Table2[Profit]/Table2[Sales]</f>
        <v>0.21254030854889222</v>
      </c>
      <c r="U4349" t="s">
        <v>20</v>
      </c>
    </row>
    <row r="4350" spans="1:21" x14ac:dyDescent="0.35">
      <c r="A4350">
        <v>14639</v>
      </c>
      <c r="B4350" s="1">
        <v>45913</v>
      </c>
      <c r="C4350" s="2">
        <f>YEAR(Table2[Order Date])</f>
        <v>2025</v>
      </c>
      <c r="D4350" s="2" t="str">
        <f>TEXT(Table2[Order Date],"mmm")</f>
        <v>Sep</v>
      </c>
      <c r="E4350" t="s">
        <v>8236</v>
      </c>
      <c r="F4350" t="s">
        <v>28</v>
      </c>
      <c r="G4350" t="s">
        <v>29</v>
      </c>
      <c r="H4350" t="str">
        <f>VLOOKUP(Table2[[#This Row],[City]], Table46[], 2, FALSE)</f>
        <v>Bihar</v>
      </c>
      <c r="I4350" t="s">
        <v>86</v>
      </c>
      <c r="J4350" t="s">
        <v>87</v>
      </c>
      <c r="K4350" t="s">
        <v>5651</v>
      </c>
      <c r="L4350" s="2">
        <v>4</v>
      </c>
      <c r="M4350" s="11">
        <v>6710</v>
      </c>
      <c r="N4350" s="6">
        <v>10</v>
      </c>
      <c r="O4350" s="4">
        <f>Table2[[#This Row],[Discount]]/100</f>
        <v>0.1</v>
      </c>
      <c r="P4350" s="4" t="str">
        <f>IF(Table2[[#This Row],[Discount%]]=0,"No Discount",
IF(Table2[[#This Row],[Discount%]]&lt;=0.1,"Medium Discount",
IF(Table2[[#This Row],[Discount%]]&lt;=0.2,"High Discount")))</f>
        <v>Medium Discount</v>
      </c>
      <c r="Q4350" s="9">
        <f>(Table2[Unit_Price]*Table2[Quantity])*(Table2[Discount]/100)</f>
        <v>2684</v>
      </c>
      <c r="R4350" s="10">
        <v>24156</v>
      </c>
      <c r="S4350" s="10">
        <v>3015.79</v>
      </c>
      <c r="T4350" s="4">
        <f>Table2[Profit]/Table2[Sales]</f>
        <v>0.12484641496936578</v>
      </c>
      <c r="U4350" t="s">
        <v>83</v>
      </c>
    </row>
    <row r="4351" spans="1:21" x14ac:dyDescent="0.35">
      <c r="A4351">
        <v>14640</v>
      </c>
      <c r="B4351" s="1">
        <v>45396</v>
      </c>
      <c r="C4351" s="2">
        <f>YEAR(Table2[Order Date])</f>
        <v>2024</v>
      </c>
      <c r="D4351" s="2" t="str">
        <f>TEXT(Table2[Order Date],"mmm")</f>
        <v>Apr</v>
      </c>
      <c r="E4351" t="s">
        <v>8237</v>
      </c>
      <c r="F4351" t="s">
        <v>22</v>
      </c>
      <c r="G4351" t="s">
        <v>54</v>
      </c>
      <c r="H4351" t="str">
        <f>VLOOKUP(Table2[[#This Row],[City]], Table46[], 2, FALSE)</f>
        <v>Uttar Pradesh</v>
      </c>
      <c r="I4351" t="s">
        <v>24</v>
      </c>
      <c r="J4351" t="s">
        <v>36</v>
      </c>
      <c r="K4351" t="s">
        <v>4781</v>
      </c>
      <c r="L4351" s="2">
        <v>2</v>
      </c>
      <c r="M4351" s="11">
        <v>21546</v>
      </c>
      <c r="N4351" s="6">
        <v>20</v>
      </c>
      <c r="O4351" s="4">
        <f>Table2[[#This Row],[Discount]]/100</f>
        <v>0.2</v>
      </c>
      <c r="P4351" s="4" t="str">
        <f>IF(Table2[[#This Row],[Discount%]]=0,"No Discount",
IF(Table2[[#This Row],[Discount%]]&lt;=0.1,"Medium Discount",
IF(Table2[[#This Row],[Discount%]]&lt;=0.2,"High Discount")))</f>
        <v>High Discount</v>
      </c>
      <c r="Q4351" s="9">
        <f>(Table2[Unit_Price]*Table2[Quantity])*(Table2[Discount]/100)</f>
        <v>8618.4</v>
      </c>
      <c r="R4351" s="10">
        <v>34473.599999999999</v>
      </c>
      <c r="S4351" s="10">
        <v>1899.24</v>
      </c>
      <c r="T4351" s="4">
        <f>Table2[Profit]/Table2[Sales]</f>
        <v>5.5092592592592596E-2</v>
      </c>
      <c r="U4351" t="s">
        <v>83</v>
      </c>
    </row>
    <row r="4352" spans="1:21" x14ac:dyDescent="0.35">
      <c r="A4352">
        <v>14641</v>
      </c>
      <c r="B4352" s="1">
        <v>45467</v>
      </c>
      <c r="C4352" s="2">
        <f>YEAR(Table2[Order Date])</f>
        <v>2024</v>
      </c>
      <c r="D4352" s="2" t="str">
        <f>TEXT(Table2[Order Date],"mmm")</f>
        <v>Jun</v>
      </c>
      <c r="E4352" t="s">
        <v>8238</v>
      </c>
      <c r="F4352" t="s">
        <v>28</v>
      </c>
      <c r="G4352" t="s">
        <v>29</v>
      </c>
      <c r="H4352" t="str">
        <f>VLOOKUP(Table2[[#This Row],[City]], Table46[], 2, FALSE)</f>
        <v>Bihar</v>
      </c>
      <c r="I4352" t="s">
        <v>86</v>
      </c>
      <c r="J4352" t="s">
        <v>296</v>
      </c>
      <c r="K4352" t="s">
        <v>8239</v>
      </c>
      <c r="L4352" s="2">
        <v>3</v>
      </c>
      <c r="M4352" s="11">
        <v>9319</v>
      </c>
      <c r="N4352" s="6">
        <v>0</v>
      </c>
      <c r="O4352" s="4">
        <f>Table2[[#This Row],[Discount]]/100</f>
        <v>0</v>
      </c>
      <c r="P4352" s="4" t="str">
        <f>IF(Table2[[#This Row],[Discount%]]=0,"No Discount",
IF(Table2[[#This Row],[Discount%]]&lt;=0.1,"Medium Discount",
IF(Table2[[#This Row],[Discount%]]&lt;=0.2,"High Discount")))</f>
        <v>No Discount</v>
      </c>
      <c r="Q4352" s="9">
        <f>(Table2[Unit_Price]*Table2[Quantity])*(Table2[Discount]/100)</f>
        <v>0</v>
      </c>
      <c r="R4352" s="10">
        <v>27957</v>
      </c>
      <c r="S4352" s="10">
        <v>5420.69</v>
      </c>
      <c r="T4352" s="4">
        <f>Table2[Profit]/Table2[Sales]</f>
        <v>0.19389383696390886</v>
      </c>
      <c r="U4352" t="s">
        <v>20</v>
      </c>
    </row>
    <row r="4353" spans="1:21" x14ac:dyDescent="0.35">
      <c r="A4353">
        <v>14642</v>
      </c>
      <c r="B4353" s="1">
        <v>45835</v>
      </c>
      <c r="C4353" s="2">
        <f>YEAR(Table2[Order Date])</f>
        <v>2025</v>
      </c>
      <c r="D4353" s="2" t="str">
        <f>TEXT(Table2[Order Date],"mmm")</f>
        <v>Jun</v>
      </c>
      <c r="E4353" t="s">
        <v>8240</v>
      </c>
      <c r="F4353" t="s">
        <v>15</v>
      </c>
      <c r="G4353" t="s">
        <v>93</v>
      </c>
      <c r="H4353" t="str">
        <f>VLOOKUP(Table2[[#This Row],[City]], Table46[], 2, FALSE)</f>
        <v>Tamil Nadu</v>
      </c>
      <c r="I4353" t="s">
        <v>75</v>
      </c>
      <c r="J4353" t="s">
        <v>409</v>
      </c>
      <c r="K4353" t="s">
        <v>8241</v>
      </c>
      <c r="L4353" s="2">
        <v>1</v>
      </c>
      <c r="M4353" s="11">
        <v>8559</v>
      </c>
      <c r="N4353" s="6">
        <v>15</v>
      </c>
      <c r="O4353" s="4">
        <f>Table2[[#This Row],[Discount]]/100</f>
        <v>0.15</v>
      </c>
      <c r="P4353" s="4" t="str">
        <f>IF(Table2[[#This Row],[Discount%]]=0,"No Discount",
IF(Table2[[#This Row],[Discount%]]&lt;=0.1,"Medium Discount",
IF(Table2[[#This Row],[Discount%]]&lt;=0.2,"High Discount")))</f>
        <v>High Discount</v>
      </c>
      <c r="Q4353" s="9">
        <f>(Table2[Unit_Price]*Table2[Quantity])*(Table2[Discount]/100)</f>
        <v>1283.8499999999999</v>
      </c>
      <c r="R4353" s="10">
        <v>7275.15</v>
      </c>
      <c r="S4353" s="10">
        <v>739.35</v>
      </c>
      <c r="T4353" s="4">
        <f>Table2[Profit]/Table2[Sales]</f>
        <v>0.10162677058204986</v>
      </c>
      <c r="U4353" t="s">
        <v>33</v>
      </c>
    </row>
    <row r="4354" spans="1:21" x14ac:dyDescent="0.35">
      <c r="A4354">
        <v>14643</v>
      </c>
      <c r="B4354" s="1">
        <v>45774</v>
      </c>
      <c r="C4354" s="2">
        <f>YEAR(Table2[Order Date])</f>
        <v>2025</v>
      </c>
      <c r="D4354" s="2" t="str">
        <f>TEXT(Table2[Order Date],"mmm")</f>
        <v>Apr</v>
      </c>
      <c r="E4354" t="s">
        <v>8242</v>
      </c>
      <c r="F4354" t="s">
        <v>15</v>
      </c>
      <c r="G4354" t="s">
        <v>16</v>
      </c>
      <c r="H4354" t="str">
        <f>VLOOKUP(Table2[[#This Row],[City]], Table46[], 2, FALSE)</f>
        <v>Karnataka</v>
      </c>
      <c r="I4354" t="s">
        <v>24</v>
      </c>
      <c r="J4354" t="s">
        <v>107</v>
      </c>
      <c r="K4354" t="s">
        <v>5860</v>
      </c>
      <c r="L4354" s="2">
        <v>2</v>
      </c>
      <c r="M4354" s="11">
        <v>15624</v>
      </c>
      <c r="N4354" s="6">
        <v>10</v>
      </c>
      <c r="O4354" s="4">
        <f>Table2[[#This Row],[Discount]]/100</f>
        <v>0.1</v>
      </c>
      <c r="P4354" s="4" t="str">
        <f>IF(Table2[[#This Row],[Discount%]]=0,"No Discount",
IF(Table2[[#This Row],[Discount%]]&lt;=0.1,"Medium Discount",
IF(Table2[[#This Row],[Discount%]]&lt;=0.2,"High Discount")))</f>
        <v>Medium Discount</v>
      </c>
      <c r="Q4354" s="9">
        <f>(Table2[Unit_Price]*Table2[Quantity])*(Table2[Discount]/100)</f>
        <v>3124.8</v>
      </c>
      <c r="R4354" s="10">
        <v>28123.200000000001</v>
      </c>
      <c r="S4354" s="10">
        <v>4262.28</v>
      </c>
      <c r="T4354" s="4">
        <f>Table2[Profit]/Table2[Sales]</f>
        <v>0.15155743300904589</v>
      </c>
      <c r="U4354" t="s">
        <v>83</v>
      </c>
    </row>
    <row r="4355" spans="1:21" x14ac:dyDescent="0.35">
      <c r="A4355">
        <v>14644</v>
      </c>
      <c r="B4355" s="1">
        <v>45732</v>
      </c>
      <c r="C4355" s="2">
        <f>YEAR(Table2[Order Date])</f>
        <v>2025</v>
      </c>
      <c r="D4355" s="2" t="str">
        <f>TEXT(Table2[Order Date],"mmm")</f>
        <v>Mar</v>
      </c>
      <c r="E4355" t="s">
        <v>8243</v>
      </c>
      <c r="F4355" t="s">
        <v>22</v>
      </c>
      <c r="G4355" t="s">
        <v>74</v>
      </c>
      <c r="H4355" t="str">
        <f>VLOOKUP(Table2[[#This Row],[City]], Table46[], 2, FALSE)</f>
        <v>Chandigarh</v>
      </c>
      <c r="I4355" t="s">
        <v>75</v>
      </c>
      <c r="J4355" t="s">
        <v>409</v>
      </c>
      <c r="K4355" t="s">
        <v>6304</v>
      </c>
      <c r="L4355" s="2">
        <v>5</v>
      </c>
      <c r="M4355" s="11">
        <v>68788</v>
      </c>
      <c r="N4355" s="6">
        <v>20</v>
      </c>
      <c r="O4355" s="4">
        <f>Table2[[#This Row],[Discount]]/100</f>
        <v>0.2</v>
      </c>
      <c r="P4355" s="4" t="str">
        <f>IF(Table2[[#This Row],[Discount%]]=0,"No Discount",
IF(Table2[[#This Row],[Discount%]]&lt;=0.1,"Medium Discount",
IF(Table2[[#This Row],[Discount%]]&lt;=0.2,"High Discount")))</f>
        <v>High Discount</v>
      </c>
      <c r="Q4355" s="9">
        <f>(Table2[Unit_Price]*Table2[Quantity])*(Table2[Discount]/100)</f>
        <v>68788</v>
      </c>
      <c r="R4355" s="10">
        <v>275152</v>
      </c>
      <c r="S4355" s="10">
        <v>59336.800000000003</v>
      </c>
      <c r="T4355" s="4">
        <f>Table2[Profit]/Table2[Sales]</f>
        <v>0.21565098563702972</v>
      </c>
      <c r="U4355" t="s">
        <v>20</v>
      </c>
    </row>
    <row r="4356" spans="1:21" x14ac:dyDescent="0.35">
      <c r="A4356">
        <v>14645</v>
      </c>
      <c r="B4356" s="1">
        <v>45538</v>
      </c>
      <c r="C4356" s="2">
        <f>YEAR(Table2[Order Date])</f>
        <v>2024</v>
      </c>
      <c r="D4356" s="2" t="str">
        <f>TEXT(Table2[Order Date],"mmm")</f>
        <v>Sep</v>
      </c>
      <c r="E4356" t="s">
        <v>8244</v>
      </c>
      <c r="F4356" t="s">
        <v>15</v>
      </c>
      <c r="G4356" t="s">
        <v>16</v>
      </c>
      <c r="H4356" t="str">
        <f>VLOOKUP(Table2[[#This Row],[City]], Table46[], 2, FALSE)</f>
        <v>Karnataka</v>
      </c>
      <c r="I4356" t="s">
        <v>75</v>
      </c>
      <c r="J4356" t="s">
        <v>307</v>
      </c>
      <c r="K4356" t="s">
        <v>2831</v>
      </c>
      <c r="L4356" s="2">
        <v>1</v>
      </c>
      <c r="M4356" s="11">
        <v>79827</v>
      </c>
      <c r="N4356" s="6">
        <v>0</v>
      </c>
      <c r="O4356" s="4">
        <f>Table2[[#This Row],[Discount]]/100</f>
        <v>0</v>
      </c>
      <c r="P4356" s="4" t="str">
        <f>IF(Table2[[#This Row],[Discount%]]=0,"No Discount",
IF(Table2[[#This Row],[Discount%]]&lt;=0.1,"Medium Discount",
IF(Table2[[#This Row],[Discount%]]&lt;=0.2,"High Discount")))</f>
        <v>No Discount</v>
      </c>
      <c r="Q4356" s="9">
        <f>(Table2[Unit_Price]*Table2[Quantity])*(Table2[Discount]/100)</f>
        <v>0</v>
      </c>
      <c r="R4356" s="10">
        <v>79827</v>
      </c>
      <c r="S4356" s="10">
        <v>13912.03</v>
      </c>
      <c r="T4356" s="4">
        <f>Table2[Profit]/Table2[Sales]</f>
        <v>0.17427724955215654</v>
      </c>
      <c r="U4356" t="s">
        <v>20</v>
      </c>
    </row>
    <row r="4357" spans="1:21" x14ac:dyDescent="0.35">
      <c r="A4357">
        <v>14646</v>
      </c>
      <c r="B4357" s="1">
        <v>45455</v>
      </c>
      <c r="C4357" s="2">
        <f>YEAR(Table2[Order Date])</f>
        <v>2024</v>
      </c>
      <c r="D4357" s="2" t="str">
        <f>TEXT(Table2[Order Date],"mmm")</f>
        <v>Jun</v>
      </c>
      <c r="E4357" t="s">
        <v>8245</v>
      </c>
      <c r="F4357" t="s">
        <v>15</v>
      </c>
      <c r="G4357" t="s">
        <v>68</v>
      </c>
      <c r="H4357" t="str">
        <f>VLOOKUP(Table2[[#This Row],[City]], Table46[], 2, FALSE)</f>
        <v>Telangana</v>
      </c>
      <c r="I4357" t="s">
        <v>30</v>
      </c>
      <c r="J4357" t="s">
        <v>322</v>
      </c>
      <c r="K4357" t="s">
        <v>8246</v>
      </c>
      <c r="L4357" s="2">
        <v>2</v>
      </c>
      <c r="M4357" s="11">
        <v>18022</v>
      </c>
      <c r="N4357" s="6">
        <v>15</v>
      </c>
      <c r="O4357" s="4">
        <f>Table2[[#This Row],[Discount]]/100</f>
        <v>0.15</v>
      </c>
      <c r="P4357" s="4" t="str">
        <f>IF(Table2[[#This Row],[Discount%]]=0,"No Discount",
IF(Table2[[#This Row],[Discount%]]&lt;=0.1,"Medium Discount",
IF(Table2[[#This Row],[Discount%]]&lt;=0.2,"High Discount")))</f>
        <v>High Discount</v>
      </c>
      <c r="Q4357" s="9">
        <f>(Table2[Unit_Price]*Table2[Quantity])*(Table2[Discount]/100)</f>
        <v>5406.5999999999995</v>
      </c>
      <c r="R4357" s="10">
        <v>30637.4</v>
      </c>
      <c r="S4357" s="10">
        <v>5909.14</v>
      </c>
      <c r="T4357" s="4">
        <f>Table2[Profit]/Table2[Sales]</f>
        <v>0.19287341615150111</v>
      </c>
      <c r="U4357" t="s">
        <v>83</v>
      </c>
    </row>
    <row r="4358" spans="1:21" x14ac:dyDescent="0.35">
      <c r="A4358">
        <v>14647</v>
      </c>
      <c r="B4358" s="1">
        <v>45215</v>
      </c>
      <c r="C4358" s="2">
        <f>YEAR(Table2[Order Date])</f>
        <v>2023</v>
      </c>
      <c r="D4358" s="2" t="str">
        <f>TEXT(Table2[Order Date],"mmm")</f>
        <v>Oct</v>
      </c>
      <c r="E4358" t="s">
        <v>8247</v>
      </c>
      <c r="F4358" t="s">
        <v>40</v>
      </c>
      <c r="G4358" t="s">
        <v>62</v>
      </c>
      <c r="H4358" t="str">
        <f>VLOOKUP(Table2[[#This Row],[City]], Table46[], 2, FALSE)</f>
        <v>Goa</v>
      </c>
      <c r="I4358" t="s">
        <v>75</v>
      </c>
      <c r="J4358" t="s">
        <v>76</v>
      </c>
      <c r="K4358" t="s">
        <v>3318</v>
      </c>
      <c r="L4358" s="2">
        <v>3</v>
      </c>
      <c r="M4358" s="11">
        <v>19990</v>
      </c>
      <c r="N4358" s="6">
        <v>10</v>
      </c>
      <c r="O4358" s="4">
        <f>Table2[[#This Row],[Discount]]/100</f>
        <v>0.1</v>
      </c>
      <c r="P4358" s="4" t="str">
        <f>IF(Table2[[#This Row],[Discount%]]=0,"No Discount",
IF(Table2[[#This Row],[Discount%]]&lt;=0.1,"Medium Discount",
IF(Table2[[#This Row],[Discount%]]&lt;=0.2,"High Discount")))</f>
        <v>Medium Discount</v>
      </c>
      <c r="Q4358" s="9">
        <f>(Table2[Unit_Price]*Table2[Quantity])*(Table2[Discount]/100)</f>
        <v>5997</v>
      </c>
      <c r="R4358" s="10">
        <v>53973</v>
      </c>
      <c r="S4358" s="10">
        <v>12190.49</v>
      </c>
      <c r="T4358" s="4">
        <f>Table2[Profit]/Table2[Sales]</f>
        <v>0.22586274618790877</v>
      </c>
      <c r="U4358" t="s">
        <v>38</v>
      </c>
    </row>
    <row r="4359" spans="1:21" x14ac:dyDescent="0.35">
      <c r="A4359">
        <v>14648</v>
      </c>
      <c r="B4359" s="1">
        <v>45227</v>
      </c>
      <c r="C4359" s="2">
        <f>YEAR(Table2[Order Date])</f>
        <v>2023</v>
      </c>
      <c r="D4359" s="2" t="str">
        <f>TEXT(Table2[Order Date],"mmm")</f>
        <v>Oct</v>
      </c>
      <c r="E4359" t="s">
        <v>8248</v>
      </c>
      <c r="F4359" t="s">
        <v>28</v>
      </c>
      <c r="G4359" t="s">
        <v>29</v>
      </c>
      <c r="H4359" t="str">
        <f>VLOOKUP(Table2[[#This Row],[City]], Table46[], 2, FALSE)</f>
        <v>Bihar</v>
      </c>
      <c r="I4359" t="s">
        <v>86</v>
      </c>
      <c r="J4359" t="s">
        <v>87</v>
      </c>
      <c r="K4359" t="s">
        <v>8249</v>
      </c>
      <c r="L4359" s="2">
        <v>3</v>
      </c>
      <c r="M4359" s="11">
        <v>25326</v>
      </c>
      <c r="N4359" s="6">
        <v>10</v>
      </c>
      <c r="O4359" s="4">
        <f>Table2[[#This Row],[Discount]]/100</f>
        <v>0.1</v>
      </c>
      <c r="P4359" s="4" t="str">
        <f>IF(Table2[[#This Row],[Discount%]]=0,"No Discount",
IF(Table2[[#This Row],[Discount%]]&lt;=0.1,"Medium Discount",
IF(Table2[[#This Row],[Discount%]]&lt;=0.2,"High Discount")))</f>
        <v>Medium Discount</v>
      </c>
      <c r="Q4359" s="9">
        <f>(Table2[Unit_Price]*Table2[Quantity])*(Table2[Discount]/100)</f>
        <v>7597.8</v>
      </c>
      <c r="R4359" s="10">
        <v>68380.2</v>
      </c>
      <c r="S4359" s="10">
        <v>5534.28</v>
      </c>
      <c r="T4359" s="4">
        <f>Table2[Profit]/Table2[Sales]</f>
        <v>8.0933954565795357E-2</v>
      </c>
      <c r="U4359" t="s">
        <v>33</v>
      </c>
    </row>
    <row r="4360" spans="1:21" x14ac:dyDescent="0.35">
      <c r="A4360">
        <v>14649</v>
      </c>
      <c r="B4360" s="1">
        <v>45434</v>
      </c>
      <c r="C4360" s="2">
        <f>YEAR(Table2[Order Date])</f>
        <v>2024</v>
      </c>
      <c r="D4360" s="2" t="str">
        <f>TEXT(Table2[Order Date],"mmm")</f>
        <v>May</v>
      </c>
      <c r="E4360" t="s">
        <v>8250</v>
      </c>
      <c r="F4360" t="s">
        <v>22</v>
      </c>
      <c r="G4360" t="s">
        <v>167</v>
      </c>
      <c r="H4360" t="str">
        <f>VLOOKUP(Table2[[#This Row],[City]], Table46[], 2, FALSE)</f>
        <v>Punjab</v>
      </c>
      <c r="I4360" t="s">
        <v>42</v>
      </c>
      <c r="J4360" t="s">
        <v>79</v>
      </c>
      <c r="K4360" t="s">
        <v>8251</v>
      </c>
      <c r="L4360" s="2">
        <v>1</v>
      </c>
      <c r="M4360" s="11">
        <v>69568</v>
      </c>
      <c r="N4360" s="6">
        <v>20</v>
      </c>
      <c r="O4360" s="4">
        <f>Table2[[#This Row],[Discount]]/100</f>
        <v>0.2</v>
      </c>
      <c r="P4360" s="4" t="str">
        <f>IF(Table2[[#This Row],[Discount%]]=0,"No Discount",
IF(Table2[[#This Row],[Discount%]]&lt;=0.1,"Medium Discount",
IF(Table2[[#This Row],[Discount%]]&lt;=0.2,"High Discount")))</f>
        <v>High Discount</v>
      </c>
      <c r="Q4360" s="9">
        <f>(Table2[Unit_Price]*Table2[Quantity])*(Table2[Discount]/100)</f>
        <v>13913.6</v>
      </c>
      <c r="R4360" s="10">
        <v>55654.400000000001</v>
      </c>
      <c r="S4360" s="10">
        <v>10611.14</v>
      </c>
      <c r="T4360" s="4">
        <f>Table2[Profit]/Table2[Sales]</f>
        <v>0.19066129542318305</v>
      </c>
      <c r="U4360" t="s">
        <v>72</v>
      </c>
    </row>
    <row r="4361" spans="1:21" x14ac:dyDescent="0.35">
      <c r="A4361">
        <v>14650</v>
      </c>
      <c r="B4361" s="1">
        <v>45258</v>
      </c>
      <c r="C4361" s="2">
        <f>YEAR(Table2[Order Date])</f>
        <v>2023</v>
      </c>
      <c r="D4361" s="2" t="str">
        <f>TEXT(Table2[Order Date],"mmm")</f>
        <v>Nov</v>
      </c>
      <c r="E4361" t="s">
        <v>8252</v>
      </c>
      <c r="F4361" t="s">
        <v>28</v>
      </c>
      <c r="G4361" t="s">
        <v>29</v>
      </c>
      <c r="H4361" t="str">
        <f>VLOOKUP(Table2[[#This Row],[City]], Table46[], 2, FALSE)</f>
        <v>Bihar</v>
      </c>
      <c r="I4361" t="s">
        <v>42</v>
      </c>
      <c r="J4361" t="s">
        <v>446</v>
      </c>
      <c r="K4361" t="s">
        <v>3083</v>
      </c>
      <c r="L4361" s="2">
        <v>1</v>
      </c>
      <c r="M4361" s="11">
        <v>64296</v>
      </c>
      <c r="N4361" s="6">
        <v>15</v>
      </c>
      <c r="O4361" s="4">
        <f>Table2[[#This Row],[Discount]]/100</f>
        <v>0.15</v>
      </c>
      <c r="P4361" s="4" t="str">
        <f>IF(Table2[[#This Row],[Discount%]]=0,"No Discount",
IF(Table2[[#This Row],[Discount%]]&lt;=0.1,"Medium Discount",
IF(Table2[[#This Row],[Discount%]]&lt;=0.2,"High Discount")))</f>
        <v>High Discount</v>
      </c>
      <c r="Q4361" s="9">
        <f>(Table2[Unit_Price]*Table2[Quantity])*(Table2[Discount]/100)</f>
        <v>9644.4</v>
      </c>
      <c r="R4361" s="10">
        <v>54651.6</v>
      </c>
      <c r="S4361" s="10">
        <v>9385.51</v>
      </c>
      <c r="T4361" s="4">
        <f>Table2[Profit]/Table2[Sales]</f>
        <v>0.17173348996186755</v>
      </c>
      <c r="U4361" t="s">
        <v>83</v>
      </c>
    </row>
    <row r="4362" spans="1:21" x14ac:dyDescent="0.35">
      <c r="A4362">
        <v>14651</v>
      </c>
      <c r="B4362" s="1">
        <v>45611</v>
      </c>
      <c r="C4362" s="2">
        <f>YEAR(Table2[Order Date])</f>
        <v>2024</v>
      </c>
      <c r="D4362" s="2" t="str">
        <f>TEXT(Table2[Order Date],"mmm")</f>
        <v>Nov</v>
      </c>
      <c r="E4362" t="s">
        <v>8253</v>
      </c>
      <c r="F4362" t="s">
        <v>28</v>
      </c>
      <c r="G4362" t="s">
        <v>144</v>
      </c>
      <c r="H4362" t="str">
        <f>VLOOKUP(Table2[[#This Row],[City]], Table46[], 2, FALSE)</f>
        <v>Assam</v>
      </c>
      <c r="I4362" t="s">
        <v>24</v>
      </c>
      <c r="J4362" t="s">
        <v>133</v>
      </c>
      <c r="K4362" t="s">
        <v>8254</v>
      </c>
      <c r="L4362" s="2">
        <v>5</v>
      </c>
      <c r="M4362" s="11">
        <v>27717</v>
      </c>
      <c r="N4362" s="6">
        <v>15</v>
      </c>
      <c r="O4362" s="4">
        <f>Table2[[#This Row],[Discount]]/100</f>
        <v>0.15</v>
      </c>
      <c r="P4362" s="4" t="str">
        <f>IF(Table2[[#This Row],[Discount%]]=0,"No Discount",
IF(Table2[[#This Row],[Discount%]]&lt;=0.1,"Medium Discount",
IF(Table2[[#This Row],[Discount%]]&lt;=0.2,"High Discount")))</f>
        <v>High Discount</v>
      </c>
      <c r="Q4362" s="9">
        <f>(Table2[Unit_Price]*Table2[Quantity])*(Table2[Discount]/100)</f>
        <v>20787.75</v>
      </c>
      <c r="R4362" s="10">
        <v>117797.25</v>
      </c>
      <c r="S4362" s="10">
        <v>23278.42</v>
      </c>
      <c r="T4362" s="4">
        <f>Table2[Profit]/Table2[Sales]</f>
        <v>0.19761429065619102</v>
      </c>
      <c r="U4362" t="s">
        <v>72</v>
      </c>
    </row>
    <row r="4363" spans="1:21" x14ac:dyDescent="0.35">
      <c r="A4363">
        <v>14652</v>
      </c>
      <c r="B4363" s="1">
        <v>45416</v>
      </c>
      <c r="C4363" s="2">
        <f>YEAR(Table2[Order Date])</f>
        <v>2024</v>
      </c>
      <c r="D4363" s="2" t="str">
        <f>TEXT(Table2[Order Date],"mmm")</f>
        <v>May</v>
      </c>
      <c r="E4363" t="s">
        <v>8255</v>
      </c>
      <c r="F4363" t="s">
        <v>22</v>
      </c>
      <c r="G4363" t="s">
        <v>167</v>
      </c>
      <c r="H4363" t="str">
        <f>VLOOKUP(Table2[[#This Row],[City]], Table46[], 2, FALSE)</f>
        <v>Punjab</v>
      </c>
      <c r="I4363" t="s">
        <v>69</v>
      </c>
      <c r="J4363" t="s">
        <v>517</v>
      </c>
      <c r="K4363" t="s">
        <v>8256</v>
      </c>
      <c r="L4363" s="2">
        <v>2</v>
      </c>
      <c r="M4363" s="11">
        <v>67957</v>
      </c>
      <c r="N4363" s="6">
        <v>15</v>
      </c>
      <c r="O4363" s="4">
        <f>Table2[[#This Row],[Discount]]/100</f>
        <v>0.15</v>
      </c>
      <c r="P4363" s="4" t="str">
        <f>IF(Table2[[#This Row],[Discount%]]=0,"No Discount",
IF(Table2[[#This Row],[Discount%]]&lt;=0.1,"Medium Discount",
IF(Table2[[#This Row],[Discount%]]&lt;=0.2,"High Discount")))</f>
        <v>High Discount</v>
      </c>
      <c r="Q4363" s="9">
        <f>(Table2[Unit_Price]*Table2[Quantity])*(Table2[Discount]/100)</f>
        <v>20387.099999999999</v>
      </c>
      <c r="R4363" s="10">
        <v>115526.9</v>
      </c>
      <c r="S4363" s="10">
        <v>28589.33</v>
      </c>
      <c r="T4363" s="4">
        <f>Table2[Profit]/Table2[Sales]</f>
        <v>0.24746903102221218</v>
      </c>
      <c r="U4363" t="s">
        <v>38</v>
      </c>
    </row>
    <row r="4364" spans="1:21" x14ac:dyDescent="0.35">
      <c r="A4364">
        <v>14653</v>
      </c>
      <c r="B4364" s="1">
        <v>45327</v>
      </c>
      <c r="C4364" s="2">
        <f>YEAR(Table2[Order Date])</f>
        <v>2024</v>
      </c>
      <c r="D4364" s="2" t="str">
        <f>TEXT(Table2[Order Date],"mmm")</f>
        <v>Feb</v>
      </c>
      <c r="E4364" t="s">
        <v>8257</v>
      </c>
      <c r="F4364" t="s">
        <v>22</v>
      </c>
      <c r="G4364" t="s">
        <v>167</v>
      </c>
      <c r="H4364" t="str">
        <f>VLOOKUP(Table2[[#This Row],[City]], Table46[], 2, FALSE)</f>
        <v>Punjab</v>
      </c>
      <c r="I4364" t="s">
        <v>46</v>
      </c>
      <c r="J4364" t="s">
        <v>47</v>
      </c>
      <c r="K4364" t="s">
        <v>8258</v>
      </c>
      <c r="L4364" s="2">
        <v>3</v>
      </c>
      <c r="M4364" s="11">
        <v>27553</v>
      </c>
      <c r="N4364" s="6">
        <v>10</v>
      </c>
      <c r="O4364" s="4">
        <f>Table2[[#This Row],[Discount]]/100</f>
        <v>0.1</v>
      </c>
      <c r="P4364" s="4" t="str">
        <f>IF(Table2[[#This Row],[Discount%]]=0,"No Discount",
IF(Table2[[#This Row],[Discount%]]&lt;=0.1,"Medium Discount",
IF(Table2[[#This Row],[Discount%]]&lt;=0.2,"High Discount")))</f>
        <v>Medium Discount</v>
      </c>
      <c r="Q4364" s="9">
        <f>(Table2[Unit_Price]*Table2[Quantity])*(Table2[Discount]/100)</f>
        <v>8265.9</v>
      </c>
      <c r="R4364" s="10">
        <v>74393.100000000006</v>
      </c>
      <c r="S4364" s="10">
        <v>14327.42</v>
      </c>
      <c r="T4364" s="4">
        <f>Table2[Profit]/Table2[Sales]</f>
        <v>0.19259071069763189</v>
      </c>
      <c r="U4364" t="s">
        <v>20</v>
      </c>
    </row>
    <row r="4365" spans="1:21" x14ac:dyDescent="0.35">
      <c r="A4365">
        <v>14654</v>
      </c>
      <c r="B4365" s="1">
        <v>45760</v>
      </c>
      <c r="C4365" s="2">
        <f>YEAR(Table2[Order Date])</f>
        <v>2025</v>
      </c>
      <c r="D4365" s="2" t="str">
        <f>TEXT(Table2[Order Date],"mmm")</f>
        <v>Apr</v>
      </c>
      <c r="E4365" t="s">
        <v>8259</v>
      </c>
      <c r="F4365" t="s">
        <v>22</v>
      </c>
      <c r="G4365" t="s">
        <v>74</v>
      </c>
      <c r="H4365" t="str">
        <f>VLOOKUP(Table2[[#This Row],[City]], Table46[], 2, FALSE)</f>
        <v>Chandigarh</v>
      </c>
      <c r="I4365" t="s">
        <v>30</v>
      </c>
      <c r="J4365" t="s">
        <v>227</v>
      </c>
      <c r="K4365" t="s">
        <v>3362</v>
      </c>
      <c r="L4365" s="2">
        <v>2</v>
      </c>
      <c r="M4365" s="11">
        <v>60114</v>
      </c>
      <c r="N4365" s="6">
        <v>15</v>
      </c>
      <c r="O4365" s="4">
        <f>Table2[[#This Row],[Discount]]/100</f>
        <v>0.15</v>
      </c>
      <c r="P4365" s="4" t="str">
        <f>IF(Table2[[#This Row],[Discount%]]=0,"No Discount",
IF(Table2[[#This Row],[Discount%]]&lt;=0.1,"Medium Discount",
IF(Table2[[#This Row],[Discount%]]&lt;=0.2,"High Discount")))</f>
        <v>High Discount</v>
      </c>
      <c r="Q4365" s="9">
        <f>(Table2[Unit_Price]*Table2[Quantity])*(Table2[Discount]/100)</f>
        <v>18034.2</v>
      </c>
      <c r="R4365" s="10">
        <v>102193.8</v>
      </c>
      <c r="S4365" s="10">
        <v>16800.89</v>
      </c>
      <c r="T4365" s="4">
        <f>Table2[Profit]/Table2[Sales]</f>
        <v>0.16440224358033462</v>
      </c>
      <c r="U4365" t="s">
        <v>38</v>
      </c>
    </row>
    <row r="4366" spans="1:21" x14ac:dyDescent="0.35">
      <c r="A4366">
        <v>14655</v>
      </c>
      <c r="B4366" s="1">
        <v>45567</v>
      </c>
      <c r="C4366" s="2">
        <f>YEAR(Table2[Order Date])</f>
        <v>2024</v>
      </c>
      <c r="D4366" s="2" t="str">
        <f>TEXT(Table2[Order Date],"mmm")</f>
        <v>Oct</v>
      </c>
      <c r="E4366" t="s">
        <v>8260</v>
      </c>
      <c r="F4366" t="s">
        <v>15</v>
      </c>
      <c r="G4366" t="s">
        <v>93</v>
      </c>
      <c r="H4366" t="str">
        <f>VLOOKUP(Table2[[#This Row],[City]], Table46[], 2, FALSE)</f>
        <v>Tamil Nadu</v>
      </c>
      <c r="I4366" t="s">
        <v>17</v>
      </c>
      <c r="J4366" t="s">
        <v>55</v>
      </c>
      <c r="K4366" t="s">
        <v>2994</v>
      </c>
      <c r="L4366" s="2">
        <v>1</v>
      </c>
      <c r="M4366" s="11">
        <v>77299</v>
      </c>
      <c r="N4366" s="6">
        <v>15</v>
      </c>
      <c r="O4366" s="4">
        <f>Table2[[#This Row],[Discount]]/100</f>
        <v>0.15</v>
      </c>
      <c r="P4366" s="4" t="str">
        <f>IF(Table2[[#This Row],[Discount%]]=0,"No Discount",
IF(Table2[[#This Row],[Discount%]]&lt;=0.1,"Medium Discount",
IF(Table2[[#This Row],[Discount%]]&lt;=0.2,"High Discount")))</f>
        <v>High Discount</v>
      </c>
      <c r="Q4366" s="9">
        <f>(Table2[Unit_Price]*Table2[Quantity])*(Table2[Discount]/100)</f>
        <v>11594.85</v>
      </c>
      <c r="R4366" s="10">
        <v>65704.149999999994</v>
      </c>
      <c r="S4366" s="10">
        <v>4199.71</v>
      </c>
      <c r="T4366" s="4">
        <f>Table2[Profit]/Table2[Sales]</f>
        <v>6.3918489166970432E-2</v>
      </c>
      <c r="U4366" t="s">
        <v>20</v>
      </c>
    </row>
    <row r="4367" spans="1:21" x14ac:dyDescent="0.35">
      <c r="A4367">
        <v>14656</v>
      </c>
      <c r="B4367" s="1">
        <v>45353</v>
      </c>
      <c r="C4367" s="2">
        <f>YEAR(Table2[Order Date])</f>
        <v>2024</v>
      </c>
      <c r="D4367" s="2" t="str">
        <f>TEXT(Table2[Order Date],"mmm")</f>
        <v>Mar</v>
      </c>
      <c r="E4367" t="s">
        <v>8261</v>
      </c>
      <c r="F4367" t="s">
        <v>15</v>
      </c>
      <c r="G4367" t="s">
        <v>68</v>
      </c>
      <c r="H4367" t="str">
        <f>VLOOKUP(Table2[[#This Row],[City]], Table46[], 2, FALSE)</f>
        <v>Telangana</v>
      </c>
      <c r="I4367" t="s">
        <v>46</v>
      </c>
      <c r="J4367" t="s">
        <v>201</v>
      </c>
      <c r="K4367" t="s">
        <v>7132</v>
      </c>
      <c r="L4367" s="2">
        <v>1</v>
      </c>
      <c r="M4367" s="11">
        <v>20073</v>
      </c>
      <c r="N4367" s="6">
        <v>10</v>
      </c>
      <c r="O4367" s="4">
        <f>Table2[[#This Row],[Discount]]/100</f>
        <v>0.1</v>
      </c>
      <c r="P4367" s="4" t="str">
        <f>IF(Table2[[#This Row],[Discount%]]=0,"No Discount",
IF(Table2[[#This Row],[Discount%]]&lt;=0.1,"Medium Discount",
IF(Table2[[#This Row],[Discount%]]&lt;=0.2,"High Discount")))</f>
        <v>Medium Discount</v>
      </c>
      <c r="Q4367" s="9">
        <f>(Table2[Unit_Price]*Table2[Quantity])*(Table2[Discount]/100)</f>
        <v>2007.3000000000002</v>
      </c>
      <c r="R4367" s="10">
        <v>18065.7</v>
      </c>
      <c r="S4367" s="10">
        <v>4015.11</v>
      </c>
      <c r="T4367" s="4">
        <f>Table2[Profit]/Table2[Sales]</f>
        <v>0.22225045251498696</v>
      </c>
      <c r="U4367" t="s">
        <v>83</v>
      </c>
    </row>
    <row r="4368" spans="1:21" x14ac:dyDescent="0.35">
      <c r="A4368">
        <v>14657</v>
      </c>
      <c r="B4368" s="1">
        <v>45564</v>
      </c>
      <c r="C4368" s="2">
        <f>YEAR(Table2[Order Date])</f>
        <v>2024</v>
      </c>
      <c r="D4368" s="2" t="str">
        <f>TEXT(Table2[Order Date],"mmm")</f>
        <v>Sep</v>
      </c>
      <c r="E4368" t="s">
        <v>8262</v>
      </c>
      <c r="F4368" t="s">
        <v>15</v>
      </c>
      <c r="G4368" t="s">
        <v>93</v>
      </c>
      <c r="H4368" t="str">
        <f>VLOOKUP(Table2[[#This Row],[City]], Table46[], 2, FALSE)</f>
        <v>Tamil Nadu</v>
      </c>
      <c r="I4368" t="s">
        <v>86</v>
      </c>
      <c r="J4368" t="s">
        <v>296</v>
      </c>
      <c r="K4368" t="s">
        <v>8263</v>
      </c>
      <c r="L4368" s="2">
        <v>4</v>
      </c>
      <c r="M4368" s="11">
        <v>2209</v>
      </c>
      <c r="N4368" s="6">
        <v>20</v>
      </c>
      <c r="O4368" s="4">
        <f>Table2[[#This Row],[Discount]]/100</f>
        <v>0.2</v>
      </c>
      <c r="P4368" s="4" t="str">
        <f>IF(Table2[[#This Row],[Discount%]]=0,"No Discount",
IF(Table2[[#This Row],[Discount%]]&lt;=0.1,"Medium Discount",
IF(Table2[[#This Row],[Discount%]]&lt;=0.2,"High Discount")))</f>
        <v>High Discount</v>
      </c>
      <c r="Q4368" s="9">
        <f>(Table2[Unit_Price]*Table2[Quantity])*(Table2[Discount]/100)</f>
        <v>1767.2</v>
      </c>
      <c r="R4368" s="10">
        <v>7068.8</v>
      </c>
      <c r="S4368" s="10">
        <v>577.69000000000005</v>
      </c>
      <c r="T4368" s="4">
        <f>Table2[Profit]/Table2[Sales]</f>
        <v>8.1723913535536444E-2</v>
      </c>
      <c r="U4368" t="s">
        <v>83</v>
      </c>
    </row>
    <row r="4369" spans="1:21" x14ac:dyDescent="0.35">
      <c r="A4369">
        <v>14659</v>
      </c>
      <c r="B4369" s="1">
        <v>45252</v>
      </c>
      <c r="C4369" s="2">
        <f>YEAR(Table2[Order Date])</f>
        <v>2023</v>
      </c>
      <c r="D4369" s="2" t="str">
        <f>TEXT(Table2[Order Date],"mmm")</f>
        <v>Nov</v>
      </c>
      <c r="E4369" t="s">
        <v>8265</v>
      </c>
      <c r="F4369" t="s">
        <v>22</v>
      </c>
      <c r="G4369" t="s">
        <v>74</v>
      </c>
      <c r="H4369" t="str">
        <f>VLOOKUP(Table2[[#This Row],[City]], Table46[], 2, FALSE)</f>
        <v>Chandigarh</v>
      </c>
      <c r="I4369" t="s">
        <v>75</v>
      </c>
      <c r="J4369" t="s">
        <v>409</v>
      </c>
      <c r="K4369" t="s">
        <v>5332</v>
      </c>
      <c r="L4369" s="2">
        <v>4</v>
      </c>
      <c r="M4369" s="11">
        <v>74834</v>
      </c>
      <c r="N4369" s="6">
        <v>15</v>
      </c>
      <c r="O4369" s="4">
        <f>Table2[[#This Row],[Discount]]/100</f>
        <v>0.15</v>
      </c>
      <c r="P4369" s="4" t="str">
        <f>IF(Table2[[#This Row],[Discount%]]=0,"No Discount",
IF(Table2[[#This Row],[Discount%]]&lt;=0.1,"Medium Discount",
IF(Table2[[#This Row],[Discount%]]&lt;=0.2,"High Discount")))</f>
        <v>High Discount</v>
      </c>
      <c r="Q4369" s="9">
        <f>(Table2[Unit_Price]*Table2[Quantity])*(Table2[Discount]/100)</f>
        <v>44900.4</v>
      </c>
      <c r="R4369" s="10">
        <v>254435.6</v>
      </c>
      <c r="S4369" s="10">
        <v>61038.1</v>
      </c>
      <c r="T4369" s="4">
        <f>Table2[Profit]/Table2[Sales]</f>
        <v>0.23989606800306246</v>
      </c>
      <c r="U4369" t="s">
        <v>33</v>
      </c>
    </row>
    <row r="4370" spans="1:21" x14ac:dyDescent="0.35">
      <c r="A4370">
        <v>14660</v>
      </c>
      <c r="B4370" s="1">
        <v>45672</v>
      </c>
      <c r="C4370" s="2">
        <f>YEAR(Table2[Order Date])</f>
        <v>2025</v>
      </c>
      <c r="D4370" s="2" t="str">
        <f>TEXT(Table2[Order Date],"mmm")</f>
        <v>Jan</v>
      </c>
      <c r="E4370" t="s">
        <v>8266</v>
      </c>
      <c r="F4370" t="s">
        <v>28</v>
      </c>
      <c r="G4370" t="s">
        <v>144</v>
      </c>
      <c r="H4370" t="str">
        <f>VLOOKUP(Table2[[#This Row],[City]], Table46[], 2, FALSE)</f>
        <v>Assam</v>
      </c>
      <c r="I4370" t="s">
        <v>96</v>
      </c>
      <c r="J4370" t="s">
        <v>214</v>
      </c>
      <c r="K4370" t="s">
        <v>8267</v>
      </c>
      <c r="L4370" s="2">
        <v>3</v>
      </c>
      <c r="M4370" s="11">
        <v>34803</v>
      </c>
      <c r="N4370" s="6">
        <v>15</v>
      </c>
      <c r="O4370" s="4">
        <f>Table2[[#This Row],[Discount]]/100</f>
        <v>0.15</v>
      </c>
      <c r="P4370" s="4" t="str">
        <f>IF(Table2[[#This Row],[Discount%]]=0,"No Discount",
IF(Table2[[#This Row],[Discount%]]&lt;=0.1,"Medium Discount",
IF(Table2[[#This Row],[Discount%]]&lt;=0.2,"High Discount")))</f>
        <v>High Discount</v>
      </c>
      <c r="Q4370" s="9">
        <f>(Table2[Unit_Price]*Table2[Quantity])*(Table2[Discount]/100)</f>
        <v>15661.349999999999</v>
      </c>
      <c r="R4370" s="10">
        <v>88747.65</v>
      </c>
      <c r="S4370" s="10">
        <v>6059.19</v>
      </c>
      <c r="T4370" s="4">
        <f>Table2[Profit]/Table2[Sales]</f>
        <v>6.8274371208702431E-2</v>
      </c>
      <c r="U4370" t="s">
        <v>38</v>
      </c>
    </row>
    <row r="4371" spans="1:21" x14ac:dyDescent="0.35">
      <c r="A4371">
        <v>14661</v>
      </c>
      <c r="B4371" s="1">
        <v>45502</v>
      </c>
      <c r="C4371" s="2">
        <f>YEAR(Table2[Order Date])</f>
        <v>2024</v>
      </c>
      <c r="D4371" s="2" t="str">
        <f>TEXT(Table2[Order Date],"mmm")</f>
        <v>Jul</v>
      </c>
      <c r="E4371" t="s">
        <v>8268</v>
      </c>
      <c r="F4371" t="s">
        <v>22</v>
      </c>
      <c r="G4371" t="s">
        <v>58</v>
      </c>
      <c r="H4371" t="str">
        <f>VLOOKUP(Table2[[#This Row],[City]], Table46[], 2, FALSE)</f>
        <v>Rajashtan</v>
      </c>
      <c r="I4371" t="s">
        <v>75</v>
      </c>
      <c r="J4371" t="s">
        <v>204</v>
      </c>
      <c r="K4371" t="s">
        <v>1906</v>
      </c>
      <c r="L4371" s="2">
        <v>1</v>
      </c>
      <c r="M4371" s="11">
        <v>72645</v>
      </c>
      <c r="N4371" s="6">
        <v>20</v>
      </c>
      <c r="O4371" s="4">
        <f>Table2[[#This Row],[Discount]]/100</f>
        <v>0.2</v>
      </c>
      <c r="P4371" s="4" t="str">
        <f>IF(Table2[[#This Row],[Discount%]]=0,"No Discount",
IF(Table2[[#This Row],[Discount%]]&lt;=0.1,"Medium Discount",
IF(Table2[[#This Row],[Discount%]]&lt;=0.2,"High Discount")))</f>
        <v>High Discount</v>
      </c>
      <c r="Q4371" s="9">
        <f>(Table2[Unit_Price]*Table2[Quantity])*(Table2[Discount]/100)</f>
        <v>14529</v>
      </c>
      <c r="R4371" s="10">
        <v>58116</v>
      </c>
      <c r="S4371" s="10">
        <v>13838.66</v>
      </c>
      <c r="T4371" s="4">
        <f>Table2[Profit]/Table2[Sales]</f>
        <v>0.23812134351985684</v>
      </c>
      <c r="U4371" t="s">
        <v>38</v>
      </c>
    </row>
    <row r="4372" spans="1:21" x14ac:dyDescent="0.35">
      <c r="A4372">
        <v>14662</v>
      </c>
      <c r="B4372" s="1">
        <v>45635</v>
      </c>
      <c r="C4372" s="2">
        <f>YEAR(Table2[Order Date])</f>
        <v>2024</v>
      </c>
      <c r="D4372" s="2" t="str">
        <f>TEXT(Table2[Order Date],"mmm")</f>
        <v>Dec</v>
      </c>
      <c r="E4372" t="s">
        <v>8269</v>
      </c>
      <c r="F4372" t="s">
        <v>15</v>
      </c>
      <c r="G4372" t="s">
        <v>16</v>
      </c>
      <c r="H4372" t="str">
        <f>VLOOKUP(Table2[[#This Row],[City]], Table46[], 2, FALSE)</f>
        <v>Karnataka</v>
      </c>
      <c r="I4372" t="s">
        <v>24</v>
      </c>
      <c r="J4372" t="s">
        <v>133</v>
      </c>
      <c r="K4372" t="s">
        <v>6310</v>
      </c>
      <c r="L4372" s="2">
        <v>2</v>
      </c>
      <c r="M4372" s="11">
        <v>68457</v>
      </c>
      <c r="N4372" s="6">
        <v>15</v>
      </c>
      <c r="O4372" s="4">
        <f>Table2[[#This Row],[Discount]]/100</f>
        <v>0.15</v>
      </c>
      <c r="P4372" s="4" t="str">
        <f>IF(Table2[[#This Row],[Discount%]]=0,"No Discount",
IF(Table2[[#This Row],[Discount%]]&lt;=0.1,"Medium Discount",
IF(Table2[[#This Row],[Discount%]]&lt;=0.2,"High Discount")))</f>
        <v>High Discount</v>
      </c>
      <c r="Q4372" s="9">
        <f>(Table2[Unit_Price]*Table2[Quantity])*(Table2[Discount]/100)</f>
        <v>20537.099999999999</v>
      </c>
      <c r="R4372" s="10">
        <v>116376.9</v>
      </c>
      <c r="S4372" s="10">
        <v>24623.53</v>
      </c>
      <c r="T4372" s="4">
        <f>Table2[Profit]/Table2[Sales]</f>
        <v>0.21158434362833173</v>
      </c>
      <c r="U4372" t="s">
        <v>83</v>
      </c>
    </row>
    <row r="4373" spans="1:21" x14ac:dyDescent="0.35">
      <c r="A4373">
        <v>14663</v>
      </c>
      <c r="B4373" s="1">
        <v>45247</v>
      </c>
      <c r="C4373" s="2">
        <f>YEAR(Table2[Order Date])</f>
        <v>2023</v>
      </c>
      <c r="D4373" s="2" t="str">
        <f>TEXT(Table2[Order Date],"mmm")</f>
        <v>Nov</v>
      </c>
      <c r="E4373" t="s">
        <v>8270</v>
      </c>
      <c r="F4373" t="s">
        <v>15</v>
      </c>
      <c r="G4373" t="s">
        <v>93</v>
      </c>
      <c r="H4373" t="str">
        <f>VLOOKUP(Table2[[#This Row],[City]], Table46[], 2, FALSE)</f>
        <v>Tamil Nadu</v>
      </c>
      <c r="I4373" t="s">
        <v>69</v>
      </c>
      <c r="J4373" t="s">
        <v>70</v>
      </c>
      <c r="K4373" t="s">
        <v>8271</v>
      </c>
      <c r="L4373" s="2">
        <v>1</v>
      </c>
      <c r="M4373" s="11">
        <v>23809</v>
      </c>
      <c r="N4373" s="6">
        <v>0</v>
      </c>
      <c r="O4373" s="4">
        <f>Table2[[#This Row],[Discount]]/100</f>
        <v>0</v>
      </c>
      <c r="P4373" s="4" t="str">
        <f>IF(Table2[[#This Row],[Discount%]]=0,"No Discount",
IF(Table2[[#This Row],[Discount%]]&lt;=0.1,"Medium Discount",
IF(Table2[[#This Row],[Discount%]]&lt;=0.2,"High Discount")))</f>
        <v>No Discount</v>
      </c>
      <c r="Q4373" s="9">
        <f>(Table2[Unit_Price]*Table2[Quantity])*(Table2[Discount]/100)</f>
        <v>0</v>
      </c>
      <c r="R4373" s="10">
        <v>23809</v>
      </c>
      <c r="S4373" s="10">
        <v>2711.17</v>
      </c>
      <c r="T4373" s="4">
        <f>Table2[Profit]/Table2[Sales]</f>
        <v>0.11387164517619387</v>
      </c>
      <c r="U4373" t="s">
        <v>20</v>
      </c>
    </row>
    <row r="4374" spans="1:21" x14ac:dyDescent="0.35">
      <c r="A4374">
        <v>14664</v>
      </c>
      <c r="B4374" s="1">
        <v>45857</v>
      </c>
      <c r="C4374" s="2">
        <f>YEAR(Table2[Order Date])</f>
        <v>2025</v>
      </c>
      <c r="D4374" s="2" t="str">
        <f>TEXT(Table2[Order Date],"mmm")</f>
        <v>Jul</v>
      </c>
      <c r="E4374" t="s">
        <v>8272</v>
      </c>
      <c r="F4374" t="s">
        <v>15</v>
      </c>
      <c r="G4374" t="s">
        <v>174</v>
      </c>
      <c r="H4374" t="str">
        <f>VLOOKUP(Table2[[#This Row],[City]], Table46[], 2, FALSE)</f>
        <v>Tamil Nadu</v>
      </c>
      <c r="I4374" t="s">
        <v>46</v>
      </c>
      <c r="J4374" t="s">
        <v>141</v>
      </c>
      <c r="K4374" t="s">
        <v>8273</v>
      </c>
      <c r="L4374" s="2">
        <v>4</v>
      </c>
      <c r="M4374" s="11">
        <v>68951</v>
      </c>
      <c r="N4374" s="6">
        <v>15</v>
      </c>
      <c r="O4374" s="4">
        <f>Table2[[#This Row],[Discount]]/100</f>
        <v>0.15</v>
      </c>
      <c r="P4374" s="4" t="str">
        <f>IF(Table2[[#This Row],[Discount%]]=0,"No Discount",
IF(Table2[[#This Row],[Discount%]]&lt;=0.1,"Medium Discount",
IF(Table2[[#This Row],[Discount%]]&lt;=0.2,"High Discount")))</f>
        <v>High Discount</v>
      </c>
      <c r="Q4374" s="9">
        <f>(Table2[Unit_Price]*Table2[Quantity])*(Table2[Discount]/100)</f>
        <v>41370.6</v>
      </c>
      <c r="R4374" s="10">
        <v>234433.4</v>
      </c>
      <c r="S4374" s="10">
        <v>28931.58</v>
      </c>
      <c r="T4374" s="4">
        <f>Table2[Profit]/Table2[Sales]</f>
        <v>0.12341065735513797</v>
      </c>
      <c r="U4374" t="s">
        <v>83</v>
      </c>
    </row>
    <row r="4375" spans="1:21" x14ac:dyDescent="0.35">
      <c r="A4375">
        <v>14665</v>
      </c>
      <c r="B4375" s="1">
        <v>45259</v>
      </c>
      <c r="C4375" s="2">
        <f>YEAR(Table2[Order Date])</f>
        <v>2023</v>
      </c>
      <c r="D4375" s="2" t="str">
        <f>TEXT(Table2[Order Date],"mmm")</f>
        <v>Nov</v>
      </c>
      <c r="E4375" t="s">
        <v>8274</v>
      </c>
      <c r="F4375" t="s">
        <v>22</v>
      </c>
      <c r="G4375" t="s">
        <v>23</v>
      </c>
      <c r="H4375" t="str">
        <f>VLOOKUP(Table2[[#This Row],[City]], Table46[], 2, FALSE)</f>
        <v>Delhi</v>
      </c>
      <c r="I4375" t="s">
        <v>30</v>
      </c>
      <c r="J4375" t="s">
        <v>322</v>
      </c>
      <c r="K4375" t="s">
        <v>2493</v>
      </c>
      <c r="L4375" s="2">
        <v>3</v>
      </c>
      <c r="M4375" s="11">
        <v>16597</v>
      </c>
      <c r="N4375" s="6">
        <v>10</v>
      </c>
      <c r="O4375" s="4">
        <f>Table2[[#This Row],[Discount]]/100</f>
        <v>0.1</v>
      </c>
      <c r="P4375" s="4" t="str">
        <f>IF(Table2[[#This Row],[Discount%]]=0,"No Discount",
IF(Table2[[#This Row],[Discount%]]&lt;=0.1,"Medium Discount",
IF(Table2[[#This Row],[Discount%]]&lt;=0.2,"High Discount")))</f>
        <v>Medium Discount</v>
      </c>
      <c r="Q4375" s="9">
        <f>(Table2[Unit_Price]*Table2[Quantity])*(Table2[Discount]/100)</f>
        <v>4979.1000000000004</v>
      </c>
      <c r="R4375" s="10">
        <v>44811.9</v>
      </c>
      <c r="S4375" s="10">
        <v>5527.72</v>
      </c>
      <c r="T4375" s="4">
        <f>Table2[Profit]/Table2[Sales]</f>
        <v>0.12335384127876747</v>
      </c>
      <c r="U4375" t="s">
        <v>33</v>
      </c>
    </row>
    <row r="4376" spans="1:21" x14ac:dyDescent="0.35">
      <c r="A4376">
        <v>14666</v>
      </c>
      <c r="B4376" s="1">
        <v>45275</v>
      </c>
      <c r="C4376" s="2">
        <f>YEAR(Table2[Order Date])</f>
        <v>2023</v>
      </c>
      <c r="D4376" s="2" t="str">
        <f>TEXT(Table2[Order Date],"mmm")</f>
        <v>Dec</v>
      </c>
      <c r="E4376" t="s">
        <v>8275</v>
      </c>
      <c r="F4376" t="s">
        <v>28</v>
      </c>
      <c r="G4376" t="s">
        <v>144</v>
      </c>
      <c r="H4376" t="str">
        <f>VLOOKUP(Table2[[#This Row],[City]], Table46[], 2, FALSE)</f>
        <v>Assam</v>
      </c>
      <c r="I4376" t="s">
        <v>96</v>
      </c>
      <c r="J4376" t="s">
        <v>156</v>
      </c>
      <c r="K4376" t="s">
        <v>8276</v>
      </c>
      <c r="L4376" s="2">
        <v>3</v>
      </c>
      <c r="M4376" s="11">
        <v>50834</v>
      </c>
      <c r="N4376" s="6">
        <v>0</v>
      </c>
      <c r="O4376" s="4">
        <f>Table2[[#This Row],[Discount]]/100</f>
        <v>0</v>
      </c>
      <c r="P4376" s="4" t="str">
        <f>IF(Table2[[#This Row],[Discount%]]=0,"No Discount",
IF(Table2[[#This Row],[Discount%]]&lt;=0.1,"Medium Discount",
IF(Table2[[#This Row],[Discount%]]&lt;=0.2,"High Discount")))</f>
        <v>No Discount</v>
      </c>
      <c r="Q4376" s="9">
        <f>(Table2[Unit_Price]*Table2[Quantity])*(Table2[Discount]/100)</f>
        <v>0</v>
      </c>
      <c r="R4376" s="10">
        <v>152502</v>
      </c>
      <c r="S4376" s="10">
        <v>33094.559999999998</v>
      </c>
      <c r="T4376" s="4">
        <f>Table2[Profit]/Table2[Sales]</f>
        <v>0.21701066215525042</v>
      </c>
      <c r="U4376" t="s">
        <v>72</v>
      </c>
    </row>
    <row r="4377" spans="1:21" x14ac:dyDescent="0.35">
      <c r="A4377">
        <v>14667</v>
      </c>
      <c r="B4377" s="1">
        <v>45257</v>
      </c>
      <c r="C4377" s="2">
        <f>YEAR(Table2[Order Date])</f>
        <v>2023</v>
      </c>
      <c r="D4377" s="2" t="str">
        <f>TEXT(Table2[Order Date],"mmm")</f>
        <v>Nov</v>
      </c>
      <c r="E4377" t="s">
        <v>8277</v>
      </c>
      <c r="F4377" t="s">
        <v>28</v>
      </c>
      <c r="G4377" t="s">
        <v>35</v>
      </c>
      <c r="H4377" t="str">
        <f>VLOOKUP(Table2[[#This Row],[City]], Table46[], 2, FALSE)</f>
        <v>West Bengal</v>
      </c>
      <c r="I4377" t="s">
        <v>24</v>
      </c>
      <c r="J4377" t="s">
        <v>36</v>
      </c>
      <c r="K4377" t="s">
        <v>6893</v>
      </c>
      <c r="L4377" s="2">
        <v>1</v>
      </c>
      <c r="M4377" s="11">
        <v>69955</v>
      </c>
      <c r="N4377" s="6">
        <v>10</v>
      </c>
      <c r="O4377" s="4">
        <f>Table2[[#This Row],[Discount]]/100</f>
        <v>0.1</v>
      </c>
      <c r="P4377" s="4" t="str">
        <f>IF(Table2[[#This Row],[Discount%]]=0,"No Discount",
IF(Table2[[#This Row],[Discount%]]&lt;=0.1,"Medium Discount",
IF(Table2[[#This Row],[Discount%]]&lt;=0.2,"High Discount")))</f>
        <v>Medium Discount</v>
      </c>
      <c r="Q4377" s="9">
        <f>(Table2[Unit_Price]*Table2[Quantity])*(Table2[Discount]/100)</f>
        <v>6995.5</v>
      </c>
      <c r="R4377" s="10">
        <v>62959.5</v>
      </c>
      <c r="S4377" s="10">
        <v>10292.93</v>
      </c>
      <c r="T4377" s="4">
        <f>Table2[Profit]/Table2[Sales]</f>
        <v>0.16348493873045372</v>
      </c>
      <c r="U4377" t="s">
        <v>20</v>
      </c>
    </row>
    <row r="4378" spans="1:21" x14ac:dyDescent="0.35">
      <c r="A4378">
        <v>14668</v>
      </c>
      <c r="B4378" s="1">
        <v>45250</v>
      </c>
      <c r="C4378" s="2">
        <f>YEAR(Table2[Order Date])</f>
        <v>2023</v>
      </c>
      <c r="D4378" s="2" t="str">
        <f>TEXT(Table2[Order Date],"mmm")</f>
        <v>Nov</v>
      </c>
      <c r="E4378" t="s">
        <v>8278</v>
      </c>
      <c r="F4378" t="s">
        <v>22</v>
      </c>
      <c r="G4378" t="s">
        <v>74</v>
      </c>
      <c r="H4378" t="str">
        <f>VLOOKUP(Table2[[#This Row],[City]], Table46[], 2, FALSE)</f>
        <v>Chandigarh</v>
      </c>
      <c r="I4378" t="s">
        <v>17</v>
      </c>
      <c r="J4378" t="s">
        <v>55</v>
      </c>
      <c r="K4378" t="s">
        <v>461</v>
      </c>
      <c r="L4378" s="2">
        <v>5</v>
      </c>
      <c r="M4378" s="11">
        <v>13533</v>
      </c>
      <c r="N4378" s="6">
        <v>5</v>
      </c>
      <c r="O4378" s="4">
        <f>Table2[[#This Row],[Discount]]/100</f>
        <v>0.05</v>
      </c>
      <c r="P4378" s="4" t="str">
        <f>IF(Table2[[#This Row],[Discount%]]=0,"No Discount",
IF(Table2[[#This Row],[Discount%]]&lt;=0.1,"Medium Discount",
IF(Table2[[#This Row],[Discount%]]&lt;=0.2,"High Discount")))</f>
        <v>Medium Discount</v>
      </c>
      <c r="Q4378" s="9">
        <f>(Table2[Unit_Price]*Table2[Quantity])*(Table2[Discount]/100)</f>
        <v>3383.25</v>
      </c>
      <c r="R4378" s="10">
        <v>64281.75</v>
      </c>
      <c r="S4378" s="10">
        <v>7907.34</v>
      </c>
      <c r="T4378" s="4">
        <f>Table2[Profit]/Table2[Sales]</f>
        <v>0.12301065232355995</v>
      </c>
      <c r="U4378" t="s">
        <v>38</v>
      </c>
    </row>
    <row r="4379" spans="1:21" x14ac:dyDescent="0.35">
      <c r="A4379">
        <v>14670</v>
      </c>
      <c r="B4379" s="1">
        <v>45236</v>
      </c>
      <c r="C4379" s="2">
        <f>YEAR(Table2[Order Date])</f>
        <v>2023</v>
      </c>
      <c r="D4379" s="2" t="str">
        <f>TEXT(Table2[Order Date],"mmm")</f>
        <v>Nov</v>
      </c>
      <c r="E4379" t="s">
        <v>8280</v>
      </c>
      <c r="F4379" t="s">
        <v>40</v>
      </c>
      <c r="G4379" t="s">
        <v>103</v>
      </c>
      <c r="H4379" t="str">
        <f>VLOOKUP(Table2[[#This Row],[City]], Table46[], 2, FALSE)</f>
        <v>Gujarat</v>
      </c>
      <c r="I4379" t="s">
        <v>69</v>
      </c>
      <c r="J4379" t="s">
        <v>517</v>
      </c>
      <c r="K4379" t="s">
        <v>5991</v>
      </c>
      <c r="L4379" s="2">
        <v>5</v>
      </c>
      <c r="M4379" s="11">
        <v>339</v>
      </c>
      <c r="N4379" s="6">
        <v>15</v>
      </c>
      <c r="O4379" s="4">
        <f>Table2[[#This Row],[Discount]]/100</f>
        <v>0.15</v>
      </c>
      <c r="P4379" s="4" t="str">
        <f>IF(Table2[[#This Row],[Discount%]]=0,"No Discount",
IF(Table2[[#This Row],[Discount%]]&lt;=0.1,"Medium Discount",
IF(Table2[[#This Row],[Discount%]]&lt;=0.2,"High Discount")))</f>
        <v>High Discount</v>
      </c>
      <c r="Q4379" s="9">
        <f>(Table2[Unit_Price]*Table2[Quantity])*(Table2[Discount]/100)</f>
        <v>254.25</v>
      </c>
      <c r="R4379" s="10">
        <v>1440.75</v>
      </c>
      <c r="S4379" s="10">
        <v>190.79</v>
      </c>
      <c r="T4379" s="4">
        <f>Table2[Profit]/Table2[Sales]</f>
        <v>0.13242408467811903</v>
      </c>
      <c r="U4379" t="s">
        <v>72</v>
      </c>
    </row>
    <row r="4380" spans="1:21" x14ac:dyDescent="0.35">
      <c r="A4380">
        <v>14671</v>
      </c>
      <c r="B4380" s="1">
        <v>45277</v>
      </c>
      <c r="C4380" s="2">
        <f>YEAR(Table2[Order Date])</f>
        <v>2023</v>
      </c>
      <c r="D4380" s="2" t="str">
        <f>TEXT(Table2[Order Date],"mmm")</f>
        <v>Dec</v>
      </c>
      <c r="E4380" t="s">
        <v>8281</v>
      </c>
      <c r="F4380" t="s">
        <v>28</v>
      </c>
      <c r="G4380" t="s">
        <v>85</v>
      </c>
      <c r="H4380" t="str">
        <f>VLOOKUP(Table2[[#This Row],[City]], Table46[], 2, FALSE)</f>
        <v>Odisha</v>
      </c>
      <c r="I4380" t="s">
        <v>24</v>
      </c>
      <c r="J4380" t="s">
        <v>59</v>
      </c>
      <c r="K4380" t="s">
        <v>8282</v>
      </c>
      <c r="L4380" s="2">
        <v>5</v>
      </c>
      <c r="M4380" s="11">
        <v>25073</v>
      </c>
      <c r="N4380" s="6">
        <v>10</v>
      </c>
      <c r="O4380" s="4">
        <f>Table2[[#This Row],[Discount]]/100</f>
        <v>0.1</v>
      </c>
      <c r="P4380" s="4" t="str">
        <f>IF(Table2[[#This Row],[Discount%]]=0,"No Discount",
IF(Table2[[#This Row],[Discount%]]&lt;=0.1,"Medium Discount",
IF(Table2[[#This Row],[Discount%]]&lt;=0.2,"High Discount")))</f>
        <v>Medium Discount</v>
      </c>
      <c r="Q4380" s="9">
        <f>(Table2[Unit_Price]*Table2[Quantity])*(Table2[Discount]/100)</f>
        <v>12536.5</v>
      </c>
      <c r="R4380" s="10">
        <v>112828.5</v>
      </c>
      <c r="S4380" s="10">
        <v>22991.14</v>
      </c>
      <c r="T4380" s="4">
        <f>Table2[Profit]/Table2[Sales]</f>
        <v>0.20377067850764655</v>
      </c>
      <c r="U4380" t="s">
        <v>20</v>
      </c>
    </row>
    <row r="4381" spans="1:21" x14ac:dyDescent="0.35">
      <c r="A4381">
        <v>14672</v>
      </c>
      <c r="B4381" s="1">
        <v>45668</v>
      </c>
      <c r="C4381" s="2">
        <f>YEAR(Table2[Order Date])</f>
        <v>2025</v>
      </c>
      <c r="D4381" s="2" t="str">
        <f>TEXT(Table2[Order Date],"mmm")</f>
        <v>Jan</v>
      </c>
      <c r="E4381" t="s">
        <v>8283</v>
      </c>
      <c r="F4381" t="s">
        <v>15</v>
      </c>
      <c r="G4381" t="s">
        <v>93</v>
      </c>
      <c r="H4381" t="str">
        <f>VLOOKUP(Table2[[#This Row],[City]], Table46[], 2, FALSE)</f>
        <v>Tamil Nadu</v>
      </c>
      <c r="I4381" t="s">
        <v>17</v>
      </c>
      <c r="J4381" t="s">
        <v>55</v>
      </c>
      <c r="K4381" t="s">
        <v>2704</v>
      </c>
      <c r="L4381" s="2">
        <v>1</v>
      </c>
      <c r="M4381" s="11">
        <v>46278</v>
      </c>
      <c r="N4381" s="6">
        <v>20</v>
      </c>
      <c r="O4381" s="4">
        <f>Table2[[#This Row],[Discount]]/100</f>
        <v>0.2</v>
      </c>
      <c r="P4381" s="4" t="str">
        <f>IF(Table2[[#This Row],[Discount%]]=0,"No Discount",
IF(Table2[[#This Row],[Discount%]]&lt;=0.1,"Medium Discount",
IF(Table2[[#This Row],[Discount%]]&lt;=0.2,"High Discount")))</f>
        <v>High Discount</v>
      </c>
      <c r="Q4381" s="9">
        <f>(Table2[Unit_Price]*Table2[Quantity])*(Table2[Discount]/100)</f>
        <v>9255.6</v>
      </c>
      <c r="R4381" s="10">
        <v>37022.400000000001</v>
      </c>
      <c r="S4381" s="10">
        <v>3189.47</v>
      </c>
      <c r="T4381" s="4">
        <f>Table2[Profit]/Table2[Sales]</f>
        <v>8.6149736375815716E-2</v>
      </c>
      <c r="U4381" t="s">
        <v>33</v>
      </c>
    </row>
    <row r="4382" spans="1:21" x14ac:dyDescent="0.35">
      <c r="A4382">
        <v>14673</v>
      </c>
      <c r="B4382" s="1">
        <v>45431</v>
      </c>
      <c r="C4382" s="2">
        <f>YEAR(Table2[Order Date])</f>
        <v>2024</v>
      </c>
      <c r="D4382" s="2" t="str">
        <f>TEXT(Table2[Order Date],"mmm")</f>
        <v>May</v>
      </c>
      <c r="E4382" t="s">
        <v>8284</v>
      </c>
      <c r="F4382" t="s">
        <v>40</v>
      </c>
      <c r="G4382" t="s">
        <v>41</v>
      </c>
      <c r="H4382" t="str">
        <f>VLOOKUP(Table2[[#This Row],[City]], Table46[], 2, FALSE)</f>
        <v>Maharashtra</v>
      </c>
      <c r="I4382" t="s">
        <v>30</v>
      </c>
      <c r="J4382" t="s">
        <v>31</v>
      </c>
      <c r="K4382" t="s">
        <v>8285</v>
      </c>
      <c r="L4382" s="2">
        <v>1</v>
      </c>
      <c r="M4382" s="11">
        <v>32826</v>
      </c>
      <c r="N4382" s="6">
        <v>15</v>
      </c>
      <c r="O4382" s="4">
        <f>Table2[[#This Row],[Discount]]/100</f>
        <v>0.15</v>
      </c>
      <c r="P4382" s="4" t="str">
        <f>IF(Table2[[#This Row],[Discount%]]=0,"No Discount",
IF(Table2[[#This Row],[Discount%]]&lt;=0.1,"Medium Discount",
IF(Table2[[#This Row],[Discount%]]&lt;=0.2,"High Discount")))</f>
        <v>High Discount</v>
      </c>
      <c r="Q4382" s="9">
        <f>(Table2[Unit_Price]*Table2[Quantity])*(Table2[Discount]/100)</f>
        <v>4923.8999999999996</v>
      </c>
      <c r="R4382" s="10">
        <v>27902.1</v>
      </c>
      <c r="S4382" s="10">
        <v>2176.4699999999998</v>
      </c>
      <c r="T4382" s="4">
        <f>Table2[Profit]/Table2[Sales]</f>
        <v>7.8003806165127351E-2</v>
      </c>
      <c r="U4382" t="s">
        <v>33</v>
      </c>
    </row>
    <row r="4383" spans="1:21" x14ac:dyDescent="0.35">
      <c r="A4383">
        <v>14674</v>
      </c>
      <c r="B4383" s="1">
        <v>45465</v>
      </c>
      <c r="C4383" s="2">
        <f>YEAR(Table2[Order Date])</f>
        <v>2024</v>
      </c>
      <c r="D4383" s="2" t="str">
        <f>TEXT(Table2[Order Date],"mmm")</f>
        <v>Jun</v>
      </c>
      <c r="E4383" t="s">
        <v>8286</v>
      </c>
      <c r="F4383" t="s">
        <v>28</v>
      </c>
      <c r="G4383" t="s">
        <v>144</v>
      </c>
      <c r="H4383" t="str">
        <f>VLOOKUP(Table2[[#This Row],[City]], Table46[], 2, FALSE)</f>
        <v>Assam</v>
      </c>
      <c r="I4383" t="s">
        <v>69</v>
      </c>
      <c r="J4383" t="s">
        <v>115</v>
      </c>
      <c r="K4383" t="s">
        <v>501</v>
      </c>
      <c r="L4383" s="2">
        <v>5</v>
      </c>
      <c r="M4383" s="11">
        <v>4121</v>
      </c>
      <c r="N4383" s="6">
        <v>0</v>
      </c>
      <c r="O4383" s="4">
        <f>Table2[[#This Row],[Discount]]/100</f>
        <v>0</v>
      </c>
      <c r="P4383" s="4" t="str">
        <f>IF(Table2[[#This Row],[Discount%]]=0,"No Discount",
IF(Table2[[#This Row],[Discount%]]&lt;=0.1,"Medium Discount",
IF(Table2[[#This Row],[Discount%]]&lt;=0.2,"High Discount")))</f>
        <v>No Discount</v>
      </c>
      <c r="Q4383" s="9">
        <f>(Table2[Unit_Price]*Table2[Quantity])*(Table2[Discount]/100)</f>
        <v>0</v>
      </c>
      <c r="R4383" s="10">
        <v>20605</v>
      </c>
      <c r="S4383" s="10">
        <v>2931.88</v>
      </c>
      <c r="T4383" s="4">
        <f>Table2[Profit]/Table2[Sales]</f>
        <v>0.14228973550109197</v>
      </c>
      <c r="U4383" t="s">
        <v>83</v>
      </c>
    </row>
    <row r="4384" spans="1:21" x14ac:dyDescent="0.35">
      <c r="A4384">
        <v>14675</v>
      </c>
      <c r="B4384" s="1">
        <v>45918</v>
      </c>
      <c r="C4384" s="2">
        <f>YEAR(Table2[Order Date])</f>
        <v>2025</v>
      </c>
      <c r="D4384" s="2" t="str">
        <f>TEXT(Table2[Order Date],"mmm")</f>
        <v>Sep</v>
      </c>
      <c r="E4384" t="s">
        <v>8287</v>
      </c>
      <c r="F4384" t="s">
        <v>28</v>
      </c>
      <c r="G4384" t="s">
        <v>85</v>
      </c>
      <c r="H4384" t="str">
        <f>VLOOKUP(Table2[[#This Row],[City]], Table46[], 2, FALSE)</f>
        <v>Odisha</v>
      </c>
      <c r="I4384" t="s">
        <v>30</v>
      </c>
      <c r="J4384" t="s">
        <v>322</v>
      </c>
      <c r="K4384" t="s">
        <v>8288</v>
      </c>
      <c r="L4384" s="2">
        <v>4</v>
      </c>
      <c r="M4384" s="11">
        <v>26410</v>
      </c>
      <c r="N4384" s="6">
        <v>10</v>
      </c>
      <c r="O4384" s="4">
        <f>Table2[[#This Row],[Discount]]/100</f>
        <v>0.1</v>
      </c>
      <c r="P4384" s="4" t="str">
        <f>IF(Table2[[#This Row],[Discount%]]=0,"No Discount",
IF(Table2[[#This Row],[Discount%]]&lt;=0.1,"Medium Discount",
IF(Table2[[#This Row],[Discount%]]&lt;=0.2,"High Discount")))</f>
        <v>Medium Discount</v>
      </c>
      <c r="Q4384" s="9">
        <f>(Table2[Unit_Price]*Table2[Quantity])*(Table2[Discount]/100)</f>
        <v>10564</v>
      </c>
      <c r="R4384" s="10">
        <v>95076</v>
      </c>
      <c r="S4384" s="10">
        <v>8450.23</v>
      </c>
      <c r="T4384" s="4">
        <f>Table2[Profit]/Table2[Sales]</f>
        <v>8.8878686524464637E-2</v>
      </c>
      <c r="U4384" t="s">
        <v>33</v>
      </c>
    </row>
    <row r="4385" spans="1:21" x14ac:dyDescent="0.35">
      <c r="A4385">
        <v>14676</v>
      </c>
      <c r="B4385" s="1">
        <v>45476</v>
      </c>
      <c r="C4385" s="2">
        <f>YEAR(Table2[Order Date])</f>
        <v>2024</v>
      </c>
      <c r="D4385" s="2" t="str">
        <f>TEXT(Table2[Order Date],"mmm")</f>
        <v>Jul</v>
      </c>
      <c r="E4385" t="s">
        <v>8289</v>
      </c>
      <c r="F4385" t="s">
        <v>15</v>
      </c>
      <c r="G4385" t="s">
        <v>147</v>
      </c>
      <c r="H4385" t="str">
        <f>VLOOKUP(Table2[[#This Row],[City]], Table46[], 2, FALSE)</f>
        <v>Kerala</v>
      </c>
      <c r="I4385" t="s">
        <v>86</v>
      </c>
      <c r="J4385" t="s">
        <v>87</v>
      </c>
      <c r="K4385" t="s">
        <v>1414</v>
      </c>
      <c r="L4385" s="2">
        <v>3</v>
      </c>
      <c r="M4385" s="11">
        <v>10933</v>
      </c>
      <c r="N4385" s="6">
        <v>15</v>
      </c>
      <c r="O4385" s="4">
        <f>Table2[[#This Row],[Discount]]/100</f>
        <v>0.15</v>
      </c>
      <c r="P4385" s="4" t="str">
        <f>IF(Table2[[#This Row],[Discount%]]=0,"No Discount",
IF(Table2[[#This Row],[Discount%]]&lt;=0.1,"Medium Discount",
IF(Table2[[#This Row],[Discount%]]&lt;=0.2,"High Discount")))</f>
        <v>High Discount</v>
      </c>
      <c r="Q4385" s="9">
        <f>(Table2[Unit_Price]*Table2[Quantity])*(Table2[Discount]/100)</f>
        <v>4919.8499999999995</v>
      </c>
      <c r="R4385" s="10">
        <v>27879.15</v>
      </c>
      <c r="S4385" s="10">
        <v>4386.09</v>
      </c>
      <c r="T4385" s="4">
        <f>Table2[Profit]/Table2[Sales]</f>
        <v>0.157325097788132</v>
      </c>
      <c r="U4385" t="s">
        <v>72</v>
      </c>
    </row>
    <row r="4386" spans="1:21" x14ac:dyDescent="0.35">
      <c r="A4386">
        <v>14678</v>
      </c>
      <c r="B4386" s="1">
        <v>45649</v>
      </c>
      <c r="C4386" s="2">
        <f>YEAR(Table2[Order Date])</f>
        <v>2024</v>
      </c>
      <c r="D4386" s="2" t="str">
        <f>TEXT(Table2[Order Date],"mmm")</f>
        <v>Dec</v>
      </c>
      <c r="E4386" t="s">
        <v>8291</v>
      </c>
      <c r="F4386" t="s">
        <v>28</v>
      </c>
      <c r="G4386" t="s">
        <v>85</v>
      </c>
      <c r="H4386" t="str">
        <f>VLOOKUP(Table2[[#This Row],[City]], Table46[], 2, FALSE)</f>
        <v>Odisha</v>
      </c>
      <c r="I4386" t="s">
        <v>24</v>
      </c>
      <c r="J4386" t="s">
        <v>36</v>
      </c>
      <c r="K4386" t="s">
        <v>8292</v>
      </c>
      <c r="L4386" s="2">
        <v>4</v>
      </c>
      <c r="M4386" s="11">
        <v>22751</v>
      </c>
      <c r="N4386" s="6">
        <v>0</v>
      </c>
      <c r="O4386" s="4">
        <f>Table2[[#This Row],[Discount]]/100</f>
        <v>0</v>
      </c>
      <c r="P4386" s="4" t="str">
        <f>IF(Table2[[#This Row],[Discount%]]=0,"No Discount",
IF(Table2[[#This Row],[Discount%]]&lt;=0.1,"Medium Discount",
IF(Table2[[#This Row],[Discount%]]&lt;=0.2,"High Discount")))</f>
        <v>No Discount</v>
      </c>
      <c r="Q4386" s="9">
        <f>(Table2[Unit_Price]*Table2[Quantity])*(Table2[Discount]/100)</f>
        <v>0</v>
      </c>
      <c r="R4386" s="10">
        <v>91004</v>
      </c>
      <c r="S4386" s="10">
        <v>17998.87</v>
      </c>
      <c r="T4386" s="4">
        <f>Table2[Profit]/Table2[Sales]</f>
        <v>0.19778108654564633</v>
      </c>
      <c r="U4386" t="s">
        <v>38</v>
      </c>
    </row>
    <row r="4387" spans="1:21" x14ac:dyDescent="0.35">
      <c r="A4387">
        <v>14679</v>
      </c>
      <c r="B4387" s="1">
        <v>45398</v>
      </c>
      <c r="C4387" s="2">
        <f>YEAR(Table2[Order Date])</f>
        <v>2024</v>
      </c>
      <c r="D4387" s="2" t="str">
        <f>TEXT(Table2[Order Date],"mmm")</f>
        <v>Apr</v>
      </c>
      <c r="E4387" t="s">
        <v>8293</v>
      </c>
      <c r="F4387" t="s">
        <v>28</v>
      </c>
      <c r="G4387" t="s">
        <v>29</v>
      </c>
      <c r="H4387" t="str">
        <f>VLOOKUP(Table2[[#This Row],[City]], Table46[], 2, FALSE)</f>
        <v>Bihar</v>
      </c>
      <c r="I4387" t="s">
        <v>24</v>
      </c>
      <c r="J4387" t="s">
        <v>25</v>
      </c>
      <c r="K4387" t="s">
        <v>954</v>
      </c>
      <c r="L4387" s="2">
        <v>2</v>
      </c>
      <c r="M4387" s="11">
        <v>69557</v>
      </c>
      <c r="N4387" s="6">
        <v>15</v>
      </c>
      <c r="O4387" s="4">
        <f>Table2[[#This Row],[Discount]]/100</f>
        <v>0.15</v>
      </c>
      <c r="P4387" s="4" t="str">
        <f>IF(Table2[[#This Row],[Discount%]]=0,"No Discount",
IF(Table2[[#This Row],[Discount%]]&lt;=0.1,"Medium Discount",
IF(Table2[[#This Row],[Discount%]]&lt;=0.2,"High Discount")))</f>
        <v>High Discount</v>
      </c>
      <c r="Q4387" s="9">
        <f>(Table2[Unit_Price]*Table2[Quantity])*(Table2[Discount]/100)</f>
        <v>20867.099999999999</v>
      </c>
      <c r="R4387" s="10">
        <v>118246.9</v>
      </c>
      <c r="S4387" s="10">
        <v>18240.54</v>
      </c>
      <c r="T4387" s="4">
        <f>Table2[Profit]/Table2[Sales]</f>
        <v>0.15425808203005748</v>
      </c>
      <c r="U4387" t="s">
        <v>20</v>
      </c>
    </row>
    <row r="4388" spans="1:21" x14ac:dyDescent="0.35">
      <c r="A4388">
        <v>14680</v>
      </c>
      <c r="B4388" s="1">
        <v>45444</v>
      </c>
      <c r="C4388" s="2">
        <f>YEAR(Table2[Order Date])</f>
        <v>2024</v>
      </c>
      <c r="D4388" s="2" t="str">
        <f>TEXT(Table2[Order Date],"mmm")</f>
        <v>Jun</v>
      </c>
      <c r="E4388" t="s">
        <v>8294</v>
      </c>
      <c r="F4388" t="s">
        <v>15</v>
      </c>
      <c r="G4388" t="s">
        <v>16</v>
      </c>
      <c r="H4388" t="str">
        <f>VLOOKUP(Table2[[#This Row],[City]], Table46[], 2, FALSE)</f>
        <v>Karnataka</v>
      </c>
      <c r="I4388" t="s">
        <v>75</v>
      </c>
      <c r="J4388" t="s">
        <v>307</v>
      </c>
      <c r="K4388" t="s">
        <v>8295</v>
      </c>
      <c r="L4388" s="2">
        <v>5</v>
      </c>
      <c r="M4388" s="11">
        <v>14329</v>
      </c>
      <c r="N4388" s="6">
        <v>20</v>
      </c>
      <c r="O4388" s="4">
        <f>Table2[[#This Row],[Discount]]/100</f>
        <v>0.2</v>
      </c>
      <c r="P4388" s="4" t="str">
        <f>IF(Table2[[#This Row],[Discount%]]=0,"No Discount",
IF(Table2[[#This Row],[Discount%]]&lt;=0.1,"Medium Discount",
IF(Table2[[#This Row],[Discount%]]&lt;=0.2,"High Discount")))</f>
        <v>High Discount</v>
      </c>
      <c r="Q4388" s="9">
        <f>(Table2[Unit_Price]*Table2[Quantity])*(Table2[Discount]/100)</f>
        <v>14329</v>
      </c>
      <c r="R4388" s="10">
        <v>57316</v>
      </c>
      <c r="S4388" s="10">
        <v>6909.73</v>
      </c>
      <c r="T4388" s="4">
        <f>Table2[Profit]/Table2[Sales]</f>
        <v>0.12055499337008863</v>
      </c>
      <c r="U4388" t="s">
        <v>72</v>
      </c>
    </row>
    <row r="4389" spans="1:21" x14ac:dyDescent="0.35">
      <c r="A4389">
        <v>14681</v>
      </c>
      <c r="B4389" s="1">
        <v>45204</v>
      </c>
      <c r="C4389" s="2">
        <f>YEAR(Table2[Order Date])</f>
        <v>2023</v>
      </c>
      <c r="D4389" s="2" t="str">
        <f>TEXT(Table2[Order Date],"mmm")</f>
        <v>Oct</v>
      </c>
      <c r="E4389" t="s">
        <v>8296</v>
      </c>
      <c r="F4389" t="s">
        <v>15</v>
      </c>
      <c r="G4389" t="s">
        <v>174</v>
      </c>
      <c r="H4389" t="str">
        <f>VLOOKUP(Table2[[#This Row],[City]], Table46[], 2, FALSE)</f>
        <v>Tamil Nadu</v>
      </c>
      <c r="I4389" t="s">
        <v>129</v>
      </c>
      <c r="J4389" t="s">
        <v>148</v>
      </c>
      <c r="K4389" t="s">
        <v>3461</v>
      </c>
      <c r="L4389" s="2">
        <v>3</v>
      </c>
      <c r="M4389" s="11">
        <v>36297</v>
      </c>
      <c r="N4389" s="6">
        <v>15</v>
      </c>
      <c r="O4389" s="4">
        <f>Table2[[#This Row],[Discount]]/100</f>
        <v>0.15</v>
      </c>
      <c r="P4389" s="4" t="str">
        <f>IF(Table2[[#This Row],[Discount%]]=0,"No Discount",
IF(Table2[[#This Row],[Discount%]]&lt;=0.1,"Medium Discount",
IF(Table2[[#This Row],[Discount%]]&lt;=0.2,"High Discount")))</f>
        <v>High Discount</v>
      </c>
      <c r="Q4389" s="9">
        <f>(Table2[Unit_Price]*Table2[Quantity])*(Table2[Discount]/100)</f>
        <v>16333.65</v>
      </c>
      <c r="R4389" s="10">
        <v>92557.35</v>
      </c>
      <c r="S4389" s="10">
        <v>8958.85</v>
      </c>
      <c r="T4389" s="4">
        <f>Table2[Profit]/Table2[Sales]</f>
        <v>9.6792421131331005E-2</v>
      </c>
      <c r="U4389" t="s">
        <v>20</v>
      </c>
    </row>
    <row r="4390" spans="1:21" x14ac:dyDescent="0.35">
      <c r="A4390">
        <v>14682</v>
      </c>
      <c r="B4390" s="1">
        <v>45313</v>
      </c>
      <c r="C4390" s="2">
        <f>YEAR(Table2[Order Date])</f>
        <v>2024</v>
      </c>
      <c r="D4390" s="2" t="str">
        <f>TEXT(Table2[Order Date],"mmm")</f>
        <v>Jan</v>
      </c>
      <c r="E4390" t="s">
        <v>8297</v>
      </c>
      <c r="F4390" t="s">
        <v>28</v>
      </c>
      <c r="G4390" t="s">
        <v>85</v>
      </c>
      <c r="H4390" t="str">
        <f>VLOOKUP(Table2[[#This Row],[City]], Table46[], 2, FALSE)</f>
        <v>Odisha</v>
      </c>
      <c r="I4390" t="s">
        <v>96</v>
      </c>
      <c r="J4390" t="s">
        <v>214</v>
      </c>
      <c r="K4390" t="s">
        <v>4887</v>
      </c>
      <c r="L4390" s="2">
        <v>3</v>
      </c>
      <c r="M4390" s="11">
        <v>30058</v>
      </c>
      <c r="N4390" s="6">
        <v>10</v>
      </c>
      <c r="O4390" s="4">
        <f>Table2[[#This Row],[Discount]]/100</f>
        <v>0.1</v>
      </c>
      <c r="P4390" s="4" t="str">
        <f>IF(Table2[[#This Row],[Discount%]]=0,"No Discount",
IF(Table2[[#This Row],[Discount%]]&lt;=0.1,"Medium Discount",
IF(Table2[[#This Row],[Discount%]]&lt;=0.2,"High Discount")))</f>
        <v>Medium Discount</v>
      </c>
      <c r="Q4390" s="9">
        <f>(Table2[Unit_Price]*Table2[Quantity])*(Table2[Discount]/100)</f>
        <v>9017.4</v>
      </c>
      <c r="R4390" s="10">
        <v>81156.600000000006</v>
      </c>
      <c r="S4390" s="10">
        <v>19110.09</v>
      </c>
      <c r="T4390" s="4">
        <f>Table2[Profit]/Table2[Sales]</f>
        <v>0.23547179157332859</v>
      </c>
      <c r="U4390" t="s">
        <v>33</v>
      </c>
    </row>
    <row r="4391" spans="1:21" x14ac:dyDescent="0.35">
      <c r="A4391">
        <v>14683</v>
      </c>
      <c r="B4391" s="1">
        <v>45723</v>
      </c>
      <c r="C4391" s="2">
        <f>YEAR(Table2[Order Date])</f>
        <v>2025</v>
      </c>
      <c r="D4391" s="2" t="str">
        <f>TEXT(Table2[Order Date],"mmm")</f>
        <v>Mar</v>
      </c>
      <c r="E4391" t="s">
        <v>8298</v>
      </c>
      <c r="F4391" t="s">
        <v>15</v>
      </c>
      <c r="G4391" t="s">
        <v>93</v>
      </c>
      <c r="H4391" t="str">
        <f>VLOOKUP(Table2[[#This Row],[City]], Table46[], 2, FALSE)</f>
        <v>Tamil Nadu</v>
      </c>
      <c r="I4391" t="s">
        <v>75</v>
      </c>
      <c r="J4391" t="s">
        <v>409</v>
      </c>
      <c r="K4391" t="s">
        <v>8299</v>
      </c>
      <c r="L4391" s="2">
        <v>2</v>
      </c>
      <c r="M4391" s="11">
        <v>46850</v>
      </c>
      <c r="N4391" s="6">
        <v>10</v>
      </c>
      <c r="O4391" s="4">
        <f>Table2[[#This Row],[Discount]]/100</f>
        <v>0.1</v>
      </c>
      <c r="P4391" s="4" t="str">
        <f>IF(Table2[[#This Row],[Discount%]]=0,"No Discount",
IF(Table2[[#This Row],[Discount%]]&lt;=0.1,"Medium Discount",
IF(Table2[[#This Row],[Discount%]]&lt;=0.2,"High Discount")))</f>
        <v>Medium Discount</v>
      </c>
      <c r="Q4391" s="9">
        <f>(Table2[Unit_Price]*Table2[Quantity])*(Table2[Discount]/100)</f>
        <v>9370</v>
      </c>
      <c r="R4391" s="10">
        <v>84330</v>
      </c>
      <c r="S4391" s="10">
        <v>17510.310000000001</v>
      </c>
      <c r="T4391" s="4">
        <f>Table2[Profit]/Table2[Sales]</f>
        <v>0.20764034151547495</v>
      </c>
      <c r="U4391" t="s">
        <v>72</v>
      </c>
    </row>
    <row r="4392" spans="1:21" x14ac:dyDescent="0.35">
      <c r="A4392">
        <v>14685</v>
      </c>
      <c r="B4392" s="1">
        <v>45583</v>
      </c>
      <c r="C4392" s="2">
        <f>YEAR(Table2[Order Date])</f>
        <v>2024</v>
      </c>
      <c r="D4392" s="2" t="str">
        <f>TEXT(Table2[Order Date],"mmm")</f>
        <v>Oct</v>
      </c>
      <c r="E4392" t="s">
        <v>8300</v>
      </c>
      <c r="F4392" t="s">
        <v>28</v>
      </c>
      <c r="G4392" t="s">
        <v>114</v>
      </c>
      <c r="H4392" t="str">
        <f>VLOOKUP(Table2[[#This Row],[City]], Table46[], 2, FALSE)</f>
        <v>Jharkhand</v>
      </c>
      <c r="I4392" t="s">
        <v>17</v>
      </c>
      <c r="J4392" t="s">
        <v>291</v>
      </c>
      <c r="K4392" t="s">
        <v>8301</v>
      </c>
      <c r="L4392" s="2">
        <v>4</v>
      </c>
      <c r="M4392" s="11">
        <v>52665</v>
      </c>
      <c r="N4392" s="6">
        <v>0</v>
      </c>
      <c r="O4392" s="4">
        <f>Table2[[#This Row],[Discount]]/100</f>
        <v>0</v>
      </c>
      <c r="P4392" s="4" t="str">
        <f>IF(Table2[[#This Row],[Discount%]]=0,"No Discount",
IF(Table2[[#This Row],[Discount%]]&lt;=0.1,"Medium Discount",
IF(Table2[[#This Row],[Discount%]]&lt;=0.2,"High Discount")))</f>
        <v>No Discount</v>
      </c>
      <c r="Q4392" s="9">
        <f>(Table2[Unit_Price]*Table2[Quantity])*(Table2[Discount]/100)</f>
        <v>0</v>
      </c>
      <c r="R4392" s="10">
        <v>210660</v>
      </c>
      <c r="S4392" s="10">
        <v>26094.79</v>
      </c>
      <c r="T4392" s="4">
        <f>Table2[Profit]/Table2[Sales]</f>
        <v>0.12387159403778601</v>
      </c>
      <c r="U4392" t="s">
        <v>72</v>
      </c>
    </row>
    <row r="4393" spans="1:21" x14ac:dyDescent="0.35">
      <c r="A4393">
        <v>14686</v>
      </c>
      <c r="B4393" s="1">
        <v>45258</v>
      </c>
      <c r="C4393" s="2">
        <f>YEAR(Table2[Order Date])</f>
        <v>2023</v>
      </c>
      <c r="D4393" s="2" t="str">
        <f>TEXT(Table2[Order Date],"mmm")</f>
        <v>Nov</v>
      </c>
      <c r="E4393" t="s">
        <v>8302</v>
      </c>
      <c r="F4393" t="s">
        <v>22</v>
      </c>
      <c r="G4393" t="s">
        <v>74</v>
      </c>
      <c r="H4393" t="str">
        <f>VLOOKUP(Table2[[#This Row],[City]], Table46[], 2, FALSE)</f>
        <v>Chandigarh</v>
      </c>
      <c r="I4393" t="s">
        <v>86</v>
      </c>
      <c r="J4393" t="s">
        <v>90</v>
      </c>
      <c r="K4393" t="s">
        <v>8303</v>
      </c>
      <c r="L4393" s="2">
        <v>3</v>
      </c>
      <c r="M4393" s="11">
        <v>43187</v>
      </c>
      <c r="N4393" s="6">
        <v>5</v>
      </c>
      <c r="O4393" s="4">
        <f>Table2[[#This Row],[Discount]]/100</f>
        <v>0.05</v>
      </c>
      <c r="P4393" s="4" t="str">
        <f>IF(Table2[[#This Row],[Discount%]]=0,"No Discount",
IF(Table2[[#This Row],[Discount%]]&lt;=0.1,"Medium Discount",
IF(Table2[[#This Row],[Discount%]]&lt;=0.2,"High Discount")))</f>
        <v>Medium Discount</v>
      </c>
      <c r="Q4393" s="9">
        <f>(Table2[Unit_Price]*Table2[Quantity])*(Table2[Discount]/100)</f>
        <v>6478.05</v>
      </c>
      <c r="R4393" s="10">
        <v>123082.95</v>
      </c>
      <c r="S4393" s="10">
        <v>28621.7</v>
      </c>
      <c r="T4393" s="4">
        <f>Table2[Profit]/Table2[Sales]</f>
        <v>0.23253992531053247</v>
      </c>
      <c r="U4393" t="s">
        <v>72</v>
      </c>
    </row>
    <row r="4394" spans="1:21" x14ac:dyDescent="0.35">
      <c r="A4394">
        <v>14687</v>
      </c>
      <c r="B4394" s="1">
        <v>45470</v>
      </c>
      <c r="C4394" s="2">
        <f>YEAR(Table2[Order Date])</f>
        <v>2024</v>
      </c>
      <c r="D4394" s="2" t="str">
        <f>TEXT(Table2[Order Date],"mmm")</f>
        <v>Jun</v>
      </c>
      <c r="E4394" t="s">
        <v>8304</v>
      </c>
      <c r="F4394" t="s">
        <v>15</v>
      </c>
      <c r="G4394" t="s">
        <v>147</v>
      </c>
      <c r="H4394" t="str">
        <f>VLOOKUP(Table2[[#This Row],[City]], Table46[], 2, FALSE)</f>
        <v>Kerala</v>
      </c>
      <c r="I4394" t="s">
        <v>75</v>
      </c>
      <c r="J4394" t="s">
        <v>204</v>
      </c>
      <c r="K4394" t="s">
        <v>1277</v>
      </c>
      <c r="L4394" s="2">
        <v>3</v>
      </c>
      <c r="M4394" s="11">
        <v>73069</v>
      </c>
      <c r="N4394" s="6">
        <v>15</v>
      </c>
      <c r="O4394" s="4">
        <f>Table2[[#This Row],[Discount]]/100</f>
        <v>0.15</v>
      </c>
      <c r="P4394" s="4" t="str">
        <f>IF(Table2[[#This Row],[Discount%]]=0,"No Discount",
IF(Table2[[#This Row],[Discount%]]&lt;=0.1,"Medium Discount",
IF(Table2[[#This Row],[Discount%]]&lt;=0.2,"High Discount")))</f>
        <v>High Discount</v>
      </c>
      <c r="Q4394" s="9">
        <f>(Table2[Unit_Price]*Table2[Quantity])*(Table2[Discount]/100)</f>
        <v>32881.049999999996</v>
      </c>
      <c r="R4394" s="10">
        <v>186325.95</v>
      </c>
      <c r="S4394" s="10">
        <v>25422.82</v>
      </c>
      <c r="T4394" s="4">
        <f>Table2[Profit]/Table2[Sales]</f>
        <v>0.13644272308822253</v>
      </c>
      <c r="U4394" t="s">
        <v>38</v>
      </c>
    </row>
    <row r="4395" spans="1:21" x14ac:dyDescent="0.35">
      <c r="A4395">
        <v>14688</v>
      </c>
      <c r="B4395" s="1">
        <v>45284</v>
      </c>
      <c r="C4395" s="2">
        <f>YEAR(Table2[Order Date])</f>
        <v>2023</v>
      </c>
      <c r="D4395" s="2" t="str">
        <f>TEXT(Table2[Order Date],"mmm")</f>
        <v>Dec</v>
      </c>
      <c r="E4395" t="s">
        <v>8305</v>
      </c>
      <c r="F4395" t="s">
        <v>22</v>
      </c>
      <c r="G4395" t="s">
        <v>23</v>
      </c>
      <c r="H4395" t="str">
        <f>VLOOKUP(Table2[[#This Row],[City]], Table46[], 2, FALSE)</f>
        <v>Delhi</v>
      </c>
      <c r="I4395" t="s">
        <v>42</v>
      </c>
      <c r="J4395" t="s">
        <v>43</v>
      </c>
      <c r="K4395" t="s">
        <v>8306</v>
      </c>
      <c r="L4395" s="2">
        <v>2</v>
      </c>
      <c r="M4395" s="11">
        <v>59974</v>
      </c>
      <c r="N4395" s="6">
        <v>0</v>
      </c>
      <c r="O4395" s="4">
        <f>Table2[[#This Row],[Discount]]/100</f>
        <v>0</v>
      </c>
      <c r="P4395" s="4" t="str">
        <f>IF(Table2[[#This Row],[Discount%]]=0,"No Discount",
IF(Table2[[#This Row],[Discount%]]&lt;=0.1,"Medium Discount",
IF(Table2[[#This Row],[Discount%]]&lt;=0.2,"High Discount")))</f>
        <v>No Discount</v>
      </c>
      <c r="Q4395" s="9">
        <f>(Table2[Unit_Price]*Table2[Quantity])*(Table2[Discount]/100)</f>
        <v>0</v>
      </c>
      <c r="R4395" s="10">
        <v>119948</v>
      </c>
      <c r="S4395" s="10">
        <v>20199.52</v>
      </c>
      <c r="T4395" s="4">
        <f>Table2[Profit]/Table2[Sales]</f>
        <v>0.16840230766665557</v>
      </c>
      <c r="U4395" t="s">
        <v>38</v>
      </c>
    </row>
    <row r="4396" spans="1:21" x14ac:dyDescent="0.35">
      <c r="A4396">
        <v>14689</v>
      </c>
      <c r="B4396" s="1">
        <v>45855</v>
      </c>
      <c r="C4396" s="2">
        <f>YEAR(Table2[Order Date])</f>
        <v>2025</v>
      </c>
      <c r="D4396" s="2" t="str">
        <f>TEXT(Table2[Order Date],"mmm")</f>
        <v>Jul</v>
      </c>
      <c r="E4396" t="s">
        <v>8307</v>
      </c>
      <c r="F4396" t="s">
        <v>28</v>
      </c>
      <c r="G4396" t="s">
        <v>35</v>
      </c>
      <c r="H4396" t="str">
        <f>VLOOKUP(Table2[[#This Row],[City]], Table46[], 2, FALSE)</f>
        <v>West Bengal</v>
      </c>
      <c r="I4396" t="s">
        <v>30</v>
      </c>
      <c r="J4396" t="s">
        <v>65</v>
      </c>
      <c r="K4396" t="s">
        <v>2332</v>
      </c>
      <c r="L4396" s="2">
        <v>1</v>
      </c>
      <c r="M4396" s="11">
        <v>41916</v>
      </c>
      <c r="N4396" s="6">
        <v>10</v>
      </c>
      <c r="O4396" s="4">
        <f>Table2[[#This Row],[Discount]]/100</f>
        <v>0.1</v>
      </c>
      <c r="P4396" s="4" t="str">
        <f>IF(Table2[[#This Row],[Discount%]]=0,"No Discount",
IF(Table2[[#This Row],[Discount%]]&lt;=0.1,"Medium Discount",
IF(Table2[[#This Row],[Discount%]]&lt;=0.2,"High Discount")))</f>
        <v>Medium Discount</v>
      </c>
      <c r="Q4396" s="9">
        <f>(Table2[Unit_Price]*Table2[Quantity])*(Table2[Discount]/100)</f>
        <v>4191.6000000000004</v>
      </c>
      <c r="R4396" s="10">
        <v>37724.400000000001</v>
      </c>
      <c r="S4396" s="10">
        <v>2453.6</v>
      </c>
      <c r="T4396" s="4">
        <f>Table2[Profit]/Table2[Sales]</f>
        <v>6.5040133176405723E-2</v>
      </c>
      <c r="U4396" t="s">
        <v>33</v>
      </c>
    </row>
    <row r="4397" spans="1:21" x14ac:dyDescent="0.35">
      <c r="A4397">
        <v>14690</v>
      </c>
      <c r="B4397" s="1">
        <v>45701</v>
      </c>
      <c r="C4397" s="2">
        <f>YEAR(Table2[Order Date])</f>
        <v>2025</v>
      </c>
      <c r="D4397" s="2" t="str">
        <f>TEXT(Table2[Order Date],"mmm")</f>
        <v>Feb</v>
      </c>
      <c r="E4397" t="s">
        <v>8308</v>
      </c>
      <c r="F4397" t="s">
        <v>40</v>
      </c>
      <c r="G4397" t="s">
        <v>62</v>
      </c>
      <c r="H4397" t="str">
        <f>VLOOKUP(Table2[[#This Row],[City]], Table46[], 2, FALSE)</f>
        <v>Goa</v>
      </c>
      <c r="I4397" t="s">
        <v>30</v>
      </c>
      <c r="J4397" t="s">
        <v>322</v>
      </c>
      <c r="K4397" t="s">
        <v>636</v>
      </c>
      <c r="L4397" s="2">
        <v>5</v>
      </c>
      <c r="M4397" s="11">
        <v>72907</v>
      </c>
      <c r="N4397" s="6">
        <v>15</v>
      </c>
      <c r="O4397" s="4">
        <f>Table2[[#This Row],[Discount]]/100</f>
        <v>0.15</v>
      </c>
      <c r="P4397" s="4" t="str">
        <f>IF(Table2[[#This Row],[Discount%]]=0,"No Discount",
IF(Table2[[#This Row],[Discount%]]&lt;=0.1,"Medium Discount",
IF(Table2[[#This Row],[Discount%]]&lt;=0.2,"High Discount")))</f>
        <v>High Discount</v>
      </c>
      <c r="Q4397" s="9">
        <f>(Table2[Unit_Price]*Table2[Quantity])*(Table2[Discount]/100)</f>
        <v>54680.25</v>
      </c>
      <c r="R4397" s="10">
        <v>309854.75</v>
      </c>
      <c r="S4397" s="10">
        <v>59977.25</v>
      </c>
      <c r="T4397" s="4">
        <f>Table2[Profit]/Table2[Sales]</f>
        <v>0.19356569489413991</v>
      </c>
      <c r="U4397" t="s">
        <v>20</v>
      </c>
    </row>
    <row r="4398" spans="1:21" x14ac:dyDescent="0.35">
      <c r="A4398">
        <v>14691</v>
      </c>
      <c r="B4398" s="1">
        <v>45490</v>
      </c>
      <c r="C4398" s="2">
        <f>YEAR(Table2[Order Date])</f>
        <v>2024</v>
      </c>
      <c r="D4398" s="2" t="str">
        <f>TEXT(Table2[Order Date],"mmm")</f>
        <v>Jul</v>
      </c>
      <c r="E4398" t="s">
        <v>8309</v>
      </c>
      <c r="F4398" t="s">
        <v>40</v>
      </c>
      <c r="G4398" t="s">
        <v>110</v>
      </c>
      <c r="H4398" t="str">
        <f>VLOOKUP(Table2[[#This Row],[City]], Table46[], 2, FALSE)</f>
        <v>Gujarat</v>
      </c>
      <c r="I4398" t="s">
        <v>129</v>
      </c>
      <c r="J4398" t="s">
        <v>164</v>
      </c>
      <c r="K4398" t="s">
        <v>8310</v>
      </c>
      <c r="L4398" s="2">
        <v>3</v>
      </c>
      <c r="M4398" s="11">
        <v>33919</v>
      </c>
      <c r="N4398" s="6">
        <v>20</v>
      </c>
      <c r="O4398" s="4">
        <f>Table2[[#This Row],[Discount]]/100</f>
        <v>0.2</v>
      </c>
      <c r="P4398" s="4" t="str">
        <f>IF(Table2[[#This Row],[Discount%]]=0,"No Discount",
IF(Table2[[#This Row],[Discount%]]&lt;=0.1,"Medium Discount",
IF(Table2[[#This Row],[Discount%]]&lt;=0.2,"High Discount")))</f>
        <v>High Discount</v>
      </c>
      <c r="Q4398" s="9">
        <f>(Table2[Unit_Price]*Table2[Quantity])*(Table2[Discount]/100)</f>
        <v>20351.400000000001</v>
      </c>
      <c r="R4398" s="10">
        <v>81405.600000000006</v>
      </c>
      <c r="S4398" s="10">
        <v>7799.65</v>
      </c>
      <c r="T4398" s="4">
        <f>Table2[Profit]/Table2[Sales]</f>
        <v>9.5812204565779241E-2</v>
      </c>
      <c r="U4398" t="s">
        <v>72</v>
      </c>
    </row>
    <row r="4399" spans="1:21" x14ac:dyDescent="0.35">
      <c r="A4399">
        <v>14692</v>
      </c>
      <c r="B4399" s="1">
        <v>45237</v>
      </c>
      <c r="C4399" s="2">
        <f>YEAR(Table2[Order Date])</f>
        <v>2023</v>
      </c>
      <c r="D4399" s="2" t="str">
        <f>TEXT(Table2[Order Date],"mmm")</f>
        <v>Nov</v>
      </c>
      <c r="E4399" t="s">
        <v>8311</v>
      </c>
      <c r="F4399" t="s">
        <v>40</v>
      </c>
      <c r="G4399" t="s">
        <v>103</v>
      </c>
      <c r="H4399" t="str">
        <f>VLOOKUP(Table2[[#This Row],[City]], Table46[], 2, FALSE)</f>
        <v>Gujarat</v>
      </c>
      <c r="I4399" t="s">
        <v>42</v>
      </c>
      <c r="J4399" t="s">
        <v>51</v>
      </c>
      <c r="K4399" t="s">
        <v>916</v>
      </c>
      <c r="L4399" s="2">
        <v>4</v>
      </c>
      <c r="M4399" s="11">
        <v>14493</v>
      </c>
      <c r="N4399" s="6">
        <v>20</v>
      </c>
      <c r="O4399" s="4">
        <f>Table2[[#This Row],[Discount]]/100</f>
        <v>0.2</v>
      </c>
      <c r="P4399" s="4" t="str">
        <f>IF(Table2[[#This Row],[Discount%]]=0,"No Discount",
IF(Table2[[#This Row],[Discount%]]&lt;=0.1,"Medium Discount",
IF(Table2[[#This Row],[Discount%]]&lt;=0.2,"High Discount")))</f>
        <v>High Discount</v>
      </c>
      <c r="Q4399" s="9">
        <f>(Table2[Unit_Price]*Table2[Quantity])*(Table2[Discount]/100)</f>
        <v>11594.400000000001</v>
      </c>
      <c r="R4399" s="10">
        <v>46377.599999999999</v>
      </c>
      <c r="S4399" s="10">
        <v>5361.11</v>
      </c>
      <c r="T4399" s="4">
        <f>Table2[Profit]/Table2[Sales]</f>
        <v>0.11559696922652314</v>
      </c>
      <c r="U4399" t="s">
        <v>20</v>
      </c>
    </row>
    <row r="4400" spans="1:21" x14ac:dyDescent="0.35">
      <c r="A4400">
        <v>14693</v>
      </c>
      <c r="B4400" s="1">
        <v>45551</v>
      </c>
      <c r="C4400" s="2">
        <f>YEAR(Table2[Order Date])</f>
        <v>2024</v>
      </c>
      <c r="D4400" s="2" t="str">
        <f>TEXT(Table2[Order Date],"mmm")</f>
        <v>Sep</v>
      </c>
      <c r="E4400" t="s">
        <v>8312</v>
      </c>
      <c r="F4400" t="s">
        <v>22</v>
      </c>
      <c r="G4400" t="s">
        <v>167</v>
      </c>
      <c r="H4400" t="str">
        <f>VLOOKUP(Table2[[#This Row],[City]], Table46[], 2, FALSE)</f>
        <v>Punjab</v>
      </c>
      <c r="I4400" t="s">
        <v>75</v>
      </c>
      <c r="J4400" t="s">
        <v>409</v>
      </c>
      <c r="K4400" t="s">
        <v>8313</v>
      </c>
      <c r="L4400" s="2">
        <v>4</v>
      </c>
      <c r="M4400" s="11">
        <v>72178</v>
      </c>
      <c r="N4400" s="6">
        <v>5</v>
      </c>
      <c r="O4400" s="4">
        <f>Table2[[#This Row],[Discount]]/100</f>
        <v>0.05</v>
      </c>
      <c r="P4400" s="4" t="str">
        <f>IF(Table2[[#This Row],[Discount%]]=0,"No Discount",
IF(Table2[[#This Row],[Discount%]]&lt;=0.1,"Medium Discount",
IF(Table2[[#This Row],[Discount%]]&lt;=0.2,"High Discount")))</f>
        <v>Medium Discount</v>
      </c>
      <c r="Q4400" s="9">
        <f>(Table2[Unit_Price]*Table2[Quantity])*(Table2[Discount]/100)</f>
        <v>14435.6</v>
      </c>
      <c r="R4400" s="10">
        <v>274276.40000000002</v>
      </c>
      <c r="S4400" s="10">
        <v>58464.480000000003</v>
      </c>
      <c r="T4400" s="4">
        <f>Table2[Profit]/Table2[Sales]</f>
        <v>0.21315898852398529</v>
      </c>
      <c r="U4400" t="s">
        <v>20</v>
      </c>
    </row>
    <row r="4401" spans="1:21" x14ac:dyDescent="0.35">
      <c r="A4401">
        <v>14694</v>
      </c>
      <c r="B4401" s="1">
        <v>45364</v>
      </c>
      <c r="C4401" s="2">
        <f>YEAR(Table2[Order Date])</f>
        <v>2024</v>
      </c>
      <c r="D4401" s="2" t="str">
        <f>TEXT(Table2[Order Date],"mmm")</f>
        <v>Mar</v>
      </c>
      <c r="E4401" t="s">
        <v>8314</v>
      </c>
      <c r="F4401" t="s">
        <v>40</v>
      </c>
      <c r="G4401" t="s">
        <v>110</v>
      </c>
      <c r="H4401" t="str">
        <f>VLOOKUP(Table2[[#This Row],[City]], Table46[], 2, FALSE)</f>
        <v>Gujarat</v>
      </c>
      <c r="I4401" t="s">
        <v>46</v>
      </c>
      <c r="J4401" t="s">
        <v>201</v>
      </c>
      <c r="K4401" t="s">
        <v>8315</v>
      </c>
      <c r="L4401" s="2">
        <v>4</v>
      </c>
      <c r="M4401" s="11">
        <v>19874</v>
      </c>
      <c r="N4401" s="6">
        <v>20</v>
      </c>
      <c r="O4401" s="4">
        <f>Table2[[#This Row],[Discount]]/100</f>
        <v>0.2</v>
      </c>
      <c r="P4401" s="4" t="str">
        <f>IF(Table2[[#This Row],[Discount%]]=0,"No Discount",
IF(Table2[[#This Row],[Discount%]]&lt;=0.1,"Medium Discount",
IF(Table2[[#This Row],[Discount%]]&lt;=0.2,"High Discount")))</f>
        <v>High Discount</v>
      </c>
      <c r="Q4401" s="9">
        <f>(Table2[Unit_Price]*Table2[Quantity])*(Table2[Discount]/100)</f>
        <v>15899.2</v>
      </c>
      <c r="R4401" s="10">
        <v>63596.800000000003</v>
      </c>
      <c r="S4401" s="10">
        <v>14947.14</v>
      </c>
      <c r="T4401" s="4">
        <f>Table2[Profit]/Table2[Sales]</f>
        <v>0.23502974992452449</v>
      </c>
      <c r="U4401" t="s">
        <v>20</v>
      </c>
    </row>
    <row r="4402" spans="1:21" x14ac:dyDescent="0.35">
      <c r="A4402">
        <v>14695</v>
      </c>
      <c r="B4402" s="1">
        <v>45680</v>
      </c>
      <c r="C4402" s="2">
        <f>YEAR(Table2[Order Date])</f>
        <v>2025</v>
      </c>
      <c r="D4402" s="2" t="str">
        <f>TEXT(Table2[Order Date],"mmm")</f>
        <v>Jan</v>
      </c>
      <c r="E4402" t="s">
        <v>8316</v>
      </c>
      <c r="F4402" t="s">
        <v>40</v>
      </c>
      <c r="G4402" t="s">
        <v>103</v>
      </c>
      <c r="H4402" t="str">
        <f>VLOOKUP(Table2[[#This Row],[City]], Table46[], 2, FALSE)</f>
        <v>Gujarat</v>
      </c>
      <c r="I4402" t="s">
        <v>30</v>
      </c>
      <c r="J4402" t="s">
        <v>104</v>
      </c>
      <c r="K4402" t="s">
        <v>8317</v>
      </c>
      <c r="L4402" s="2">
        <v>2</v>
      </c>
      <c r="M4402" s="11">
        <v>45817</v>
      </c>
      <c r="N4402" s="6">
        <v>20</v>
      </c>
      <c r="O4402" s="4">
        <f>Table2[[#This Row],[Discount]]/100</f>
        <v>0.2</v>
      </c>
      <c r="P4402" s="4" t="str">
        <f>IF(Table2[[#This Row],[Discount%]]=0,"No Discount",
IF(Table2[[#This Row],[Discount%]]&lt;=0.1,"Medium Discount",
IF(Table2[[#This Row],[Discount%]]&lt;=0.2,"High Discount")))</f>
        <v>High Discount</v>
      </c>
      <c r="Q4402" s="9">
        <f>(Table2[Unit_Price]*Table2[Quantity])*(Table2[Discount]/100)</f>
        <v>18326.8</v>
      </c>
      <c r="R4402" s="10">
        <v>73307.199999999997</v>
      </c>
      <c r="S4402" s="10">
        <v>12549.68</v>
      </c>
      <c r="T4402" s="4">
        <f>Table2[Profit]/Table2[Sales]</f>
        <v>0.17119300696248119</v>
      </c>
      <c r="U4402" t="s">
        <v>20</v>
      </c>
    </row>
    <row r="4403" spans="1:21" x14ac:dyDescent="0.35">
      <c r="A4403">
        <v>14696</v>
      </c>
      <c r="B4403" s="1">
        <v>45590</v>
      </c>
      <c r="C4403" s="2">
        <f>YEAR(Table2[Order Date])</f>
        <v>2024</v>
      </c>
      <c r="D4403" s="2" t="str">
        <f>TEXT(Table2[Order Date],"mmm")</f>
        <v>Oct</v>
      </c>
      <c r="E4403" t="s">
        <v>8318</v>
      </c>
      <c r="F4403" t="s">
        <v>22</v>
      </c>
      <c r="G4403" t="s">
        <v>54</v>
      </c>
      <c r="H4403" t="str">
        <f>VLOOKUP(Table2[[#This Row],[City]], Table46[], 2, FALSE)</f>
        <v>Uttar Pradesh</v>
      </c>
      <c r="I4403" t="s">
        <v>42</v>
      </c>
      <c r="J4403" t="s">
        <v>79</v>
      </c>
      <c r="K4403" t="s">
        <v>1027</v>
      </c>
      <c r="L4403" s="2">
        <v>5</v>
      </c>
      <c r="M4403" s="11">
        <v>74137</v>
      </c>
      <c r="N4403" s="6">
        <v>0</v>
      </c>
      <c r="O4403" s="4">
        <f>Table2[[#This Row],[Discount]]/100</f>
        <v>0</v>
      </c>
      <c r="P4403" s="4" t="str">
        <f>IF(Table2[[#This Row],[Discount%]]=0,"No Discount",
IF(Table2[[#This Row],[Discount%]]&lt;=0.1,"Medium Discount",
IF(Table2[[#This Row],[Discount%]]&lt;=0.2,"High Discount")))</f>
        <v>No Discount</v>
      </c>
      <c r="Q4403" s="9">
        <f>(Table2[Unit_Price]*Table2[Quantity])*(Table2[Discount]/100)</f>
        <v>0</v>
      </c>
      <c r="R4403" s="10">
        <v>370685</v>
      </c>
      <c r="S4403" s="10">
        <v>39294.019999999997</v>
      </c>
      <c r="T4403" s="4">
        <f>Table2[Profit]/Table2[Sales]</f>
        <v>0.10600380376869849</v>
      </c>
      <c r="U4403" t="s">
        <v>72</v>
      </c>
    </row>
    <row r="4404" spans="1:21" x14ac:dyDescent="0.35">
      <c r="A4404">
        <v>14697</v>
      </c>
      <c r="B4404" s="1">
        <v>45289</v>
      </c>
      <c r="C4404" s="2">
        <f>YEAR(Table2[Order Date])</f>
        <v>2023</v>
      </c>
      <c r="D4404" s="2" t="str">
        <f>TEXT(Table2[Order Date],"mmm")</f>
        <v>Dec</v>
      </c>
      <c r="E4404" t="s">
        <v>8319</v>
      </c>
      <c r="F4404" t="s">
        <v>40</v>
      </c>
      <c r="G4404" t="s">
        <v>110</v>
      </c>
      <c r="H4404" t="str">
        <f>VLOOKUP(Table2[[#This Row],[City]], Table46[], 2, FALSE)</f>
        <v>Gujarat</v>
      </c>
      <c r="I4404" t="s">
        <v>86</v>
      </c>
      <c r="J4404" t="s">
        <v>90</v>
      </c>
      <c r="K4404" t="s">
        <v>8320</v>
      </c>
      <c r="L4404" s="2">
        <v>5</v>
      </c>
      <c r="M4404" s="11">
        <v>61949</v>
      </c>
      <c r="N4404" s="6">
        <v>0</v>
      </c>
      <c r="O4404" s="4">
        <f>Table2[[#This Row],[Discount]]/100</f>
        <v>0</v>
      </c>
      <c r="P4404" s="4" t="str">
        <f>IF(Table2[[#This Row],[Discount%]]=0,"No Discount",
IF(Table2[[#This Row],[Discount%]]&lt;=0.1,"Medium Discount",
IF(Table2[[#This Row],[Discount%]]&lt;=0.2,"High Discount")))</f>
        <v>No Discount</v>
      </c>
      <c r="Q4404" s="9">
        <f>(Table2[Unit_Price]*Table2[Quantity])*(Table2[Discount]/100)</f>
        <v>0</v>
      </c>
      <c r="R4404" s="10">
        <v>309745</v>
      </c>
      <c r="S4404" s="10">
        <v>31990.52</v>
      </c>
      <c r="T4404" s="4">
        <f>Table2[Profit]/Table2[Sales]</f>
        <v>0.10328018208526368</v>
      </c>
      <c r="U4404" t="s">
        <v>38</v>
      </c>
    </row>
    <row r="4405" spans="1:21" x14ac:dyDescent="0.35">
      <c r="A4405">
        <v>14698</v>
      </c>
      <c r="B4405" s="1">
        <v>45631</v>
      </c>
      <c r="C4405" s="2">
        <f>YEAR(Table2[Order Date])</f>
        <v>2024</v>
      </c>
      <c r="D4405" s="2" t="str">
        <f>TEXT(Table2[Order Date],"mmm")</f>
        <v>Dec</v>
      </c>
      <c r="E4405" t="s">
        <v>8321</v>
      </c>
      <c r="F4405" t="s">
        <v>15</v>
      </c>
      <c r="G4405" t="s">
        <v>93</v>
      </c>
      <c r="H4405" t="str">
        <f>VLOOKUP(Table2[[#This Row],[City]], Table46[], 2, FALSE)</f>
        <v>Tamil Nadu</v>
      </c>
      <c r="I4405" t="s">
        <v>24</v>
      </c>
      <c r="J4405" t="s">
        <v>107</v>
      </c>
      <c r="K4405" t="s">
        <v>5527</v>
      </c>
      <c r="L4405" s="2">
        <v>3</v>
      </c>
      <c r="M4405" s="11">
        <v>50586</v>
      </c>
      <c r="N4405" s="6">
        <v>10</v>
      </c>
      <c r="O4405" s="4">
        <f>Table2[[#This Row],[Discount]]/100</f>
        <v>0.1</v>
      </c>
      <c r="P4405" s="4" t="str">
        <f>IF(Table2[[#This Row],[Discount%]]=0,"No Discount",
IF(Table2[[#This Row],[Discount%]]&lt;=0.1,"Medium Discount",
IF(Table2[[#This Row],[Discount%]]&lt;=0.2,"High Discount")))</f>
        <v>Medium Discount</v>
      </c>
      <c r="Q4405" s="9">
        <f>(Table2[Unit_Price]*Table2[Quantity])*(Table2[Discount]/100)</f>
        <v>15175.800000000001</v>
      </c>
      <c r="R4405" s="10">
        <v>136582.20000000001</v>
      </c>
      <c r="S4405" s="10">
        <v>22714.09</v>
      </c>
      <c r="T4405" s="4">
        <f>Table2[Profit]/Table2[Sales]</f>
        <v>0.16630344217621329</v>
      </c>
      <c r="U4405" t="s">
        <v>33</v>
      </c>
    </row>
    <row r="4406" spans="1:21" x14ac:dyDescent="0.35">
      <c r="A4406">
        <v>14699</v>
      </c>
      <c r="B4406" s="1">
        <v>45779</v>
      </c>
      <c r="C4406" s="2">
        <f>YEAR(Table2[Order Date])</f>
        <v>2025</v>
      </c>
      <c r="D4406" s="2" t="str">
        <f>TEXT(Table2[Order Date],"mmm")</f>
        <v>May</v>
      </c>
      <c r="E4406" t="s">
        <v>8322</v>
      </c>
      <c r="F4406" t="s">
        <v>40</v>
      </c>
      <c r="G4406" t="s">
        <v>50</v>
      </c>
      <c r="H4406" t="str">
        <f>VLOOKUP(Table2[[#This Row],[City]], Table46[], 2, FALSE)</f>
        <v>Maharashtra</v>
      </c>
      <c r="I4406" t="s">
        <v>24</v>
      </c>
      <c r="J4406" t="s">
        <v>133</v>
      </c>
      <c r="K4406" t="s">
        <v>8323</v>
      </c>
      <c r="L4406" s="2">
        <v>1</v>
      </c>
      <c r="M4406" s="11">
        <v>71895</v>
      </c>
      <c r="N4406" s="6">
        <v>10</v>
      </c>
      <c r="O4406" s="4">
        <f>Table2[[#This Row],[Discount]]/100</f>
        <v>0.1</v>
      </c>
      <c r="P4406" s="4" t="str">
        <f>IF(Table2[[#This Row],[Discount%]]=0,"No Discount",
IF(Table2[[#This Row],[Discount%]]&lt;=0.1,"Medium Discount",
IF(Table2[[#This Row],[Discount%]]&lt;=0.2,"High Discount")))</f>
        <v>Medium Discount</v>
      </c>
      <c r="Q4406" s="9">
        <f>(Table2[Unit_Price]*Table2[Quantity])*(Table2[Discount]/100)</f>
        <v>7189.5</v>
      </c>
      <c r="R4406" s="10">
        <v>64705.5</v>
      </c>
      <c r="S4406" s="10">
        <v>10782.8</v>
      </c>
      <c r="T4406" s="4">
        <f>Table2[Profit]/Table2[Sales]</f>
        <v>0.16664425744333944</v>
      </c>
      <c r="U4406" t="s">
        <v>33</v>
      </c>
    </row>
    <row r="4407" spans="1:21" x14ac:dyDescent="0.35">
      <c r="A4407">
        <v>14700</v>
      </c>
      <c r="B4407" s="1">
        <v>45722</v>
      </c>
      <c r="C4407" s="2">
        <f>YEAR(Table2[Order Date])</f>
        <v>2025</v>
      </c>
      <c r="D4407" s="2" t="str">
        <f>TEXT(Table2[Order Date],"mmm")</f>
        <v>Mar</v>
      </c>
      <c r="E4407" t="s">
        <v>8324</v>
      </c>
      <c r="F4407" t="s">
        <v>15</v>
      </c>
      <c r="G4407" t="s">
        <v>68</v>
      </c>
      <c r="H4407" t="str">
        <f>VLOOKUP(Table2[[#This Row],[City]], Table46[], 2, FALSE)</f>
        <v>Telangana</v>
      </c>
      <c r="I4407" t="s">
        <v>24</v>
      </c>
      <c r="J4407" t="s">
        <v>133</v>
      </c>
      <c r="K4407" t="s">
        <v>8325</v>
      </c>
      <c r="L4407" s="2">
        <v>5</v>
      </c>
      <c r="M4407" s="11">
        <v>1327</v>
      </c>
      <c r="N4407" s="6">
        <v>20</v>
      </c>
      <c r="O4407" s="4">
        <f>Table2[[#This Row],[Discount]]/100</f>
        <v>0.2</v>
      </c>
      <c r="P4407" s="4" t="str">
        <f>IF(Table2[[#This Row],[Discount%]]=0,"No Discount",
IF(Table2[[#This Row],[Discount%]]&lt;=0.1,"Medium Discount",
IF(Table2[[#This Row],[Discount%]]&lt;=0.2,"High Discount")))</f>
        <v>High Discount</v>
      </c>
      <c r="Q4407" s="9">
        <f>(Table2[Unit_Price]*Table2[Quantity])*(Table2[Discount]/100)</f>
        <v>1327</v>
      </c>
      <c r="R4407" s="10">
        <v>5308</v>
      </c>
      <c r="S4407" s="10">
        <v>799.6</v>
      </c>
      <c r="T4407" s="4">
        <f>Table2[Profit]/Table2[Sales]</f>
        <v>0.15064054257724191</v>
      </c>
      <c r="U4407" t="s">
        <v>83</v>
      </c>
    </row>
    <row r="4408" spans="1:21" x14ac:dyDescent="0.35">
      <c r="A4408">
        <v>14701</v>
      </c>
      <c r="B4408" s="1">
        <v>45598</v>
      </c>
      <c r="C4408" s="2">
        <f>YEAR(Table2[Order Date])</f>
        <v>2024</v>
      </c>
      <c r="D4408" s="2" t="str">
        <f>TEXT(Table2[Order Date],"mmm")</f>
        <v>Nov</v>
      </c>
      <c r="E4408" t="s">
        <v>8326</v>
      </c>
      <c r="F4408" t="s">
        <v>22</v>
      </c>
      <c r="G4408" t="s">
        <v>74</v>
      </c>
      <c r="H4408" t="str">
        <f>VLOOKUP(Table2[[#This Row],[City]], Table46[], 2, FALSE)</f>
        <v>Chandigarh</v>
      </c>
      <c r="I4408" t="s">
        <v>75</v>
      </c>
      <c r="J4408" t="s">
        <v>204</v>
      </c>
      <c r="K4408" t="s">
        <v>1906</v>
      </c>
      <c r="L4408" s="2">
        <v>1</v>
      </c>
      <c r="M4408" s="11">
        <v>63064</v>
      </c>
      <c r="N4408" s="6">
        <v>20</v>
      </c>
      <c r="O4408" s="4">
        <f>Table2[[#This Row],[Discount]]/100</f>
        <v>0.2</v>
      </c>
      <c r="P4408" s="4" t="str">
        <f>IF(Table2[[#This Row],[Discount%]]=0,"No Discount",
IF(Table2[[#This Row],[Discount%]]&lt;=0.1,"Medium Discount",
IF(Table2[[#This Row],[Discount%]]&lt;=0.2,"High Discount")))</f>
        <v>High Discount</v>
      </c>
      <c r="Q4408" s="9">
        <f>(Table2[Unit_Price]*Table2[Quantity])*(Table2[Discount]/100)</f>
        <v>12612.800000000001</v>
      </c>
      <c r="R4408" s="10">
        <v>50451.199999999997</v>
      </c>
      <c r="S4408" s="10">
        <v>12529.73</v>
      </c>
      <c r="T4408" s="4">
        <f>Table2[Profit]/Table2[Sales]</f>
        <v>0.24835345839147532</v>
      </c>
      <c r="U4408" t="s">
        <v>33</v>
      </c>
    </row>
    <row r="4409" spans="1:21" x14ac:dyDescent="0.35">
      <c r="A4409">
        <v>14702</v>
      </c>
      <c r="B4409" s="1">
        <v>45903</v>
      </c>
      <c r="C4409" s="2">
        <f>YEAR(Table2[Order Date])</f>
        <v>2025</v>
      </c>
      <c r="D4409" s="2" t="str">
        <f>TEXT(Table2[Order Date],"mmm")</f>
        <v>Sep</v>
      </c>
      <c r="E4409" t="s">
        <v>8327</v>
      </c>
      <c r="F4409" t="s">
        <v>28</v>
      </c>
      <c r="G4409" t="s">
        <v>114</v>
      </c>
      <c r="H4409" t="str">
        <f>VLOOKUP(Table2[[#This Row],[City]], Table46[], 2, FALSE)</f>
        <v>Jharkhand</v>
      </c>
      <c r="I4409" t="s">
        <v>24</v>
      </c>
      <c r="J4409" t="s">
        <v>36</v>
      </c>
      <c r="K4409" t="s">
        <v>8328</v>
      </c>
      <c r="L4409" s="2">
        <v>5</v>
      </c>
      <c r="M4409" s="11">
        <v>73154</v>
      </c>
      <c r="N4409" s="6">
        <v>20</v>
      </c>
      <c r="O4409" s="4">
        <f>Table2[[#This Row],[Discount]]/100</f>
        <v>0.2</v>
      </c>
      <c r="P4409" s="4" t="str">
        <f>IF(Table2[[#This Row],[Discount%]]=0,"No Discount",
IF(Table2[[#This Row],[Discount%]]&lt;=0.1,"Medium Discount",
IF(Table2[[#This Row],[Discount%]]&lt;=0.2,"High Discount")))</f>
        <v>High Discount</v>
      </c>
      <c r="Q4409" s="9">
        <f>(Table2[Unit_Price]*Table2[Quantity])*(Table2[Discount]/100)</f>
        <v>73154</v>
      </c>
      <c r="R4409" s="10">
        <v>292616</v>
      </c>
      <c r="S4409" s="10">
        <v>39500.589999999997</v>
      </c>
      <c r="T4409" s="4">
        <f>Table2[Profit]/Table2[Sales]</f>
        <v>0.13499121715832352</v>
      </c>
      <c r="U4409" t="s">
        <v>83</v>
      </c>
    </row>
    <row r="4410" spans="1:21" x14ac:dyDescent="0.35">
      <c r="A4410">
        <v>14703</v>
      </c>
      <c r="B4410" s="1">
        <v>45807</v>
      </c>
      <c r="C4410" s="2">
        <f>YEAR(Table2[Order Date])</f>
        <v>2025</v>
      </c>
      <c r="D4410" s="2" t="str">
        <f>TEXT(Table2[Order Date],"mmm")</f>
        <v>May</v>
      </c>
      <c r="E4410" t="s">
        <v>8329</v>
      </c>
      <c r="F4410" t="s">
        <v>15</v>
      </c>
      <c r="G4410" t="s">
        <v>147</v>
      </c>
      <c r="H4410" t="str">
        <f>VLOOKUP(Table2[[#This Row],[City]], Table46[], 2, FALSE)</f>
        <v>Kerala</v>
      </c>
      <c r="I4410" t="s">
        <v>30</v>
      </c>
      <c r="J4410" t="s">
        <v>31</v>
      </c>
      <c r="K4410" t="s">
        <v>82</v>
      </c>
      <c r="L4410" s="2">
        <v>2</v>
      </c>
      <c r="M4410" s="11">
        <v>10261</v>
      </c>
      <c r="N4410" s="6">
        <v>15</v>
      </c>
      <c r="O4410" s="4">
        <f>Table2[[#This Row],[Discount]]/100</f>
        <v>0.15</v>
      </c>
      <c r="P4410" s="4" t="str">
        <f>IF(Table2[[#This Row],[Discount%]]=0,"No Discount",
IF(Table2[[#This Row],[Discount%]]&lt;=0.1,"Medium Discount",
IF(Table2[[#This Row],[Discount%]]&lt;=0.2,"High Discount")))</f>
        <v>High Discount</v>
      </c>
      <c r="Q4410" s="9">
        <f>(Table2[Unit_Price]*Table2[Quantity])*(Table2[Discount]/100)</f>
        <v>3078.2999999999997</v>
      </c>
      <c r="R4410" s="10">
        <v>17443.7</v>
      </c>
      <c r="S4410" s="10">
        <v>2353.12</v>
      </c>
      <c r="T4410" s="4">
        <f>Table2[Profit]/Table2[Sales]</f>
        <v>0.13489798609240011</v>
      </c>
      <c r="U4410" t="s">
        <v>83</v>
      </c>
    </row>
    <row r="4411" spans="1:21" x14ac:dyDescent="0.35">
      <c r="A4411">
        <v>14704</v>
      </c>
      <c r="B4411" s="1">
        <v>45370</v>
      </c>
      <c r="C4411" s="2">
        <f>YEAR(Table2[Order Date])</f>
        <v>2024</v>
      </c>
      <c r="D4411" s="2" t="str">
        <f>TEXT(Table2[Order Date],"mmm")</f>
        <v>Mar</v>
      </c>
      <c r="E4411" t="s">
        <v>8330</v>
      </c>
      <c r="F4411" t="s">
        <v>15</v>
      </c>
      <c r="G4411" t="s">
        <v>93</v>
      </c>
      <c r="H4411" t="str">
        <f>VLOOKUP(Table2[[#This Row],[City]], Table46[], 2, FALSE)</f>
        <v>Tamil Nadu</v>
      </c>
      <c r="I4411" t="s">
        <v>30</v>
      </c>
      <c r="J4411" t="s">
        <v>104</v>
      </c>
      <c r="K4411" t="s">
        <v>6891</v>
      </c>
      <c r="L4411" s="2">
        <v>5</v>
      </c>
      <c r="M4411" s="11">
        <v>39680</v>
      </c>
      <c r="N4411" s="6">
        <v>5</v>
      </c>
      <c r="O4411" s="4">
        <f>Table2[[#This Row],[Discount]]/100</f>
        <v>0.05</v>
      </c>
      <c r="P4411" s="4" t="str">
        <f>IF(Table2[[#This Row],[Discount%]]=0,"No Discount",
IF(Table2[[#This Row],[Discount%]]&lt;=0.1,"Medium Discount",
IF(Table2[[#This Row],[Discount%]]&lt;=0.2,"High Discount")))</f>
        <v>Medium Discount</v>
      </c>
      <c r="Q4411" s="9">
        <f>(Table2[Unit_Price]*Table2[Quantity])*(Table2[Discount]/100)</f>
        <v>9920</v>
      </c>
      <c r="R4411" s="10">
        <v>188480</v>
      </c>
      <c r="S4411" s="10">
        <v>38283.440000000002</v>
      </c>
      <c r="T4411" s="4">
        <f>Table2[Profit]/Table2[Sales]</f>
        <v>0.20311672325976232</v>
      </c>
      <c r="U4411" t="s">
        <v>38</v>
      </c>
    </row>
    <row r="4412" spans="1:21" x14ac:dyDescent="0.35">
      <c r="A4412">
        <v>14705</v>
      </c>
      <c r="B4412" s="1">
        <v>45455</v>
      </c>
      <c r="C4412" s="2">
        <f>YEAR(Table2[Order Date])</f>
        <v>2024</v>
      </c>
      <c r="D4412" s="2" t="str">
        <f>TEXT(Table2[Order Date],"mmm")</f>
        <v>Jun</v>
      </c>
      <c r="E4412" t="s">
        <v>8331</v>
      </c>
      <c r="F4412" t="s">
        <v>15</v>
      </c>
      <c r="G4412" t="s">
        <v>174</v>
      </c>
      <c r="H4412" t="str">
        <f>VLOOKUP(Table2[[#This Row],[City]], Table46[], 2, FALSE)</f>
        <v>Tamil Nadu</v>
      </c>
      <c r="I4412" t="s">
        <v>24</v>
      </c>
      <c r="J4412" t="s">
        <v>133</v>
      </c>
      <c r="K4412" t="s">
        <v>8332</v>
      </c>
      <c r="L4412" s="2">
        <v>1</v>
      </c>
      <c r="M4412" s="11">
        <v>68123</v>
      </c>
      <c r="N4412" s="6">
        <v>5</v>
      </c>
      <c r="O4412" s="4">
        <f>Table2[[#This Row],[Discount]]/100</f>
        <v>0.05</v>
      </c>
      <c r="P4412" s="4" t="str">
        <f>IF(Table2[[#This Row],[Discount%]]=0,"No Discount",
IF(Table2[[#This Row],[Discount%]]&lt;=0.1,"Medium Discount",
IF(Table2[[#This Row],[Discount%]]&lt;=0.2,"High Discount")))</f>
        <v>Medium Discount</v>
      </c>
      <c r="Q4412" s="9">
        <f>(Table2[Unit_Price]*Table2[Quantity])*(Table2[Discount]/100)</f>
        <v>3406.15</v>
      </c>
      <c r="R4412" s="10">
        <v>64716.85</v>
      </c>
      <c r="S4412" s="10">
        <v>13194.27</v>
      </c>
      <c r="T4412" s="4">
        <f>Table2[Profit]/Table2[Sales]</f>
        <v>0.2038768883219749</v>
      </c>
      <c r="U4412" t="s">
        <v>38</v>
      </c>
    </row>
    <row r="4413" spans="1:21" x14ac:dyDescent="0.35">
      <c r="A4413">
        <v>14706</v>
      </c>
      <c r="B4413" s="1">
        <v>45475</v>
      </c>
      <c r="C4413" s="2">
        <f>YEAR(Table2[Order Date])</f>
        <v>2024</v>
      </c>
      <c r="D4413" s="2" t="str">
        <f>TEXT(Table2[Order Date],"mmm")</f>
        <v>Jul</v>
      </c>
      <c r="E4413" t="s">
        <v>8333</v>
      </c>
      <c r="F4413" t="s">
        <v>15</v>
      </c>
      <c r="G4413" t="s">
        <v>68</v>
      </c>
      <c r="H4413" t="str">
        <f>VLOOKUP(Table2[[#This Row],[City]], Table46[], 2, FALSE)</f>
        <v>Telangana</v>
      </c>
      <c r="I4413" t="s">
        <v>17</v>
      </c>
      <c r="J4413" t="s">
        <v>111</v>
      </c>
      <c r="K4413" t="s">
        <v>8334</v>
      </c>
      <c r="L4413" s="2">
        <v>2</v>
      </c>
      <c r="M4413" s="11">
        <v>77818</v>
      </c>
      <c r="N4413" s="6">
        <v>10</v>
      </c>
      <c r="O4413" s="4">
        <f>Table2[[#This Row],[Discount]]/100</f>
        <v>0.1</v>
      </c>
      <c r="P4413" s="4" t="str">
        <f>IF(Table2[[#This Row],[Discount%]]=0,"No Discount",
IF(Table2[[#This Row],[Discount%]]&lt;=0.1,"Medium Discount",
IF(Table2[[#This Row],[Discount%]]&lt;=0.2,"High Discount")))</f>
        <v>Medium Discount</v>
      </c>
      <c r="Q4413" s="9">
        <f>(Table2[Unit_Price]*Table2[Quantity])*(Table2[Discount]/100)</f>
        <v>15563.6</v>
      </c>
      <c r="R4413" s="10">
        <v>140072.4</v>
      </c>
      <c r="S4413" s="10">
        <v>11789.81</v>
      </c>
      <c r="T4413" s="4">
        <f>Table2[Profit]/Table2[Sales]</f>
        <v>8.4169400966928529E-2</v>
      </c>
      <c r="U4413" t="s">
        <v>20</v>
      </c>
    </row>
    <row r="4414" spans="1:21" x14ac:dyDescent="0.35">
      <c r="A4414">
        <v>14707</v>
      </c>
      <c r="B4414" s="1">
        <v>45543</v>
      </c>
      <c r="C4414" s="2">
        <f>YEAR(Table2[Order Date])</f>
        <v>2024</v>
      </c>
      <c r="D4414" s="2" t="str">
        <f>TEXT(Table2[Order Date],"mmm")</f>
        <v>Sep</v>
      </c>
      <c r="E4414" t="s">
        <v>8335</v>
      </c>
      <c r="F4414" t="s">
        <v>15</v>
      </c>
      <c r="G4414" t="s">
        <v>68</v>
      </c>
      <c r="H4414" t="str">
        <f>VLOOKUP(Table2[[#This Row],[City]], Table46[], 2, FALSE)</f>
        <v>Telangana</v>
      </c>
      <c r="I4414" t="s">
        <v>46</v>
      </c>
      <c r="J4414" t="s">
        <v>47</v>
      </c>
      <c r="K4414" t="s">
        <v>6535</v>
      </c>
      <c r="L4414" s="2">
        <v>4</v>
      </c>
      <c r="M4414" s="11">
        <v>56827</v>
      </c>
      <c r="N4414" s="6">
        <v>15</v>
      </c>
      <c r="O4414" s="4">
        <f>Table2[[#This Row],[Discount]]/100</f>
        <v>0.15</v>
      </c>
      <c r="P4414" s="4" t="str">
        <f>IF(Table2[[#This Row],[Discount%]]=0,"No Discount",
IF(Table2[[#This Row],[Discount%]]&lt;=0.1,"Medium Discount",
IF(Table2[[#This Row],[Discount%]]&lt;=0.2,"High Discount")))</f>
        <v>High Discount</v>
      </c>
      <c r="Q4414" s="9">
        <f>(Table2[Unit_Price]*Table2[Quantity])*(Table2[Discount]/100)</f>
        <v>34096.199999999997</v>
      </c>
      <c r="R4414" s="10">
        <v>193211.8</v>
      </c>
      <c r="S4414" s="10">
        <v>22291.16</v>
      </c>
      <c r="T4414" s="4">
        <f>Table2[Profit]/Table2[Sales]</f>
        <v>0.11537162844091303</v>
      </c>
      <c r="U4414" t="s">
        <v>72</v>
      </c>
    </row>
    <row r="4415" spans="1:21" x14ac:dyDescent="0.35">
      <c r="A4415">
        <v>14708</v>
      </c>
      <c r="B4415" s="1">
        <v>45472</v>
      </c>
      <c r="C4415" s="2">
        <f>YEAR(Table2[Order Date])</f>
        <v>2024</v>
      </c>
      <c r="D4415" s="2" t="str">
        <f>TEXT(Table2[Order Date],"mmm")</f>
        <v>Jun</v>
      </c>
      <c r="E4415" t="s">
        <v>8336</v>
      </c>
      <c r="F4415" t="s">
        <v>40</v>
      </c>
      <c r="G4415" t="s">
        <v>103</v>
      </c>
      <c r="H4415" t="str">
        <f>VLOOKUP(Table2[[#This Row],[City]], Table46[], 2, FALSE)</f>
        <v>Gujarat</v>
      </c>
      <c r="I4415" t="s">
        <v>17</v>
      </c>
      <c r="J4415" t="s">
        <v>291</v>
      </c>
      <c r="K4415" t="s">
        <v>8337</v>
      </c>
      <c r="L4415" s="2">
        <v>1</v>
      </c>
      <c r="M4415" s="11">
        <v>39365</v>
      </c>
      <c r="N4415" s="6">
        <v>15</v>
      </c>
      <c r="O4415" s="4">
        <f>Table2[[#This Row],[Discount]]/100</f>
        <v>0.15</v>
      </c>
      <c r="P4415" s="4" t="str">
        <f>IF(Table2[[#This Row],[Discount%]]=0,"No Discount",
IF(Table2[[#This Row],[Discount%]]&lt;=0.1,"Medium Discount",
IF(Table2[[#This Row],[Discount%]]&lt;=0.2,"High Discount")))</f>
        <v>High Discount</v>
      </c>
      <c r="Q4415" s="9">
        <f>(Table2[Unit_Price]*Table2[Quantity])*(Table2[Discount]/100)</f>
        <v>5904.75</v>
      </c>
      <c r="R4415" s="10">
        <v>33460.25</v>
      </c>
      <c r="S4415" s="10">
        <v>5680.94</v>
      </c>
      <c r="T4415" s="4">
        <f>Table2[Profit]/Table2[Sales]</f>
        <v>0.16978175596416642</v>
      </c>
      <c r="U4415" t="s">
        <v>20</v>
      </c>
    </row>
    <row r="4416" spans="1:21" x14ac:dyDescent="0.35">
      <c r="A4416">
        <v>14709</v>
      </c>
      <c r="B4416" s="1">
        <v>45891</v>
      </c>
      <c r="C4416" s="2">
        <f>YEAR(Table2[Order Date])</f>
        <v>2025</v>
      </c>
      <c r="D4416" s="2" t="str">
        <f>TEXT(Table2[Order Date],"mmm")</f>
        <v>Aug</v>
      </c>
      <c r="E4416" t="s">
        <v>8338</v>
      </c>
      <c r="F4416" t="s">
        <v>40</v>
      </c>
      <c r="G4416" t="s">
        <v>103</v>
      </c>
      <c r="H4416" t="str">
        <f>VLOOKUP(Table2[[#This Row],[City]], Table46[], 2, FALSE)</f>
        <v>Gujarat</v>
      </c>
      <c r="I4416" t="s">
        <v>129</v>
      </c>
      <c r="J4416" t="s">
        <v>164</v>
      </c>
      <c r="K4416" t="s">
        <v>8339</v>
      </c>
      <c r="L4416" s="2">
        <v>2</v>
      </c>
      <c r="M4416" s="11">
        <v>47485</v>
      </c>
      <c r="N4416" s="6">
        <v>15</v>
      </c>
      <c r="O4416" s="4">
        <f>Table2[[#This Row],[Discount]]/100</f>
        <v>0.15</v>
      </c>
      <c r="P4416" s="4" t="str">
        <f>IF(Table2[[#This Row],[Discount%]]=0,"No Discount",
IF(Table2[[#This Row],[Discount%]]&lt;=0.1,"Medium Discount",
IF(Table2[[#This Row],[Discount%]]&lt;=0.2,"High Discount")))</f>
        <v>High Discount</v>
      </c>
      <c r="Q4416" s="9">
        <f>(Table2[Unit_Price]*Table2[Quantity])*(Table2[Discount]/100)</f>
        <v>14245.5</v>
      </c>
      <c r="R4416" s="10">
        <v>80724.5</v>
      </c>
      <c r="S4416" s="10">
        <v>5169.87</v>
      </c>
      <c r="T4416" s="4">
        <f>Table2[Profit]/Table2[Sales]</f>
        <v>6.4043382120669679E-2</v>
      </c>
      <c r="U4416" t="s">
        <v>38</v>
      </c>
    </row>
    <row r="4417" spans="1:21" x14ac:dyDescent="0.35">
      <c r="A4417">
        <v>14710</v>
      </c>
      <c r="B4417" s="1">
        <v>45249</v>
      </c>
      <c r="C4417" s="2">
        <f>YEAR(Table2[Order Date])</f>
        <v>2023</v>
      </c>
      <c r="D4417" s="2" t="str">
        <f>TEXT(Table2[Order Date],"mmm")</f>
        <v>Nov</v>
      </c>
      <c r="E4417" t="s">
        <v>8340</v>
      </c>
      <c r="F4417" t="s">
        <v>22</v>
      </c>
      <c r="G4417" t="s">
        <v>23</v>
      </c>
      <c r="H4417" t="str">
        <f>VLOOKUP(Table2[[#This Row],[City]], Table46[], 2, FALSE)</f>
        <v>Delhi</v>
      </c>
      <c r="I4417" t="s">
        <v>24</v>
      </c>
      <c r="J4417" t="s">
        <v>36</v>
      </c>
      <c r="K4417" t="s">
        <v>8341</v>
      </c>
      <c r="L4417" s="2">
        <v>2</v>
      </c>
      <c r="M4417" s="11">
        <v>14043</v>
      </c>
      <c r="N4417" s="6">
        <v>5</v>
      </c>
      <c r="O4417" s="4">
        <f>Table2[[#This Row],[Discount]]/100</f>
        <v>0.05</v>
      </c>
      <c r="P4417" s="4" t="str">
        <f>IF(Table2[[#This Row],[Discount%]]=0,"No Discount",
IF(Table2[[#This Row],[Discount%]]&lt;=0.1,"Medium Discount",
IF(Table2[[#This Row],[Discount%]]&lt;=0.2,"High Discount")))</f>
        <v>Medium Discount</v>
      </c>
      <c r="Q4417" s="9">
        <f>(Table2[Unit_Price]*Table2[Quantity])*(Table2[Discount]/100)</f>
        <v>1404.3000000000002</v>
      </c>
      <c r="R4417" s="10">
        <v>26681.7</v>
      </c>
      <c r="S4417" s="10">
        <v>4415.46</v>
      </c>
      <c r="T4417" s="4">
        <f>Table2[Profit]/Table2[Sales]</f>
        <v>0.1654864570098607</v>
      </c>
      <c r="U4417" t="s">
        <v>20</v>
      </c>
    </row>
    <row r="4418" spans="1:21" x14ac:dyDescent="0.35">
      <c r="A4418">
        <v>14711</v>
      </c>
      <c r="B4418" s="1">
        <v>45529</v>
      </c>
      <c r="C4418" s="2">
        <f>YEAR(Table2[Order Date])</f>
        <v>2024</v>
      </c>
      <c r="D4418" s="2" t="str">
        <f>TEXT(Table2[Order Date],"mmm")</f>
        <v>Aug</v>
      </c>
      <c r="E4418" t="s">
        <v>8342</v>
      </c>
      <c r="F4418" t="s">
        <v>40</v>
      </c>
      <c r="G4418" t="s">
        <v>50</v>
      </c>
      <c r="H4418" t="str">
        <f>VLOOKUP(Table2[[#This Row],[City]], Table46[], 2, FALSE)</f>
        <v>Maharashtra</v>
      </c>
      <c r="I4418" t="s">
        <v>17</v>
      </c>
      <c r="J4418" t="s">
        <v>100</v>
      </c>
      <c r="K4418" t="s">
        <v>8343</v>
      </c>
      <c r="L4418" s="2">
        <v>2</v>
      </c>
      <c r="M4418" s="11">
        <v>1308</v>
      </c>
      <c r="N4418" s="6">
        <v>0</v>
      </c>
      <c r="O4418" s="4">
        <f>Table2[[#This Row],[Discount]]/100</f>
        <v>0</v>
      </c>
      <c r="P4418" s="4" t="str">
        <f>IF(Table2[[#This Row],[Discount%]]=0,"No Discount",
IF(Table2[[#This Row],[Discount%]]&lt;=0.1,"Medium Discount",
IF(Table2[[#This Row],[Discount%]]&lt;=0.2,"High Discount")))</f>
        <v>No Discount</v>
      </c>
      <c r="Q4418" s="9">
        <f>(Table2[Unit_Price]*Table2[Quantity])*(Table2[Discount]/100)</f>
        <v>0</v>
      </c>
      <c r="R4418" s="10">
        <v>2616</v>
      </c>
      <c r="S4418" s="10">
        <v>175.66</v>
      </c>
      <c r="T4418" s="4">
        <f>Table2[Profit]/Table2[Sales]</f>
        <v>6.714831804281346E-2</v>
      </c>
      <c r="U4418" t="s">
        <v>72</v>
      </c>
    </row>
    <row r="4419" spans="1:21" x14ac:dyDescent="0.35">
      <c r="A4419">
        <v>14712</v>
      </c>
      <c r="B4419" s="1">
        <v>45442</v>
      </c>
      <c r="C4419" s="2">
        <f>YEAR(Table2[Order Date])</f>
        <v>2024</v>
      </c>
      <c r="D4419" s="2" t="str">
        <f>TEXT(Table2[Order Date],"mmm")</f>
        <v>May</v>
      </c>
      <c r="E4419" t="s">
        <v>8344</v>
      </c>
      <c r="F4419" t="s">
        <v>28</v>
      </c>
      <c r="G4419" t="s">
        <v>144</v>
      </c>
      <c r="H4419" t="str">
        <f>VLOOKUP(Table2[[#This Row],[City]], Table46[], 2, FALSE)</f>
        <v>Assam</v>
      </c>
      <c r="I4419" t="s">
        <v>86</v>
      </c>
      <c r="J4419" t="s">
        <v>118</v>
      </c>
      <c r="K4419" t="s">
        <v>8345</v>
      </c>
      <c r="L4419" s="2">
        <v>1</v>
      </c>
      <c r="M4419" s="11">
        <v>8233</v>
      </c>
      <c r="N4419" s="6">
        <v>20</v>
      </c>
      <c r="O4419" s="4">
        <f>Table2[[#This Row],[Discount]]/100</f>
        <v>0.2</v>
      </c>
      <c r="P4419" s="4" t="str">
        <f>IF(Table2[[#This Row],[Discount%]]=0,"No Discount",
IF(Table2[[#This Row],[Discount%]]&lt;=0.1,"Medium Discount",
IF(Table2[[#This Row],[Discount%]]&lt;=0.2,"High Discount")))</f>
        <v>High Discount</v>
      </c>
      <c r="Q4419" s="9">
        <f>(Table2[Unit_Price]*Table2[Quantity])*(Table2[Discount]/100)</f>
        <v>1646.6000000000001</v>
      </c>
      <c r="R4419" s="10">
        <v>6586.4</v>
      </c>
      <c r="S4419" s="10">
        <v>1144.54</v>
      </c>
      <c r="T4419" s="4">
        <f>Table2[Profit]/Table2[Sales]</f>
        <v>0.17377322968541237</v>
      </c>
      <c r="U4419" t="s">
        <v>38</v>
      </c>
    </row>
    <row r="4420" spans="1:21" x14ac:dyDescent="0.35">
      <c r="A4420">
        <v>14713</v>
      </c>
      <c r="B4420" s="1">
        <v>45494</v>
      </c>
      <c r="C4420" s="2">
        <f>YEAR(Table2[Order Date])</f>
        <v>2024</v>
      </c>
      <c r="D4420" s="2" t="str">
        <f>TEXT(Table2[Order Date],"mmm")</f>
        <v>Jul</v>
      </c>
      <c r="E4420" t="s">
        <v>8346</v>
      </c>
      <c r="F4420" t="s">
        <v>28</v>
      </c>
      <c r="G4420" t="s">
        <v>35</v>
      </c>
      <c r="H4420" t="str">
        <f>VLOOKUP(Table2[[#This Row],[City]], Table46[], 2, FALSE)</f>
        <v>West Bengal</v>
      </c>
      <c r="I4420" t="s">
        <v>30</v>
      </c>
      <c r="J4420" t="s">
        <v>104</v>
      </c>
      <c r="K4420" t="s">
        <v>7780</v>
      </c>
      <c r="L4420" s="2">
        <v>1</v>
      </c>
      <c r="M4420" s="11">
        <v>56925</v>
      </c>
      <c r="N4420" s="6">
        <v>0</v>
      </c>
      <c r="O4420" s="4">
        <f>Table2[[#This Row],[Discount]]/100</f>
        <v>0</v>
      </c>
      <c r="P4420" s="4" t="str">
        <f>IF(Table2[[#This Row],[Discount%]]=0,"No Discount",
IF(Table2[[#This Row],[Discount%]]&lt;=0.1,"Medium Discount",
IF(Table2[[#This Row],[Discount%]]&lt;=0.2,"High Discount")))</f>
        <v>No Discount</v>
      </c>
      <c r="Q4420" s="9">
        <f>(Table2[Unit_Price]*Table2[Quantity])*(Table2[Discount]/100)</f>
        <v>0</v>
      </c>
      <c r="R4420" s="10">
        <v>56925</v>
      </c>
      <c r="S4420" s="10">
        <v>6072.3</v>
      </c>
      <c r="T4420" s="4">
        <f>Table2[Profit]/Table2[Sales]</f>
        <v>0.10667193675889329</v>
      </c>
      <c r="U4420" t="s">
        <v>72</v>
      </c>
    </row>
    <row r="4421" spans="1:21" x14ac:dyDescent="0.35">
      <c r="A4421">
        <v>14714</v>
      </c>
      <c r="B4421" s="1">
        <v>45355</v>
      </c>
      <c r="C4421" s="2">
        <f>YEAR(Table2[Order Date])</f>
        <v>2024</v>
      </c>
      <c r="D4421" s="2" t="str">
        <f>TEXT(Table2[Order Date],"mmm")</f>
        <v>Mar</v>
      </c>
      <c r="E4421" t="s">
        <v>8347</v>
      </c>
      <c r="F4421" t="s">
        <v>15</v>
      </c>
      <c r="G4421" t="s">
        <v>174</v>
      </c>
      <c r="H4421" t="str">
        <f>VLOOKUP(Table2[[#This Row],[City]], Table46[], 2, FALSE)</f>
        <v>Tamil Nadu</v>
      </c>
      <c r="I4421" t="s">
        <v>129</v>
      </c>
      <c r="J4421" t="s">
        <v>130</v>
      </c>
      <c r="K4421" t="s">
        <v>6452</v>
      </c>
      <c r="L4421" s="2">
        <v>1</v>
      </c>
      <c r="M4421" s="11">
        <v>36499</v>
      </c>
      <c r="N4421" s="6">
        <v>5</v>
      </c>
      <c r="O4421" s="4">
        <f>Table2[[#This Row],[Discount]]/100</f>
        <v>0.05</v>
      </c>
      <c r="P4421" s="4" t="str">
        <f>IF(Table2[[#This Row],[Discount%]]=0,"No Discount",
IF(Table2[[#This Row],[Discount%]]&lt;=0.1,"Medium Discount",
IF(Table2[[#This Row],[Discount%]]&lt;=0.2,"High Discount")))</f>
        <v>Medium Discount</v>
      </c>
      <c r="Q4421" s="9">
        <f>(Table2[Unit_Price]*Table2[Quantity])*(Table2[Discount]/100)</f>
        <v>1824.95</v>
      </c>
      <c r="R4421" s="10">
        <v>34674.050000000003</v>
      </c>
      <c r="S4421" s="10">
        <v>4909.3500000000004</v>
      </c>
      <c r="T4421" s="4">
        <f>Table2[Profit]/Table2[Sales]</f>
        <v>0.14158571035111273</v>
      </c>
      <c r="U4421" t="s">
        <v>72</v>
      </c>
    </row>
    <row r="4422" spans="1:21" x14ac:dyDescent="0.35">
      <c r="A4422">
        <v>14715</v>
      </c>
      <c r="B4422" s="1">
        <v>45851</v>
      </c>
      <c r="C4422" s="2">
        <f>YEAR(Table2[Order Date])</f>
        <v>2025</v>
      </c>
      <c r="D4422" s="2" t="str">
        <f>TEXT(Table2[Order Date],"mmm")</f>
        <v>Jul</v>
      </c>
      <c r="E4422" t="s">
        <v>8348</v>
      </c>
      <c r="F4422" t="s">
        <v>28</v>
      </c>
      <c r="G4422" t="s">
        <v>35</v>
      </c>
      <c r="H4422" t="str">
        <f>VLOOKUP(Table2[[#This Row],[City]], Table46[], 2, FALSE)</f>
        <v>West Bengal</v>
      </c>
      <c r="I4422" t="s">
        <v>69</v>
      </c>
      <c r="J4422" t="s">
        <v>123</v>
      </c>
      <c r="K4422" t="s">
        <v>8349</v>
      </c>
      <c r="L4422" s="2">
        <v>5</v>
      </c>
      <c r="M4422" s="11">
        <v>13413</v>
      </c>
      <c r="N4422" s="6">
        <v>15</v>
      </c>
      <c r="O4422" s="4">
        <f>Table2[[#This Row],[Discount]]/100</f>
        <v>0.15</v>
      </c>
      <c r="P4422" s="4" t="str">
        <f>IF(Table2[[#This Row],[Discount%]]=0,"No Discount",
IF(Table2[[#This Row],[Discount%]]&lt;=0.1,"Medium Discount",
IF(Table2[[#This Row],[Discount%]]&lt;=0.2,"High Discount")))</f>
        <v>High Discount</v>
      </c>
      <c r="Q4422" s="9">
        <f>(Table2[Unit_Price]*Table2[Quantity])*(Table2[Discount]/100)</f>
        <v>10059.75</v>
      </c>
      <c r="R4422" s="10">
        <v>57005.25</v>
      </c>
      <c r="S4422" s="10">
        <v>9871.69</v>
      </c>
      <c r="T4422" s="4">
        <f>Table2[Profit]/Table2[Sales]</f>
        <v>0.17317159384442662</v>
      </c>
      <c r="U4422" t="s">
        <v>20</v>
      </c>
    </row>
    <row r="4423" spans="1:21" x14ac:dyDescent="0.35">
      <c r="A4423">
        <v>14716</v>
      </c>
      <c r="B4423" s="1">
        <v>45607</v>
      </c>
      <c r="C4423" s="2">
        <f>YEAR(Table2[Order Date])</f>
        <v>2024</v>
      </c>
      <c r="D4423" s="2" t="str">
        <f>TEXT(Table2[Order Date],"mmm")</f>
        <v>Nov</v>
      </c>
      <c r="E4423" t="s">
        <v>8350</v>
      </c>
      <c r="F4423" t="s">
        <v>22</v>
      </c>
      <c r="G4423" t="s">
        <v>74</v>
      </c>
      <c r="H4423" t="str">
        <f>VLOOKUP(Table2[[#This Row],[City]], Table46[], 2, FALSE)</f>
        <v>Chandigarh</v>
      </c>
      <c r="I4423" t="s">
        <v>96</v>
      </c>
      <c r="J4423" t="s">
        <v>97</v>
      </c>
      <c r="K4423" t="s">
        <v>662</v>
      </c>
      <c r="L4423" s="2">
        <v>3</v>
      </c>
      <c r="M4423" s="11">
        <v>17841</v>
      </c>
      <c r="N4423" s="6">
        <v>15</v>
      </c>
      <c r="O4423" s="4">
        <f>Table2[[#This Row],[Discount]]/100</f>
        <v>0.15</v>
      </c>
      <c r="P4423" s="4" t="str">
        <f>IF(Table2[[#This Row],[Discount%]]=0,"No Discount",
IF(Table2[[#This Row],[Discount%]]&lt;=0.1,"Medium Discount",
IF(Table2[[#This Row],[Discount%]]&lt;=0.2,"High Discount")))</f>
        <v>High Discount</v>
      </c>
      <c r="Q4423" s="9">
        <f>(Table2[Unit_Price]*Table2[Quantity])*(Table2[Discount]/100)</f>
        <v>8028.45</v>
      </c>
      <c r="R4423" s="10">
        <v>45494.55</v>
      </c>
      <c r="S4423" s="10">
        <v>9243.25</v>
      </c>
      <c r="T4423" s="4">
        <f>Table2[Profit]/Table2[Sales]</f>
        <v>0.20317268771753977</v>
      </c>
      <c r="U4423" t="s">
        <v>38</v>
      </c>
    </row>
    <row r="4424" spans="1:21" x14ac:dyDescent="0.35">
      <c r="A4424">
        <v>14717</v>
      </c>
      <c r="B4424" s="1">
        <v>45581</v>
      </c>
      <c r="C4424" s="2">
        <f>YEAR(Table2[Order Date])</f>
        <v>2024</v>
      </c>
      <c r="D4424" s="2" t="str">
        <f>TEXT(Table2[Order Date],"mmm")</f>
        <v>Oct</v>
      </c>
      <c r="E4424" t="s">
        <v>8351</v>
      </c>
      <c r="F4424" t="s">
        <v>28</v>
      </c>
      <c r="G4424" t="s">
        <v>35</v>
      </c>
      <c r="H4424" t="str">
        <f>VLOOKUP(Table2[[#This Row],[City]], Table46[], 2, FALSE)</f>
        <v>West Bengal</v>
      </c>
      <c r="I4424" t="s">
        <v>86</v>
      </c>
      <c r="J4424" t="s">
        <v>87</v>
      </c>
      <c r="K4424" t="s">
        <v>8352</v>
      </c>
      <c r="L4424" s="2">
        <v>4</v>
      </c>
      <c r="M4424" s="11">
        <v>48758</v>
      </c>
      <c r="N4424" s="6">
        <v>5</v>
      </c>
      <c r="O4424" s="4">
        <f>Table2[[#This Row],[Discount]]/100</f>
        <v>0.05</v>
      </c>
      <c r="P4424" s="4" t="str">
        <f>IF(Table2[[#This Row],[Discount%]]=0,"No Discount",
IF(Table2[[#This Row],[Discount%]]&lt;=0.1,"Medium Discount",
IF(Table2[[#This Row],[Discount%]]&lt;=0.2,"High Discount")))</f>
        <v>Medium Discount</v>
      </c>
      <c r="Q4424" s="9">
        <f>(Table2[Unit_Price]*Table2[Quantity])*(Table2[Discount]/100)</f>
        <v>9751.6</v>
      </c>
      <c r="R4424" s="10">
        <v>185280.4</v>
      </c>
      <c r="S4424" s="10">
        <v>12572.4</v>
      </c>
      <c r="T4424" s="4">
        <f>Table2[Profit]/Table2[Sales]</f>
        <v>6.7856071122471676E-2</v>
      </c>
      <c r="U4424" t="s">
        <v>20</v>
      </c>
    </row>
    <row r="4425" spans="1:21" x14ac:dyDescent="0.35">
      <c r="A4425">
        <v>14718</v>
      </c>
      <c r="B4425" s="1">
        <v>45571</v>
      </c>
      <c r="C4425" s="2">
        <f>YEAR(Table2[Order Date])</f>
        <v>2024</v>
      </c>
      <c r="D4425" s="2" t="str">
        <f>TEXT(Table2[Order Date],"mmm")</f>
        <v>Oct</v>
      </c>
      <c r="E4425" t="s">
        <v>8353</v>
      </c>
      <c r="F4425" t="s">
        <v>28</v>
      </c>
      <c r="G4425" t="s">
        <v>144</v>
      </c>
      <c r="H4425" t="str">
        <f>VLOOKUP(Table2[[#This Row],[City]], Table46[], 2, FALSE)</f>
        <v>Assam</v>
      </c>
      <c r="I4425" t="s">
        <v>42</v>
      </c>
      <c r="J4425" t="s">
        <v>188</v>
      </c>
      <c r="K4425" t="s">
        <v>8354</v>
      </c>
      <c r="L4425" s="2">
        <v>2</v>
      </c>
      <c r="M4425" s="11">
        <v>71120</v>
      </c>
      <c r="N4425" s="6">
        <v>20</v>
      </c>
      <c r="O4425" s="4">
        <f>Table2[[#This Row],[Discount]]/100</f>
        <v>0.2</v>
      </c>
      <c r="P4425" s="4" t="str">
        <f>IF(Table2[[#This Row],[Discount%]]=0,"No Discount",
IF(Table2[[#This Row],[Discount%]]&lt;=0.1,"Medium Discount",
IF(Table2[[#This Row],[Discount%]]&lt;=0.2,"High Discount")))</f>
        <v>High Discount</v>
      </c>
      <c r="Q4425" s="9">
        <f>(Table2[Unit_Price]*Table2[Quantity])*(Table2[Discount]/100)</f>
        <v>28448</v>
      </c>
      <c r="R4425" s="10">
        <v>113792</v>
      </c>
      <c r="S4425" s="10">
        <v>27823.15</v>
      </c>
      <c r="T4425" s="4">
        <f>Table2[Profit]/Table2[Sales]</f>
        <v>0.24450884069178855</v>
      </c>
      <c r="U4425" t="s">
        <v>38</v>
      </c>
    </row>
    <row r="4426" spans="1:21" x14ac:dyDescent="0.35">
      <c r="A4426">
        <v>14719</v>
      </c>
      <c r="B4426" s="1">
        <v>45643</v>
      </c>
      <c r="C4426" s="2">
        <f>YEAR(Table2[Order Date])</f>
        <v>2024</v>
      </c>
      <c r="D4426" s="2" t="str">
        <f>TEXT(Table2[Order Date],"mmm")</f>
        <v>Dec</v>
      </c>
      <c r="E4426" t="s">
        <v>8355</v>
      </c>
      <c r="F4426" t="s">
        <v>22</v>
      </c>
      <c r="G4426" t="s">
        <v>23</v>
      </c>
      <c r="H4426" t="str">
        <f>VLOOKUP(Table2[[#This Row],[City]], Table46[], 2, FALSE)</f>
        <v>Delhi</v>
      </c>
      <c r="I4426" t="s">
        <v>24</v>
      </c>
      <c r="J4426" t="s">
        <v>59</v>
      </c>
      <c r="K4426" t="s">
        <v>3863</v>
      </c>
      <c r="L4426" s="2">
        <v>2</v>
      </c>
      <c r="M4426" s="11">
        <v>18958</v>
      </c>
      <c r="N4426" s="6">
        <v>0</v>
      </c>
      <c r="O4426" s="4">
        <f>Table2[[#This Row],[Discount]]/100</f>
        <v>0</v>
      </c>
      <c r="P4426" s="4" t="str">
        <f>IF(Table2[[#This Row],[Discount%]]=0,"No Discount",
IF(Table2[[#This Row],[Discount%]]&lt;=0.1,"Medium Discount",
IF(Table2[[#This Row],[Discount%]]&lt;=0.2,"High Discount")))</f>
        <v>No Discount</v>
      </c>
      <c r="Q4426" s="9">
        <f>(Table2[Unit_Price]*Table2[Quantity])*(Table2[Discount]/100)</f>
        <v>0</v>
      </c>
      <c r="R4426" s="10">
        <v>37916</v>
      </c>
      <c r="S4426" s="10">
        <v>2905.37</v>
      </c>
      <c r="T4426" s="4">
        <f>Table2[Profit]/Table2[Sales]</f>
        <v>7.6626490136090297E-2</v>
      </c>
      <c r="U4426" t="s">
        <v>72</v>
      </c>
    </row>
    <row r="4427" spans="1:21" x14ac:dyDescent="0.35">
      <c r="A4427">
        <v>14720</v>
      </c>
      <c r="B4427" s="1">
        <v>45671</v>
      </c>
      <c r="C4427" s="2">
        <f>YEAR(Table2[Order Date])</f>
        <v>2025</v>
      </c>
      <c r="D4427" s="2" t="str">
        <f>TEXT(Table2[Order Date],"mmm")</f>
        <v>Jan</v>
      </c>
      <c r="E4427" t="s">
        <v>8356</v>
      </c>
      <c r="F4427" t="s">
        <v>22</v>
      </c>
      <c r="G4427" t="s">
        <v>74</v>
      </c>
      <c r="H4427" t="str">
        <f>VLOOKUP(Table2[[#This Row],[City]], Table46[], 2, FALSE)</f>
        <v>Chandigarh</v>
      </c>
      <c r="I4427" t="s">
        <v>42</v>
      </c>
      <c r="J4427" t="s">
        <v>51</v>
      </c>
      <c r="K4427" t="s">
        <v>8357</v>
      </c>
      <c r="L4427" s="2">
        <v>4</v>
      </c>
      <c r="M4427" s="11">
        <v>64094</v>
      </c>
      <c r="N4427" s="6">
        <v>20</v>
      </c>
      <c r="O4427" s="4">
        <f>Table2[[#This Row],[Discount]]/100</f>
        <v>0.2</v>
      </c>
      <c r="P4427" s="4" t="str">
        <f>IF(Table2[[#This Row],[Discount%]]=0,"No Discount",
IF(Table2[[#This Row],[Discount%]]&lt;=0.1,"Medium Discount",
IF(Table2[[#This Row],[Discount%]]&lt;=0.2,"High Discount")))</f>
        <v>High Discount</v>
      </c>
      <c r="Q4427" s="9">
        <f>(Table2[Unit_Price]*Table2[Quantity])*(Table2[Discount]/100)</f>
        <v>51275.200000000004</v>
      </c>
      <c r="R4427" s="10">
        <v>205100.79999999999</v>
      </c>
      <c r="S4427" s="10">
        <v>19431.509999999998</v>
      </c>
      <c r="T4427" s="4">
        <f>Table2[Profit]/Table2[Sales]</f>
        <v>9.474126868349611E-2</v>
      </c>
      <c r="U4427" t="s">
        <v>83</v>
      </c>
    </row>
    <row r="4428" spans="1:21" x14ac:dyDescent="0.35">
      <c r="A4428">
        <v>14721</v>
      </c>
      <c r="B4428" s="1">
        <v>45555</v>
      </c>
      <c r="C4428" s="2">
        <f>YEAR(Table2[Order Date])</f>
        <v>2024</v>
      </c>
      <c r="D4428" s="2" t="str">
        <f>TEXT(Table2[Order Date],"mmm")</f>
        <v>Sep</v>
      </c>
      <c r="E4428" t="s">
        <v>8358</v>
      </c>
      <c r="F4428" t="s">
        <v>28</v>
      </c>
      <c r="G4428" t="s">
        <v>144</v>
      </c>
      <c r="H4428" t="str">
        <f>VLOOKUP(Table2[[#This Row],[City]], Table46[], 2, FALSE)</f>
        <v>Assam</v>
      </c>
      <c r="I4428" t="s">
        <v>86</v>
      </c>
      <c r="J4428" t="s">
        <v>296</v>
      </c>
      <c r="K4428" t="s">
        <v>8359</v>
      </c>
      <c r="L4428" s="2">
        <v>3</v>
      </c>
      <c r="M4428" s="11">
        <v>14626</v>
      </c>
      <c r="N4428" s="6">
        <v>5</v>
      </c>
      <c r="O4428" s="4">
        <f>Table2[[#This Row],[Discount]]/100</f>
        <v>0.05</v>
      </c>
      <c r="P4428" s="4" t="str">
        <f>IF(Table2[[#This Row],[Discount%]]=0,"No Discount",
IF(Table2[[#This Row],[Discount%]]&lt;=0.1,"Medium Discount",
IF(Table2[[#This Row],[Discount%]]&lt;=0.2,"High Discount")))</f>
        <v>Medium Discount</v>
      </c>
      <c r="Q4428" s="9">
        <f>(Table2[Unit_Price]*Table2[Quantity])*(Table2[Discount]/100)</f>
        <v>2193.9</v>
      </c>
      <c r="R4428" s="10">
        <v>41684.1</v>
      </c>
      <c r="S4428" s="10">
        <v>6431.43</v>
      </c>
      <c r="T4428" s="4">
        <f>Table2[Profit]/Table2[Sales]</f>
        <v>0.15428976516225612</v>
      </c>
      <c r="U4428" t="s">
        <v>72</v>
      </c>
    </row>
    <row r="4429" spans="1:21" x14ac:dyDescent="0.35">
      <c r="A4429">
        <v>14722</v>
      </c>
      <c r="B4429" s="1">
        <v>45402</v>
      </c>
      <c r="C4429" s="2">
        <f>YEAR(Table2[Order Date])</f>
        <v>2024</v>
      </c>
      <c r="D4429" s="2" t="str">
        <f>TEXT(Table2[Order Date],"mmm")</f>
        <v>Apr</v>
      </c>
      <c r="E4429" t="s">
        <v>8360</v>
      </c>
      <c r="F4429" t="s">
        <v>15</v>
      </c>
      <c r="G4429" t="s">
        <v>174</v>
      </c>
      <c r="H4429" t="str">
        <f>VLOOKUP(Table2[[#This Row],[City]], Table46[], 2, FALSE)</f>
        <v>Tamil Nadu</v>
      </c>
      <c r="I4429" t="s">
        <v>46</v>
      </c>
      <c r="J4429" t="s">
        <v>201</v>
      </c>
      <c r="K4429" t="s">
        <v>8361</v>
      </c>
      <c r="L4429" s="2">
        <v>3</v>
      </c>
      <c r="M4429" s="11">
        <v>4192</v>
      </c>
      <c r="N4429" s="6">
        <v>5</v>
      </c>
      <c r="O4429" s="4">
        <f>Table2[[#This Row],[Discount]]/100</f>
        <v>0.05</v>
      </c>
      <c r="P4429" s="4" t="str">
        <f>IF(Table2[[#This Row],[Discount%]]=0,"No Discount",
IF(Table2[[#This Row],[Discount%]]&lt;=0.1,"Medium Discount",
IF(Table2[[#This Row],[Discount%]]&lt;=0.2,"High Discount")))</f>
        <v>Medium Discount</v>
      </c>
      <c r="Q4429" s="9">
        <f>(Table2[Unit_Price]*Table2[Quantity])*(Table2[Discount]/100)</f>
        <v>628.80000000000007</v>
      </c>
      <c r="R4429" s="10">
        <v>11947.2</v>
      </c>
      <c r="S4429" s="10">
        <v>2098.58</v>
      </c>
      <c r="T4429" s="4">
        <f>Table2[Profit]/Table2[Sales]</f>
        <v>0.17565454667202354</v>
      </c>
      <c r="U4429" t="s">
        <v>20</v>
      </c>
    </row>
    <row r="4430" spans="1:21" x14ac:dyDescent="0.35">
      <c r="A4430">
        <v>14723</v>
      </c>
      <c r="B4430" s="1">
        <v>45352</v>
      </c>
      <c r="C4430" s="2">
        <f>YEAR(Table2[Order Date])</f>
        <v>2024</v>
      </c>
      <c r="D4430" s="2" t="str">
        <f>TEXT(Table2[Order Date],"mmm")</f>
        <v>Mar</v>
      </c>
      <c r="E4430" t="s">
        <v>8362</v>
      </c>
      <c r="F4430" t="s">
        <v>15</v>
      </c>
      <c r="G4430" t="s">
        <v>174</v>
      </c>
      <c r="H4430" t="str">
        <f>VLOOKUP(Table2[[#This Row],[City]], Table46[], 2, FALSE)</f>
        <v>Tamil Nadu</v>
      </c>
      <c r="I4430" t="s">
        <v>46</v>
      </c>
      <c r="J4430" t="s">
        <v>201</v>
      </c>
      <c r="K4430" t="s">
        <v>3754</v>
      </c>
      <c r="L4430" s="2">
        <v>2</v>
      </c>
      <c r="M4430" s="11">
        <v>14171</v>
      </c>
      <c r="N4430" s="6">
        <v>20</v>
      </c>
      <c r="O4430" s="4">
        <f>Table2[[#This Row],[Discount]]/100</f>
        <v>0.2</v>
      </c>
      <c r="P4430" s="4" t="str">
        <f>IF(Table2[[#This Row],[Discount%]]=0,"No Discount",
IF(Table2[[#This Row],[Discount%]]&lt;=0.1,"Medium Discount",
IF(Table2[[#This Row],[Discount%]]&lt;=0.2,"High Discount")))</f>
        <v>High Discount</v>
      </c>
      <c r="Q4430" s="9">
        <f>(Table2[Unit_Price]*Table2[Quantity])*(Table2[Discount]/100)</f>
        <v>5668.4000000000005</v>
      </c>
      <c r="R4430" s="10">
        <v>22673.599999999999</v>
      </c>
      <c r="S4430" s="10">
        <v>5175.97</v>
      </c>
      <c r="T4430" s="4">
        <f>Table2[Profit]/Table2[Sales]</f>
        <v>0.22828179027591564</v>
      </c>
      <c r="U4430" t="s">
        <v>72</v>
      </c>
    </row>
    <row r="4431" spans="1:21" x14ac:dyDescent="0.35">
      <c r="A4431">
        <v>14724</v>
      </c>
      <c r="B4431" s="1">
        <v>45599</v>
      </c>
      <c r="C4431" s="2">
        <f>YEAR(Table2[Order Date])</f>
        <v>2024</v>
      </c>
      <c r="D4431" s="2" t="str">
        <f>TEXT(Table2[Order Date],"mmm")</f>
        <v>Nov</v>
      </c>
      <c r="E4431" t="s">
        <v>8363</v>
      </c>
      <c r="F4431" t="s">
        <v>28</v>
      </c>
      <c r="G4431" t="s">
        <v>144</v>
      </c>
      <c r="H4431" t="str">
        <f>VLOOKUP(Table2[[#This Row],[City]], Table46[], 2, FALSE)</f>
        <v>Assam</v>
      </c>
      <c r="I4431" t="s">
        <v>75</v>
      </c>
      <c r="J4431" t="s">
        <v>307</v>
      </c>
      <c r="K4431" t="s">
        <v>8364</v>
      </c>
      <c r="L4431" s="2">
        <v>3</v>
      </c>
      <c r="M4431" s="11">
        <v>62095</v>
      </c>
      <c r="N4431" s="6">
        <v>15</v>
      </c>
      <c r="O4431" s="4">
        <f>Table2[[#This Row],[Discount]]/100</f>
        <v>0.15</v>
      </c>
      <c r="P4431" s="4" t="str">
        <f>IF(Table2[[#This Row],[Discount%]]=0,"No Discount",
IF(Table2[[#This Row],[Discount%]]&lt;=0.1,"Medium Discount",
IF(Table2[[#This Row],[Discount%]]&lt;=0.2,"High Discount")))</f>
        <v>High Discount</v>
      </c>
      <c r="Q4431" s="9">
        <f>(Table2[Unit_Price]*Table2[Quantity])*(Table2[Discount]/100)</f>
        <v>27942.75</v>
      </c>
      <c r="R4431" s="10">
        <v>158342.25</v>
      </c>
      <c r="S4431" s="10">
        <v>31455.82</v>
      </c>
      <c r="T4431" s="4">
        <f>Table2[Profit]/Table2[Sales]</f>
        <v>0.1986571493079074</v>
      </c>
      <c r="U4431" t="s">
        <v>72</v>
      </c>
    </row>
    <row r="4432" spans="1:21" x14ac:dyDescent="0.35">
      <c r="A4432">
        <v>14725</v>
      </c>
      <c r="B4432" s="1">
        <v>45761</v>
      </c>
      <c r="C4432" s="2">
        <f>YEAR(Table2[Order Date])</f>
        <v>2025</v>
      </c>
      <c r="D4432" s="2" t="str">
        <f>TEXT(Table2[Order Date],"mmm")</f>
        <v>Apr</v>
      </c>
      <c r="E4432" t="s">
        <v>8365</v>
      </c>
      <c r="F4432" t="s">
        <v>15</v>
      </c>
      <c r="G4432" t="s">
        <v>174</v>
      </c>
      <c r="H4432" t="str">
        <f>VLOOKUP(Table2[[#This Row],[City]], Table46[], 2, FALSE)</f>
        <v>Tamil Nadu</v>
      </c>
      <c r="I4432" t="s">
        <v>75</v>
      </c>
      <c r="J4432" t="s">
        <v>76</v>
      </c>
      <c r="K4432" t="s">
        <v>3641</v>
      </c>
      <c r="L4432" s="2">
        <v>4</v>
      </c>
      <c r="M4432" s="11">
        <v>51318</v>
      </c>
      <c r="N4432" s="6">
        <v>10</v>
      </c>
      <c r="O4432" s="4">
        <f>Table2[[#This Row],[Discount]]/100</f>
        <v>0.1</v>
      </c>
      <c r="P4432" s="4" t="str">
        <f>IF(Table2[[#This Row],[Discount%]]=0,"No Discount",
IF(Table2[[#This Row],[Discount%]]&lt;=0.1,"Medium Discount",
IF(Table2[[#This Row],[Discount%]]&lt;=0.2,"High Discount")))</f>
        <v>Medium Discount</v>
      </c>
      <c r="Q4432" s="9">
        <f>(Table2[Unit_Price]*Table2[Quantity])*(Table2[Discount]/100)</f>
        <v>20527.2</v>
      </c>
      <c r="R4432" s="10">
        <v>184744.8</v>
      </c>
      <c r="S4432" s="10">
        <v>24100</v>
      </c>
      <c r="T4432" s="4">
        <f>Table2[Profit]/Table2[Sales]</f>
        <v>0.13045022106170243</v>
      </c>
      <c r="U4432" t="s">
        <v>72</v>
      </c>
    </row>
    <row r="4433" spans="1:21" x14ac:dyDescent="0.35">
      <c r="A4433">
        <v>14726</v>
      </c>
      <c r="B4433" s="1">
        <v>45505</v>
      </c>
      <c r="C4433" s="2">
        <f>YEAR(Table2[Order Date])</f>
        <v>2024</v>
      </c>
      <c r="D4433" s="2" t="str">
        <f>TEXT(Table2[Order Date],"mmm")</f>
        <v>Aug</v>
      </c>
      <c r="E4433" t="s">
        <v>8366</v>
      </c>
      <c r="F4433" t="s">
        <v>22</v>
      </c>
      <c r="G4433" t="s">
        <v>54</v>
      </c>
      <c r="H4433" t="str">
        <f>VLOOKUP(Table2[[#This Row],[City]], Table46[], 2, FALSE)</f>
        <v>Uttar Pradesh</v>
      </c>
      <c r="I4433" t="s">
        <v>96</v>
      </c>
      <c r="J4433" t="s">
        <v>183</v>
      </c>
      <c r="K4433" t="s">
        <v>8367</v>
      </c>
      <c r="L4433" s="2">
        <v>3</v>
      </c>
      <c r="M4433" s="11">
        <v>50194</v>
      </c>
      <c r="N4433" s="6">
        <v>10</v>
      </c>
      <c r="O4433" s="4">
        <f>Table2[[#This Row],[Discount]]/100</f>
        <v>0.1</v>
      </c>
      <c r="P4433" s="4" t="str">
        <f>IF(Table2[[#This Row],[Discount%]]=0,"No Discount",
IF(Table2[[#This Row],[Discount%]]&lt;=0.1,"Medium Discount",
IF(Table2[[#This Row],[Discount%]]&lt;=0.2,"High Discount")))</f>
        <v>Medium Discount</v>
      </c>
      <c r="Q4433" s="9">
        <f>(Table2[Unit_Price]*Table2[Quantity])*(Table2[Discount]/100)</f>
        <v>15058.2</v>
      </c>
      <c r="R4433" s="10">
        <v>135523.79999999999</v>
      </c>
      <c r="S4433" s="10">
        <v>13244.37</v>
      </c>
      <c r="T4433" s="4">
        <f>Table2[Profit]/Table2[Sales]</f>
        <v>9.7727262665303086E-2</v>
      </c>
      <c r="U4433" t="s">
        <v>33</v>
      </c>
    </row>
    <row r="4434" spans="1:21" x14ac:dyDescent="0.35">
      <c r="A4434">
        <v>14727</v>
      </c>
      <c r="B4434" s="1">
        <v>45526</v>
      </c>
      <c r="C4434" s="2">
        <f>YEAR(Table2[Order Date])</f>
        <v>2024</v>
      </c>
      <c r="D4434" s="2" t="str">
        <f>TEXT(Table2[Order Date],"mmm")</f>
        <v>Aug</v>
      </c>
      <c r="E4434" t="s">
        <v>8368</v>
      </c>
      <c r="F4434" t="s">
        <v>22</v>
      </c>
      <c r="G4434" t="s">
        <v>167</v>
      </c>
      <c r="H4434" t="str">
        <f>VLOOKUP(Table2[[#This Row],[City]], Table46[], 2, FALSE)</f>
        <v>Punjab</v>
      </c>
      <c r="I4434" t="s">
        <v>86</v>
      </c>
      <c r="J4434" t="s">
        <v>87</v>
      </c>
      <c r="K4434" t="s">
        <v>2182</v>
      </c>
      <c r="L4434" s="2">
        <v>4</v>
      </c>
      <c r="M4434" s="11">
        <v>49983</v>
      </c>
      <c r="N4434" s="6">
        <v>5</v>
      </c>
      <c r="O4434" s="4">
        <f>Table2[[#This Row],[Discount]]/100</f>
        <v>0.05</v>
      </c>
      <c r="P4434" s="4" t="str">
        <f>IF(Table2[[#This Row],[Discount%]]=0,"No Discount",
IF(Table2[[#This Row],[Discount%]]&lt;=0.1,"Medium Discount",
IF(Table2[[#This Row],[Discount%]]&lt;=0.2,"High Discount")))</f>
        <v>Medium Discount</v>
      </c>
      <c r="Q4434" s="9">
        <f>(Table2[Unit_Price]*Table2[Quantity])*(Table2[Discount]/100)</f>
        <v>9996.6</v>
      </c>
      <c r="R4434" s="10">
        <v>189935.4</v>
      </c>
      <c r="S4434" s="10">
        <v>16343.07</v>
      </c>
      <c r="T4434" s="4">
        <f>Table2[Profit]/Table2[Sales]</f>
        <v>8.604541333527084E-2</v>
      </c>
      <c r="U4434" t="s">
        <v>83</v>
      </c>
    </row>
    <row r="4435" spans="1:21" x14ac:dyDescent="0.35">
      <c r="A4435">
        <v>14728</v>
      </c>
      <c r="B4435" s="1">
        <v>45718</v>
      </c>
      <c r="C4435" s="2">
        <f>YEAR(Table2[Order Date])</f>
        <v>2025</v>
      </c>
      <c r="D4435" s="2" t="str">
        <f>TEXT(Table2[Order Date],"mmm")</f>
        <v>Mar</v>
      </c>
      <c r="E4435" t="s">
        <v>8369</v>
      </c>
      <c r="F4435" t="s">
        <v>22</v>
      </c>
      <c r="G4435" t="s">
        <v>54</v>
      </c>
      <c r="H4435" t="str">
        <f>VLOOKUP(Table2[[#This Row],[City]], Table46[], 2, FALSE)</f>
        <v>Uttar Pradesh</v>
      </c>
      <c r="I4435" t="s">
        <v>17</v>
      </c>
      <c r="J4435" t="s">
        <v>100</v>
      </c>
      <c r="K4435" t="s">
        <v>8370</v>
      </c>
      <c r="L4435" s="2">
        <v>5</v>
      </c>
      <c r="M4435" s="11">
        <v>28726</v>
      </c>
      <c r="N4435" s="6">
        <v>20</v>
      </c>
      <c r="O4435" s="4">
        <f>Table2[[#This Row],[Discount]]/100</f>
        <v>0.2</v>
      </c>
      <c r="P4435" s="4" t="str">
        <f>IF(Table2[[#This Row],[Discount%]]=0,"No Discount",
IF(Table2[[#This Row],[Discount%]]&lt;=0.1,"Medium Discount",
IF(Table2[[#This Row],[Discount%]]&lt;=0.2,"High Discount")))</f>
        <v>High Discount</v>
      </c>
      <c r="Q4435" s="9">
        <f>(Table2[Unit_Price]*Table2[Quantity])*(Table2[Discount]/100)</f>
        <v>28726</v>
      </c>
      <c r="R4435" s="10">
        <v>114904</v>
      </c>
      <c r="S4435" s="10">
        <v>18320.77</v>
      </c>
      <c r="T4435" s="4">
        <f>Table2[Profit]/Table2[Sales]</f>
        <v>0.15944414467729584</v>
      </c>
      <c r="U4435" t="s">
        <v>33</v>
      </c>
    </row>
    <row r="4436" spans="1:21" x14ac:dyDescent="0.35">
      <c r="A4436">
        <v>14729</v>
      </c>
      <c r="B4436" s="1">
        <v>45878</v>
      </c>
      <c r="C4436" s="2">
        <f>YEAR(Table2[Order Date])</f>
        <v>2025</v>
      </c>
      <c r="D4436" s="2" t="str">
        <f>TEXT(Table2[Order Date],"mmm")</f>
        <v>Aug</v>
      </c>
      <c r="E4436" t="s">
        <v>8371</v>
      </c>
      <c r="F4436" t="s">
        <v>22</v>
      </c>
      <c r="G4436" t="s">
        <v>58</v>
      </c>
      <c r="H4436" t="str">
        <f>VLOOKUP(Table2[[#This Row],[City]], Table46[], 2, FALSE)</f>
        <v>Rajashtan</v>
      </c>
      <c r="I4436" t="s">
        <v>17</v>
      </c>
      <c r="J4436" t="s">
        <v>291</v>
      </c>
      <c r="K4436" t="s">
        <v>8372</v>
      </c>
      <c r="L4436" s="2">
        <v>2</v>
      </c>
      <c r="M4436" s="11">
        <v>29999</v>
      </c>
      <c r="N4436" s="6">
        <v>15</v>
      </c>
      <c r="O4436" s="4">
        <f>Table2[[#This Row],[Discount]]/100</f>
        <v>0.15</v>
      </c>
      <c r="P4436" s="4" t="str">
        <f>IF(Table2[[#This Row],[Discount%]]=0,"No Discount",
IF(Table2[[#This Row],[Discount%]]&lt;=0.1,"Medium Discount",
IF(Table2[[#This Row],[Discount%]]&lt;=0.2,"High Discount")))</f>
        <v>High Discount</v>
      </c>
      <c r="Q4436" s="9">
        <f>(Table2[Unit_Price]*Table2[Quantity])*(Table2[Discount]/100)</f>
        <v>8999.6999999999989</v>
      </c>
      <c r="R4436" s="10">
        <v>50998.3</v>
      </c>
      <c r="S4436" s="10">
        <v>3762.69</v>
      </c>
      <c r="T4436" s="4">
        <f>Table2[Profit]/Table2[Sales]</f>
        <v>7.3780694650605994E-2</v>
      </c>
      <c r="U4436" t="s">
        <v>83</v>
      </c>
    </row>
    <row r="4437" spans="1:21" x14ac:dyDescent="0.35">
      <c r="A4437">
        <v>14731</v>
      </c>
      <c r="B4437" s="1">
        <v>45247</v>
      </c>
      <c r="C4437" s="2">
        <f>YEAR(Table2[Order Date])</f>
        <v>2023</v>
      </c>
      <c r="D4437" s="2" t="str">
        <f>TEXT(Table2[Order Date],"mmm")</f>
        <v>Nov</v>
      </c>
      <c r="E4437" t="s">
        <v>8373</v>
      </c>
      <c r="F4437" t="s">
        <v>40</v>
      </c>
      <c r="G4437" t="s">
        <v>110</v>
      </c>
      <c r="H4437" t="str">
        <f>VLOOKUP(Table2[[#This Row],[City]], Table46[], 2, FALSE)</f>
        <v>Gujarat</v>
      </c>
      <c r="I4437" t="s">
        <v>42</v>
      </c>
      <c r="J4437" t="s">
        <v>43</v>
      </c>
      <c r="K4437" t="s">
        <v>8374</v>
      </c>
      <c r="L4437" s="2">
        <v>1</v>
      </c>
      <c r="M4437" s="11">
        <v>18752</v>
      </c>
      <c r="N4437" s="6">
        <v>20</v>
      </c>
      <c r="O4437" s="4">
        <f>Table2[[#This Row],[Discount]]/100</f>
        <v>0.2</v>
      </c>
      <c r="P4437" s="4" t="str">
        <f>IF(Table2[[#This Row],[Discount%]]=0,"No Discount",
IF(Table2[[#This Row],[Discount%]]&lt;=0.1,"Medium Discount",
IF(Table2[[#This Row],[Discount%]]&lt;=0.2,"High Discount")))</f>
        <v>High Discount</v>
      </c>
      <c r="Q4437" s="9">
        <f>(Table2[Unit_Price]*Table2[Quantity])*(Table2[Discount]/100)</f>
        <v>3750.4</v>
      </c>
      <c r="R4437" s="10">
        <v>15001.6</v>
      </c>
      <c r="S4437" s="10">
        <v>2623.47</v>
      </c>
      <c r="T4437" s="4">
        <f>Table2[Profit]/Table2[Sales]</f>
        <v>0.17487934620307166</v>
      </c>
      <c r="U4437" t="s">
        <v>38</v>
      </c>
    </row>
    <row r="4438" spans="1:21" x14ac:dyDescent="0.35">
      <c r="A4438">
        <v>14732</v>
      </c>
      <c r="B4438" s="1">
        <v>45401</v>
      </c>
      <c r="C4438" s="2">
        <f>YEAR(Table2[Order Date])</f>
        <v>2024</v>
      </c>
      <c r="D4438" s="2" t="str">
        <f>TEXT(Table2[Order Date],"mmm")</f>
        <v>Apr</v>
      </c>
      <c r="E4438" t="s">
        <v>8375</v>
      </c>
      <c r="F4438" t="s">
        <v>22</v>
      </c>
      <c r="G4438" t="s">
        <v>58</v>
      </c>
      <c r="H4438" t="str">
        <f>VLOOKUP(Table2[[#This Row],[City]], Table46[], 2, FALSE)</f>
        <v>Rajashtan</v>
      </c>
      <c r="I4438" t="s">
        <v>75</v>
      </c>
      <c r="J4438" t="s">
        <v>204</v>
      </c>
      <c r="K4438" t="s">
        <v>8376</v>
      </c>
      <c r="L4438" s="2">
        <v>1</v>
      </c>
      <c r="M4438" s="11">
        <v>34749</v>
      </c>
      <c r="N4438" s="6">
        <v>5</v>
      </c>
      <c r="O4438" s="4">
        <f>Table2[[#This Row],[Discount]]/100</f>
        <v>0.05</v>
      </c>
      <c r="P4438" s="4" t="str">
        <f>IF(Table2[[#This Row],[Discount%]]=0,"No Discount",
IF(Table2[[#This Row],[Discount%]]&lt;=0.1,"Medium Discount",
IF(Table2[[#This Row],[Discount%]]&lt;=0.2,"High Discount")))</f>
        <v>Medium Discount</v>
      </c>
      <c r="Q4438" s="9">
        <f>(Table2[Unit_Price]*Table2[Quantity])*(Table2[Discount]/100)</f>
        <v>1737.45</v>
      </c>
      <c r="R4438" s="10">
        <v>33011.550000000003</v>
      </c>
      <c r="S4438" s="10">
        <v>6553.35</v>
      </c>
      <c r="T4438" s="4">
        <f>Table2[Profit]/Table2[Sales]</f>
        <v>0.19851688272740903</v>
      </c>
      <c r="U4438" t="s">
        <v>38</v>
      </c>
    </row>
    <row r="4439" spans="1:21" x14ac:dyDescent="0.35">
      <c r="A4439">
        <v>14733</v>
      </c>
      <c r="B4439" s="1">
        <v>45467</v>
      </c>
      <c r="C4439" s="2">
        <f>YEAR(Table2[Order Date])</f>
        <v>2024</v>
      </c>
      <c r="D4439" s="2" t="str">
        <f>TEXT(Table2[Order Date],"mmm")</f>
        <v>Jun</v>
      </c>
      <c r="E4439" t="s">
        <v>8377</v>
      </c>
      <c r="F4439" t="s">
        <v>28</v>
      </c>
      <c r="G4439" t="s">
        <v>35</v>
      </c>
      <c r="H4439" t="str">
        <f>VLOOKUP(Table2[[#This Row],[City]], Table46[], 2, FALSE)</f>
        <v>West Bengal</v>
      </c>
      <c r="I4439" t="s">
        <v>17</v>
      </c>
      <c r="J4439" t="s">
        <v>291</v>
      </c>
      <c r="K4439" t="s">
        <v>8378</v>
      </c>
      <c r="L4439" s="2">
        <v>1</v>
      </c>
      <c r="M4439" s="11">
        <v>14426</v>
      </c>
      <c r="N4439" s="6">
        <v>15</v>
      </c>
      <c r="O4439" s="4">
        <f>Table2[[#This Row],[Discount]]/100</f>
        <v>0.15</v>
      </c>
      <c r="P4439" s="4" t="str">
        <f>IF(Table2[[#This Row],[Discount%]]=0,"No Discount",
IF(Table2[[#This Row],[Discount%]]&lt;=0.1,"Medium Discount",
IF(Table2[[#This Row],[Discount%]]&lt;=0.2,"High Discount")))</f>
        <v>High Discount</v>
      </c>
      <c r="Q4439" s="9">
        <f>(Table2[Unit_Price]*Table2[Quantity])*(Table2[Discount]/100)</f>
        <v>2163.9</v>
      </c>
      <c r="R4439" s="10">
        <v>12262.1</v>
      </c>
      <c r="S4439" s="10">
        <v>2482.7199999999998</v>
      </c>
      <c r="T4439" s="4">
        <f>Table2[Profit]/Table2[Sales]</f>
        <v>0.20247102861663172</v>
      </c>
      <c r="U4439" t="s">
        <v>72</v>
      </c>
    </row>
    <row r="4440" spans="1:21" x14ac:dyDescent="0.35">
      <c r="A4440">
        <v>14734</v>
      </c>
      <c r="B4440" s="1">
        <v>45403</v>
      </c>
      <c r="C4440" s="2">
        <f>YEAR(Table2[Order Date])</f>
        <v>2024</v>
      </c>
      <c r="D4440" s="2" t="str">
        <f>TEXT(Table2[Order Date],"mmm")</f>
        <v>Apr</v>
      </c>
      <c r="E4440" t="s">
        <v>8379</v>
      </c>
      <c r="F4440" t="s">
        <v>22</v>
      </c>
      <c r="G4440" t="s">
        <v>58</v>
      </c>
      <c r="H4440" t="str">
        <f>VLOOKUP(Table2[[#This Row],[City]], Table46[], 2, FALSE)</f>
        <v>Rajashtan</v>
      </c>
      <c r="I4440" t="s">
        <v>129</v>
      </c>
      <c r="J4440" t="s">
        <v>148</v>
      </c>
      <c r="K4440" t="s">
        <v>4583</v>
      </c>
      <c r="L4440" s="2">
        <v>2</v>
      </c>
      <c r="M4440" s="11">
        <v>21380</v>
      </c>
      <c r="N4440" s="6">
        <v>10</v>
      </c>
      <c r="O4440" s="4">
        <f>Table2[[#This Row],[Discount]]/100</f>
        <v>0.1</v>
      </c>
      <c r="P4440" s="4" t="str">
        <f>IF(Table2[[#This Row],[Discount%]]=0,"No Discount",
IF(Table2[[#This Row],[Discount%]]&lt;=0.1,"Medium Discount",
IF(Table2[[#This Row],[Discount%]]&lt;=0.2,"High Discount")))</f>
        <v>Medium Discount</v>
      </c>
      <c r="Q4440" s="9">
        <f>(Table2[Unit_Price]*Table2[Quantity])*(Table2[Discount]/100)</f>
        <v>4276</v>
      </c>
      <c r="R4440" s="10">
        <v>38484</v>
      </c>
      <c r="S4440" s="10">
        <v>9220.31</v>
      </c>
      <c r="T4440" s="4">
        <f>Table2[Profit]/Table2[Sales]</f>
        <v>0.23958814052593283</v>
      </c>
      <c r="U4440" t="s">
        <v>72</v>
      </c>
    </row>
    <row r="4441" spans="1:21" x14ac:dyDescent="0.35">
      <c r="A4441">
        <v>14735</v>
      </c>
      <c r="B4441" s="1">
        <v>45676</v>
      </c>
      <c r="C4441" s="2">
        <f>YEAR(Table2[Order Date])</f>
        <v>2025</v>
      </c>
      <c r="D4441" s="2" t="str">
        <f>TEXT(Table2[Order Date],"mmm")</f>
        <v>Jan</v>
      </c>
      <c r="E4441" t="s">
        <v>8380</v>
      </c>
      <c r="F4441" t="s">
        <v>40</v>
      </c>
      <c r="G4441" t="s">
        <v>110</v>
      </c>
      <c r="H4441" t="str">
        <f>VLOOKUP(Table2[[#This Row],[City]], Table46[], 2, FALSE)</f>
        <v>Gujarat</v>
      </c>
      <c r="I4441" t="s">
        <v>46</v>
      </c>
      <c r="J4441" t="s">
        <v>126</v>
      </c>
      <c r="K4441" t="s">
        <v>8381</v>
      </c>
      <c r="L4441" s="2">
        <v>1</v>
      </c>
      <c r="M4441" s="11">
        <v>58301</v>
      </c>
      <c r="N4441" s="6">
        <v>0</v>
      </c>
      <c r="O4441" s="4">
        <f>Table2[[#This Row],[Discount]]/100</f>
        <v>0</v>
      </c>
      <c r="P4441" s="4" t="str">
        <f>IF(Table2[[#This Row],[Discount%]]=0,"No Discount",
IF(Table2[[#This Row],[Discount%]]&lt;=0.1,"Medium Discount",
IF(Table2[[#This Row],[Discount%]]&lt;=0.2,"High Discount")))</f>
        <v>No Discount</v>
      </c>
      <c r="Q4441" s="9">
        <f>(Table2[Unit_Price]*Table2[Quantity])*(Table2[Discount]/100)</f>
        <v>0</v>
      </c>
      <c r="R4441" s="10">
        <v>58301</v>
      </c>
      <c r="S4441" s="10">
        <v>13958.75</v>
      </c>
      <c r="T4441" s="4">
        <f>Table2[Profit]/Table2[Sales]</f>
        <v>0.2394255673144543</v>
      </c>
      <c r="U4441" t="s">
        <v>38</v>
      </c>
    </row>
    <row r="4442" spans="1:21" x14ac:dyDescent="0.35">
      <c r="A4442">
        <v>14736</v>
      </c>
      <c r="B4442" s="1">
        <v>45738</v>
      </c>
      <c r="C4442" s="2">
        <f>YEAR(Table2[Order Date])</f>
        <v>2025</v>
      </c>
      <c r="D4442" s="2" t="str">
        <f>TEXT(Table2[Order Date],"mmm")</f>
        <v>Mar</v>
      </c>
      <c r="E4442" t="s">
        <v>8382</v>
      </c>
      <c r="F4442" t="s">
        <v>28</v>
      </c>
      <c r="G4442" t="s">
        <v>35</v>
      </c>
      <c r="H4442" t="str">
        <f>VLOOKUP(Table2[[#This Row],[City]], Table46[], 2, FALSE)</f>
        <v>West Bengal</v>
      </c>
      <c r="I4442" t="s">
        <v>96</v>
      </c>
      <c r="J4442" t="s">
        <v>214</v>
      </c>
      <c r="K4442" t="s">
        <v>4543</v>
      </c>
      <c r="L4442" s="2">
        <v>3</v>
      </c>
      <c r="M4442" s="11">
        <v>46850</v>
      </c>
      <c r="N4442" s="6">
        <v>10</v>
      </c>
      <c r="O4442" s="4">
        <f>Table2[[#This Row],[Discount]]/100</f>
        <v>0.1</v>
      </c>
      <c r="P4442" s="4" t="str">
        <f>IF(Table2[[#This Row],[Discount%]]=0,"No Discount",
IF(Table2[[#This Row],[Discount%]]&lt;=0.1,"Medium Discount",
IF(Table2[[#This Row],[Discount%]]&lt;=0.2,"High Discount")))</f>
        <v>Medium Discount</v>
      </c>
      <c r="Q4442" s="9">
        <f>(Table2[Unit_Price]*Table2[Quantity])*(Table2[Discount]/100)</f>
        <v>14055</v>
      </c>
      <c r="R4442" s="10">
        <v>126495</v>
      </c>
      <c r="S4442" s="10">
        <v>28001.62</v>
      </c>
      <c r="T4442" s="4">
        <f>Table2[Profit]/Table2[Sales]</f>
        <v>0.22136542946361515</v>
      </c>
      <c r="U4442" t="s">
        <v>33</v>
      </c>
    </row>
    <row r="4443" spans="1:21" x14ac:dyDescent="0.35">
      <c r="A4443">
        <v>14737</v>
      </c>
      <c r="B4443" s="1">
        <v>45286</v>
      </c>
      <c r="C4443" s="2">
        <f>YEAR(Table2[Order Date])</f>
        <v>2023</v>
      </c>
      <c r="D4443" s="2" t="str">
        <f>TEXT(Table2[Order Date],"mmm")</f>
        <v>Dec</v>
      </c>
      <c r="E4443" t="s">
        <v>8383</v>
      </c>
      <c r="F4443" t="s">
        <v>40</v>
      </c>
      <c r="G4443" t="s">
        <v>41</v>
      </c>
      <c r="H4443" t="str">
        <f>VLOOKUP(Table2[[#This Row],[City]], Table46[], 2, FALSE)</f>
        <v>Maharashtra</v>
      </c>
      <c r="I4443" t="s">
        <v>30</v>
      </c>
      <c r="J4443" t="s">
        <v>31</v>
      </c>
      <c r="K4443" t="s">
        <v>4085</v>
      </c>
      <c r="L4443" s="2">
        <v>4</v>
      </c>
      <c r="M4443" s="11">
        <v>30621</v>
      </c>
      <c r="N4443" s="6">
        <v>10</v>
      </c>
      <c r="O4443" s="4">
        <f>Table2[[#This Row],[Discount]]/100</f>
        <v>0.1</v>
      </c>
      <c r="P4443" s="4" t="str">
        <f>IF(Table2[[#This Row],[Discount%]]=0,"No Discount",
IF(Table2[[#This Row],[Discount%]]&lt;=0.1,"Medium Discount",
IF(Table2[[#This Row],[Discount%]]&lt;=0.2,"High Discount")))</f>
        <v>Medium Discount</v>
      </c>
      <c r="Q4443" s="9">
        <f>(Table2[Unit_Price]*Table2[Quantity])*(Table2[Discount]/100)</f>
        <v>12248.400000000001</v>
      </c>
      <c r="R4443" s="10">
        <v>110235.6</v>
      </c>
      <c r="S4443" s="10">
        <v>18062.04</v>
      </c>
      <c r="T4443" s="4">
        <f>Table2[Profit]/Table2[Sales]</f>
        <v>0.16384942795249446</v>
      </c>
      <c r="U4443" t="s">
        <v>83</v>
      </c>
    </row>
    <row r="4444" spans="1:21" x14ac:dyDescent="0.35">
      <c r="A4444">
        <v>14738</v>
      </c>
      <c r="B4444" s="1">
        <v>45288</v>
      </c>
      <c r="C4444" s="2">
        <f>YEAR(Table2[Order Date])</f>
        <v>2023</v>
      </c>
      <c r="D4444" s="2" t="str">
        <f>TEXT(Table2[Order Date],"mmm")</f>
        <v>Dec</v>
      </c>
      <c r="E4444" t="s">
        <v>8384</v>
      </c>
      <c r="F4444" t="s">
        <v>40</v>
      </c>
      <c r="G4444" t="s">
        <v>110</v>
      </c>
      <c r="H4444" t="str">
        <f>VLOOKUP(Table2[[#This Row],[City]], Table46[], 2, FALSE)</f>
        <v>Gujarat</v>
      </c>
      <c r="I4444" t="s">
        <v>24</v>
      </c>
      <c r="J4444" t="s">
        <v>133</v>
      </c>
      <c r="K4444" t="s">
        <v>8385</v>
      </c>
      <c r="L4444" s="2">
        <v>4</v>
      </c>
      <c r="M4444" s="11">
        <v>40699</v>
      </c>
      <c r="N4444" s="6">
        <v>15</v>
      </c>
      <c r="O4444" s="4">
        <f>Table2[[#This Row],[Discount]]/100</f>
        <v>0.15</v>
      </c>
      <c r="P4444" s="4" t="str">
        <f>IF(Table2[[#This Row],[Discount%]]=0,"No Discount",
IF(Table2[[#This Row],[Discount%]]&lt;=0.1,"Medium Discount",
IF(Table2[[#This Row],[Discount%]]&lt;=0.2,"High Discount")))</f>
        <v>High Discount</v>
      </c>
      <c r="Q4444" s="9">
        <f>(Table2[Unit_Price]*Table2[Quantity])*(Table2[Discount]/100)</f>
        <v>24419.399999999998</v>
      </c>
      <c r="R4444" s="10">
        <v>138376.6</v>
      </c>
      <c r="S4444" s="10">
        <v>31390.34</v>
      </c>
      <c r="T4444" s="4">
        <f>Table2[Profit]/Table2[Sales]</f>
        <v>0.22684716924682352</v>
      </c>
      <c r="U4444" t="s">
        <v>33</v>
      </c>
    </row>
    <row r="4445" spans="1:21" x14ac:dyDescent="0.35">
      <c r="A4445">
        <v>14739</v>
      </c>
      <c r="B4445" s="1">
        <v>45539</v>
      </c>
      <c r="C4445" s="2">
        <f>YEAR(Table2[Order Date])</f>
        <v>2024</v>
      </c>
      <c r="D4445" s="2" t="str">
        <f>TEXT(Table2[Order Date],"mmm")</f>
        <v>Sep</v>
      </c>
      <c r="E4445" t="s">
        <v>8386</v>
      </c>
      <c r="F4445" t="s">
        <v>28</v>
      </c>
      <c r="G4445" t="s">
        <v>29</v>
      </c>
      <c r="H4445" t="str">
        <f>VLOOKUP(Table2[[#This Row],[City]], Table46[], 2, FALSE)</f>
        <v>Bihar</v>
      </c>
      <c r="I4445" t="s">
        <v>24</v>
      </c>
      <c r="J4445" t="s">
        <v>36</v>
      </c>
      <c r="K4445" t="s">
        <v>8387</v>
      </c>
      <c r="L4445" s="2">
        <v>1</v>
      </c>
      <c r="M4445" s="11">
        <v>45110</v>
      </c>
      <c r="N4445" s="6">
        <v>15</v>
      </c>
      <c r="O4445" s="4">
        <f>Table2[[#This Row],[Discount]]/100</f>
        <v>0.15</v>
      </c>
      <c r="P4445" s="4" t="str">
        <f>IF(Table2[[#This Row],[Discount%]]=0,"No Discount",
IF(Table2[[#This Row],[Discount%]]&lt;=0.1,"Medium Discount",
IF(Table2[[#This Row],[Discount%]]&lt;=0.2,"High Discount")))</f>
        <v>High Discount</v>
      </c>
      <c r="Q4445" s="9">
        <f>(Table2[Unit_Price]*Table2[Quantity])*(Table2[Discount]/100)</f>
        <v>6766.5</v>
      </c>
      <c r="R4445" s="10">
        <v>38343.5</v>
      </c>
      <c r="S4445" s="10">
        <v>2514.48</v>
      </c>
      <c r="T4445" s="4">
        <f>Table2[Profit]/Table2[Sales]</f>
        <v>6.5577738078161876E-2</v>
      </c>
      <c r="U4445" t="s">
        <v>83</v>
      </c>
    </row>
    <row r="4446" spans="1:21" x14ac:dyDescent="0.35">
      <c r="A4446">
        <v>14740</v>
      </c>
      <c r="B4446" s="1">
        <v>45218</v>
      </c>
      <c r="C4446" s="2">
        <f>YEAR(Table2[Order Date])</f>
        <v>2023</v>
      </c>
      <c r="D4446" s="2" t="str">
        <f>TEXT(Table2[Order Date],"mmm")</f>
        <v>Oct</v>
      </c>
      <c r="E4446" t="s">
        <v>8388</v>
      </c>
      <c r="F4446" t="s">
        <v>28</v>
      </c>
      <c r="G4446" t="s">
        <v>35</v>
      </c>
      <c r="H4446" t="str">
        <f>VLOOKUP(Table2[[#This Row],[City]], Table46[], 2, FALSE)</f>
        <v>West Bengal</v>
      </c>
      <c r="I4446" t="s">
        <v>24</v>
      </c>
      <c r="J4446" t="s">
        <v>59</v>
      </c>
      <c r="K4446" t="s">
        <v>8389</v>
      </c>
      <c r="L4446" s="2">
        <v>2</v>
      </c>
      <c r="M4446" s="11">
        <v>29404</v>
      </c>
      <c r="N4446" s="6">
        <v>5</v>
      </c>
      <c r="O4446" s="4">
        <f>Table2[[#This Row],[Discount]]/100</f>
        <v>0.05</v>
      </c>
      <c r="P4446" s="4" t="str">
        <f>IF(Table2[[#This Row],[Discount%]]=0,"No Discount",
IF(Table2[[#This Row],[Discount%]]&lt;=0.1,"Medium Discount",
IF(Table2[[#This Row],[Discount%]]&lt;=0.2,"High Discount")))</f>
        <v>Medium Discount</v>
      </c>
      <c r="Q4446" s="9">
        <f>(Table2[Unit_Price]*Table2[Quantity])*(Table2[Discount]/100)</f>
        <v>2940.4</v>
      </c>
      <c r="R4446" s="10">
        <v>55867.6</v>
      </c>
      <c r="S4446" s="10">
        <v>3367.51</v>
      </c>
      <c r="T4446" s="4">
        <f>Table2[Profit]/Table2[Sales]</f>
        <v>6.0276618290386559E-2</v>
      </c>
      <c r="U4446" t="s">
        <v>72</v>
      </c>
    </row>
    <row r="4447" spans="1:21" x14ac:dyDescent="0.35">
      <c r="A4447">
        <v>14741</v>
      </c>
      <c r="B4447" s="1">
        <v>45638</v>
      </c>
      <c r="C4447" s="2">
        <f>YEAR(Table2[Order Date])</f>
        <v>2024</v>
      </c>
      <c r="D4447" s="2" t="str">
        <f>TEXT(Table2[Order Date],"mmm")</f>
        <v>Dec</v>
      </c>
      <c r="E4447" t="s">
        <v>8390</v>
      </c>
      <c r="F4447" t="s">
        <v>28</v>
      </c>
      <c r="G4447" t="s">
        <v>29</v>
      </c>
      <c r="H4447" t="str">
        <f>VLOOKUP(Table2[[#This Row],[City]], Table46[], 2, FALSE)</f>
        <v>Bihar</v>
      </c>
      <c r="I4447" t="s">
        <v>96</v>
      </c>
      <c r="J4447" t="s">
        <v>183</v>
      </c>
      <c r="K4447" t="s">
        <v>7522</v>
      </c>
      <c r="L4447" s="2">
        <v>2</v>
      </c>
      <c r="M4447" s="11">
        <v>18813</v>
      </c>
      <c r="N4447" s="6">
        <v>15</v>
      </c>
      <c r="O4447" s="4">
        <f>Table2[[#This Row],[Discount]]/100</f>
        <v>0.15</v>
      </c>
      <c r="P4447" s="4" t="str">
        <f>IF(Table2[[#This Row],[Discount%]]=0,"No Discount",
IF(Table2[[#This Row],[Discount%]]&lt;=0.1,"Medium Discount",
IF(Table2[[#This Row],[Discount%]]&lt;=0.2,"High Discount")))</f>
        <v>High Discount</v>
      </c>
      <c r="Q4447" s="9">
        <f>(Table2[Unit_Price]*Table2[Quantity])*(Table2[Discount]/100)</f>
        <v>5643.9</v>
      </c>
      <c r="R4447" s="10">
        <v>31982.1</v>
      </c>
      <c r="S4447" s="10">
        <v>6700.44</v>
      </c>
      <c r="T4447" s="4">
        <f>Table2[Profit]/Table2[Sales]</f>
        <v>0.20950594238652245</v>
      </c>
      <c r="U4447" t="s">
        <v>38</v>
      </c>
    </row>
    <row r="4448" spans="1:21" x14ac:dyDescent="0.35">
      <c r="A4448">
        <v>14743</v>
      </c>
      <c r="B4448" s="1">
        <v>45602</v>
      </c>
      <c r="C4448" s="2">
        <f>YEAR(Table2[Order Date])</f>
        <v>2024</v>
      </c>
      <c r="D4448" s="2" t="str">
        <f>TEXT(Table2[Order Date],"mmm")</f>
        <v>Nov</v>
      </c>
      <c r="E4448" t="s">
        <v>8391</v>
      </c>
      <c r="F4448" t="s">
        <v>28</v>
      </c>
      <c r="G4448" t="s">
        <v>114</v>
      </c>
      <c r="H4448" t="str">
        <f>VLOOKUP(Table2[[#This Row],[City]], Table46[], 2, FALSE)</f>
        <v>Jharkhand</v>
      </c>
      <c r="I4448" t="s">
        <v>30</v>
      </c>
      <c r="J4448" t="s">
        <v>65</v>
      </c>
      <c r="K4448" t="s">
        <v>8392</v>
      </c>
      <c r="L4448" s="2">
        <v>1</v>
      </c>
      <c r="M4448" s="11">
        <v>78678</v>
      </c>
      <c r="N4448" s="6">
        <v>15</v>
      </c>
      <c r="O4448" s="4">
        <f>Table2[[#This Row],[Discount]]/100</f>
        <v>0.15</v>
      </c>
      <c r="P4448" s="4" t="str">
        <f>IF(Table2[[#This Row],[Discount%]]=0,"No Discount",
IF(Table2[[#This Row],[Discount%]]&lt;=0.1,"Medium Discount",
IF(Table2[[#This Row],[Discount%]]&lt;=0.2,"High Discount")))</f>
        <v>High Discount</v>
      </c>
      <c r="Q4448" s="9">
        <f>(Table2[Unit_Price]*Table2[Quantity])*(Table2[Discount]/100)</f>
        <v>11801.699999999999</v>
      </c>
      <c r="R4448" s="10">
        <v>66876.3</v>
      </c>
      <c r="S4448" s="10">
        <v>9038.3700000000008</v>
      </c>
      <c r="T4448" s="4">
        <f>Table2[Profit]/Table2[Sales]</f>
        <v>0.13515056903566736</v>
      </c>
      <c r="U4448" t="s">
        <v>20</v>
      </c>
    </row>
    <row r="4449" spans="1:21" x14ac:dyDescent="0.35">
      <c r="A4449">
        <v>14744</v>
      </c>
      <c r="B4449" s="1">
        <v>45563</v>
      </c>
      <c r="C4449" s="2">
        <f>YEAR(Table2[Order Date])</f>
        <v>2024</v>
      </c>
      <c r="D4449" s="2" t="str">
        <f>TEXT(Table2[Order Date],"mmm")</f>
        <v>Sep</v>
      </c>
      <c r="E4449" t="s">
        <v>8393</v>
      </c>
      <c r="F4449" t="s">
        <v>40</v>
      </c>
      <c r="G4449" t="s">
        <v>62</v>
      </c>
      <c r="H4449" t="str">
        <f>VLOOKUP(Table2[[#This Row],[City]], Table46[], 2, FALSE)</f>
        <v>Goa</v>
      </c>
      <c r="I4449" t="s">
        <v>96</v>
      </c>
      <c r="J4449" t="s">
        <v>214</v>
      </c>
      <c r="K4449" t="s">
        <v>8394</v>
      </c>
      <c r="L4449" s="2">
        <v>3</v>
      </c>
      <c r="M4449" s="11">
        <v>3640</v>
      </c>
      <c r="N4449" s="6">
        <v>10</v>
      </c>
      <c r="O4449" s="4">
        <f>Table2[[#This Row],[Discount]]/100</f>
        <v>0.1</v>
      </c>
      <c r="P4449" s="4" t="str">
        <f>IF(Table2[[#This Row],[Discount%]]=0,"No Discount",
IF(Table2[[#This Row],[Discount%]]&lt;=0.1,"Medium Discount",
IF(Table2[[#This Row],[Discount%]]&lt;=0.2,"High Discount")))</f>
        <v>Medium Discount</v>
      </c>
      <c r="Q4449" s="9">
        <f>(Table2[Unit_Price]*Table2[Quantity])*(Table2[Discount]/100)</f>
        <v>1092</v>
      </c>
      <c r="R4449" s="10">
        <v>9828</v>
      </c>
      <c r="S4449" s="10">
        <v>879.17</v>
      </c>
      <c r="T4449" s="4">
        <f>Table2[Profit]/Table2[Sales]</f>
        <v>8.945563695563695E-2</v>
      </c>
      <c r="U4449" t="s">
        <v>33</v>
      </c>
    </row>
    <row r="4450" spans="1:21" x14ac:dyDescent="0.35">
      <c r="A4450">
        <v>14745</v>
      </c>
      <c r="B4450" s="1">
        <v>45642</v>
      </c>
      <c r="C4450" s="2">
        <f>YEAR(Table2[Order Date])</f>
        <v>2024</v>
      </c>
      <c r="D4450" s="2" t="str">
        <f>TEXT(Table2[Order Date],"mmm")</f>
        <v>Dec</v>
      </c>
      <c r="E4450" t="s">
        <v>8395</v>
      </c>
      <c r="F4450" t="s">
        <v>22</v>
      </c>
      <c r="G4450" t="s">
        <v>54</v>
      </c>
      <c r="H4450" t="str">
        <f>VLOOKUP(Table2[[#This Row],[City]], Table46[], 2, FALSE)</f>
        <v>Uttar Pradesh</v>
      </c>
      <c r="I4450" t="s">
        <v>46</v>
      </c>
      <c r="J4450" t="s">
        <v>47</v>
      </c>
      <c r="K4450" t="s">
        <v>6535</v>
      </c>
      <c r="L4450" s="2">
        <v>4</v>
      </c>
      <c r="M4450" s="11">
        <v>20937</v>
      </c>
      <c r="N4450" s="6">
        <v>10</v>
      </c>
      <c r="O4450" s="4">
        <f>Table2[[#This Row],[Discount]]/100</f>
        <v>0.1</v>
      </c>
      <c r="P4450" s="4" t="str">
        <f>IF(Table2[[#This Row],[Discount%]]=0,"No Discount",
IF(Table2[[#This Row],[Discount%]]&lt;=0.1,"Medium Discount",
IF(Table2[[#This Row],[Discount%]]&lt;=0.2,"High Discount")))</f>
        <v>Medium Discount</v>
      </c>
      <c r="Q4450" s="9">
        <f>(Table2[Unit_Price]*Table2[Quantity])*(Table2[Discount]/100)</f>
        <v>8374.8000000000011</v>
      </c>
      <c r="R4450" s="10">
        <v>75373.2</v>
      </c>
      <c r="S4450" s="10">
        <v>10914.77</v>
      </c>
      <c r="T4450" s="4">
        <f>Table2[Profit]/Table2[Sales]</f>
        <v>0.14480969363115803</v>
      </c>
      <c r="U4450" t="s">
        <v>72</v>
      </c>
    </row>
    <row r="4451" spans="1:21" x14ac:dyDescent="0.35">
      <c r="A4451">
        <v>14746</v>
      </c>
      <c r="B4451" s="1">
        <v>45314</v>
      </c>
      <c r="C4451" s="2">
        <f>YEAR(Table2[Order Date])</f>
        <v>2024</v>
      </c>
      <c r="D4451" s="2" t="str">
        <f>TEXT(Table2[Order Date],"mmm")</f>
        <v>Jan</v>
      </c>
      <c r="E4451" t="s">
        <v>8396</v>
      </c>
      <c r="F4451" t="s">
        <v>28</v>
      </c>
      <c r="G4451" t="s">
        <v>29</v>
      </c>
      <c r="H4451" t="str">
        <f>VLOOKUP(Table2[[#This Row],[City]], Table46[], 2, FALSE)</f>
        <v>Bihar</v>
      </c>
      <c r="I4451" t="s">
        <v>75</v>
      </c>
      <c r="J4451" t="s">
        <v>76</v>
      </c>
      <c r="K4451" t="s">
        <v>1860</v>
      </c>
      <c r="L4451" s="2">
        <v>5</v>
      </c>
      <c r="M4451" s="11">
        <v>51828</v>
      </c>
      <c r="N4451" s="6">
        <v>20</v>
      </c>
      <c r="O4451" s="4">
        <f>Table2[[#This Row],[Discount]]/100</f>
        <v>0.2</v>
      </c>
      <c r="P4451" s="4" t="str">
        <f>IF(Table2[[#This Row],[Discount%]]=0,"No Discount",
IF(Table2[[#This Row],[Discount%]]&lt;=0.1,"Medium Discount",
IF(Table2[[#This Row],[Discount%]]&lt;=0.2,"High Discount")))</f>
        <v>High Discount</v>
      </c>
      <c r="Q4451" s="9">
        <f>(Table2[Unit_Price]*Table2[Quantity])*(Table2[Discount]/100)</f>
        <v>51828</v>
      </c>
      <c r="R4451" s="10">
        <v>207312</v>
      </c>
      <c r="S4451" s="10">
        <v>22005.439999999999</v>
      </c>
      <c r="T4451" s="4">
        <f>Table2[Profit]/Table2[Sales]</f>
        <v>0.10614648452573898</v>
      </c>
      <c r="U4451" t="s">
        <v>20</v>
      </c>
    </row>
    <row r="4452" spans="1:21" x14ac:dyDescent="0.35">
      <c r="A4452">
        <v>14747</v>
      </c>
      <c r="B4452" s="1">
        <v>45792</v>
      </c>
      <c r="C4452" s="2">
        <f>YEAR(Table2[Order Date])</f>
        <v>2025</v>
      </c>
      <c r="D4452" s="2" t="str">
        <f>TEXT(Table2[Order Date],"mmm")</f>
        <v>May</v>
      </c>
      <c r="E4452" t="s">
        <v>8397</v>
      </c>
      <c r="F4452" t="s">
        <v>40</v>
      </c>
      <c r="G4452" t="s">
        <v>103</v>
      </c>
      <c r="H4452" t="str">
        <f>VLOOKUP(Table2[[#This Row],[City]], Table46[], 2, FALSE)</f>
        <v>Gujarat</v>
      </c>
      <c r="I4452" t="s">
        <v>46</v>
      </c>
      <c r="J4452" t="s">
        <v>209</v>
      </c>
      <c r="K4452" t="s">
        <v>8398</v>
      </c>
      <c r="L4452" s="2">
        <v>1</v>
      </c>
      <c r="M4452" s="11">
        <v>28361</v>
      </c>
      <c r="N4452" s="6">
        <v>15</v>
      </c>
      <c r="O4452" s="4">
        <f>Table2[[#This Row],[Discount]]/100</f>
        <v>0.15</v>
      </c>
      <c r="P4452" s="4" t="str">
        <f>IF(Table2[[#This Row],[Discount%]]=0,"No Discount",
IF(Table2[[#This Row],[Discount%]]&lt;=0.1,"Medium Discount",
IF(Table2[[#This Row],[Discount%]]&lt;=0.2,"High Discount")))</f>
        <v>High Discount</v>
      </c>
      <c r="Q4452" s="9">
        <f>(Table2[Unit_Price]*Table2[Quantity])*(Table2[Discount]/100)</f>
        <v>4254.1499999999996</v>
      </c>
      <c r="R4452" s="10">
        <v>24106.85</v>
      </c>
      <c r="S4452" s="10">
        <v>2014.08</v>
      </c>
      <c r="T4452" s="4">
        <f>Table2[Profit]/Table2[Sales]</f>
        <v>8.3548037176155332E-2</v>
      </c>
      <c r="U4452" t="s">
        <v>72</v>
      </c>
    </row>
    <row r="4453" spans="1:21" x14ac:dyDescent="0.35">
      <c r="A4453">
        <v>14748</v>
      </c>
      <c r="B4453" s="1">
        <v>45318</v>
      </c>
      <c r="C4453" s="2">
        <f>YEAR(Table2[Order Date])</f>
        <v>2024</v>
      </c>
      <c r="D4453" s="2" t="str">
        <f>TEXT(Table2[Order Date],"mmm")</f>
        <v>Jan</v>
      </c>
      <c r="E4453" t="s">
        <v>8399</v>
      </c>
      <c r="F4453" t="s">
        <v>40</v>
      </c>
      <c r="G4453" t="s">
        <v>50</v>
      </c>
      <c r="H4453" t="str">
        <f>VLOOKUP(Table2[[#This Row],[City]], Table46[], 2, FALSE)</f>
        <v>Maharashtra</v>
      </c>
      <c r="I4453" t="s">
        <v>86</v>
      </c>
      <c r="J4453" t="s">
        <v>90</v>
      </c>
      <c r="K4453" t="s">
        <v>8400</v>
      </c>
      <c r="L4453" s="2">
        <v>1</v>
      </c>
      <c r="M4453" s="11">
        <v>60202</v>
      </c>
      <c r="N4453" s="6">
        <v>10</v>
      </c>
      <c r="O4453" s="4">
        <f>Table2[[#This Row],[Discount]]/100</f>
        <v>0.1</v>
      </c>
      <c r="P4453" s="4" t="str">
        <f>IF(Table2[[#This Row],[Discount%]]=0,"No Discount",
IF(Table2[[#This Row],[Discount%]]&lt;=0.1,"Medium Discount",
IF(Table2[[#This Row],[Discount%]]&lt;=0.2,"High Discount")))</f>
        <v>Medium Discount</v>
      </c>
      <c r="Q4453" s="9">
        <f>(Table2[Unit_Price]*Table2[Quantity])*(Table2[Discount]/100)</f>
        <v>6020.2000000000007</v>
      </c>
      <c r="R4453" s="10">
        <v>54181.8</v>
      </c>
      <c r="S4453" s="10">
        <v>3855.06</v>
      </c>
      <c r="T4453" s="4">
        <f>Table2[Profit]/Table2[Sales]</f>
        <v>7.1150460117604064E-2</v>
      </c>
      <c r="U4453" t="s">
        <v>20</v>
      </c>
    </row>
    <row r="4454" spans="1:21" x14ac:dyDescent="0.35">
      <c r="A4454">
        <v>14749</v>
      </c>
      <c r="B4454" s="1">
        <v>45744</v>
      </c>
      <c r="C4454" s="2">
        <f>YEAR(Table2[Order Date])</f>
        <v>2025</v>
      </c>
      <c r="D4454" s="2" t="str">
        <f>TEXT(Table2[Order Date],"mmm")</f>
        <v>Mar</v>
      </c>
      <c r="E4454" t="s">
        <v>8401</v>
      </c>
      <c r="F4454" t="s">
        <v>28</v>
      </c>
      <c r="G4454" t="s">
        <v>35</v>
      </c>
      <c r="H4454" t="str">
        <f>VLOOKUP(Table2[[#This Row],[City]], Table46[], 2, FALSE)</f>
        <v>West Bengal</v>
      </c>
      <c r="I4454" t="s">
        <v>86</v>
      </c>
      <c r="J4454" t="s">
        <v>87</v>
      </c>
      <c r="K4454" t="s">
        <v>3302</v>
      </c>
      <c r="L4454" s="2">
        <v>1</v>
      </c>
      <c r="M4454" s="11">
        <v>4656</v>
      </c>
      <c r="N4454" s="6">
        <v>0</v>
      </c>
      <c r="O4454" s="4">
        <f>Table2[[#This Row],[Discount]]/100</f>
        <v>0</v>
      </c>
      <c r="P4454" s="4" t="str">
        <f>IF(Table2[[#This Row],[Discount%]]=0,"No Discount",
IF(Table2[[#This Row],[Discount%]]&lt;=0.1,"Medium Discount",
IF(Table2[[#This Row],[Discount%]]&lt;=0.2,"High Discount")))</f>
        <v>No Discount</v>
      </c>
      <c r="Q4454" s="9">
        <f>(Table2[Unit_Price]*Table2[Quantity])*(Table2[Discount]/100)</f>
        <v>0</v>
      </c>
      <c r="R4454" s="10">
        <v>4656</v>
      </c>
      <c r="S4454" s="10">
        <v>591.75</v>
      </c>
      <c r="T4454" s="4">
        <f>Table2[Profit]/Table2[Sales]</f>
        <v>0.12709407216494845</v>
      </c>
      <c r="U4454" t="s">
        <v>33</v>
      </c>
    </row>
    <row r="4455" spans="1:21" x14ac:dyDescent="0.35">
      <c r="A4455">
        <v>14750</v>
      </c>
      <c r="B4455" s="1">
        <v>45297</v>
      </c>
      <c r="C4455" s="2">
        <f>YEAR(Table2[Order Date])</f>
        <v>2024</v>
      </c>
      <c r="D4455" s="2" t="str">
        <f>TEXT(Table2[Order Date],"mmm")</f>
        <v>Jan</v>
      </c>
      <c r="E4455" t="s">
        <v>8402</v>
      </c>
      <c r="F4455" t="s">
        <v>28</v>
      </c>
      <c r="G4455" t="s">
        <v>35</v>
      </c>
      <c r="H4455" t="str">
        <f>VLOOKUP(Table2[[#This Row],[City]], Table46[], 2, FALSE)</f>
        <v>West Bengal</v>
      </c>
      <c r="I4455" t="s">
        <v>17</v>
      </c>
      <c r="J4455" t="s">
        <v>291</v>
      </c>
      <c r="K4455" t="s">
        <v>8403</v>
      </c>
      <c r="L4455" s="2">
        <v>5</v>
      </c>
      <c r="M4455" s="11">
        <v>69474</v>
      </c>
      <c r="N4455" s="6">
        <v>15</v>
      </c>
      <c r="O4455" s="4">
        <f>Table2[[#This Row],[Discount]]/100</f>
        <v>0.15</v>
      </c>
      <c r="P4455" s="4" t="str">
        <f>IF(Table2[[#This Row],[Discount%]]=0,"No Discount",
IF(Table2[[#This Row],[Discount%]]&lt;=0.1,"Medium Discount",
IF(Table2[[#This Row],[Discount%]]&lt;=0.2,"High Discount")))</f>
        <v>High Discount</v>
      </c>
      <c r="Q4455" s="9">
        <f>(Table2[Unit_Price]*Table2[Quantity])*(Table2[Discount]/100)</f>
        <v>52105.5</v>
      </c>
      <c r="R4455" s="10">
        <v>295264.5</v>
      </c>
      <c r="S4455" s="10">
        <v>33425.129999999997</v>
      </c>
      <c r="T4455" s="4">
        <f>Table2[Profit]/Table2[Sales]</f>
        <v>0.11320402554319939</v>
      </c>
      <c r="U4455" t="s">
        <v>33</v>
      </c>
    </row>
    <row r="4456" spans="1:21" x14ac:dyDescent="0.35">
      <c r="A4456">
        <v>14751</v>
      </c>
      <c r="B4456" s="1">
        <v>45296</v>
      </c>
      <c r="C4456" s="2">
        <f>YEAR(Table2[Order Date])</f>
        <v>2024</v>
      </c>
      <c r="D4456" s="2" t="str">
        <f>TEXT(Table2[Order Date],"mmm")</f>
        <v>Jan</v>
      </c>
      <c r="E4456" t="s">
        <v>8404</v>
      </c>
      <c r="F4456" t="s">
        <v>15</v>
      </c>
      <c r="G4456" t="s">
        <v>174</v>
      </c>
      <c r="H4456" t="str">
        <f>VLOOKUP(Table2[[#This Row],[City]], Table46[], 2, FALSE)</f>
        <v>Tamil Nadu</v>
      </c>
      <c r="I4456" t="s">
        <v>46</v>
      </c>
      <c r="J4456" t="s">
        <v>47</v>
      </c>
      <c r="K4456" t="s">
        <v>8405</v>
      </c>
      <c r="L4456" s="2">
        <v>1</v>
      </c>
      <c r="M4456" s="11">
        <v>49401</v>
      </c>
      <c r="N4456" s="6">
        <v>15</v>
      </c>
      <c r="O4456" s="4">
        <f>Table2[[#This Row],[Discount]]/100</f>
        <v>0.15</v>
      </c>
      <c r="P4456" s="4" t="str">
        <f>IF(Table2[[#This Row],[Discount%]]=0,"No Discount",
IF(Table2[[#This Row],[Discount%]]&lt;=0.1,"Medium Discount",
IF(Table2[[#This Row],[Discount%]]&lt;=0.2,"High Discount")))</f>
        <v>High Discount</v>
      </c>
      <c r="Q4456" s="9">
        <f>(Table2[Unit_Price]*Table2[Quantity])*(Table2[Discount]/100)</f>
        <v>7410.15</v>
      </c>
      <c r="R4456" s="10">
        <v>41990.85</v>
      </c>
      <c r="S4456" s="10">
        <v>3247.74</v>
      </c>
      <c r="T4456" s="4">
        <f>Table2[Profit]/Table2[Sales]</f>
        <v>7.7343992798431085E-2</v>
      </c>
      <c r="U4456" t="s">
        <v>38</v>
      </c>
    </row>
    <row r="4457" spans="1:21" x14ac:dyDescent="0.35">
      <c r="A4457">
        <v>14752</v>
      </c>
      <c r="B4457" s="1">
        <v>45541</v>
      </c>
      <c r="C4457" s="2">
        <f>YEAR(Table2[Order Date])</f>
        <v>2024</v>
      </c>
      <c r="D4457" s="2" t="str">
        <f>TEXT(Table2[Order Date],"mmm")</f>
        <v>Sep</v>
      </c>
      <c r="E4457" t="s">
        <v>8406</v>
      </c>
      <c r="F4457" t="s">
        <v>40</v>
      </c>
      <c r="G4457" t="s">
        <v>110</v>
      </c>
      <c r="H4457" t="str">
        <f>VLOOKUP(Table2[[#This Row],[City]], Table46[], 2, FALSE)</f>
        <v>Gujarat</v>
      </c>
      <c r="I4457" t="s">
        <v>30</v>
      </c>
      <c r="J4457" t="s">
        <v>65</v>
      </c>
      <c r="K4457" t="s">
        <v>8407</v>
      </c>
      <c r="L4457" s="2">
        <v>5</v>
      </c>
      <c r="M4457" s="11">
        <v>75556</v>
      </c>
      <c r="N4457" s="6">
        <v>15</v>
      </c>
      <c r="O4457" s="4">
        <f>Table2[[#This Row],[Discount]]/100</f>
        <v>0.15</v>
      </c>
      <c r="P4457" s="4" t="str">
        <f>IF(Table2[[#This Row],[Discount%]]=0,"No Discount",
IF(Table2[[#This Row],[Discount%]]&lt;=0.1,"Medium Discount",
IF(Table2[[#This Row],[Discount%]]&lt;=0.2,"High Discount")))</f>
        <v>High Discount</v>
      </c>
      <c r="Q4457" s="9">
        <f>(Table2[Unit_Price]*Table2[Quantity])*(Table2[Discount]/100)</f>
        <v>56667</v>
      </c>
      <c r="R4457" s="10">
        <v>321113</v>
      </c>
      <c r="S4457" s="10">
        <v>46952.81</v>
      </c>
      <c r="T4457" s="4">
        <f>Table2[Profit]/Table2[Sales]</f>
        <v>0.14621896341786225</v>
      </c>
      <c r="U4457" t="s">
        <v>20</v>
      </c>
    </row>
    <row r="4458" spans="1:21" x14ac:dyDescent="0.35">
      <c r="A4458">
        <v>14753</v>
      </c>
      <c r="B4458" s="1">
        <v>45328</v>
      </c>
      <c r="C4458" s="2">
        <f>YEAR(Table2[Order Date])</f>
        <v>2024</v>
      </c>
      <c r="D4458" s="2" t="str">
        <f>TEXT(Table2[Order Date],"mmm")</f>
        <v>Feb</v>
      </c>
      <c r="E4458" t="s">
        <v>8408</v>
      </c>
      <c r="F4458" t="s">
        <v>22</v>
      </c>
      <c r="G4458" t="s">
        <v>74</v>
      </c>
      <c r="H4458" t="str">
        <f>VLOOKUP(Table2[[#This Row],[City]], Table46[], 2, FALSE)</f>
        <v>Chandigarh</v>
      </c>
      <c r="I4458" t="s">
        <v>86</v>
      </c>
      <c r="J4458" t="s">
        <v>171</v>
      </c>
      <c r="K4458" t="s">
        <v>6590</v>
      </c>
      <c r="L4458" s="2">
        <v>5</v>
      </c>
      <c r="M4458" s="11">
        <v>46423</v>
      </c>
      <c r="N4458" s="6">
        <v>10</v>
      </c>
      <c r="O4458" s="4">
        <f>Table2[[#This Row],[Discount]]/100</f>
        <v>0.1</v>
      </c>
      <c r="P4458" s="4" t="str">
        <f>IF(Table2[[#This Row],[Discount%]]=0,"No Discount",
IF(Table2[[#This Row],[Discount%]]&lt;=0.1,"Medium Discount",
IF(Table2[[#This Row],[Discount%]]&lt;=0.2,"High Discount")))</f>
        <v>Medium Discount</v>
      </c>
      <c r="Q4458" s="9">
        <f>(Table2[Unit_Price]*Table2[Quantity])*(Table2[Discount]/100)</f>
        <v>23211.5</v>
      </c>
      <c r="R4458" s="10">
        <v>208903.5</v>
      </c>
      <c r="S4458" s="10">
        <v>22297.59</v>
      </c>
      <c r="T4458" s="4">
        <f>Table2[Profit]/Table2[Sales]</f>
        <v>0.10673631605023372</v>
      </c>
      <c r="U4458" t="s">
        <v>72</v>
      </c>
    </row>
    <row r="4459" spans="1:21" x14ac:dyDescent="0.35">
      <c r="A4459">
        <v>14754</v>
      </c>
      <c r="B4459" s="1">
        <v>45303</v>
      </c>
      <c r="C4459" s="2">
        <f>YEAR(Table2[Order Date])</f>
        <v>2024</v>
      </c>
      <c r="D4459" s="2" t="str">
        <f>TEXT(Table2[Order Date],"mmm")</f>
        <v>Jan</v>
      </c>
      <c r="E4459" t="s">
        <v>8409</v>
      </c>
      <c r="F4459" t="s">
        <v>28</v>
      </c>
      <c r="G4459" t="s">
        <v>29</v>
      </c>
      <c r="H4459" t="str">
        <f>VLOOKUP(Table2[[#This Row],[City]], Table46[], 2, FALSE)</f>
        <v>Bihar</v>
      </c>
      <c r="I4459" t="s">
        <v>96</v>
      </c>
      <c r="J4459" t="s">
        <v>214</v>
      </c>
      <c r="K4459" t="s">
        <v>341</v>
      </c>
      <c r="L4459" s="2">
        <v>2</v>
      </c>
      <c r="M4459" s="11">
        <v>73497</v>
      </c>
      <c r="N4459" s="6">
        <v>5</v>
      </c>
      <c r="O4459" s="4">
        <f>Table2[[#This Row],[Discount]]/100</f>
        <v>0.05</v>
      </c>
      <c r="P4459" s="4" t="str">
        <f>IF(Table2[[#This Row],[Discount%]]=0,"No Discount",
IF(Table2[[#This Row],[Discount%]]&lt;=0.1,"Medium Discount",
IF(Table2[[#This Row],[Discount%]]&lt;=0.2,"High Discount")))</f>
        <v>Medium Discount</v>
      </c>
      <c r="Q4459" s="9">
        <f>(Table2[Unit_Price]*Table2[Quantity])*(Table2[Discount]/100)</f>
        <v>7349.7000000000007</v>
      </c>
      <c r="R4459" s="10">
        <v>139644.29999999999</v>
      </c>
      <c r="S4459" s="10">
        <v>17243.39</v>
      </c>
      <c r="T4459" s="4">
        <f>Table2[Profit]/Table2[Sales]</f>
        <v>0.12348080086333635</v>
      </c>
      <c r="U4459" t="s">
        <v>38</v>
      </c>
    </row>
    <row r="4460" spans="1:21" x14ac:dyDescent="0.35">
      <c r="A4460">
        <v>14755</v>
      </c>
      <c r="B4460" s="1">
        <v>45358</v>
      </c>
      <c r="C4460" s="2">
        <f>YEAR(Table2[Order Date])</f>
        <v>2024</v>
      </c>
      <c r="D4460" s="2" t="str">
        <f>TEXT(Table2[Order Date],"mmm")</f>
        <v>Mar</v>
      </c>
      <c r="E4460" t="s">
        <v>8410</v>
      </c>
      <c r="F4460" t="s">
        <v>40</v>
      </c>
      <c r="G4460" t="s">
        <v>110</v>
      </c>
      <c r="H4460" t="str">
        <f>VLOOKUP(Table2[[#This Row],[City]], Table46[], 2, FALSE)</f>
        <v>Gujarat</v>
      </c>
      <c r="I4460" t="s">
        <v>30</v>
      </c>
      <c r="J4460" t="s">
        <v>31</v>
      </c>
      <c r="K4460" t="s">
        <v>8411</v>
      </c>
      <c r="L4460" s="2">
        <v>2</v>
      </c>
      <c r="M4460" s="11">
        <v>54884</v>
      </c>
      <c r="N4460" s="6">
        <v>10</v>
      </c>
      <c r="O4460" s="4">
        <f>Table2[[#This Row],[Discount]]/100</f>
        <v>0.1</v>
      </c>
      <c r="P4460" s="4" t="str">
        <f>IF(Table2[[#This Row],[Discount%]]=0,"No Discount",
IF(Table2[[#This Row],[Discount%]]&lt;=0.1,"Medium Discount",
IF(Table2[[#This Row],[Discount%]]&lt;=0.2,"High Discount")))</f>
        <v>Medium Discount</v>
      </c>
      <c r="Q4460" s="9">
        <f>(Table2[Unit_Price]*Table2[Quantity])*(Table2[Discount]/100)</f>
        <v>10976.800000000001</v>
      </c>
      <c r="R4460" s="10">
        <v>98791.2</v>
      </c>
      <c r="S4460" s="10">
        <v>13148.08</v>
      </c>
      <c r="T4460" s="4">
        <f>Table2[Profit]/Table2[Sales]</f>
        <v>0.13308958692677081</v>
      </c>
      <c r="U4460" t="s">
        <v>83</v>
      </c>
    </row>
    <row r="4461" spans="1:21" x14ac:dyDescent="0.35">
      <c r="A4461">
        <v>14756</v>
      </c>
      <c r="B4461" s="1">
        <v>45376</v>
      </c>
      <c r="C4461" s="2">
        <f>YEAR(Table2[Order Date])</f>
        <v>2024</v>
      </c>
      <c r="D4461" s="2" t="str">
        <f>TEXT(Table2[Order Date],"mmm")</f>
        <v>Mar</v>
      </c>
      <c r="E4461" t="s">
        <v>8412</v>
      </c>
      <c r="F4461" t="s">
        <v>22</v>
      </c>
      <c r="G4461" t="s">
        <v>54</v>
      </c>
      <c r="H4461" t="str">
        <f>VLOOKUP(Table2[[#This Row],[City]], Table46[], 2, FALSE)</f>
        <v>Uttar Pradesh</v>
      </c>
      <c r="I4461" t="s">
        <v>24</v>
      </c>
      <c r="J4461" t="s">
        <v>107</v>
      </c>
      <c r="K4461" t="s">
        <v>6370</v>
      </c>
      <c r="L4461" s="2">
        <v>2</v>
      </c>
      <c r="M4461" s="11">
        <v>9170</v>
      </c>
      <c r="N4461" s="6">
        <v>15</v>
      </c>
      <c r="O4461" s="4">
        <f>Table2[[#This Row],[Discount]]/100</f>
        <v>0.15</v>
      </c>
      <c r="P4461" s="4" t="str">
        <f>IF(Table2[[#This Row],[Discount%]]=0,"No Discount",
IF(Table2[[#This Row],[Discount%]]&lt;=0.1,"Medium Discount",
IF(Table2[[#This Row],[Discount%]]&lt;=0.2,"High Discount")))</f>
        <v>High Discount</v>
      </c>
      <c r="Q4461" s="9">
        <f>(Table2[Unit_Price]*Table2[Quantity])*(Table2[Discount]/100)</f>
        <v>2751</v>
      </c>
      <c r="R4461" s="10">
        <v>15589</v>
      </c>
      <c r="S4461" s="10">
        <v>3591.92</v>
      </c>
      <c r="T4461" s="4">
        <f>Table2[Profit]/Table2[Sales]</f>
        <v>0.23041375328757457</v>
      </c>
      <c r="U4461" t="s">
        <v>38</v>
      </c>
    </row>
    <row r="4462" spans="1:21" x14ac:dyDescent="0.35">
      <c r="A4462">
        <v>14758</v>
      </c>
      <c r="B4462" s="1">
        <v>45265</v>
      </c>
      <c r="C4462" s="2">
        <f>YEAR(Table2[Order Date])</f>
        <v>2023</v>
      </c>
      <c r="D4462" s="2" t="str">
        <f>TEXT(Table2[Order Date],"mmm")</f>
        <v>Dec</v>
      </c>
      <c r="E4462" t="s">
        <v>8414</v>
      </c>
      <c r="F4462" t="s">
        <v>15</v>
      </c>
      <c r="G4462" t="s">
        <v>68</v>
      </c>
      <c r="H4462" t="str">
        <f>VLOOKUP(Table2[[#This Row],[City]], Table46[], 2, FALSE)</f>
        <v>Telangana</v>
      </c>
      <c r="I4462" t="s">
        <v>17</v>
      </c>
      <c r="J4462" t="s">
        <v>18</v>
      </c>
      <c r="K4462" t="s">
        <v>8415</v>
      </c>
      <c r="L4462" s="2">
        <v>4</v>
      </c>
      <c r="M4462" s="11">
        <v>20105</v>
      </c>
      <c r="N4462" s="6">
        <v>20</v>
      </c>
      <c r="O4462" s="4">
        <f>Table2[[#This Row],[Discount]]/100</f>
        <v>0.2</v>
      </c>
      <c r="P4462" s="4" t="str">
        <f>IF(Table2[[#This Row],[Discount%]]=0,"No Discount",
IF(Table2[[#This Row],[Discount%]]&lt;=0.1,"Medium Discount",
IF(Table2[[#This Row],[Discount%]]&lt;=0.2,"High Discount")))</f>
        <v>High Discount</v>
      </c>
      <c r="Q4462" s="9">
        <f>(Table2[Unit_Price]*Table2[Quantity])*(Table2[Discount]/100)</f>
        <v>16084</v>
      </c>
      <c r="R4462" s="10">
        <v>64336</v>
      </c>
      <c r="S4462" s="10">
        <v>10537.79</v>
      </c>
      <c r="T4462" s="4">
        <f>Table2[Profit]/Table2[Sales]</f>
        <v>0.16379305521014675</v>
      </c>
      <c r="U4462" t="s">
        <v>20</v>
      </c>
    </row>
    <row r="4463" spans="1:21" x14ac:dyDescent="0.35">
      <c r="A4463">
        <v>14759</v>
      </c>
      <c r="B4463" s="1">
        <v>45425</v>
      </c>
      <c r="C4463" s="2">
        <f>YEAR(Table2[Order Date])</f>
        <v>2024</v>
      </c>
      <c r="D4463" s="2" t="str">
        <f>TEXT(Table2[Order Date],"mmm")</f>
        <v>May</v>
      </c>
      <c r="E4463" t="s">
        <v>8416</v>
      </c>
      <c r="F4463" t="s">
        <v>15</v>
      </c>
      <c r="G4463" t="s">
        <v>174</v>
      </c>
      <c r="H4463" t="str">
        <f>VLOOKUP(Table2[[#This Row],[City]], Table46[], 2, FALSE)</f>
        <v>Tamil Nadu</v>
      </c>
      <c r="I4463" t="s">
        <v>46</v>
      </c>
      <c r="J4463" t="s">
        <v>201</v>
      </c>
      <c r="K4463" t="s">
        <v>8417</v>
      </c>
      <c r="L4463" s="2">
        <v>1</v>
      </c>
      <c r="M4463" s="11">
        <v>79347</v>
      </c>
      <c r="N4463" s="6">
        <v>20</v>
      </c>
      <c r="O4463" s="4">
        <f>Table2[[#This Row],[Discount]]/100</f>
        <v>0.2</v>
      </c>
      <c r="P4463" s="4" t="str">
        <f>IF(Table2[[#This Row],[Discount%]]=0,"No Discount",
IF(Table2[[#This Row],[Discount%]]&lt;=0.1,"Medium Discount",
IF(Table2[[#This Row],[Discount%]]&lt;=0.2,"High Discount")))</f>
        <v>High Discount</v>
      </c>
      <c r="Q4463" s="9">
        <f>(Table2[Unit_Price]*Table2[Quantity])*(Table2[Discount]/100)</f>
        <v>15869.400000000001</v>
      </c>
      <c r="R4463" s="10">
        <v>63477.599999999999</v>
      </c>
      <c r="S4463" s="10">
        <v>11795.42</v>
      </c>
      <c r="T4463" s="4">
        <f>Table2[Profit]/Table2[Sales]</f>
        <v>0.18582019484038464</v>
      </c>
      <c r="U4463" t="s">
        <v>20</v>
      </c>
    </row>
    <row r="4464" spans="1:21" x14ac:dyDescent="0.35">
      <c r="A4464">
        <v>14760</v>
      </c>
      <c r="B4464" s="1">
        <v>45356</v>
      </c>
      <c r="C4464" s="2">
        <f>YEAR(Table2[Order Date])</f>
        <v>2024</v>
      </c>
      <c r="D4464" s="2" t="str">
        <f>TEXT(Table2[Order Date],"mmm")</f>
        <v>Mar</v>
      </c>
      <c r="E4464" t="s">
        <v>8418</v>
      </c>
      <c r="F4464" t="s">
        <v>40</v>
      </c>
      <c r="G4464" t="s">
        <v>62</v>
      </c>
      <c r="H4464" t="str">
        <f>VLOOKUP(Table2[[#This Row],[City]], Table46[], 2, FALSE)</f>
        <v>Goa</v>
      </c>
      <c r="I4464" t="s">
        <v>129</v>
      </c>
      <c r="J4464" t="s">
        <v>159</v>
      </c>
      <c r="K4464" t="s">
        <v>724</v>
      </c>
      <c r="L4464" s="2">
        <v>4</v>
      </c>
      <c r="M4464" s="11">
        <v>35782</v>
      </c>
      <c r="N4464" s="6">
        <v>15</v>
      </c>
      <c r="O4464" s="4">
        <f>Table2[[#This Row],[Discount]]/100</f>
        <v>0.15</v>
      </c>
      <c r="P4464" s="4" t="str">
        <f>IF(Table2[[#This Row],[Discount%]]=0,"No Discount",
IF(Table2[[#This Row],[Discount%]]&lt;=0.1,"Medium Discount",
IF(Table2[[#This Row],[Discount%]]&lt;=0.2,"High Discount")))</f>
        <v>High Discount</v>
      </c>
      <c r="Q4464" s="9">
        <f>(Table2[Unit_Price]*Table2[Quantity])*(Table2[Discount]/100)</f>
        <v>21469.200000000001</v>
      </c>
      <c r="R4464" s="10">
        <v>121658.8</v>
      </c>
      <c r="S4464" s="10">
        <v>18258.37</v>
      </c>
      <c r="T4464" s="4">
        <f>Table2[Profit]/Table2[Sales]</f>
        <v>0.15007849822618666</v>
      </c>
      <c r="U4464" t="s">
        <v>20</v>
      </c>
    </row>
    <row r="4465" spans="1:21" x14ac:dyDescent="0.35">
      <c r="A4465">
        <v>14761</v>
      </c>
      <c r="B4465" s="1">
        <v>45923</v>
      </c>
      <c r="C4465" s="2">
        <f>YEAR(Table2[Order Date])</f>
        <v>2025</v>
      </c>
      <c r="D4465" s="2" t="str">
        <f>TEXT(Table2[Order Date],"mmm")</f>
        <v>Sep</v>
      </c>
      <c r="E4465" t="s">
        <v>8419</v>
      </c>
      <c r="F4465" t="s">
        <v>40</v>
      </c>
      <c r="G4465" t="s">
        <v>41</v>
      </c>
      <c r="H4465" t="str">
        <f>VLOOKUP(Table2[[#This Row],[City]], Table46[], 2, FALSE)</f>
        <v>Maharashtra</v>
      </c>
      <c r="I4465" t="s">
        <v>129</v>
      </c>
      <c r="J4465" t="s">
        <v>159</v>
      </c>
      <c r="K4465" t="s">
        <v>4512</v>
      </c>
      <c r="L4465" s="2">
        <v>4</v>
      </c>
      <c r="M4465" s="11">
        <v>21034</v>
      </c>
      <c r="N4465" s="6">
        <v>20</v>
      </c>
      <c r="O4465" s="4">
        <f>Table2[[#This Row],[Discount]]/100</f>
        <v>0.2</v>
      </c>
      <c r="P4465" s="4" t="str">
        <f>IF(Table2[[#This Row],[Discount%]]=0,"No Discount",
IF(Table2[[#This Row],[Discount%]]&lt;=0.1,"Medium Discount",
IF(Table2[[#This Row],[Discount%]]&lt;=0.2,"High Discount")))</f>
        <v>High Discount</v>
      </c>
      <c r="Q4465" s="9">
        <f>(Table2[Unit_Price]*Table2[Quantity])*(Table2[Discount]/100)</f>
        <v>16827.2</v>
      </c>
      <c r="R4465" s="10">
        <v>67308.800000000003</v>
      </c>
      <c r="S4465" s="10">
        <v>14463.56</v>
      </c>
      <c r="T4465" s="4">
        <f>Table2[Profit]/Table2[Sales]</f>
        <v>0.21488364077208327</v>
      </c>
      <c r="U4465" t="s">
        <v>83</v>
      </c>
    </row>
    <row r="4466" spans="1:21" x14ac:dyDescent="0.35">
      <c r="A4466">
        <v>14762</v>
      </c>
      <c r="B4466" s="1">
        <v>45526</v>
      </c>
      <c r="C4466" s="2">
        <f>YEAR(Table2[Order Date])</f>
        <v>2024</v>
      </c>
      <c r="D4466" s="2" t="str">
        <f>TEXT(Table2[Order Date],"mmm")</f>
        <v>Aug</v>
      </c>
      <c r="E4466" t="s">
        <v>8420</v>
      </c>
      <c r="F4466" t="s">
        <v>22</v>
      </c>
      <c r="G4466" t="s">
        <v>74</v>
      </c>
      <c r="H4466" t="str">
        <f>VLOOKUP(Table2[[#This Row],[City]], Table46[], 2, FALSE)</f>
        <v>Chandigarh</v>
      </c>
      <c r="I4466" t="s">
        <v>24</v>
      </c>
      <c r="J4466" t="s">
        <v>59</v>
      </c>
      <c r="K4466" t="s">
        <v>8421</v>
      </c>
      <c r="L4466" s="2">
        <v>4</v>
      </c>
      <c r="M4466" s="11">
        <v>73446</v>
      </c>
      <c r="N4466" s="6">
        <v>15</v>
      </c>
      <c r="O4466" s="4">
        <f>Table2[[#This Row],[Discount]]/100</f>
        <v>0.15</v>
      </c>
      <c r="P4466" s="4" t="str">
        <f>IF(Table2[[#This Row],[Discount%]]=0,"No Discount",
IF(Table2[[#This Row],[Discount%]]&lt;=0.1,"Medium Discount",
IF(Table2[[#This Row],[Discount%]]&lt;=0.2,"High Discount")))</f>
        <v>High Discount</v>
      </c>
      <c r="Q4466" s="9">
        <f>(Table2[Unit_Price]*Table2[Quantity])*(Table2[Discount]/100)</f>
        <v>44067.6</v>
      </c>
      <c r="R4466" s="10">
        <v>249716.4</v>
      </c>
      <c r="S4466" s="10">
        <v>53198.93</v>
      </c>
      <c r="T4466" s="4">
        <f>Table2[Profit]/Table2[Sales]</f>
        <v>0.213037389614779</v>
      </c>
      <c r="U4466" t="s">
        <v>72</v>
      </c>
    </row>
    <row r="4467" spans="1:21" x14ac:dyDescent="0.35">
      <c r="A4467">
        <v>14763</v>
      </c>
      <c r="B4467" s="1">
        <v>45458</v>
      </c>
      <c r="C4467" s="2">
        <f>YEAR(Table2[Order Date])</f>
        <v>2024</v>
      </c>
      <c r="D4467" s="2" t="str">
        <f>TEXT(Table2[Order Date],"mmm")</f>
        <v>Jun</v>
      </c>
      <c r="E4467" t="s">
        <v>8422</v>
      </c>
      <c r="F4467" t="s">
        <v>15</v>
      </c>
      <c r="G4467" t="s">
        <v>16</v>
      </c>
      <c r="H4467" t="str">
        <f>VLOOKUP(Table2[[#This Row],[City]], Table46[], 2, FALSE)</f>
        <v>Karnataka</v>
      </c>
      <c r="I4467" t="s">
        <v>42</v>
      </c>
      <c r="J4467" t="s">
        <v>51</v>
      </c>
      <c r="K4467" t="s">
        <v>8423</v>
      </c>
      <c r="L4467" s="2">
        <v>5</v>
      </c>
      <c r="M4467" s="11">
        <v>70613</v>
      </c>
      <c r="N4467" s="6">
        <v>15</v>
      </c>
      <c r="O4467" s="4">
        <f>Table2[[#This Row],[Discount]]/100</f>
        <v>0.15</v>
      </c>
      <c r="P4467" s="4" t="str">
        <f>IF(Table2[[#This Row],[Discount%]]=0,"No Discount",
IF(Table2[[#This Row],[Discount%]]&lt;=0.1,"Medium Discount",
IF(Table2[[#This Row],[Discount%]]&lt;=0.2,"High Discount")))</f>
        <v>High Discount</v>
      </c>
      <c r="Q4467" s="9">
        <f>(Table2[Unit_Price]*Table2[Quantity])*(Table2[Discount]/100)</f>
        <v>52959.75</v>
      </c>
      <c r="R4467" s="10">
        <v>300105.25</v>
      </c>
      <c r="S4467" s="10">
        <v>63166.95</v>
      </c>
      <c r="T4467" s="4">
        <f>Table2[Profit]/Table2[Sales]</f>
        <v>0.21048265566830301</v>
      </c>
      <c r="U4467" t="s">
        <v>72</v>
      </c>
    </row>
    <row r="4468" spans="1:21" x14ac:dyDescent="0.35">
      <c r="A4468">
        <v>14764</v>
      </c>
      <c r="B4468" s="1">
        <v>45677</v>
      </c>
      <c r="C4468" s="2">
        <f>YEAR(Table2[Order Date])</f>
        <v>2025</v>
      </c>
      <c r="D4468" s="2" t="str">
        <f>TEXT(Table2[Order Date],"mmm")</f>
        <v>Jan</v>
      </c>
      <c r="E4468" t="s">
        <v>8424</v>
      </c>
      <c r="F4468" t="s">
        <v>40</v>
      </c>
      <c r="G4468" t="s">
        <v>103</v>
      </c>
      <c r="H4468" t="str">
        <f>VLOOKUP(Table2[[#This Row],[City]], Table46[], 2, FALSE)</f>
        <v>Gujarat</v>
      </c>
      <c r="I4468" t="s">
        <v>129</v>
      </c>
      <c r="J4468" t="s">
        <v>130</v>
      </c>
      <c r="K4468" t="s">
        <v>8425</v>
      </c>
      <c r="L4468" s="2">
        <v>3</v>
      </c>
      <c r="M4468" s="11">
        <v>40135</v>
      </c>
      <c r="N4468" s="6">
        <v>10</v>
      </c>
      <c r="O4468" s="4">
        <f>Table2[[#This Row],[Discount]]/100</f>
        <v>0.1</v>
      </c>
      <c r="P4468" s="4" t="str">
        <f>IF(Table2[[#This Row],[Discount%]]=0,"No Discount",
IF(Table2[[#This Row],[Discount%]]&lt;=0.1,"Medium Discount",
IF(Table2[[#This Row],[Discount%]]&lt;=0.2,"High Discount")))</f>
        <v>Medium Discount</v>
      </c>
      <c r="Q4468" s="9">
        <f>(Table2[Unit_Price]*Table2[Quantity])*(Table2[Discount]/100)</f>
        <v>12040.5</v>
      </c>
      <c r="R4468" s="10">
        <v>108364.5</v>
      </c>
      <c r="S4468" s="10">
        <v>26182.01</v>
      </c>
      <c r="T4468" s="4">
        <f>Table2[Profit]/Table2[Sales]</f>
        <v>0.24161058280156322</v>
      </c>
      <c r="U4468" t="s">
        <v>33</v>
      </c>
    </row>
    <row r="4469" spans="1:21" x14ac:dyDescent="0.35">
      <c r="A4469">
        <v>14765</v>
      </c>
      <c r="B4469" s="1">
        <v>45817</v>
      </c>
      <c r="C4469" s="2">
        <f>YEAR(Table2[Order Date])</f>
        <v>2025</v>
      </c>
      <c r="D4469" s="2" t="str">
        <f>TEXT(Table2[Order Date],"mmm")</f>
        <v>Jun</v>
      </c>
      <c r="E4469" t="s">
        <v>8426</v>
      </c>
      <c r="F4469" t="s">
        <v>40</v>
      </c>
      <c r="G4469" t="s">
        <v>41</v>
      </c>
      <c r="H4469" t="str">
        <f>VLOOKUP(Table2[[#This Row],[City]], Table46[], 2, FALSE)</f>
        <v>Maharashtra</v>
      </c>
      <c r="I4469" t="s">
        <v>96</v>
      </c>
      <c r="J4469" t="s">
        <v>138</v>
      </c>
      <c r="K4469" t="s">
        <v>8427</v>
      </c>
      <c r="L4469" s="2">
        <v>5</v>
      </c>
      <c r="M4469" s="11">
        <v>1476</v>
      </c>
      <c r="N4469" s="6">
        <v>10</v>
      </c>
      <c r="O4469" s="4">
        <f>Table2[[#This Row],[Discount]]/100</f>
        <v>0.1</v>
      </c>
      <c r="P4469" s="4" t="str">
        <f>IF(Table2[[#This Row],[Discount%]]=0,"No Discount",
IF(Table2[[#This Row],[Discount%]]&lt;=0.1,"Medium Discount",
IF(Table2[[#This Row],[Discount%]]&lt;=0.2,"High Discount")))</f>
        <v>Medium Discount</v>
      </c>
      <c r="Q4469" s="9">
        <f>(Table2[Unit_Price]*Table2[Quantity])*(Table2[Discount]/100)</f>
        <v>738</v>
      </c>
      <c r="R4469" s="10">
        <v>6642</v>
      </c>
      <c r="S4469" s="10">
        <v>1543.86</v>
      </c>
      <c r="T4469" s="4">
        <f>Table2[Profit]/Table2[Sales]</f>
        <v>0.23243902439024389</v>
      </c>
      <c r="U4469" t="s">
        <v>72</v>
      </c>
    </row>
    <row r="4470" spans="1:21" x14ac:dyDescent="0.35">
      <c r="A4470">
        <v>14766</v>
      </c>
      <c r="B4470" s="1">
        <v>45643</v>
      </c>
      <c r="C4470" s="2">
        <f>YEAR(Table2[Order Date])</f>
        <v>2024</v>
      </c>
      <c r="D4470" s="2" t="str">
        <f>TEXT(Table2[Order Date],"mmm")</f>
        <v>Dec</v>
      </c>
      <c r="E4470" t="s">
        <v>8428</v>
      </c>
      <c r="F4470" t="s">
        <v>28</v>
      </c>
      <c r="G4470" t="s">
        <v>29</v>
      </c>
      <c r="H4470" t="str">
        <f>VLOOKUP(Table2[[#This Row],[City]], Table46[], 2, FALSE)</f>
        <v>Bihar</v>
      </c>
      <c r="I4470" t="s">
        <v>86</v>
      </c>
      <c r="J4470" t="s">
        <v>90</v>
      </c>
      <c r="K4470" t="s">
        <v>3433</v>
      </c>
      <c r="L4470" s="2">
        <v>4</v>
      </c>
      <c r="M4470" s="11">
        <v>10401</v>
      </c>
      <c r="N4470" s="6">
        <v>0</v>
      </c>
      <c r="O4470" s="4">
        <f>Table2[[#This Row],[Discount]]/100</f>
        <v>0</v>
      </c>
      <c r="P4470" s="4" t="str">
        <f>IF(Table2[[#This Row],[Discount%]]=0,"No Discount",
IF(Table2[[#This Row],[Discount%]]&lt;=0.1,"Medium Discount",
IF(Table2[[#This Row],[Discount%]]&lt;=0.2,"High Discount")))</f>
        <v>No Discount</v>
      </c>
      <c r="Q4470" s="9">
        <f>(Table2[Unit_Price]*Table2[Quantity])*(Table2[Discount]/100)</f>
        <v>0</v>
      </c>
      <c r="R4470" s="10">
        <v>41604</v>
      </c>
      <c r="S4470" s="10">
        <v>6951.29</v>
      </c>
      <c r="T4470" s="4">
        <f>Table2[Profit]/Table2[Sales]</f>
        <v>0.16708225170656668</v>
      </c>
      <c r="U4470" t="s">
        <v>33</v>
      </c>
    </row>
    <row r="4471" spans="1:21" x14ac:dyDescent="0.35">
      <c r="A4471">
        <v>14768</v>
      </c>
      <c r="B4471" s="1">
        <v>45824</v>
      </c>
      <c r="C4471" s="2">
        <f>YEAR(Table2[Order Date])</f>
        <v>2025</v>
      </c>
      <c r="D4471" s="2" t="str">
        <f>TEXT(Table2[Order Date],"mmm")</f>
        <v>Jun</v>
      </c>
      <c r="E4471" t="s">
        <v>8429</v>
      </c>
      <c r="F4471" t="s">
        <v>15</v>
      </c>
      <c r="G4471" t="s">
        <v>16</v>
      </c>
      <c r="H4471" t="str">
        <f>VLOOKUP(Table2[[#This Row],[City]], Table46[], 2, FALSE)</f>
        <v>Karnataka</v>
      </c>
      <c r="I4471" t="s">
        <v>69</v>
      </c>
      <c r="J4471" t="s">
        <v>151</v>
      </c>
      <c r="K4471" t="s">
        <v>8430</v>
      </c>
      <c r="L4471" s="2">
        <v>4</v>
      </c>
      <c r="M4471" s="11">
        <v>73820</v>
      </c>
      <c r="N4471" s="6">
        <v>5</v>
      </c>
      <c r="O4471" s="4">
        <f>Table2[[#This Row],[Discount]]/100</f>
        <v>0.05</v>
      </c>
      <c r="P4471" s="4" t="str">
        <f>IF(Table2[[#This Row],[Discount%]]=0,"No Discount",
IF(Table2[[#This Row],[Discount%]]&lt;=0.1,"Medium Discount",
IF(Table2[[#This Row],[Discount%]]&lt;=0.2,"High Discount")))</f>
        <v>Medium Discount</v>
      </c>
      <c r="Q4471" s="9">
        <f>(Table2[Unit_Price]*Table2[Quantity])*(Table2[Discount]/100)</f>
        <v>14764</v>
      </c>
      <c r="R4471" s="10">
        <v>280516</v>
      </c>
      <c r="S4471" s="10">
        <v>25372.1</v>
      </c>
      <c r="T4471" s="4">
        <f>Table2[Profit]/Table2[Sales]</f>
        <v>9.0447960187654178E-2</v>
      </c>
      <c r="U4471" t="s">
        <v>20</v>
      </c>
    </row>
    <row r="4472" spans="1:21" x14ac:dyDescent="0.35">
      <c r="A4472">
        <v>14769</v>
      </c>
      <c r="B4472" s="1">
        <v>45314</v>
      </c>
      <c r="C4472" s="2">
        <f>YEAR(Table2[Order Date])</f>
        <v>2024</v>
      </c>
      <c r="D4472" s="2" t="str">
        <f>TEXT(Table2[Order Date],"mmm")</f>
        <v>Jan</v>
      </c>
      <c r="E4472" t="s">
        <v>8431</v>
      </c>
      <c r="F4472" t="s">
        <v>40</v>
      </c>
      <c r="G4472" t="s">
        <v>62</v>
      </c>
      <c r="H4472" t="str">
        <f>VLOOKUP(Table2[[#This Row],[City]], Table46[], 2, FALSE)</f>
        <v>Goa</v>
      </c>
      <c r="I4472" t="s">
        <v>75</v>
      </c>
      <c r="J4472" t="s">
        <v>240</v>
      </c>
      <c r="K4472" t="s">
        <v>8432</v>
      </c>
      <c r="L4472" s="2">
        <v>2</v>
      </c>
      <c r="M4472" s="11">
        <v>47173</v>
      </c>
      <c r="N4472" s="6">
        <v>15</v>
      </c>
      <c r="O4472" s="4">
        <f>Table2[[#This Row],[Discount]]/100</f>
        <v>0.15</v>
      </c>
      <c r="P4472" s="4" t="str">
        <f>IF(Table2[[#This Row],[Discount%]]=0,"No Discount",
IF(Table2[[#This Row],[Discount%]]&lt;=0.1,"Medium Discount",
IF(Table2[[#This Row],[Discount%]]&lt;=0.2,"High Discount")))</f>
        <v>High Discount</v>
      </c>
      <c r="Q4472" s="9">
        <f>(Table2[Unit_Price]*Table2[Quantity])*(Table2[Discount]/100)</f>
        <v>14151.9</v>
      </c>
      <c r="R4472" s="10">
        <v>80194.100000000006</v>
      </c>
      <c r="S4472" s="10">
        <v>5727.93</v>
      </c>
      <c r="T4472" s="4">
        <f>Table2[Profit]/Table2[Sales]</f>
        <v>7.1425828084609719E-2</v>
      </c>
      <c r="U4472" t="s">
        <v>33</v>
      </c>
    </row>
    <row r="4473" spans="1:21" x14ac:dyDescent="0.35">
      <c r="A4473">
        <v>14770</v>
      </c>
      <c r="B4473" s="1">
        <v>45332</v>
      </c>
      <c r="C4473" s="2">
        <f>YEAR(Table2[Order Date])</f>
        <v>2024</v>
      </c>
      <c r="D4473" s="2" t="str">
        <f>TEXT(Table2[Order Date],"mmm")</f>
        <v>Feb</v>
      </c>
      <c r="E4473" t="s">
        <v>8433</v>
      </c>
      <c r="F4473" t="s">
        <v>40</v>
      </c>
      <c r="G4473" t="s">
        <v>41</v>
      </c>
      <c r="H4473" t="str">
        <f>VLOOKUP(Table2[[#This Row],[City]], Table46[], 2, FALSE)</f>
        <v>Maharashtra</v>
      </c>
      <c r="I4473" t="s">
        <v>69</v>
      </c>
      <c r="J4473" t="s">
        <v>70</v>
      </c>
      <c r="K4473" t="s">
        <v>8434</v>
      </c>
      <c r="L4473" s="2">
        <v>4</v>
      </c>
      <c r="M4473" s="11">
        <v>47498</v>
      </c>
      <c r="N4473" s="6">
        <v>15</v>
      </c>
      <c r="O4473" s="4">
        <f>Table2[[#This Row],[Discount]]/100</f>
        <v>0.15</v>
      </c>
      <c r="P4473" s="4" t="str">
        <f>IF(Table2[[#This Row],[Discount%]]=0,"No Discount",
IF(Table2[[#This Row],[Discount%]]&lt;=0.1,"Medium Discount",
IF(Table2[[#This Row],[Discount%]]&lt;=0.2,"High Discount")))</f>
        <v>High Discount</v>
      </c>
      <c r="Q4473" s="9">
        <f>(Table2[Unit_Price]*Table2[Quantity])*(Table2[Discount]/100)</f>
        <v>28498.799999999999</v>
      </c>
      <c r="R4473" s="10">
        <v>161493.20000000001</v>
      </c>
      <c r="S4473" s="10">
        <v>24319.86</v>
      </c>
      <c r="T4473" s="4">
        <f>Table2[Profit]/Table2[Sales]</f>
        <v>0.1505937092088088</v>
      </c>
      <c r="U4473" t="s">
        <v>38</v>
      </c>
    </row>
    <row r="4474" spans="1:21" x14ac:dyDescent="0.35">
      <c r="A4474">
        <v>14771</v>
      </c>
      <c r="B4474" s="1">
        <v>45450</v>
      </c>
      <c r="C4474" s="2">
        <f>YEAR(Table2[Order Date])</f>
        <v>2024</v>
      </c>
      <c r="D4474" s="2" t="str">
        <f>TEXT(Table2[Order Date],"mmm")</f>
        <v>Jun</v>
      </c>
      <c r="E4474" t="s">
        <v>8435</v>
      </c>
      <c r="F4474" t="s">
        <v>40</v>
      </c>
      <c r="G4474" t="s">
        <v>110</v>
      </c>
      <c r="H4474" t="str">
        <f>VLOOKUP(Table2[[#This Row],[City]], Table46[], 2, FALSE)</f>
        <v>Gujarat</v>
      </c>
      <c r="I4474" t="s">
        <v>75</v>
      </c>
      <c r="J4474" t="s">
        <v>204</v>
      </c>
      <c r="K4474" t="s">
        <v>8436</v>
      </c>
      <c r="L4474" s="2">
        <v>3</v>
      </c>
      <c r="M4474" s="11">
        <v>11923</v>
      </c>
      <c r="N4474" s="6">
        <v>10</v>
      </c>
      <c r="O4474" s="4">
        <f>Table2[[#This Row],[Discount]]/100</f>
        <v>0.1</v>
      </c>
      <c r="P4474" s="4" t="str">
        <f>IF(Table2[[#This Row],[Discount%]]=0,"No Discount",
IF(Table2[[#This Row],[Discount%]]&lt;=0.1,"Medium Discount",
IF(Table2[[#This Row],[Discount%]]&lt;=0.2,"High Discount")))</f>
        <v>Medium Discount</v>
      </c>
      <c r="Q4474" s="9">
        <f>(Table2[Unit_Price]*Table2[Quantity])*(Table2[Discount]/100)</f>
        <v>3576.9</v>
      </c>
      <c r="R4474" s="10">
        <v>32192.1</v>
      </c>
      <c r="S4474" s="10">
        <v>7005.85</v>
      </c>
      <c r="T4474" s="4">
        <f>Table2[Profit]/Table2[Sales]</f>
        <v>0.21762637417254546</v>
      </c>
      <c r="U4474" t="s">
        <v>83</v>
      </c>
    </row>
    <row r="4475" spans="1:21" x14ac:dyDescent="0.35">
      <c r="A4475">
        <v>14772</v>
      </c>
      <c r="B4475" s="1">
        <v>45237</v>
      </c>
      <c r="C4475" s="2">
        <f>YEAR(Table2[Order Date])</f>
        <v>2023</v>
      </c>
      <c r="D4475" s="2" t="str">
        <f>TEXT(Table2[Order Date],"mmm")</f>
        <v>Nov</v>
      </c>
      <c r="E4475" t="s">
        <v>8437</v>
      </c>
      <c r="F4475" t="s">
        <v>40</v>
      </c>
      <c r="G4475" t="s">
        <v>62</v>
      </c>
      <c r="H4475" t="str">
        <f>VLOOKUP(Table2[[#This Row],[City]], Table46[], 2, FALSE)</f>
        <v>Goa</v>
      </c>
      <c r="I4475" t="s">
        <v>129</v>
      </c>
      <c r="J4475" t="s">
        <v>168</v>
      </c>
      <c r="K4475" t="s">
        <v>8438</v>
      </c>
      <c r="L4475" s="2">
        <v>1</v>
      </c>
      <c r="M4475" s="11">
        <v>40798</v>
      </c>
      <c r="N4475" s="6">
        <v>20</v>
      </c>
      <c r="O4475" s="4">
        <f>Table2[[#This Row],[Discount]]/100</f>
        <v>0.2</v>
      </c>
      <c r="P4475" s="4" t="str">
        <f>IF(Table2[[#This Row],[Discount%]]=0,"No Discount",
IF(Table2[[#This Row],[Discount%]]&lt;=0.1,"Medium Discount",
IF(Table2[[#This Row],[Discount%]]&lt;=0.2,"High Discount")))</f>
        <v>High Discount</v>
      </c>
      <c r="Q4475" s="9">
        <f>(Table2[Unit_Price]*Table2[Quantity])*(Table2[Discount]/100)</f>
        <v>8159.6</v>
      </c>
      <c r="R4475" s="10">
        <v>32638.400000000001</v>
      </c>
      <c r="S4475" s="10">
        <v>2871.6</v>
      </c>
      <c r="T4475" s="4">
        <f>Table2[Profit]/Table2[Sales]</f>
        <v>8.7982254032060392E-2</v>
      </c>
      <c r="U4475" t="s">
        <v>38</v>
      </c>
    </row>
    <row r="4476" spans="1:21" x14ac:dyDescent="0.35">
      <c r="A4476">
        <v>14773</v>
      </c>
      <c r="B4476" s="1">
        <v>45362</v>
      </c>
      <c r="C4476" s="2">
        <f>YEAR(Table2[Order Date])</f>
        <v>2024</v>
      </c>
      <c r="D4476" s="2" t="str">
        <f>TEXT(Table2[Order Date],"mmm")</f>
        <v>Mar</v>
      </c>
      <c r="E4476" t="s">
        <v>8439</v>
      </c>
      <c r="F4476" t="s">
        <v>40</v>
      </c>
      <c r="G4476" t="s">
        <v>41</v>
      </c>
      <c r="H4476" t="str">
        <f>VLOOKUP(Table2[[#This Row],[City]], Table46[], 2, FALSE)</f>
        <v>Maharashtra</v>
      </c>
      <c r="I4476" t="s">
        <v>129</v>
      </c>
      <c r="J4476" t="s">
        <v>130</v>
      </c>
      <c r="K4476" t="s">
        <v>8440</v>
      </c>
      <c r="L4476" s="2">
        <v>5</v>
      </c>
      <c r="M4476" s="11">
        <v>35410</v>
      </c>
      <c r="N4476" s="6">
        <v>0</v>
      </c>
      <c r="O4476" s="4">
        <f>Table2[[#This Row],[Discount]]/100</f>
        <v>0</v>
      </c>
      <c r="P4476" s="4" t="str">
        <f>IF(Table2[[#This Row],[Discount%]]=0,"No Discount",
IF(Table2[[#This Row],[Discount%]]&lt;=0.1,"Medium Discount",
IF(Table2[[#This Row],[Discount%]]&lt;=0.2,"High Discount")))</f>
        <v>No Discount</v>
      </c>
      <c r="Q4476" s="9">
        <f>(Table2[Unit_Price]*Table2[Quantity])*(Table2[Discount]/100)</f>
        <v>0</v>
      </c>
      <c r="R4476" s="10">
        <v>177050</v>
      </c>
      <c r="S4476" s="10">
        <v>14706.74</v>
      </c>
      <c r="T4476" s="4">
        <f>Table2[Profit]/Table2[Sales]</f>
        <v>8.3065461733973459E-2</v>
      </c>
      <c r="U4476" t="s">
        <v>72</v>
      </c>
    </row>
    <row r="4477" spans="1:21" x14ac:dyDescent="0.35">
      <c r="A4477">
        <v>14774</v>
      </c>
      <c r="B4477" s="1">
        <v>45256</v>
      </c>
      <c r="C4477" s="2">
        <f>YEAR(Table2[Order Date])</f>
        <v>2023</v>
      </c>
      <c r="D4477" s="2" t="str">
        <f>TEXT(Table2[Order Date],"mmm")</f>
        <v>Nov</v>
      </c>
      <c r="E4477" t="s">
        <v>8441</v>
      </c>
      <c r="F4477" t="s">
        <v>22</v>
      </c>
      <c r="G4477" t="s">
        <v>54</v>
      </c>
      <c r="H4477" t="str">
        <f>VLOOKUP(Table2[[#This Row],[City]], Table46[], 2, FALSE)</f>
        <v>Uttar Pradesh</v>
      </c>
      <c r="I4477" t="s">
        <v>24</v>
      </c>
      <c r="J4477" t="s">
        <v>25</v>
      </c>
      <c r="K4477" t="s">
        <v>8442</v>
      </c>
      <c r="L4477" s="2">
        <v>5</v>
      </c>
      <c r="M4477" s="11">
        <v>55910</v>
      </c>
      <c r="N4477" s="6">
        <v>0</v>
      </c>
      <c r="O4477" s="4">
        <f>Table2[[#This Row],[Discount]]/100</f>
        <v>0</v>
      </c>
      <c r="P4477" s="4" t="str">
        <f>IF(Table2[[#This Row],[Discount%]]=0,"No Discount",
IF(Table2[[#This Row],[Discount%]]&lt;=0.1,"Medium Discount",
IF(Table2[[#This Row],[Discount%]]&lt;=0.2,"High Discount")))</f>
        <v>No Discount</v>
      </c>
      <c r="Q4477" s="9">
        <f>(Table2[Unit_Price]*Table2[Quantity])*(Table2[Discount]/100)</f>
        <v>0</v>
      </c>
      <c r="R4477" s="10">
        <v>279550</v>
      </c>
      <c r="S4477" s="10">
        <v>29798.57</v>
      </c>
      <c r="T4477" s="4">
        <f>Table2[Profit]/Table2[Sales]</f>
        <v>0.10659477732069397</v>
      </c>
      <c r="U4477" t="s">
        <v>20</v>
      </c>
    </row>
    <row r="4478" spans="1:21" x14ac:dyDescent="0.35">
      <c r="A4478">
        <v>14775</v>
      </c>
      <c r="B4478" s="1">
        <v>45606</v>
      </c>
      <c r="C4478" s="2">
        <f>YEAR(Table2[Order Date])</f>
        <v>2024</v>
      </c>
      <c r="D4478" s="2" t="str">
        <f>TEXT(Table2[Order Date],"mmm")</f>
        <v>Nov</v>
      </c>
      <c r="E4478" t="s">
        <v>8443</v>
      </c>
      <c r="F4478" t="s">
        <v>40</v>
      </c>
      <c r="G4478" t="s">
        <v>110</v>
      </c>
      <c r="H4478" t="str">
        <f>VLOOKUP(Table2[[#This Row],[City]], Table46[], 2, FALSE)</f>
        <v>Gujarat</v>
      </c>
      <c r="I4478" t="s">
        <v>24</v>
      </c>
      <c r="J4478" t="s">
        <v>36</v>
      </c>
      <c r="K4478" t="s">
        <v>4781</v>
      </c>
      <c r="L4478" s="2">
        <v>2</v>
      </c>
      <c r="M4478" s="11">
        <v>8746</v>
      </c>
      <c r="N4478" s="6">
        <v>0</v>
      </c>
      <c r="O4478" s="4">
        <f>Table2[[#This Row],[Discount]]/100</f>
        <v>0</v>
      </c>
      <c r="P4478" s="4" t="str">
        <f>IF(Table2[[#This Row],[Discount%]]=0,"No Discount",
IF(Table2[[#This Row],[Discount%]]&lt;=0.1,"Medium Discount",
IF(Table2[[#This Row],[Discount%]]&lt;=0.2,"High Discount")))</f>
        <v>No Discount</v>
      </c>
      <c r="Q4478" s="9">
        <f>(Table2[Unit_Price]*Table2[Quantity])*(Table2[Discount]/100)</f>
        <v>0</v>
      </c>
      <c r="R4478" s="10">
        <v>17492</v>
      </c>
      <c r="S4478" s="10">
        <v>1972.22</v>
      </c>
      <c r="T4478" s="4">
        <f>Table2[Profit]/Table2[Sales]</f>
        <v>0.11274982849302538</v>
      </c>
      <c r="U4478" t="s">
        <v>72</v>
      </c>
    </row>
    <row r="4479" spans="1:21" x14ac:dyDescent="0.35">
      <c r="A4479">
        <v>14776</v>
      </c>
      <c r="B4479" s="1">
        <v>45922</v>
      </c>
      <c r="C4479" s="2">
        <f>YEAR(Table2[Order Date])</f>
        <v>2025</v>
      </c>
      <c r="D4479" s="2" t="str">
        <f>TEXT(Table2[Order Date],"mmm")</f>
        <v>Sep</v>
      </c>
      <c r="E4479" t="s">
        <v>8444</v>
      </c>
      <c r="F4479" t="s">
        <v>22</v>
      </c>
      <c r="G4479" t="s">
        <v>23</v>
      </c>
      <c r="H4479" t="str">
        <f>VLOOKUP(Table2[[#This Row],[City]], Table46[], 2, FALSE)</f>
        <v>Delhi</v>
      </c>
      <c r="I4479" t="s">
        <v>42</v>
      </c>
      <c r="J4479" t="s">
        <v>43</v>
      </c>
      <c r="K4479" t="s">
        <v>8445</v>
      </c>
      <c r="L4479" s="2">
        <v>4</v>
      </c>
      <c r="M4479" s="11">
        <v>14917</v>
      </c>
      <c r="N4479" s="6">
        <v>20</v>
      </c>
      <c r="O4479" s="4">
        <f>Table2[[#This Row],[Discount]]/100</f>
        <v>0.2</v>
      </c>
      <c r="P4479" s="4" t="str">
        <f>IF(Table2[[#This Row],[Discount%]]=0,"No Discount",
IF(Table2[[#This Row],[Discount%]]&lt;=0.1,"Medium Discount",
IF(Table2[[#This Row],[Discount%]]&lt;=0.2,"High Discount")))</f>
        <v>High Discount</v>
      </c>
      <c r="Q4479" s="9">
        <f>(Table2[Unit_Price]*Table2[Quantity])*(Table2[Discount]/100)</f>
        <v>11933.6</v>
      </c>
      <c r="R4479" s="10">
        <v>47734.400000000001</v>
      </c>
      <c r="S4479" s="10">
        <v>2733.52</v>
      </c>
      <c r="T4479" s="4">
        <f>Table2[Profit]/Table2[Sales]</f>
        <v>5.7265200777636249E-2</v>
      </c>
      <c r="U4479" t="s">
        <v>72</v>
      </c>
    </row>
    <row r="4480" spans="1:21" x14ac:dyDescent="0.35">
      <c r="A4480">
        <v>14777</v>
      </c>
      <c r="B4480" s="1">
        <v>45532</v>
      </c>
      <c r="C4480" s="2">
        <f>YEAR(Table2[Order Date])</f>
        <v>2024</v>
      </c>
      <c r="D4480" s="2" t="str">
        <f>TEXT(Table2[Order Date],"mmm")</f>
        <v>Aug</v>
      </c>
      <c r="E4480" t="s">
        <v>8446</v>
      </c>
      <c r="F4480" t="s">
        <v>28</v>
      </c>
      <c r="G4480" t="s">
        <v>114</v>
      </c>
      <c r="H4480" t="str">
        <f>VLOOKUP(Table2[[#This Row],[City]], Table46[], 2, FALSE)</f>
        <v>Jharkhand</v>
      </c>
      <c r="I4480" t="s">
        <v>24</v>
      </c>
      <c r="J4480" t="s">
        <v>25</v>
      </c>
      <c r="K4480" t="s">
        <v>8447</v>
      </c>
      <c r="L4480" s="2">
        <v>5</v>
      </c>
      <c r="M4480" s="11">
        <v>41384</v>
      </c>
      <c r="N4480" s="6">
        <v>0</v>
      </c>
      <c r="O4480" s="4">
        <f>Table2[[#This Row],[Discount]]/100</f>
        <v>0</v>
      </c>
      <c r="P4480" s="4" t="str">
        <f>IF(Table2[[#This Row],[Discount%]]=0,"No Discount",
IF(Table2[[#This Row],[Discount%]]&lt;=0.1,"Medium Discount",
IF(Table2[[#This Row],[Discount%]]&lt;=0.2,"High Discount")))</f>
        <v>No Discount</v>
      </c>
      <c r="Q4480" s="9">
        <f>(Table2[Unit_Price]*Table2[Quantity])*(Table2[Discount]/100)</f>
        <v>0</v>
      </c>
      <c r="R4480" s="10">
        <v>206920</v>
      </c>
      <c r="S4480" s="10">
        <v>14619.82</v>
      </c>
      <c r="T4480" s="4">
        <f>Table2[Profit]/Table2[Sales]</f>
        <v>7.0654455828339457E-2</v>
      </c>
      <c r="U4480" t="s">
        <v>38</v>
      </c>
    </row>
    <row r="4481" spans="1:21" x14ac:dyDescent="0.35">
      <c r="A4481">
        <v>14778</v>
      </c>
      <c r="B4481" s="1">
        <v>45893</v>
      </c>
      <c r="C4481" s="2">
        <f>YEAR(Table2[Order Date])</f>
        <v>2025</v>
      </c>
      <c r="D4481" s="2" t="str">
        <f>TEXT(Table2[Order Date],"mmm")</f>
        <v>Aug</v>
      </c>
      <c r="E4481" t="s">
        <v>8448</v>
      </c>
      <c r="F4481" t="s">
        <v>40</v>
      </c>
      <c r="G4481" t="s">
        <v>62</v>
      </c>
      <c r="H4481" t="str">
        <f>VLOOKUP(Table2[[#This Row],[City]], Table46[], 2, FALSE)</f>
        <v>Goa</v>
      </c>
      <c r="I4481" t="s">
        <v>42</v>
      </c>
      <c r="J4481" t="s">
        <v>188</v>
      </c>
      <c r="K4481" t="s">
        <v>8449</v>
      </c>
      <c r="L4481" s="2">
        <v>2</v>
      </c>
      <c r="M4481" s="11">
        <v>18682</v>
      </c>
      <c r="N4481" s="6">
        <v>5</v>
      </c>
      <c r="O4481" s="4">
        <f>Table2[[#This Row],[Discount]]/100</f>
        <v>0.05</v>
      </c>
      <c r="P4481" s="4" t="str">
        <f>IF(Table2[[#This Row],[Discount%]]=0,"No Discount",
IF(Table2[[#This Row],[Discount%]]&lt;=0.1,"Medium Discount",
IF(Table2[[#This Row],[Discount%]]&lt;=0.2,"High Discount")))</f>
        <v>Medium Discount</v>
      </c>
      <c r="Q4481" s="9">
        <f>(Table2[Unit_Price]*Table2[Quantity])*(Table2[Discount]/100)</f>
        <v>1868.2</v>
      </c>
      <c r="R4481" s="10">
        <v>35495.800000000003</v>
      </c>
      <c r="S4481" s="10">
        <v>5321.86</v>
      </c>
      <c r="T4481" s="4">
        <f>Table2[Profit]/Table2[Sales]</f>
        <v>0.14992928740865114</v>
      </c>
      <c r="U4481" t="s">
        <v>20</v>
      </c>
    </row>
    <row r="4482" spans="1:21" x14ac:dyDescent="0.35">
      <c r="A4482">
        <v>14779</v>
      </c>
      <c r="B4482" s="1">
        <v>45700</v>
      </c>
      <c r="C4482" s="2">
        <f>YEAR(Table2[Order Date])</f>
        <v>2025</v>
      </c>
      <c r="D4482" s="2" t="str">
        <f>TEXT(Table2[Order Date],"mmm")</f>
        <v>Feb</v>
      </c>
      <c r="E4482" t="s">
        <v>8450</v>
      </c>
      <c r="F4482" t="s">
        <v>15</v>
      </c>
      <c r="G4482" t="s">
        <v>147</v>
      </c>
      <c r="H4482" t="str">
        <f>VLOOKUP(Table2[[#This Row],[City]], Table46[], 2, FALSE)</f>
        <v>Kerala</v>
      </c>
      <c r="I4482" t="s">
        <v>69</v>
      </c>
      <c r="J4482" t="s">
        <v>70</v>
      </c>
      <c r="K4482" t="s">
        <v>2436</v>
      </c>
      <c r="L4482" s="2">
        <v>5</v>
      </c>
      <c r="M4482" s="11">
        <v>17129</v>
      </c>
      <c r="N4482" s="6">
        <v>5</v>
      </c>
      <c r="O4482" s="4">
        <f>Table2[[#This Row],[Discount]]/100</f>
        <v>0.05</v>
      </c>
      <c r="P4482" s="4" t="str">
        <f>IF(Table2[[#This Row],[Discount%]]=0,"No Discount",
IF(Table2[[#This Row],[Discount%]]&lt;=0.1,"Medium Discount",
IF(Table2[[#This Row],[Discount%]]&lt;=0.2,"High Discount")))</f>
        <v>Medium Discount</v>
      </c>
      <c r="Q4482" s="9">
        <f>(Table2[Unit_Price]*Table2[Quantity])*(Table2[Discount]/100)</f>
        <v>4282.25</v>
      </c>
      <c r="R4482" s="10">
        <v>81362.75</v>
      </c>
      <c r="S4482" s="10">
        <v>5315.45</v>
      </c>
      <c r="T4482" s="4">
        <f>Table2[Profit]/Table2[Sales]</f>
        <v>6.53302647710408E-2</v>
      </c>
      <c r="U4482" t="s">
        <v>83</v>
      </c>
    </row>
    <row r="4483" spans="1:21" x14ac:dyDescent="0.35">
      <c r="A4483">
        <v>14781</v>
      </c>
      <c r="B4483" s="1">
        <v>45295</v>
      </c>
      <c r="C4483" s="2">
        <f>YEAR(Table2[Order Date])</f>
        <v>2024</v>
      </c>
      <c r="D4483" s="2" t="str">
        <f>TEXT(Table2[Order Date],"mmm")</f>
        <v>Jan</v>
      </c>
      <c r="E4483" t="s">
        <v>8451</v>
      </c>
      <c r="F4483" t="s">
        <v>15</v>
      </c>
      <c r="G4483" t="s">
        <v>93</v>
      </c>
      <c r="H4483" t="str">
        <f>VLOOKUP(Table2[[#This Row],[City]], Table46[], 2, FALSE)</f>
        <v>Tamil Nadu</v>
      </c>
      <c r="I4483" t="s">
        <v>129</v>
      </c>
      <c r="J4483" t="s">
        <v>168</v>
      </c>
      <c r="K4483" t="s">
        <v>7258</v>
      </c>
      <c r="L4483" s="2">
        <v>4</v>
      </c>
      <c r="M4483" s="11">
        <v>48902</v>
      </c>
      <c r="N4483" s="6">
        <v>10</v>
      </c>
      <c r="O4483" s="4">
        <f>Table2[[#This Row],[Discount]]/100</f>
        <v>0.1</v>
      </c>
      <c r="P4483" s="4" t="str">
        <f>IF(Table2[[#This Row],[Discount%]]=0,"No Discount",
IF(Table2[[#This Row],[Discount%]]&lt;=0.1,"Medium Discount",
IF(Table2[[#This Row],[Discount%]]&lt;=0.2,"High Discount")))</f>
        <v>Medium Discount</v>
      </c>
      <c r="Q4483" s="9">
        <f>(Table2[Unit_Price]*Table2[Quantity])*(Table2[Discount]/100)</f>
        <v>19560.8</v>
      </c>
      <c r="R4483" s="10">
        <v>176047.2</v>
      </c>
      <c r="S4483" s="10">
        <v>42930.82</v>
      </c>
      <c r="T4483" s="4">
        <f>Table2[Profit]/Table2[Sales]</f>
        <v>0.24385971489464187</v>
      </c>
      <c r="U4483" t="s">
        <v>83</v>
      </c>
    </row>
    <row r="4484" spans="1:21" x14ac:dyDescent="0.35">
      <c r="A4484">
        <v>14782</v>
      </c>
      <c r="B4484" s="1">
        <v>45411</v>
      </c>
      <c r="C4484" s="2">
        <f>YEAR(Table2[Order Date])</f>
        <v>2024</v>
      </c>
      <c r="D4484" s="2" t="str">
        <f>TEXT(Table2[Order Date],"mmm")</f>
        <v>Apr</v>
      </c>
      <c r="E4484" t="s">
        <v>8452</v>
      </c>
      <c r="F4484" t="s">
        <v>40</v>
      </c>
      <c r="G4484" t="s">
        <v>62</v>
      </c>
      <c r="H4484" t="str">
        <f>VLOOKUP(Table2[[#This Row],[City]], Table46[], 2, FALSE)</f>
        <v>Goa</v>
      </c>
      <c r="I4484" t="s">
        <v>42</v>
      </c>
      <c r="J4484" t="s">
        <v>446</v>
      </c>
      <c r="K4484" t="s">
        <v>5525</v>
      </c>
      <c r="L4484" s="2">
        <v>1</v>
      </c>
      <c r="M4484" s="11">
        <v>1850</v>
      </c>
      <c r="N4484" s="6">
        <v>10</v>
      </c>
      <c r="O4484" s="4">
        <f>Table2[[#This Row],[Discount]]/100</f>
        <v>0.1</v>
      </c>
      <c r="P4484" s="4" t="str">
        <f>IF(Table2[[#This Row],[Discount%]]=0,"No Discount",
IF(Table2[[#This Row],[Discount%]]&lt;=0.1,"Medium Discount",
IF(Table2[[#This Row],[Discount%]]&lt;=0.2,"High Discount")))</f>
        <v>Medium Discount</v>
      </c>
      <c r="Q4484" s="9">
        <f>(Table2[Unit_Price]*Table2[Quantity])*(Table2[Discount]/100)</f>
        <v>185</v>
      </c>
      <c r="R4484" s="10">
        <v>1665</v>
      </c>
      <c r="S4484" s="10">
        <v>289.52999999999997</v>
      </c>
      <c r="T4484" s="4">
        <f>Table2[Profit]/Table2[Sales]</f>
        <v>0.17389189189189189</v>
      </c>
      <c r="U4484" t="s">
        <v>83</v>
      </c>
    </row>
    <row r="4485" spans="1:21" x14ac:dyDescent="0.35">
      <c r="A4485">
        <v>14783</v>
      </c>
      <c r="B4485" s="1">
        <v>45634</v>
      </c>
      <c r="C4485" s="2">
        <f>YEAR(Table2[Order Date])</f>
        <v>2024</v>
      </c>
      <c r="D4485" s="2" t="str">
        <f>TEXT(Table2[Order Date],"mmm")</f>
        <v>Dec</v>
      </c>
      <c r="E4485" t="s">
        <v>8453</v>
      </c>
      <c r="F4485" t="s">
        <v>40</v>
      </c>
      <c r="G4485" t="s">
        <v>62</v>
      </c>
      <c r="H4485" t="str">
        <f>VLOOKUP(Table2[[#This Row],[City]], Table46[], 2, FALSE)</f>
        <v>Goa</v>
      </c>
      <c r="I4485" t="s">
        <v>30</v>
      </c>
      <c r="J4485" t="s">
        <v>322</v>
      </c>
      <c r="K4485" t="s">
        <v>8454</v>
      </c>
      <c r="L4485" s="2">
        <v>5</v>
      </c>
      <c r="M4485" s="11">
        <v>17417</v>
      </c>
      <c r="N4485" s="6">
        <v>0</v>
      </c>
      <c r="O4485" s="4">
        <f>Table2[[#This Row],[Discount]]/100</f>
        <v>0</v>
      </c>
      <c r="P4485" s="4" t="str">
        <f>IF(Table2[[#This Row],[Discount%]]=0,"No Discount",
IF(Table2[[#This Row],[Discount%]]&lt;=0.1,"Medium Discount",
IF(Table2[[#This Row],[Discount%]]&lt;=0.2,"High Discount")))</f>
        <v>No Discount</v>
      </c>
      <c r="Q4485" s="9">
        <f>(Table2[Unit_Price]*Table2[Quantity])*(Table2[Discount]/100)</f>
        <v>0</v>
      </c>
      <c r="R4485" s="10">
        <v>87085</v>
      </c>
      <c r="S4485" s="10">
        <v>15779.3</v>
      </c>
      <c r="T4485" s="4">
        <f>Table2[Profit]/Table2[Sales]</f>
        <v>0.1811942355170236</v>
      </c>
      <c r="U4485" t="s">
        <v>72</v>
      </c>
    </row>
    <row r="4486" spans="1:21" x14ac:dyDescent="0.35">
      <c r="A4486">
        <v>14784</v>
      </c>
      <c r="B4486" s="1">
        <v>45637</v>
      </c>
      <c r="C4486" s="2">
        <f>YEAR(Table2[Order Date])</f>
        <v>2024</v>
      </c>
      <c r="D4486" s="2" t="str">
        <f>TEXT(Table2[Order Date],"mmm")</f>
        <v>Dec</v>
      </c>
      <c r="E4486" t="s">
        <v>8455</v>
      </c>
      <c r="F4486" t="s">
        <v>40</v>
      </c>
      <c r="G4486" t="s">
        <v>50</v>
      </c>
      <c r="H4486" t="str">
        <f>VLOOKUP(Table2[[#This Row],[City]], Table46[], 2, FALSE)</f>
        <v>Maharashtra</v>
      </c>
      <c r="I4486" t="s">
        <v>24</v>
      </c>
      <c r="J4486" t="s">
        <v>107</v>
      </c>
      <c r="K4486" t="s">
        <v>8456</v>
      </c>
      <c r="L4486" s="2">
        <v>4</v>
      </c>
      <c r="M4486" s="11">
        <v>65277</v>
      </c>
      <c r="N4486" s="6">
        <v>20</v>
      </c>
      <c r="O4486" s="4">
        <f>Table2[[#This Row],[Discount]]/100</f>
        <v>0.2</v>
      </c>
      <c r="P4486" s="4" t="str">
        <f>IF(Table2[[#This Row],[Discount%]]=0,"No Discount",
IF(Table2[[#This Row],[Discount%]]&lt;=0.1,"Medium Discount",
IF(Table2[[#This Row],[Discount%]]&lt;=0.2,"High Discount")))</f>
        <v>High Discount</v>
      </c>
      <c r="Q4486" s="9">
        <f>(Table2[Unit_Price]*Table2[Quantity])*(Table2[Discount]/100)</f>
        <v>52221.600000000006</v>
      </c>
      <c r="R4486" s="10">
        <v>208886.39999999999</v>
      </c>
      <c r="S4486" s="10">
        <v>36949.25</v>
      </c>
      <c r="T4486" s="4">
        <f>Table2[Profit]/Table2[Sales]</f>
        <v>0.17688681503439191</v>
      </c>
      <c r="U4486" t="s">
        <v>72</v>
      </c>
    </row>
    <row r="4487" spans="1:21" x14ac:dyDescent="0.35">
      <c r="A4487">
        <v>14785</v>
      </c>
      <c r="B4487" s="1">
        <v>45552</v>
      </c>
      <c r="C4487" s="2">
        <f>YEAR(Table2[Order Date])</f>
        <v>2024</v>
      </c>
      <c r="D4487" s="2" t="str">
        <f>TEXT(Table2[Order Date],"mmm")</f>
        <v>Sep</v>
      </c>
      <c r="E4487" t="s">
        <v>8457</v>
      </c>
      <c r="F4487" t="s">
        <v>28</v>
      </c>
      <c r="G4487" t="s">
        <v>35</v>
      </c>
      <c r="H4487" t="str">
        <f>VLOOKUP(Table2[[#This Row],[City]], Table46[], 2, FALSE)</f>
        <v>West Bengal</v>
      </c>
      <c r="I4487" t="s">
        <v>24</v>
      </c>
      <c r="J4487" t="s">
        <v>59</v>
      </c>
      <c r="K4487" t="s">
        <v>8458</v>
      </c>
      <c r="L4487" s="2">
        <v>2</v>
      </c>
      <c r="M4487" s="11">
        <v>804</v>
      </c>
      <c r="N4487" s="6">
        <v>0</v>
      </c>
      <c r="O4487" s="4">
        <f>Table2[[#This Row],[Discount]]/100</f>
        <v>0</v>
      </c>
      <c r="P4487" s="4" t="str">
        <f>IF(Table2[[#This Row],[Discount%]]=0,"No Discount",
IF(Table2[[#This Row],[Discount%]]&lt;=0.1,"Medium Discount",
IF(Table2[[#This Row],[Discount%]]&lt;=0.2,"High Discount")))</f>
        <v>No Discount</v>
      </c>
      <c r="Q4487" s="9">
        <f>(Table2[Unit_Price]*Table2[Quantity])*(Table2[Discount]/100)</f>
        <v>0</v>
      </c>
      <c r="R4487" s="10">
        <v>1608</v>
      </c>
      <c r="S4487" s="10">
        <v>400.6</v>
      </c>
      <c r="T4487" s="4">
        <f>Table2[Profit]/Table2[Sales]</f>
        <v>0.24912935323383087</v>
      </c>
      <c r="U4487" t="s">
        <v>83</v>
      </c>
    </row>
    <row r="4488" spans="1:21" x14ac:dyDescent="0.35">
      <c r="A4488">
        <v>14786</v>
      </c>
      <c r="B4488" s="1">
        <v>45299</v>
      </c>
      <c r="C4488" s="2">
        <f>YEAR(Table2[Order Date])</f>
        <v>2024</v>
      </c>
      <c r="D4488" s="2" t="str">
        <f>TEXT(Table2[Order Date],"mmm")</f>
        <v>Jan</v>
      </c>
      <c r="E4488" t="s">
        <v>8459</v>
      </c>
      <c r="F4488" t="s">
        <v>22</v>
      </c>
      <c r="G4488" t="s">
        <v>167</v>
      </c>
      <c r="H4488" t="str">
        <f>VLOOKUP(Table2[[#This Row],[City]], Table46[], 2, FALSE)</f>
        <v>Punjab</v>
      </c>
      <c r="I4488" t="s">
        <v>75</v>
      </c>
      <c r="J4488" t="s">
        <v>204</v>
      </c>
      <c r="K4488" t="s">
        <v>8460</v>
      </c>
      <c r="L4488" s="2">
        <v>1</v>
      </c>
      <c r="M4488" s="11">
        <v>26679</v>
      </c>
      <c r="N4488" s="6">
        <v>20</v>
      </c>
      <c r="O4488" s="4">
        <f>Table2[[#This Row],[Discount]]/100</f>
        <v>0.2</v>
      </c>
      <c r="P4488" s="4" t="str">
        <f>IF(Table2[[#This Row],[Discount%]]=0,"No Discount",
IF(Table2[[#This Row],[Discount%]]&lt;=0.1,"Medium Discount",
IF(Table2[[#This Row],[Discount%]]&lt;=0.2,"High Discount")))</f>
        <v>High Discount</v>
      </c>
      <c r="Q4488" s="9">
        <f>(Table2[Unit_Price]*Table2[Quantity])*(Table2[Discount]/100)</f>
        <v>5335.8</v>
      </c>
      <c r="R4488" s="10">
        <v>21343.200000000001</v>
      </c>
      <c r="S4488" s="10">
        <v>2122.3000000000002</v>
      </c>
      <c r="T4488" s="4">
        <f>Table2[Profit]/Table2[Sales]</f>
        <v>9.943682296937667E-2</v>
      </c>
      <c r="U4488" t="s">
        <v>83</v>
      </c>
    </row>
    <row r="4489" spans="1:21" x14ac:dyDescent="0.35">
      <c r="A4489">
        <v>14787</v>
      </c>
      <c r="B4489" s="1">
        <v>45434</v>
      </c>
      <c r="C4489" s="2">
        <f>YEAR(Table2[Order Date])</f>
        <v>2024</v>
      </c>
      <c r="D4489" s="2" t="str">
        <f>TEXT(Table2[Order Date],"mmm")</f>
        <v>May</v>
      </c>
      <c r="E4489" t="s">
        <v>8461</v>
      </c>
      <c r="F4489" t="s">
        <v>22</v>
      </c>
      <c r="G4489" t="s">
        <v>58</v>
      </c>
      <c r="H4489" t="str">
        <f>VLOOKUP(Table2[[#This Row],[City]], Table46[], 2, FALSE)</f>
        <v>Rajashtan</v>
      </c>
      <c r="I4489" t="s">
        <v>42</v>
      </c>
      <c r="J4489" t="s">
        <v>79</v>
      </c>
      <c r="K4489" t="s">
        <v>8462</v>
      </c>
      <c r="L4489" s="2">
        <v>4</v>
      </c>
      <c r="M4489" s="11">
        <v>18158</v>
      </c>
      <c r="N4489" s="6">
        <v>5</v>
      </c>
      <c r="O4489" s="4">
        <f>Table2[[#This Row],[Discount]]/100</f>
        <v>0.05</v>
      </c>
      <c r="P4489" s="4" t="str">
        <f>IF(Table2[[#This Row],[Discount%]]=0,"No Discount",
IF(Table2[[#This Row],[Discount%]]&lt;=0.1,"Medium Discount",
IF(Table2[[#This Row],[Discount%]]&lt;=0.2,"High Discount")))</f>
        <v>Medium Discount</v>
      </c>
      <c r="Q4489" s="9">
        <f>(Table2[Unit_Price]*Table2[Quantity])*(Table2[Discount]/100)</f>
        <v>3631.6000000000004</v>
      </c>
      <c r="R4489" s="10">
        <v>69000.399999999994</v>
      </c>
      <c r="S4489" s="10">
        <v>14742.92</v>
      </c>
      <c r="T4489" s="4">
        <f>Table2[Profit]/Table2[Sales]</f>
        <v>0.21366426861293561</v>
      </c>
      <c r="U4489" t="s">
        <v>20</v>
      </c>
    </row>
    <row r="4490" spans="1:21" x14ac:dyDescent="0.35">
      <c r="A4490">
        <v>14788</v>
      </c>
      <c r="B4490" s="1">
        <v>45707</v>
      </c>
      <c r="C4490" s="2">
        <f>YEAR(Table2[Order Date])</f>
        <v>2025</v>
      </c>
      <c r="D4490" s="2" t="str">
        <f>TEXT(Table2[Order Date],"mmm")</f>
        <v>Feb</v>
      </c>
      <c r="E4490" t="s">
        <v>8463</v>
      </c>
      <c r="F4490" t="s">
        <v>28</v>
      </c>
      <c r="G4490" t="s">
        <v>144</v>
      </c>
      <c r="H4490" t="str">
        <f>VLOOKUP(Table2[[#This Row],[City]], Table46[], 2, FALSE)</f>
        <v>Assam</v>
      </c>
      <c r="I4490" t="s">
        <v>30</v>
      </c>
      <c r="J4490" t="s">
        <v>65</v>
      </c>
      <c r="K4490" t="s">
        <v>8464</v>
      </c>
      <c r="L4490" s="2">
        <v>1</v>
      </c>
      <c r="M4490" s="11">
        <v>28012</v>
      </c>
      <c r="N4490" s="6">
        <v>15</v>
      </c>
      <c r="O4490" s="4">
        <f>Table2[[#This Row],[Discount]]/100</f>
        <v>0.15</v>
      </c>
      <c r="P4490" s="4" t="str">
        <f>IF(Table2[[#This Row],[Discount%]]=0,"No Discount",
IF(Table2[[#This Row],[Discount%]]&lt;=0.1,"Medium Discount",
IF(Table2[[#This Row],[Discount%]]&lt;=0.2,"High Discount")))</f>
        <v>High Discount</v>
      </c>
      <c r="Q4490" s="9">
        <f>(Table2[Unit_Price]*Table2[Quantity])*(Table2[Discount]/100)</f>
        <v>4201.8</v>
      </c>
      <c r="R4490" s="10">
        <v>23810.2</v>
      </c>
      <c r="S4490" s="10">
        <v>1720.57</v>
      </c>
      <c r="T4490" s="4">
        <f>Table2[Profit]/Table2[Sales]</f>
        <v>7.2261887762387539E-2</v>
      </c>
      <c r="U4490" t="s">
        <v>72</v>
      </c>
    </row>
    <row r="4491" spans="1:21" x14ac:dyDescent="0.35">
      <c r="A4491">
        <v>14789</v>
      </c>
      <c r="B4491" s="1">
        <v>45256</v>
      </c>
      <c r="C4491" s="2">
        <f>YEAR(Table2[Order Date])</f>
        <v>2023</v>
      </c>
      <c r="D4491" s="2" t="str">
        <f>TEXT(Table2[Order Date],"mmm")</f>
        <v>Nov</v>
      </c>
      <c r="E4491" t="s">
        <v>8465</v>
      </c>
      <c r="F4491" t="s">
        <v>40</v>
      </c>
      <c r="G4491" t="s">
        <v>62</v>
      </c>
      <c r="H4491" t="str">
        <f>VLOOKUP(Table2[[#This Row],[City]], Table46[], 2, FALSE)</f>
        <v>Goa</v>
      </c>
      <c r="I4491" t="s">
        <v>129</v>
      </c>
      <c r="J4491" t="s">
        <v>164</v>
      </c>
      <c r="K4491" t="s">
        <v>8466</v>
      </c>
      <c r="L4491" s="2">
        <v>5</v>
      </c>
      <c r="M4491" s="11">
        <v>12063</v>
      </c>
      <c r="N4491" s="6">
        <v>10</v>
      </c>
      <c r="O4491" s="4">
        <f>Table2[[#This Row],[Discount]]/100</f>
        <v>0.1</v>
      </c>
      <c r="P4491" s="4" t="str">
        <f>IF(Table2[[#This Row],[Discount%]]=0,"No Discount",
IF(Table2[[#This Row],[Discount%]]&lt;=0.1,"Medium Discount",
IF(Table2[[#This Row],[Discount%]]&lt;=0.2,"High Discount")))</f>
        <v>Medium Discount</v>
      </c>
      <c r="Q4491" s="9">
        <f>(Table2[Unit_Price]*Table2[Quantity])*(Table2[Discount]/100)</f>
        <v>6031.5</v>
      </c>
      <c r="R4491" s="10">
        <v>54283.5</v>
      </c>
      <c r="S4491" s="10">
        <v>12308.11</v>
      </c>
      <c r="T4491" s="4">
        <f>Table2[Profit]/Table2[Sales]</f>
        <v>0.22673759061224866</v>
      </c>
      <c r="U4491" t="s">
        <v>83</v>
      </c>
    </row>
    <row r="4492" spans="1:21" x14ac:dyDescent="0.35">
      <c r="A4492">
        <v>14790</v>
      </c>
      <c r="B4492" s="1">
        <v>45593</v>
      </c>
      <c r="C4492" s="2">
        <f>YEAR(Table2[Order Date])</f>
        <v>2024</v>
      </c>
      <c r="D4492" s="2" t="str">
        <f>TEXT(Table2[Order Date],"mmm")</f>
        <v>Oct</v>
      </c>
      <c r="E4492" t="s">
        <v>8467</v>
      </c>
      <c r="F4492" t="s">
        <v>22</v>
      </c>
      <c r="G4492" t="s">
        <v>74</v>
      </c>
      <c r="H4492" t="str">
        <f>VLOOKUP(Table2[[#This Row],[City]], Table46[], 2, FALSE)</f>
        <v>Chandigarh</v>
      </c>
      <c r="I4492" t="s">
        <v>75</v>
      </c>
      <c r="J4492" t="s">
        <v>409</v>
      </c>
      <c r="K4492" t="s">
        <v>2870</v>
      </c>
      <c r="L4492" s="2">
        <v>4</v>
      </c>
      <c r="M4492" s="11">
        <v>61658</v>
      </c>
      <c r="N4492" s="6">
        <v>20</v>
      </c>
      <c r="O4492" s="4">
        <f>Table2[[#This Row],[Discount]]/100</f>
        <v>0.2</v>
      </c>
      <c r="P4492" s="4" t="str">
        <f>IF(Table2[[#This Row],[Discount%]]=0,"No Discount",
IF(Table2[[#This Row],[Discount%]]&lt;=0.1,"Medium Discount",
IF(Table2[[#This Row],[Discount%]]&lt;=0.2,"High Discount")))</f>
        <v>High Discount</v>
      </c>
      <c r="Q4492" s="9">
        <f>(Table2[Unit_Price]*Table2[Quantity])*(Table2[Discount]/100)</f>
        <v>49326.400000000001</v>
      </c>
      <c r="R4492" s="10">
        <v>197305.60000000001</v>
      </c>
      <c r="S4492" s="10">
        <v>12488.94</v>
      </c>
      <c r="T4492" s="4">
        <f>Table2[Profit]/Table2[Sales]</f>
        <v>6.3297443154173016E-2</v>
      </c>
      <c r="U4492" t="s">
        <v>83</v>
      </c>
    </row>
    <row r="4493" spans="1:21" x14ac:dyDescent="0.35">
      <c r="A4493">
        <v>14792</v>
      </c>
      <c r="B4493" s="1">
        <v>45395</v>
      </c>
      <c r="C4493" s="2">
        <f>YEAR(Table2[Order Date])</f>
        <v>2024</v>
      </c>
      <c r="D4493" s="2" t="str">
        <f>TEXT(Table2[Order Date],"mmm")</f>
        <v>Apr</v>
      </c>
      <c r="E4493" t="s">
        <v>8469</v>
      </c>
      <c r="F4493" t="s">
        <v>22</v>
      </c>
      <c r="G4493" t="s">
        <v>54</v>
      </c>
      <c r="H4493" t="str">
        <f>VLOOKUP(Table2[[#This Row],[City]], Table46[], 2, FALSE)</f>
        <v>Uttar Pradesh</v>
      </c>
      <c r="I4493" t="s">
        <v>96</v>
      </c>
      <c r="J4493" t="s">
        <v>156</v>
      </c>
      <c r="K4493" t="s">
        <v>3768</v>
      </c>
      <c r="L4493" s="2">
        <v>2</v>
      </c>
      <c r="M4493" s="11">
        <v>42495</v>
      </c>
      <c r="N4493" s="6">
        <v>15</v>
      </c>
      <c r="O4493" s="4">
        <f>Table2[[#This Row],[Discount]]/100</f>
        <v>0.15</v>
      </c>
      <c r="P4493" s="4" t="str">
        <f>IF(Table2[[#This Row],[Discount%]]=0,"No Discount",
IF(Table2[[#This Row],[Discount%]]&lt;=0.1,"Medium Discount",
IF(Table2[[#This Row],[Discount%]]&lt;=0.2,"High Discount")))</f>
        <v>High Discount</v>
      </c>
      <c r="Q4493" s="9">
        <f>(Table2[Unit_Price]*Table2[Quantity])*(Table2[Discount]/100)</f>
        <v>12748.5</v>
      </c>
      <c r="R4493" s="10">
        <v>72241.5</v>
      </c>
      <c r="S4493" s="10">
        <v>3997.8</v>
      </c>
      <c r="T4493" s="4">
        <f>Table2[Profit]/Table2[Sales]</f>
        <v>5.5339382487905153E-2</v>
      </c>
      <c r="U4493" t="s">
        <v>20</v>
      </c>
    </row>
    <row r="4494" spans="1:21" x14ac:dyDescent="0.35">
      <c r="A4494">
        <v>14793</v>
      </c>
      <c r="B4494" s="1">
        <v>45668</v>
      </c>
      <c r="C4494" s="2">
        <f>YEAR(Table2[Order Date])</f>
        <v>2025</v>
      </c>
      <c r="D4494" s="2" t="str">
        <f>TEXT(Table2[Order Date],"mmm")</f>
        <v>Jan</v>
      </c>
      <c r="E4494" t="s">
        <v>8470</v>
      </c>
      <c r="F4494" t="s">
        <v>15</v>
      </c>
      <c r="G4494" t="s">
        <v>16</v>
      </c>
      <c r="H4494" t="str">
        <f>VLOOKUP(Table2[[#This Row],[City]], Table46[], 2, FALSE)</f>
        <v>Karnataka</v>
      </c>
      <c r="I4494" t="s">
        <v>30</v>
      </c>
      <c r="J4494" t="s">
        <v>227</v>
      </c>
      <c r="K4494" t="s">
        <v>1981</v>
      </c>
      <c r="L4494" s="2">
        <v>3</v>
      </c>
      <c r="M4494" s="11">
        <v>63404</v>
      </c>
      <c r="N4494" s="6">
        <v>5</v>
      </c>
      <c r="O4494" s="4">
        <f>Table2[[#This Row],[Discount]]/100</f>
        <v>0.05</v>
      </c>
      <c r="P4494" s="4" t="str">
        <f>IF(Table2[[#This Row],[Discount%]]=0,"No Discount",
IF(Table2[[#This Row],[Discount%]]&lt;=0.1,"Medium Discount",
IF(Table2[[#This Row],[Discount%]]&lt;=0.2,"High Discount")))</f>
        <v>Medium Discount</v>
      </c>
      <c r="Q4494" s="9">
        <f>(Table2[Unit_Price]*Table2[Quantity])*(Table2[Discount]/100)</f>
        <v>9510.6</v>
      </c>
      <c r="R4494" s="10">
        <v>180701.4</v>
      </c>
      <c r="S4494" s="10">
        <v>39087.54</v>
      </c>
      <c r="T4494" s="4">
        <f>Table2[Profit]/Table2[Sales]</f>
        <v>0.2163101115984713</v>
      </c>
      <c r="U4494" t="s">
        <v>72</v>
      </c>
    </row>
    <row r="4495" spans="1:21" x14ac:dyDescent="0.35">
      <c r="A4495">
        <v>14794</v>
      </c>
      <c r="B4495" s="1">
        <v>45534</v>
      </c>
      <c r="C4495" s="2">
        <f>YEAR(Table2[Order Date])</f>
        <v>2024</v>
      </c>
      <c r="D4495" s="2" t="str">
        <f>TEXT(Table2[Order Date],"mmm")</f>
        <v>Aug</v>
      </c>
      <c r="E4495" t="s">
        <v>8471</v>
      </c>
      <c r="F4495" t="s">
        <v>40</v>
      </c>
      <c r="G4495" t="s">
        <v>103</v>
      </c>
      <c r="H4495" t="str">
        <f>VLOOKUP(Table2[[#This Row],[City]], Table46[], 2, FALSE)</f>
        <v>Gujarat</v>
      </c>
      <c r="I4495" t="s">
        <v>46</v>
      </c>
      <c r="J4495" t="s">
        <v>209</v>
      </c>
      <c r="K4495" t="s">
        <v>8472</v>
      </c>
      <c r="L4495" s="2">
        <v>5</v>
      </c>
      <c r="M4495" s="11">
        <v>37458</v>
      </c>
      <c r="N4495" s="6">
        <v>20</v>
      </c>
      <c r="O4495" s="4">
        <f>Table2[[#This Row],[Discount]]/100</f>
        <v>0.2</v>
      </c>
      <c r="P4495" s="4" t="str">
        <f>IF(Table2[[#This Row],[Discount%]]=0,"No Discount",
IF(Table2[[#This Row],[Discount%]]&lt;=0.1,"Medium Discount",
IF(Table2[[#This Row],[Discount%]]&lt;=0.2,"High Discount")))</f>
        <v>High Discount</v>
      </c>
      <c r="Q4495" s="9">
        <f>(Table2[Unit_Price]*Table2[Quantity])*(Table2[Discount]/100)</f>
        <v>37458</v>
      </c>
      <c r="R4495" s="10">
        <v>149832</v>
      </c>
      <c r="S4495" s="10">
        <v>18752.59</v>
      </c>
      <c r="T4495" s="4">
        <f>Table2[Profit]/Table2[Sales]</f>
        <v>0.12515744300282983</v>
      </c>
      <c r="U4495" t="s">
        <v>20</v>
      </c>
    </row>
    <row r="4496" spans="1:21" x14ac:dyDescent="0.35">
      <c r="A4496">
        <v>14795</v>
      </c>
      <c r="B4496" s="1">
        <v>45725</v>
      </c>
      <c r="C4496" s="2">
        <f>YEAR(Table2[Order Date])</f>
        <v>2025</v>
      </c>
      <c r="D4496" s="2" t="str">
        <f>TEXT(Table2[Order Date],"mmm")</f>
        <v>Mar</v>
      </c>
      <c r="E4496" t="s">
        <v>8473</v>
      </c>
      <c r="F4496" t="s">
        <v>28</v>
      </c>
      <c r="G4496" t="s">
        <v>29</v>
      </c>
      <c r="H4496" t="str">
        <f>VLOOKUP(Table2[[#This Row],[City]], Table46[], 2, FALSE)</f>
        <v>Bihar</v>
      </c>
      <c r="I4496" t="s">
        <v>30</v>
      </c>
      <c r="J4496" t="s">
        <v>65</v>
      </c>
      <c r="K4496" t="s">
        <v>8474</v>
      </c>
      <c r="L4496" s="2">
        <v>2</v>
      </c>
      <c r="M4496" s="11">
        <v>3951</v>
      </c>
      <c r="N4496" s="6">
        <v>0</v>
      </c>
      <c r="O4496" s="4">
        <f>Table2[[#This Row],[Discount]]/100</f>
        <v>0</v>
      </c>
      <c r="P4496" s="4" t="str">
        <f>IF(Table2[[#This Row],[Discount%]]=0,"No Discount",
IF(Table2[[#This Row],[Discount%]]&lt;=0.1,"Medium Discount",
IF(Table2[[#This Row],[Discount%]]&lt;=0.2,"High Discount")))</f>
        <v>No Discount</v>
      </c>
      <c r="Q4496" s="9">
        <f>(Table2[Unit_Price]*Table2[Quantity])*(Table2[Discount]/100)</f>
        <v>0</v>
      </c>
      <c r="R4496" s="10">
        <v>7902</v>
      </c>
      <c r="S4496" s="10">
        <v>1776.57</v>
      </c>
      <c r="T4496" s="4">
        <f>Table2[Profit]/Table2[Sales]</f>
        <v>0.22482536066818526</v>
      </c>
      <c r="U4496" t="s">
        <v>72</v>
      </c>
    </row>
    <row r="4497" spans="1:21" x14ac:dyDescent="0.35">
      <c r="A4497">
        <v>14796</v>
      </c>
      <c r="B4497" s="1">
        <v>45218</v>
      </c>
      <c r="C4497" s="2">
        <f>YEAR(Table2[Order Date])</f>
        <v>2023</v>
      </c>
      <c r="D4497" s="2" t="str">
        <f>TEXT(Table2[Order Date],"mmm")</f>
        <v>Oct</v>
      </c>
      <c r="E4497" t="s">
        <v>8475</v>
      </c>
      <c r="F4497" t="s">
        <v>22</v>
      </c>
      <c r="G4497" t="s">
        <v>23</v>
      </c>
      <c r="H4497" t="str">
        <f>VLOOKUP(Table2[[#This Row],[City]], Table46[], 2, FALSE)</f>
        <v>Delhi</v>
      </c>
      <c r="I4497" t="s">
        <v>17</v>
      </c>
      <c r="J4497" t="s">
        <v>18</v>
      </c>
      <c r="K4497" t="s">
        <v>8476</v>
      </c>
      <c r="L4497" s="2">
        <v>4</v>
      </c>
      <c r="M4497" s="11">
        <v>33265</v>
      </c>
      <c r="N4497" s="6">
        <v>15</v>
      </c>
      <c r="O4497" s="4">
        <f>Table2[[#This Row],[Discount]]/100</f>
        <v>0.15</v>
      </c>
      <c r="P4497" s="4" t="str">
        <f>IF(Table2[[#This Row],[Discount%]]=0,"No Discount",
IF(Table2[[#This Row],[Discount%]]&lt;=0.1,"Medium Discount",
IF(Table2[[#This Row],[Discount%]]&lt;=0.2,"High Discount")))</f>
        <v>High Discount</v>
      </c>
      <c r="Q4497" s="9">
        <f>(Table2[Unit_Price]*Table2[Quantity])*(Table2[Discount]/100)</f>
        <v>19959</v>
      </c>
      <c r="R4497" s="10">
        <v>113101</v>
      </c>
      <c r="S4497" s="10">
        <v>25839.19</v>
      </c>
      <c r="T4497" s="4">
        <f>Table2[Profit]/Table2[Sales]</f>
        <v>0.22846119839789214</v>
      </c>
      <c r="U4497" t="s">
        <v>72</v>
      </c>
    </row>
    <row r="4498" spans="1:21" x14ac:dyDescent="0.35">
      <c r="A4498">
        <v>14797</v>
      </c>
      <c r="B4498" s="1">
        <v>45829</v>
      </c>
      <c r="C4498" s="2">
        <f>YEAR(Table2[Order Date])</f>
        <v>2025</v>
      </c>
      <c r="D4498" s="2" t="str">
        <f>TEXT(Table2[Order Date],"mmm")</f>
        <v>Jun</v>
      </c>
      <c r="E4498" t="s">
        <v>8477</v>
      </c>
      <c r="F4498" t="s">
        <v>15</v>
      </c>
      <c r="G4498" t="s">
        <v>147</v>
      </c>
      <c r="H4498" t="str">
        <f>VLOOKUP(Table2[[#This Row],[City]], Table46[], 2, FALSE)</f>
        <v>Kerala</v>
      </c>
      <c r="I4498" t="s">
        <v>42</v>
      </c>
      <c r="J4498" t="s">
        <v>43</v>
      </c>
      <c r="K4498" t="s">
        <v>1968</v>
      </c>
      <c r="L4498" s="2">
        <v>3</v>
      </c>
      <c r="M4498" s="11">
        <v>18635</v>
      </c>
      <c r="N4498" s="6">
        <v>10</v>
      </c>
      <c r="O4498" s="4">
        <f>Table2[[#This Row],[Discount]]/100</f>
        <v>0.1</v>
      </c>
      <c r="P4498" s="4" t="str">
        <f>IF(Table2[[#This Row],[Discount%]]=0,"No Discount",
IF(Table2[[#This Row],[Discount%]]&lt;=0.1,"Medium Discount",
IF(Table2[[#This Row],[Discount%]]&lt;=0.2,"High Discount")))</f>
        <v>Medium Discount</v>
      </c>
      <c r="Q4498" s="9">
        <f>(Table2[Unit_Price]*Table2[Quantity])*(Table2[Discount]/100)</f>
        <v>5590.5</v>
      </c>
      <c r="R4498" s="10">
        <v>50314.5</v>
      </c>
      <c r="S4498" s="10">
        <v>9875.2000000000007</v>
      </c>
      <c r="T4498" s="4">
        <f>Table2[Profit]/Table2[Sales]</f>
        <v>0.19626946506474277</v>
      </c>
      <c r="U4498" t="s">
        <v>83</v>
      </c>
    </row>
    <row r="4499" spans="1:21" x14ac:dyDescent="0.35">
      <c r="A4499">
        <v>14798</v>
      </c>
      <c r="B4499" s="1">
        <v>45765</v>
      </c>
      <c r="C4499" s="2">
        <f>YEAR(Table2[Order Date])</f>
        <v>2025</v>
      </c>
      <c r="D4499" s="2" t="str">
        <f>TEXT(Table2[Order Date],"mmm")</f>
        <v>Apr</v>
      </c>
      <c r="E4499" t="s">
        <v>8478</v>
      </c>
      <c r="F4499" t="s">
        <v>15</v>
      </c>
      <c r="G4499" t="s">
        <v>93</v>
      </c>
      <c r="H4499" t="str">
        <f>VLOOKUP(Table2[[#This Row],[City]], Table46[], 2, FALSE)</f>
        <v>Tamil Nadu</v>
      </c>
      <c r="I4499" t="s">
        <v>69</v>
      </c>
      <c r="J4499" t="s">
        <v>517</v>
      </c>
      <c r="K4499" t="s">
        <v>8479</v>
      </c>
      <c r="L4499" s="2">
        <v>4</v>
      </c>
      <c r="M4499" s="11">
        <v>68771</v>
      </c>
      <c r="N4499" s="6">
        <v>0</v>
      </c>
      <c r="O4499" s="4">
        <f>Table2[[#This Row],[Discount]]/100</f>
        <v>0</v>
      </c>
      <c r="P4499" s="4" t="str">
        <f>IF(Table2[[#This Row],[Discount%]]=0,"No Discount",
IF(Table2[[#This Row],[Discount%]]&lt;=0.1,"Medium Discount",
IF(Table2[[#This Row],[Discount%]]&lt;=0.2,"High Discount")))</f>
        <v>No Discount</v>
      </c>
      <c r="Q4499" s="9">
        <f>(Table2[Unit_Price]*Table2[Quantity])*(Table2[Discount]/100)</f>
        <v>0</v>
      </c>
      <c r="R4499" s="10">
        <v>275084</v>
      </c>
      <c r="S4499" s="10">
        <v>17206.97</v>
      </c>
      <c r="T4499" s="4">
        <f>Table2[Profit]/Table2[Sales]</f>
        <v>6.2551693300955349E-2</v>
      </c>
      <c r="U4499" t="s">
        <v>33</v>
      </c>
    </row>
    <row r="4500" spans="1:21" x14ac:dyDescent="0.35">
      <c r="A4500">
        <v>14799</v>
      </c>
      <c r="B4500" s="1">
        <v>45355</v>
      </c>
      <c r="C4500" s="2">
        <f>YEAR(Table2[Order Date])</f>
        <v>2024</v>
      </c>
      <c r="D4500" s="2" t="str">
        <f>TEXT(Table2[Order Date],"mmm")</f>
        <v>Mar</v>
      </c>
      <c r="E4500" t="s">
        <v>8480</v>
      </c>
      <c r="F4500" t="s">
        <v>22</v>
      </c>
      <c r="G4500" t="s">
        <v>58</v>
      </c>
      <c r="H4500" t="str">
        <f>VLOOKUP(Table2[[#This Row],[City]], Table46[], 2, FALSE)</f>
        <v>Rajashtan</v>
      </c>
      <c r="I4500" t="s">
        <v>17</v>
      </c>
      <c r="J4500" t="s">
        <v>291</v>
      </c>
      <c r="K4500" t="s">
        <v>5913</v>
      </c>
      <c r="L4500" s="2">
        <v>5</v>
      </c>
      <c r="M4500" s="11">
        <v>49186</v>
      </c>
      <c r="N4500" s="6">
        <v>10</v>
      </c>
      <c r="O4500" s="4">
        <f>Table2[[#This Row],[Discount]]/100</f>
        <v>0.1</v>
      </c>
      <c r="P4500" s="4" t="str">
        <f>IF(Table2[[#This Row],[Discount%]]=0,"No Discount",
IF(Table2[[#This Row],[Discount%]]&lt;=0.1,"Medium Discount",
IF(Table2[[#This Row],[Discount%]]&lt;=0.2,"High Discount")))</f>
        <v>Medium Discount</v>
      </c>
      <c r="Q4500" s="9">
        <f>(Table2[Unit_Price]*Table2[Quantity])*(Table2[Discount]/100)</f>
        <v>24593</v>
      </c>
      <c r="R4500" s="10">
        <v>221337</v>
      </c>
      <c r="S4500" s="10">
        <v>14531.62</v>
      </c>
      <c r="T4500" s="4">
        <f>Table2[Profit]/Table2[Sales]</f>
        <v>6.5653821999936746E-2</v>
      </c>
      <c r="U4500" t="s">
        <v>72</v>
      </c>
    </row>
    <row r="4501" spans="1:21" x14ac:dyDescent="0.35">
      <c r="A4501">
        <v>14801</v>
      </c>
      <c r="B4501" s="1">
        <v>45207</v>
      </c>
      <c r="C4501" s="2">
        <f>YEAR(Table2[Order Date])</f>
        <v>2023</v>
      </c>
      <c r="D4501" s="2" t="str">
        <f>TEXT(Table2[Order Date],"mmm")</f>
        <v>Oct</v>
      </c>
      <c r="E4501" t="s">
        <v>8481</v>
      </c>
      <c r="F4501" t="s">
        <v>40</v>
      </c>
      <c r="G4501" t="s">
        <v>110</v>
      </c>
      <c r="H4501" t="str">
        <f>VLOOKUP(Table2[[#This Row],[City]], Table46[], 2, FALSE)</f>
        <v>Gujarat</v>
      </c>
      <c r="I4501" t="s">
        <v>46</v>
      </c>
      <c r="J4501" t="s">
        <v>209</v>
      </c>
      <c r="K4501" t="s">
        <v>4198</v>
      </c>
      <c r="L4501" s="2">
        <v>2</v>
      </c>
      <c r="M4501" s="11">
        <v>67572</v>
      </c>
      <c r="N4501" s="6">
        <v>15</v>
      </c>
      <c r="O4501" s="4">
        <f>Table2[[#This Row],[Discount]]/100</f>
        <v>0.15</v>
      </c>
      <c r="P4501" s="4" t="str">
        <f>IF(Table2[[#This Row],[Discount%]]=0,"No Discount",
IF(Table2[[#This Row],[Discount%]]&lt;=0.1,"Medium Discount",
IF(Table2[[#This Row],[Discount%]]&lt;=0.2,"High Discount")))</f>
        <v>High Discount</v>
      </c>
      <c r="Q4501" s="9">
        <f>(Table2[Unit_Price]*Table2[Quantity])*(Table2[Discount]/100)</f>
        <v>20271.599999999999</v>
      </c>
      <c r="R4501" s="10">
        <v>114872.4</v>
      </c>
      <c r="S4501" s="10">
        <v>8379.83</v>
      </c>
      <c r="T4501" s="4">
        <f>Table2[Profit]/Table2[Sales]</f>
        <v>7.2949028661366877E-2</v>
      </c>
      <c r="U4501" t="s">
        <v>20</v>
      </c>
    </row>
    <row r="4502" spans="1:21" x14ac:dyDescent="0.35">
      <c r="A4502">
        <v>14802</v>
      </c>
      <c r="B4502" s="1">
        <v>45333</v>
      </c>
      <c r="C4502" s="2">
        <f>YEAR(Table2[Order Date])</f>
        <v>2024</v>
      </c>
      <c r="D4502" s="2" t="str">
        <f>TEXT(Table2[Order Date],"mmm")</f>
        <v>Feb</v>
      </c>
      <c r="E4502" t="s">
        <v>8482</v>
      </c>
      <c r="F4502" t="s">
        <v>22</v>
      </c>
      <c r="G4502" t="s">
        <v>54</v>
      </c>
      <c r="H4502" t="str">
        <f>VLOOKUP(Table2[[#This Row],[City]], Table46[], 2, FALSE)</f>
        <v>Uttar Pradesh</v>
      </c>
      <c r="I4502" t="s">
        <v>69</v>
      </c>
      <c r="J4502" t="s">
        <v>151</v>
      </c>
      <c r="K4502" t="s">
        <v>7501</v>
      </c>
      <c r="L4502" s="2">
        <v>1</v>
      </c>
      <c r="M4502" s="11">
        <v>4229</v>
      </c>
      <c r="N4502" s="6">
        <v>10</v>
      </c>
      <c r="O4502" s="4">
        <f>Table2[[#This Row],[Discount]]/100</f>
        <v>0.1</v>
      </c>
      <c r="P4502" s="4" t="str">
        <f>IF(Table2[[#This Row],[Discount%]]=0,"No Discount",
IF(Table2[[#This Row],[Discount%]]&lt;=0.1,"Medium Discount",
IF(Table2[[#This Row],[Discount%]]&lt;=0.2,"High Discount")))</f>
        <v>Medium Discount</v>
      </c>
      <c r="Q4502" s="9">
        <f>(Table2[Unit_Price]*Table2[Quantity])*(Table2[Discount]/100)</f>
        <v>422.90000000000003</v>
      </c>
      <c r="R4502" s="10">
        <v>3806.1</v>
      </c>
      <c r="S4502" s="10">
        <v>494.38</v>
      </c>
      <c r="T4502" s="4">
        <f>Table2[Profit]/Table2[Sales]</f>
        <v>0.12989148997661648</v>
      </c>
      <c r="U4502" t="s">
        <v>38</v>
      </c>
    </row>
    <row r="4503" spans="1:21" x14ac:dyDescent="0.35">
      <c r="A4503">
        <v>14803</v>
      </c>
      <c r="B4503" s="1">
        <v>45248</v>
      </c>
      <c r="C4503" s="2">
        <f>YEAR(Table2[Order Date])</f>
        <v>2023</v>
      </c>
      <c r="D4503" s="2" t="str">
        <f>TEXT(Table2[Order Date],"mmm")</f>
        <v>Nov</v>
      </c>
      <c r="E4503" t="s">
        <v>8483</v>
      </c>
      <c r="F4503" t="s">
        <v>28</v>
      </c>
      <c r="G4503" t="s">
        <v>35</v>
      </c>
      <c r="H4503" t="str">
        <f>VLOOKUP(Table2[[#This Row],[City]], Table46[], 2, FALSE)</f>
        <v>West Bengal</v>
      </c>
      <c r="I4503" t="s">
        <v>96</v>
      </c>
      <c r="J4503" t="s">
        <v>183</v>
      </c>
      <c r="K4503" t="s">
        <v>8484</v>
      </c>
      <c r="L4503" s="2">
        <v>5</v>
      </c>
      <c r="M4503" s="11">
        <v>64872</v>
      </c>
      <c r="N4503" s="6">
        <v>20</v>
      </c>
      <c r="O4503" s="4">
        <f>Table2[[#This Row],[Discount]]/100</f>
        <v>0.2</v>
      </c>
      <c r="P4503" s="4" t="str">
        <f>IF(Table2[[#This Row],[Discount%]]=0,"No Discount",
IF(Table2[[#This Row],[Discount%]]&lt;=0.1,"Medium Discount",
IF(Table2[[#This Row],[Discount%]]&lt;=0.2,"High Discount")))</f>
        <v>High Discount</v>
      </c>
      <c r="Q4503" s="9">
        <f>(Table2[Unit_Price]*Table2[Quantity])*(Table2[Discount]/100)</f>
        <v>64872</v>
      </c>
      <c r="R4503" s="10">
        <v>259488</v>
      </c>
      <c r="S4503" s="10">
        <v>23297.72</v>
      </c>
      <c r="T4503" s="4">
        <f>Table2[Profit]/Table2[Sales]</f>
        <v>8.9783419657171043E-2</v>
      </c>
      <c r="U4503" t="s">
        <v>38</v>
      </c>
    </row>
    <row r="4504" spans="1:21" x14ac:dyDescent="0.35">
      <c r="A4504">
        <v>14804</v>
      </c>
      <c r="B4504" s="1">
        <v>45296</v>
      </c>
      <c r="C4504" s="2">
        <f>YEAR(Table2[Order Date])</f>
        <v>2024</v>
      </c>
      <c r="D4504" s="2" t="str">
        <f>TEXT(Table2[Order Date],"mmm")</f>
        <v>Jan</v>
      </c>
      <c r="E4504" t="s">
        <v>8485</v>
      </c>
      <c r="F4504" t="s">
        <v>40</v>
      </c>
      <c r="G4504" t="s">
        <v>103</v>
      </c>
      <c r="H4504" t="str">
        <f>VLOOKUP(Table2[[#This Row],[City]], Table46[], 2, FALSE)</f>
        <v>Gujarat</v>
      </c>
      <c r="I4504" t="s">
        <v>17</v>
      </c>
      <c r="J4504" t="s">
        <v>100</v>
      </c>
      <c r="K4504" t="s">
        <v>8486</v>
      </c>
      <c r="L4504" s="2">
        <v>3</v>
      </c>
      <c r="M4504" s="11">
        <v>14129</v>
      </c>
      <c r="N4504" s="6">
        <v>5</v>
      </c>
      <c r="O4504" s="4">
        <f>Table2[[#This Row],[Discount]]/100</f>
        <v>0.05</v>
      </c>
      <c r="P4504" s="4" t="str">
        <f>IF(Table2[[#This Row],[Discount%]]=0,"No Discount",
IF(Table2[[#This Row],[Discount%]]&lt;=0.1,"Medium Discount",
IF(Table2[[#This Row],[Discount%]]&lt;=0.2,"High Discount")))</f>
        <v>Medium Discount</v>
      </c>
      <c r="Q4504" s="9">
        <f>(Table2[Unit_Price]*Table2[Quantity])*(Table2[Discount]/100)</f>
        <v>2119.35</v>
      </c>
      <c r="R4504" s="10">
        <v>40267.65</v>
      </c>
      <c r="S4504" s="10">
        <v>3018.97</v>
      </c>
      <c r="T4504" s="4">
        <f>Table2[Profit]/Table2[Sales]</f>
        <v>7.4972589659441258E-2</v>
      </c>
      <c r="U4504" t="s">
        <v>33</v>
      </c>
    </row>
    <row r="4505" spans="1:21" x14ac:dyDescent="0.35">
      <c r="A4505">
        <v>14805</v>
      </c>
      <c r="B4505" s="1">
        <v>45507</v>
      </c>
      <c r="C4505" s="2">
        <f>YEAR(Table2[Order Date])</f>
        <v>2024</v>
      </c>
      <c r="D4505" s="2" t="str">
        <f>TEXT(Table2[Order Date],"mmm")</f>
        <v>Aug</v>
      </c>
      <c r="E4505" t="s">
        <v>8487</v>
      </c>
      <c r="F4505" t="s">
        <v>15</v>
      </c>
      <c r="G4505" t="s">
        <v>68</v>
      </c>
      <c r="H4505" t="str">
        <f>VLOOKUP(Table2[[#This Row],[City]], Table46[], 2, FALSE)</f>
        <v>Telangana</v>
      </c>
      <c r="I4505" t="s">
        <v>30</v>
      </c>
      <c r="J4505" t="s">
        <v>65</v>
      </c>
      <c r="K4505" t="s">
        <v>8488</v>
      </c>
      <c r="L4505" s="2">
        <v>3</v>
      </c>
      <c r="M4505" s="11">
        <v>16611</v>
      </c>
      <c r="N4505" s="6">
        <v>15</v>
      </c>
      <c r="O4505" s="4">
        <f>Table2[[#This Row],[Discount]]/100</f>
        <v>0.15</v>
      </c>
      <c r="P4505" s="4" t="str">
        <f>IF(Table2[[#This Row],[Discount%]]=0,"No Discount",
IF(Table2[[#This Row],[Discount%]]&lt;=0.1,"Medium Discount",
IF(Table2[[#This Row],[Discount%]]&lt;=0.2,"High Discount")))</f>
        <v>High Discount</v>
      </c>
      <c r="Q4505" s="9">
        <f>(Table2[Unit_Price]*Table2[Quantity])*(Table2[Discount]/100)</f>
        <v>7474.95</v>
      </c>
      <c r="R4505" s="10">
        <v>42358.05</v>
      </c>
      <c r="S4505" s="10">
        <v>8427.91</v>
      </c>
      <c r="T4505" s="4">
        <f>Table2[Profit]/Table2[Sales]</f>
        <v>0.19896831889097821</v>
      </c>
      <c r="U4505" t="s">
        <v>72</v>
      </c>
    </row>
    <row r="4506" spans="1:21" x14ac:dyDescent="0.35">
      <c r="A4506">
        <v>14806</v>
      </c>
      <c r="B4506" s="1">
        <v>45895</v>
      </c>
      <c r="C4506" s="2">
        <f>YEAR(Table2[Order Date])</f>
        <v>2025</v>
      </c>
      <c r="D4506" s="2" t="str">
        <f>TEXT(Table2[Order Date],"mmm")</f>
        <v>Aug</v>
      </c>
      <c r="E4506" t="s">
        <v>8489</v>
      </c>
      <c r="F4506" t="s">
        <v>22</v>
      </c>
      <c r="G4506" t="s">
        <v>54</v>
      </c>
      <c r="H4506" t="str">
        <f>VLOOKUP(Table2[[#This Row],[City]], Table46[], 2, FALSE)</f>
        <v>Uttar Pradesh</v>
      </c>
      <c r="I4506" t="s">
        <v>30</v>
      </c>
      <c r="J4506" t="s">
        <v>227</v>
      </c>
      <c r="K4506" t="s">
        <v>8490</v>
      </c>
      <c r="L4506" s="2">
        <v>3</v>
      </c>
      <c r="M4506" s="11">
        <v>53286</v>
      </c>
      <c r="N4506" s="6">
        <v>5</v>
      </c>
      <c r="O4506" s="4">
        <f>Table2[[#This Row],[Discount]]/100</f>
        <v>0.05</v>
      </c>
      <c r="P4506" s="4" t="str">
        <f>IF(Table2[[#This Row],[Discount%]]=0,"No Discount",
IF(Table2[[#This Row],[Discount%]]&lt;=0.1,"Medium Discount",
IF(Table2[[#This Row],[Discount%]]&lt;=0.2,"High Discount")))</f>
        <v>Medium Discount</v>
      </c>
      <c r="Q4506" s="9">
        <f>(Table2[Unit_Price]*Table2[Quantity])*(Table2[Discount]/100)</f>
        <v>7992.9000000000005</v>
      </c>
      <c r="R4506" s="10">
        <v>151865.1</v>
      </c>
      <c r="S4506" s="10">
        <v>22798.74</v>
      </c>
      <c r="T4506" s="4">
        <f>Table2[Profit]/Table2[Sales]</f>
        <v>0.15012494641626023</v>
      </c>
      <c r="U4506" t="s">
        <v>83</v>
      </c>
    </row>
    <row r="4507" spans="1:21" x14ac:dyDescent="0.35">
      <c r="A4507">
        <v>14807</v>
      </c>
      <c r="B4507" s="1">
        <v>45551</v>
      </c>
      <c r="C4507" s="2">
        <f>YEAR(Table2[Order Date])</f>
        <v>2024</v>
      </c>
      <c r="D4507" s="2" t="str">
        <f>TEXT(Table2[Order Date],"mmm")</f>
        <v>Sep</v>
      </c>
      <c r="E4507" t="s">
        <v>8491</v>
      </c>
      <c r="F4507" t="s">
        <v>22</v>
      </c>
      <c r="G4507" t="s">
        <v>23</v>
      </c>
      <c r="H4507" t="str">
        <f>VLOOKUP(Table2[[#This Row],[City]], Table46[], 2, FALSE)</f>
        <v>Delhi</v>
      </c>
      <c r="I4507" t="s">
        <v>17</v>
      </c>
      <c r="J4507" t="s">
        <v>291</v>
      </c>
      <c r="K4507" t="s">
        <v>8492</v>
      </c>
      <c r="L4507" s="2">
        <v>1</v>
      </c>
      <c r="M4507" s="11">
        <v>24432</v>
      </c>
      <c r="N4507" s="6">
        <v>20</v>
      </c>
      <c r="O4507" s="4">
        <f>Table2[[#This Row],[Discount]]/100</f>
        <v>0.2</v>
      </c>
      <c r="P4507" s="4" t="str">
        <f>IF(Table2[[#This Row],[Discount%]]=0,"No Discount",
IF(Table2[[#This Row],[Discount%]]&lt;=0.1,"Medium Discount",
IF(Table2[[#This Row],[Discount%]]&lt;=0.2,"High Discount")))</f>
        <v>High Discount</v>
      </c>
      <c r="Q4507" s="9">
        <f>(Table2[Unit_Price]*Table2[Quantity])*(Table2[Discount]/100)</f>
        <v>4886.4000000000005</v>
      </c>
      <c r="R4507" s="10">
        <v>19545.599999999999</v>
      </c>
      <c r="S4507" s="10">
        <v>1103.52</v>
      </c>
      <c r="T4507" s="4">
        <f>Table2[Profit]/Table2[Sales]</f>
        <v>5.6458742632612968E-2</v>
      </c>
      <c r="U4507" t="s">
        <v>72</v>
      </c>
    </row>
    <row r="4508" spans="1:21" x14ac:dyDescent="0.35">
      <c r="A4508">
        <v>14808</v>
      </c>
      <c r="B4508" s="1">
        <v>45480</v>
      </c>
      <c r="C4508" s="2">
        <f>YEAR(Table2[Order Date])</f>
        <v>2024</v>
      </c>
      <c r="D4508" s="2" t="str">
        <f>TEXT(Table2[Order Date],"mmm")</f>
        <v>Jul</v>
      </c>
      <c r="E4508" t="s">
        <v>8493</v>
      </c>
      <c r="F4508" t="s">
        <v>28</v>
      </c>
      <c r="G4508" t="s">
        <v>114</v>
      </c>
      <c r="H4508" t="str">
        <f>VLOOKUP(Table2[[#This Row],[City]], Table46[], 2, FALSE)</f>
        <v>Jharkhand</v>
      </c>
      <c r="I4508" t="s">
        <v>42</v>
      </c>
      <c r="J4508" t="s">
        <v>79</v>
      </c>
      <c r="K4508" t="s">
        <v>8494</v>
      </c>
      <c r="L4508" s="2">
        <v>2</v>
      </c>
      <c r="M4508" s="11">
        <v>20102</v>
      </c>
      <c r="N4508" s="6">
        <v>15</v>
      </c>
      <c r="O4508" s="4">
        <f>Table2[[#This Row],[Discount]]/100</f>
        <v>0.15</v>
      </c>
      <c r="P4508" s="4" t="str">
        <f>IF(Table2[[#This Row],[Discount%]]=0,"No Discount",
IF(Table2[[#This Row],[Discount%]]&lt;=0.1,"Medium Discount",
IF(Table2[[#This Row],[Discount%]]&lt;=0.2,"High Discount")))</f>
        <v>High Discount</v>
      </c>
      <c r="Q4508" s="9">
        <f>(Table2[Unit_Price]*Table2[Quantity])*(Table2[Discount]/100)</f>
        <v>6030.5999999999995</v>
      </c>
      <c r="R4508" s="10">
        <v>34173.4</v>
      </c>
      <c r="S4508" s="10">
        <v>5003.95</v>
      </c>
      <c r="T4508" s="4">
        <f>Table2[Profit]/Table2[Sales]</f>
        <v>0.14642821609790069</v>
      </c>
      <c r="U4508" t="s">
        <v>83</v>
      </c>
    </row>
    <row r="4509" spans="1:21" x14ac:dyDescent="0.35">
      <c r="A4509">
        <v>14809</v>
      </c>
      <c r="B4509" s="1">
        <v>45227</v>
      </c>
      <c r="C4509" s="2">
        <f>YEAR(Table2[Order Date])</f>
        <v>2023</v>
      </c>
      <c r="D4509" s="2" t="str">
        <f>TEXT(Table2[Order Date],"mmm")</f>
        <v>Oct</v>
      </c>
      <c r="E4509" t="s">
        <v>8495</v>
      </c>
      <c r="F4509" t="s">
        <v>15</v>
      </c>
      <c r="G4509" t="s">
        <v>16</v>
      </c>
      <c r="H4509" t="str">
        <f>VLOOKUP(Table2[[#This Row],[City]], Table46[], 2, FALSE)</f>
        <v>Karnataka</v>
      </c>
      <c r="I4509" t="s">
        <v>46</v>
      </c>
      <c r="J4509" t="s">
        <v>209</v>
      </c>
      <c r="K4509" t="s">
        <v>6099</v>
      </c>
      <c r="L4509" s="2">
        <v>4</v>
      </c>
      <c r="M4509" s="11">
        <v>16502</v>
      </c>
      <c r="N4509" s="6">
        <v>0</v>
      </c>
      <c r="O4509" s="4">
        <f>Table2[[#This Row],[Discount]]/100</f>
        <v>0</v>
      </c>
      <c r="P4509" s="4" t="str">
        <f>IF(Table2[[#This Row],[Discount%]]=0,"No Discount",
IF(Table2[[#This Row],[Discount%]]&lt;=0.1,"Medium Discount",
IF(Table2[[#This Row],[Discount%]]&lt;=0.2,"High Discount")))</f>
        <v>No Discount</v>
      </c>
      <c r="Q4509" s="9">
        <f>(Table2[Unit_Price]*Table2[Quantity])*(Table2[Discount]/100)</f>
        <v>0</v>
      </c>
      <c r="R4509" s="10">
        <v>66008</v>
      </c>
      <c r="S4509" s="10">
        <v>4033.91</v>
      </c>
      <c r="T4509" s="4">
        <f>Table2[Profit]/Table2[Sales]</f>
        <v>6.1112440916252571E-2</v>
      </c>
      <c r="U4509" t="s">
        <v>33</v>
      </c>
    </row>
    <row r="4510" spans="1:21" x14ac:dyDescent="0.35">
      <c r="A4510">
        <v>14810</v>
      </c>
      <c r="B4510" s="1">
        <v>45744</v>
      </c>
      <c r="C4510" s="2">
        <f>YEAR(Table2[Order Date])</f>
        <v>2025</v>
      </c>
      <c r="D4510" s="2" t="str">
        <f>TEXT(Table2[Order Date],"mmm")</f>
        <v>Mar</v>
      </c>
      <c r="E4510" t="s">
        <v>8496</v>
      </c>
      <c r="F4510" t="s">
        <v>22</v>
      </c>
      <c r="G4510" t="s">
        <v>74</v>
      </c>
      <c r="H4510" t="str">
        <f>VLOOKUP(Table2[[#This Row],[City]], Table46[], 2, FALSE)</f>
        <v>Chandigarh</v>
      </c>
      <c r="I4510" t="s">
        <v>129</v>
      </c>
      <c r="J4510" t="s">
        <v>159</v>
      </c>
      <c r="K4510" t="s">
        <v>4755</v>
      </c>
      <c r="L4510" s="2">
        <v>5</v>
      </c>
      <c r="M4510" s="11">
        <v>43387</v>
      </c>
      <c r="N4510" s="6">
        <v>20</v>
      </c>
      <c r="O4510" s="4">
        <f>Table2[[#This Row],[Discount]]/100</f>
        <v>0.2</v>
      </c>
      <c r="P4510" s="4" t="str">
        <f>IF(Table2[[#This Row],[Discount%]]=0,"No Discount",
IF(Table2[[#This Row],[Discount%]]&lt;=0.1,"Medium Discount",
IF(Table2[[#This Row],[Discount%]]&lt;=0.2,"High Discount")))</f>
        <v>High Discount</v>
      </c>
      <c r="Q4510" s="9">
        <f>(Table2[Unit_Price]*Table2[Quantity])*(Table2[Discount]/100)</f>
        <v>43387</v>
      </c>
      <c r="R4510" s="10">
        <v>173548</v>
      </c>
      <c r="S4510" s="10">
        <v>8728.8799999999992</v>
      </c>
      <c r="T4510" s="4">
        <f>Table2[Profit]/Table2[Sales]</f>
        <v>5.0296632631894343E-2</v>
      </c>
      <c r="U4510" t="s">
        <v>33</v>
      </c>
    </row>
    <row r="4511" spans="1:21" x14ac:dyDescent="0.35">
      <c r="A4511">
        <v>14811</v>
      </c>
      <c r="B4511" s="1">
        <v>45233</v>
      </c>
      <c r="C4511" s="2">
        <f>YEAR(Table2[Order Date])</f>
        <v>2023</v>
      </c>
      <c r="D4511" s="2" t="str">
        <f>TEXT(Table2[Order Date],"mmm")</f>
        <v>Nov</v>
      </c>
      <c r="E4511" t="s">
        <v>8497</v>
      </c>
      <c r="F4511" t="s">
        <v>40</v>
      </c>
      <c r="G4511" t="s">
        <v>110</v>
      </c>
      <c r="H4511" t="str">
        <f>VLOOKUP(Table2[[#This Row],[City]], Table46[], 2, FALSE)</f>
        <v>Gujarat</v>
      </c>
      <c r="I4511" t="s">
        <v>46</v>
      </c>
      <c r="J4511" t="s">
        <v>47</v>
      </c>
      <c r="K4511" t="s">
        <v>6704</v>
      </c>
      <c r="L4511" s="2">
        <v>4</v>
      </c>
      <c r="M4511" s="11">
        <v>35147</v>
      </c>
      <c r="N4511" s="6">
        <v>10</v>
      </c>
      <c r="O4511" s="4">
        <f>Table2[[#This Row],[Discount]]/100</f>
        <v>0.1</v>
      </c>
      <c r="P4511" s="4" t="str">
        <f>IF(Table2[[#This Row],[Discount%]]=0,"No Discount",
IF(Table2[[#This Row],[Discount%]]&lt;=0.1,"Medium Discount",
IF(Table2[[#This Row],[Discount%]]&lt;=0.2,"High Discount")))</f>
        <v>Medium Discount</v>
      </c>
      <c r="Q4511" s="9">
        <f>(Table2[Unit_Price]*Table2[Quantity])*(Table2[Discount]/100)</f>
        <v>14058.800000000001</v>
      </c>
      <c r="R4511" s="10">
        <v>126529.2</v>
      </c>
      <c r="S4511" s="10">
        <v>31426.35</v>
      </c>
      <c r="T4511" s="4">
        <f>Table2[Profit]/Table2[Sales]</f>
        <v>0.24837231247806829</v>
      </c>
      <c r="U4511" t="s">
        <v>33</v>
      </c>
    </row>
    <row r="4512" spans="1:21" x14ac:dyDescent="0.35">
      <c r="A4512">
        <v>14812</v>
      </c>
      <c r="B4512" s="1">
        <v>45653</v>
      </c>
      <c r="C4512" s="2">
        <f>YEAR(Table2[Order Date])</f>
        <v>2024</v>
      </c>
      <c r="D4512" s="2" t="str">
        <f>TEXT(Table2[Order Date],"mmm")</f>
        <v>Dec</v>
      </c>
      <c r="E4512" t="s">
        <v>8498</v>
      </c>
      <c r="F4512" t="s">
        <v>28</v>
      </c>
      <c r="G4512" t="s">
        <v>114</v>
      </c>
      <c r="H4512" t="str">
        <f>VLOOKUP(Table2[[#This Row],[City]], Table46[], 2, FALSE)</f>
        <v>Jharkhand</v>
      </c>
      <c r="I4512" t="s">
        <v>30</v>
      </c>
      <c r="J4512" t="s">
        <v>227</v>
      </c>
      <c r="K4512" t="s">
        <v>8499</v>
      </c>
      <c r="L4512" s="2">
        <v>4</v>
      </c>
      <c r="M4512" s="11">
        <v>45205</v>
      </c>
      <c r="N4512" s="6">
        <v>5</v>
      </c>
      <c r="O4512" s="4">
        <f>Table2[[#This Row],[Discount]]/100</f>
        <v>0.05</v>
      </c>
      <c r="P4512" s="4" t="str">
        <f>IF(Table2[[#This Row],[Discount%]]=0,"No Discount",
IF(Table2[[#This Row],[Discount%]]&lt;=0.1,"Medium Discount",
IF(Table2[[#This Row],[Discount%]]&lt;=0.2,"High Discount")))</f>
        <v>Medium Discount</v>
      </c>
      <c r="Q4512" s="9">
        <f>(Table2[Unit_Price]*Table2[Quantity])*(Table2[Discount]/100)</f>
        <v>9041</v>
      </c>
      <c r="R4512" s="10">
        <v>171779</v>
      </c>
      <c r="S4512" s="10">
        <v>13578.92</v>
      </c>
      <c r="T4512" s="4">
        <f>Table2[Profit]/Table2[Sales]</f>
        <v>7.904877779006747E-2</v>
      </c>
      <c r="U4512" t="s">
        <v>33</v>
      </c>
    </row>
    <row r="4513" spans="1:21" x14ac:dyDescent="0.35">
      <c r="A4513">
        <v>14813</v>
      </c>
      <c r="B4513" s="1">
        <v>45453</v>
      </c>
      <c r="C4513" s="2">
        <f>YEAR(Table2[Order Date])</f>
        <v>2024</v>
      </c>
      <c r="D4513" s="2" t="str">
        <f>TEXT(Table2[Order Date],"mmm")</f>
        <v>Jun</v>
      </c>
      <c r="E4513" t="s">
        <v>8500</v>
      </c>
      <c r="F4513" t="s">
        <v>15</v>
      </c>
      <c r="G4513" t="s">
        <v>16</v>
      </c>
      <c r="H4513" t="str">
        <f>VLOOKUP(Table2[[#This Row],[City]], Table46[], 2, FALSE)</f>
        <v>Karnataka</v>
      </c>
      <c r="I4513" t="s">
        <v>86</v>
      </c>
      <c r="J4513" t="s">
        <v>171</v>
      </c>
      <c r="K4513" t="s">
        <v>8501</v>
      </c>
      <c r="L4513" s="2">
        <v>1</v>
      </c>
      <c r="M4513" s="11">
        <v>22865</v>
      </c>
      <c r="N4513" s="6">
        <v>0</v>
      </c>
      <c r="O4513" s="4">
        <f>Table2[[#This Row],[Discount]]/100</f>
        <v>0</v>
      </c>
      <c r="P4513" s="4" t="str">
        <f>IF(Table2[[#This Row],[Discount%]]=0,"No Discount",
IF(Table2[[#This Row],[Discount%]]&lt;=0.1,"Medium Discount",
IF(Table2[[#This Row],[Discount%]]&lt;=0.2,"High Discount")))</f>
        <v>No Discount</v>
      </c>
      <c r="Q4513" s="9">
        <f>(Table2[Unit_Price]*Table2[Quantity])*(Table2[Discount]/100)</f>
        <v>0</v>
      </c>
      <c r="R4513" s="10">
        <v>22865</v>
      </c>
      <c r="S4513" s="10">
        <v>1980.35</v>
      </c>
      <c r="T4513" s="4">
        <f>Table2[Profit]/Table2[Sales]</f>
        <v>8.6610540126831392E-2</v>
      </c>
      <c r="U4513" t="s">
        <v>83</v>
      </c>
    </row>
    <row r="4514" spans="1:21" x14ac:dyDescent="0.35">
      <c r="A4514">
        <v>14814</v>
      </c>
      <c r="B4514" s="1">
        <v>45839</v>
      </c>
      <c r="C4514" s="2">
        <f>YEAR(Table2[Order Date])</f>
        <v>2025</v>
      </c>
      <c r="D4514" s="2" t="str">
        <f>TEXT(Table2[Order Date],"mmm")</f>
        <v>Jul</v>
      </c>
      <c r="E4514" t="s">
        <v>8502</v>
      </c>
      <c r="F4514" t="s">
        <v>40</v>
      </c>
      <c r="G4514" t="s">
        <v>62</v>
      </c>
      <c r="H4514" t="str">
        <f>VLOOKUP(Table2[[#This Row],[City]], Table46[], 2, FALSE)</f>
        <v>Goa</v>
      </c>
      <c r="I4514" t="s">
        <v>75</v>
      </c>
      <c r="J4514" t="s">
        <v>409</v>
      </c>
      <c r="K4514" t="s">
        <v>8503</v>
      </c>
      <c r="L4514" s="2">
        <v>4</v>
      </c>
      <c r="M4514" s="11">
        <v>71644</v>
      </c>
      <c r="N4514" s="6">
        <v>10</v>
      </c>
      <c r="O4514" s="4">
        <f>Table2[[#This Row],[Discount]]/100</f>
        <v>0.1</v>
      </c>
      <c r="P4514" s="4" t="str">
        <f>IF(Table2[[#This Row],[Discount%]]=0,"No Discount",
IF(Table2[[#This Row],[Discount%]]&lt;=0.1,"Medium Discount",
IF(Table2[[#This Row],[Discount%]]&lt;=0.2,"High Discount")))</f>
        <v>Medium Discount</v>
      </c>
      <c r="Q4514" s="9">
        <f>(Table2[Unit_Price]*Table2[Quantity])*(Table2[Discount]/100)</f>
        <v>28657.600000000002</v>
      </c>
      <c r="R4514" s="10">
        <v>257918.4</v>
      </c>
      <c r="S4514" s="10">
        <v>63122.97</v>
      </c>
      <c r="T4514" s="4">
        <f>Table2[Profit]/Table2[Sales]</f>
        <v>0.24474008058362645</v>
      </c>
      <c r="U4514" t="s">
        <v>33</v>
      </c>
    </row>
    <row r="4515" spans="1:21" x14ac:dyDescent="0.35">
      <c r="A4515">
        <v>14815</v>
      </c>
      <c r="B4515" s="1">
        <v>45302</v>
      </c>
      <c r="C4515" s="2">
        <f>YEAR(Table2[Order Date])</f>
        <v>2024</v>
      </c>
      <c r="D4515" s="2" t="str">
        <f>TEXT(Table2[Order Date],"mmm")</f>
        <v>Jan</v>
      </c>
      <c r="E4515" t="s">
        <v>8504</v>
      </c>
      <c r="F4515" t="s">
        <v>28</v>
      </c>
      <c r="G4515" t="s">
        <v>144</v>
      </c>
      <c r="H4515" t="str">
        <f>VLOOKUP(Table2[[#This Row],[City]], Table46[], 2, FALSE)</f>
        <v>Assam</v>
      </c>
      <c r="I4515" t="s">
        <v>69</v>
      </c>
      <c r="J4515" t="s">
        <v>115</v>
      </c>
      <c r="K4515" t="s">
        <v>1852</v>
      </c>
      <c r="L4515" s="2">
        <v>3</v>
      </c>
      <c r="M4515" s="11">
        <v>29239</v>
      </c>
      <c r="N4515" s="6">
        <v>20</v>
      </c>
      <c r="O4515" s="4">
        <f>Table2[[#This Row],[Discount]]/100</f>
        <v>0.2</v>
      </c>
      <c r="P4515" s="4" t="str">
        <f>IF(Table2[[#This Row],[Discount%]]=0,"No Discount",
IF(Table2[[#This Row],[Discount%]]&lt;=0.1,"Medium Discount",
IF(Table2[[#This Row],[Discount%]]&lt;=0.2,"High Discount")))</f>
        <v>High Discount</v>
      </c>
      <c r="Q4515" s="9">
        <f>(Table2[Unit_Price]*Table2[Quantity])*(Table2[Discount]/100)</f>
        <v>17543.400000000001</v>
      </c>
      <c r="R4515" s="10">
        <v>70173.600000000006</v>
      </c>
      <c r="S4515" s="10">
        <v>4185.68</v>
      </c>
      <c r="T4515" s="4">
        <f>Table2[Profit]/Table2[Sales]</f>
        <v>5.9647502764572431E-2</v>
      </c>
      <c r="U4515" t="s">
        <v>72</v>
      </c>
    </row>
    <row r="4516" spans="1:21" x14ac:dyDescent="0.35">
      <c r="A4516">
        <v>14817</v>
      </c>
      <c r="B4516" s="1">
        <v>45831</v>
      </c>
      <c r="C4516" s="2">
        <f>YEAR(Table2[Order Date])</f>
        <v>2025</v>
      </c>
      <c r="D4516" s="2" t="str">
        <f>TEXT(Table2[Order Date],"mmm")</f>
        <v>Jun</v>
      </c>
      <c r="E4516" t="s">
        <v>8506</v>
      </c>
      <c r="F4516" t="s">
        <v>40</v>
      </c>
      <c r="G4516" t="s">
        <v>62</v>
      </c>
      <c r="H4516" t="str">
        <f>VLOOKUP(Table2[[#This Row],[City]], Table46[], 2, FALSE)</f>
        <v>Goa</v>
      </c>
      <c r="I4516" t="s">
        <v>30</v>
      </c>
      <c r="J4516" t="s">
        <v>227</v>
      </c>
      <c r="K4516" t="s">
        <v>4450</v>
      </c>
      <c r="L4516" s="2">
        <v>3</v>
      </c>
      <c r="M4516" s="11">
        <v>28466</v>
      </c>
      <c r="N4516" s="6">
        <v>10</v>
      </c>
      <c r="O4516" s="4">
        <f>Table2[[#This Row],[Discount]]/100</f>
        <v>0.1</v>
      </c>
      <c r="P4516" s="4" t="str">
        <f>IF(Table2[[#This Row],[Discount%]]=0,"No Discount",
IF(Table2[[#This Row],[Discount%]]&lt;=0.1,"Medium Discount",
IF(Table2[[#This Row],[Discount%]]&lt;=0.2,"High Discount")))</f>
        <v>Medium Discount</v>
      </c>
      <c r="Q4516" s="9">
        <f>(Table2[Unit_Price]*Table2[Quantity])*(Table2[Discount]/100)</f>
        <v>8539.8000000000011</v>
      </c>
      <c r="R4516" s="10">
        <v>76858.2</v>
      </c>
      <c r="S4516" s="10">
        <v>13070.4</v>
      </c>
      <c r="T4516" s="4">
        <f>Table2[Profit]/Table2[Sales]</f>
        <v>0.17005862744638828</v>
      </c>
      <c r="U4516" t="s">
        <v>83</v>
      </c>
    </row>
    <row r="4517" spans="1:21" x14ac:dyDescent="0.35">
      <c r="A4517">
        <v>14818</v>
      </c>
      <c r="B4517" s="1">
        <v>45243</v>
      </c>
      <c r="C4517" s="2">
        <f>YEAR(Table2[Order Date])</f>
        <v>2023</v>
      </c>
      <c r="D4517" s="2" t="str">
        <f>TEXT(Table2[Order Date],"mmm")</f>
        <v>Nov</v>
      </c>
      <c r="E4517" t="s">
        <v>8507</v>
      </c>
      <c r="F4517" t="s">
        <v>22</v>
      </c>
      <c r="G4517" t="s">
        <v>74</v>
      </c>
      <c r="H4517" t="str">
        <f>VLOOKUP(Table2[[#This Row],[City]], Table46[], 2, FALSE)</f>
        <v>Chandigarh</v>
      </c>
      <c r="I4517" t="s">
        <v>42</v>
      </c>
      <c r="J4517" t="s">
        <v>51</v>
      </c>
      <c r="K4517" t="s">
        <v>8508</v>
      </c>
      <c r="L4517" s="2">
        <v>1</v>
      </c>
      <c r="M4517" s="11">
        <v>7206</v>
      </c>
      <c r="N4517" s="6">
        <v>5</v>
      </c>
      <c r="O4517" s="4">
        <f>Table2[[#This Row],[Discount]]/100</f>
        <v>0.05</v>
      </c>
      <c r="P4517" s="4" t="str">
        <f>IF(Table2[[#This Row],[Discount%]]=0,"No Discount",
IF(Table2[[#This Row],[Discount%]]&lt;=0.1,"Medium Discount",
IF(Table2[[#This Row],[Discount%]]&lt;=0.2,"High Discount")))</f>
        <v>Medium Discount</v>
      </c>
      <c r="Q4517" s="9">
        <f>(Table2[Unit_Price]*Table2[Quantity])*(Table2[Discount]/100)</f>
        <v>360.3</v>
      </c>
      <c r="R4517" s="10">
        <v>6845.7</v>
      </c>
      <c r="S4517" s="10">
        <v>375.3</v>
      </c>
      <c r="T4517" s="4">
        <f>Table2[Profit]/Table2[Sales]</f>
        <v>5.4822735439765111E-2</v>
      </c>
      <c r="U4517" t="s">
        <v>33</v>
      </c>
    </row>
    <row r="4518" spans="1:21" x14ac:dyDescent="0.35">
      <c r="A4518">
        <v>14821</v>
      </c>
      <c r="B4518" s="1">
        <v>45600</v>
      </c>
      <c r="C4518" s="2">
        <f>YEAR(Table2[Order Date])</f>
        <v>2024</v>
      </c>
      <c r="D4518" s="2" t="str">
        <f>TEXT(Table2[Order Date],"mmm")</f>
        <v>Nov</v>
      </c>
      <c r="E4518" t="s">
        <v>8510</v>
      </c>
      <c r="F4518" t="s">
        <v>15</v>
      </c>
      <c r="G4518" t="s">
        <v>147</v>
      </c>
      <c r="H4518" t="str">
        <f>VLOOKUP(Table2[[#This Row],[City]], Table46[], 2, FALSE)</f>
        <v>Kerala</v>
      </c>
      <c r="I4518" t="s">
        <v>86</v>
      </c>
      <c r="J4518" t="s">
        <v>90</v>
      </c>
      <c r="K4518" t="s">
        <v>8511</v>
      </c>
      <c r="L4518" s="2">
        <v>5</v>
      </c>
      <c r="M4518" s="11">
        <v>52470</v>
      </c>
      <c r="N4518" s="6">
        <v>15</v>
      </c>
      <c r="O4518" s="4">
        <f>Table2[[#This Row],[Discount]]/100</f>
        <v>0.15</v>
      </c>
      <c r="P4518" s="4" t="str">
        <f>IF(Table2[[#This Row],[Discount%]]=0,"No Discount",
IF(Table2[[#This Row],[Discount%]]&lt;=0.1,"Medium Discount",
IF(Table2[[#This Row],[Discount%]]&lt;=0.2,"High Discount")))</f>
        <v>High Discount</v>
      </c>
      <c r="Q4518" s="9">
        <f>(Table2[Unit_Price]*Table2[Quantity])*(Table2[Discount]/100)</f>
        <v>39352.5</v>
      </c>
      <c r="R4518" s="10">
        <v>222997.5</v>
      </c>
      <c r="S4518" s="10">
        <v>23607.81</v>
      </c>
      <c r="T4518" s="4">
        <f>Table2[Profit]/Table2[Sales]</f>
        <v>0.10586580567046716</v>
      </c>
      <c r="U4518" t="s">
        <v>72</v>
      </c>
    </row>
    <row r="4519" spans="1:21" x14ac:dyDescent="0.35">
      <c r="A4519">
        <v>14822</v>
      </c>
      <c r="B4519" s="1">
        <v>45826</v>
      </c>
      <c r="C4519" s="2">
        <f>YEAR(Table2[Order Date])</f>
        <v>2025</v>
      </c>
      <c r="D4519" s="2" t="str">
        <f>TEXT(Table2[Order Date],"mmm")</f>
        <v>Jun</v>
      </c>
      <c r="E4519" t="s">
        <v>8512</v>
      </c>
      <c r="F4519" t="s">
        <v>15</v>
      </c>
      <c r="G4519" t="s">
        <v>16</v>
      </c>
      <c r="H4519" t="str">
        <f>VLOOKUP(Table2[[#This Row],[City]], Table46[], 2, FALSE)</f>
        <v>Karnataka</v>
      </c>
      <c r="I4519" t="s">
        <v>30</v>
      </c>
      <c r="J4519" t="s">
        <v>322</v>
      </c>
      <c r="K4519" t="s">
        <v>3593</v>
      </c>
      <c r="L4519" s="2">
        <v>1</v>
      </c>
      <c r="M4519" s="11">
        <v>59968</v>
      </c>
      <c r="N4519" s="6">
        <v>5</v>
      </c>
      <c r="O4519" s="4">
        <f>Table2[[#This Row],[Discount]]/100</f>
        <v>0.05</v>
      </c>
      <c r="P4519" s="4" t="str">
        <f>IF(Table2[[#This Row],[Discount%]]=0,"No Discount",
IF(Table2[[#This Row],[Discount%]]&lt;=0.1,"Medium Discount",
IF(Table2[[#This Row],[Discount%]]&lt;=0.2,"High Discount")))</f>
        <v>Medium Discount</v>
      </c>
      <c r="Q4519" s="9">
        <f>(Table2[Unit_Price]*Table2[Quantity])*(Table2[Discount]/100)</f>
        <v>2998.4</v>
      </c>
      <c r="R4519" s="10">
        <v>56969.599999999999</v>
      </c>
      <c r="S4519" s="10">
        <v>6060.12</v>
      </c>
      <c r="T4519" s="4">
        <f>Table2[Profit]/Table2[Sales]</f>
        <v>0.10637462787170701</v>
      </c>
      <c r="U4519" t="s">
        <v>83</v>
      </c>
    </row>
    <row r="4520" spans="1:21" x14ac:dyDescent="0.35">
      <c r="A4520">
        <v>14823</v>
      </c>
      <c r="B4520" s="1">
        <v>45527</v>
      </c>
      <c r="C4520" s="2">
        <f>YEAR(Table2[Order Date])</f>
        <v>2024</v>
      </c>
      <c r="D4520" s="2" t="str">
        <f>TEXT(Table2[Order Date],"mmm")</f>
        <v>Aug</v>
      </c>
      <c r="E4520" t="s">
        <v>8513</v>
      </c>
      <c r="F4520" t="s">
        <v>15</v>
      </c>
      <c r="G4520" t="s">
        <v>147</v>
      </c>
      <c r="H4520" t="str">
        <f>VLOOKUP(Table2[[#This Row],[City]], Table46[], 2, FALSE)</f>
        <v>Kerala</v>
      </c>
      <c r="I4520" t="s">
        <v>46</v>
      </c>
      <c r="J4520" t="s">
        <v>201</v>
      </c>
      <c r="K4520" t="s">
        <v>8514</v>
      </c>
      <c r="L4520" s="2">
        <v>5</v>
      </c>
      <c r="M4520" s="11">
        <v>18181</v>
      </c>
      <c r="N4520" s="6">
        <v>10</v>
      </c>
      <c r="O4520" s="4">
        <f>Table2[[#This Row],[Discount]]/100</f>
        <v>0.1</v>
      </c>
      <c r="P4520" s="4" t="str">
        <f>IF(Table2[[#This Row],[Discount%]]=0,"No Discount",
IF(Table2[[#This Row],[Discount%]]&lt;=0.1,"Medium Discount",
IF(Table2[[#This Row],[Discount%]]&lt;=0.2,"High Discount")))</f>
        <v>Medium Discount</v>
      </c>
      <c r="Q4520" s="9">
        <f>(Table2[Unit_Price]*Table2[Quantity])*(Table2[Discount]/100)</f>
        <v>9090.5</v>
      </c>
      <c r="R4520" s="10">
        <v>81814.5</v>
      </c>
      <c r="S4520" s="10">
        <v>13310.62</v>
      </c>
      <c r="T4520" s="4">
        <f>Table2[Profit]/Table2[Sales]</f>
        <v>0.16269267672600823</v>
      </c>
      <c r="U4520" t="s">
        <v>38</v>
      </c>
    </row>
    <row r="4521" spans="1:21" x14ac:dyDescent="0.35">
      <c r="A4521">
        <v>14824</v>
      </c>
      <c r="B4521" s="1">
        <v>45339</v>
      </c>
      <c r="C4521" s="2">
        <f>YEAR(Table2[Order Date])</f>
        <v>2024</v>
      </c>
      <c r="D4521" s="2" t="str">
        <f>TEXT(Table2[Order Date],"mmm")</f>
        <v>Feb</v>
      </c>
      <c r="E4521" t="s">
        <v>8515</v>
      </c>
      <c r="F4521" t="s">
        <v>15</v>
      </c>
      <c r="G4521" t="s">
        <v>68</v>
      </c>
      <c r="H4521" t="str">
        <f>VLOOKUP(Table2[[#This Row],[City]], Table46[], 2, FALSE)</f>
        <v>Telangana</v>
      </c>
      <c r="I4521" t="s">
        <v>86</v>
      </c>
      <c r="J4521" t="s">
        <v>296</v>
      </c>
      <c r="K4521" t="s">
        <v>8516</v>
      </c>
      <c r="L4521" s="2">
        <v>4</v>
      </c>
      <c r="M4521" s="11">
        <v>25718</v>
      </c>
      <c r="N4521" s="6">
        <v>5</v>
      </c>
      <c r="O4521" s="4">
        <f>Table2[[#This Row],[Discount]]/100</f>
        <v>0.05</v>
      </c>
      <c r="P4521" s="4" t="str">
        <f>IF(Table2[[#This Row],[Discount%]]=0,"No Discount",
IF(Table2[[#This Row],[Discount%]]&lt;=0.1,"Medium Discount",
IF(Table2[[#This Row],[Discount%]]&lt;=0.2,"High Discount")))</f>
        <v>Medium Discount</v>
      </c>
      <c r="Q4521" s="9">
        <f>(Table2[Unit_Price]*Table2[Quantity])*(Table2[Discount]/100)</f>
        <v>5143.6000000000004</v>
      </c>
      <c r="R4521" s="10">
        <v>97728.4</v>
      </c>
      <c r="S4521" s="10">
        <v>20944.669999999998</v>
      </c>
      <c r="T4521" s="4">
        <f>Table2[Profit]/Table2[Sales]</f>
        <v>0.21431508138882863</v>
      </c>
      <c r="U4521" t="s">
        <v>38</v>
      </c>
    </row>
    <row r="4522" spans="1:21" x14ac:dyDescent="0.35">
      <c r="A4522">
        <v>14825</v>
      </c>
      <c r="B4522" s="1">
        <v>45767</v>
      </c>
      <c r="C4522" s="2">
        <f>YEAR(Table2[Order Date])</f>
        <v>2025</v>
      </c>
      <c r="D4522" s="2" t="str">
        <f>TEXT(Table2[Order Date],"mmm")</f>
        <v>Apr</v>
      </c>
      <c r="E4522" t="s">
        <v>8517</v>
      </c>
      <c r="F4522" t="s">
        <v>28</v>
      </c>
      <c r="G4522" t="s">
        <v>85</v>
      </c>
      <c r="H4522" t="str">
        <f>VLOOKUP(Table2[[#This Row],[City]], Table46[], 2, FALSE)</f>
        <v>Odisha</v>
      </c>
      <c r="I4522" t="s">
        <v>42</v>
      </c>
      <c r="J4522" t="s">
        <v>188</v>
      </c>
      <c r="K4522" t="s">
        <v>8518</v>
      </c>
      <c r="L4522" s="2">
        <v>2</v>
      </c>
      <c r="M4522" s="11">
        <v>38458</v>
      </c>
      <c r="N4522" s="6">
        <v>0</v>
      </c>
      <c r="O4522" s="4">
        <f>Table2[[#This Row],[Discount]]/100</f>
        <v>0</v>
      </c>
      <c r="P4522" s="4" t="str">
        <f>IF(Table2[[#This Row],[Discount%]]=0,"No Discount",
IF(Table2[[#This Row],[Discount%]]&lt;=0.1,"Medium Discount",
IF(Table2[[#This Row],[Discount%]]&lt;=0.2,"High Discount")))</f>
        <v>No Discount</v>
      </c>
      <c r="Q4522" s="9">
        <f>(Table2[Unit_Price]*Table2[Quantity])*(Table2[Discount]/100)</f>
        <v>0</v>
      </c>
      <c r="R4522" s="10">
        <v>76916</v>
      </c>
      <c r="S4522" s="10">
        <v>7268.78</v>
      </c>
      <c r="T4522" s="4">
        <f>Table2[Profit]/Table2[Sales]</f>
        <v>9.4502834260751983E-2</v>
      </c>
      <c r="U4522" t="s">
        <v>72</v>
      </c>
    </row>
    <row r="4523" spans="1:21" x14ac:dyDescent="0.35">
      <c r="A4523">
        <v>14826</v>
      </c>
      <c r="B4523" s="1">
        <v>45796</v>
      </c>
      <c r="C4523" s="2">
        <f>YEAR(Table2[Order Date])</f>
        <v>2025</v>
      </c>
      <c r="D4523" s="2" t="str">
        <f>TEXT(Table2[Order Date],"mmm")</f>
        <v>May</v>
      </c>
      <c r="E4523" t="s">
        <v>8519</v>
      </c>
      <c r="F4523" t="s">
        <v>40</v>
      </c>
      <c r="G4523" t="s">
        <v>103</v>
      </c>
      <c r="H4523" t="str">
        <f>VLOOKUP(Table2[[#This Row],[City]], Table46[], 2, FALSE)</f>
        <v>Gujarat</v>
      </c>
      <c r="I4523" t="s">
        <v>86</v>
      </c>
      <c r="J4523" t="s">
        <v>296</v>
      </c>
      <c r="K4523" t="s">
        <v>746</v>
      </c>
      <c r="L4523" s="2">
        <v>2</v>
      </c>
      <c r="M4523" s="11">
        <v>32976</v>
      </c>
      <c r="N4523" s="6">
        <v>20</v>
      </c>
      <c r="O4523" s="4">
        <f>Table2[[#This Row],[Discount]]/100</f>
        <v>0.2</v>
      </c>
      <c r="P4523" s="4" t="str">
        <f>IF(Table2[[#This Row],[Discount%]]=0,"No Discount",
IF(Table2[[#This Row],[Discount%]]&lt;=0.1,"Medium Discount",
IF(Table2[[#This Row],[Discount%]]&lt;=0.2,"High Discount")))</f>
        <v>High Discount</v>
      </c>
      <c r="Q4523" s="9">
        <f>(Table2[Unit_Price]*Table2[Quantity])*(Table2[Discount]/100)</f>
        <v>13190.400000000001</v>
      </c>
      <c r="R4523" s="10">
        <v>52761.599999999999</v>
      </c>
      <c r="S4523" s="10">
        <v>3410.99</v>
      </c>
      <c r="T4523" s="4">
        <f>Table2[Profit]/Table2[Sales]</f>
        <v>6.4649100861232406E-2</v>
      </c>
      <c r="U4523" t="s">
        <v>72</v>
      </c>
    </row>
    <row r="4524" spans="1:21" x14ac:dyDescent="0.35">
      <c r="A4524">
        <v>14827</v>
      </c>
      <c r="B4524" s="1">
        <v>45449</v>
      </c>
      <c r="C4524" s="2">
        <f>YEAR(Table2[Order Date])</f>
        <v>2024</v>
      </c>
      <c r="D4524" s="2" t="str">
        <f>TEXT(Table2[Order Date],"mmm")</f>
        <v>Jun</v>
      </c>
      <c r="E4524" t="s">
        <v>8520</v>
      </c>
      <c r="F4524" t="s">
        <v>40</v>
      </c>
      <c r="G4524" t="s">
        <v>110</v>
      </c>
      <c r="H4524" t="str">
        <f>VLOOKUP(Table2[[#This Row],[City]], Table46[], 2, FALSE)</f>
        <v>Gujarat</v>
      </c>
      <c r="I4524" t="s">
        <v>69</v>
      </c>
      <c r="J4524" t="s">
        <v>517</v>
      </c>
      <c r="K4524" t="s">
        <v>8521</v>
      </c>
      <c r="L4524" s="2">
        <v>1</v>
      </c>
      <c r="M4524" s="11">
        <v>55470</v>
      </c>
      <c r="N4524" s="6">
        <v>15</v>
      </c>
      <c r="O4524" s="4">
        <f>Table2[[#This Row],[Discount]]/100</f>
        <v>0.15</v>
      </c>
      <c r="P4524" s="4" t="str">
        <f>IF(Table2[[#This Row],[Discount%]]=0,"No Discount",
IF(Table2[[#This Row],[Discount%]]&lt;=0.1,"Medium Discount",
IF(Table2[[#This Row],[Discount%]]&lt;=0.2,"High Discount")))</f>
        <v>High Discount</v>
      </c>
      <c r="Q4524" s="9">
        <f>(Table2[Unit_Price]*Table2[Quantity])*(Table2[Discount]/100)</f>
        <v>8320.5</v>
      </c>
      <c r="R4524" s="10">
        <v>47149.5</v>
      </c>
      <c r="S4524" s="10">
        <v>4279.38</v>
      </c>
      <c r="T4524" s="4">
        <f>Table2[Profit]/Table2[Sales]</f>
        <v>9.0761938090541783E-2</v>
      </c>
      <c r="U4524" t="s">
        <v>72</v>
      </c>
    </row>
    <row r="4525" spans="1:21" x14ac:dyDescent="0.35">
      <c r="A4525">
        <v>14828</v>
      </c>
      <c r="B4525" s="1">
        <v>45584</v>
      </c>
      <c r="C4525" s="2">
        <f>YEAR(Table2[Order Date])</f>
        <v>2024</v>
      </c>
      <c r="D4525" s="2" t="str">
        <f>TEXT(Table2[Order Date],"mmm")</f>
        <v>Oct</v>
      </c>
      <c r="E4525" t="s">
        <v>8522</v>
      </c>
      <c r="F4525" t="s">
        <v>15</v>
      </c>
      <c r="G4525" t="s">
        <v>147</v>
      </c>
      <c r="H4525" t="str">
        <f>VLOOKUP(Table2[[#This Row],[City]], Table46[], 2, FALSE)</f>
        <v>Kerala</v>
      </c>
      <c r="I4525" t="s">
        <v>46</v>
      </c>
      <c r="J4525" t="s">
        <v>47</v>
      </c>
      <c r="K4525" t="s">
        <v>6704</v>
      </c>
      <c r="L4525" s="2">
        <v>4</v>
      </c>
      <c r="M4525" s="11">
        <v>9258</v>
      </c>
      <c r="N4525" s="6">
        <v>20</v>
      </c>
      <c r="O4525" s="4">
        <f>Table2[[#This Row],[Discount]]/100</f>
        <v>0.2</v>
      </c>
      <c r="P4525" s="4" t="str">
        <f>IF(Table2[[#This Row],[Discount%]]=0,"No Discount",
IF(Table2[[#This Row],[Discount%]]&lt;=0.1,"Medium Discount",
IF(Table2[[#This Row],[Discount%]]&lt;=0.2,"High Discount")))</f>
        <v>High Discount</v>
      </c>
      <c r="Q4525" s="9">
        <f>(Table2[Unit_Price]*Table2[Quantity])*(Table2[Discount]/100)</f>
        <v>7406.4000000000005</v>
      </c>
      <c r="R4525" s="10">
        <v>29625.599999999999</v>
      </c>
      <c r="S4525" s="10">
        <v>6047.57</v>
      </c>
      <c r="T4525" s="4">
        <f>Table2[Profit]/Table2[Sales]</f>
        <v>0.20413324962194859</v>
      </c>
      <c r="U4525" t="s">
        <v>33</v>
      </c>
    </row>
    <row r="4526" spans="1:21" x14ac:dyDescent="0.35">
      <c r="A4526">
        <v>14829</v>
      </c>
      <c r="B4526" s="1">
        <v>45615</v>
      </c>
      <c r="C4526" s="2">
        <f>YEAR(Table2[Order Date])</f>
        <v>2024</v>
      </c>
      <c r="D4526" s="2" t="str">
        <f>TEXT(Table2[Order Date],"mmm")</f>
        <v>Nov</v>
      </c>
      <c r="E4526" t="s">
        <v>8523</v>
      </c>
      <c r="F4526" t="s">
        <v>22</v>
      </c>
      <c r="G4526" t="s">
        <v>23</v>
      </c>
      <c r="H4526" t="str">
        <f>VLOOKUP(Table2[[#This Row],[City]], Table46[], 2, FALSE)</f>
        <v>Delhi</v>
      </c>
      <c r="I4526" t="s">
        <v>69</v>
      </c>
      <c r="J4526" t="s">
        <v>151</v>
      </c>
      <c r="K4526" t="s">
        <v>8524</v>
      </c>
      <c r="L4526" s="2">
        <v>4</v>
      </c>
      <c r="M4526" s="11">
        <v>64491</v>
      </c>
      <c r="N4526" s="6">
        <v>20</v>
      </c>
      <c r="O4526" s="4">
        <f>Table2[[#This Row],[Discount]]/100</f>
        <v>0.2</v>
      </c>
      <c r="P4526" s="4" t="str">
        <f>IF(Table2[[#This Row],[Discount%]]=0,"No Discount",
IF(Table2[[#This Row],[Discount%]]&lt;=0.1,"Medium Discount",
IF(Table2[[#This Row],[Discount%]]&lt;=0.2,"High Discount")))</f>
        <v>High Discount</v>
      </c>
      <c r="Q4526" s="9">
        <f>(Table2[Unit_Price]*Table2[Quantity])*(Table2[Discount]/100)</f>
        <v>51592.800000000003</v>
      </c>
      <c r="R4526" s="10">
        <v>206371.20000000001</v>
      </c>
      <c r="S4526" s="10">
        <v>16232.19</v>
      </c>
      <c r="T4526" s="4">
        <f>Table2[Profit]/Table2[Sales]</f>
        <v>7.8655306554402935E-2</v>
      </c>
      <c r="U4526" t="s">
        <v>72</v>
      </c>
    </row>
    <row r="4527" spans="1:21" x14ac:dyDescent="0.35">
      <c r="A4527">
        <v>14830</v>
      </c>
      <c r="B4527" s="1">
        <v>45293</v>
      </c>
      <c r="C4527" s="2">
        <f>YEAR(Table2[Order Date])</f>
        <v>2024</v>
      </c>
      <c r="D4527" s="2" t="str">
        <f>TEXT(Table2[Order Date],"mmm")</f>
        <v>Jan</v>
      </c>
      <c r="E4527" t="s">
        <v>8525</v>
      </c>
      <c r="F4527" t="s">
        <v>22</v>
      </c>
      <c r="G4527" t="s">
        <v>23</v>
      </c>
      <c r="H4527" t="str">
        <f>VLOOKUP(Table2[[#This Row],[City]], Table46[], 2, FALSE)</f>
        <v>Delhi</v>
      </c>
      <c r="I4527" t="s">
        <v>75</v>
      </c>
      <c r="J4527" t="s">
        <v>409</v>
      </c>
      <c r="K4527" t="s">
        <v>4737</v>
      </c>
      <c r="L4527" s="2">
        <v>3</v>
      </c>
      <c r="M4527" s="11">
        <v>23482</v>
      </c>
      <c r="N4527" s="6">
        <v>0</v>
      </c>
      <c r="O4527" s="4">
        <f>Table2[[#This Row],[Discount]]/100</f>
        <v>0</v>
      </c>
      <c r="P4527" s="4" t="str">
        <f>IF(Table2[[#This Row],[Discount%]]=0,"No Discount",
IF(Table2[[#This Row],[Discount%]]&lt;=0.1,"Medium Discount",
IF(Table2[[#This Row],[Discount%]]&lt;=0.2,"High Discount")))</f>
        <v>No Discount</v>
      </c>
      <c r="Q4527" s="9">
        <f>(Table2[Unit_Price]*Table2[Quantity])*(Table2[Discount]/100)</f>
        <v>0</v>
      </c>
      <c r="R4527" s="10">
        <v>70446</v>
      </c>
      <c r="S4527" s="10">
        <v>9047.77</v>
      </c>
      <c r="T4527" s="4">
        <f>Table2[Profit]/Table2[Sales]</f>
        <v>0.12843553927831247</v>
      </c>
      <c r="U4527" t="s">
        <v>72</v>
      </c>
    </row>
    <row r="4528" spans="1:21" x14ac:dyDescent="0.35">
      <c r="A4528">
        <v>14831</v>
      </c>
      <c r="B4528" s="1">
        <v>45799</v>
      </c>
      <c r="C4528" s="2">
        <f>YEAR(Table2[Order Date])</f>
        <v>2025</v>
      </c>
      <c r="D4528" s="2" t="str">
        <f>TEXT(Table2[Order Date],"mmm")</f>
        <v>May</v>
      </c>
      <c r="E4528" t="s">
        <v>8526</v>
      </c>
      <c r="F4528" t="s">
        <v>28</v>
      </c>
      <c r="G4528" t="s">
        <v>114</v>
      </c>
      <c r="H4528" t="str">
        <f>VLOOKUP(Table2[[#This Row],[City]], Table46[], 2, FALSE)</f>
        <v>Jharkhand</v>
      </c>
      <c r="I4528" t="s">
        <v>17</v>
      </c>
      <c r="J4528" t="s">
        <v>291</v>
      </c>
      <c r="K4528" t="s">
        <v>8527</v>
      </c>
      <c r="L4528" s="2">
        <v>3</v>
      </c>
      <c r="M4528" s="11">
        <v>77870</v>
      </c>
      <c r="N4528" s="6">
        <v>0</v>
      </c>
      <c r="O4528" s="4">
        <f>Table2[[#This Row],[Discount]]/100</f>
        <v>0</v>
      </c>
      <c r="P4528" s="4" t="str">
        <f>IF(Table2[[#This Row],[Discount%]]=0,"No Discount",
IF(Table2[[#This Row],[Discount%]]&lt;=0.1,"Medium Discount",
IF(Table2[[#This Row],[Discount%]]&lt;=0.2,"High Discount")))</f>
        <v>No Discount</v>
      </c>
      <c r="Q4528" s="9">
        <f>(Table2[Unit_Price]*Table2[Quantity])*(Table2[Discount]/100)</f>
        <v>0</v>
      </c>
      <c r="R4528" s="10">
        <v>233610</v>
      </c>
      <c r="S4528" s="10">
        <v>23881.05</v>
      </c>
      <c r="T4528" s="4">
        <f>Table2[Profit]/Table2[Sales]</f>
        <v>0.10222614614100424</v>
      </c>
      <c r="U4528" t="s">
        <v>33</v>
      </c>
    </row>
    <row r="4529" spans="1:21" x14ac:dyDescent="0.35">
      <c r="A4529">
        <v>14832</v>
      </c>
      <c r="B4529" s="1">
        <v>45749</v>
      </c>
      <c r="C4529" s="2">
        <f>YEAR(Table2[Order Date])</f>
        <v>2025</v>
      </c>
      <c r="D4529" s="2" t="str">
        <f>TEXT(Table2[Order Date],"mmm")</f>
        <v>Apr</v>
      </c>
      <c r="E4529" t="s">
        <v>8528</v>
      </c>
      <c r="F4529" t="s">
        <v>22</v>
      </c>
      <c r="G4529" t="s">
        <v>74</v>
      </c>
      <c r="H4529" t="str">
        <f>VLOOKUP(Table2[[#This Row],[City]], Table46[], 2, FALSE)</f>
        <v>Chandigarh</v>
      </c>
      <c r="I4529" t="s">
        <v>42</v>
      </c>
      <c r="J4529" t="s">
        <v>51</v>
      </c>
      <c r="K4529" t="s">
        <v>465</v>
      </c>
      <c r="L4529" s="2">
        <v>3</v>
      </c>
      <c r="M4529" s="11">
        <v>6356</v>
      </c>
      <c r="N4529" s="6">
        <v>15</v>
      </c>
      <c r="O4529" s="4">
        <f>Table2[[#This Row],[Discount]]/100</f>
        <v>0.15</v>
      </c>
      <c r="P4529" s="4" t="str">
        <f>IF(Table2[[#This Row],[Discount%]]=0,"No Discount",
IF(Table2[[#This Row],[Discount%]]&lt;=0.1,"Medium Discount",
IF(Table2[[#This Row],[Discount%]]&lt;=0.2,"High Discount")))</f>
        <v>High Discount</v>
      </c>
      <c r="Q4529" s="9">
        <f>(Table2[Unit_Price]*Table2[Quantity])*(Table2[Discount]/100)</f>
        <v>2860.2</v>
      </c>
      <c r="R4529" s="10">
        <v>16207.8</v>
      </c>
      <c r="S4529" s="10">
        <v>3867.62</v>
      </c>
      <c r="T4529" s="4">
        <f>Table2[Profit]/Table2[Sales]</f>
        <v>0.23862708078826245</v>
      </c>
      <c r="U4529" t="s">
        <v>20</v>
      </c>
    </row>
    <row r="4530" spans="1:21" x14ac:dyDescent="0.35">
      <c r="A4530">
        <v>14833</v>
      </c>
      <c r="B4530" s="1">
        <v>45755</v>
      </c>
      <c r="C4530" s="2">
        <f>YEAR(Table2[Order Date])</f>
        <v>2025</v>
      </c>
      <c r="D4530" s="2" t="str">
        <f>TEXT(Table2[Order Date],"mmm")</f>
        <v>Apr</v>
      </c>
      <c r="E4530" t="s">
        <v>8529</v>
      </c>
      <c r="F4530" t="s">
        <v>22</v>
      </c>
      <c r="G4530" t="s">
        <v>74</v>
      </c>
      <c r="H4530" t="str">
        <f>VLOOKUP(Table2[[#This Row],[City]], Table46[], 2, FALSE)</f>
        <v>Chandigarh</v>
      </c>
      <c r="I4530" t="s">
        <v>42</v>
      </c>
      <c r="J4530" t="s">
        <v>43</v>
      </c>
      <c r="K4530" t="s">
        <v>4537</v>
      </c>
      <c r="L4530" s="2">
        <v>3</v>
      </c>
      <c r="M4530" s="11">
        <v>18402</v>
      </c>
      <c r="N4530" s="6">
        <v>5</v>
      </c>
      <c r="O4530" s="4">
        <f>Table2[[#This Row],[Discount]]/100</f>
        <v>0.05</v>
      </c>
      <c r="P4530" s="4" t="str">
        <f>IF(Table2[[#This Row],[Discount%]]=0,"No Discount",
IF(Table2[[#This Row],[Discount%]]&lt;=0.1,"Medium Discount",
IF(Table2[[#This Row],[Discount%]]&lt;=0.2,"High Discount")))</f>
        <v>Medium Discount</v>
      </c>
      <c r="Q4530" s="9">
        <f>(Table2[Unit_Price]*Table2[Quantity])*(Table2[Discount]/100)</f>
        <v>2760.3</v>
      </c>
      <c r="R4530" s="10">
        <v>52445.7</v>
      </c>
      <c r="S4530" s="10">
        <v>9802.4599999999991</v>
      </c>
      <c r="T4530" s="4">
        <f>Table2[Profit]/Table2[Sales]</f>
        <v>0.18690683888288268</v>
      </c>
      <c r="U4530" t="s">
        <v>33</v>
      </c>
    </row>
    <row r="4531" spans="1:21" x14ac:dyDescent="0.35">
      <c r="A4531">
        <v>14834</v>
      </c>
      <c r="B4531" s="1">
        <v>45550</v>
      </c>
      <c r="C4531" s="2">
        <f>YEAR(Table2[Order Date])</f>
        <v>2024</v>
      </c>
      <c r="D4531" s="2" t="str">
        <f>TEXT(Table2[Order Date],"mmm")</f>
        <v>Sep</v>
      </c>
      <c r="E4531" t="s">
        <v>8530</v>
      </c>
      <c r="F4531" t="s">
        <v>28</v>
      </c>
      <c r="G4531" t="s">
        <v>85</v>
      </c>
      <c r="H4531" t="str">
        <f>VLOOKUP(Table2[[#This Row],[City]], Table46[], 2, FALSE)</f>
        <v>Odisha</v>
      </c>
      <c r="I4531" t="s">
        <v>75</v>
      </c>
      <c r="J4531" t="s">
        <v>76</v>
      </c>
      <c r="K4531" t="s">
        <v>3217</v>
      </c>
      <c r="L4531" s="2">
        <v>3</v>
      </c>
      <c r="M4531" s="11">
        <v>8517</v>
      </c>
      <c r="N4531" s="6">
        <v>0</v>
      </c>
      <c r="O4531" s="4">
        <f>Table2[[#This Row],[Discount]]/100</f>
        <v>0</v>
      </c>
      <c r="P4531" s="4" t="str">
        <f>IF(Table2[[#This Row],[Discount%]]=0,"No Discount",
IF(Table2[[#This Row],[Discount%]]&lt;=0.1,"Medium Discount",
IF(Table2[[#This Row],[Discount%]]&lt;=0.2,"High Discount")))</f>
        <v>No Discount</v>
      </c>
      <c r="Q4531" s="9">
        <f>(Table2[Unit_Price]*Table2[Quantity])*(Table2[Discount]/100)</f>
        <v>0</v>
      </c>
      <c r="R4531" s="10">
        <v>25551</v>
      </c>
      <c r="S4531" s="10">
        <v>4355.6899999999996</v>
      </c>
      <c r="T4531" s="4">
        <f>Table2[Profit]/Table2[Sales]</f>
        <v>0.17047043168564829</v>
      </c>
      <c r="U4531" t="s">
        <v>72</v>
      </c>
    </row>
    <row r="4532" spans="1:21" x14ac:dyDescent="0.35">
      <c r="A4532">
        <v>14835</v>
      </c>
      <c r="B4532" s="1">
        <v>45390</v>
      </c>
      <c r="C4532" s="2">
        <f>YEAR(Table2[Order Date])</f>
        <v>2024</v>
      </c>
      <c r="D4532" s="2" t="str">
        <f>TEXT(Table2[Order Date],"mmm")</f>
        <v>Apr</v>
      </c>
      <c r="E4532" t="s">
        <v>8531</v>
      </c>
      <c r="F4532" t="s">
        <v>28</v>
      </c>
      <c r="G4532" t="s">
        <v>114</v>
      </c>
      <c r="H4532" t="str">
        <f>VLOOKUP(Table2[[#This Row],[City]], Table46[], 2, FALSE)</f>
        <v>Jharkhand</v>
      </c>
      <c r="I4532" t="s">
        <v>96</v>
      </c>
      <c r="J4532" t="s">
        <v>97</v>
      </c>
      <c r="K4532" t="s">
        <v>8532</v>
      </c>
      <c r="L4532" s="2">
        <v>5</v>
      </c>
      <c r="M4532" s="11">
        <v>3762</v>
      </c>
      <c r="N4532" s="6">
        <v>15</v>
      </c>
      <c r="O4532" s="4">
        <f>Table2[[#This Row],[Discount]]/100</f>
        <v>0.15</v>
      </c>
      <c r="P4532" s="4" t="str">
        <f>IF(Table2[[#This Row],[Discount%]]=0,"No Discount",
IF(Table2[[#This Row],[Discount%]]&lt;=0.1,"Medium Discount",
IF(Table2[[#This Row],[Discount%]]&lt;=0.2,"High Discount")))</f>
        <v>High Discount</v>
      </c>
      <c r="Q4532" s="9">
        <f>(Table2[Unit_Price]*Table2[Quantity])*(Table2[Discount]/100)</f>
        <v>2821.5</v>
      </c>
      <c r="R4532" s="10">
        <v>15988.5</v>
      </c>
      <c r="S4532" s="10">
        <v>1038.21</v>
      </c>
      <c r="T4532" s="4">
        <f>Table2[Profit]/Table2[Sales]</f>
        <v>6.4934796885261284E-2</v>
      </c>
      <c r="U4532" t="s">
        <v>83</v>
      </c>
    </row>
    <row r="4533" spans="1:21" x14ac:dyDescent="0.35">
      <c r="A4533">
        <v>14836</v>
      </c>
      <c r="B4533" s="1">
        <v>45821</v>
      </c>
      <c r="C4533" s="2">
        <f>YEAR(Table2[Order Date])</f>
        <v>2025</v>
      </c>
      <c r="D4533" s="2" t="str">
        <f>TEXT(Table2[Order Date],"mmm")</f>
        <v>Jun</v>
      </c>
      <c r="E4533" t="s">
        <v>8533</v>
      </c>
      <c r="F4533" t="s">
        <v>40</v>
      </c>
      <c r="G4533" t="s">
        <v>103</v>
      </c>
      <c r="H4533" t="str">
        <f>VLOOKUP(Table2[[#This Row],[City]], Table46[], 2, FALSE)</f>
        <v>Gujarat</v>
      </c>
      <c r="I4533" t="s">
        <v>30</v>
      </c>
      <c r="J4533" t="s">
        <v>65</v>
      </c>
      <c r="K4533" t="s">
        <v>8534</v>
      </c>
      <c r="L4533" s="2">
        <v>2</v>
      </c>
      <c r="M4533" s="11">
        <v>58950</v>
      </c>
      <c r="N4533" s="6">
        <v>5</v>
      </c>
      <c r="O4533" s="4">
        <f>Table2[[#This Row],[Discount]]/100</f>
        <v>0.05</v>
      </c>
      <c r="P4533" s="4" t="str">
        <f>IF(Table2[[#This Row],[Discount%]]=0,"No Discount",
IF(Table2[[#This Row],[Discount%]]&lt;=0.1,"Medium Discount",
IF(Table2[[#This Row],[Discount%]]&lt;=0.2,"High Discount")))</f>
        <v>Medium Discount</v>
      </c>
      <c r="Q4533" s="9">
        <f>(Table2[Unit_Price]*Table2[Quantity])*(Table2[Discount]/100)</f>
        <v>5895</v>
      </c>
      <c r="R4533" s="10">
        <v>112005</v>
      </c>
      <c r="S4533" s="10">
        <v>13985.04</v>
      </c>
      <c r="T4533" s="4">
        <f>Table2[Profit]/Table2[Sales]</f>
        <v>0.1248608544261417</v>
      </c>
      <c r="U4533" t="s">
        <v>20</v>
      </c>
    </row>
    <row r="4534" spans="1:21" x14ac:dyDescent="0.35">
      <c r="A4534">
        <v>14837</v>
      </c>
      <c r="B4534" s="1">
        <v>45349</v>
      </c>
      <c r="C4534" s="2">
        <f>YEAR(Table2[Order Date])</f>
        <v>2024</v>
      </c>
      <c r="D4534" s="2" t="str">
        <f>TEXT(Table2[Order Date],"mmm")</f>
        <v>Feb</v>
      </c>
      <c r="E4534" t="s">
        <v>8535</v>
      </c>
      <c r="F4534" t="s">
        <v>28</v>
      </c>
      <c r="G4534" t="s">
        <v>114</v>
      </c>
      <c r="H4534" t="str">
        <f>VLOOKUP(Table2[[#This Row],[City]], Table46[], 2, FALSE)</f>
        <v>Jharkhand</v>
      </c>
      <c r="I4534" t="s">
        <v>96</v>
      </c>
      <c r="J4534" t="s">
        <v>156</v>
      </c>
      <c r="K4534" t="s">
        <v>624</v>
      </c>
      <c r="L4534" s="2">
        <v>5</v>
      </c>
      <c r="M4534" s="11">
        <v>2215</v>
      </c>
      <c r="N4534" s="6">
        <v>15</v>
      </c>
      <c r="O4534" s="4">
        <f>Table2[[#This Row],[Discount]]/100</f>
        <v>0.15</v>
      </c>
      <c r="P4534" s="4" t="str">
        <f>IF(Table2[[#This Row],[Discount%]]=0,"No Discount",
IF(Table2[[#This Row],[Discount%]]&lt;=0.1,"Medium Discount",
IF(Table2[[#This Row],[Discount%]]&lt;=0.2,"High Discount")))</f>
        <v>High Discount</v>
      </c>
      <c r="Q4534" s="9">
        <f>(Table2[Unit_Price]*Table2[Quantity])*(Table2[Discount]/100)</f>
        <v>1661.25</v>
      </c>
      <c r="R4534" s="10">
        <v>9413.75</v>
      </c>
      <c r="S4534" s="10">
        <v>563.21</v>
      </c>
      <c r="T4534" s="4">
        <f>Table2[Profit]/Table2[Sales]</f>
        <v>5.9828442437923256E-2</v>
      </c>
      <c r="U4534" t="s">
        <v>83</v>
      </c>
    </row>
    <row r="4535" spans="1:21" x14ac:dyDescent="0.35">
      <c r="A4535">
        <v>14838</v>
      </c>
      <c r="B4535" s="1">
        <v>45255</v>
      </c>
      <c r="C4535" s="2">
        <f>YEAR(Table2[Order Date])</f>
        <v>2023</v>
      </c>
      <c r="D4535" s="2" t="str">
        <f>TEXT(Table2[Order Date],"mmm")</f>
        <v>Nov</v>
      </c>
      <c r="E4535" t="s">
        <v>8536</v>
      </c>
      <c r="F4535" t="s">
        <v>22</v>
      </c>
      <c r="G4535" t="s">
        <v>23</v>
      </c>
      <c r="H4535" t="str">
        <f>VLOOKUP(Table2[[#This Row],[City]], Table46[], 2, FALSE)</f>
        <v>Delhi</v>
      </c>
      <c r="I4535" t="s">
        <v>46</v>
      </c>
      <c r="J4535" t="s">
        <v>201</v>
      </c>
      <c r="K4535" t="s">
        <v>2817</v>
      </c>
      <c r="L4535" s="2">
        <v>1</v>
      </c>
      <c r="M4535" s="11">
        <v>51262</v>
      </c>
      <c r="N4535" s="6">
        <v>15</v>
      </c>
      <c r="O4535" s="4">
        <f>Table2[[#This Row],[Discount]]/100</f>
        <v>0.15</v>
      </c>
      <c r="P4535" s="4" t="str">
        <f>IF(Table2[[#This Row],[Discount%]]=0,"No Discount",
IF(Table2[[#This Row],[Discount%]]&lt;=0.1,"Medium Discount",
IF(Table2[[#This Row],[Discount%]]&lt;=0.2,"High Discount")))</f>
        <v>High Discount</v>
      </c>
      <c r="Q4535" s="9">
        <f>(Table2[Unit_Price]*Table2[Quantity])*(Table2[Discount]/100)</f>
        <v>7689.2999999999993</v>
      </c>
      <c r="R4535" s="10">
        <v>43572.7</v>
      </c>
      <c r="S4535" s="10">
        <v>4384.18</v>
      </c>
      <c r="T4535" s="4">
        <f>Table2[Profit]/Table2[Sales]</f>
        <v>0.10061758853594109</v>
      </c>
      <c r="U4535" t="s">
        <v>33</v>
      </c>
    </row>
    <row r="4536" spans="1:21" x14ac:dyDescent="0.35">
      <c r="A4536">
        <v>14839</v>
      </c>
      <c r="B4536" s="1">
        <v>45640</v>
      </c>
      <c r="C4536" s="2">
        <f>YEAR(Table2[Order Date])</f>
        <v>2024</v>
      </c>
      <c r="D4536" s="2" t="str">
        <f>TEXT(Table2[Order Date],"mmm")</f>
        <v>Dec</v>
      </c>
      <c r="E4536" t="s">
        <v>8537</v>
      </c>
      <c r="F4536" t="s">
        <v>28</v>
      </c>
      <c r="G4536" t="s">
        <v>144</v>
      </c>
      <c r="H4536" t="str">
        <f>VLOOKUP(Table2[[#This Row],[City]], Table46[], 2, FALSE)</f>
        <v>Assam</v>
      </c>
      <c r="I4536" t="s">
        <v>42</v>
      </c>
      <c r="J4536" t="s">
        <v>51</v>
      </c>
      <c r="K4536" t="s">
        <v>8538</v>
      </c>
      <c r="L4536" s="2">
        <v>1</v>
      </c>
      <c r="M4536" s="11">
        <v>3274</v>
      </c>
      <c r="N4536" s="6">
        <v>0</v>
      </c>
      <c r="O4536" s="4">
        <f>Table2[[#This Row],[Discount]]/100</f>
        <v>0</v>
      </c>
      <c r="P4536" s="4" t="str">
        <f>IF(Table2[[#This Row],[Discount%]]=0,"No Discount",
IF(Table2[[#This Row],[Discount%]]&lt;=0.1,"Medium Discount",
IF(Table2[[#This Row],[Discount%]]&lt;=0.2,"High Discount")))</f>
        <v>No Discount</v>
      </c>
      <c r="Q4536" s="9">
        <f>(Table2[Unit_Price]*Table2[Quantity])*(Table2[Discount]/100)</f>
        <v>0</v>
      </c>
      <c r="R4536" s="10">
        <v>3274</v>
      </c>
      <c r="S4536" s="10">
        <v>470.21</v>
      </c>
      <c r="T4536" s="4">
        <f>Table2[Profit]/Table2[Sales]</f>
        <v>0.14361942577886377</v>
      </c>
      <c r="U4536" t="s">
        <v>83</v>
      </c>
    </row>
    <row r="4537" spans="1:21" x14ac:dyDescent="0.35">
      <c r="A4537">
        <v>14840</v>
      </c>
      <c r="B4537" s="1">
        <v>45680</v>
      </c>
      <c r="C4537" s="2">
        <f>YEAR(Table2[Order Date])</f>
        <v>2025</v>
      </c>
      <c r="D4537" s="2" t="str">
        <f>TEXT(Table2[Order Date],"mmm")</f>
        <v>Jan</v>
      </c>
      <c r="E4537" t="s">
        <v>8539</v>
      </c>
      <c r="F4537" t="s">
        <v>22</v>
      </c>
      <c r="G4537" t="s">
        <v>54</v>
      </c>
      <c r="H4537" t="str">
        <f>VLOOKUP(Table2[[#This Row],[City]], Table46[], 2, FALSE)</f>
        <v>Uttar Pradesh</v>
      </c>
      <c r="I4537" t="s">
        <v>46</v>
      </c>
      <c r="J4537" t="s">
        <v>201</v>
      </c>
      <c r="K4537" t="s">
        <v>8540</v>
      </c>
      <c r="L4537" s="2">
        <v>4</v>
      </c>
      <c r="M4537" s="11">
        <v>46548</v>
      </c>
      <c r="N4537" s="6">
        <v>10</v>
      </c>
      <c r="O4537" s="4">
        <f>Table2[[#This Row],[Discount]]/100</f>
        <v>0.1</v>
      </c>
      <c r="P4537" s="4" t="str">
        <f>IF(Table2[[#This Row],[Discount%]]=0,"No Discount",
IF(Table2[[#This Row],[Discount%]]&lt;=0.1,"Medium Discount",
IF(Table2[[#This Row],[Discount%]]&lt;=0.2,"High Discount")))</f>
        <v>Medium Discount</v>
      </c>
      <c r="Q4537" s="9">
        <f>(Table2[Unit_Price]*Table2[Quantity])*(Table2[Discount]/100)</f>
        <v>18619.2</v>
      </c>
      <c r="R4537" s="10">
        <v>167572.79999999999</v>
      </c>
      <c r="S4537" s="10">
        <v>37365.07</v>
      </c>
      <c r="T4537" s="4">
        <f>Table2[Profit]/Table2[Sales]</f>
        <v>0.22297813248928228</v>
      </c>
      <c r="U4537" t="s">
        <v>33</v>
      </c>
    </row>
    <row r="4538" spans="1:21" x14ac:dyDescent="0.35">
      <c r="A4538">
        <v>14841</v>
      </c>
      <c r="B4538" s="1">
        <v>45340</v>
      </c>
      <c r="C4538" s="2">
        <f>YEAR(Table2[Order Date])</f>
        <v>2024</v>
      </c>
      <c r="D4538" s="2" t="str">
        <f>TEXT(Table2[Order Date],"mmm")</f>
        <v>Feb</v>
      </c>
      <c r="E4538" t="s">
        <v>8541</v>
      </c>
      <c r="F4538" t="s">
        <v>40</v>
      </c>
      <c r="G4538" t="s">
        <v>110</v>
      </c>
      <c r="H4538" t="str">
        <f>VLOOKUP(Table2[[#This Row],[City]], Table46[], 2, FALSE)</f>
        <v>Gujarat</v>
      </c>
      <c r="I4538" t="s">
        <v>69</v>
      </c>
      <c r="J4538" t="s">
        <v>115</v>
      </c>
      <c r="K4538" t="s">
        <v>8542</v>
      </c>
      <c r="L4538" s="2">
        <v>4</v>
      </c>
      <c r="M4538" s="11">
        <v>26195</v>
      </c>
      <c r="N4538" s="6">
        <v>5</v>
      </c>
      <c r="O4538" s="4">
        <f>Table2[[#This Row],[Discount]]/100</f>
        <v>0.05</v>
      </c>
      <c r="P4538" s="4" t="str">
        <f>IF(Table2[[#This Row],[Discount%]]=0,"No Discount",
IF(Table2[[#This Row],[Discount%]]&lt;=0.1,"Medium Discount",
IF(Table2[[#This Row],[Discount%]]&lt;=0.2,"High Discount")))</f>
        <v>Medium Discount</v>
      </c>
      <c r="Q4538" s="9">
        <f>(Table2[Unit_Price]*Table2[Quantity])*(Table2[Discount]/100)</f>
        <v>5239</v>
      </c>
      <c r="R4538" s="10">
        <v>99541</v>
      </c>
      <c r="S4538" s="10">
        <v>9126.36</v>
      </c>
      <c r="T4538" s="4">
        <f>Table2[Profit]/Table2[Sales]</f>
        <v>9.1684431540772146E-2</v>
      </c>
      <c r="U4538" t="s">
        <v>83</v>
      </c>
    </row>
    <row r="4539" spans="1:21" x14ac:dyDescent="0.35">
      <c r="A4539">
        <v>14843</v>
      </c>
      <c r="B4539" s="1">
        <v>45547</v>
      </c>
      <c r="C4539" s="2">
        <f>YEAR(Table2[Order Date])</f>
        <v>2024</v>
      </c>
      <c r="D4539" s="2" t="str">
        <f>TEXT(Table2[Order Date],"mmm")</f>
        <v>Sep</v>
      </c>
      <c r="E4539" t="s">
        <v>8543</v>
      </c>
      <c r="F4539" t="s">
        <v>22</v>
      </c>
      <c r="G4539" t="s">
        <v>23</v>
      </c>
      <c r="H4539" t="str">
        <f>VLOOKUP(Table2[[#This Row],[City]], Table46[], 2, FALSE)</f>
        <v>Delhi</v>
      </c>
      <c r="I4539" t="s">
        <v>46</v>
      </c>
      <c r="J4539" t="s">
        <v>141</v>
      </c>
      <c r="K4539" t="s">
        <v>4535</v>
      </c>
      <c r="L4539" s="2">
        <v>3</v>
      </c>
      <c r="M4539" s="11">
        <v>23451</v>
      </c>
      <c r="N4539" s="6">
        <v>0</v>
      </c>
      <c r="O4539" s="4">
        <f>Table2[[#This Row],[Discount]]/100</f>
        <v>0</v>
      </c>
      <c r="P4539" s="4" t="str">
        <f>IF(Table2[[#This Row],[Discount%]]=0,"No Discount",
IF(Table2[[#This Row],[Discount%]]&lt;=0.1,"Medium Discount",
IF(Table2[[#This Row],[Discount%]]&lt;=0.2,"High Discount")))</f>
        <v>No Discount</v>
      </c>
      <c r="Q4539" s="9">
        <f>(Table2[Unit_Price]*Table2[Quantity])*(Table2[Discount]/100)</f>
        <v>0</v>
      </c>
      <c r="R4539" s="10">
        <v>70353</v>
      </c>
      <c r="S4539" s="10">
        <v>12996.7</v>
      </c>
      <c r="T4539" s="4">
        <f>Table2[Profit]/Table2[Sales]</f>
        <v>0.1847355478799767</v>
      </c>
      <c r="U4539" t="s">
        <v>72</v>
      </c>
    </row>
    <row r="4540" spans="1:21" x14ac:dyDescent="0.35">
      <c r="A4540">
        <v>14844</v>
      </c>
      <c r="B4540" s="1">
        <v>45683</v>
      </c>
      <c r="C4540" s="2">
        <f>YEAR(Table2[Order Date])</f>
        <v>2025</v>
      </c>
      <c r="D4540" s="2" t="str">
        <f>TEXT(Table2[Order Date],"mmm")</f>
        <v>Jan</v>
      </c>
      <c r="E4540" t="s">
        <v>8544</v>
      </c>
      <c r="F4540" t="s">
        <v>40</v>
      </c>
      <c r="G4540" t="s">
        <v>103</v>
      </c>
      <c r="H4540" t="str">
        <f>VLOOKUP(Table2[[#This Row],[City]], Table46[], 2, FALSE)</f>
        <v>Gujarat</v>
      </c>
      <c r="I4540" t="s">
        <v>24</v>
      </c>
      <c r="J4540" t="s">
        <v>59</v>
      </c>
      <c r="K4540" t="s">
        <v>7510</v>
      </c>
      <c r="L4540" s="2">
        <v>1</v>
      </c>
      <c r="M4540" s="11">
        <v>38675</v>
      </c>
      <c r="N4540" s="6">
        <v>10</v>
      </c>
      <c r="O4540" s="4">
        <f>Table2[[#This Row],[Discount]]/100</f>
        <v>0.1</v>
      </c>
      <c r="P4540" s="4" t="str">
        <f>IF(Table2[[#This Row],[Discount%]]=0,"No Discount",
IF(Table2[[#This Row],[Discount%]]&lt;=0.1,"Medium Discount",
IF(Table2[[#This Row],[Discount%]]&lt;=0.2,"High Discount")))</f>
        <v>Medium Discount</v>
      </c>
      <c r="Q4540" s="9">
        <f>(Table2[Unit_Price]*Table2[Quantity])*(Table2[Discount]/100)</f>
        <v>3867.5</v>
      </c>
      <c r="R4540" s="10">
        <v>34807.5</v>
      </c>
      <c r="S4540" s="10">
        <v>4722.05</v>
      </c>
      <c r="T4540" s="4">
        <f>Table2[Profit]/Table2[Sales]</f>
        <v>0.1356618544853839</v>
      </c>
      <c r="U4540" t="s">
        <v>33</v>
      </c>
    </row>
    <row r="4541" spans="1:21" x14ac:dyDescent="0.35">
      <c r="A4541">
        <v>14845</v>
      </c>
      <c r="B4541" s="1">
        <v>45569</v>
      </c>
      <c r="C4541" s="2">
        <f>YEAR(Table2[Order Date])</f>
        <v>2024</v>
      </c>
      <c r="D4541" s="2" t="str">
        <f>TEXT(Table2[Order Date],"mmm")</f>
        <v>Oct</v>
      </c>
      <c r="E4541" t="s">
        <v>8545</v>
      </c>
      <c r="F4541" t="s">
        <v>28</v>
      </c>
      <c r="G4541" t="s">
        <v>85</v>
      </c>
      <c r="H4541" t="str">
        <f>VLOOKUP(Table2[[#This Row],[City]], Table46[], 2, FALSE)</f>
        <v>Odisha</v>
      </c>
      <c r="I4541" t="s">
        <v>46</v>
      </c>
      <c r="J4541" t="s">
        <v>209</v>
      </c>
      <c r="K4541" t="s">
        <v>8546</v>
      </c>
      <c r="L4541" s="2">
        <v>3</v>
      </c>
      <c r="M4541" s="11">
        <v>79577</v>
      </c>
      <c r="N4541" s="6">
        <v>5</v>
      </c>
      <c r="O4541" s="4">
        <f>Table2[[#This Row],[Discount]]/100</f>
        <v>0.05</v>
      </c>
      <c r="P4541" s="4" t="str">
        <f>IF(Table2[[#This Row],[Discount%]]=0,"No Discount",
IF(Table2[[#This Row],[Discount%]]&lt;=0.1,"Medium Discount",
IF(Table2[[#This Row],[Discount%]]&lt;=0.2,"High Discount")))</f>
        <v>Medium Discount</v>
      </c>
      <c r="Q4541" s="9">
        <f>(Table2[Unit_Price]*Table2[Quantity])*(Table2[Discount]/100)</f>
        <v>11936.550000000001</v>
      </c>
      <c r="R4541" s="10">
        <v>226794.45</v>
      </c>
      <c r="S4541" s="10">
        <v>51973.02</v>
      </c>
      <c r="T4541" s="4">
        <f>Table2[Profit]/Table2[Sales]</f>
        <v>0.22916354434599256</v>
      </c>
      <c r="U4541" t="s">
        <v>33</v>
      </c>
    </row>
    <row r="4542" spans="1:21" x14ac:dyDescent="0.35">
      <c r="A4542">
        <v>14846</v>
      </c>
      <c r="B4542" s="1">
        <v>45403</v>
      </c>
      <c r="C4542" s="2">
        <f>YEAR(Table2[Order Date])</f>
        <v>2024</v>
      </c>
      <c r="D4542" s="2" t="str">
        <f>TEXT(Table2[Order Date],"mmm")</f>
        <v>Apr</v>
      </c>
      <c r="E4542" t="s">
        <v>8547</v>
      </c>
      <c r="F4542" t="s">
        <v>15</v>
      </c>
      <c r="G4542" t="s">
        <v>93</v>
      </c>
      <c r="H4542" t="str">
        <f>VLOOKUP(Table2[[#This Row],[City]], Table46[], 2, FALSE)</f>
        <v>Tamil Nadu</v>
      </c>
      <c r="I4542" t="s">
        <v>69</v>
      </c>
      <c r="J4542" t="s">
        <v>151</v>
      </c>
      <c r="K4542" t="s">
        <v>8548</v>
      </c>
      <c r="L4542" s="2">
        <v>1</v>
      </c>
      <c r="M4542" s="11">
        <v>41181</v>
      </c>
      <c r="N4542" s="6">
        <v>20</v>
      </c>
      <c r="O4542" s="4">
        <f>Table2[[#This Row],[Discount]]/100</f>
        <v>0.2</v>
      </c>
      <c r="P4542" s="4" t="str">
        <f>IF(Table2[[#This Row],[Discount%]]=0,"No Discount",
IF(Table2[[#This Row],[Discount%]]&lt;=0.1,"Medium Discount",
IF(Table2[[#This Row],[Discount%]]&lt;=0.2,"High Discount")))</f>
        <v>High Discount</v>
      </c>
      <c r="Q4542" s="9">
        <f>(Table2[Unit_Price]*Table2[Quantity])*(Table2[Discount]/100)</f>
        <v>8236.2000000000007</v>
      </c>
      <c r="R4542" s="10">
        <v>32944.800000000003</v>
      </c>
      <c r="S4542" s="10">
        <v>2156.9499999999998</v>
      </c>
      <c r="T4542" s="4">
        <f>Table2[Profit]/Table2[Sales]</f>
        <v>6.5471637405599664E-2</v>
      </c>
      <c r="U4542" t="s">
        <v>20</v>
      </c>
    </row>
    <row r="4543" spans="1:21" x14ac:dyDescent="0.35">
      <c r="A4543">
        <v>14847</v>
      </c>
      <c r="B4543" s="1">
        <v>45807</v>
      </c>
      <c r="C4543" s="2">
        <f>YEAR(Table2[Order Date])</f>
        <v>2025</v>
      </c>
      <c r="D4543" s="2" t="str">
        <f>TEXT(Table2[Order Date],"mmm")</f>
        <v>May</v>
      </c>
      <c r="E4543" t="s">
        <v>8549</v>
      </c>
      <c r="F4543" t="s">
        <v>40</v>
      </c>
      <c r="G4543" t="s">
        <v>41</v>
      </c>
      <c r="H4543" t="str">
        <f>VLOOKUP(Table2[[#This Row],[City]], Table46[], 2, FALSE)</f>
        <v>Maharashtra</v>
      </c>
      <c r="I4543" t="s">
        <v>24</v>
      </c>
      <c r="J4543" t="s">
        <v>36</v>
      </c>
      <c r="K4543" t="s">
        <v>8550</v>
      </c>
      <c r="L4543" s="2">
        <v>4</v>
      </c>
      <c r="M4543" s="11">
        <v>44063</v>
      </c>
      <c r="N4543" s="6">
        <v>5</v>
      </c>
      <c r="O4543" s="4">
        <f>Table2[[#This Row],[Discount]]/100</f>
        <v>0.05</v>
      </c>
      <c r="P4543" s="4" t="str">
        <f>IF(Table2[[#This Row],[Discount%]]=0,"No Discount",
IF(Table2[[#This Row],[Discount%]]&lt;=0.1,"Medium Discount",
IF(Table2[[#This Row],[Discount%]]&lt;=0.2,"High Discount")))</f>
        <v>Medium Discount</v>
      </c>
      <c r="Q4543" s="9">
        <f>(Table2[Unit_Price]*Table2[Quantity])*(Table2[Discount]/100)</f>
        <v>8812.6</v>
      </c>
      <c r="R4543" s="10">
        <v>167439.4</v>
      </c>
      <c r="S4543" s="10">
        <v>38657.43</v>
      </c>
      <c r="T4543" s="4">
        <f>Table2[Profit]/Table2[Sales]</f>
        <v>0.2308741550674453</v>
      </c>
      <c r="U4543" t="s">
        <v>72</v>
      </c>
    </row>
    <row r="4544" spans="1:21" x14ac:dyDescent="0.35">
      <c r="A4544">
        <v>14848</v>
      </c>
      <c r="B4544" s="1">
        <v>45633</v>
      </c>
      <c r="C4544" s="2">
        <f>YEAR(Table2[Order Date])</f>
        <v>2024</v>
      </c>
      <c r="D4544" s="2" t="str">
        <f>TEXT(Table2[Order Date],"mmm")</f>
        <v>Dec</v>
      </c>
      <c r="E4544" t="s">
        <v>8551</v>
      </c>
      <c r="F4544" t="s">
        <v>28</v>
      </c>
      <c r="G4544" t="s">
        <v>29</v>
      </c>
      <c r="H4544" t="str">
        <f>VLOOKUP(Table2[[#This Row],[City]], Table46[], 2, FALSE)</f>
        <v>Bihar</v>
      </c>
      <c r="I4544" t="s">
        <v>69</v>
      </c>
      <c r="J4544" t="s">
        <v>70</v>
      </c>
      <c r="K4544" t="s">
        <v>5231</v>
      </c>
      <c r="L4544" s="2">
        <v>5</v>
      </c>
      <c r="M4544" s="11">
        <v>45804</v>
      </c>
      <c r="N4544" s="6">
        <v>10</v>
      </c>
      <c r="O4544" s="4">
        <f>Table2[[#This Row],[Discount]]/100</f>
        <v>0.1</v>
      </c>
      <c r="P4544" s="4" t="str">
        <f>IF(Table2[[#This Row],[Discount%]]=0,"No Discount",
IF(Table2[[#This Row],[Discount%]]&lt;=0.1,"Medium Discount",
IF(Table2[[#This Row],[Discount%]]&lt;=0.2,"High Discount")))</f>
        <v>Medium Discount</v>
      </c>
      <c r="Q4544" s="9">
        <f>(Table2[Unit_Price]*Table2[Quantity])*(Table2[Discount]/100)</f>
        <v>22902</v>
      </c>
      <c r="R4544" s="10">
        <v>206118</v>
      </c>
      <c r="S4544" s="10">
        <v>39846.870000000003</v>
      </c>
      <c r="T4544" s="4">
        <f>Table2[Profit]/Table2[Sales]</f>
        <v>0.19332067068378309</v>
      </c>
      <c r="U4544" t="s">
        <v>33</v>
      </c>
    </row>
    <row r="4545" spans="1:21" x14ac:dyDescent="0.35">
      <c r="A4545">
        <v>14849</v>
      </c>
      <c r="B4545" s="1">
        <v>45553</v>
      </c>
      <c r="C4545" s="2">
        <f>YEAR(Table2[Order Date])</f>
        <v>2024</v>
      </c>
      <c r="D4545" s="2" t="str">
        <f>TEXT(Table2[Order Date],"mmm")</f>
        <v>Sep</v>
      </c>
      <c r="E4545" t="s">
        <v>8552</v>
      </c>
      <c r="F4545" t="s">
        <v>40</v>
      </c>
      <c r="G4545" t="s">
        <v>110</v>
      </c>
      <c r="H4545" t="str">
        <f>VLOOKUP(Table2[[#This Row],[City]], Table46[], 2, FALSE)</f>
        <v>Gujarat</v>
      </c>
      <c r="I4545" t="s">
        <v>75</v>
      </c>
      <c r="J4545" t="s">
        <v>307</v>
      </c>
      <c r="K4545" t="s">
        <v>4749</v>
      </c>
      <c r="L4545" s="2">
        <v>2</v>
      </c>
      <c r="M4545" s="11">
        <v>60861</v>
      </c>
      <c r="N4545" s="6">
        <v>5</v>
      </c>
      <c r="O4545" s="4">
        <f>Table2[[#This Row],[Discount]]/100</f>
        <v>0.05</v>
      </c>
      <c r="P4545" s="4" t="str">
        <f>IF(Table2[[#This Row],[Discount%]]=0,"No Discount",
IF(Table2[[#This Row],[Discount%]]&lt;=0.1,"Medium Discount",
IF(Table2[[#This Row],[Discount%]]&lt;=0.2,"High Discount")))</f>
        <v>Medium Discount</v>
      </c>
      <c r="Q4545" s="9">
        <f>(Table2[Unit_Price]*Table2[Quantity])*(Table2[Discount]/100)</f>
        <v>6086.1</v>
      </c>
      <c r="R4545" s="10">
        <v>115635.9</v>
      </c>
      <c r="S4545" s="10">
        <v>17034.04</v>
      </c>
      <c r="T4545" s="4">
        <f>Table2[Profit]/Table2[Sales]</f>
        <v>0.14730754030538962</v>
      </c>
      <c r="U4545" t="s">
        <v>72</v>
      </c>
    </row>
    <row r="4546" spans="1:21" x14ac:dyDescent="0.35">
      <c r="A4546">
        <v>14850</v>
      </c>
      <c r="B4546" s="1">
        <v>45444</v>
      </c>
      <c r="C4546" s="2">
        <f>YEAR(Table2[Order Date])</f>
        <v>2024</v>
      </c>
      <c r="D4546" s="2" t="str">
        <f>TEXT(Table2[Order Date],"mmm")</f>
        <v>Jun</v>
      </c>
      <c r="E4546" t="s">
        <v>8553</v>
      </c>
      <c r="F4546" t="s">
        <v>22</v>
      </c>
      <c r="G4546" t="s">
        <v>58</v>
      </c>
      <c r="H4546" t="str">
        <f>VLOOKUP(Table2[[#This Row],[City]], Table46[], 2, FALSE)</f>
        <v>Rajashtan</v>
      </c>
      <c r="I4546" t="s">
        <v>69</v>
      </c>
      <c r="J4546" t="s">
        <v>517</v>
      </c>
      <c r="K4546" t="s">
        <v>8554</v>
      </c>
      <c r="L4546" s="2">
        <v>3</v>
      </c>
      <c r="M4546" s="11">
        <v>55124</v>
      </c>
      <c r="N4546" s="6">
        <v>5</v>
      </c>
      <c r="O4546" s="4">
        <f>Table2[[#This Row],[Discount]]/100</f>
        <v>0.05</v>
      </c>
      <c r="P4546" s="4" t="str">
        <f>IF(Table2[[#This Row],[Discount%]]=0,"No Discount",
IF(Table2[[#This Row],[Discount%]]&lt;=0.1,"Medium Discount",
IF(Table2[[#This Row],[Discount%]]&lt;=0.2,"High Discount")))</f>
        <v>Medium Discount</v>
      </c>
      <c r="Q4546" s="9">
        <f>(Table2[Unit_Price]*Table2[Quantity])*(Table2[Discount]/100)</f>
        <v>8268.6</v>
      </c>
      <c r="R4546" s="10">
        <v>157103.4</v>
      </c>
      <c r="S4546" s="10">
        <v>21634.02</v>
      </c>
      <c r="T4546" s="4">
        <f>Table2[Profit]/Table2[Sales]</f>
        <v>0.13770561299118925</v>
      </c>
      <c r="U4546" t="s">
        <v>83</v>
      </c>
    </row>
    <row r="4547" spans="1:21" x14ac:dyDescent="0.35">
      <c r="A4547">
        <v>14851</v>
      </c>
      <c r="B4547" s="1">
        <v>45685</v>
      </c>
      <c r="C4547" s="2">
        <f>YEAR(Table2[Order Date])</f>
        <v>2025</v>
      </c>
      <c r="D4547" s="2" t="str">
        <f>TEXT(Table2[Order Date],"mmm")</f>
        <v>Jan</v>
      </c>
      <c r="E4547" t="s">
        <v>8555</v>
      </c>
      <c r="F4547" t="s">
        <v>28</v>
      </c>
      <c r="G4547" t="s">
        <v>114</v>
      </c>
      <c r="H4547" t="str">
        <f>VLOOKUP(Table2[[#This Row],[City]], Table46[], 2, FALSE)</f>
        <v>Jharkhand</v>
      </c>
      <c r="I4547" t="s">
        <v>24</v>
      </c>
      <c r="J4547" t="s">
        <v>59</v>
      </c>
      <c r="K4547" t="s">
        <v>2133</v>
      </c>
      <c r="L4547" s="2">
        <v>5</v>
      </c>
      <c r="M4547" s="11">
        <v>46447</v>
      </c>
      <c r="N4547" s="6">
        <v>5</v>
      </c>
      <c r="O4547" s="4">
        <f>Table2[[#This Row],[Discount]]/100</f>
        <v>0.05</v>
      </c>
      <c r="P4547" s="4" t="str">
        <f>IF(Table2[[#This Row],[Discount%]]=0,"No Discount",
IF(Table2[[#This Row],[Discount%]]&lt;=0.1,"Medium Discount",
IF(Table2[[#This Row],[Discount%]]&lt;=0.2,"High Discount")))</f>
        <v>Medium Discount</v>
      </c>
      <c r="Q4547" s="9">
        <f>(Table2[Unit_Price]*Table2[Quantity])*(Table2[Discount]/100)</f>
        <v>11611.75</v>
      </c>
      <c r="R4547" s="10">
        <v>220623.25</v>
      </c>
      <c r="S4547" s="10">
        <v>26911.85</v>
      </c>
      <c r="T4547" s="4">
        <f>Table2[Profit]/Table2[Sales]</f>
        <v>0.12198102421209006</v>
      </c>
      <c r="U4547" t="s">
        <v>83</v>
      </c>
    </row>
    <row r="4548" spans="1:21" x14ac:dyDescent="0.35">
      <c r="A4548">
        <v>14852</v>
      </c>
      <c r="B4548" s="1">
        <v>45700</v>
      </c>
      <c r="C4548" s="2">
        <f>YEAR(Table2[Order Date])</f>
        <v>2025</v>
      </c>
      <c r="D4548" s="2" t="str">
        <f>TEXT(Table2[Order Date],"mmm")</f>
        <v>Feb</v>
      </c>
      <c r="E4548" t="s">
        <v>8556</v>
      </c>
      <c r="F4548" t="s">
        <v>22</v>
      </c>
      <c r="G4548" t="s">
        <v>23</v>
      </c>
      <c r="H4548" t="str">
        <f>VLOOKUP(Table2[[#This Row],[City]], Table46[], 2, FALSE)</f>
        <v>Delhi</v>
      </c>
      <c r="I4548" t="s">
        <v>96</v>
      </c>
      <c r="J4548" t="s">
        <v>183</v>
      </c>
      <c r="K4548" t="s">
        <v>6392</v>
      </c>
      <c r="L4548" s="2">
        <v>5</v>
      </c>
      <c r="M4548" s="11">
        <v>77301</v>
      </c>
      <c r="N4548" s="6">
        <v>5</v>
      </c>
      <c r="O4548" s="4">
        <f>Table2[[#This Row],[Discount]]/100</f>
        <v>0.05</v>
      </c>
      <c r="P4548" s="4" t="str">
        <f>IF(Table2[[#This Row],[Discount%]]=0,"No Discount",
IF(Table2[[#This Row],[Discount%]]&lt;=0.1,"Medium Discount",
IF(Table2[[#This Row],[Discount%]]&lt;=0.2,"High Discount")))</f>
        <v>Medium Discount</v>
      </c>
      <c r="Q4548" s="9">
        <f>(Table2[Unit_Price]*Table2[Quantity])*(Table2[Discount]/100)</f>
        <v>19325.25</v>
      </c>
      <c r="R4548" s="10">
        <v>367179.75</v>
      </c>
      <c r="S4548" s="10">
        <v>63169.35</v>
      </c>
      <c r="T4548" s="4">
        <f>Table2[Profit]/Table2[Sales]</f>
        <v>0.17203930772326087</v>
      </c>
      <c r="U4548" t="s">
        <v>72</v>
      </c>
    </row>
    <row r="4549" spans="1:21" x14ac:dyDescent="0.35">
      <c r="A4549">
        <v>14853</v>
      </c>
      <c r="B4549" s="1">
        <v>45533</v>
      </c>
      <c r="C4549" s="2">
        <f>YEAR(Table2[Order Date])</f>
        <v>2024</v>
      </c>
      <c r="D4549" s="2" t="str">
        <f>TEXT(Table2[Order Date],"mmm")</f>
        <v>Aug</v>
      </c>
      <c r="E4549" t="s">
        <v>8557</v>
      </c>
      <c r="F4549" t="s">
        <v>22</v>
      </c>
      <c r="G4549" t="s">
        <v>58</v>
      </c>
      <c r="H4549" t="str">
        <f>VLOOKUP(Table2[[#This Row],[City]], Table46[], 2, FALSE)</f>
        <v>Rajashtan</v>
      </c>
      <c r="I4549" t="s">
        <v>42</v>
      </c>
      <c r="J4549" t="s">
        <v>43</v>
      </c>
      <c r="K4549" t="s">
        <v>5642</v>
      </c>
      <c r="L4549" s="2">
        <v>5</v>
      </c>
      <c r="M4549" s="11">
        <v>4582</v>
      </c>
      <c r="N4549" s="6">
        <v>20</v>
      </c>
      <c r="O4549" s="4">
        <f>Table2[[#This Row],[Discount]]/100</f>
        <v>0.2</v>
      </c>
      <c r="P4549" s="4" t="str">
        <f>IF(Table2[[#This Row],[Discount%]]=0,"No Discount",
IF(Table2[[#This Row],[Discount%]]&lt;=0.1,"Medium Discount",
IF(Table2[[#This Row],[Discount%]]&lt;=0.2,"High Discount")))</f>
        <v>High Discount</v>
      </c>
      <c r="Q4549" s="9">
        <f>(Table2[Unit_Price]*Table2[Quantity])*(Table2[Discount]/100)</f>
        <v>4582</v>
      </c>
      <c r="R4549" s="10">
        <v>18328</v>
      </c>
      <c r="S4549" s="10">
        <v>2717.3</v>
      </c>
      <c r="T4549" s="4">
        <f>Table2[Profit]/Table2[Sales]</f>
        <v>0.14825949367088609</v>
      </c>
      <c r="U4549" t="s">
        <v>83</v>
      </c>
    </row>
    <row r="4550" spans="1:21" x14ac:dyDescent="0.35">
      <c r="A4550">
        <v>14854</v>
      </c>
      <c r="B4550" s="1">
        <v>45823</v>
      </c>
      <c r="C4550" s="2">
        <f>YEAR(Table2[Order Date])</f>
        <v>2025</v>
      </c>
      <c r="D4550" s="2" t="str">
        <f>TEXT(Table2[Order Date],"mmm")</f>
        <v>Jun</v>
      </c>
      <c r="E4550" t="s">
        <v>8558</v>
      </c>
      <c r="F4550" t="s">
        <v>15</v>
      </c>
      <c r="G4550" t="s">
        <v>68</v>
      </c>
      <c r="H4550" t="str">
        <f>VLOOKUP(Table2[[#This Row],[City]], Table46[], 2, FALSE)</f>
        <v>Telangana</v>
      </c>
      <c r="I4550" t="s">
        <v>42</v>
      </c>
      <c r="J4550" t="s">
        <v>446</v>
      </c>
      <c r="K4550" t="s">
        <v>8559</v>
      </c>
      <c r="L4550" s="2">
        <v>3</v>
      </c>
      <c r="M4550" s="11">
        <v>1832</v>
      </c>
      <c r="N4550" s="6">
        <v>15</v>
      </c>
      <c r="O4550" s="4">
        <f>Table2[[#This Row],[Discount]]/100</f>
        <v>0.15</v>
      </c>
      <c r="P4550" s="4" t="str">
        <f>IF(Table2[[#This Row],[Discount%]]=0,"No Discount",
IF(Table2[[#This Row],[Discount%]]&lt;=0.1,"Medium Discount",
IF(Table2[[#This Row],[Discount%]]&lt;=0.2,"High Discount")))</f>
        <v>High Discount</v>
      </c>
      <c r="Q4550" s="9">
        <f>(Table2[Unit_Price]*Table2[Quantity])*(Table2[Discount]/100)</f>
        <v>824.4</v>
      </c>
      <c r="R4550" s="10">
        <v>4671.6000000000004</v>
      </c>
      <c r="S4550" s="10">
        <v>729.37</v>
      </c>
      <c r="T4550" s="4">
        <f>Table2[Profit]/Table2[Sales]</f>
        <v>0.15612852127750662</v>
      </c>
      <c r="U4550" t="s">
        <v>72</v>
      </c>
    </row>
    <row r="4551" spans="1:21" x14ac:dyDescent="0.35">
      <c r="A4551">
        <v>14855</v>
      </c>
      <c r="B4551" s="1">
        <v>45295</v>
      </c>
      <c r="C4551" s="2">
        <f>YEAR(Table2[Order Date])</f>
        <v>2024</v>
      </c>
      <c r="D4551" s="2" t="str">
        <f>TEXT(Table2[Order Date],"mmm")</f>
        <v>Jan</v>
      </c>
      <c r="E4551" t="s">
        <v>8560</v>
      </c>
      <c r="F4551" t="s">
        <v>40</v>
      </c>
      <c r="G4551" t="s">
        <v>62</v>
      </c>
      <c r="H4551" t="str">
        <f>VLOOKUP(Table2[[#This Row],[City]], Table46[], 2, FALSE)</f>
        <v>Goa</v>
      </c>
      <c r="I4551" t="s">
        <v>46</v>
      </c>
      <c r="J4551" t="s">
        <v>126</v>
      </c>
      <c r="K4551" t="s">
        <v>3073</v>
      </c>
      <c r="L4551" s="2">
        <v>2</v>
      </c>
      <c r="M4551" s="11">
        <v>71615</v>
      </c>
      <c r="N4551" s="6">
        <v>10</v>
      </c>
      <c r="O4551" s="4">
        <f>Table2[[#This Row],[Discount]]/100</f>
        <v>0.1</v>
      </c>
      <c r="P4551" s="4" t="str">
        <f>IF(Table2[[#This Row],[Discount%]]=0,"No Discount",
IF(Table2[[#This Row],[Discount%]]&lt;=0.1,"Medium Discount",
IF(Table2[[#This Row],[Discount%]]&lt;=0.2,"High Discount")))</f>
        <v>Medium Discount</v>
      </c>
      <c r="Q4551" s="9">
        <f>(Table2[Unit_Price]*Table2[Quantity])*(Table2[Discount]/100)</f>
        <v>14323</v>
      </c>
      <c r="R4551" s="10">
        <v>128907</v>
      </c>
      <c r="S4551" s="10">
        <v>27444.71</v>
      </c>
      <c r="T4551" s="4">
        <f>Table2[Profit]/Table2[Sales]</f>
        <v>0.21290317826029617</v>
      </c>
      <c r="U4551" t="s">
        <v>20</v>
      </c>
    </row>
    <row r="4552" spans="1:21" x14ac:dyDescent="0.35">
      <c r="A4552">
        <v>14856</v>
      </c>
      <c r="B4552" s="1">
        <v>45792</v>
      </c>
      <c r="C4552" s="2">
        <f>YEAR(Table2[Order Date])</f>
        <v>2025</v>
      </c>
      <c r="D4552" s="2" t="str">
        <f>TEXT(Table2[Order Date],"mmm")</f>
        <v>May</v>
      </c>
      <c r="E4552" t="s">
        <v>8561</v>
      </c>
      <c r="F4552" t="s">
        <v>40</v>
      </c>
      <c r="G4552" t="s">
        <v>62</v>
      </c>
      <c r="H4552" t="str">
        <f>VLOOKUP(Table2[[#This Row],[City]], Table46[], 2, FALSE)</f>
        <v>Goa</v>
      </c>
      <c r="I4552" t="s">
        <v>96</v>
      </c>
      <c r="J4552" t="s">
        <v>97</v>
      </c>
      <c r="K4552" t="s">
        <v>4981</v>
      </c>
      <c r="L4552" s="2">
        <v>4</v>
      </c>
      <c r="M4552" s="11">
        <v>31223</v>
      </c>
      <c r="N4552" s="6">
        <v>20</v>
      </c>
      <c r="O4552" s="4">
        <f>Table2[[#This Row],[Discount]]/100</f>
        <v>0.2</v>
      </c>
      <c r="P4552" s="4" t="str">
        <f>IF(Table2[[#This Row],[Discount%]]=0,"No Discount",
IF(Table2[[#This Row],[Discount%]]&lt;=0.1,"Medium Discount",
IF(Table2[[#This Row],[Discount%]]&lt;=0.2,"High Discount")))</f>
        <v>High Discount</v>
      </c>
      <c r="Q4552" s="9">
        <f>(Table2[Unit_Price]*Table2[Quantity])*(Table2[Discount]/100)</f>
        <v>24978.400000000001</v>
      </c>
      <c r="R4552" s="10">
        <v>99913.600000000006</v>
      </c>
      <c r="S4552" s="10">
        <v>13410.54</v>
      </c>
      <c r="T4552" s="4">
        <f>Table2[Profit]/Table2[Sales]</f>
        <v>0.13422136726131378</v>
      </c>
      <c r="U4552" t="s">
        <v>20</v>
      </c>
    </row>
    <row r="4553" spans="1:21" x14ac:dyDescent="0.35">
      <c r="A4553">
        <v>14857</v>
      </c>
      <c r="B4553" s="1">
        <v>45550</v>
      </c>
      <c r="C4553" s="2">
        <f>YEAR(Table2[Order Date])</f>
        <v>2024</v>
      </c>
      <c r="D4553" s="2" t="str">
        <f>TEXT(Table2[Order Date],"mmm")</f>
        <v>Sep</v>
      </c>
      <c r="E4553" t="s">
        <v>8562</v>
      </c>
      <c r="F4553" t="s">
        <v>22</v>
      </c>
      <c r="G4553" t="s">
        <v>23</v>
      </c>
      <c r="H4553" t="str">
        <f>VLOOKUP(Table2[[#This Row],[City]], Table46[], 2, FALSE)</f>
        <v>Delhi</v>
      </c>
      <c r="I4553" t="s">
        <v>69</v>
      </c>
      <c r="J4553" t="s">
        <v>517</v>
      </c>
      <c r="K4553" t="s">
        <v>8563</v>
      </c>
      <c r="L4553" s="2">
        <v>2</v>
      </c>
      <c r="M4553" s="11">
        <v>68678</v>
      </c>
      <c r="N4553" s="6">
        <v>20</v>
      </c>
      <c r="O4553" s="4">
        <f>Table2[[#This Row],[Discount]]/100</f>
        <v>0.2</v>
      </c>
      <c r="P4553" s="4" t="str">
        <f>IF(Table2[[#This Row],[Discount%]]=0,"No Discount",
IF(Table2[[#This Row],[Discount%]]&lt;=0.1,"Medium Discount",
IF(Table2[[#This Row],[Discount%]]&lt;=0.2,"High Discount")))</f>
        <v>High Discount</v>
      </c>
      <c r="Q4553" s="9">
        <f>(Table2[Unit_Price]*Table2[Quantity])*(Table2[Discount]/100)</f>
        <v>27471.200000000001</v>
      </c>
      <c r="R4553" s="10">
        <v>109884.8</v>
      </c>
      <c r="S4553" s="10">
        <v>7093.77</v>
      </c>
      <c r="T4553" s="4">
        <f>Table2[Profit]/Table2[Sales]</f>
        <v>6.4556426366522035E-2</v>
      </c>
      <c r="U4553" t="s">
        <v>38</v>
      </c>
    </row>
    <row r="4554" spans="1:21" x14ac:dyDescent="0.35">
      <c r="A4554">
        <v>14858</v>
      </c>
      <c r="B4554" s="1">
        <v>45333</v>
      </c>
      <c r="C4554" s="2">
        <f>YEAR(Table2[Order Date])</f>
        <v>2024</v>
      </c>
      <c r="D4554" s="2" t="str">
        <f>TEXT(Table2[Order Date],"mmm")</f>
        <v>Feb</v>
      </c>
      <c r="E4554" t="s">
        <v>8564</v>
      </c>
      <c r="F4554" t="s">
        <v>28</v>
      </c>
      <c r="G4554" t="s">
        <v>144</v>
      </c>
      <c r="H4554" t="str">
        <f>VLOOKUP(Table2[[#This Row],[City]], Table46[], 2, FALSE)</f>
        <v>Assam</v>
      </c>
      <c r="I4554" t="s">
        <v>75</v>
      </c>
      <c r="J4554" t="s">
        <v>76</v>
      </c>
      <c r="K4554" t="s">
        <v>8565</v>
      </c>
      <c r="L4554" s="2">
        <v>5</v>
      </c>
      <c r="M4554" s="11">
        <v>60317</v>
      </c>
      <c r="N4554" s="6">
        <v>10</v>
      </c>
      <c r="O4554" s="4">
        <f>Table2[[#This Row],[Discount]]/100</f>
        <v>0.1</v>
      </c>
      <c r="P4554" s="4" t="str">
        <f>IF(Table2[[#This Row],[Discount%]]=0,"No Discount",
IF(Table2[[#This Row],[Discount%]]&lt;=0.1,"Medium Discount",
IF(Table2[[#This Row],[Discount%]]&lt;=0.2,"High Discount")))</f>
        <v>Medium Discount</v>
      </c>
      <c r="Q4554" s="9">
        <f>(Table2[Unit_Price]*Table2[Quantity])*(Table2[Discount]/100)</f>
        <v>30158.5</v>
      </c>
      <c r="R4554" s="10">
        <v>271426.5</v>
      </c>
      <c r="S4554" s="10">
        <v>29407.84</v>
      </c>
      <c r="T4554" s="4">
        <f>Table2[Profit]/Table2[Sales]</f>
        <v>0.10834550053145142</v>
      </c>
      <c r="U4554" t="s">
        <v>33</v>
      </c>
    </row>
    <row r="4555" spans="1:21" x14ac:dyDescent="0.35">
      <c r="A4555">
        <v>14859</v>
      </c>
      <c r="B4555" s="1">
        <v>45901</v>
      </c>
      <c r="C4555" s="2">
        <f>YEAR(Table2[Order Date])</f>
        <v>2025</v>
      </c>
      <c r="D4555" s="2" t="str">
        <f>TEXT(Table2[Order Date],"mmm")</f>
        <v>Sep</v>
      </c>
      <c r="E4555" t="s">
        <v>8566</v>
      </c>
      <c r="F4555" t="s">
        <v>28</v>
      </c>
      <c r="G4555" t="s">
        <v>85</v>
      </c>
      <c r="H4555" t="str">
        <f>VLOOKUP(Table2[[#This Row],[City]], Table46[], 2, FALSE)</f>
        <v>Odisha</v>
      </c>
      <c r="I4555" t="s">
        <v>42</v>
      </c>
      <c r="J4555" t="s">
        <v>51</v>
      </c>
      <c r="K4555" t="s">
        <v>4173</v>
      </c>
      <c r="L4555" s="2">
        <v>2</v>
      </c>
      <c r="M4555" s="11">
        <v>14433</v>
      </c>
      <c r="N4555" s="6">
        <v>5</v>
      </c>
      <c r="O4555" s="4">
        <f>Table2[[#This Row],[Discount]]/100</f>
        <v>0.05</v>
      </c>
      <c r="P4555" s="4" t="str">
        <f>IF(Table2[[#This Row],[Discount%]]=0,"No Discount",
IF(Table2[[#This Row],[Discount%]]&lt;=0.1,"Medium Discount",
IF(Table2[[#This Row],[Discount%]]&lt;=0.2,"High Discount")))</f>
        <v>Medium Discount</v>
      </c>
      <c r="Q4555" s="9">
        <f>(Table2[Unit_Price]*Table2[Quantity])*(Table2[Discount]/100)</f>
        <v>1443.3000000000002</v>
      </c>
      <c r="R4555" s="10">
        <v>27422.7</v>
      </c>
      <c r="S4555" s="10">
        <v>2041.23</v>
      </c>
      <c r="T4555" s="4">
        <f>Table2[Profit]/Table2[Sales]</f>
        <v>7.4435777658655056E-2</v>
      </c>
      <c r="U4555" t="s">
        <v>33</v>
      </c>
    </row>
    <row r="4556" spans="1:21" x14ac:dyDescent="0.35">
      <c r="A4556">
        <v>14860</v>
      </c>
      <c r="B4556" s="1">
        <v>45484</v>
      </c>
      <c r="C4556" s="2">
        <f>YEAR(Table2[Order Date])</f>
        <v>2024</v>
      </c>
      <c r="D4556" s="2" t="str">
        <f>TEXT(Table2[Order Date],"mmm")</f>
        <v>Jul</v>
      </c>
      <c r="E4556" t="s">
        <v>8567</v>
      </c>
      <c r="F4556" t="s">
        <v>15</v>
      </c>
      <c r="G4556" t="s">
        <v>93</v>
      </c>
      <c r="H4556" t="str">
        <f>VLOOKUP(Table2[[#This Row],[City]], Table46[], 2, FALSE)</f>
        <v>Tamil Nadu</v>
      </c>
      <c r="I4556" t="s">
        <v>30</v>
      </c>
      <c r="J4556" t="s">
        <v>104</v>
      </c>
      <c r="K4556" t="s">
        <v>744</v>
      </c>
      <c r="L4556" s="2">
        <v>1</v>
      </c>
      <c r="M4556" s="11">
        <v>43259</v>
      </c>
      <c r="N4556" s="6">
        <v>0</v>
      </c>
      <c r="O4556" s="4">
        <f>Table2[[#This Row],[Discount]]/100</f>
        <v>0</v>
      </c>
      <c r="P4556" s="4" t="str">
        <f>IF(Table2[[#This Row],[Discount%]]=0,"No Discount",
IF(Table2[[#This Row],[Discount%]]&lt;=0.1,"Medium Discount",
IF(Table2[[#This Row],[Discount%]]&lt;=0.2,"High Discount")))</f>
        <v>No Discount</v>
      </c>
      <c r="Q4556" s="9">
        <f>(Table2[Unit_Price]*Table2[Quantity])*(Table2[Discount]/100)</f>
        <v>0</v>
      </c>
      <c r="R4556" s="10">
        <v>43259</v>
      </c>
      <c r="S4556" s="10">
        <v>9079.9500000000007</v>
      </c>
      <c r="T4556" s="4">
        <f>Table2[Profit]/Table2[Sales]</f>
        <v>0.20989736239857604</v>
      </c>
      <c r="U4556" t="s">
        <v>83</v>
      </c>
    </row>
    <row r="4557" spans="1:21" x14ac:dyDescent="0.35">
      <c r="A4557">
        <v>14861</v>
      </c>
      <c r="B4557" s="1">
        <v>45832</v>
      </c>
      <c r="C4557" s="2">
        <f>YEAR(Table2[Order Date])</f>
        <v>2025</v>
      </c>
      <c r="D4557" s="2" t="str">
        <f>TEXT(Table2[Order Date],"mmm")</f>
        <v>Jun</v>
      </c>
      <c r="E4557" t="s">
        <v>8568</v>
      </c>
      <c r="F4557" t="s">
        <v>40</v>
      </c>
      <c r="G4557" t="s">
        <v>62</v>
      </c>
      <c r="H4557" t="str">
        <f>VLOOKUP(Table2[[#This Row],[City]], Table46[], 2, FALSE)</f>
        <v>Goa</v>
      </c>
      <c r="I4557" t="s">
        <v>30</v>
      </c>
      <c r="J4557" t="s">
        <v>65</v>
      </c>
      <c r="K4557" t="s">
        <v>6432</v>
      </c>
      <c r="L4557" s="2">
        <v>1</v>
      </c>
      <c r="M4557" s="11">
        <v>23349</v>
      </c>
      <c r="N4557" s="6">
        <v>10</v>
      </c>
      <c r="O4557" s="4">
        <f>Table2[[#This Row],[Discount]]/100</f>
        <v>0.1</v>
      </c>
      <c r="P4557" s="4" t="str">
        <f>IF(Table2[[#This Row],[Discount%]]=0,"No Discount",
IF(Table2[[#This Row],[Discount%]]&lt;=0.1,"Medium Discount",
IF(Table2[[#This Row],[Discount%]]&lt;=0.2,"High Discount")))</f>
        <v>Medium Discount</v>
      </c>
      <c r="Q4557" s="9">
        <f>(Table2[Unit_Price]*Table2[Quantity])*(Table2[Discount]/100)</f>
        <v>2334.9</v>
      </c>
      <c r="R4557" s="10">
        <v>21014.1</v>
      </c>
      <c r="S4557" s="10">
        <v>2000.53</v>
      </c>
      <c r="T4557" s="4">
        <f>Table2[Profit]/Table2[Sales]</f>
        <v>9.5199413726973797E-2</v>
      </c>
      <c r="U4557" t="s">
        <v>33</v>
      </c>
    </row>
    <row r="4558" spans="1:21" x14ac:dyDescent="0.35">
      <c r="A4558">
        <v>14862</v>
      </c>
      <c r="B4558" s="1">
        <v>45265</v>
      </c>
      <c r="C4558" s="2">
        <f>YEAR(Table2[Order Date])</f>
        <v>2023</v>
      </c>
      <c r="D4558" s="2" t="str">
        <f>TEXT(Table2[Order Date],"mmm")</f>
        <v>Dec</v>
      </c>
      <c r="E4558" t="s">
        <v>8569</v>
      </c>
      <c r="F4558" t="s">
        <v>22</v>
      </c>
      <c r="G4558" t="s">
        <v>58</v>
      </c>
      <c r="H4558" t="str">
        <f>VLOOKUP(Table2[[#This Row],[City]], Table46[], 2, FALSE)</f>
        <v>Rajashtan</v>
      </c>
      <c r="I4558" t="s">
        <v>30</v>
      </c>
      <c r="J4558" t="s">
        <v>31</v>
      </c>
      <c r="K4558" t="s">
        <v>8570</v>
      </c>
      <c r="L4558" s="2">
        <v>1</v>
      </c>
      <c r="M4558" s="11">
        <v>37721</v>
      </c>
      <c r="N4558" s="6">
        <v>5</v>
      </c>
      <c r="O4558" s="4">
        <f>Table2[[#This Row],[Discount]]/100</f>
        <v>0.05</v>
      </c>
      <c r="P4558" s="4" t="str">
        <f>IF(Table2[[#This Row],[Discount%]]=0,"No Discount",
IF(Table2[[#This Row],[Discount%]]&lt;=0.1,"Medium Discount",
IF(Table2[[#This Row],[Discount%]]&lt;=0.2,"High Discount")))</f>
        <v>Medium Discount</v>
      </c>
      <c r="Q4558" s="9">
        <f>(Table2[Unit_Price]*Table2[Quantity])*(Table2[Discount]/100)</f>
        <v>1886.0500000000002</v>
      </c>
      <c r="R4558" s="10">
        <v>35834.949999999997</v>
      </c>
      <c r="S4558" s="10">
        <v>6612.44</v>
      </c>
      <c r="T4558" s="4">
        <f>Table2[Profit]/Table2[Sales]</f>
        <v>0.18452488422615351</v>
      </c>
      <c r="U4558" t="s">
        <v>38</v>
      </c>
    </row>
    <row r="4559" spans="1:21" x14ac:dyDescent="0.35">
      <c r="A4559">
        <v>14863</v>
      </c>
      <c r="B4559" s="1">
        <v>45343</v>
      </c>
      <c r="C4559" s="2">
        <f>YEAR(Table2[Order Date])</f>
        <v>2024</v>
      </c>
      <c r="D4559" s="2" t="str">
        <f>TEXT(Table2[Order Date],"mmm")</f>
        <v>Feb</v>
      </c>
      <c r="E4559" t="s">
        <v>8571</v>
      </c>
      <c r="F4559" t="s">
        <v>15</v>
      </c>
      <c r="G4559" t="s">
        <v>16</v>
      </c>
      <c r="H4559" t="str">
        <f>VLOOKUP(Table2[[#This Row],[City]], Table46[], 2, FALSE)</f>
        <v>Karnataka</v>
      </c>
      <c r="I4559" t="s">
        <v>96</v>
      </c>
      <c r="J4559" t="s">
        <v>97</v>
      </c>
      <c r="K4559" t="s">
        <v>8572</v>
      </c>
      <c r="L4559" s="2">
        <v>1</v>
      </c>
      <c r="M4559" s="11">
        <v>65644</v>
      </c>
      <c r="N4559" s="6">
        <v>15</v>
      </c>
      <c r="O4559" s="4">
        <f>Table2[[#This Row],[Discount]]/100</f>
        <v>0.15</v>
      </c>
      <c r="P4559" s="4" t="str">
        <f>IF(Table2[[#This Row],[Discount%]]=0,"No Discount",
IF(Table2[[#This Row],[Discount%]]&lt;=0.1,"Medium Discount",
IF(Table2[[#This Row],[Discount%]]&lt;=0.2,"High Discount")))</f>
        <v>High Discount</v>
      </c>
      <c r="Q4559" s="9">
        <f>(Table2[Unit_Price]*Table2[Quantity])*(Table2[Discount]/100)</f>
        <v>9846.6</v>
      </c>
      <c r="R4559" s="10">
        <v>55797.4</v>
      </c>
      <c r="S4559" s="10">
        <v>8051.95</v>
      </c>
      <c r="T4559" s="4">
        <f>Table2[Profit]/Table2[Sales]</f>
        <v>0.14430690318903747</v>
      </c>
      <c r="U4559" t="s">
        <v>38</v>
      </c>
    </row>
    <row r="4560" spans="1:21" x14ac:dyDescent="0.35">
      <c r="A4560">
        <v>14864</v>
      </c>
      <c r="B4560" s="1">
        <v>45755</v>
      </c>
      <c r="C4560" s="2">
        <f>YEAR(Table2[Order Date])</f>
        <v>2025</v>
      </c>
      <c r="D4560" s="2" t="str">
        <f>TEXT(Table2[Order Date],"mmm")</f>
        <v>Apr</v>
      </c>
      <c r="E4560" t="s">
        <v>8573</v>
      </c>
      <c r="F4560" t="s">
        <v>15</v>
      </c>
      <c r="G4560" t="s">
        <v>174</v>
      </c>
      <c r="H4560" t="str">
        <f>VLOOKUP(Table2[[#This Row],[City]], Table46[], 2, FALSE)</f>
        <v>Tamil Nadu</v>
      </c>
      <c r="I4560" t="s">
        <v>17</v>
      </c>
      <c r="J4560" t="s">
        <v>291</v>
      </c>
      <c r="K4560" t="s">
        <v>5634</v>
      </c>
      <c r="L4560" s="2">
        <v>1</v>
      </c>
      <c r="M4560" s="11">
        <v>46080</v>
      </c>
      <c r="N4560" s="6">
        <v>10</v>
      </c>
      <c r="O4560" s="4">
        <f>Table2[[#This Row],[Discount]]/100</f>
        <v>0.1</v>
      </c>
      <c r="P4560" s="4" t="str">
        <f>IF(Table2[[#This Row],[Discount%]]=0,"No Discount",
IF(Table2[[#This Row],[Discount%]]&lt;=0.1,"Medium Discount",
IF(Table2[[#This Row],[Discount%]]&lt;=0.2,"High Discount")))</f>
        <v>Medium Discount</v>
      </c>
      <c r="Q4560" s="9">
        <f>(Table2[Unit_Price]*Table2[Quantity])*(Table2[Discount]/100)</f>
        <v>4608</v>
      </c>
      <c r="R4560" s="10">
        <v>41472</v>
      </c>
      <c r="S4560" s="10">
        <v>5203.63</v>
      </c>
      <c r="T4560" s="4">
        <f>Table2[Profit]/Table2[Sales]</f>
        <v>0.12547333140432099</v>
      </c>
      <c r="U4560" t="s">
        <v>20</v>
      </c>
    </row>
    <row r="4561" spans="1:21" x14ac:dyDescent="0.35">
      <c r="A4561">
        <v>14865</v>
      </c>
      <c r="B4561" s="1">
        <v>45449</v>
      </c>
      <c r="C4561" s="2">
        <f>YEAR(Table2[Order Date])</f>
        <v>2024</v>
      </c>
      <c r="D4561" s="2" t="str">
        <f>TEXT(Table2[Order Date],"mmm")</f>
        <v>Jun</v>
      </c>
      <c r="E4561" t="s">
        <v>8574</v>
      </c>
      <c r="F4561" t="s">
        <v>22</v>
      </c>
      <c r="G4561" t="s">
        <v>167</v>
      </c>
      <c r="H4561" t="str">
        <f>VLOOKUP(Table2[[#This Row],[City]], Table46[], 2, FALSE)</f>
        <v>Punjab</v>
      </c>
      <c r="I4561" t="s">
        <v>75</v>
      </c>
      <c r="J4561" t="s">
        <v>204</v>
      </c>
      <c r="K4561" t="s">
        <v>8575</v>
      </c>
      <c r="L4561" s="2">
        <v>1</v>
      </c>
      <c r="M4561" s="11">
        <v>73929</v>
      </c>
      <c r="N4561" s="6">
        <v>0</v>
      </c>
      <c r="O4561" s="4">
        <f>Table2[[#This Row],[Discount]]/100</f>
        <v>0</v>
      </c>
      <c r="P4561" s="4" t="str">
        <f>IF(Table2[[#This Row],[Discount%]]=0,"No Discount",
IF(Table2[[#This Row],[Discount%]]&lt;=0.1,"Medium Discount",
IF(Table2[[#This Row],[Discount%]]&lt;=0.2,"High Discount")))</f>
        <v>No Discount</v>
      </c>
      <c r="Q4561" s="9">
        <f>(Table2[Unit_Price]*Table2[Quantity])*(Table2[Discount]/100)</f>
        <v>0</v>
      </c>
      <c r="R4561" s="10">
        <v>73929</v>
      </c>
      <c r="S4561" s="10">
        <v>6817.23</v>
      </c>
      <c r="T4561" s="4">
        <f>Table2[Profit]/Table2[Sales]</f>
        <v>9.2213204561132966E-2</v>
      </c>
      <c r="U4561" t="s">
        <v>72</v>
      </c>
    </row>
    <row r="4562" spans="1:21" x14ac:dyDescent="0.35">
      <c r="A4562">
        <v>14866</v>
      </c>
      <c r="B4562" s="1">
        <v>45745</v>
      </c>
      <c r="C4562" s="2">
        <f>YEAR(Table2[Order Date])</f>
        <v>2025</v>
      </c>
      <c r="D4562" s="2" t="str">
        <f>TEXT(Table2[Order Date],"mmm")</f>
        <v>Mar</v>
      </c>
      <c r="E4562" t="s">
        <v>8576</v>
      </c>
      <c r="F4562" t="s">
        <v>15</v>
      </c>
      <c r="G4562" t="s">
        <v>68</v>
      </c>
      <c r="H4562" t="str">
        <f>VLOOKUP(Table2[[#This Row],[City]], Table46[], 2, FALSE)</f>
        <v>Telangana</v>
      </c>
      <c r="I4562" t="s">
        <v>42</v>
      </c>
      <c r="J4562" t="s">
        <v>51</v>
      </c>
      <c r="K4562" t="s">
        <v>8577</v>
      </c>
      <c r="L4562" s="2">
        <v>5</v>
      </c>
      <c r="M4562" s="11">
        <v>43190</v>
      </c>
      <c r="N4562" s="6">
        <v>15</v>
      </c>
      <c r="O4562" s="4">
        <f>Table2[[#This Row],[Discount]]/100</f>
        <v>0.15</v>
      </c>
      <c r="P4562" s="4" t="str">
        <f>IF(Table2[[#This Row],[Discount%]]=0,"No Discount",
IF(Table2[[#This Row],[Discount%]]&lt;=0.1,"Medium Discount",
IF(Table2[[#This Row],[Discount%]]&lt;=0.2,"High Discount")))</f>
        <v>High Discount</v>
      </c>
      <c r="Q4562" s="9">
        <f>(Table2[Unit_Price]*Table2[Quantity])*(Table2[Discount]/100)</f>
        <v>32392.5</v>
      </c>
      <c r="R4562" s="10">
        <v>183557.5</v>
      </c>
      <c r="S4562" s="10">
        <v>38477.01</v>
      </c>
      <c r="T4562" s="4">
        <f>Table2[Profit]/Table2[Sales]</f>
        <v>0.20961829399506968</v>
      </c>
      <c r="U4562" t="s">
        <v>38</v>
      </c>
    </row>
    <row r="4563" spans="1:21" x14ac:dyDescent="0.35">
      <c r="A4563">
        <v>14867</v>
      </c>
      <c r="B4563" s="1">
        <v>45497</v>
      </c>
      <c r="C4563" s="2">
        <f>YEAR(Table2[Order Date])</f>
        <v>2024</v>
      </c>
      <c r="D4563" s="2" t="str">
        <f>TEXT(Table2[Order Date],"mmm")</f>
        <v>Jul</v>
      </c>
      <c r="E4563" t="s">
        <v>8578</v>
      </c>
      <c r="F4563" t="s">
        <v>40</v>
      </c>
      <c r="G4563" t="s">
        <v>50</v>
      </c>
      <c r="H4563" t="str">
        <f>VLOOKUP(Table2[[#This Row],[City]], Table46[], 2, FALSE)</f>
        <v>Maharashtra</v>
      </c>
      <c r="I4563" t="s">
        <v>30</v>
      </c>
      <c r="J4563" t="s">
        <v>65</v>
      </c>
      <c r="K4563" t="s">
        <v>2532</v>
      </c>
      <c r="L4563" s="2">
        <v>3</v>
      </c>
      <c r="M4563" s="11">
        <v>15977</v>
      </c>
      <c r="N4563" s="6">
        <v>5</v>
      </c>
      <c r="O4563" s="4">
        <f>Table2[[#This Row],[Discount]]/100</f>
        <v>0.05</v>
      </c>
      <c r="P4563" s="4" t="str">
        <f>IF(Table2[[#This Row],[Discount%]]=0,"No Discount",
IF(Table2[[#This Row],[Discount%]]&lt;=0.1,"Medium Discount",
IF(Table2[[#This Row],[Discount%]]&lt;=0.2,"High Discount")))</f>
        <v>Medium Discount</v>
      </c>
      <c r="Q4563" s="9">
        <f>(Table2[Unit_Price]*Table2[Quantity])*(Table2[Discount]/100)</f>
        <v>2396.5500000000002</v>
      </c>
      <c r="R4563" s="10">
        <v>45534.45</v>
      </c>
      <c r="S4563" s="10">
        <v>7330.64</v>
      </c>
      <c r="T4563" s="4">
        <f>Table2[Profit]/Table2[Sales]</f>
        <v>0.16099107379138214</v>
      </c>
      <c r="U4563" t="s">
        <v>33</v>
      </c>
    </row>
    <row r="4564" spans="1:21" x14ac:dyDescent="0.35">
      <c r="A4564">
        <v>14868</v>
      </c>
      <c r="B4564" s="1">
        <v>45314</v>
      </c>
      <c r="C4564" s="2">
        <f>YEAR(Table2[Order Date])</f>
        <v>2024</v>
      </c>
      <c r="D4564" s="2" t="str">
        <f>TEXT(Table2[Order Date],"mmm")</f>
        <v>Jan</v>
      </c>
      <c r="E4564" t="s">
        <v>8579</v>
      </c>
      <c r="F4564" t="s">
        <v>22</v>
      </c>
      <c r="G4564" t="s">
        <v>74</v>
      </c>
      <c r="H4564" t="str">
        <f>VLOOKUP(Table2[[#This Row],[City]], Table46[], 2, FALSE)</f>
        <v>Chandigarh</v>
      </c>
      <c r="I4564" t="s">
        <v>42</v>
      </c>
      <c r="J4564" t="s">
        <v>43</v>
      </c>
      <c r="K4564" t="s">
        <v>8580</v>
      </c>
      <c r="L4564" s="2">
        <v>1</v>
      </c>
      <c r="M4564" s="11">
        <v>12909</v>
      </c>
      <c r="N4564" s="6">
        <v>0</v>
      </c>
      <c r="O4564" s="4">
        <f>Table2[[#This Row],[Discount]]/100</f>
        <v>0</v>
      </c>
      <c r="P4564" s="4" t="str">
        <f>IF(Table2[[#This Row],[Discount%]]=0,"No Discount",
IF(Table2[[#This Row],[Discount%]]&lt;=0.1,"Medium Discount",
IF(Table2[[#This Row],[Discount%]]&lt;=0.2,"High Discount")))</f>
        <v>No Discount</v>
      </c>
      <c r="Q4564" s="9">
        <f>(Table2[Unit_Price]*Table2[Quantity])*(Table2[Discount]/100)</f>
        <v>0</v>
      </c>
      <c r="R4564" s="10">
        <v>12909</v>
      </c>
      <c r="S4564" s="10">
        <v>1655.08</v>
      </c>
      <c r="T4564" s="4">
        <f>Table2[Profit]/Table2[Sales]</f>
        <v>0.12821132543186922</v>
      </c>
      <c r="U4564" t="s">
        <v>38</v>
      </c>
    </row>
    <row r="4565" spans="1:21" x14ac:dyDescent="0.35">
      <c r="A4565">
        <v>14870</v>
      </c>
      <c r="B4565" s="1">
        <v>45618</v>
      </c>
      <c r="C4565" s="2">
        <f>YEAR(Table2[Order Date])</f>
        <v>2024</v>
      </c>
      <c r="D4565" s="2" t="str">
        <f>TEXT(Table2[Order Date],"mmm")</f>
        <v>Nov</v>
      </c>
      <c r="E4565" t="s">
        <v>8582</v>
      </c>
      <c r="F4565" t="s">
        <v>40</v>
      </c>
      <c r="G4565" t="s">
        <v>50</v>
      </c>
      <c r="H4565" t="str">
        <f>VLOOKUP(Table2[[#This Row],[City]], Table46[], 2, FALSE)</f>
        <v>Maharashtra</v>
      </c>
      <c r="I4565" t="s">
        <v>30</v>
      </c>
      <c r="J4565" t="s">
        <v>227</v>
      </c>
      <c r="K4565" t="s">
        <v>4879</v>
      </c>
      <c r="L4565" s="2">
        <v>4</v>
      </c>
      <c r="M4565" s="11">
        <v>30607</v>
      </c>
      <c r="N4565" s="6">
        <v>15</v>
      </c>
      <c r="O4565" s="4">
        <f>Table2[[#This Row],[Discount]]/100</f>
        <v>0.15</v>
      </c>
      <c r="P4565" s="4" t="str">
        <f>IF(Table2[[#This Row],[Discount%]]=0,"No Discount",
IF(Table2[[#This Row],[Discount%]]&lt;=0.1,"Medium Discount",
IF(Table2[[#This Row],[Discount%]]&lt;=0.2,"High Discount")))</f>
        <v>High Discount</v>
      </c>
      <c r="Q4565" s="9">
        <f>(Table2[Unit_Price]*Table2[Quantity])*(Table2[Discount]/100)</f>
        <v>18364.2</v>
      </c>
      <c r="R4565" s="10">
        <v>104063.8</v>
      </c>
      <c r="S4565" s="10">
        <v>9169.02</v>
      </c>
      <c r="T4565" s="4">
        <f>Table2[Profit]/Table2[Sales]</f>
        <v>8.8109601994161277E-2</v>
      </c>
      <c r="U4565" t="s">
        <v>38</v>
      </c>
    </row>
    <row r="4566" spans="1:21" x14ac:dyDescent="0.35">
      <c r="A4566">
        <v>14871</v>
      </c>
      <c r="B4566" s="1">
        <v>45214</v>
      </c>
      <c r="C4566" s="2">
        <f>YEAR(Table2[Order Date])</f>
        <v>2023</v>
      </c>
      <c r="D4566" s="2" t="str">
        <f>TEXT(Table2[Order Date],"mmm")</f>
        <v>Oct</v>
      </c>
      <c r="E4566" t="s">
        <v>8583</v>
      </c>
      <c r="F4566" t="s">
        <v>28</v>
      </c>
      <c r="G4566" t="s">
        <v>114</v>
      </c>
      <c r="H4566" t="str">
        <f>VLOOKUP(Table2[[#This Row],[City]], Table46[], 2, FALSE)</f>
        <v>Jharkhand</v>
      </c>
      <c r="I4566" t="s">
        <v>129</v>
      </c>
      <c r="J4566" t="s">
        <v>148</v>
      </c>
      <c r="K4566" t="s">
        <v>3342</v>
      </c>
      <c r="L4566" s="2">
        <v>5</v>
      </c>
      <c r="M4566" s="11">
        <v>61678</v>
      </c>
      <c r="N4566" s="6">
        <v>5</v>
      </c>
      <c r="O4566" s="4">
        <f>Table2[[#This Row],[Discount]]/100</f>
        <v>0.05</v>
      </c>
      <c r="P4566" s="4" t="str">
        <f>IF(Table2[[#This Row],[Discount%]]=0,"No Discount",
IF(Table2[[#This Row],[Discount%]]&lt;=0.1,"Medium Discount",
IF(Table2[[#This Row],[Discount%]]&lt;=0.2,"High Discount")))</f>
        <v>Medium Discount</v>
      </c>
      <c r="Q4566" s="9">
        <f>(Table2[Unit_Price]*Table2[Quantity])*(Table2[Discount]/100)</f>
        <v>15419.5</v>
      </c>
      <c r="R4566" s="10">
        <v>292970.5</v>
      </c>
      <c r="S4566" s="10">
        <v>65354.37</v>
      </c>
      <c r="T4566" s="4">
        <f>Table2[Profit]/Table2[Sales]</f>
        <v>0.22307491709916186</v>
      </c>
      <c r="U4566" t="s">
        <v>20</v>
      </c>
    </row>
    <row r="4567" spans="1:21" x14ac:dyDescent="0.35">
      <c r="A4567">
        <v>14872</v>
      </c>
      <c r="B4567" s="1">
        <v>45386</v>
      </c>
      <c r="C4567" s="2">
        <f>YEAR(Table2[Order Date])</f>
        <v>2024</v>
      </c>
      <c r="D4567" s="2" t="str">
        <f>TEXT(Table2[Order Date],"mmm")</f>
        <v>Apr</v>
      </c>
      <c r="E4567" t="s">
        <v>8584</v>
      </c>
      <c r="F4567" t="s">
        <v>15</v>
      </c>
      <c r="G4567" t="s">
        <v>16</v>
      </c>
      <c r="H4567" t="str">
        <f>VLOOKUP(Table2[[#This Row],[City]], Table46[], 2, FALSE)</f>
        <v>Karnataka</v>
      </c>
      <c r="I4567" t="s">
        <v>129</v>
      </c>
      <c r="J4567" t="s">
        <v>159</v>
      </c>
      <c r="K4567" t="s">
        <v>8585</v>
      </c>
      <c r="L4567" s="2">
        <v>1</v>
      </c>
      <c r="M4567" s="11">
        <v>30881</v>
      </c>
      <c r="N4567" s="6">
        <v>0</v>
      </c>
      <c r="O4567" s="4">
        <f>Table2[[#This Row],[Discount]]/100</f>
        <v>0</v>
      </c>
      <c r="P4567" s="4" t="str">
        <f>IF(Table2[[#This Row],[Discount%]]=0,"No Discount",
IF(Table2[[#This Row],[Discount%]]&lt;=0.1,"Medium Discount",
IF(Table2[[#This Row],[Discount%]]&lt;=0.2,"High Discount")))</f>
        <v>No Discount</v>
      </c>
      <c r="Q4567" s="9">
        <f>(Table2[Unit_Price]*Table2[Quantity])*(Table2[Discount]/100)</f>
        <v>0</v>
      </c>
      <c r="R4567" s="10">
        <v>30881</v>
      </c>
      <c r="S4567" s="10">
        <v>7158.36</v>
      </c>
      <c r="T4567" s="4">
        <f>Table2[Profit]/Table2[Sales]</f>
        <v>0.23180466953790355</v>
      </c>
      <c r="U4567" t="s">
        <v>33</v>
      </c>
    </row>
    <row r="4568" spans="1:21" x14ac:dyDescent="0.35">
      <c r="A4568">
        <v>14873</v>
      </c>
      <c r="B4568" s="1">
        <v>45471</v>
      </c>
      <c r="C4568" s="2">
        <f>YEAR(Table2[Order Date])</f>
        <v>2024</v>
      </c>
      <c r="D4568" s="2" t="str">
        <f>TEXT(Table2[Order Date],"mmm")</f>
        <v>Jun</v>
      </c>
      <c r="E4568" t="s">
        <v>8586</v>
      </c>
      <c r="F4568" t="s">
        <v>15</v>
      </c>
      <c r="G4568" t="s">
        <v>68</v>
      </c>
      <c r="H4568" t="str">
        <f>VLOOKUP(Table2[[#This Row],[City]], Table46[], 2, FALSE)</f>
        <v>Telangana</v>
      </c>
      <c r="I4568" t="s">
        <v>17</v>
      </c>
      <c r="J4568" t="s">
        <v>55</v>
      </c>
      <c r="K4568" t="s">
        <v>1296</v>
      </c>
      <c r="L4568" s="2">
        <v>5</v>
      </c>
      <c r="M4568" s="11">
        <v>65695</v>
      </c>
      <c r="N4568" s="6">
        <v>5</v>
      </c>
      <c r="O4568" s="4">
        <f>Table2[[#This Row],[Discount]]/100</f>
        <v>0.05</v>
      </c>
      <c r="P4568" s="4" t="str">
        <f>IF(Table2[[#This Row],[Discount%]]=0,"No Discount",
IF(Table2[[#This Row],[Discount%]]&lt;=0.1,"Medium Discount",
IF(Table2[[#This Row],[Discount%]]&lt;=0.2,"High Discount")))</f>
        <v>Medium Discount</v>
      </c>
      <c r="Q4568" s="9">
        <f>(Table2[Unit_Price]*Table2[Quantity])*(Table2[Discount]/100)</f>
        <v>16423.75</v>
      </c>
      <c r="R4568" s="10">
        <v>312051.25</v>
      </c>
      <c r="S4568" s="10">
        <v>52303.46</v>
      </c>
      <c r="T4568" s="4">
        <f>Table2[Profit]/Table2[Sales]</f>
        <v>0.16761176249093698</v>
      </c>
      <c r="U4568" t="s">
        <v>38</v>
      </c>
    </row>
    <row r="4569" spans="1:21" x14ac:dyDescent="0.35">
      <c r="A4569">
        <v>14874</v>
      </c>
      <c r="B4569" s="1">
        <v>45525</v>
      </c>
      <c r="C4569" s="2">
        <f>YEAR(Table2[Order Date])</f>
        <v>2024</v>
      </c>
      <c r="D4569" s="2" t="str">
        <f>TEXT(Table2[Order Date],"mmm")</f>
        <v>Aug</v>
      </c>
      <c r="E4569" t="s">
        <v>8587</v>
      </c>
      <c r="F4569" t="s">
        <v>40</v>
      </c>
      <c r="G4569" t="s">
        <v>62</v>
      </c>
      <c r="H4569" t="str">
        <f>VLOOKUP(Table2[[#This Row],[City]], Table46[], 2, FALSE)</f>
        <v>Goa</v>
      </c>
      <c r="I4569" t="s">
        <v>96</v>
      </c>
      <c r="J4569" t="s">
        <v>97</v>
      </c>
      <c r="K4569" t="s">
        <v>8588</v>
      </c>
      <c r="L4569" s="2">
        <v>2</v>
      </c>
      <c r="M4569" s="11">
        <v>7097</v>
      </c>
      <c r="N4569" s="6">
        <v>10</v>
      </c>
      <c r="O4569" s="4">
        <f>Table2[[#This Row],[Discount]]/100</f>
        <v>0.1</v>
      </c>
      <c r="P4569" s="4" t="str">
        <f>IF(Table2[[#This Row],[Discount%]]=0,"No Discount",
IF(Table2[[#This Row],[Discount%]]&lt;=0.1,"Medium Discount",
IF(Table2[[#This Row],[Discount%]]&lt;=0.2,"High Discount")))</f>
        <v>Medium Discount</v>
      </c>
      <c r="Q4569" s="9">
        <f>(Table2[Unit_Price]*Table2[Quantity])*(Table2[Discount]/100)</f>
        <v>1419.4</v>
      </c>
      <c r="R4569" s="10">
        <v>12774.6</v>
      </c>
      <c r="S4569" s="10">
        <v>2747.63</v>
      </c>
      <c r="T4569" s="4">
        <f>Table2[Profit]/Table2[Sales]</f>
        <v>0.21508540384826139</v>
      </c>
      <c r="U4569" t="s">
        <v>20</v>
      </c>
    </row>
    <row r="4570" spans="1:21" x14ac:dyDescent="0.35">
      <c r="A4570">
        <v>14875</v>
      </c>
      <c r="B4570" s="1">
        <v>45812</v>
      </c>
      <c r="C4570" s="2">
        <f>YEAR(Table2[Order Date])</f>
        <v>2025</v>
      </c>
      <c r="D4570" s="2" t="str">
        <f>TEXT(Table2[Order Date],"mmm")</f>
        <v>Jun</v>
      </c>
      <c r="E4570" t="s">
        <v>8589</v>
      </c>
      <c r="F4570" t="s">
        <v>15</v>
      </c>
      <c r="G4570" t="s">
        <v>16</v>
      </c>
      <c r="H4570" t="str">
        <f>VLOOKUP(Table2[[#This Row],[City]], Table46[], 2, FALSE)</f>
        <v>Karnataka</v>
      </c>
      <c r="I4570" t="s">
        <v>86</v>
      </c>
      <c r="J4570" t="s">
        <v>87</v>
      </c>
      <c r="K4570" t="s">
        <v>1788</v>
      </c>
      <c r="L4570" s="2">
        <v>3</v>
      </c>
      <c r="M4570" s="11">
        <v>47931</v>
      </c>
      <c r="N4570" s="6">
        <v>20</v>
      </c>
      <c r="O4570" s="4">
        <f>Table2[[#This Row],[Discount]]/100</f>
        <v>0.2</v>
      </c>
      <c r="P4570" s="4" t="str">
        <f>IF(Table2[[#This Row],[Discount%]]=0,"No Discount",
IF(Table2[[#This Row],[Discount%]]&lt;=0.1,"Medium Discount",
IF(Table2[[#This Row],[Discount%]]&lt;=0.2,"High Discount")))</f>
        <v>High Discount</v>
      </c>
      <c r="Q4570" s="9">
        <f>(Table2[Unit_Price]*Table2[Quantity])*(Table2[Discount]/100)</f>
        <v>28758.600000000002</v>
      </c>
      <c r="R4570" s="10">
        <v>115034.4</v>
      </c>
      <c r="S4570" s="10">
        <v>26411.38</v>
      </c>
      <c r="T4570" s="4">
        <f>Table2[Profit]/Table2[Sales]</f>
        <v>0.2295954949128261</v>
      </c>
      <c r="U4570" t="s">
        <v>38</v>
      </c>
    </row>
    <row r="4571" spans="1:21" x14ac:dyDescent="0.35">
      <c r="A4571">
        <v>14876</v>
      </c>
      <c r="B4571" s="1">
        <v>45430</v>
      </c>
      <c r="C4571" s="2">
        <f>YEAR(Table2[Order Date])</f>
        <v>2024</v>
      </c>
      <c r="D4571" s="2" t="str">
        <f>TEXT(Table2[Order Date],"mmm")</f>
        <v>May</v>
      </c>
      <c r="E4571" t="s">
        <v>8590</v>
      </c>
      <c r="F4571" t="s">
        <v>15</v>
      </c>
      <c r="G4571" t="s">
        <v>174</v>
      </c>
      <c r="H4571" t="str">
        <f>VLOOKUP(Table2[[#This Row],[City]], Table46[], 2, FALSE)</f>
        <v>Tamil Nadu</v>
      </c>
      <c r="I4571" t="s">
        <v>17</v>
      </c>
      <c r="J4571" t="s">
        <v>100</v>
      </c>
      <c r="K4571" t="s">
        <v>8591</v>
      </c>
      <c r="L4571" s="2">
        <v>1</v>
      </c>
      <c r="M4571" s="11">
        <v>62448</v>
      </c>
      <c r="N4571" s="6">
        <v>20</v>
      </c>
      <c r="O4571" s="4">
        <f>Table2[[#This Row],[Discount]]/100</f>
        <v>0.2</v>
      </c>
      <c r="P4571" s="4" t="str">
        <f>IF(Table2[[#This Row],[Discount%]]=0,"No Discount",
IF(Table2[[#This Row],[Discount%]]&lt;=0.1,"Medium Discount",
IF(Table2[[#This Row],[Discount%]]&lt;=0.2,"High Discount")))</f>
        <v>High Discount</v>
      </c>
      <c r="Q4571" s="9">
        <f>(Table2[Unit_Price]*Table2[Quantity])*(Table2[Discount]/100)</f>
        <v>12489.6</v>
      </c>
      <c r="R4571" s="10">
        <v>49958.400000000001</v>
      </c>
      <c r="S4571" s="10">
        <v>6478.4</v>
      </c>
      <c r="T4571" s="4">
        <f>Table2[Profit]/Table2[Sales]</f>
        <v>0.12967589034076352</v>
      </c>
      <c r="U4571" t="s">
        <v>72</v>
      </c>
    </row>
    <row r="4572" spans="1:21" x14ac:dyDescent="0.35">
      <c r="A4572">
        <v>14877</v>
      </c>
      <c r="B4572" s="1">
        <v>45673</v>
      </c>
      <c r="C4572" s="2">
        <f>YEAR(Table2[Order Date])</f>
        <v>2025</v>
      </c>
      <c r="D4572" s="2" t="str">
        <f>TEXT(Table2[Order Date],"mmm")</f>
        <v>Jan</v>
      </c>
      <c r="E4572" t="s">
        <v>8592</v>
      </c>
      <c r="F4572" t="s">
        <v>15</v>
      </c>
      <c r="G4572" t="s">
        <v>16</v>
      </c>
      <c r="H4572" t="str">
        <f>VLOOKUP(Table2[[#This Row],[City]], Table46[], 2, FALSE)</f>
        <v>Karnataka</v>
      </c>
      <c r="I4572" t="s">
        <v>75</v>
      </c>
      <c r="J4572" t="s">
        <v>240</v>
      </c>
      <c r="K4572" t="s">
        <v>5497</v>
      </c>
      <c r="L4572" s="2">
        <v>1</v>
      </c>
      <c r="M4572" s="11">
        <v>2174</v>
      </c>
      <c r="N4572" s="6">
        <v>10</v>
      </c>
      <c r="O4572" s="4">
        <f>Table2[[#This Row],[Discount]]/100</f>
        <v>0.1</v>
      </c>
      <c r="P4572" s="4" t="str">
        <f>IF(Table2[[#This Row],[Discount%]]=0,"No Discount",
IF(Table2[[#This Row],[Discount%]]&lt;=0.1,"Medium Discount",
IF(Table2[[#This Row],[Discount%]]&lt;=0.2,"High Discount")))</f>
        <v>Medium Discount</v>
      </c>
      <c r="Q4572" s="9">
        <f>(Table2[Unit_Price]*Table2[Quantity])*(Table2[Discount]/100)</f>
        <v>217.4</v>
      </c>
      <c r="R4572" s="10">
        <v>1956.6</v>
      </c>
      <c r="S4572" s="10">
        <v>431.19</v>
      </c>
      <c r="T4572" s="4">
        <f>Table2[Profit]/Table2[Sales]</f>
        <v>0.2203771849126035</v>
      </c>
      <c r="U4572" t="s">
        <v>20</v>
      </c>
    </row>
    <row r="4573" spans="1:21" x14ac:dyDescent="0.35">
      <c r="A4573">
        <v>14878</v>
      </c>
      <c r="B4573" s="1">
        <v>45336</v>
      </c>
      <c r="C4573" s="2">
        <f>YEAR(Table2[Order Date])</f>
        <v>2024</v>
      </c>
      <c r="D4573" s="2" t="str">
        <f>TEXT(Table2[Order Date],"mmm")</f>
        <v>Feb</v>
      </c>
      <c r="E4573" t="s">
        <v>8593</v>
      </c>
      <c r="F4573" t="s">
        <v>28</v>
      </c>
      <c r="G4573" t="s">
        <v>85</v>
      </c>
      <c r="H4573" t="str">
        <f>VLOOKUP(Table2[[#This Row],[City]], Table46[], 2, FALSE)</f>
        <v>Odisha</v>
      </c>
      <c r="I4573" t="s">
        <v>24</v>
      </c>
      <c r="J4573" t="s">
        <v>36</v>
      </c>
      <c r="K4573" t="s">
        <v>8594</v>
      </c>
      <c r="L4573" s="2">
        <v>4</v>
      </c>
      <c r="M4573" s="11">
        <v>74949</v>
      </c>
      <c r="N4573" s="6">
        <v>0</v>
      </c>
      <c r="O4573" s="4">
        <f>Table2[[#This Row],[Discount]]/100</f>
        <v>0</v>
      </c>
      <c r="P4573" s="4" t="str">
        <f>IF(Table2[[#This Row],[Discount%]]=0,"No Discount",
IF(Table2[[#This Row],[Discount%]]&lt;=0.1,"Medium Discount",
IF(Table2[[#This Row],[Discount%]]&lt;=0.2,"High Discount")))</f>
        <v>No Discount</v>
      </c>
      <c r="Q4573" s="9">
        <f>(Table2[Unit_Price]*Table2[Quantity])*(Table2[Discount]/100)</f>
        <v>0</v>
      </c>
      <c r="R4573" s="10">
        <v>299796</v>
      </c>
      <c r="S4573" s="10">
        <v>35714.75</v>
      </c>
      <c r="T4573" s="4">
        <f>Table2[Profit]/Table2[Sales]</f>
        <v>0.11913017518579301</v>
      </c>
      <c r="U4573" t="s">
        <v>33</v>
      </c>
    </row>
    <row r="4574" spans="1:21" x14ac:dyDescent="0.35">
      <c r="A4574">
        <v>14880</v>
      </c>
      <c r="B4574" s="1">
        <v>45208</v>
      </c>
      <c r="C4574" s="2">
        <f>YEAR(Table2[Order Date])</f>
        <v>2023</v>
      </c>
      <c r="D4574" s="2" t="str">
        <f>TEXT(Table2[Order Date],"mmm")</f>
        <v>Oct</v>
      </c>
      <c r="E4574" t="s">
        <v>8595</v>
      </c>
      <c r="F4574" t="s">
        <v>28</v>
      </c>
      <c r="G4574" t="s">
        <v>29</v>
      </c>
      <c r="H4574" t="str">
        <f>VLOOKUP(Table2[[#This Row],[City]], Table46[], 2, FALSE)</f>
        <v>Bihar</v>
      </c>
      <c r="I4574" t="s">
        <v>129</v>
      </c>
      <c r="J4574" t="s">
        <v>164</v>
      </c>
      <c r="K4574" t="s">
        <v>4962</v>
      </c>
      <c r="L4574" s="2">
        <v>4</v>
      </c>
      <c r="M4574" s="11">
        <v>69094</v>
      </c>
      <c r="N4574" s="6">
        <v>5</v>
      </c>
      <c r="O4574" s="4">
        <f>Table2[[#This Row],[Discount]]/100</f>
        <v>0.05</v>
      </c>
      <c r="P4574" s="4" t="str">
        <f>IF(Table2[[#This Row],[Discount%]]=0,"No Discount",
IF(Table2[[#This Row],[Discount%]]&lt;=0.1,"Medium Discount",
IF(Table2[[#This Row],[Discount%]]&lt;=0.2,"High Discount")))</f>
        <v>Medium Discount</v>
      </c>
      <c r="Q4574" s="9">
        <f>(Table2[Unit_Price]*Table2[Quantity])*(Table2[Discount]/100)</f>
        <v>13818.800000000001</v>
      </c>
      <c r="R4574" s="10">
        <v>262557.2</v>
      </c>
      <c r="S4574" s="10">
        <v>26050.67</v>
      </c>
      <c r="T4574" s="4">
        <f>Table2[Profit]/Table2[Sales]</f>
        <v>9.9219027320522901E-2</v>
      </c>
      <c r="U4574" t="s">
        <v>83</v>
      </c>
    </row>
    <row r="4575" spans="1:21" x14ac:dyDescent="0.35">
      <c r="A4575">
        <v>14881</v>
      </c>
      <c r="B4575" s="1">
        <v>45818</v>
      </c>
      <c r="C4575" s="2">
        <f>YEAR(Table2[Order Date])</f>
        <v>2025</v>
      </c>
      <c r="D4575" s="2" t="str">
        <f>TEXT(Table2[Order Date],"mmm")</f>
        <v>Jun</v>
      </c>
      <c r="E4575" t="s">
        <v>8596</v>
      </c>
      <c r="F4575" t="s">
        <v>28</v>
      </c>
      <c r="G4575" t="s">
        <v>114</v>
      </c>
      <c r="H4575" t="str">
        <f>VLOOKUP(Table2[[#This Row],[City]], Table46[], 2, FALSE)</f>
        <v>Jharkhand</v>
      </c>
      <c r="I4575" t="s">
        <v>129</v>
      </c>
      <c r="J4575" t="s">
        <v>159</v>
      </c>
      <c r="K4575" t="s">
        <v>2018</v>
      </c>
      <c r="L4575" s="2">
        <v>4</v>
      </c>
      <c r="M4575" s="11">
        <v>2621</v>
      </c>
      <c r="N4575" s="6">
        <v>10</v>
      </c>
      <c r="O4575" s="4">
        <f>Table2[[#This Row],[Discount]]/100</f>
        <v>0.1</v>
      </c>
      <c r="P4575" s="4" t="str">
        <f>IF(Table2[[#This Row],[Discount%]]=0,"No Discount",
IF(Table2[[#This Row],[Discount%]]&lt;=0.1,"Medium Discount",
IF(Table2[[#This Row],[Discount%]]&lt;=0.2,"High Discount")))</f>
        <v>Medium Discount</v>
      </c>
      <c r="Q4575" s="9">
        <f>(Table2[Unit_Price]*Table2[Quantity])*(Table2[Discount]/100)</f>
        <v>1048.4000000000001</v>
      </c>
      <c r="R4575" s="10">
        <v>9435.6</v>
      </c>
      <c r="S4575" s="10">
        <v>1980.41</v>
      </c>
      <c r="T4575" s="4">
        <f>Table2[Profit]/Table2[Sales]</f>
        <v>0.20988702361270084</v>
      </c>
      <c r="U4575" t="s">
        <v>20</v>
      </c>
    </row>
    <row r="4576" spans="1:21" x14ac:dyDescent="0.35">
      <c r="A4576">
        <v>14882</v>
      </c>
      <c r="B4576" s="1">
        <v>45596</v>
      </c>
      <c r="C4576" s="2">
        <f>YEAR(Table2[Order Date])</f>
        <v>2024</v>
      </c>
      <c r="D4576" s="2" t="str">
        <f>TEXT(Table2[Order Date],"mmm")</f>
        <v>Oct</v>
      </c>
      <c r="E4576" t="s">
        <v>8597</v>
      </c>
      <c r="F4576" t="s">
        <v>15</v>
      </c>
      <c r="G4576" t="s">
        <v>174</v>
      </c>
      <c r="H4576" t="str">
        <f>VLOOKUP(Table2[[#This Row],[City]], Table46[], 2, FALSE)</f>
        <v>Tamil Nadu</v>
      </c>
      <c r="I4576" t="s">
        <v>129</v>
      </c>
      <c r="J4576" t="s">
        <v>159</v>
      </c>
      <c r="K4576" t="s">
        <v>8598</v>
      </c>
      <c r="L4576" s="2">
        <v>5</v>
      </c>
      <c r="M4576" s="11">
        <v>70553</v>
      </c>
      <c r="N4576" s="6">
        <v>10</v>
      </c>
      <c r="O4576" s="4">
        <f>Table2[[#This Row],[Discount]]/100</f>
        <v>0.1</v>
      </c>
      <c r="P4576" s="4" t="str">
        <f>IF(Table2[[#This Row],[Discount%]]=0,"No Discount",
IF(Table2[[#This Row],[Discount%]]&lt;=0.1,"Medium Discount",
IF(Table2[[#This Row],[Discount%]]&lt;=0.2,"High Discount")))</f>
        <v>Medium Discount</v>
      </c>
      <c r="Q4576" s="9">
        <f>(Table2[Unit_Price]*Table2[Quantity])*(Table2[Discount]/100)</f>
        <v>35276.5</v>
      </c>
      <c r="R4576" s="10">
        <v>317488.5</v>
      </c>
      <c r="S4576" s="10">
        <v>40720.639999999999</v>
      </c>
      <c r="T4576" s="4">
        <f>Table2[Profit]/Table2[Sales]</f>
        <v>0.12825862984013595</v>
      </c>
      <c r="U4576" t="s">
        <v>20</v>
      </c>
    </row>
    <row r="4577" spans="1:21" x14ac:dyDescent="0.35">
      <c r="A4577">
        <v>14883</v>
      </c>
      <c r="B4577" s="1">
        <v>45586</v>
      </c>
      <c r="C4577" s="2">
        <f>YEAR(Table2[Order Date])</f>
        <v>2024</v>
      </c>
      <c r="D4577" s="2" t="str">
        <f>TEXT(Table2[Order Date],"mmm")</f>
        <v>Oct</v>
      </c>
      <c r="E4577" t="s">
        <v>8599</v>
      </c>
      <c r="F4577" t="s">
        <v>40</v>
      </c>
      <c r="G4577" t="s">
        <v>50</v>
      </c>
      <c r="H4577" t="str">
        <f>VLOOKUP(Table2[[#This Row],[City]], Table46[], 2, FALSE)</f>
        <v>Maharashtra</v>
      </c>
      <c r="I4577" t="s">
        <v>75</v>
      </c>
      <c r="J4577" t="s">
        <v>240</v>
      </c>
      <c r="K4577" t="s">
        <v>8600</v>
      </c>
      <c r="L4577" s="2">
        <v>1</v>
      </c>
      <c r="M4577" s="11">
        <v>16818</v>
      </c>
      <c r="N4577" s="6">
        <v>10</v>
      </c>
      <c r="O4577" s="4">
        <f>Table2[[#This Row],[Discount]]/100</f>
        <v>0.1</v>
      </c>
      <c r="P4577" s="4" t="str">
        <f>IF(Table2[[#This Row],[Discount%]]=0,"No Discount",
IF(Table2[[#This Row],[Discount%]]&lt;=0.1,"Medium Discount",
IF(Table2[[#This Row],[Discount%]]&lt;=0.2,"High Discount")))</f>
        <v>Medium Discount</v>
      </c>
      <c r="Q4577" s="9">
        <f>(Table2[Unit_Price]*Table2[Quantity])*(Table2[Discount]/100)</f>
        <v>1681.8000000000002</v>
      </c>
      <c r="R4577" s="10">
        <v>15136.2</v>
      </c>
      <c r="S4577" s="10">
        <v>3112.38</v>
      </c>
      <c r="T4577" s="4">
        <f>Table2[Profit]/Table2[Sales]</f>
        <v>0.20562492567487214</v>
      </c>
      <c r="U4577" t="s">
        <v>20</v>
      </c>
    </row>
    <row r="4578" spans="1:21" x14ac:dyDescent="0.35">
      <c r="A4578">
        <v>14884</v>
      </c>
      <c r="B4578" s="1">
        <v>45517</v>
      </c>
      <c r="C4578" s="2">
        <f>YEAR(Table2[Order Date])</f>
        <v>2024</v>
      </c>
      <c r="D4578" s="2" t="str">
        <f>TEXT(Table2[Order Date],"mmm")</f>
        <v>Aug</v>
      </c>
      <c r="E4578" t="s">
        <v>8601</v>
      </c>
      <c r="F4578" t="s">
        <v>28</v>
      </c>
      <c r="G4578" t="s">
        <v>85</v>
      </c>
      <c r="H4578" t="str">
        <f>VLOOKUP(Table2[[#This Row],[City]], Table46[], 2, FALSE)</f>
        <v>Odisha</v>
      </c>
      <c r="I4578" t="s">
        <v>42</v>
      </c>
      <c r="J4578" t="s">
        <v>51</v>
      </c>
      <c r="K4578" t="s">
        <v>8602</v>
      </c>
      <c r="L4578" s="2">
        <v>1</v>
      </c>
      <c r="M4578" s="11">
        <v>55368</v>
      </c>
      <c r="N4578" s="6">
        <v>5</v>
      </c>
      <c r="O4578" s="4">
        <f>Table2[[#This Row],[Discount]]/100</f>
        <v>0.05</v>
      </c>
      <c r="P4578" s="4" t="str">
        <f>IF(Table2[[#This Row],[Discount%]]=0,"No Discount",
IF(Table2[[#This Row],[Discount%]]&lt;=0.1,"Medium Discount",
IF(Table2[[#This Row],[Discount%]]&lt;=0.2,"High Discount")))</f>
        <v>Medium Discount</v>
      </c>
      <c r="Q4578" s="9">
        <f>(Table2[Unit_Price]*Table2[Quantity])*(Table2[Discount]/100)</f>
        <v>2768.4</v>
      </c>
      <c r="R4578" s="10">
        <v>52599.6</v>
      </c>
      <c r="S4578" s="10">
        <v>11449.72</v>
      </c>
      <c r="T4578" s="4">
        <f>Table2[Profit]/Table2[Sales]</f>
        <v>0.21767694050905328</v>
      </c>
      <c r="U4578" t="s">
        <v>20</v>
      </c>
    </row>
    <row r="4579" spans="1:21" x14ac:dyDescent="0.35">
      <c r="A4579">
        <v>14886</v>
      </c>
      <c r="B4579" s="1">
        <v>45713</v>
      </c>
      <c r="C4579" s="2">
        <f>YEAR(Table2[Order Date])</f>
        <v>2025</v>
      </c>
      <c r="D4579" s="2" t="str">
        <f>TEXT(Table2[Order Date],"mmm")</f>
        <v>Feb</v>
      </c>
      <c r="E4579" t="s">
        <v>8604</v>
      </c>
      <c r="F4579" t="s">
        <v>22</v>
      </c>
      <c r="G4579" t="s">
        <v>167</v>
      </c>
      <c r="H4579" t="str">
        <f>VLOOKUP(Table2[[#This Row],[City]], Table46[], 2, FALSE)</f>
        <v>Punjab</v>
      </c>
      <c r="I4579" t="s">
        <v>46</v>
      </c>
      <c r="J4579" t="s">
        <v>141</v>
      </c>
      <c r="K4579" t="s">
        <v>424</v>
      </c>
      <c r="L4579" s="2">
        <v>5</v>
      </c>
      <c r="M4579" s="11">
        <v>74675</v>
      </c>
      <c r="N4579" s="6">
        <v>5</v>
      </c>
      <c r="O4579" s="4">
        <f>Table2[[#This Row],[Discount]]/100</f>
        <v>0.05</v>
      </c>
      <c r="P4579" s="4" t="str">
        <f>IF(Table2[[#This Row],[Discount%]]=0,"No Discount",
IF(Table2[[#This Row],[Discount%]]&lt;=0.1,"Medium Discount",
IF(Table2[[#This Row],[Discount%]]&lt;=0.2,"High Discount")))</f>
        <v>Medium Discount</v>
      </c>
      <c r="Q4579" s="9">
        <f>(Table2[Unit_Price]*Table2[Quantity])*(Table2[Discount]/100)</f>
        <v>18668.75</v>
      </c>
      <c r="R4579" s="10">
        <v>354706.25</v>
      </c>
      <c r="S4579" s="10">
        <v>21695.58</v>
      </c>
      <c r="T4579" s="4">
        <f>Table2[Profit]/Table2[Sales]</f>
        <v>6.116492167814918E-2</v>
      </c>
      <c r="U4579" t="s">
        <v>20</v>
      </c>
    </row>
    <row r="4580" spans="1:21" x14ac:dyDescent="0.35">
      <c r="A4580">
        <v>14887</v>
      </c>
      <c r="B4580" s="1">
        <v>45765</v>
      </c>
      <c r="C4580" s="2">
        <f>YEAR(Table2[Order Date])</f>
        <v>2025</v>
      </c>
      <c r="D4580" s="2" t="str">
        <f>TEXT(Table2[Order Date],"mmm")</f>
        <v>Apr</v>
      </c>
      <c r="E4580" t="s">
        <v>8605</v>
      </c>
      <c r="F4580" t="s">
        <v>28</v>
      </c>
      <c r="G4580" t="s">
        <v>29</v>
      </c>
      <c r="H4580" t="str">
        <f>VLOOKUP(Table2[[#This Row],[City]], Table46[], 2, FALSE)</f>
        <v>Bihar</v>
      </c>
      <c r="I4580" t="s">
        <v>129</v>
      </c>
      <c r="J4580" t="s">
        <v>130</v>
      </c>
      <c r="K4580" t="s">
        <v>8606</v>
      </c>
      <c r="L4580" s="2">
        <v>5</v>
      </c>
      <c r="M4580" s="11">
        <v>65711</v>
      </c>
      <c r="N4580" s="6">
        <v>20</v>
      </c>
      <c r="O4580" s="4">
        <f>Table2[[#This Row],[Discount]]/100</f>
        <v>0.2</v>
      </c>
      <c r="P4580" s="4" t="str">
        <f>IF(Table2[[#This Row],[Discount%]]=0,"No Discount",
IF(Table2[[#This Row],[Discount%]]&lt;=0.1,"Medium Discount",
IF(Table2[[#This Row],[Discount%]]&lt;=0.2,"High Discount")))</f>
        <v>High Discount</v>
      </c>
      <c r="Q4580" s="9">
        <f>(Table2[Unit_Price]*Table2[Quantity])*(Table2[Discount]/100)</f>
        <v>65711</v>
      </c>
      <c r="R4580" s="10">
        <v>262844</v>
      </c>
      <c r="S4580" s="10">
        <v>44974.32</v>
      </c>
      <c r="T4580" s="4">
        <f>Table2[Profit]/Table2[Sales]</f>
        <v>0.1711065118473315</v>
      </c>
      <c r="U4580" t="s">
        <v>20</v>
      </c>
    </row>
    <row r="4581" spans="1:21" x14ac:dyDescent="0.35">
      <c r="A4581">
        <v>14888</v>
      </c>
      <c r="B4581" s="1">
        <v>45273</v>
      </c>
      <c r="C4581" s="2">
        <f>YEAR(Table2[Order Date])</f>
        <v>2023</v>
      </c>
      <c r="D4581" s="2" t="str">
        <f>TEXT(Table2[Order Date],"mmm")</f>
        <v>Dec</v>
      </c>
      <c r="E4581" t="s">
        <v>8607</v>
      </c>
      <c r="F4581" t="s">
        <v>28</v>
      </c>
      <c r="G4581" t="s">
        <v>144</v>
      </c>
      <c r="H4581" t="str">
        <f>VLOOKUP(Table2[[#This Row],[City]], Table46[], 2, FALSE)</f>
        <v>Assam</v>
      </c>
      <c r="I4581" t="s">
        <v>24</v>
      </c>
      <c r="J4581" t="s">
        <v>133</v>
      </c>
      <c r="K4581" t="s">
        <v>8608</v>
      </c>
      <c r="L4581" s="2">
        <v>3</v>
      </c>
      <c r="M4581" s="11">
        <v>29082</v>
      </c>
      <c r="N4581" s="6">
        <v>5</v>
      </c>
      <c r="O4581" s="4">
        <f>Table2[[#This Row],[Discount]]/100</f>
        <v>0.05</v>
      </c>
      <c r="P4581" s="4" t="str">
        <f>IF(Table2[[#This Row],[Discount%]]=0,"No Discount",
IF(Table2[[#This Row],[Discount%]]&lt;=0.1,"Medium Discount",
IF(Table2[[#This Row],[Discount%]]&lt;=0.2,"High Discount")))</f>
        <v>Medium Discount</v>
      </c>
      <c r="Q4581" s="9">
        <f>(Table2[Unit_Price]*Table2[Quantity])*(Table2[Discount]/100)</f>
        <v>4362.3</v>
      </c>
      <c r="R4581" s="10">
        <v>82883.7</v>
      </c>
      <c r="S4581" s="10">
        <v>12361.51</v>
      </c>
      <c r="T4581" s="4">
        <f>Table2[Profit]/Table2[Sales]</f>
        <v>0.14914283508096285</v>
      </c>
      <c r="U4581" t="s">
        <v>33</v>
      </c>
    </row>
    <row r="4582" spans="1:21" x14ac:dyDescent="0.35">
      <c r="A4582">
        <v>14889</v>
      </c>
      <c r="B4582" s="1">
        <v>45674</v>
      </c>
      <c r="C4582" s="2">
        <f>YEAR(Table2[Order Date])</f>
        <v>2025</v>
      </c>
      <c r="D4582" s="2" t="str">
        <f>TEXT(Table2[Order Date],"mmm")</f>
        <v>Jan</v>
      </c>
      <c r="E4582" t="s">
        <v>8609</v>
      </c>
      <c r="F4582" t="s">
        <v>28</v>
      </c>
      <c r="G4582" t="s">
        <v>29</v>
      </c>
      <c r="H4582" t="str">
        <f>VLOOKUP(Table2[[#This Row],[City]], Table46[], 2, FALSE)</f>
        <v>Bihar</v>
      </c>
      <c r="I4582" t="s">
        <v>96</v>
      </c>
      <c r="J4582" t="s">
        <v>214</v>
      </c>
      <c r="K4582" t="s">
        <v>5184</v>
      </c>
      <c r="L4582" s="2">
        <v>3</v>
      </c>
      <c r="M4582" s="11">
        <v>27212</v>
      </c>
      <c r="N4582" s="6">
        <v>20</v>
      </c>
      <c r="O4582" s="4">
        <f>Table2[[#This Row],[Discount]]/100</f>
        <v>0.2</v>
      </c>
      <c r="P4582" s="4" t="str">
        <f>IF(Table2[[#This Row],[Discount%]]=0,"No Discount",
IF(Table2[[#This Row],[Discount%]]&lt;=0.1,"Medium Discount",
IF(Table2[[#This Row],[Discount%]]&lt;=0.2,"High Discount")))</f>
        <v>High Discount</v>
      </c>
      <c r="Q4582" s="9">
        <f>(Table2[Unit_Price]*Table2[Quantity])*(Table2[Discount]/100)</f>
        <v>16327.2</v>
      </c>
      <c r="R4582" s="10">
        <v>65308.800000000003</v>
      </c>
      <c r="S4582" s="10">
        <v>12706.81</v>
      </c>
      <c r="T4582" s="4">
        <f>Table2[Profit]/Table2[Sales]</f>
        <v>0.19456505095791071</v>
      </c>
      <c r="U4582" t="s">
        <v>38</v>
      </c>
    </row>
    <row r="4583" spans="1:21" x14ac:dyDescent="0.35">
      <c r="A4583">
        <v>14890</v>
      </c>
      <c r="B4583" s="1">
        <v>45493</v>
      </c>
      <c r="C4583" s="2">
        <f>YEAR(Table2[Order Date])</f>
        <v>2024</v>
      </c>
      <c r="D4583" s="2" t="str">
        <f>TEXT(Table2[Order Date],"mmm")</f>
        <v>Jul</v>
      </c>
      <c r="E4583" t="s">
        <v>8610</v>
      </c>
      <c r="F4583" t="s">
        <v>40</v>
      </c>
      <c r="G4583" t="s">
        <v>62</v>
      </c>
      <c r="H4583" t="str">
        <f>VLOOKUP(Table2[[#This Row],[City]], Table46[], 2, FALSE)</f>
        <v>Goa</v>
      </c>
      <c r="I4583" t="s">
        <v>24</v>
      </c>
      <c r="J4583" t="s">
        <v>36</v>
      </c>
      <c r="K4583" t="s">
        <v>3882</v>
      </c>
      <c r="L4583" s="2">
        <v>4</v>
      </c>
      <c r="M4583" s="11">
        <v>33161</v>
      </c>
      <c r="N4583" s="6">
        <v>15</v>
      </c>
      <c r="O4583" s="4">
        <f>Table2[[#This Row],[Discount]]/100</f>
        <v>0.15</v>
      </c>
      <c r="P4583" s="4" t="str">
        <f>IF(Table2[[#This Row],[Discount%]]=0,"No Discount",
IF(Table2[[#This Row],[Discount%]]&lt;=0.1,"Medium Discount",
IF(Table2[[#This Row],[Discount%]]&lt;=0.2,"High Discount")))</f>
        <v>High Discount</v>
      </c>
      <c r="Q4583" s="9">
        <f>(Table2[Unit_Price]*Table2[Quantity])*(Table2[Discount]/100)</f>
        <v>19896.599999999999</v>
      </c>
      <c r="R4583" s="10">
        <v>112747.4</v>
      </c>
      <c r="S4583" s="10">
        <v>21224.25</v>
      </c>
      <c r="T4583" s="4">
        <f>Table2[Profit]/Table2[Sales]</f>
        <v>0.18824602607244159</v>
      </c>
      <c r="U4583" t="s">
        <v>83</v>
      </c>
    </row>
    <row r="4584" spans="1:21" x14ac:dyDescent="0.35">
      <c r="A4584">
        <v>14891</v>
      </c>
      <c r="B4584" s="1">
        <v>45254</v>
      </c>
      <c r="C4584" s="2">
        <f>YEAR(Table2[Order Date])</f>
        <v>2023</v>
      </c>
      <c r="D4584" s="2" t="str">
        <f>TEXT(Table2[Order Date],"mmm")</f>
        <v>Nov</v>
      </c>
      <c r="E4584" t="s">
        <v>8611</v>
      </c>
      <c r="F4584" t="s">
        <v>22</v>
      </c>
      <c r="G4584" t="s">
        <v>54</v>
      </c>
      <c r="H4584" t="str">
        <f>VLOOKUP(Table2[[#This Row],[City]], Table46[], 2, FALSE)</f>
        <v>Uttar Pradesh</v>
      </c>
      <c r="I4584" t="s">
        <v>46</v>
      </c>
      <c r="J4584" t="s">
        <v>126</v>
      </c>
      <c r="K4584" t="s">
        <v>8045</v>
      </c>
      <c r="L4584" s="2">
        <v>3</v>
      </c>
      <c r="M4584" s="11">
        <v>79423</v>
      </c>
      <c r="N4584" s="6">
        <v>5</v>
      </c>
      <c r="O4584" s="4">
        <f>Table2[[#This Row],[Discount]]/100</f>
        <v>0.05</v>
      </c>
      <c r="P4584" s="4" t="str">
        <f>IF(Table2[[#This Row],[Discount%]]=0,"No Discount",
IF(Table2[[#This Row],[Discount%]]&lt;=0.1,"Medium Discount",
IF(Table2[[#This Row],[Discount%]]&lt;=0.2,"High Discount")))</f>
        <v>Medium Discount</v>
      </c>
      <c r="Q4584" s="9">
        <f>(Table2[Unit_Price]*Table2[Quantity])*(Table2[Discount]/100)</f>
        <v>11913.45</v>
      </c>
      <c r="R4584" s="10">
        <v>226355.55</v>
      </c>
      <c r="S4584" s="10">
        <v>37482.699999999997</v>
      </c>
      <c r="T4584" s="4">
        <f>Table2[Profit]/Table2[Sales]</f>
        <v>0.16559214032967162</v>
      </c>
      <c r="U4584" t="s">
        <v>20</v>
      </c>
    </row>
    <row r="4585" spans="1:21" x14ac:dyDescent="0.35">
      <c r="A4585">
        <v>14892</v>
      </c>
      <c r="B4585" s="1">
        <v>45565</v>
      </c>
      <c r="C4585" s="2">
        <f>YEAR(Table2[Order Date])</f>
        <v>2024</v>
      </c>
      <c r="D4585" s="2" t="str">
        <f>TEXT(Table2[Order Date],"mmm")</f>
        <v>Sep</v>
      </c>
      <c r="E4585" t="s">
        <v>8612</v>
      </c>
      <c r="F4585" t="s">
        <v>40</v>
      </c>
      <c r="G4585" t="s">
        <v>62</v>
      </c>
      <c r="H4585" t="str">
        <f>VLOOKUP(Table2[[#This Row],[City]], Table46[], 2, FALSE)</f>
        <v>Goa</v>
      </c>
      <c r="I4585" t="s">
        <v>42</v>
      </c>
      <c r="J4585" t="s">
        <v>51</v>
      </c>
      <c r="K4585" t="s">
        <v>1910</v>
      </c>
      <c r="L4585" s="2">
        <v>2</v>
      </c>
      <c r="M4585" s="11">
        <v>34933</v>
      </c>
      <c r="N4585" s="6">
        <v>20</v>
      </c>
      <c r="O4585" s="4">
        <f>Table2[[#This Row],[Discount]]/100</f>
        <v>0.2</v>
      </c>
      <c r="P4585" s="4" t="str">
        <f>IF(Table2[[#This Row],[Discount%]]=0,"No Discount",
IF(Table2[[#This Row],[Discount%]]&lt;=0.1,"Medium Discount",
IF(Table2[[#This Row],[Discount%]]&lt;=0.2,"High Discount")))</f>
        <v>High Discount</v>
      </c>
      <c r="Q4585" s="9">
        <f>(Table2[Unit_Price]*Table2[Quantity])*(Table2[Discount]/100)</f>
        <v>13973.2</v>
      </c>
      <c r="R4585" s="10">
        <v>55892.800000000003</v>
      </c>
      <c r="S4585" s="10">
        <v>4764.82</v>
      </c>
      <c r="T4585" s="4">
        <f>Table2[Profit]/Table2[Sales]</f>
        <v>8.5249262874645737E-2</v>
      </c>
      <c r="U4585" t="s">
        <v>38</v>
      </c>
    </row>
    <row r="4586" spans="1:21" x14ac:dyDescent="0.35">
      <c r="A4586">
        <v>14893</v>
      </c>
      <c r="B4586" s="1">
        <v>45339</v>
      </c>
      <c r="C4586" s="2">
        <f>YEAR(Table2[Order Date])</f>
        <v>2024</v>
      </c>
      <c r="D4586" s="2" t="str">
        <f>TEXT(Table2[Order Date],"mmm")</f>
        <v>Feb</v>
      </c>
      <c r="E4586" t="s">
        <v>8613</v>
      </c>
      <c r="F4586" t="s">
        <v>15</v>
      </c>
      <c r="G4586" t="s">
        <v>174</v>
      </c>
      <c r="H4586" t="str">
        <f>VLOOKUP(Table2[[#This Row],[City]], Table46[], 2, FALSE)</f>
        <v>Tamil Nadu</v>
      </c>
      <c r="I4586" t="s">
        <v>46</v>
      </c>
      <c r="J4586" t="s">
        <v>141</v>
      </c>
      <c r="K4586" t="s">
        <v>4058</v>
      </c>
      <c r="L4586" s="2">
        <v>2</v>
      </c>
      <c r="M4586" s="11">
        <v>32335</v>
      </c>
      <c r="N4586" s="6">
        <v>5</v>
      </c>
      <c r="O4586" s="4">
        <f>Table2[[#This Row],[Discount]]/100</f>
        <v>0.05</v>
      </c>
      <c r="P4586" s="4" t="str">
        <f>IF(Table2[[#This Row],[Discount%]]=0,"No Discount",
IF(Table2[[#This Row],[Discount%]]&lt;=0.1,"Medium Discount",
IF(Table2[[#This Row],[Discount%]]&lt;=0.2,"High Discount")))</f>
        <v>Medium Discount</v>
      </c>
      <c r="Q4586" s="9">
        <f>(Table2[Unit_Price]*Table2[Quantity])*(Table2[Discount]/100)</f>
        <v>3233.5</v>
      </c>
      <c r="R4586" s="10">
        <v>61436.5</v>
      </c>
      <c r="S4586" s="10">
        <v>14426.38</v>
      </c>
      <c r="T4586" s="4">
        <f>Table2[Profit]/Table2[Sales]</f>
        <v>0.23481773864071032</v>
      </c>
      <c r="U4586" t="s">
        <v>20</v>
      </c>
    </row>
    <row r="4587" spans="1:21" x14ac:dyDescent="0.35">
      <c r="A4587">
        <v>14894</v>
      </c>
      <c r="B4587" s="1">
        <v>45813</v>
      </c>
      <c r="C4587" s="2">
        <f>YEAR(Table2[Order Date])</f>
        <v>2025</v>
      </c>
      <c r="D4587" s="2" t="str">
        <f>TEXT(Table2[Order Date],"mmm")</f>
        <v>Jun</v>
      </c>
      <c r="E4587" t="s">
        <v>8614</v>
      </c>
      <c r="F4587" t="s">
        <v>28</v>
      </c>
      <c r="G4587" t="s">
        <v>144</v>
      </c>
      <c r="H4587" t="str">
        <f>VLOOKUP(Table2[[#This Row],[City]], Table46[], 2, FALSE)</f>
        <v>Assam</v>
      </c>
      <c r="I4587" t="s">
        <v>69</v>
      </c>
      <c r="J4587" t="s">
        <v>517</v>
      </c>
      <c r="K4587" t="s">
        <v>8615</v>
      </c>
      <c r="L4587" s="2">
        <v>3</v>
      </c>
      <c r="M4587" s="11">
        <v>16749</v>
      </c>
      <c r="N4587" s="6">
        <v>10</v>
      </c>
      <c r="O4587" s="4">
        <f>Table2[[#This Row],[Discount]]/100</f>
        <v>0.1</v>
      </c>
      <c r="P4587" s="4" t="str">
        <f>IF(Table2[[#This Row],[Discount%]]=0,"No Discount",
IF(Table2[[#This Row],[Discount%]]&lt;=0.1,"Medium Discount",
IF(Table2[[#This Row],[Discount%]]&lt;=0.2,"High Discount")))</f>
        <v>Medium Discount</v>
      </c>
      <c r="Q4587" s="9">
        <f>(Table2[Unit_Price]*Table2[Quantity])*(Table2[Discount]/100)</f>
        <v>5024.7000000000007</v>
      </c>
      <c r="R4587" s="10">
        <v>45222.3</v>
      </c>
      <c r="S4587" s="10">
        <v>8661.1299999999992</v>
      </c>
      <c r="T4587" s="4">
        <f>Table2[Profit]/Table2[Sales]</f>
        <v>0.19152342981228285</v>
      </c>
      <c r="U4587" t="s">
        <v>20</v>
      </c>
    </row>
    <row r="4588" spans="1:21" x14ac:dyDescent="0.35">
      <c r="A4588">
        <v>14895</v>
      </c>
      <c r="B4588" s="1">
        <v>45429</v>
      </c>
      <c r="C4588" s="2">
        <f>YEAR(Table2[Order Date])</f>
        <v>2024</v>
      </c>
      <c r="D4588" s="2" t="str">
        <f>TEXT(Table2[Order Date],"mmm")</f>
        <v>May</v>
      </c>
      <c r="E4588" t="s">
        <v>8616</v>
      </c>
      <c r="F4588" t="s">
        <v>40</v>
      </c>
      <c r="G4588" t="s">
        <v>62</v>
      </c>
      <c r="H4588" t="str">
        <f>VLOOKUP(Table2[[#This Row],[City]], Table46[], 2, FALSE)</f>
        <v>Goa</v>
      </c>
      <c r="I4588" t="s">
        <v>96</v>
      </c>
      <c r="J4588" t="s">
        <v>214</v>
      </c>
      <c r="K4588" t="s">
        <v>8617</v>
      </c>
      <c r="L4588" s="2">
        <v>4</v>
      </c>
      <c r="M4588" s="11">
        <v>52582</v>
      </c>
      <c r="N4588" s="6">
        <v>0</v>
      </c>
      <c r="O4588" s="4">
        <f>Table2[[#This Row],[Discount]]/100</f>
        <v>0</v>
      </c>
      <c r="P4588" s="4" t="str">
        <f>IF(Table2[[#This Row],[Discount%]]=0,"No Discount",
IF(Table2[[#This Row],[Discount%]]&lt;=0.1,"Medium Discount",
IF(Table2[[#This Row],[Discount%]]&lt;=0.2,"High Discount")))</f>
        <v>No Discount</v>
      </c>
      <c r="Q4588" s="9">
        <f>(Table2[Unit_Price]*Table2[Quantity])*(Table2[Discount]/100)</f>
        <v>0</v>
      </c>
      <c r="R4588" s="10">
        <v>210328</v>
      </c>
      <c r="S4588" s="10">
        <v>42850.12</v>
      </c>
      <c r="T4588" s="4">
        <f>Table2[Profit]/Table2[Sales]</f>
        <v>0.20372998364459322</v>
      </c>
      <c r="U4588" t="s">
        <v>33</v>
      </c>
    </row>
    <row r="4589" spans="1:21" x14ac:dyDescent="0.35">
      <c r="A4589">
        <v>14896</v>
      </c>
      <c r="B4589" s="1">
        <v>45572</v>
      </c>
      <c r="C4589" s="2">
        <f>YEAR(Table2[Order Date])</f>
        <v>2024</v>
      </c>
      <c r="D4589" s="2" t="str">
        <f>TEXT(Table2[Order Date],"mmm")</f>
        <v>Oct</v>
      </c>
      <c r="E4589" t="s">
        <v>8618</v>
      </c>
      <c r="F4589" t="s">
        <v>28</v>
      </c>
      <c r="G4589" t="s">
        <v>29</v>
      </c>
      <c r="H4589" t="str">
        <f>VLOOKUP(Table2[[#This Row],[City]], Table46[], 2, FALSE)</f>
        <v>Bihar</v>
      </c>
      <c r="I4589" t="s">
        <v>24</v>
      </c>
      <c r="J4589" t="s">
        <v>107</v>
      </c>
      <c r="K4589" t="s">
        <v>8619</v>
      </c>
      <c r="L4589" s="2">
        <v>3</v>
      </c>
      <c r="M4589" s="11">
        <v>15593</v>
      </c>
      <c r="N4589" s="6">
        <v>15</v>
      </c>
      <c r="O4589" s="4">
        <f>Table2[[#This Row],[Discount]]/100</f>
        <v>0.15</v>
      </c>
      <c r="P4589" s="4" t="str">
        <f>IF(Table2[[#This Row],[Discount%]]=0,"No Discount",
IF(Table2[[#This Row],[Discount%]]&lt;=0.1,"Medium Discount",
IF(Table2[[#This Row],[Discount%]]&lt;=0.2,"High Discount")))</f>
        <v>High Discount</v>
      </c>
      <c r="Q4589" s="9">
        <f>(Table2[Unit_Price]*Table2[Quantity])*(Table2[Discount]/100)</f>
        <v>7016.8499999999995</v>
      </c>
      <c r="R4589" s="10">
        <v>39762.15</v>
      </c>
      <c r="S4589" s="10">
        <v>7621.68</v>
      </c>
      <c r="T4589" s="4">
        <f>Table2[Profit]/Table2[Sales]</f>
        <v>0.19168178783088943</v>
      </c>
      <c r="U4589" t="s">
        <v>38</v>
      </c>
    </row>
    <row r="4590" spans="1:21" x14ac:dyDescent="0.35">
      <c r="A4590">
        <v>14897</v>
      </c>
      <c r="B4590" s="1">
        <v>45915</v>
      </c>
      <c r="C4590" s="2">
        <f>YEAR(Table2[Order Date])</f>
        <v>2025</v>
      </c>
      <c r="D4590" s="2" t="str">
        <f>TEXT(Table2[Order Date],"mmm")</f>
        <v>Sep</v>
      </c>
      <c r="E4590" t="s">
        <v>8620</v>
      </c>
      <c r="F4590" t="s">
        <v>40</v>
      </c>
      <c r="G4590" t="s">
        <v>110</v>
      </c>
      <c r="H4590" t="str">
        <f>VLOOKUP(Table2[[#This Row],[City]], Table46[], 2, FALSE)</f>
        <v>Gujarat</v>
      </c>
      <c r="I4590" t="s">
        <v>30</v>
      </c>
      <c r="J4590" t="s">
        <v>322</v>
      </c>
      <c r="K4590" t="s">
        <v>8621</v>
      </c>
      <c r="L4590" s="2">
        <v>5</v>
      </c>
      <c r="M4590" s="11">
        <v>34728</v>
      </c>
      <c r="N4590" s="6">
        <v>0</v>
      </c>
      <c r="O4590" s="4">
        <f>Table2[[#This Row],[Discount]]/100</f>
        <v>0</v>
      </c>
      <c r="P4590" s="4" t="str">
        <f>IF(Table2[[#This Row],[Discount%]]=0,"No Discount",
IF(Table2[[#This Row],[Discount%]]&lt;=0.1,"Medium Discount",
IF(Table2[[#This Row],[Discount%]]&lt;=0.2,"High Discount")))</f>
        <v>No Discount</v>
      </c>
      <c r="Q4590" s="9">
        <f>(Table2[Unit_Price]*Table2[Quantity])*(Table2[Discount]/100)</f>
        <v>0</v>
      </c>
      <c r="R4590" s="10">
        <v>173640</v>
      </c>
      <c r="S4590" s="10">
        <v>26873.07</v>
      </c>
      <c r="T4590" s="4">
        <f>Table2[Profit]/Table2[Sales]</f>
        <v>0.15476313061506566</v>
      </c>
      <c r="U4590" t="s">
        <v>38</v>
      </c>
    </row>
    <row r="4591" spans="1:21" x14ac:dyDescent="0.35">
      <c r="A4591">
        <v>14898</v>
      </c>
      <c r="B4591" s="1">
        <v>45466</v>
      </c>
      <c r="C4591" s="2">
        <f>YEAR(Table2[Order Date])</f>
        <v>2024</v>
      </c>
      <c r="D4591" s="2" t="str">
        <f>TEXT(Table2[Order Date],"mmm")</f>
        <v>Jun</v>
      </c>
      <c r="E4591" t="s">
        <v>8622</v>
      </c>
      <c r="F4591" t="s">
        <v>15</v>
      </c>
      <c r="G4591" t="s">
        <v>147</v>
      </c>
      <c r="H4591" t="str">
        <f>VLOOKUP(Table2[[#This Row],[City]], Table46[], 2, FALSE)</f>
        <v>Kerala</v>
      </c>
      <c r="I4591" t="s">
        <v>129</v>
      </c>
      <c r="J4591" t="s">
        <v>159</v>
      </c>
      <c r="K4591" t="s">
        <v>8623</v>
      </c>
      <c r="L4591" s="2">
        <v>1</v>
      </c>
      <c r="M4591" s="11">
        <v>41713</v>
      </c>
      <c r="N4591" s="6">
        <v>5</v>
      </c>
      <c r="O4591" s="4">
        <f>Table2[[#This Row],[Discount]]/100</f>
        <v>0.05</v>
      </c>
      <c r="P4591" s="4" t="str">
        <f>IF(Table2[[#This Row],[Discount%]]=0,"No Discount",
IF(Table2[[#This Row],[Discount%]]&lt;=0.1,"Medium Discount",
IF(Table2[[#This Row],[Discount%]]&lt;=0.2,"High Discount")))</f>
        <v>Medium Discount</v>
      </c>
      <c r="Q4591" s="9">
        <f>(Table2[Unit_Price]*Table2[Quantity])*(Table2[Discount]/100)</f>
        <v>2085.65</v>
      </c>
      <c r="R4591" s="10">
        <v>39627.35</v>
      </c>
      <c r="S4591" s="10">
        <v>2407.96</v>
      </c>
      <c r="T4591" s="4">
        <f>Table2[Profit]/Table2[Sales]</f>
        <v>6.0765102889797078E-2</v>
      </c>
      <c r="U4591" t="s">
        <v>72</v>
      </c>
    </row>
    <row r="4592" spans="1:21" x14ac:dyDescent="0.35">
      <c r="A4592">
        <v>14899</v>
      </c>
      <c r="B4592" s="1">
        <v>45316</v>
      </c>
      <c r="C4592" s="2">
        <f>YEAR(Table2[Order Date])</f>
        <v>2024</v>
      </c>
      <c r="D4592" s="2" t="str">
        <f>TEXT(Table2[Order Date],"mmm")</f>
        <v>Jan</v>
      </c>
      <c r="E4592" t="s">
        <v>8624</v>
      </c>
      <c r="F4592" t="s">
        <v>15</v>
      </c>
      <c r="G4592" t="s">
        <v>93</v>
      </c>
      <c r="H4592" t="str">
        <f>VLOOKUP(Table2[[#This Row],[City]], Table46[], 2, FALSE)</f>
        <v>Tamil Nadu</v>
      </c>
      <c r="I4592" t="s">
        <v>30</v>
      </c>
      <c r="J4592" t="s">
        <v>31</v>
      </c>
      <c r="K4592" t="s">
        <v>4119</v>
      </c>
      <c r="L4592" s="2">
        <v>5</v>
      </c>
      <c r="M4592" s="11">
        <v>37107</v>
      </c>
      <c r="N4592" s="6">
        <v>15</v>
      </c>
      <c r="O4592" s="4">
        <f>Table2[[#This Row],[Discount]]/100</f>
        <v>0.15</v>
      </c>
      <c r="P4592" s="4" t="str">
        <f>IF(Table2[[#This Row],[Discount%]]=0,"No Discount",
IF(Table2[[#This Row],[Discount%]]&lt;=0.1,"Medium Discount",
IF(Table2[[#This Row],[Discount%]]&lt;=0.2,"High Discount")))</f>
        <v>High Discount</v>
      </c>
      <c r="Q4592" s="9">
        <f>(Table2[Unit_Price]*Table2[Quantity])*(Table2[Discount]/100)</f>
        <v>27830.25</v>
      </c>
      <c r="R4592" s="10">
        <v>157704.75</v>
      </c>
      <c r="S4592" s="10">
        <v>23794.68</v>
      </c>
      <c r="T4592" s="4">
        <f>Table2[Profit]/Table2[Sales]</f>
        <v>0.15088118778920737</v>
      </c>
      <c r="U4592" t="s">
        <v>38</v>
      </c>
    </row>
    <row r="4593" spans="1:21" x14ac:dyDescent="0.35">
      <c r="A4593">
        <v>14900</v>
      </c>
      <c r="B4593" s="1">
        <v>45749</v>
      </c>
      <c r="C4593" s="2">
        <f>YEAR(Table2[Order Date])</f>
        <v>2025</v>
      </c>
      <c r="D4593" s="2" t="str">
        <f>TEXT(Table2[Order Date],"mmm")</f>
        <v>Apr</v>
      </c>
      <c r="E4593" t="s">
        <v>8625</v>
      </c>
      <c r="F4593" t="s">
        <v>40</v>
      </c>
      <c r="G4593" t="s">
        <v>103</v>
      </c>
      <c r="H4593" t="str">
        <f>VLOOKUP(Table2[[#This Row],[City]], Table46[], 2, FALSE)</f>
        <v>Gujarat</v>
      </c>
      <c r="I4593" t="s">
        <v>96</v>
      </c>
      <c r="J4593" t="s">
        <v>183</v>
      </c>
      <c r="K4593" t="s">
        <v>8626</v>
      </c>
      <c r="L4593" s="2">
        <v>3</v>
      </c>
      <c r="M4593" s="11">
        <v>27635</v>
      </c>
      <c r="N4593" s="6">
        <v>5</v>
      </c>
      <c r="O4593" s="4">
        <f>Table2[[#This Row],[Discount]]/100</f>
        <v>0.05</v>
      </c>
      <c r="P4593" s="4" t="str">
        <f>IF(Table2[[#This Row],[Discount%]]=0,"No Discount",
IF(Table2[[#This Row],[Discount%]]&lt;=0.1,"Medium Discount",
IF(Table2[[#This Row],[Discount%]]&lt;=0.2,"High Discount")))</f>
        <v>Medium Discount</v>
      </c>
      <c r="Q4593" s="9">
        <f>(Table2[Unit_Price]*Table2[Quantity])*(Table2[Discount]/100)</f>
        <v>4145.25</v>
      </c>
      <c r="R4593" s="10">
        <v>78759.75</v>
      </c>
      <c r="S4593" s="10">
        <v>15702.86</v>
      </c>
      <c r="T4593" s="4">
        <f>Table2[Profit]/Table2[Sales]</f>
        <v>0.1993767120896143</v>
      </c>
      <c r="U4593" t="s">
        <v>33</v>
      </c>
    </row>
    <row r="4594" spans="1:21" x14ac:dyDescent="0.35">
      <c r="A4594">
        <v>14901</v>
      </c>
      <c r="B4594" s="1">
        <v>45258</v>
      </c>
      <c r="C4594" s="2">
        <f>YEAR(Table2[Order Date])</f>
        <v>2023</v>
      </c>
      <c r="D4594" s="2" t="str">
        <f>TEXT(Table2[Order Date],"mmm")</f>
        <v>Nov</v>
      </c>
      <c r="E4594" t="s">
        <v>8627</v>
      </c>
      <c r="F4594" t="s">
        <v>28</v>
      </c>
      <c r="G4594" t="s">
        <v>35</v>
      </c>
      <c r="H4594" t="str">
        <f>VLOOKUP(Table2[[#This Row],[City]], Table46[], 2, FALSE)</f>
        <v>West Bengal</v>
      </c>
      <c r="I4594" t="s">
        <v>75</v>
      </c>
      <c r="J4594" t="s">
        <v>240</v>
      </c>
      <c r="K4594" t="s">
        <v>8628</v>
      </c>
      <c r="L4594" s="2">
        <v>3</v>
      </c>
      <c r="M4594" s="11">
        <v>79468</v>
      </c>
      <c r="N4594" s="6">
        <v>10</v>
      </c>
      <c r="O4594" s="4">
        <f>Table2[[#This Row],[Discount]]/100</f>
        <v>0.1</v>
      </c>
      <c r="P4594" s="4" t="str">
        <f>IF(Table2[[#This Row],[Discount%]]=0,"No Discount",
IF(Table2[[#This Row],[Discount%]]&lt;=0.1,"Medium Discount",
IF(Table2[[#This Row],[Discount%]]&lt;=0.2,"High Discount")))</f>
        <v>Medium Discount</v>
      </c>
      <c r="Q4594" s="9">
        <f>(Table2[Unit_Price]*Table2[Quantity])*(Table2[Discount]/100)</f>
        <v>23840.400000000001</v>
      </c>
      <c r="R4594" s="10">
        <v>214563.6</v>
      </c>
      <c r="S4594" s="10">
        <v>14735.15</v>
      </c>
      <c r="T4594" s="4">
        <f>Table2[Profit]/Table2[Sales]</f>
        <v>6.8674975624942902E-2</v>
      </c>
      <c r="U4594" t="s">
        <v>38</v>
      </c>
    </row>
    <row r="4595" spans="1:21" x14ac:dyDescent="0.35">
      <c r="A4595">
        <v>14902</v>
      </c>
      <c r="B4595" s="1">
        <v>45285</v>
      </c>
      <c r="C4595" s="2">
        <f>YEAR(Table2[Order Date])</f>
        <v>2023</v>
      </c>
      <c r="D4595" s="2" t="str">
        <f>TEXT(Table2[Order Date],"mmm")</f>
        <v>Dec</v>
      </c>
      <c r="E4595" t="s">
        <v>8629</v>
      </c>
      <c r="F4595" t="s">
        <v>40</v>
      </c>
      <c r="G4595" t="s">
        <v>103</v>
      </c>
      <c r="H4595" t="str">
        <f>VLOOKUP(Table2[[#This Row],[City]], Table46[], 2, FALSE)</f>
        <v>Gujarat</v>
      </c>
      <c r="I4595" t="s">
        <v>75</v>
      </c>
      <c r="J4595" t="s">
        <v>409</v>
      </c>
      <c r="K4595" t="s">
        <v>6304</v>
      </c>
      <c r="L4595" s="2">
        <v>2</v>
      </c>
      <c r="M4595" s="11">
        <v>55553</v>
      </c>
      <c r="N4595" s="6">
        <v>15</v>
      </c>
      <c r="O4595" s="4">
        <f>Table2[[#This Row],[Discount]]/100</f>
        <v>0.15</v>
      </c>
      <c r="P4595" s="4" t="str">
        <f>IF(Table2[[#This Row],[Discount%]]=0,"No Discount",
IF(Table2[[#This Row],[Discount%]]&lt;=0.1,"Medium Discount",
IF(Table2[[#This Row],[Discount%]]&lt;=0.2,"High Discount")))</f>
        <v>High Discount</v>
      </c>
      <c r="Q4595" s="9">
        <f>(Table2[Unit_Price]*Table2[Quantity])*(Table2[Discount]/100)</f>
        <v>16665.899999999998</v>
      </c>
      <c r="R4595" s="10">
        <v>94440.1</v>
      </c>
      <c r="S4595" s="10">
        <v>17734.41</v>
      </c>
      <c r="T4595" s="4">
        <f>Table2[Profit]/Table2[Sales]</f>
        <v>0.18778474398057604</v>
      </c>
      <c r="U4595" t="s">
        <v>38</v>
      </c>
    </row>
    <row r="4596" spans="1:21" x14ac:dyDescent="0.35">
      <c r="A4596">
        <v>14903</v>
      </c>
      <c r="B4596" s="1">
        <v>45805</v>
      </c>
      <c r="C4596" s="2">
        <f>YEAR(Table2[Order Date])</f>
        <v>2025</v>
      </c>
      <c r="D4596" s="2" t="str">
        <f>TEXT(Table2[Order Date],"mmm")</f>
        <v>May</v>
      </c>
      <c r="E4596" t="s">
        <v>8630</v>
      </c>
      <c r="F4596" t="s">
        <v>15</v>
      </c>
      <c r="G4596" t="s">
        <v>16</v>
      </c>
      <c r="H4596" t="str">
        <f>VLOOKUP(Table2[[#This Row],[City]], Table46[], 2, FALSE)</f>
        <v>Karnataka</v>
      </c>
      <c r="I4596" t="s">
        <v>129</v>
      </c>
      <c r="J4596" t="s">
        <v>159</v>
      </c>
      <c r="K4596" t="s">
        <v>8631</v>
      </c>
      <c r="L4596" s="2">
        <v>5</v>
      </c>
      <c r="M4596" s="11">
        <v>3203</v>
      </c>
      <c r="N4596" s="6">
        <v>5</v>
      </c>
      <c r="O4596" s="4">
        <f>Table2[[#This Row],[Discount]]/100</f>
        <v>0.05</v>
      </c>
      <c r="P4596" s="4" t="str">
        <f>IF(Table2[[#This Row],[Discount%]]=0,"No Discount",
IF(Table2[[#This Row],[Discount%]]&lt;=0.1,"Medium Discount",
IF(Table2[[#This Row],[Discount%]]&lt;=0.2,"High Discount")))</f>
        <v>Medium Discount</v>
      </c>
      <c r="Q4596" s="9">
        <f>(Table2[Unit_Price]*Table2[Quantity])*(Table2[Discount]/100)</f>
        <v>800.75</v>
      </c>
      <c r="R4596" s="10">
        <v>15214.25</v>
      </c>
      <c r="S4596" s="10">
        <v>2757.76</v>
      </c>
      <c r="T4596" s="4">
        <f>Table2[Profit]/Table2[Sales]</f>
        <v>0.18126164615409895</v>
      </c>
      <c r="U4596" t="s">
        <v>38</v>
      </c>
    </row>
    <row r="4597" spans="1:21" x14ac:dyDescent="0.35">
      <c r="A4597">
        <v>14904</v>
      </c>
      <c r="B4597" s="1">
        <v>45381</v>
      </c>
      <c r="C4597" s="2">
        <f>YEAR(Table2[Order Date])</f>
        <v>2024</v>
      </c>
      <c r="D4597" s="2" t="str">
        <f>TEXT(Table2[Order Date],"mmm")</f>
        <v>Mar</v>
      </c>
      <c r="E4597" t="s">
        <v>8632</v>
      </c>
      <c r="F4597" t="s">
        <v>28</v>
      </c>
      <c r="G4597" t="s">
        <v>85</v>
      </c>
      <c r="H4597" t="str">
        <f>VLOOKUP(Table2[[#This Row],[City]], Table46[], 2, FALSE)</f>
        <v>Odisha</v>
      </c>
      <c r="I4597" t="s">
        <v>42</v>
      </c>
      <c r="J4597" t="s">
        <v>51</v>
      </c>
      <c r="K4597" t="s">
        <v>8633</v>
      </c>
      <c r="L4597" s="2">
        <v>4</v>
      </c>
      <c r="M4597" s="11">
        <v>41652</v>
      </c>
      <c r="N4597" s="6">
        <v>0</v>
      </c>
      <c r="O4597" s="4">
        <f>Table2[[#This Row],[Discount]]/100</f>
        <v>0</v>
      </c>
      <c r="P4597" s="4" t="str">
        <f>IF(Table2[[#This Row],[Discount%]]=0,"No Discount",
IF(Table2[[#This Row],[Discount%]]&lt;=0.1,"Medium Discount",
IF(Table2[[#This Row],[Discount%]]&lt;=0.2,"High Discount")))</f>
        <v>No Discount</v>
      </c>
      <c r="Q4597" s="9">
        <f>(Table2[Unit_Price]*Table2[Quantity])*(Table2[Discount]/100)</f>
        <v>0</v>
      </c>
      <c r="R4597" s="10">
        <v>166608</v>
      </c>
      <c r="S4597" s="10">
        <v>26845.29</v>
      </c>
      <c r="T4597" s="4">
        <f>Table2[Profit]/Table2[Sales]</f>
        <v>0.16112845721694036</v>
      </c>
      <c r="U4597" t="s">
        <v>72</v>
      </c>
    </row>
    <row r="4598" spans="1:21" x14ac:dyDescent="0.35">
      <c r="A4598">
        <v>14905</v>
      </c>
      <c r="B4598" s="1">
        <v>45568</v>
      </c>
      <c r="C4598" s="2">
        <f>YEAR(Table2[Order Date])</f>
        <v>2024</v>
      </c>
      <c r="D4598" s="2" t="str">
        <f>TEXT(Table2[Order Date],"mmm")</f>
        <v>Oct</v>
      </c>
      <c r="E4598" t="s">
        <v>8634</v>
      </c>
      <c r="F4598" t="s">
        <v>15</v>
      </c>
      <c r="G4598" t="s">
        <v>174</v>
      </c>
      <c r="H4598" t="str">
        <f>VLOOKUP(Table2[[#This Row],[City]], Table46[], 2, FALSE)</f>
        <v>Tamil Nadu</v>
      </c>
      <c r="I4598" t="s">
        <v>129</v>
      </c>
      <c r="J4598" t="s">
        <v>164</v>
      </c>
      <c r="K4598" t="s">
        <v>8635</v>
      </c>
      <c r="L4598" s="2">
        <v>3</v>
      </c>
      <c r="M4598" s="11">
        <v>19538</v>
      </c>
      <c r="N4598" s="6">
        <v>5</v>
      </c>
      <c r="O4598" s="4">
        <f>Table2[[#This Row],[Discount]]/100</f>
        <v>0.05</v>
      </c>
      <c r="P4598" s="4" t="str">
        <f>IF(Table2[[#This Row],[Discount%]]=0,"No Discount",
IF(Table2[[#This Row],[Discount%]]&lt;=0.1,"Medium Discount",
IF(Table2[[#This Row],[Discount%]]&lt;=0.2,"High Discount")))</f>
        <v>Medium Discount</v>
      </c>
      <c r="Q4598" s="9">
        <f>(Table2[Unit_Price]*Table2[Quantity])*(Table2[Discount]/100)</f>
        <v>2930.7000000000003</v>
      </c>
      <c r="R4598" s="10">
        <v>55683.3</v>
      </c>
      <c r="S4598" s="10">
        <v>9759.5400000000009</v>
      </c>
      <c r="T4598" s="4">
        <f>Table2[Profit]/Table2[Sales]</f>
        <v>0.17526870713481421</v>
      </c>
      <c r="U4598" t="s">
        <v>83</v>
      </c>
    </row>
    <row r="4599" spans="1:21" x14ac:dyDescent="0.35">
      <c r="A4599">
        <v>14906</v>
      </c>
      <c r="B4599" s="1">
        <v>45624</v>
      </c>
      <c r="C4599" s="2">
        <f>YEAR(Table2[Order Date])</f>
        <v>2024</v>
      </c>
      <c r="D4599" s="2" t="str">
        <f>TEXT(Table2[Order Date],"mmm")</f>
        <v>Nov</v>
      </c>
      <c r="E4599" t="s">
        <v>8636</v>
      </c>
      <c r="F4599" t="s">
        <v>15</v>
      </c>
      <c r="G4599" t="s">
        <v>174</v>
      </c>
      <c r="H4599" t="str">
        <f>VLOOKUP(Table2[[#This Row],[City]], Table46[], 2, FALSE)</f>
        <v>Tamil Nadu</v>
      </c>
      <c r="I4599" t="s">
        <v>129</v>
      </c>
      <c r="J4599" t="s">
        <v>159</v>
      </c>
      <c r="K4599" t="s">
        <v>2155</v>
      </c>
      <c r="L4599" s="2">
        <v>5</v>
      </c>
      <c r="M4599" s="11">
        <v>50402</v>
      </c>
      <c r="N4599" s="6">
        <v>10</v>
      </c>
      <c r="O4599" s="4">
        <f>Table2[[#This Row],[Discount]]/100</f>
        <v>0.1</v>
      </c>
      <c r="P4599" s="4" t="str">
        <f>IF(Table2[[#This Row],[Discount%]]=0,"No Discount",
IF(Table2[[#This Row],[Discount%]]&lt;=0.1,"Medium Discount",
IF(Table2[[#This Row],[Discount%]]&lt;=0.2,"High Discount")))</f>
        <v>Medium Discount</v>
      </c>
      <c r="Q4599" s="9">
        <f>(Table2[Unit_Price]*Table2[Quantity])*(Table2[Discount]/100)</f>
        <v>25201</v>
      </c>
      <c r="R4599" s="10">
        <v>226809</v>
      </c>
      <c r="S4599" s="10">
        <v>45459.16</v>
      </c>
      <c r="T4599" s="4">
        <f>Table2[Profit]/Table2[Sales]</f>
        <v>0.20042925986182208</v>
      </c>
      <c r="U4599" t="s">
        <v>83</v>
      </c>
    </row>
    <row r="4600" spans="1:21" x14ac:dyDescent="0.35">
      <c r="A4600">
        <v>14907</v>
      </c>
      <c r="B4600" s="1">
        <v>45795</v>
      </c>
      <c r="C4600" s="2">
        <f>YEAR(Table2[Order Date])</f>
        <v>2025</v>
      </c>
      <c r="D4600" s="2" t="str">
        <f>TEXT(Table2[Order Date],"mmm")</f>
        <v>May</v>
      </c>
      <c r="E4600" t="s">
        <v>8637</v>
      </c>
      <c r="F4600" t="s">
        <v>22</v>
      </c>
      <c r="G4600" t="s">
        <v>23</v>
      </c>
      <c r="H4600" t="str">
        <f>VLOOKUP(Table2[[#This Row],[City]], Table46[], 2, FALSE)</f>
        <v>Delhi</v>
      </c>
      <c r="I4600" t="s">
        <v>24</v>
      </c>
      <c r="J4600" t="s">
        <v>59</v>
      </c>
      <c r="K4600" t="s">
        <v>8638</v>
      </c>
      <c r="L4600" s="2">
        <v>5</v>
      </c>
      <c r="M4600" s="11">
        <v>35844</v>
      </c>
      <c r="N4600" s="6">
        <v>0</v>
      </c>
      <c r="O4600" s="4">
        <f>Table2[[#This Row],[Discount]]/100</f>
        <v>0</v>
      </c>
      <c r="P4600" s="4" t="str">
        <f>IF(Table2[[#This Row],[Discount%]]=0,"No Discount",
IF(Table2[[#This Row],[Discount%]]&lt;=0.1,"Medium Discount",
IF(Table2[[#This Row],[Discount%]]&lt;=0.2,"High Discount")))</f>
        <v>No Discount</v>
      </c>
      <c r="Q4600" s="9">
        <f>(Table2[Unit_Price]*Table2[Quantity])*(Table2[Discount]/100)</f>
        <v>0</v>
      </c>
      <c r="R4600" s="10">
        <v>179220</v>
      </c>
      <c r="S4600" s="10">
        <v>12690.94</v>
      </c>
      <c r="T4600" s="4">
        <f>Table2[Profit]/Table2[Sales]</f>
        <v>7.0812074545251652E-2</v>
      </c>
      <c r="U4600" t="s">
        <v>20</v>
      </c>
    </row>
    <row r="4601" spans="1:21" x14ac:dyDescent="0.35">
      <c r="A4601">
        <v>14908</v>
      </c>
      <c r="B4601" s="1">
        <v>45229</v>
      </c>
      <c r="C4601" s="2">
        <f>YEAR(Table2[Order Date])</f>
        <v>2023</v>
      </c>
      <c r="D4601" s="2" t="str">
        <f>TEXT(Table2[Order Date],"mmm")</f>
        <v>Oct</v>
      </c>
      <c r="E4601" t="s">
        <v>8639</v>
      </c>
      <c r="F4601" t="s">
        <v>15</v>
      </c>
      <c r="G4601" t="s">
        <v>147</v>
      </c>
      <c r="H4601" t="str">
        <f>VLOOKUP(Table2[[#This Row],[City]], Table46[], 2, FALSE)</f>
        <v>Kerala</v>
      </c>
      <c r="I4601" t="s">
        <v>129</v>
      </c>
      <c r="J4601" t="s">
        <v>159</v>
      </c>
      <c r="K4601" t="s">
        <v>8640</v>
      </c>
      <c r="L4601" s="2">
        <v>1</v>
      </c>
      <c r="M4601" s="11">
        <v>24528</v>
      </c>
      <c r="N4601" s="6">
        <v>15</v>
      </c>
      <c r="O4601" s="4">
        <f>Table2[[#This Row],[Discount]]/100</f>
        <v>0.15</v>
      </c>
      <c r="P4601" s="4" t="str">
        <f>IF(Table2[[#This Row],[Discount%]]=0,"No Discount",
IF(Table2[[#This Row],[Discount%]]&lt;=0.1,"Medium Discount",
IF(Table2[[#This Row],[Discount%]]&lt;=0.2,"High Discount")))</f>
        <v>High Discount</v>
      </c>
      <c r="Q4601" s="9">
        <f>(Table2[Unit_Price]*Table2[Quantity])*(Table2[Discount]/100)</f>
        <v>3679.2</v>
      </c>
      <c r="R4601" s="10">
        <v>20848.8</v>
      </c>
      <c r="S4601" s="10">
        <v>3135.98</v>
      </c>
      <c r="T4601" s="4">
        <f>Table2[Profit]/Table2[Sales]</f>
        <v>0.15041537162810331</v>
      </c>
      <c r="U4601" t="s">
        <v>38</v>
      </c>
    </row>
    <row r="4602" spans="1:21" x14ac:dyDescent="0.35">
      <c r="A4602">
        <v>14909</v>
      </c>
      <c r="B4602" s="1">
        <v>45818</v>
      </c>
      <c r="C4602" s="2">
        <f>YEAR(Table2[Order Date])</f>
        <v>2025</v>
      </c>
      <c r="D4602" s="2" t="str">
        <f>TEXT(Table2[Order Date],"mmm")</f>
        <v>Jun</v>
      </c>
      <c r="E4602" t="s">
        <v>8641</v>
      </c>
      <c r="F4602" t="s">
        <v>15</v>
      </c>
      <c r="G4602" t="s">
        <v>93</v>
      </c>
      <c r="H4602" t="str">
        <f>VLOOKUP(Table2[[#This Row],[City]], Table46[], 2, FALSE)</f>
        <v>Tamil Nadu</v>
      </c>
      <c r="I4602" t="s">
        <v>42</v>
      </c>
      <c r="J4602" t="s">
        <v>188</v>
      </c>
      <c r="K4602" t="s">
        <v>8642</v>
      </c>
      <c r="L4602" s="2">
        <v>1</v>
      </c>
      <c r="M4602" s="11">
        <v>49323</v>
      </c>
      <c r="N4602" s="6">
        <v>5</v>
      </c>
      <c r="O4602" s="4">
        <f>Table2[[#This Row],[Discount]]/100</f>
        <v>0.05</v>
      </c>
      <c r="P4602" s="4" t="str">
        <f>IF(Table2[[#This Row],[Discount%]]=0,"No Discount",
IF(Table2[[#This Row],[Discount%]]&lt;=0.1,"Medium Discount",
IF(Table2[[#This Row],[Discount%]]&lt;=0.2,"High Discount")))</f>
        <v>Medium Discount</v>
      </c>
      <c r="Q4602" s="9">
        <f>(Table2[Unit_Price]*Table2[Quantity])*(Table2[Discount]/100)</f>
        <v>2466.15</v>
      </c>
      <c r="R4602" s="10">
        <v>46856.85</v>
      </c>
      <c r="S4602" s="10">
        <v>8144.1</v>
      </c>
      <c r="T4602" s="4">
        <f>Table2[Profit]/Table2[Sales]</f>
        <v>0.17380809849573756</v>
      </c>
      <c r="U4602" t="s">
        <v>38</v>
      </c>
    </row>
    <row r="4603" spans="1:21" x14ac:dyDescent="0.35">
      <c r="A4603">
        <v>14910</v>
      </c>
      <c r="B4603" s="1">
        <v>45262</v>
      </c>
      <c r="C4603" s="2">
        <f>YEAR(Table2[Order Date])</f>
        <v>2023</v>
      </c>
      <c r="D4603" s="2" t="str">
        <f>TEXT(Table2[Order Date],"mmm")</f>
        <v>Dec</v>
      </c>
      <c r="E4603" t="s">
        <v>8643</v>
      </c>
      <c r="F4603" t="s">
        <v>15</v>
      </c>
      <c r="G4603" t="s">
        <v>16</v>
      </c>
      <c r="H4603" t="str">
        <f>VLOOKUP(Table2[[#This Row],[City]], Table46[], 2, FALSE)</f>
        <v>Karnataka</v>
      </c>
      <c r="I4603" t="s">
        <v>42</v>
      </c>
      <c r="J4603" t="s">
        <v>446</v>
      </c>
      <c r="K4603" t="s">
        <v>2320</v>
      </c>
      <c r="L4603" s="2">
        <v>5</v>
      </c>
      <c r="M4603" s="11">
        <v>70522</v>
      </c>
      <c r="N4603" s="6">
        <v>5</v>
      </c>
      <c r="O4603" s="4">
        <f>Table2[[#This Row],[Discount]]/100</f>
        <v>0.05</v>
      </c>
      <c r="P4603" s="4" t="str">
        <f>IF(Table2[[#This Row],[Discount%]]=0,"No Discount",
IF(Table2[[#This Row],[Discount%]]&lt;=0.1,"Medium Discount",
IF(Table2[[#This Row],[Discount%]]&lt;=0.2,"High Discount")))</f>
        <v>Medium Discount</v>
      </c>
      <c r="Q4603" s="9">
        <f>(Table2[Unit_Price]*Table2[Quantity])*(Table2[Discount]/100)</f>
        <v>17630.5</v>
      </c>
      <c r="R4603" s="10">
        <v>334979.5</v>
      </c>
      <c r="S4603" s="10">
        <v>44339.83</v>
      </c>
      <c r="T4603" s="4">
        <f>Table2[Profit]/Table2[Sales]</f>
        <v>0.13236580148934488</v>
      </c>
      <c r="U4603" t="s">
        <v>38</v>
      </c>
    </row>
    <row r="4604" spans="1:21" x14ac:dyDescent="0.35">
      <c r="A4604">
        <v>14911</v>
      </c>
      <c r="B4604" s="1">
        <v>45322</v>
      </c>
      <c r="C4604" s="2">
        <f>YEAR(Table2[Order Date])</f>
        <v>2024</v>
      </c>
      <c r="D4604" s="2" t="str">
        <f>TEXT(Table2[Order Date],"mmm")</f>
        <v>Jan</v>
      </c>
      <c r="E4604" t="s">
        <v>8644</v>
      </c>
      <c r="F4604" t="s">
        <v>15</v>
      </c>
      <c r="G4604" t="s">
        <v>68</v>
      </c>
      <c r="H4604" t="str">
        <f>VLOOKUP(Table2[[#This Row],[City]], Table46[], 2, FALSE)</f>
        <v>Telangana</v>
      </c>
      <c r="I4604" t="s">
        <v>69</v>
      </c>
      <c r="J4604" t="s">
        <v>115</v>
      </c>
      <c r="K4604" t="s">
        <v>8645</v>
      </c>
      <c r="L4604" s="2">
        <v>3</v>
      </c>
      <c r="M4604" s="11">
        <v>52811</v>
      </c>
      <c r="N4604" s="6">
        <v>10</v>
      </c>
      <c r="O4604" s="4">
        <f>Table2[[#This Row],[Discount]]/100</f>
        <v>0.1</v>
      </c>
      <c r="P4604" s="4" t="str">
        <f>IF(Table2[[#This Row],[Discount%]]=0,"No Discount",
IF(Table2[[#This Row],[Discount%]]&lt;=0.1,"Medium Discount",
IF(Table2[[#This Row],[Discount%]]&lt;=0.2,"High Discount")))</f>
        <v>Medium Discount</v>
      </c>
      <c r="Q4604" s="9">
        <f>(Table2[Unit_Price]*Table2[Quantity])*(Table2[Discount]/100)</f>
        <v>15843.300000000001</v>
      </c>
      <c r="R4604" s="10">
        <v>142589.70000000001</v>
      </c>
      <c r="S4604" s="10">
        <v>31272.54</v>
      </c>
      <c r="T4604" s="4">
        <f>Table2[Profit]/Table2[Sales]</f>
        <v>0.21931836591282539</v>
      </c>
      <c r="U4604" t="s">
        <v>72</v>
      </c>
    </row>
    <row r="4605" spans="1:21" x14ac:dyDescent="0.35">
      <c r="A4605">
        <v>14912</v>
      </c>
      <c r="B4605" s="1">
        <v>45925</v>
      </c>
      <c r="C4605" s="2">
        <f>YEAR(Table2[Order Date])</f>
        <v>2025</v>
      </c>
      <c r="D4605" s="2" t="str">
        <f>TEXT(Table2[Order Date],"mmm")</f>
        <v>Sep</v>
      </c>
      <c r="E4605" t="s">
        <v>8646</v>
      </c>
      <c r="F4605" t="s">
        <v>28</v>
      </c>
      <c r="G4605" t="s">
        <v>35</v>
      </c>
      <c r="H4605" t="str">
        <f>VLOOKUP(Table2[[#This Row],[City]], Table46[], 2, FALSE)</f>
        <v>West Bengal</v>
      </c>
      <c r="I4605" t="s">
        <v>24</v>
      </c>
      <c r="J4605" t="s">
        <v>25</v>
      </c>
      <c r="K4605" t="s">
        <v>8647</v>
      </c>
      <c r="L4605" s="2">
        <v>5</v>
      </c>
      <c r="M4605" s="11">
        <v>10020</v>
      </c>
      <c r="N4605" s="6">
        <v>0</v>
      </c>
      <c r="O4605" s="4">
        <f>Table2[[#This Row],[Discount]]/100</f>
        <v>0</v>
      </c>
      <c r="P4605" s="4" t="str">
        <f>IF(Table2[[#This Row],[Discount%]]=0,"No Discount",
IF(Table2[[#This Row],[Discount%]]&lt;=0.1,"Medium Discount",
IF(Table2[[#This Row],[Discount%]]&lt;=0.2,"High Discount")))</f>
        <v>No Discount</v>
      </c>
      <c r="Q4605" s="9">
        <f>(Table2[Unit_Price]*Table2[Quantity])*(Table2[Discount]/100)</f>
        <v>0</v>
      </c>
      <c r="R4605" s="10">
        <v>50100</v>
      </c>
      <c r="S4605" s="10">
        <v>11792.98</v>
      </c>
      <c r="T4605" s="4">
        <f>Table2[Profit]/Table2[Sales]</f>
        <v>0.23538882235528941</v>
      </c>
      <c r="U4605" t="s">
        <v>33</v>
      </c>
    </row>
    <row r="4606" spans="1:21" x14ac:dyDescent="0.35">
      <c r="A4606">
        <v>14913</v>
      </c>
      <c r="B4606" s="1">
        <v>45737</v>
      </c>
      <c r="C4606" s="2">
        <f>YEAR(Table2[Order Date])</f>
        <v>2025</v>
      </c>
      <c r="D4606" s="2" t="str">
        <f>TEXT(Table2[Order Date],"mmm")</f>
        <v>Mar</v>
      </c>
      <c r="E4606" t="s">
        <v>8648</v>
      </c>
      <c r="F4606" t="s">
        <v>22</v>
      </c>
      <c r="G4606" t="s">
        <v>54</v>
      </c>
      <c r="H4606" t="str">
        <f>VLOOKUP(Table2[[#This Row],[City]], Table46[], 2, FALSE)</f>
        <v>Uttar Pradesh</v>
      </c>
      <c r="I4606" t="s">
        <v>24</v>
      </c>
      <c r="J4606" t="s">
        <v>25</v>
      </c>
      <c r="K4606" t="s">
        <v>121</v>
      </c>
      <c r="L4606" s="2">
        <v>3</v>
      </c>
      <c r="M4606" s="11">
        <v>71086</v>
      </c>
      <c r="N4606" s="6">
        <v>10</v>
      </c>
      <c r="O4606" s="4">
        <f>Table2[[#This Row],[Discount]]/100</f>
        <v>0.1</v>
      </c>
      <c r="P4606" s="4" t="str">
        <f>IF(Table2[[#This Row],[Discount%]]=0,"No Discount",
IF(Table2[[#This Row],[Discount%]]&lt;=0.1,"Medium Discount",
IF(Table2[[#This Row],[Discount%]]&lt;=0.2,"High Discount")))</f>
        <v>Medium Discount</v>
      </c>
      <c r="Q4606" s="9">
        <f>(Table2[Unit_Price]*Table2[Quantity])*(Table2[Discount]/100)</f>
        <v>21325.800000000003</v>
      </c>
      <c r="R4606" s="10">
        <v>191932.2</v>
      </c>
      <c r="S4606" s="10">
        <v>24958.06</v>
      </c>
      <c r="T4606" s="4">
        <f>Table2[Profit]/Table2[Sales]</f>
        <v>0.13003581473041001</v>
      </c>
      <c r="U4606" t="s">
        <v>72</v>
      </c>
    </row>
    <row r="4607" spans="1:21" x14ac:dyDescent="0.35">
      <c r="A4607">
        <v>14914</v>
      </c>
      <c r="B4607" s="1">
        <v>45548</v>
      </c>
      <c r="C4607" s="2">
        <f>YEAR(Table2[Order Date])</f>
        <v>2024</v>
      </c>
      <c r="D4607" s="2" t="str">
        <f>TEXT(Table2[Order Date],"mmm")</f>
        <v>Sep</v>
      </c>
      <c r="E4607" t="s">
        <v>8649</v>
      </c>
      <c r="F4607" t="s">
        <v>15</v>
      </c>
      <c r="G4607" t="s">
        <v>68</v>
      </c>
      <c r="H4607" t="str">
        <f>VLOOKUP(Table2[[#This Row],[City]], Table46[], 2, FALSE)</f>
        <v>Telangana</v>
      </c>
      <c r="I4607" t="s">
        <v>17</v>
      </c>
      <c r="J4607" t="s">
        <v>111</v>
      </c>
      <c r="K4607" t="s">
        <v>8650</v>
      </c>
      <c r="L4607" s="2">
        <v>3</v>
      </c>
      <c r="M4607" s="11">
        <v>25826</v>
      </c>
      <c r="N4607" s="6">
        <v>20</v>
      </c>
      <c r="O4607" s="4">
        <f>Table2[[#This Row],[Discount]]/100</f>
        <v>0.2</v>
      </c>
      <c r="P4607" s="4" t="str">
        <f>IF(Table2[[#This Row],[Discount%]]=0,"No Discount",
IF(Table2[[#This Row],[Discount%]]&lt;=0.1,"Medium Discount",
IF(Table2[[#This Row],[Discount%]]&lt;=0.2,"High Discount")))</f>
        <v>High Discount</v>
      </c>
      <c r="Q4607" s="9">
        <f>(Table2[Unit_Price]*Table2[Quantity])*(Table2[Discount]/100)</f>
        <v>15495.6</v>
      </c>
      <c r="R4607" s="10">
        <v>61982.400000000001</v>
      </c>
      <c r="S4607" s="10">
        <v>10743.52</v>
      </c>
      <c r="T4607" s="4">
        <f>Table2[Profit]/Table2[Sales]</f>
        <v>0.17333178450656961</v>
      </c>
      <c r="U4607" t="s">
        <v>20</v>
      </c>
    </row>
    <row r="4608" spans="1:21" x14ac:dyDescent="0.35">
      <c r="A4608">
        <v>14915</v>
      </c>
      <c r="B4608" s="1">
        <v>45413</v>
      </c>
      <c r="C4608" s="2">
        <f>YEAR(Table2[Order Date])</f>
        <v>2024</v>
      </c>
      <c r="D4608" s="2" t="str">
        <f>TEXT(Table2[Order Date],"mmm")</f>
        <v>May</v>
      </c>
      <c r="E4608" t="s">
        <v>8651</v>
      </c>
      <c r="F4608" t="s">
        <v>15</v>
      </c>
      <c r="G4608" t="s">
        <v>68</v>
      </c>
      <c r="H4608" t="str">
        <f>VLOOKUP(Table2[[#This Row],[City]], Table46[], 2, FALSE)</f>
        <v>Telangana</v>
      </c>
      <c r="I4608" t="s">
        <v>42</v>
      </c>
      <c r="J4608" t="s">
        <v>446</v>
      </c>
      <c r="K4608" t="s">
        <v>6946</v>
      </c>
      <c r="L4608" s="2">
        <v>2</v>
      </c>
      <c r="M4608" s="11">
        <v>51879</v>
      </c>
      <c r="N4608" s="6">
        <v>5</v>
      </c>
      <c r="O4608" s="4">
        <f>Table2[[#This Row],[Discount]]/100</f>
        <v>0.05</v>
      </c>
      <c r="P4608" s="4" t="str">
        <f>IF(Table2[[#This Row],[Discount%]]=0,"No Discount",
IF(Table2[[#This Row],[Discount%]]&lt;=0.1,"Medium Discount",
IF(Table2[[#This Row],[Discount%]]&lt;=0.2,"High Discount")))</f>
        <v>Medium Discount</v>
      </c>
      <c r="Q4608" s="9">
        <f>(Table2[Unit_Price]*Table2[Quantity])*(Table2[Discount]/100)</f>
        <v>5187.9000000000005</v>
      </c>
      <c r="R4608" s="10">
        <v>98570.1</v>
      </c>
      <c r="S4608" s="10">
        <v>11672.12</v>
      </c>
      <c r="T4608" s="4">
        <f>Table2[Profit]/Table2[Sales]</f>
        <v>0.11841440761447944</v>
      </c>
      <c r="U4608" t="s">
        <v>33</v>
      </c>
    </row>
    <row r="4609" spans="1:21" x14ac:dyDescent="0.35">
      <c r="A4609">
        <v>14916</v>
      </c>
      <c r="B4609" s="1">
        <v>45323</v>
      </c>
      <c r="C4609" s="2">
        <f>YEAR(Table2[Order Date])</f>
        <v>2024</v>
      </c>
      <c r="D4609" s="2" t="str">
        <f>TEXT(Table2[Order Date],"mmm")</f>
        <v>Feb</v>
      </c>
      <c r="E4609" t="s">
        <v>8652</v>
      </c>
      <c r="F4609" t="s">
        <v>22</v>
      </c>
      <c r="G4609" t="s">
        <v>58</v>
      </c>
      <c r="H4609" t="str">
        <f>VLOOKUP(Table2[[#This Row],[City]], Table46[], 2, FALSE)</f>
        <v>Rajashtan</v>
      </c>
      <c r="I4609" t="s">
        <v>96</v>
      </c>
      <c r="J4609" t="s">
        <v>97</v>
      </c>
      <c r="K4609" t="s">
        <v>6137</v>
      </c>
      <c r="L4609" s="2">
        <v>2</v>
      </c>
      <c r="M4609" s="11">
        <v>26634</v>
      </c>
      <c r="N4609" s="6">
        <v>10</v>
      </c>
      <c r="O4609" s="4">
        <f>Table2[[#This Row],[Discount]]/100</f>
        <v>0.1</v>
      </c>
      <c r="P4609" s="4" t="str">
        <f>IF(Table2[[#This Row],[Discount%]]=0,"No Discount",
IF(Table2[[#This Row],[Discount%]]&lt;=0.1,"Medium Discount",
IF(Table2[[#This Row],[Discount%]]&lt;=0.2,"High Discount")))</f>
        <v>Medium Discount</v>
      </c>
      <c r="Q4609" s="9">
        <f>(Table2[Unit_Price]*Table2[Quantity])*(Table2[Discount]/100)</f>
        <v>5326.8</v>
      </c>
      <c r="R4609" s="10">
        <v>47941.2</v>
      </c>
      <c r="S4609" s="10">
        <v>5258.87</v>
      </c>
      <c r="T4609" s="4">
        <f>Table2[Profit]/Table2[Sales]</f>
        <v>0.10969416702126772</v>
      </c>
      <c r="U4609" t="s">
        <v>33</v>
      </c>
    </row>
    <row r="4610" spans="1:21" x14ac:dyDescent="0.35">
      <c r="A4610">
        <v>14917</v>
      </c>
      <c r="B4610" s="1">
        <v>45730</v>
      </c>
      <c r="C4610" s="2">
        <f>YEAR(Table2[Order Date])</f>
        <v>2025</v>
      </c>
      <c r="D4610" s="2" t="str">
        <f>TEXT(Table2[Order Date],"mmm")</f>
        <v>Mar</v>
      </c>
      <c r="E4610" t="s">
        <v>8653</v>
      </c>
      <c r="F4610" t="s">
        <v>40</v>
      </c>
      <c r="G4610" t="s">
        <v>103</v>
      </c>
      <c r="H4610" t="str">
        <f>VLOOKUP(Table2[[#This Row],[City]], Table46[], 2, FALSE)</f>
        <v>Gujarat</v>
      </c>
      <c r="I4610" t="s">
        <v>69</v>
      </c>
      <c r="J4610" t="s">
        <v>517</v>
      </c>
      <c r="K4610" t="s">
        <v>8654</v>
      </c>
      <c r="L4610" s="2">
        <v>1</v>
      </c>
      <c r="M4610" s="11">
        <v>72563</v>
      </c>
      <c r="N4610" s="6">
        <v>15</v>
      </c>
      <c r="O4610" s="4">
        <f>Table2[[#This Row],[Discount]]/100</f>
        <v>0.15</v>
      </c>
      <c r="P4610" s="4" t="str">
        <f>IF(Table2[[#This Row],[Discount%]]=0,"No Discount",
IF(Table2[[#This Row],[Discount%]]&lt;=0.1,"Medium Discount",
IF(Table2[[#This Row],[Discount%]]&lt;=0.2,"High Discount")))</f>
        <v>High Discount</v>
      </c>
      <c r="Q4610" s="9">
        <f>(Table2[Unit_Price]*Table2[Quantity])*(Table2[Discount]/100)</f>
        <v>10884.449999999999</v>
      </c>
      <c r="R4610" s="10">
        <v>61678.55</v>
      </c>
      <c r="S4610" s="10">
        <v>3994</v>
      </c>
      <c r="T4610" s="4">
        <f>Table2[Profit]/Table2[Sales]</f>
        <v>6.4755089086886763E-2</v>
      </c>
      <c r="U4610" t="s">
        <v>83</v>
      </c>
    </row>
    <row r="4611" spans="1:21" x14ac:dyDescent="0.35">
      <c r="A4611">
        <v>14918</v>
      </c>
      <c r="B4611" s="1">
        <v>45869</v>
      </c>
      <c r="C4611" s="2">
        <f>YEAR(Table2[Order Date])</f>
        <v>2025</v>
      </c>
      <c r="D4611" s="2" t="str">
        <f>TEXT(Table2[Order Date],"mmm")</f>
        <v>Jul</v>
      </c>
      <c r="E4611" t="s">
        <v>8655</v>
      </c>
      <c r="F4611" t="s">
        <v>15</v>
      </c>
      <c r="G4611" t="s">
        <v>16</v>
      </c>
      <c r="H4611" t="str">
        <f>VLOOKUP(Table2[[#This Row],[City]], Table46[], 2, FALSE)</f>
        <v>Karnataka</v>
      </c>
      <c r="I4611" t="s">
        <v>46</v>
      </c>
      <c r="J4611" t="s">
        <v>209</v>
      </c>
      <c r="K4611" t="s">
        <v>8656</v>
      </c>
      <c r="L4611" s="2">
        <v>2</v>
      </c>
      <c r="M4611" s="11">
        <v>47773</v>
      </c>
      <c r="N4611" s="6">
        <v>5</v>
      </c>
      <c r="O4611" s="4">
        <f>Table2[[#This Row],[Discount]]/100</f>
        <v>0.05</v>
      </c>
      <c r="P4611" s="4" t="str">
        <f>IF(Table2[[#This Row],[Discount%]]=0,"No Discount",
IF(Table2[[#This Row],[Discount%]]&lt;=0.1,"Medium Discount",
IF(Table2[[#This Row],[Discount%]]&lt;=0.2,"High Discount")))</f>
        <v>Medium Discount</v>
      </c>
      <c r="Q4611" s="9">
        <f>(Table2[Unit_Price]*Table2[Quantity])*(Table2[Discount]/100)</f>
        <v>4777.3</v>
      </c>
      <c r="R4611" s="10">
        <v>90768.7</v>
      </c>
      <c r="S4611" s="10">
        <v>19292.27</v>
      </c>
      <c r="T4611" s="4">
        <f>Table2[Profit]/Table2[Sales]</f>
        <v>0.21254320046447731</v>
      </c>
      <c r="U4611" t="s">
        <v>20</v>
      </c>
    </row>
    <row r="4612" spans="1:21" x14ac:dyDescent="0.35">
      <c r="A4612">
        <v>14919</v>
      </c>
      <c r="B4612" s="1">
        <v>45514</v>
      </c>
      <c r="C4612" s="2">
        <f>YEAR(Table2[Order Date])</f>
        <v>2024</v>
      </c>
      <c r="D4612" s="2" t="str">
        <f>TEXT(Table2[Order Date],"mmm")</f>
        <v>Aug</v>
      </c>
      <c r="E4612" t="s">
        <v>8657</v>
      </c>
      <c r="F4612" t="s">
        <v>40</v>
      </c>
      <c r="G4612" t="s">
        <v>103</v>
      </c>
      <c r="H4612" t="str">
        <f>VLOOKUP(Table2[[#This Row],[City]], Table46[], 2, FALSE)</f>
        <v>Gujarat</v>
      </c>
      <c r="I4612" t="s">
        <v>17</v>
      </c>
      <c r="J4612" t="s">
        <v>18</v>
      </c>
      <c r="K4612" t="s">
        <v>8658</v>
      </c>
      <c r="L4612" s="2">
        <v>3</v>
      </c>
      <c r="M4612" s="11">
        <v>26483</v>
      </c>
      <c r="N4612" s="6">
        <v>20</v>
      </c>
      <c r="O4612" s="4">
        <f>Table2[[#This Row],[Discount]]/100</f>
        <v>0.2</v>
      </c>
      <c r="P4612" s="4" t="str">
        <f>IF(Table2[[#This Row],[Discount%]]=0,"No Discount",
IF(Table2[[#This Row],[Discount%]]&lt;=0.1,"Medium Discount",
IF(Table2[[#This Row],[Discount%]]&lt;=0.2,"High Discount")))</f>
        <v>High Discount</v>
      </c>
      <c r="Q4612" s="9">
        <f>(Table2[Unit_Price]*Table2[Quantity])*(Table2[Discount]/100)</f>
        <v>15889.800000000001</v>
      </c>
      <c r="R4612" s="10">
        <v>63559.199999999997</v>
      </c>
      <c r="S4612" s="10">
        <v>5216.17</v>
      </c>
      <c r="T4612" s="4">
        <f>Table2[Profit]/Table2[Sales]</f>
        <v>8.2067898903699227E-2</v>
      </c>
      <c r="U4612" t="s">
        <v>20</v>
      </c>
    </row>
    <row r="4613" spans="1:21" x14ac:dyDescent="0.35">
      <c r="A4613">
        <v>14920</v>
      </c>
      <c r="B4613" s="1">
        <v>45227</v>
      </c>
      <c r="C4613" s="2">
        <f>YEAR(Table2[Order Date])</f>
        <v>2023</v>
      </c>
      <c r="D4613" s="2" t="str">
        <f>TEXT(Table2[Order Date],"mmm")</f>
        <v>Oct</v>
      </c>
      <c r="E4613" t="s">
        <v>8659</v>
      </c>
      <c r="F4613" t="s">
        <v>40</v>
      </c>
      <c r="G4613" t="s">
        <v>110</v>
      </c>
      <c r="H4613" t="str">
        <f>VLOOKUP(Table2[[#This Row],[City]], Table46[], 2, FALSE)</f>
        <v>Gujarat</v>
      </c>
      <c r="I4613" t="s">
        <v>46</v>
      </c>
      <c r="J4613" t="s">
        <v>47</v>
      </c>
      <c r="K4613" t="s">
        <v>8660</v>
      </c>
      <c r="L4613" s="2">
        <v>1</v>
      </c>
      <c r="M4613" s="11">
        <v>34014</v>
      </c>
      <c r="N4613" s="6">
        <v>20</v>
      </c>
      <c r="O4613" s="4">
        <f>Table2[[#This Row],[Discount]]/100</f>
        <v>0.2</v>
      </c>
      <c r="P4613" s="4" t="str">
        <f>IF(Table2[[#This Row],[Discount%]]=0,"No Discount",
IF(Table2[[#This Row],[Discount%]]&lt;=0.1,"Medium Discount",
IF(Table2[[#This Row],[Discount%]]&lt;=0.2,"High Discount")))</f>
        <v>High Discount</v>
      </c>
      <c r="Q4613" s="9">
        <f>(Table2[Unit_Price]*Table2[Quantity])*(Table2[Discount]/100)</f>
        <v>6802.8</v>
      </c>
      <c r="R4613" s="10">
        <v>27211.200000000001</v>
      </c>
      <c r="S4613" s="10">
        <v>5656.69</v>
      </c>
      <c r="T4613" s="4">
        <f>Table2[Profit]/Table2[Sales]</f>
        <v>0.20788094608102545</v>
      </c>
      <c r="U4613" t="s">
        <v>38</v>
      </c>
    </row>
    <row r="4614" spans="1:21" x14ac:dyDescent="0.35">
      <c r="A4614">
        <v>14922</v>
      </c>
      <c r="B4614" s="1">
        <v>45513</v>
      </c>
      <c r="C4614" s="2">
        <f>YEAR(Table2[Order Date])</f>
        <v>2024</v>
      </c>
      <c r="D4614" s="2" t="str">
        <f>TEXT(Table2[Order Date],"mmm")</f>
        <v>Aug</v>
      </c>
      <c r="E4614" t="s">
        <v>8661</v>
      </c>
      <c r="F4614" t="s">
        <v>28</v>
      </c>
      <c r="G4614" t="s">
        <v>29</v>
      </c>
      <c r="H4614" t="str">
        <f>VLOOKUP(Table2[[#This Row],[City]], Table46[], 2, FALSE)</f>
        <v>Bihar</v>
      </c>
      <c r="I4614" t="s">
        <v>30</v>
      </c>
      <c r="J4614" t="s">
        <v>227</v>
      </c>
      <c r="K4614" t="s">
        <v>7632</v>
      </c>
      <c r="L4614" s="2">
        <v>1</v>
      </c>
      <c r="M4614" s="11">
        <v>35727</v>
      </c>
      <c r="N4614" s="6">
        <v>15</v>
      </c>
      <c r="O4614" s="4">
        <f>Table2[[#This Row],[Discount]]/100</f>
        <v>0.15</v>
      </c>
      <c r="P4614" s="4" t="str">
        <f>IF(Table2[[#This Row],[Discount%]]=0,"No Discount",
IF(Table2[[#This Row],[Discount%]]&lt;=0.1,"Medium Discount",
IF(Table2[[#This Row],[Discount%]]&lt;=0.2,"High Discount")))</f>
        <v>High Discount</v>
      </c>
      <c r="Q4614" s="9">
        <f>(Table2[Unit_Price]*Table2[Quantity])*(Table2[Discount]/100)</f>
        <v>5359.05</v>
      </c>
      <c r="R4614" s="10">
        <v>30367.95</v>
      </c>
      <c r="S4614" s="10">
        <v>3259.69</v>
      </c>
      <c r="T4614" s="4">
        <f>Table2[Profit]/Table2[Sales]</f>
        <v>0.10733981055685353</v>
      </c>
      <c r="U4614" t="s">
        <v>38</v>
      </c>
    </row>
    <row r="4615" spans="1:21" x14ac:dyDescent="0.35">
      <c r="A4615">
        <v>14923</v>
      </c>
      <c r="B4615" s="1">
        <v>45252</v>
      </c>
      <c r="C4615" s="2">
        <f>YEAR(Table2[Order Date])</f>
        <v>2023</v>
      </c>
      <c r="D4615" s="2" t="str">
        <f>TEXT(Table2[Order Date],"mmm")</f>
        <v>Nov</v>
      </c>
      <c r="E4615" t="s">
        <v>8662</v>
      </c>
      <c r="F4615" t="s">
        <v>22</v>
      </c>
      <c r="G4615" t="s">
        <v>23</v>
      </c>
      <c r="H4615" t="str">
        <f>VLOOKUP(Table2[[#This Row],[City]], Table46[], 2, FALSE)</f>
        <v>Delhi</v>
      </c>
      <c r="I4615" t="s">
        <v>46</v>
      </c>
      <c r="J4615" t="s">
        <v>47</v>
      </c>
      <c r="K4615" t="s">
        <v>8258</v>
      </c>
      <c r="L4615" s="2">
        <v>1</v>
      </c>
      <c r="M4615" s="11">
        <v>25182</v>
      </c>
      <c r="N4615" s="6">
        <v>15</v>
      </c>
      <c r="O4615" s="4">
        <f>Table2[[#This Row],[Discount]]/100</f>
        <v>0.15</v>
      </c>
      <c r="P4615" s="4" t="str">
        <f>IF(Table2[[#This Row],[Discount%]]=0,"No Discount",
IF(Table2[[#This Row],[Discount%]]&lt;=0.1,"Medium Discount",
IF(Table2[[#This Row],[Discount%]]&lt;=0.2,"High Discount")))</f>
        <v>High Discount</v>
      </c>
      <c r="Q4615" s="9">
        <f>(Table2[Unit_Price]*Table2[Quantity])*(Table2[Discount]/100)</f>
        <v>3777.2999999999997</v>
      </c>
      <c r="R4615" s="10">
        <v>21404.7</v>
      </c>
      <c r="S4615" s="10">
        <v>3877.56</v>
      </c>
      <c r="T4615" s="4">
        <f>Table2[Profit]/Table2[Sales]</f>
        <v>0.18115460623134172</v>
      </c>
      <c r="U4615" t="s">
        <v>33</v>
      </c>
    </row>
    <row r="4616" spans="1:21" x14ac:dyDescent="0.35">
      <c r="A4616">
        <v>14924</v>
      </c>
      <c r="B4616" s="1">
        <v>45814</v>
      </c>
      <c r="C4616" s="2">
        <f>YEAR(Table2[Order Date])</f>
        <v>2025</v>
      </c>
      <c r="D4616" s="2" t="str">
        <f>TEXT(Table2[Order Date],"mmm")</f>
        <v>Jun</v>
      </c>
      <c r="E4616" t="s">
        <v>8663</v>
      </c>
      <c r="F4616" t="s">
        <v>28</v>
      </c>
      <c r="G4616" t="s">
        <v>35</v>
      </c>
      <c r="H4616" t="str">
        <f>VLOOKUP(Table2[[#This Row],[City]], Table46[], 2, FALSE)</f>
        <v>West Bengal</v>
      </c>
      <c r="I4616" t="s">
        <v>129</v>
      </c>
      <c r="J4616" t="s">
        <v>148</v>
      </c>
      <c r="K4616" t="s">
        <v>221</v>
      </c>
      <c r="L4616" s="2">
        <v>4</v>
      </c>
      <c r="M4616" s="11">
        <v>63451</v>
      </c>
      <c r="N4616" s="6">
        <v>15</v>
      </c>
      <c r="O4616" s="4">
        <f>Table2[[#This Row],[Discount]]/100</f>
        <v>0.15</v>
      </c>
      <c r="P4616" s="4" t="str">
        <f>IF(Table2[[#This Row],[Discount%]]=0,"No Discount",
IF(Table2[[#This Row],[Discount%]]&lt;=0.1,"Medium Discount",
IF(Table2[[#This Row],[Discount%]]&lt;=0.2,"High Discount")))</f>
        <v>High Discount</v>
      </c>
      <c r="Q4616" s="9">
        <f>(Table2[Unit_Price]*Table2[Quantity])*(Table2[Discount]/100)</f>
        <v>38070.6</v>
      </c>
      <c r="R4616" s="10">
        <v>215733.4</v>
      </c>
      <c r="S4616" s="10">
        <v>51503.8</v>
      </c>
      <c r="T4616" s="4">
        <f>Table2[Profit]/Table2[Sales]</f>
        <v>0.23873818333183458</v>
      </c>
      <c r="U4616" t="s">
        <v>83</v>
      </c>
    </row>
    <row r="4617" spans="1:21" x14ac:dyDescent="0.35">
      <c r="A4617">
        <v>14925</v>
      </c>
      <c r="B4617" s="1">
        <v>45547</v>
      </c>
      <c r="C4617" s="2">
        <f>YEAR(Table2[Order Date])</f>
        <v>2024</v>
      </c>
      <c r="D4617" s="2" t="str">
        <f>TEXT(Table2[Order Date],"mmm")</f>
        <v>Sep</v>
      </c>
      <c r="E4617" t="s">
        <v>8664</v>
      </c>
      <c r="F4617" t="s">
        <v>15</v>
      </c>
      <c r="G4617" t="s">
        <v>147</v>
      </c>
      <c r="H4617" t="str">
        <f>VLOOKUP(Table2[[#This Row],[City]], Table46[], 2, FALSE)</f>
        <v>Kerala</v>
      </c>
      <c r="I4617" t="s">
        <v>46</v>
      </c>
      <c r="J4617" t="s">
        <v>126</v>
      </c>
      <c r="K4617" t="s">
        <v>310</v>
      </c>
      <c r="L4617" s="2">
        <v>1</v>
      </c>
      <c r="M4617" s="11">
        <v>16942</v>
      </c>
      <c r="N4617" s="6">
        <v>15</v>
      </c>
      <c r="O4617" s="4">
        <f>Table2[[#This Row],[Discount]]/100</f>
        <v>0.15</v>
      </c>
      <c r="P4617" s="4" t="str">
        <f>IF(Table2[[#This Row],[Discount%]]=0,"No Discount",
IF(Table2[[#This Row],[Discount%]]&lt;=0.1,"Medium Discount",
IF(Table2[[#This Row],[Discount%]]&lt;=0.2,"High Discount")))</f>
        <v>High Discount</v>
      </c>
      <c r="Q4617" s="9">
        <f>(Table2[Unit_Price]*Table2[Quantity])*(Table2[Discount]/100)</f>
        <v>2541.2999999999997</v>
      </c>
      <c r="R4617" s="10">
        <v>14400.7</v>
      </c>
      <c r="S4617" s="10">
        <v>2296.08</v>
      </c>
      <c r="T4617" s="4">
        <f>Table2[Profit]/Table2[Sales]</f>
        <v>0.15944224933510176</v>
      </c>
      <c r="U4617" t="s">
        <v>38</v>
      </c>
    </row>
    <row r="4618" spans="1:21" x14ac:dyDescent="0.35">
      <c r="A4618">
        <v>14926</v>
      </c>
      <c r="B4618" s="1">
        <v>45399</v>
      </c>
      <c r="C4618" s="2">
        <f>YEAR(Table2[Order Date])</f>
        <v>2024</v>
      </c>
      <c r="D4618" s="2" t="str">
        <f>TEXT(Table2[Order Date],"mmm")</f>
        <v>Apr</v>
      </c>
      <c r="E4618" t="s">
        <v>8665</v>
      </c>
      <c r="F4618" t="s">
        <v>28</v>
      </c>
      <c r="G4618" t="s">
        <v>35</v>
      </c>
      <c r="H4618" t="str">
        <f>VLOOKUP(Table2[[#This Row],[City]], Table46[], 2, FALSE)</f>
        <v>West Bengal</v>
      </c>
      <c r="I4618" t="s">
        <v>86</v>
      </c>
      <c r="J4618" t="s">
        <v>296</v>
      </c>
      <c r="K4618" t="s">
        <v>8666</v>
      </c>
      <c r="L4618" s="2">
        <v>5</v>
      </c>
      <c r="M4618" s="11">
        <v>14749</v>
      </c>
      <c r="N4618" s="6">
        <v>15</v>
      </c>
      <c r="O4618" s="4">
        <f>Table2[[#This Row],[Discount]]/100</f>
        <v>0.15</v>
      </c>
      <c r="P4618" s="4" t="str">
        <f>IF(Table2[[#This Row],[Discount%]]=0,"No Discount",
IF(Table2[[#This Row],[Discount%]]&lt;=0.1,"Medium Discount",
IF(Table2[[#This Row],[Discount%]]&lt;=0.2,"High Discount")))</f>
        <v>High Discount</v>
      </c>
      <c r="Q4618" s="9">
        <f>(Table2[Unit_Price]*Table2[Quantity])*(Table2[Discount]/100)</f>
        <v>11061.75</v>
      </c>
      <c r="R4618" s="10">
        <v>62683.25</v>
      </c>
      <c r="S4618" s="10">
        <v>9368.02</v>
      </c>
      <c r="T4618" s="4">
        <f>Table2[Profit]/Table2[Sales]</f>
        <v>0.1494501322123534</v>
      </c>
      <c r="U4618" t="s">
        <v>20</v>
      </c>
    </row>
    <row r="4619" spans="1:21" x14ac:dyDescent="0.35">
      <c r="A4619">
        <v>14927</v>
      </c>
      <c r="B4619" s="1">
        <v>45408</v>
      </c>
      <c r="C4619" s="2">
        <f>YEAR(Table2[Order Date])</f>
        <v>2024</v>
      </c>
      <c r="D4619" s="2" t="str">
        <f>TEXT(Table2[Order Date],"mmm")</f>
        <v>Apr</v>
      </c>
      <c r="E4619" t="s">
        <v>8667</v>
      </c>
      <c r="F4619" t="s">
        <v>28</v>
      </c>
      <c r="G4619" t="s">
        <v>114</v>
      </c>
      <c r="H4619" t="str">
        <f>VLOOKUP(Table2[[#This Row],[City]], Table46[], 2, FALSE)</f>
        <v>Jharkhand</v>
      </c>
      <c r="I4619" t="s">
        <v>69</v>
      </c>
      <c r="J4619" t="s">
        <v>517</v>
      </c>
      <c r="K4619" t="s">
        <v>8479</v>
      </c>
      <c r="L4619" s="2">
        <v>2</v>
      </c>
      <c r="M4619" s="11">
        <v>41805</v>
      </c>
      <c r="N4619" s="6">
        <v>5</v>
      </c>
      <c r="O4619" s="4">
        <f>Table2[[#This Row],[Discount]]/100</f>
        <v>0.05</v>
      </c>
      <c r="P4619" s="4" t="str">
        <f>IF(Table2[[#This Row],[Discount%]]=0,"No Discount",
IF(Table2[[#This Row],[Discount%]]&lt;=0.1,"Medium Discount",
IF(Table2[[#This Row],[Discount%]]&lt;=0.2,"High Discount")))</f>
        <v>Medium Discount</v>
      </c>
      <c r="Q4619" s="9">
        <f>(Table2[Unit_Price]*Table2[Quantity])*(Table2[Discount]/100)</f>
        <v>4180.5</v>
      </c>
      <c r="R4619" s="10">
        <v>79429.5</v>
      </c>
      <c r="S4619" s="10">
        <v>7617.55</v>
      </c>
      <c r="T4619" s="4">
        <f>Table2[Profit]/Table2[Sales]</f>
        <v>9.5903285303319291E-2</v>
      </c>
      <c r="U4619" t="s">
        <v>20</v>
      </c>
    </row>
    <row r="4620" spans="1:21" x14ac:dyDescent="0.35">
      <c r="A4620">
        <v>14928</v>
      </c>
      <c r="B4620" s="1">
        <v>45734</v>
      </c>
      <c r="C4620" s="2">
        <f>YEAR(Table2[Order Date])</f>
        <v>2025</v>
      </c>
      <c r="D4620" s="2" t="str">
        <f>TEXT(Table2[Order Date],"mmm")</f>
        <v>Mar</v>
      </c>
      <c r="E4620" t="s">
        <v>8668</v>
      </c>
      <c r="F4620" t="s">
        <v>28</v>
      </c>
      <c r="G4620" t="s">
        <v>29</v>
      </c>
      <c r="H4620" t="str">
        <f>VLOOKUP(Table2[[#This Row],[City]], Table46[], 2, FALSE)</f>
        <v>Bihar</v>
      </c>
      <c r="I4620" t="s">
        <v>46</v>
      </c>
      <c r="J4620" t="s">
        <v>47</v>
      </c>
      <c r="K4620" t="s">
        <v>3628</v>
      </c>
      <c r="L4620" s="2">
        <v>2</v>
      </c>
      <c r="M4620" s="11">
        <v>33872</v>
      </c>
      <c r="N4620" s="6">
        <v>15</v>
      </c>
      <c r="O4620" s="4">
        <f>Table2[[#This Row],[Discount]]/100</f>
        <v>0.15</v>
      </c>
      <c r="P4620" s="4" t="str">
        <f>IF(Table2[[#This Row],[Discount%]]=0,"No Discount",
IF(Table2[[#This Row],[Discount%]]&lt;=0.1,"Medium Discount",
IF(Table2[[#This Row],[Discount%]]&lt;=0.2,"High Discount")))</f>
        <v>High Discount</v>
      </c>
      <c r="Q4620" s="9">
        <f>(Table2[Unit_Price]*Table2[Quantity])*(Table2[Discount]/100)</f>
        <v>10161.6</v>
      </c>
      <c r="R4620" s="10">
        <v>57582.400000000001</v>
      </c>
      <c r="S4620" s="10">
        <v>4360.3</v>
      </c>
      <c r="T4620" s="4">
        <f>Table2[Profit]/Table2[Sales]</f>
        <v>7.57227902970352E-2</v>
      </c>
      <c r="U4620" t="s">
        <v>38</v>
      </c>
    </row>
    <row r="4621" spans="1:21" x14ac:dyDescent="0.35">
      <c r="A4621">
        <v>14929</v>
      </c>
      <c r="B4621" s="1">
        <v>45830</v>
      </c>
      <c r="C4621" s="2">
        <f>YEAR(Table2[Order Date])</f>
        <v>2025</v>
      </c>
      <c r="D4621" s="2" t="str">
        <f>TEXT(Table2[Order Date],"mmm")</f>
        <v>Jun</v>
      </c>
      <c r="E4621" t="s">
        <v>8669</v>
      </c>
      <c r="F4621" t="s">
        <v>15</v>
      </c>
      <c r="G4621" t="s">
        <v>93</v>
      </c>
      <c r="H4621" t="str">
        <f>VLOOKUP(Table2[[#This Row],[City]], Table46[], 2, FALSE)</f>
        <v>Tamil Nadu</v>
      </c>
      <c r="I4621" t="s">
        <v>17</v>
      </c>
      <c r="J4621" t="s">
        <v>55</v>
      </c>
      <c r="K4621" t="s">
        <v>8670</v>
      </c>
      <c r="L4621" s="2">
        <v>4</v>
      </c>
      <c r="M4621" s="11">
        <v>41848</v>
      </c>
      <c r="N4621" s="6">
        <v>5</v>
      </c>
      <c r="O4621" s="4">
        <f>Table2[[#This Row],[Discount]]/100</f>
        <v>0.05</v>
      </c>
      <c r="P4621" s="4" t="str">
        <f>IF(Table2[[#This Row],[Discount%]]=0,"No Discount",
IF(Table2[[#This Row],[Discount%]]&lt;=0.1,"Medium Discount",
IF(Table2[[#This Row],[Discount%]]&lt;=0.2,"High Discount")))</f>
        <v>Medium Discount</v>
      </c>
      <c r="Q4621" s="9">
        <f>(Table2[Unit_Price]*Table2[Quantity])*(Table2[Discount]/100)</f>
        <v>8369.6</v>
      </c>
      <c r="R4621" s="10">
        <v>159022.39999999999</v>
      </c>
      <c r="S4621" s="10">
        <v>12319.75</v>
      </c>
      <c r="T4621" s="4">
        <f>Table2[Profit]/Table2[Sales]</f>
        <v>7.7471790137741608E-2</v>
      </c>
      <c r="U4621" t="s">
        <v>20</v>
      </c>
    </row>
    <row r="4622" spans="1:21" x14ac:dyDescent="0.35">
      <c r="A4622">
        <v>14930</v>
      </c>
      <c r="B4622" s="1">
        <v>45562</v>
      </c>
      <c r="C4622" s="2">
        <f>YEAR(Table2[Order Date])</f>
        <v>2024</v>
      </c>
      <c r="D4622" s="2" t="str">
        <f>TEXT(Table2[Order Date],"mmm")</f>
        <v>Sep</v>
      </c>
      <c r="E4622" t="s">
        <v>8671</v>
      </c>
      <c r="F4622" t="s">
        <v>28</v>
      </c>
      <c r="G4622" t="s">
        <v>144</v>
      </c>
      <c r="H4622" t="str">
        <f>VLOOKUP(Table2[[#This Row],[City]], Table46[], 2, FALSE)</f>
        <v>Assam</v>
      </c>
      <c r="I4622" t="s">
        <v>46</v>
      </c>
      <c r="J4622" t="s">
        <v>209</v>
      </c>
      <c r="K4622" t="s">
        <v>8672</v>
      </c>
      <c r="L4622" s="2">
        <v>2</v>
      </c>
      <c r="M4622" s="11">
        <v>47077</v>
      </c>
      <c r="N4622" s="6">
        <v>15</v>
      </c>
      <c r="O4622" s="4">
        <f>Table2[[#This Row],[Discount]]/100</f>
        <v>0.15</v>
      </c>
      <c r="P4622" s="4" t="str">
        <f>IF(Table2[[#This Row],[Discount%]]=0,"No Discount",
IF(Table2[[#This Row],[Discount%]]&lt;=0.1,"Medium Discount",
IF(Table2[[#This Row],[Discount%]]&lt;=0.2,"High Discount")))</f>
        <v>High Discount</v>
      </c>
      <c r="Q4622" s="9">
        <f>(Table2[Unit_Price]*Table2[Quantity])*(Table2[Discount]/100)</f>
        <v>14123.1</v>
      </c>
      <c r="R4622" s="10">
        <v>80030.899999999994</v>
      </c>
      <c r="S4622" s="10">
        <v>10678.34</v>
      </c>
      <c r="T4622" s="4">
        <f>Table2[Profit]/Table2[Sales]</f>
        <v>0.13342771354564301</v>
      </c>
      <c r="U4622" t="s">
        <v>72</v>
      </c>
    </row>
    <row r="4623" spans="1:21" x14ac:dyDescent="0.35">
      <c r="A4623">
        <v>14931</v>
      </c>
      <c r="B4623" s="1">
        <v>45730</v>
      </c>
      <c r="C4623" s="2">
        <f>YEAR(Table2[Order Date])</f>
        <v>2025</v>
      </c>
      <c r="D4623" s="2" t="str">
        <f>TEXT(Table2[Order Date],"mmm")</f>
        <v>Mar</v>
      </c>
      <c r="E4623" t="s">
        <v>8673</v>
      </c>
      <c r="F4623" t="s">
        <v>15</v>
      </c>
      <c r="G4623" t="s">
        <v>16</v>
      </c>
      <c r="H4623" t="str">
        <f>VLOOKUP(Table2[[#This Row],[City]], Table46[], 2, FALSE)</f>
        <v>Karnataka</v>
      </c>
      <c r="I4623" t="s">
        <v>17</v>
      </c>
      <c r="J4623" t="s">
        <v>291</v>
      </c>
      <c r="K4623" t="s">
        <v>7846</v>
      </c>
      <c r="L4623" s="2">
        <v>3</v>
      </c>
      <c r="M4623" s="11">
        <v>59036</v>
      </c>
      <c r="N4623" s="6">
        <v>10</v>
      </c>
      <c r="O4623" s="4">
        <f>Table2[[#This Row],[Discount]]/100</f>
        <v>0.1</v>
      </c>
      <c r="P4623" s="4" t="str">
        <f>IF(Table2[[#This Row],[Discount%]]=0,"No Discount",
IF(Table2[[#This Row],[Discount%]]&lt;=0.1,"Medium Discount",
IF(Table2[[#This Row],[Discount%]]&lt;=0.2,"High Discount")))</f>
        <v>Medium Discount</v>
      </c>
      <c r="Q4623" s="9">
        <f>(Table2[Unit_Price]*Table2[Quantity])*(Table2[Discount]/100)</f>
        <v>17710.8</v>
      </c>
      <c r="R4623" s="10">
        <v>159397.20000000001</v>
      </c>
      <c r="S4623" s="10">
        <v>35555.24</v>
      </c>
      <c r="T4623" s="4">
        <f>Table2[Profit]/Table2[Sales]</f>
        <v>0.2230606309270175</v>
      </c>
      <c r="U4623" t="s">
        <v>33</v>
      </c>
    </row>
    <row r="4624" spans="1:21" x14ac:dyDescent="0.35">
      <c r="A4624">
        <v>14932</v>
      </c>
      <c r="B4624" s="1">
        <v>45577</v>
      </c>
      <c r="C4624" s="2">
        <f>YEAR(Table2[Order Date])</f>
        <v>2024</v>
      </c>
      <c r="D4624" s="2" t="str">
        <f>TEXT(Table2[Order Date],"mmm")</f>
        <v>Oct</v>
      </c>
      <c r="E4624" t="s">
        <v>8674</v>
      </c>
      <c r="F4624" t="s">
        <v>40</v>
      </c>
      <c r="G4624" t="s">
        <v>50</v>
      </c>
      <c r="H4624" t="str">
        <f>VLOOKUP(Table2[[#This Row],[City]], Table46[], 2, FALSE)</f>
        <v>Maharashtra</v>
      </c>
      <c r="I4624" t="s">
        <v>17</v>
      </c>
      <c r="J4624" t="s">
        <v>100</v>
      </c>
      <c r="K4624" t="s">
        <v>7465</v>
      </c>
      <c r="L4624" s="2">
        <v>5</v>
      </c>
      <c r="M4624" s="11">
        <v>65287</v>
      </c>
      <c r="N4624" s="6">
        <v>5</v>
      </c>
      <c r="O4624" s="4">
        <f>Table2[[#This Row],[Discount]]/100</f>
        <v>0.05</v>
      </c>
      <c r="P4624" s="4" t="str">
        <f>IF(Table2[[#This Row],[Discount%]]=0,"No Discount",
IF(Table2[[#This Row],[Discount%]]&lt;=0.1,"Medium Discount",
IF(Table2[[#This Row],[Discount%]]&lt;=0.2,"High Discount")))</f>
        <v>Medium Discount</v>
      </c>
      <c r="Q4624" s="9">
        <f>(Table2[Unit_Price]*Table2[Quantity])*(Table2[Discount]/100)</f>
        <v>16321.75</v>
      </c>
      <c r="R4624" s="10">
        <v>310113.25</v>
      </c>
      <c r="S4624" s="10">
        <v>55673.58</v>
      </c>
      <c r="T4624" s="4">
        <f>Table2[Profit]/Table2[Sales]</f>
        <v>0.17952660842450299</v>
      </c>
      <c r="U4624" t="s">
        <v>38</v>
      </c>
    </row>
    <row r="4625" spans="1:21" x14ac:dyDescent="0.35">
      <c r="A4625">
        <v>14933</v>
      </c>
      <c r="B4625" s="1">
        <v>45734</v>
      </c>
      <c r="C4625" s="2">
        <f>YEAR(Table2[Order Date])</f>
        <v>2025</v>
      </c>
      <c r="D4625" s="2" t="str">
        <f>TEXT(Table2[Order Date],"mmm")</f>
        <v>Mar</v>
      </c>
      <c r="E4625" t="s">
        <v>8675</v>
      </c>
      <c r="F4625" t="s">
        <v>22</v>
      </c>
      <c r="G4625" t="s">
        <v>58</v>
      </c>
      <c r="H4625" t="str">
        <f>VLOOKUP(Table2[[#This Row],[City]], Table46[], 2, FALSE)</f>
        <v>Rajashtan</v>
      </c>
      <c r="I4625" t="s">
        <v>17</v>
      </c>
      <c r="J4625" t="s">
        <v>18</v>
      </c>
      <c r="K4625" t="s">
        <v>8676</v>
      </c>
      <c r="L4625" s="2">
        <v>4</v>
      </c>
      <c r="M4625" s="11">
        <v>3146</v>
      </c>
      <c r="N4625" s="6">
        <v>5</v>
      </c>
      <c r="O4625" s="4">
        <f>Table2[[#This Row],[Discount]]/100</f>
        <v>0.05</v>
      </c>
      <c r="P4625" s="4" t="str">
        <f>IF(Table2[[#This Row],[Discount%]]=0,"No Discount",
IF(Table2[[#This Row],[Discount%]]&lt;=0.1,"Medium Discount",
IF(Table2[[#This Row],[Discount%]]&lt;=0.2,"High Discount")))</f>
        <v>Medium Discount</v>
      </c>
      <c r="Q4625" s="9">
        <f>(Table2[Unit_Price]*Table2[Quantity])*(Table2[Discount]/100)</f>
        <v>629.20000000000005</v>
      </c>
      <c r="R4625" s="10">
        <v>11954.8</v>
      </c>
      <c r="S4625" s="10">
        <v>2797.54</v>
      </c>
      <c r="T4625" s="4">
        <f>Table2[Profit]/Table2[Sales]</f>
        <v>0.23400977013417207</v>
      </c>
      <c r="U4625" t="s">
        <v>33</v>
      </c>
    </row>
    <row r="4626" spans="1:21" x14ac:dyDescent="0.35">
      <c r="A4626">
        <v>14934</v>
      </c>
      <c r="B4626" s="1">
        <v>45874</v>
      </c>
      <c r="C4626" s="2">
        <f>YEAR(Table2[Order Date])</f>
        <v>2025</v>
      </c>
      <c r="D4626" s="2" t="str">
        <f>TEXT(Table2[Order Date],"mmm")</f>
        <v>Aug</v>
      </c>
      <c r="E4626" t="s">
        <v>8677</v>
      </c>
      <c r="F4626" t="s">
        <v>22</v>
      </c>
      <c r="G4626" t="s">
        <v>167</v>
      </c>
      <c r="H4626" t="str">
        <f>VLOOKUP(Table2[[#This Row],[City]], Table46[], 2, FALSE)</f>
        <v>Punjab</v>
      </c>
      <c r="I4626" t="s">
        <v>30</v>
      </c>
      <c r="J4626" t="s">
        <v>31</v>
      </c>
      <c r="K4626" t="s">
        <v>8678</v>
      </c>
      <c r="L4626" s="2">
        <v>3</v>
      </c>
      <c r="M4626" s="11">
        <v>78678</v>
      </c>
      <c r="N4626" s="6">
        <v>0</v>
      </c>
      <c r="O4626" s="4">
        <f>Table2[[#This Row],[Discount]]/100</f>
        <v>0</v>
      </c>
      <c r="P4626" s="4" t="str">
        <f>IF(Table2[[#This Row],[Discount%]]=0,"No Discount",
IF(Table2[[#This Row],[Discount%]]&lt;=0.1,"Medium Discount",
IF(Table2[[#This Row],[Discount%]]&lt;=0.2,"High Discount")))</f>
        <v>No Discount</v>
      </c>
      <c r="Q4626" s="9">
        <f>(Table2[Unit_Price]*Table2[Quantity])*(Table2[Discount]/100)</f>
        <v>0</v>
      </c>
      <c r="R4626" s="10">
        <v>236034</v>
      </c>
      <c r="S4626" s="10">
        <v>23564.04</v>
      </c>
      <c r="T4626" s="4">
        <f>Table2[Profit]/Table2[Sales]</f>
        <v>9.9833244363100232E-2</v>
      </c>
      <c r="U4626" t="s">
        <v>20</v>
      </c>
    </row>
    <row r="4627" spans="1:21" x14ac:dyDescent="0.35">
      <c r="A4627">
        <v>14935</v>
      </c>
      <c r="B4627" s="1">
        <v>45621</v>
      </c>
      <c r="C4627" s="2">
        <f>YEAR(Table2[Order Date])</f>
        <v>2024</v>
      </c>
      <c r="D4627" s="2" t="str">
        <f>TEXT(Table2[Order Date],"mmm")</f>
        <v>Nov</v>
      </c>
      <c r="E4627" t="s">
        <v>8679</v>
      </c>
      <c r="F4627" t="s">
        <v>15</v>
      </c>
      <c r="G4627" t="s">
        <v>16</v>
      </c>
      <c r="H4627" t="str">
        <f>VLOOKUP(Table2[[#This Row],[City]], Table46[], 2, FALSE)</f>
        <v>Karnataka</v>
      </c>
      <c r="I4627" t="s">
        <v>30</v>
      </c>
      <c r="J4627" t="s">
        <v>104</v>
      </c>
      <c r="K4627" t="s">
        <v>8680</v>
      </c>
      <c r="L4627" s="2">
        <v>5</v>
      </c>
      <c r="M4627" s="11">
        <v>49869</v>
      </c>
      <c r="N4627" s="6">
        <v>5</v>
      </c>
      <c r="O4627" s="4">
        <f>Table2[[#This Row],[Discount]]/100</f>
        <v>0.05</v>
      </c>
      <c r="P4627" s="4" t="str">
        <f>IF(Table2[[#This Row],[Discount%]]=0,"No Discount",
IF(Table2[[#This Row],[Discount%]]&lt;=0.1,"Medium Discount",
IF(Table2[[#This Row],[Discount%]]&lt;=0.2,"High Discount")))</f>
        <v>Medium Discount</v>
      </c>
      <c r="Q4627" s="9">
        <f>(Table2[Unit_Price]*Table2[Quantity])*(Table2[Discount]/100)</f>
        <v>12467.25</v>
      </c>
      <c r="R4627" s="10">
        <v>236877.75</v>
      </c>
      <c r="S4627" s="10">
        <v>23111.35</v>
      </c>
      <c r="T4627" s="4">
        <f>Table2[Profit]/Table2[Sales]</f>
        <v>9.7566571786501674E-2</v>
      </c>
      <c r="U4627" t="s">
        <v>33</v>
      </c>
    </row>
    <row r="4628" spans="1:21" x14ac:dyDescent="0.35">
      <c r="A4628">
        <v>14936</v>
      </c>
      <c r="B4628" s="1">
        <v>45249</v>
      </c>
      <c r="C4628" s="2">
        <f>YEAR(Table2[Order Date])</f>
        <v>2023</v>
      </c>
      <c r="D4628" s="2" t="str">
        <f>TEXT(Table2[Order Date],"mmm")</f>
        <v>Nov</v>
      </c>
      <c r="E4628" t="s">
        <v>8681</v>
      </c>
      <c r="F4628" t="s">
        <v>28</v>
      </c>
      <c r="G4628" t="s">
        <v>85</v>
      </c>
      <c r="H4628" t="str">
        <f>VLOOKUP(Table2[[#This Row],[City]], Table46[], 2, FALSE)</f>
        <v>Odisha</v>
      </c>
      <c r="I4628" t="s">
        <v>42</v>
      </c>
      <c r="J4628" t="s">
        <v>446</v>
      </c>
      <c r="K4628" t="s">
        <v>8682</v>
      </c>
      <c r="L4628" s="2">
        <v>2</v>
      </c>
      <c r="M4628" s="11">
        <v>58836</v>
      </c>
      <c r="N4628" s="6">
        <v>15</v>
      </c>
      <c r="O4628" s="4">
        <f>Table2[[#This Row],[Discount]]/100</f>
        <v>0.15</v>
      </c>
      <c r="P4628" s="4" t="str">
        <f>IF(Table2[[#This Row],[Discount%]]=0,"No Discount",
IF(Table2[[#This Row],[Discount%]]&lt;=0.1,"Medium Discount",
IF(Table2[[#This Row],[Discount%]]&lt;=0.2,"High Discount")))</f>
        <v>High Discount</v>
      </c>
      <c r="Q4628" s="9">
        <f>(Table2[Unit_Price]*Table2[Quantity])*(Table2[Discount]/100)</f>
        <v>17650.8</v>
      </c>
      <c r="R4628" s="10">
        <v>100021.2</v>
      </c>
      <c r="S4628" s="10">
        <v>16186.19</v>
      </c>
      <c r="T4628" s="4">
        <f>Table2[Profit]/Table2[Sales]</f>
        <v>0.16182759255037932</v>
      </c>
      <c r="U4628" t="s">
        <v>33</v>
      </c>
    </row>
    <row r="4629" spans="1:21" x14ac:dyDescent="0.35">
      <c r="A4629">
        <v>14937</v>
      </c>
      <c r="B4629" s="1">
        <v>45654</v>
      </c>
      <c r="C4629" s="2">
        <f>YEAR(Table2[Order Date])</f>
        <v>2024</v>
      </c>
      <c r="D4629" s="2" t="str">
        <f>TEXT(Table2[Order Date],"mmm")</f>
        <v>Dec</v>
      </c>
      <c r="E4629" t="s">
        <v>8683</v>
      </c>
      <c r="F4629" t="s">
        <v>28</v>
      </c>
      <c r="G4629" t="s">
        <v>35</v>
      </c>
      <c r="H4629" t="str">
        <f>VLOOKUP(Table2[[#This Row],[City]], Table46[], 2, FALSE)</f>
        <v>West Bengal</v>
      </c>
      <c r="I4629" t="s">
        <v>129</v>
      </c>
      <c r="J4629" t="s">
        <v>164</v>
      </c>
      <c r="K4629" t="s">
        <v>8684</v>
      </c>
      <c r="L4629" s="2">
        <v>4</v>
      </c>
      <c r="M4629" s="11">
        <v>33895</v>
      </c>
      <c r="N4629" s="6">
        <v>15</v>
      </c>
      <c r="O4629" s="4">
        <f>Table2[[#This Row],[Discount]]/100</f>
        <v>0.15</v>
      </c>
      <c r="P4629" s="4" t="str">
        <f>IF(Table2[[#This Row],[Discount%]]=0,"No Discount",
IF(Table2[[#This Row],[Discount%]]&lt;=0.1,"Medium Discount",
IF(Table2[[#This Row],[Discount%]]&lt;=0.2,"High Discount")))</f>
        <v>High Discount</v>
      </c>
      <c r="Q4629" s="9">
        <f>(Table2[Unit_Price]*Table2[Quantity])*(Table2[Discount]/100)</f>
        <v>20337</v>
      </c>
      <c r="R4629" s="10">
        <v>115243</v>
      </c>
      <c r="S4629" s="10">
        <v>22369</v>
      </c>
      <c r="T4629" s="4">
        <f>Table2[Profit]/Table2[Sales]</f>
        <v>0.1941028956205583</v>
      </c>
      <c r="U4629" t="s">
        <v>20</v>
      </c>
    </row>
    <row r="4630" spans="1:21" x14ac:dyDescent="0.35">
      <c r="A4630">
        <v>14938</v>
      </c>
      <c r="B4630" s="1">
        <v>45889</v>
      </c>
      <c r="C4630" s="2">
        <f>YEAR(Table2[Order Date])</f>
        <v>2025</v>
      </c>
      <c r="D4630" s="2" t="str">
        <f>TEXT(Table2[Order Date],"mmm")</f>
        <v>Aug</v>
      </c>
      <c r="E4630" t="s">
        <v>8685</v>
      </c>
      <c r="F4630" t="s">
        <v>15</v>
      </c>
      <c r="G4630" t="s">
        <v>68</v>
      </c>
      <c r="H4630" t="str">
        <f>VLOOKUP(Table2[[#This Row],[City]], Table46[], 2, FALSE)</f>
        <v>Telangana</v>
      </c>
      <c r="I4630" t="s">
        <v>96</v>
      </c>
      <c r="J4630" t="s">
        <v>214</v>
      </c>
      <c r="K4630" t="s">
        <v>3448</v>
      </c>
      <c r="L4630" s="2">
        <v>4</v>
      </c>
      <c r="M4630" s="11">
        <v>56219</v>
      </c>
      <c r="N4630" s="6">
        <v>10</v>
      </c>
      <c r="O4630" s="4">
        <f>Table2[[#This Row],[Discount]]/100</f>
        <v>0.1</v>
      </c>
      <c r="P4630" s="4" t="str">
        <f>IF(Table2[[#This Row],[Discount%]]=0,"No Discount",
IF(Table2[[#This Row],[Discount%]]&lt;=0.1,"Medium Discount",
IF(Table2[[#This Row],[Discount%]]&lt;=0.2,"High Discount")))</f>
        <v>Medium Discount</v>
      </c>
      <c r="Q4630" s="9">
        <f>(Table2[Unit_Price]*Table2[Quantity])*(Table2[Discount]/100)</f>
        <v>22487.600000000002</v>
      </c>
      <c r="R4630" s="10">
        <v>202388.4</v>
      </c>
      <c r="S4630" s="10">
        <v>34763.43</v>
      </c>
      <c r="T4630" s="4">
        <f>Table2[Profit]/Table2[Sales]</f>
        <v>0.17176592136703486</v>
      </c>
      <c r="U4630" t="s">
        <v>72</v>
      </c>
    </row>
    <row r="4631" spans="1:21" x14ac:dyDescent="0.35">
      <c r="A4631">
        <v>14939</v>
      </c>
      <c r="B4631" s="1">
        <v>45765</v>
      </c>
      <c r="C4631" s="2">
        <f>YEAR(Table2[Order Date])</f>
        <v>2025</v>
      </c>
      <c r="D4631" s="2" t="str">
        <f>TEXT(Table2[Order Date],"mmm")</f>
        <v>Apr</v>
      </c>
      <c r="E4631" t="s">
        <v>8686</v>
      </c>
      <c r="F4631" t="s">
        <v>15</v>
      </c>
      <c r="G4631" t="s">
        <v>174</v>
      </c>
      <c r="H4631" t="str">
        <f>VLOOKUP(Table2[[#This Row],[City]], Table46[], 2, FALSE)</f>
        <v>Tamil Nadu</v>
      </c>
      <c r="I4631" t="s">
        <v>75</v>
      </c>
      <c r="J4631" t="s">
        <v>307</v>
      </c>
      <c r="K4631" t="s">
        <v>8687</v>
      </c>
      <c r="L4631" s="2">
        <v>4</v>
      </c>
      <c r="M4631" s="11">
        <v>45595</v>
      </c>
      <c r="N4631" s="6">
        <v>0</v>
      </c>
      <c r="O4631" s="4">
        <f>Table2[[#This Row],[Discount]]/100</f>
        <v>0</v>
      </c>
      <c r="P4631" s="4" t="str">
        <f>IF(Table2[[#This Row],[Discount%]]=0,"No Discount",
IF(Table2[[#This Row],[Discount%]]&lt;=0.1,"Medium Discount",
IF(Table2[[#This Row],[Discount%]]&lt;=0.2,"High Discount")))</f>
        <v>No Discount</v>
      </c>
      <c r="Q4631" s="9">
        <f>(Table2[Unit_Price]*Table2[Quantity])*(Table2[Discount]/100)</f>
        <v>0</v>
      </c>
      <c r="R4631" s="10">
        <v>182380</v>
      </c>
      <c r="S4631" s="10">
        <v>14466.17</v>
      </c>
      <c r="T4631" s="4">
        <f>Table2[Profit]/Table2[Sales]</f>
        <v>7.9318839785064155E-2</v>
      </c>
      <c r="U4631" t="s">
        <v>20</v>
      </c>
    </row>
    <row r="4632" spans="1:21" x14ac:dyDescent="0.35">
      <c r="A4632">
        <v>14940</v>
      </c>
      <c r="B4632" s="1">
        <v>45789</v>
      </c>
      <c r="C4632" s="2">
        <f>YEAR(Table2[Order Date])</f>
        <v>2025</v>
      </c>
      <c r="D4632" s="2" t="str">
        <f>TEXT(Table2[Order Date],"mmm")</f>
        <v>May</v>
      </c>
      <c r="E4632" t="s">
        <v>8688</v>
      </c>
      <c r="F4632" t="s">
        <v>40</v>
      </c>
      <c r="G4632" t="s">
        <v>103</v>
      </c>
      <c r="H4632" t="str">
        <f>VLOOKUP(Table2[[#This Row],[City]], Table46[], 2, FALSE)</f>
        <v>Gujarat</v>
      </c>
      <c r="I4632" t="s">
        <v>17</v>
      </c>
      <c r="J4632" t="s">
        <v>111</v>
      </c>
      <c r="K4632" t="s">
        <v>6582</v>
      </c>
      <c r="L4632" s="2">
        <v>5</v>
      </c>
      <c r="M4632" s="11">
        <v>61915</v>
      </c>
      <c r="N4632" s="6">
        <v>10</v>
      </c>
      <c r="O4632" s="4">
        <f>Table2[[#This Row],[Discount]]/100</f>
        <v>0.1</v>
      </c>
      <c r="P4632" s="4" t="str">
        <f>IF(Table2[[#This Row],[Discount%]]=0,"No Discount",
IF(Table2[[#This Row],[Discount%]]&lt;=0.1,"Medium Discount",
IF(Table2[[#This Row],[Discount%]]&lt;=0.2,"High Discount")))</f>
        <v>Medium Discount</v>
      </c>
      <c r="Q4632" s="9">
        <f>(Table2[Unit_Price]*Table2[Quantity])*(Table2[Discount]/100)</f>
        <v>30957.5</v>
      </c>
      <c r="R4632" s="10">
        <v>278617.5</v>
      </c>
      <c r="S4632" s="10">
        <v>23888.73</v>
      </c>
      <c r="T4632" s="4">
        <f>Table2[Profit]/Table2[Sales]</f>
        <v>8.5740235268782466E-2</v>
      </c>
      <c r="U4632" t="s">
        <v>33</v>
      </c>
    </row>
    <row r="4633" spans="1:21" x14ac:dyDescent="0.35">
      <c r="A4633">
        <v>14941</v>
      </c>
      <c r="B4633" s="1">
        <v>45488</v>
      </c>
      <c r="C4633" s="2">
        <f>YEAR(Table2[Order Date])</f>
        <v>2024</v>
      </c>
      <c r="D4633" s="2" t="str">
        <f>TEXT(Table2[Order Date],"mmm")</f>
        <v>Jul</v>
      </c>
      <c r="E4633" t="s">
        <v>8689</v>
      </c>
      <c r="F4633" t="s">
        <v>40</v>
      </c>
      <c r="G4633" t="s">
        <v>62</v>
      </c>
      <c r="H4633" t="str">
        <f>VLOOKUP(Table2[[#This Row],[City]], Table46[], 2, FALSE)</f>
        <v>Goa</v>
      </c>
      <c r="I4633" t="s">
        <v>69</v>
      </c>
      <c r="J4633" t="s">
        <v>151</v>
      </c>
      <c r="K4633" t="s">
        <v>3945</v>
      </c>
      <c r="L4633" s="2">
        <v>2</v>
      </c>
      <c r="M4633" s="11">
        <v>14475</v>
      </c>
      <c r="N4633" s="6">
        <v>5</v>
      </c>
      <c r="O4633" s="4">
        <f>Table2[[#This Row],[Discount]]/100</f>
        <v>0.05</v>
      </c>
      <c r="P4633" s="4" t="str">
        <f>IF(Table2[[#This Row],[Discount%]]=0,"No Discount",
IF(Table2[[#This Row],[Discount%]]&lt;=0.1,"Medium Discount",
IF(Table2[[#This Row],[Discount%]]&lt;=0.2,"High Discount")))</f>
        <v>Medium Discount</v>
      </c>
      <c r="Q4633" s="9">
        <f>(Table2[Unit_Price]*Table2[Quantity])*(Table2[Discount]/100)</f>
        <v>1447.5</v>
      </c>
      <c r="R4633" s="10">
        <v>27502.5</v>
      </c>
      <c r="S4633" s="10">
        <v>2987.04</v>
      </c>
      <c r="T4633" s="4">
        <f>Table2[Profit]/Table2[Sales]</f>
        <v>0.10860976274884102</v>
      </c>
      <c r="U4633" t="s">
        <v>20</v>
      </c>
    </row>
    <row r="4634" spans="1:21" x14ac:dyDescent="0.35">
      <c r="A4634">
        <v>14942</v>
      </c>
      <c r="B4634" s="1">
        <v>45444</v>
      </c>
      <c r="C4634" s="2">
        <f>YEAR(Table2[Order Date])</f>
        <v>2024</v>
      </c>
      <c r="D4634" s="2" t="str">
        <f>TEXT(Table2[Order Date],"mmm")</f>
        <v>Jun</v>
      </c>
      <c r="E4634" t="s">
        <v>8690</v>
      </c>
      <c r="F4634" t="s">
        <v>15</v>
      </c>
      <c r="G4634" t="s">
        <v>68</v>
      </c>
      <c r="H4634" t="str">
        <f>VLOOKUP(Table2[[#This Row],[City]], Table46[], 2, FALSE)</f>
        <v>Telangana</v>
      </c>
      <c r="I4634" t="s">
        <v>17</v>
      </c>
      <c r="J4634" t="s">
        <v>111</v>
      </c>
      <c r="K4634" t="s">
        <v>8691</v>
      </c>
      <c r="L4634" s="2">
        <v>3</v>
      </c>
      <c r="M4634" s="11">
        <v>42822</v>
      </c>
      <c r="N4634" s="6">
        <v>10</v>
      </c>
      <c r="O4634" s="4">
        <f>Table2[[#This Row],[Discount]]/100</f>
        <v>0.1</v>
      </c>
      <c r="P4634" s="4" t="str">
        <f>IF(Table2[[#This Row],[Discount%]]=0,"No Discount",
IF(Table2[[#This Row],[Discount%]]&lt;=0.1,"Medium Discount",
IF(Table2[[#This Row],[Discount%]]&lt;=0.2,"High Discount")))</f>
        <v>Medium Discount</v>
      </c>
      <c r="Q4634" s="9">
        <f>(Table2[Unit_Price]*Table2[Quantity])*(Table2[Discount]/100)</f>
        <v>12846.6</v>
      </c>
      <c r="R4634" s="10">
        <v>115619.4</v>
      </c>
      <c r="S4634" s="10">
        <v>11736.41</v>
      </c>
      <c r="T4634" s="4">
        <f>Table2[Profit]/Table2[Sales]</f>
        <v>0.10150900281440658</v>
      </c>
      <c r="U4634" t="s">
        <v>33</v>
      </c>
    </row>
    <row r="4635" spans="1:21" x14ac:dyDescent="0.35">
      <c r="A4635">
        <v>14943</v>
      </c>
      <c r="B4635" s="1">
        <v>45759</v>
      </c>
      <c r="C4635" s="2">
        <f>YEAR(Table2[Order Date])</f>
        <v>2025</v>
      </c>
      <c r="D4635" s="2" t="str">
        <f>TEXT(Table2[Order Date],"mmm")</f>
        <v>Apr</v>
      </c>
      <c r="E4635" t="s">
        <v>8692</v>
      </c>
      <c r="F4635" t="s">
        <v>15</v>
      </c>
      <c r="G4635" t="s">
        <v>174</v>
      </c>
      <c r="H4635" t="str">
        <f>VLOOKUP(Table2[[#This Row],[City]], Table46[], 2, FALSE)</f>
        <v>Tamil Nadu</v>
      </c>
      <c r="I4635" t="s">
        <v>75</v>
      </c>
      <c r="J4635" t="s">
        <v>204</v>
      </c>
      <c r="K4635" t="s">
        <v>1493</v>
      </c>
      <c r="L4635" s="2">
        <v>1</v>
      </c>
      <c r="M4635" s="11">
        <v>7306</v>
      </c>
      <c r="N4635" s="6">
        <v>20</v>
      </c>
      <c r="O4635" s="4">
        <f>Table2[[#This Row],[Discount]]/100</f>
        <v>0.2</v>
      </c>
      <c r="P4635" s="4" t="str">
        <f>IF(Table2[[#This Row],[Discount%]]=0,"No Discount",
IF(Table2[[#This Row],[Discount%]]&lt;=0.1,"Medium Discount",
IF(Table2[[#This Row],[Discount%]]&lt;=0.2,"High Discount")))</f>
        <v>High Discount</v>
      </c>
      <c r="Q4635" s="9">
        <f>(Table2[Unit_Price]*Table2[Quantity])*(Table2[Discount]/100)</f>
        <v>1461.2</v>
      </c>
      <c r="R4635" s="10">
        <v>5844.8</v>
      </c>
      <c r="S4635" s="10">
        <v>518.84</v>
      </c>
      <c r="T4635" s="4">
        <f>Table2[Profit]/Table2[Sales]</f>
        <v>8.8769504516835476E-2</v>
      </c>
      <c r="U4635" t="s">
        <v>20</v>
      </c>
    </row>
    <row r="4636" spans="1:21" x14ac:dyDescent="0.35">
      <c r="A4636">
        <v>14944</v>
      </c>
      <c r="B4636" s="1">
        <v>45818</v>
      </c>
      <c r="C4636" s="2">
        <f>YEAR(Table2[Order Date])</f>
        <v>2025</v>
      </c>
      <c r="D4636" s="2" t="str">
        <f>TEXT(Table2[Order Date],"mmm")</f>
        <v>Jun</v>
      </c>
      <c r="E4636" t="s">
        <v>8693</v>
      </c>
      <c r="F4636" t="s">
        <v>22</v>
      </c>
      <c r="G4636" t="s">
        <v>58</v>
      </c>
      <c r="H4636" t="str">
        <f>VLOOKUP(Table2[[#This Row],[City]], Table46[], 2, FALSE)</f>
        <v>Rajashtan</v>
      </c>
      <c r="I4636" t="s">
        <v>75</v>
      </c>
      <c r="J4636" t="s">
        <v>76</v>
      </c>
      <c r="K4636" t="s">
        <v>8694</v>
      </c>
      <c r="L4636" s="2">
        <v>5</v>
      </c>
      <c r="M4636" s="11">
        <v>12820</v>
      </c>
      <c r="N4636" s="6">
        <v>10</v>
      </c>
      <c r="O4636" s="4">
        <f>Table2[[#This Row],[Discount]]/100</f>
        <v>0.1</v>
      </c>
      <c r="P4636" s="4" t="str">
        <f>IF(Table2[[#This Row],[Discount%]]=0,"No Discount",
IF(Table2[[#This Row],[Discount%]]&lt;=0.1,"Medium Discount",
IF(Table2[[#This Row],[Discount%]]&lt;=0.2,"High Discount")))</f>
        <v>Medium Discount</v>
      </c>
      <c r="Q4636" s="9">
        <f>(Table2[Unit_Price]*Table2[Quantity])*(Table2[Discount]/100)</f>
        <v>6410</v>
      </c>
      <c r="R4636" s="10">
        <v>57690</v>
      </c>
      <c r="S4636" s="10">
        <v>3438.44</v>
      </c>
      <c r="T4636" s="4">
        <f>Table2[Profit]/Table2[Sales]</f>
        <v>5.9602010747096548E-2</v>
      </c>
      <c r="U4636" t="s">
        <v>72</v>
      </c>
    </row>
    <row r="4637" spans="1:21" x14ac:dyDescent="0.35">
      <c r="A4637">
        <v>14945</v>
      </c>
      <c r="B4637" s="1">
        <v>45625</v>
      </c>
      <c r="C4637" s="2">
        <f>YEAR(Table2[Order Date])</f>
        <v>2024</v>
      </c>
      <c r="D4637" s="2" t="str">
        <f>TEXT(Table2[Order Date],"mmm")</f>
        <v>Nov</v>
      </c>
      <c r="E4637" t="s">
        <v>8695</v>
      </c>
      <c r="F4637" t="s">
        <v>22</v>
      </c>
      <c r="G4637" t="s">
        <v>23</v>
      </c>
      <c r="H4637" t="str">
        <f>VLOOKUP(Table2[[#This Row],[City]], Table46[], 2, FALSE)</f>
        <v>Delhi</v>
      </c>
      <c r="I4637" t="s">
        <v>24</v>
      </c>
      <c r="J4637" t="s">
        <v>59</v>
      </c>
      <c r="K4637" t="s">
        <v>8696</v>
      </c>
      <c r="L4637" s="2">
        <v>2</v>
      </c>
      <c r="M4637" s="11">
        <v>44786</v>
      </c>
      <c r="N4637" s="6">
        <v>0</v>
      </c>
      <c r="O4637" s="4">
        <f>Table2[[#This Row],[Discount]]/100</f>
        <v>0</v>
      </c>
      <c r="P4637" s="4" t="str">
        <f>IF(Table2[[#This Row],[Discount%]]=0,"No Discount",
IF(Table2[[#This Row],[Discount%]]&lt;=0.1,"Medium Discount",
IF(Table2[[#This Row],[Discount%]]&lt;=0.2,"High Discount")))</f>
        <v>No Discount</v>
      </c>
      <c r="Q4637" s="9">
        <f>(Table2[Unit_Price]*Table2[Quantity])*(Table2[Discount]/100)</f>
        <v>0</v>
      </c>
      <c r="R4637" s="10">
        <v>89572</v>
      </c>
      <c r="S4637" s="10">
        <v>10310.84</v>
      </c>
      <c r="T4637" s="4">
        <f>Table2[Profit]/Table2[Sales]</f>
        <v>0.11511231188317778</v>
      </c>
      <c r="U4637" t="s">
        <v>38</v>
      </c>
    </row>
    <row r="4638" spans="1:21" x14ac:dyDescent="0.35">
      <c r="A4638">
        <v>14946</v>
      </c>
      <c r="B4638" s="1">
        <v>45440</v>
      </c>
      <c r="C4638" s="2">
        <f>YEAR(Table2[Order Date])</f>
        <v>2024</v>
      </c>
      <c r="D4638" s="2" t="str">
        <f>TEXT(Table2[Order Date],"mmm")</f>
        <v>May</v>
      </c>
      <c r="E4638" t="s">
        <v>8697</v>
      </c>
      <c r="F4638" t="s">
        <v>28</v>
      </c>
      <c r="G4638" t="s">
        <v>114</v>
      </c>
      <c r="H4638" t="str">
        <f>VLOOKUP(Table2[[#This Row],[City]], Table46[], 2, FALSE)</f>
        <v>Jharkhand</v>
      </c>
      <c r="I4638" t="s">
        <v>96</v>
      </c>
      <c r="J4638" t="s">
        <v>214</v>
      </c>
      <c r="K4638" t="s">
        <v>8698</v>
      </c>
      <c r="L4638" s="2">
        <v>4</v>
      </c>
      <c r="M4638" s="11">
        <v>74805</v>
      </c>
      <c r="N4638" s="6">
        <v>20</v>
      </c>
      <c r="O4638" s="4">
        <f>Table2[[#This Row],[Discount]]/100</f>
        <v>0.2</v>
      </c>
      <c r="P4638" s="4" t="str">
        <f>IF(Table2[[#This Row],[Discount%]]=0,"No Discount",
IF(Table2[[#This Row],[Discount%]]&lt;=0.1,"Medium Discount",
IF(Table2[[#This Row],[Discount%]]&lt;=0.2,"High Discount")))</f>
        <v>High Discount</v>
      </c>
      <c r="Q4638" s="9">
        <f>(Table2[Unit_Price]*Table2[Quantity])*(Table2[Discount]/100)</f>
        <v>59844</v>
      </c>
      <c r="R4638" s="10">
        <v>239376</v>
      </c>
      <c r="S4638" s="10">
        <v>39450.589999999997</v>
      </c>
      <c r="T4638" s="4">
        <f>Table2[Profit]/Table2[Sales]</f>
        <v>0.16480595381324775</v>
      </c>
      <c r="U4638" t="s">
        <v>83</v>
      </c>
    </row>
    <row r="4639" spans="1:21" x14ac:dyDescent="0.35">
      <c r="A4639">
        <v>14947</v>
      </c>
      <c r="B4639" s="1">
        <v>45353</v>
      </c>
      <c r="C4639" s="2">
        <f>YEAR(Table2[Order Date])</f>
        <v>2024</v>
      </c>
      <c r="D4639" s="2" t="str">
        <f>TEXT(Table2[Order Date],"mmm")</f>
        <v>Mar</v>
      </c>
      <c r="E4639" t="s">
        <v>8699</v>
      </c>
      <c r="F4639" t="s">
        <v>15</v>
      </c>
      <c r="G4639" t="s">
        <v>147</v>
      </c>
      <c r="H4639" t="str">
        <f>VLOOKUP(Table2[[#This Row],[City]], Table46[], 2, FALSE)</f>
        <v>Kerala</v>
      </c>
      <c r="I4639" t="s">
        <v>75</v>
      </c>
      <c r="J4639" t="s">
        <v>307</v>
      </c>
      <c r="K4639" t="s">
        <v>8700</v>
      </c>
      <c r="L4639" s="2">
        <v>5</v>
      </c>
      <c r="M4639" s="11">
        <v>43889</v>
      </c>
      <c r="N4639" s="6">
        <v>20</v>
      </c>
      <c r="O4639" s="4">
        <f>Table2[[#This Row],[Discount]]/100</f>
        <v>0.2</v>
      </c>
      <c r="P4639" s="4" t="str">
        <f>IF(Table2[[#This Row],[Discount%]]=0,"No Discount",
IF(Table2[[#This Row],[Discount%]]&lt;=0.1,"Medium Discount",
IF(Table2[[#This Row],[Discount%]]&lt;=0.2,"High Discount")))</f>
        <v>High Discount</v>
      </c>
      <c r="Q4639" s="9">
        <f>(Table2[Unit_Price]*Table2[Quantity])*(Table2[Discount]/100)</f>
        <v>43889</v>
      </c>
      <c r="R4639" s="10">
        <v>175556</v>
      </c>
      <c r="S4639" s="10">
        <v>38290.82</v>
      </c>
      <c r="T4639" s="4">
        <f>Table2[Profit]/Table2[Sales]</f>
        <v>0.21811171364123128</v>
      </c>
      <c r="U4639" t="s">
        <v>83</v>
      </c>
    </row>
    <row r="4640" spans="1:21" x14ac:dyDescent="0.35">
      <c r="A4640">
        <v>14948</v>
      </c>
      <c r="B4640" s="1">
        <v>45820</v>
      </c>
      <c r="C4640" s="2">
        <f>YEAR(Table2[Order Date])</f>
        <v>2025</v>
      </c>
      <c r="D4640" s="2" t="str">
        <f>TEXT(Table2[Order Date],"mmm")</f>
        <v>Jun</v>
      </c>
      <c r="E4640" t="s">
        <v>8701</v>
      </c>
      <c r="F4640" t="s">
        <v>22</v>
      </c>
      <c r="G4640" t="s">
        <v>23</v>
      </c>
      <c r="H4640" t="str">
        <f>VLOOKUP(Table2[[#This Row],[City]], Table46[], 2, FALSE)</f>
        <v>Delhi</v>
      </c>
      <c r="I4640" t="s">
        <v>46</v>
      </c>
      <c r="J4640" t="s">
        <v>126</v>
      </c>
      <c r="K4640" t="s">
        <v>8702</v>
      </c>
      <c r="L4640" s="2">
        <v>1</v>
      </c>
      <c r="M4640" s="11">
        <v>33137</v>
      </c>
      <c r="N4640" s="6">
        <v>20</v>
      </c>
      <c r="O4640" s="4">
        <f>Table2[[#This Row],[Discount]]/100</f>
        <v>0.2</v>
      </c>
      <c r="P4640" s="4" t="str">
        <f>IF(Table2[[#This Row],[Discount%]]=0,"No Discount",
IF(Table2[[#This Row],[Discount%]]&lt;=0.1,"Medium Discount",
IF(Table2[[#This Row],[Discount%]]&lt;=0.2,"High Discount")))</f>
        <v>High Discount</v>
      </c>
      <c r="Q4640" s="9">
        <f>(Table2[Unit_Price]*Table2[Quantity])*(Table2[Discount]/100)</f>
        <v>6627.4000000000005</v>
      </c>
      <c r="R4640" s="10">
        <v>26509.599999999999</v>
      </c>
      <c r="S4640" s="10">
        <v>2908.25</v>
      </c>
      <c r="T4640" s="4">
        <f>Table2[Profit]/Table2[Sales]</f>
        <v>0.10970554063433624</v>
      </c>
      <c r="U4640" t="s">
        <v>72</v>
      </c>
    </row>
    <row r="4641" spans="1:21" x14ac:dyDescent="0.35">
      <c r="A4641">
        <v>14949</v>
      </c>
      <c r="B4641" s="1">
        <v>45593</v>
      </c>
      <c r="C4641" s="2">
        <f>YEAR(Table2[Order Date])</f>
        <v>2024</v>
      </c>
      <c r="D4641" s="2" t="str">
        <f>TEXT(Table2[Order Date],"mmm")</f>
        <v>Oct</v>
      </c>
      <c r="E4641" t="s">
        <v>8703</v>
      </c>
      <c r="F4641" t="s">
        <v>22</v>
      </c>
      <c r="G4641" t="s">
        <v>23</v>
      </c>
      <c r="H4641" t="str">
        <f>VLOOKUP(Table2[[#This Row],[City]], Table46[], 2, FALSE)</f>
        <v>Delhi</v>
      </c>
      <c r="I4641" t="s">
        <v>86</v>
      </c>
      <c r="J4641" t="s">
        <v>296</v>
      </c>
      <c r="K4641" t="s">
        <v>1064</v>
      </c>
      <c r="L4641" s="2">
        <v>3</v>
      </c>
      <c r="M4641" s="11">
        <v>27597</v>
      </c>
      <c r="N4641" s="6">
        <v>15</v>
      </c>
      <c r="O4641" s="4">
        <f>Table2[[#This Row],[Discount]]/100</f>
        <v>0.15</v>
      </c>
      <c r="P4641" s="4" t="str">
        <f>IF(Table2[[#This Row],[Discount%]]=0,"No Discount",
IF(Table2[[#This Row],[Discount%]]&lt;=0.1,"Medium Discount",
IF(Table2[[#This Row],[Discount%]]&lt;=0.2,"High Discount")))</f>
        <v>High Discount</v>
      </c>
      <c r="Q4641" s="9">
        <f>(Table2[Unit_Price]*Table2[Quantity])*(Table2[Discount]/100)</f>
        <v>12418.65</v>
      </c>
      <c r="R4641" s="10">
        <v>70372.350000000006</v>
      </c>
      <c r="S4641" s="10">
        <v>11550.34</v>
      </c>
      <c r="T4641" s="4">
        <f>Table2[Profit]/Table2[Sales]</f>
        <v>0.16413179323981647</v>
      </c>
      <c r="U4641" t="s">
        <v>20</v>
      </c>
    </row>
    <row r="4642" spans="1:21" x14ac:dyDescent="0.35">
      <c r="A4642">
        <v>14950</v>
      </c>
      <c r="B4642" s="1">
        <v>45895</v>
      </c>
      <c r="C4642" s="2">
        <f>YEAR(Table2[Order Date])</f>
        <v>2025</v>
      </c>
      <c r="D4642" s="2" t="str">
        <f>TEXT(Table2[Order Date],"mmm")</f>
        <v>Aug</v>
      </c>
      <c r="E4642" t="s">
        <v>8704</v>
      </c>
      <c r="F4642" t="s">
        <v>15</v>
      </c>
      <c r="G4642" t="s">
        <v>93</v>
      </c>
      <c r="H4642" t="str">
        <f>VLOOKUP(Table2[[#This Row],[City]], Table46[], 2, FALSE)</f>
        <v>Tamil Nadu</v>
      </c>
      <c r="I4642" t="s">
        <v>42</v>
      </c>
      <c r="J4642" t="s">
        <v>51</v>
      </c>
      <c r="K4642" t="s">
        <v>1910</v>
      </c>
      <c r="L4642" s="2">
        <v>3</v>
      </c>
      <c r="M4642" s="11">
        <v>55062</v>
      </c>
      <c r="N4642" s="6">
        <v>5</v>
      </c>
      <c r="O4642" s="4">
        <f>Table2[[#This Row],[Discount]]/100</f>
        <v>0.05</v>
      </c>
      <c r="P4642" s="4" t="str">
        <f>IF(Table2[[#This Row],[Discount%]]=0,"No Discount",
IF(Table2[[#This Row],[Discount%]]&lt;=0.1,"Medium Discount",
IF(Table2[[#This Row],[Discount%]]&lt;=0.2,"High Discount")))</f>
        <v>Medium Discount</v>
      </c>
      <c r="Q4642" s="9">
        <f>(Table2[Unit_Price]*Table2[Quantity])*(Table2[Discount]/100)</f>
        <v>8259.3000000000011</v>
      </c>
      <c r="R4642" s="10">
        <v>156926.70000000001</v>
      </c>
      <c r="S4642" s="10">
        <v>31673.48</v>
      </c>
      <c r="T4642" s="4">
        <f>Table2[Profit]/Table2[Sales]</f>
        <v>0.20183614388118781</v>
      </c>
      <c r="U4642" t="s">
        <v>83</v>
      </c>
    </row>
    <row r="4643" spans="1:21" x14ac:dyDescent="0.35">
      <c r="A4643">
        <v>14951</v>
      </c>
      <c r="B4643" s="1">
        <v>45522</v>
      </c>
      <c r="C4643" s="2">
        <f>YEAR(Table2[Order Date])</f>
        <v>2024</v>
      </c>
      <c r="D4643" s="2" t="str">
        <f>TEXT(Table2[Order Date],"mmm")</f>
        <v>Aug</v>
      </c>
      <c r="E4643" t="s">
        <v>8705</v>
      </c>
      <c r="F4643" t="s">
        <v>15</v>
      </c>
      <c r="G4643" t="s">
        <v>174</v>
      </c>
      <c r="H4643" t="str">
        <f>VLOOKUP(Table2[[#This Row],[City]], Table46[], 2, FALSE)</f>
        <v>Tamil Nadu</v>
      </c>
      <c r="I4643" t="s">
        <v>69</v>
      </c>
      <c r="J4643" t="s">
        <v>115</v>
      </c>
      <c r="K4643" t="s">
        <v>5284</v>
      </c>
      <c r="L4643" s="2">
        <v>4</v>
      </c>
      <c r="M4643" s="11">
        <v>44338</v>
      </c>
      <c r="N4643" s="6">
        <v>10</v>
      </c>
      <c r="O4643" s="4">
        <f>Table2[[#This Row],[Discount]]/100</f>
        <v>0.1</v>
      </c>
      <c r="P4643" s="4" t="str">
        <f>IF(Table2[[#This Row],[Discount%]]=0,"No Discount",
IF(Table2[[#This Row],[Discount%]]&lt;=0.1,"Medium Discount",
IF(Table2[[#This Row],[Discount%]]&lt;=0.2,"High Discount")))</f>
        <v>Medium Discount</v>
      </c>
      <c r="Q4643" s="9">
        <f>(Table2[Unit_Price]*Table2[Quantity])*(Table2[Discount]/100)</f>
        <v>17735.2</v>
      </c>
      <c r="R4643" s="10">
        <v>159616.79999999999</v>
      </c>
      <c r="S4643" s="10">
        <v>12320.3</v>
      </c>
      <c r="T4643" s="4">
        <f>Table2[Profit]/Table2[Sales]</f>
        <v>7.7186737235679453E-2</v>
      </c>
      <c r="U4643" t="s">
        <v>83</v>
      </c>
    </row>
    <row r="4644" spans="1:21" x14ac:dyDescent="0.35">
      <c r="A4644">
        <v>14952</v>
      </c>
      <c r="B4644" s="1">
        <v>45438</v>
      </c>
      <c r="C4644" s="2">
        <f>YEAR(Table2[Order Date])</f>
        <v>2024</v>
      </c>
      <c r="D4644" s="2" t="str">
        <f>TEXT(Table2[Order Date],"mmm")</f>
        <v>May</v>
      </c>
      <c r="E4644" t="s">
        <v>8706</v>
      </c>
      <c r="F4644" t="s">
        <v>40</v>
      </c>
      <c r="G4644" t="s">
        <v>41</v>
      </c>
      <c r="H4644" t="str">
        <f>VLOOKUP(Table2[[#This Row],[City]], Table46[], 2, FALSE)</f>
        <v>Maharashtra</v>
      </c>
      <c r="I4644" t="s">
        <v>17</v>
      </c>
      <c r="J4644" t="s">
        <v>111</v>
      </c>
      <c r="K4644" t="s">
        <v>1430</v>
      </c>
      <c r="L4644" s="2">
        <v>5</v>
      </c>
      <c r="M4644" s="11">
        <v>21796</v>
      </c>
      <c r="N4644" s="6">
        <v>15</v>
      </c>
      <c r="O4644" s="4">
        <f>Table2[[#This Row],[Discount]]/100</f>
        <v>0.15</v>
      </c>
      <c r="P4644" s="4" t="str">
        <f>IF(Table2[[#This Row],[Discount%]]=0,"No Discount",
IF(Table2[[#This Row],[Discount%]]&lt;=0.1,"Medium Discount",
IF(Table2[[#This Row],[Discount%]]&lt;=0.2,"High Discount")))</f>
        <v>High Discount</v>
      </c>
      <c r="Q4644" s="9">
        <f>(Table2[Unit_Price]*Table2[Quantity])*(Table2[Discount]/100)</f>
        <v>16347</v>
      </c>
      <c r="R4644" s="10">
        <v>92633</v>
      </c>
      <c r="S4644" s="10">
        <v>4841.67</v>
      </c>
      <c r="T4644" s="4">
        <f>Table2[Profit]/Table2[Sales]</f>
        <v>5.2267226582319477E-2</v>
      </c>
      <c r="U4644" t="s">
        <v>38</v>
      </c>
    </row>
    <row r="4645" spans="1:21" x14ac:dyDescent="0.35">
      <c r="A4645">
        <v>14953</v>
      </c>
      <c r="B4645" s="1">
        <v>45888</v>
      </c>
      <c r="C4645" s="2">
        <f>YEAR(Table2[Order Date])</f>
        <v>2025</v>
      </c>
      <c r="D4645" s="2" t="str">
        <f>TEXT(Table2[Order Date],"mmm")</f>
        <v>Aug</v>
      </c>
      <c r="E4645" t="s">
        <v>8707</v>
      </c>
      <c r="F4645" t="s">
        <v>28</v>
      </c>
      <c r="G4645" t="s">
        <v>85</v>
      </c>
      <c r="H4645" t="str">
        <f>VLOOKUP(Table2[[#This Row],[City]], Table46[], 2, FALSE)</f>
        <v>Odisha</v>
      </c>
      <c r="I4645" t="s">
        <v>129</v>
      </c>
      <c r="J4645" t="s">
        <v>148</v>
      </c>
      <c r="K4645" t="s">
        <v>8708</v>
      </c>
      <c r="L4645" s="2">
        <v>1</v>
      </c>
      <c r="M4645" s="11">
        <v>11602</v>
      </c>
      <c r="N4645" s="6">
        <v>10</v>
      </c>
      <c r="O4645" s="4">
        <f>Table2[[#This Row],[Discount]]/100</f>
        <v>0.1</v>
      </c>
      <c r="P4645" s="4" t="str">
        <f>IF(Table2[[#This Row],[Discount%]]=0,"No Discount",
IF(Table2[[#This Row],[Discount%]]&lt;=0.1,"Medium Discount",
IF(Table2[[#This Row],[Discount%]]&lt;=0.2,"High Discount")))</f>
        <v>Medium Discount</v>
      </c>
      <c r="Q4645" s="9">
        <f>(Table2[Unit_Price]*Table2[Quantity])*(Table2[Discount]/100)</f>
        <v>1160.2</v>
      </c>
      <c r="R4645" s="10">
        <v>10441.799999999999</v>
      </c>
      <c r="S4645" s="10">
        <v>1760.2</v>
      </c>
      <c r="T4645" s="4">
        <f>Table2[Profit]/Table2[Sales]</f>
        <v>0.16857246834836906</v>
      </c>
      <c r="U4645" t="s">
        <v>83</v>
      </c>
    </row>
    <row r="4646" spans="1:21" x14ac:dyDescent="0.35">
      <c r="A4646">
        <v>14954</v>
      </c>
      <c r="B4646" s="1">
        <v>45589</v>
      </c>
      <c r="C4646" s="2">
        <f>YEAR(Table2[Order Date])</f>
        <v>2024</v>
      </c>
      <c r="D4646" s="2" t="str">
        <f>TEXT(Table2[Order Date],"mmm")</f>
        <v>Oct</v>
      </c>
      <c r="E4646" t="s">
        <v>8709</v>
      </c>
      <c r="F4646" t="s">
        <v>28</v>
      </c>
      <c r="G4646" t="s">
        <v>35</v>
      </c>
      <c r="H4646" t="str">
        <f>VLOOKUP(Table2[[#This Row],[City]], Table46[], 2, FALSE)</f>
        <v>West Bengal</v>
      </c>
      <c r="I4646" t="s">
        <v>30</v>
      </c>
      <c r="J4646" t="s">
        <v>227</v>
      </c>
      <c r="K4646" t="s">
        <v>8710</v>
      </c>
      <c r="L4646" s="2">
        <v>4</v>
      </c>
      <c r="M4646" s="11">
        <v>63779</v>
      </c>
      <c r="N4646" s="6">
        <v>10</v>
      </c>
      <c r="O4646" s="4">
        <f>Table2[[#This Row],[Discount]]/100</f>
        <v>0.1</v>
      </c>
      <c r="P4646" s="4" t="str">
        <f>IF(Table2[[#This Row],[Discount%]]=0,"No Discount",
IF(Table2[[#This Row],[Discount%]]&lt;=0.1,"Medium Discount",
IF(Table2[[#This Row],[Discount%]]&lt;=0.2,"High Discount")))</f>
        <v>Medium Discount</v>
      </c>
      <c r="Q4646" s="9">
        <f>(Table2[Unit_Price]*Table2[Quantity])*(Table2[Discount]/100)</f>
        <v>25511.600000000002</v>
      </c>
      <c r="R4646" s="10">
        <v>229604.4</v>
      </c>
      <c r="S4646" s="10">
        <v>42507.11</v>
      </c>
      <c r="T4646" s="4">
        <f>Table2[Profit]/Table2[Sales]</f>
        <v>0.18513194869087876</v>
      </c>
      <c r="U4646" t="s">
        <v>20</v>
      </c>
    </row>
    <row r="4647" spans="1:21" x14ac:dyDescent="0.35">
      <c r="A4647">
        <v>14955</v>
      </c>
      <c r="B4647" s="1">
        <v>45655</v>
      </c>
      <c r="C4647" s="2">
        <f>YEAR(Table2[Order Date])</f>
        <v>2024</v>
      </c>
      <c r="D4647" s="2" t="str">
        <f>TEXT(Table2[Order Date],"mmm")</f>
        <v>Dec</v>
      </c>
      <c r="E4647" t="s">
        <v>8711</v>
      </c>
      <c r="F4647" t="s">
        <v>40</v>
      </c>
      <c r="G4647" t="s">
        <v>103</v>
      </c>
      <c r="H4647" t="str">
        <f>VLOOKUP(Table2[[#This Row],[City]], Table46[], 2, FALSE)</f>
        <v>Gujarat</v>
      </c>
      <c r="I4647" t="s">
        <v>46</v>
      </c>
      <c r="J4647" t="s">
        <v>201</v>
      </c>
      <c r="K4647" t="s">
        <v>8712</v>
      </c>
      <c r="L4647" s="2">
        <v>5</v>
      </c>
      <c r="M4647" s="11">
        <v>73115</v>
      </c>
      <c r="N4647" s="6">
        <v>20</v>
      </c>
      <c r="O4647" s="4">
        <f>Table2[[#This Row],[Discount]]/100</f>
        <v>0.2</v>
      </c>
      <c r="P4647" s="4" t="str">
        <f>IF(Table2[[#This Row],[Discount%]]=0,"No Discount",
IF(Table2[[#This Row],[Discount%]]&lt;=0.1,"Medium Discount",
IF(Table2[[#This Row],[Discount%]]&lt;=0.2,"High Discount")))</f>
        <v>High Discount</v>
      </c>
      <c r="Q4647" s="9">
        <f>(Table2[Unit_Price]*Table2[Quantity])*(Table2[Discount]/100)</f>
        <v>73115</v>
      </c>
      <c r="R4647" s="10">
        <v>292460</v>
      </c>
      <c r="S4647" s="10">
        <v>24552.77</v>
      </c>
      <c r="T4647" s="4">
        <f>Table2[Profit]/Table2[Sales]</f>
        <v>8.3952574711071606E-2</v>
      </c>
      <c r="U4647" t="s">
        <v>20</v>
      </c>
    </row>
    <row r="4648" spans="1:21" x14ac:dyDescent="0.35">
      <c r="A4648">
        <v>14956</v>
      </c>
      <c r="B4648" s="1">
        <v>45308</v>
      </c>
      <c r="C4648" s="2">
        <f>YEAR(Table2[Order Date])</f>
        <v>2024</v>
      </c>
      <c r="D4648" s="2" t="str">
        <f>TEXT(Table2[Order Date],"mmm")</f>
        <v>Jan</v>
      </c>
      <c r="E4648" t="s">
        <v>8713</v>
      </c>
      <c r="F4648" t="s">
        <v>28</v>
      </c>
      <c r="G4648" t="s">
        <v>144</v>
      </c>
      <c r="H4648" t="str">
        <f>VLOOKUP(Table2[[#This Row],[City]], Table46[], 2, FALSE)</f>
        <v>Assam</v>
      </c>
      <c r="I4648" t="s">
        <v>129</v>
      </c>
      <c r="J4648" t="s">
        <v>164</v>
      </c>
      <c r="K4648" t="s">
        <v>875</v>
      </c>
      <c r="L4648" s="2">
        <v>2</v>
      </c>
      <c r="M4648" s="11">
        <v>20162</v>
      </c>
      <c r="N4648" s="6">
        <v>5</v>
      </c>
      <c r="O4648" s="4">
        <f>Table2[[#This Row],[Discount]]/100</f>
        <v>0.05</v>
      </c>
      <c r="P4648" s="4" t="str">
        <f>IF(Table2[[#This Row],[Discount%]]=0,"No Discount",
IF(Table2[[#This Row],[Discount%]]&lt;=0.1,"Medium Discount",
IF(Table2[[#This Row],[Discount%]]&lt;=0.2,"High Discount")))</f>
        <v>Medium Discount</v>
      </c>
      <c r="Q4648" s="9">
        <f>(Table2[Unit_Price]*Table2[Quantity])*(Table2[Discount]/100)</f>
        <v>2016.2</v>
      </c>
      <c r="R4648" s="10">
        <v>38307.800000000003</v>
      </c>
      <c r="S4648" s="10">
        <v>4196.91</v>
      </c>
      <c r="T4648" s="4">
        <f>Table2[Profit]/Table2[Sales]</f>
        <v>0.10955758357305821</v>
      </c>
      <c r="U4648" t="s">
        <v>38</v>
      </c>
    </row>
    <row r="4649" spans="1:21" x14ac:dyDescent="0.35">
      <c r="A4649">
        <v>14957</v>
      </c>
      <c r="B4649" s="1">
        <v>45600</v>
      </c>
      <c r="C4649" s="2">
        <f>YEAR(Table2[Order Date])</f>
        <v>2024</v>
      </c>
      <c r="D4649" s="2" t="str">
        <f>TEXT(Table2[Order Date],"mmm")</f>
        <v>Nov</v>
      </c>
      <c r="E4649" t="s">
        <v>8714</v>
      </c>
      <c r="F4649" t="s">
        <v>40</v>
      </c>
      <c r="G4649" t="s">
        <v>62</v>
      </c>
      <c r="H4649" t="str">
        <f>VLOOKUP(Table2[[#This Row],[City]], Table46[], 2, FALSE)</f>
        <v>Goa</v>
      </c>
      <c r="I4649" t="s">
        <v>129</v>
      </c>
      <c r="J4649" t="s">
        <v>159</v>
      </c>
      <c r="K4649" t="s">
        <v>724</v>
      </c>
      <c r="L4649" s="2">
        <v>1</v>
      </c>
      <c r="M4649" s="11">
        <v>50987</v>
      </c>
      <c r="N4649" s="6">
        <v>15</v>
      </c>
      <c r="O4649" s="4">
        <f>Table2[[#This Row],[Discount]]/100</f>
        <v>0.15</v>
      </c>
      <c r="P4649" s="4" t="str">
        <f>IF(Table2[[#This Row],[Discount%]]=0,"No Discount",
IF(Table2[[#This Row],[Discount%]]&lt;=0.1,"Medium Discount",
IF(Table2[[#This Row],[Discount%]]&lt;=0.2,"High Discount")))</f>
        <v>High Discount</v>
      </c>
      <c r="Q4649" s="9">
        <f>(Table2[Unit_Price]*Table2[Quantity])*(Table2[Discount]/100)</f>
        <v>7648.0499999999993</v>
      </c>
      <c r="R4649" s="10">
        <v>43338.95</v>
      </c>
      <c r="S4649" s="10">
        <v>8702.4</v>
      </c>
      <c r="T4649" s="4">
        <f>Table2[Profit]/Table2[Sales]</f>
        <v>0.20079858879829807</v>
      </c>
      <c r="U4649" t="s">
        <v>33</v>
      </c>
    </row>
    <row r="4650" spans="1:21" x14ac:dyDescent="0.35">
      <c r="A4650">
        <v>14958</v>
      </c>
      <c r="B4650" s="1">
        <v>45745</v>
      </c>
      <c r="C4650" s="2">
        <f>YEAR(Table2[Order Date])</f>
        <v>2025</v>
      </c>
      <c r="D4650" s="2" t="str">
        <f>TEXT(Table2[Order Date],"mmm")</f>
        <v>Mar</v>
      </c>
      <c r="E4650" t="s">
        <v>8715</v>
      </c>
      <c r="F4650" t="s">
        <v>22</v>
      </c>
      <c r="G4650" t="s">
        <v>23</v>
      </c>
      <c r="H4650" t="str">
        <f>VLOOKUP(Table2[[#This Row],[City]], Table46[], 2, FALSE)</f>
        <v>Delhi</v>
      </c>
      <c r="I4650" t="s">
        <v>17</v>
      </c>
      <c r="J4650" t="s">
        <v>291</v>
      </c>
      <c r="K4650" t="s">
        <v>8716</v>
      </c>
      <c r="L4650" s="2">
        <v>2</v>
      </c>
      <c r="M4650" s="11">
        <v>11750</v>
      </c>
      <c r="N4650" s="6">
        <v>5</v>
      </c>
      <c r="O4650" s="4">
        <f>Table2[[#This Row],[Discount]]/100</f>
        <v>0.05</v>
      </c>
      <c r="P4650" s="4" t="str">
        <f>IF(Table2[[#This Row],[Discount%]]=0,"No Discount",
IF(Table2[[#This Row],[Discount%]]&lt;=0.1,"Medium Discount",
IF(Table2[[#This Row],[Discount%]]&lt;=0.2,"High Discount")))</f>
        <v>Medium Discount</v>
      </c>
      <c r="Q4650" s="9">
        <f>(Table2[Unit_Price]*Table2[Quantity])*(Table2[Discount]/100)</f>
        <v>1175</v>
      </c>
      <c r="R4650" s="10">
        <v>22325</v>
      </c>
      <c r="S4650" s="10">
        <v>4532.09</v>
      </c>
      <c r="T4650" s="4">
        <f>Table2[Profit]/Table2[Sales]</f>
        <v>0.20300515117581189</v>
      </c>
      <c r="U4650" t="s">
        <v>72</v>
      </c>
    </row>
    <row r="4651" spans="1:21" x14ac:dyDescent="0.35">
      <c r="A4651">
        <v>14959</v>
      </c>
      <c r="B4651" s="1">
        <v>45655</v>
      </c>
      <c r="C4651" s="2">
        <f>YEAR(Table2[Order Date])</f>
        <v>2024</v>
      </c>
      <c r="D4651" s="2" t="str">
        <f>TEXT(Table2[Order Date],"mmm")</f>
        <v>Dec</v>
      </c>
      <c r="E4651" t="s">
        <v>8717</v>
      </c>
      <c r="F4651" t="s">
        <v>22</v>
      </c>
      <c r="G4651" t="s">
        <v>74</v>
      </c>
      <c r="H4651" t="str">
        <f>VLOOKUP(Table2[[#This Row],[City]], Table46[], 2, FALSE)</f>
        <v>Chandigarh</v>
      </c>
      <c r="I4651" t="s">
        <v>129</v>
      </c>
      <c r="J4651" t="s">
        <v>164</v>
      </c>
      <c r="K4651" t="s">
        <v>1228</v>
      </c>
      <c r="L4651" s="2">
        <v>2</v>
      </c>
      <c r="M4651" s="11">
        <v>15985</v>
      </c>
      <c r="N4651" s="6">
        <v>5</v>
      </c>
      <c r="O4651" s="4">
        <f>Table2[[#This Row],[Discount]]/100</f>
        <v>0.05</v>
      </c>
      <c r="P4651" s="4" t="str">
        <f>IF(Table2[[#This Row],[Discount%]]=0,"No Discount",
IF(Table2[[#This Row],[Discount%]]&lt;=0.1,"Medium Discount",
IF(Table2[[#This Row],[Discount%]]&lt;=0.2,"High Discount")))</f>
        <v>Medium Discount</v>
      </c>
      <c r="Q4651" s="9">
        <f>(Table2[Unit_Price]*Table2[Quantity])*(Table2[Discount]/100)</f>
        <v>1598.5</v>
      </c>
      <c r="R4651" s="10">
        <v>30371.5</v>
      </c>
      <c r="S4651" s="10">
        <v>5935.88</v>
      </c>
      <c r="T4651" s="4">
        <f>Table2[Profit]/Table2[Sales]</f>
        <v>0.19544243781176432</v>
      </c>
      <c r="U4651" t="s">
        <v>72</v>
      </c>
    </row>
    <row r="4652" spans="1:21" x14ac:dyDescent="0.35">
      <c r="A4652">
        <v>14960</v>
      </c>
      <c r="B4652" s="1">
        <v>45867</v>
      </c>
      <c r="C4652" s="2">
        <f>YEAR(Table2[Order Date])</f>
        <v>2025</v>
      </c>
      <c r="D4652" s="2" t="str">
        <f>TEXT(Table2[Order Date],"mmm")</f>
        <v>Jul</v>
      </c>
      <c r="E4652" t="s">
        <v>8718</v>
      </c>
      <c r="F4652" t="s">
        <v>28</v>
      </c>
      <c r="G4652" t="s">
        <v>144</v>
      </c>
      <c r="H4652" t="str">
        <f>VLOOKUP(Table2[[#This Row],[City]], Table46[], 2, FALSE)</f>
        <v>Assam</v>
      </c>
      <c r="I4652" t="s">
        <v>86</v>
      </c>
      <c r="J4652" t="s">
        <v>171</v>
      </c>
      <c r="K4652" t="s">
        <v>680</v>
      </c>
      <c r="L4652" s="2">
        <v>4</v>
      </c>
      <c r="M4652" s="11">
        <v>12349</v>
      </c>
      <c r="N4652" s="6">
        <v>5</v>
      </c>
      <c r="O4652" s="4">
        <f>Table2[[#This Row],[Discount]]/100</f>
        <v>0.05</v>
      </c>
      <c r="P4652" s="4" t="str">
        <f>IF(Table2[[#This Row],[Discount%]]=0,"No Discount",
IF(Table2[[#This Row],[Discount%]]&lt;=0.1,"Medium Discount",
IF(Table2[[#This Row],[Discount%]]&lt;=0.2,"High Discount")))</f>
        <v>Medium Discount</v>
      </c>
      <c r="Q4652" s="9">
        <f>(Table2[Unit_Price]*Table2[Quantity])*(Table2[Discount]/100)</f>
        <v>2469.8000000000002</v>
      </c>
      <c r="R4652" s="10">
        <v>46926.2</v>
      </c>
      <c r="S4652" s="10">
        <v>8284.81</v>
      </c>
      <c r="T4652" s="4">
        <f>Table2[Profit]/Table2[Sales]</f>
        <v>0.1765497739002945</v>
      </c>
      <c r="U4652" t="s">
        <v>83</v>
      </c>
    </row>
    <row r="4653" spans="1:21" x14ac:dyDescent="0.35">
      <c r="A4653">
        <v>14961</v>
      </c>
      <c r="B4653" s="1">
        <v>45587</v>
      </c>
      <c r="C4653" s="2">
        <f>YEAR(Table2[Order Date])</f>
        <v>2024</v>
      </c>
      <c r="D4653" s="2" t="str">
        <f>TEXT(Table2[Order Date],"mmm")</f>
        <v>Oct</v>
      </c>
      <c r="E4653" t="s">
        <v>8719</v>
      </c>
      <c r="F4653" t="s">
        <v>40</v>
      </c>
      <c r="G4653" t="s">
        <v>41</v>
      </c>
      <c r="H4653" t="str">
        <f>VLOOKUP(Table2[[#This Row],[City]], Table46[], 2, FALSE)</f>
        <v>Maharashtra</v>
      </c>
      <c r="I4653" t="s">
        <v>46</v>
      </c>
      <c r="J4653" t="s">
        <v>47</v>
      </c>
      <c r="K4653" t="s">
        <v>8720</v>
      </c>
      <c r="L4653" s="2">
        <v>1</v>
      </c>
      <c r="M4653" s="11">
        <v>56527</v>
      </c>
      <c r="N4653" s="6">
        <v>0</v>
      </c>
      <c r="O4653" s="4">
        <f>Table2[[#This Row],[Discount]]/100</f>
        <v>0</v>
      </c>
      <c r="P4653" s="4" t="str">
        <f>IF(Table2[[#This Row],[Discount%]]=0,"No Discount",
IF(Table2[[#This Row],[Discount%]]&lt;=0.1,"Medium Discount",
IF(Table2[[#This Row],[Discount%]]&lt;=0.2,"High Discount")))</f>
        <v>No Discount</v>
      </c>
      <c r="Q4653" s="9">
        <f>(Table2[Unit_Price]*Table2[Quantity])*(Table2[Discount]/100)</f>
        <v>0</v>
      </c>
      <c r="R4653" s="10">
        <v>56527</v>
      </c>
      <c r="S4653" s="10">
        <v>12218.09</v>
      </c>
      <c r="T4653" s="4">
        <f>Table2[Profit]/Table2[Sales]</f>
        <v>0.21614608947936384</v>
      </c>
      <c r="U4653" t="s">
        <v>38</v>
      </c>
    </row>
    <row r="4654" spans="1:21" x14ac:dyDescent="0.35">
      <c r="A4654">
        <v>14962</v>
      </c>
      <c r="B4654" s="1">
        <v>45406</v>
      </c>
      <c r="C4654" s="2">
        <f>YEAR(Table2[Order Date])</f>
        <v>2024</v>
      </c>
      <c r="D4654" s="2" t="str">
        <f>TEXT(Table2[Order Date],"mmm")</f>
        <v>Apr</v>
      </c>
      <c r="E4654" t="s">
        <v>8721</v>
      </c>
      <c r="F4654" t="s">
        <v>22</v>
      </c>
      <c r="G4654" t="s">
        <v>23</v>
      </c>
      <c r="H4654" t="str">
        <f>VLOOKUP(Table2[[#This Row],[City]], Table46[], 2, FALSE)</f>
        <v>Delhi</v>
      </c>
      <c r="I4654" t="s">
        <v>42</v>
      </c>
      <c r="J4654" t="s">
        <v>51</v>
      </c>
      <c r="K4654" t="s">
        <v>8722</v>
      </c>
      <c r="L4654" s="2">
        <v>5</v>
      </c>
      <c r="M4654" s="11">
        <v>33926</v>
      </c>
      <c r="N4654" s="6">
        <v>20</v>
      </c>
      <c r="O4654" s="4">
        <f>Table2[[#This Row],[Discount]]/100</f>
        <v>0.2</v>
      </c>
      <c r="P4654" s="4" t="str">
        <f>IF(Table2[[#This Row],[Discount%]]=0,"No Discount",
IF(Table2[[#This Row],[Discount%]]&lt;=0.1,"Medium Discount",
IF(Table2[[#This Row],[Discount%]]&lt;=0.2,"High Discount")))</f>
        <v>High Discount</v>
      </c>
      <c r="Q4654" s="9">
        <f>(Table2[Unit_Price]*Table2[Quantity])*(Table2[Discount]/100)</f>
        <v>33926</v>
      </c>
      <c r="R4654" s="10">
        <v>135704</v>
      </c>
      <c r="S4654" s="10">
        <v>8332.39</v>
      </c>
      <c r="T4654" s="4">
        <f>Table2[Profit]/Table2[Sales]</f>
        <v>6.1401211460236985E-2</v>
      </c>
      <c r="U4654" t="s">
        <v>83</v>
      </c>
    </row>
    <row r="4655" spans="1:21" x14ac:dyDescent="0.35">
      <c r="A4655">
        <v>14963</v>
      </c>
      <c r="B4655" s="1">
        <v>45600</v>
      </c>
      <c r="C4655" s="2">
        <f>YEAR(Table2[Order Date])</f>
        <v>2024</v>
      </c>
      <c r="D4655" s="2" t="str">
        <f>TEXT(Table2[Order Date],"mmm")</f>
        <v>Nov</v>
      </c>
      <c r="E4655" t="s">
        <v>8723</v>
      </c>
      <c r="F4655" t="s">
        <v>40</v>
      </c>
      <c r="G4655" t="s">
        <v>62</v>
      </c>
      <c r="H4655" t="str">
        <f>VLOOKUP(Table2[[#This Row],[City]], Table46[], 2, FALSE)</f>
        <v>Goa</v>
      </c>
      <c r="I4655" t="s">
        <v>42</v>
      </c>
      <c r="J4655" t="s">
        <v>446</v>
      </c>
      <c r="K4655" t="s">
        <v>8724</v>
      </c>
      <c r="L4655" s="2">
        <v>1</v>
      </c>
      <c r="M4655" s="11">
        <v>68926</v>
      </c>
      <c r="N4655" s="6">
        <v>0</v>
      </c>
      <c r="O4655" s="4">
        <f>Table2[[#This Row],[Discount]]/100</f>
        <v>0</v>
      </c>
      <c r="P4655" s="4" t="str">
        <f>IF(Table2[[#This Row],[Discount%]]=0,"No Discount",
IF(Table2[[#This Row],[Discount%]]&lt;=0.1,"Medium Discount",
IF(Table2[[#This Row],[Discount%]]&lt;=0.2,"High Discount")))</f>
        <v>No Discount</v>
      </c>
      <c r="Q4655" s="9">
        <f>(Table2[Unit_Price]*Table2[Quantity])*(Table2[Discount]/100)</f>
        <v>0</v>
      </c>
      <c r="R4655" s="10">
        <v>68926</v>
      </c>
      <c r="S4655" s="10">
        <v>9253.66</v>
      </c>
      <c r="T4655" s="4">
        <f>Table2[Profit]/Table2[Sales]</f>
        <v>0.13425499811391928</v>
      </c>
      <c r="U4655" t="s">
        <v>38</v>
      </c>
    </row>
    <row r="4656" spans="1:21" x14ac:dyDescent="0.35">
      <c r="A4656">
        <v>14964</v>
      </c>
      <c r="B4656" s="1">
        <v>45754</v>
      </c>
      <c r="C4656" s="2">
        <f>YEAR(Table2[Order Date])</f>
        <v>2025</v>
      </c>
      <c r="D4656" s="2" t="str">
        <f>TEXT(Table2[Order Date],"mmm")</f>
        <v>Apr</v>
      </c>
      <c r="E4656" t="s">
        <v>8725</v>
      </c>
      <c r="F4656" t="s">
        <v>40</v>
      </c>
      <c r="G4656" t="s">
        <v>41</v>
      </c>
      <c r="H4656" t="str">
        <f>VLOOKUP(Table2[[#This Row],[City]], Table46[], 2, FALSE)</f>
        <v>Maharashtra</v>
      </c>
      <c r="I4656" t="s">
        <v>24</v>
      </c>
      <c r="J4656" t="s">
        <v>107</v>
      </c>
      <c r="K4656" t="s">
        <v>8726</v>
      </c>
      <c r="L4656" s="2">
        <v>1</v>
      </c>
      <c r="M4656" s="11">
        <v>29650</v>
      </c>
      <c r="N4656" s="6">
        <v>15</v>
      </c>
      <c r="O4656" s="4">
        <f>Table2[[#This Row],[Discount]]/100</f>
        <v>0.15</v>
      </c>
      <c r="P4656" s="4" t="str">
        <f>IF(Table2[[#This Row],[Discount%]]=0,"No Discount",
IF(Table2[[#This Row],[Discount%]]&lt;=0.1,"Medium Discount",
IF(Table2[[#This Row],[Discount%]]&lt;=0.2,"High Discount")))</f>
        <v>High Discount</v>
      </c>
      <c r="Q4656" s="9">
        <f>(Table2[Unit_Price]*Table2[Quantity])*(Table2[Discount]/100)</f>
        <v>4447.5</v>
      </c>
      <c r="R4656" s="10">
        <v>25202.5</v>
      </c>
      <c r="S4656" s="10">
        <v>5188.84</v>
      </c>
      <c r="T4656" s="4">
        <f>Table2[Profit]/Table2[Sales]</f>
        <v>0.20588592401547465</v>
      </c>
      <c r="U4656" t="s">
        <v>20</v>
      </c>
    </row>
    <row r="4657" spans="1:21" x14ac:dyDescent="0.35">
      <c r="A4657">
        <v>14965</v>
      </c>
      <c r="B4657" s="1">
        <v>45540</v>
      </c>
      <c r="C4657" s="2">
        <f>YEAR(Table2[Order Date])</f>
        <v>2024</v>
      </c>
      <c r="D4657" s="2" t="str">
        <f>TEXT(Table2[Order Date],"mmm")</f>
        <v>Sep</v>
      </c>
      <c r="E4657" t="s">
        <v>8727</v>
      </c>
      <c r="F4657" t="s">
        <v>28</v>
      </c>
      <c r="G4657" t="s">
        <v>114</v>
      </c>
      <c r="H4657" t="str">
        <f>VLOOKUP(Table2[[#This Row],[City]], Table46[], 2, FALSE)</f>
        <v>Jharkhand</v>
      </c>
      <c r="I4657" t="s">
        <v>129</v>
      </c>
      <c r="J4657" t="s">
        <v>159</v>
      </c>
      <c r="K4657" t="s">
        <v>2846</v>
      </c>
      <c r="L4657" s="2">
        <v>2</v>
      </c>
      <c r="M4657" s="11">
        <v>4829</v>
      </c>
      <c r="N4657" s="6">
        <v>0</v>
      </c>
      <c r="O4657" s="4">
        <f>Table2[[#This Row],[Discount]]/100</f>
        <v>0</v>
      </c>
      <c r="P4657" s="4" t="str">
        <f>IF(Table2[[#This Row],[Discount%]]=0,"No Discount",
IF(Table2[[#This Row],[Discount%]]&lt;=0.1,"Medium Discount",
IF(Table2[[#This Row],[Discount%]]&lt;=0.2,"High Discount")))</f>
        <v>No Discount</v>
      </c>
      <c r="Q4657" s="9">
        <f>(Table2[Unit_Price]*Table2[Quantity])*(Table2[Discount]/100)</f>
        <v>0</v>
      </c>
      <c r="R4657" s="10">
        <v>9658</v>
      </c>
      <c r="S4657" s="10">
        <v>2285.31</v>
      </c>
      <c r="T4657" s="4">
        <f>Table2[Profit]/Table2[Sales]</f>
        <v>0.23662352453924207</v>
      </c>
      <c r="U4657" t="s">
        <v>20</v>
      </c>
    </row>
    <row r="4658" spans="1:21" x14ac:dyDescent="0.35">
      <c r="A4658">
        <v>14966</v>
      </c>
      <c r="B4658" s="1">
        <v>45799</v>
      </c>
      <c r="C4658" s="2">
        <f>YEAR(Table2[Order Date])</f>
        <v>2025</v>
      </c>
      <c r="D4658" s="2" t="str">
        <f>TEXT(Table2[Order Date],"mmm")</f>
        <v>May</v>
      </c>
      <c r="E4658" t="s">
        <v>8728</v>
      </c>
      <c r="F4658" t="s">
        <v>15</v>
      </c>
      <c r="G4658" t="s">
        <v>93</v>
      </c>
      <c r="H4658" t="str">
        <f>VLOOKUP(Table2[[#This Row],[City]], Table46[], 2, FALSE)</f>
        <v>Tamil Nadu</v>
      </c>
      <c r="I4658" t="s">
        <v>129</v>
      </c>
      <c r="J4658" t="s">
        <v>148</v>
      </c>
      <c r="K4658" t="s">
        <v>8729</v>
      </c>
      <c r="L4658" s="2">
        <v>1</v>
      </c>
      <c r="M4658" s="11">
        <v>1071</v>
      </c>
      <c r="N4658" s="6">
        <v>10</v>
      </c>
      <c r="O4658" s="4">
        <f>Table2[[#This Row],[Discount]]/100</f>
        <v>0.1</v>
      </c>
      <c r="P4658" s="4" t="str">
        <f>IF(Table2[[#This Row],[Discount%]]=0,"No Discount",
IF(Table2[[#This Row],[Discount%]]&lt;=0.1,"Medium Discount",
IF(Table2[[#This Row],[Discount%]]&lt;=0.2,"High Discount")))</f>
        <v>Medium Discount</v>
      </c>
      <c r="Q4658" s="9">
        <f>(Table2[Unit_Price]*Table2[Quantity])*(Table2[Discount]/100)</f>
        <v>107.10000000000001</v>
      </c>
      <c r="R4658" s="10">
        <v>963.9</v>
      </c>
      <c r="S4658" s="10">
        <v>111.74</v>
      </c>
      <c r="T4658" s="4">
        <f>Table2[Profit]/Table2[Sales]</f>
        <v>0.11592488847390808</v>
      </c>
      <c r="U4658" t="s">
        <v>72</v>
      </c>
    </row>
    <row r="4659" spans="1:21" x14ac:dyDescent="0.35">
      <c r="A4659">
        <v>14968</v>
      </c>
      <c r="B4659" s="1">
        <v>45917</v>
      </c>
      <c r="C4659" s="2">
        <f>YEAR(Table2[Order Date])</f>
        <v>2025</v>
      </c>
      <c r="D4659" s="2" t="str">
        <f>TEXT(Table2[Order Date],"mmm")</f>
        <v>Sep</v>
      </c>
      <c r="E4659" t="s">
        <v>8730</v>
      </c>
      <c r="F4659" t="s">
        <v>22</v>
      </c>
      <c r="G4659" t="s">
        <v>74</v>
      </c>
      <c r="H4659" t="str">
        <f>VLOOKUP(Table2[[#This Row],[City]], Table46[], 2, FALSE)</f>
        <v>Chandigarh</v>
      </c>
      <c r="I4659" t="s">
        <v>17</v>
      </c>
      <c r="J4659" t="s">
        <v>111</v>
      </c>
      <c r="K4659" t="s">
        <v>4539</v>
      </c>
      <c r="L4659" s="2">
        <v>4</v>
      </c>
      <c r="M4659" s="11">
        <v>42410</v>
      </c>
      <c r="N4659" s="6">
        <v>0</v>
      </c>
      <c r="O4659" s="4">
        <f>Table2[[#This Row],[Discount]]/100</f>
        <v>0</v>
      </c>
      <c r="P4659" s="4" t="str">
        <f>IF(Table2[[#This Row],[Discount%]]=0,"No Discount",
IF(Table2[[#This Row],[Discount%]]&lt;=0.1,"Medium Discount",
IF(Table2[[#This Row],[Discount%]]&lt;=0.2,"High Discount")))</f>
        <v>No Discount</v>
      </c>
      <c r="Q4659" s="9">
        <f>(Table2[Unit_Price]*Table2[Quantity])*(Table2[Discount]/100)</f>
        <v>0</v>
      </c>
      <c r="R4659" s="10">
        <v>169640</v>
      </c>
      <c r="S4659" s="10">
        <v>40015.370000000003</v>
      </c>
      <c r="T4659" s="4">
        <f>Table2[Profit]/Table2[Sales]</f>
        <v>0.23588404857344966</v>
      </c>
      <c r="U4659" t="s">
        <v>33</v>
      </c>
    </row>
    <row r="4660" spans="1:21" x14ac:dyDescent="0.35">
      <c r="A4660">
        <v>14969</v>
      </c>
      <c r="B4660" s="1">
        <v>45900</v>
      </c>
      <c r="C4660" s="2">
        <f>YEAR(Table2[Order Date])</f>
        <v>2025</v>
      </c>
      <c r="D4660" s="2" t="str">
        <f>TEXT(Table2[Order Date],"mmm")</f>
        <v>Aug</v>
      </c>
      <c r="E4660" t="s">
        <v>8731</v>
      </c>
      <c r="F4660" t="s">
        <v>22</v>
      </c>
      <c r="G4660" t="s">
        <v>23</v>
      </c>
      <c r="H4660" t="str">
        <f>VLOOKUP(Table2[[#This Row],[City]], Table46[], 2, FALSE)</f>
        <v>Delhi</v>
      </c>
      <c r="I4660" t="s">
        <v>69</v>
      </c>
      <c r="J4660" t="s">
        <v>115</v>
      </c>
      <c r="K4660" t="s">
        <v>8732</v>
      </c>
      <c r="L4660" s="2">
        <v>1</v>
      </c>
      <c r="M4660" s="11">
        <v>57884</v>
      </c>
      <c r="N4660" s="6">
        <v>5</v>
      </c>
      <c r="O4660" s="4">
        <f>Table2[[#This Row],[Discount]]/100</f>
        <v>0.05</v>
      </c>
      <c r="P4660" s="4" t="str">
        <f>IF(Table2[[#This Row],[Discount%]]=0,"No Discount",
IF(Table2[[#This Row],[Discount%]]&lt;=0.1,"Medium Discount",
IF(Table2[[#This Row],[Discount%]]&lt;=0.2,"High Discount")))</f>
        <v>Medium Discount</v>
      </c>
      <c r="Q4660" s="9">
        <f>(Table2[Unit_Price]*Table2[Quantity])*(Table2[Discount]/100)</f>
        <v>2894.2000000000003</v>
      </c>
      <c r="R4660" s="10">
        <v>54989.8</v>
      </c>
      <c r="S4660" s="10">
        <v>2753.58</v>
      </c>
      <c r="T4660" s="4">
        <f>Table2[Profit]/Table2[Sales]</f>
        <v>5.0074377429996104E-2</v>
      </c>
      <c r="U4660" t="s">
        <v>72</v>
      </c>
    </row>
    <row r="4661" spans="1:21" x14ac:dyDescent="0.35">
      <c r="A4661">
        <v>14970</v>
      </c>
      <c r="B4661" s="1">
        <v>45244</v>
      </c>
      <c r="C4661" s="2">
        <f>YEAR(Table2[Order Date])</f>
        <v>2023</v>
      </c>
      <c r="D4661" s="2" t="str">
        <f>TEXT(Table2[Order Date],"mmm")</f>
        <v>Nov</v>
      </c>
      <c r="E4661" t="s">
        <v>8733</v>
      </c>
      <c r="F4661" t="s">
        <v>22</v>
      </c>
      <c r="G4661" t="s">
        <v>54</v>
      </c>
      <c r="H4661" t="str">
        <f>VLOOKUP(Table2[[#This Row],[City]], Table46[], 2, FALSE)</f>
        <v>Uttar Pradesh</v>
      </c>
      <c r="I4661" t="s">
        <v>46</v>
      </c>
      <c r="J4661" t="s">
        <v>141</v>
      </c>
      <c r="K4661" t="s">
        <v>4816</v>
      </c>
      <c r="L4661" s="2">
        <v>2</v>
      </c>
      <c r="M4661" s="11">
        <v>18148</v>
      </c>
      <c r="N4661" s="6">
        <v>20</v>
      </c>
      <c r="O4661" s="4">
        <f>Table2[[#This Row],[Discount]]/100</f>
        <v>0.2</v>
      </c>
      <c r="P4661" s="4" t="str">
        <f>IF(Table2[[#This Row],[Discount%]]=0,"No Discount",
IF(Table2[[#This Row],[Discount%]]&lt;=0.1,"Medium Discount",
IF(Table2[[#This Row],[Discount%]]&lt;=0.2,"High Discount")))</f>
        <v>High Discount</v>
      </c>
      <c r="Q4661" s="9">
        <f>(Table2[Unit_Price]*Table2[Quantity])*(Table2[Discount]/100)</f>
        <v>7259.2000000000007</v>
      </c>
      <c r="R4661" s="10">
        <v>29036.799999999999</v>
      </c>
      <c r="S4661" s="10">
        <v>6983.13</v>
      </c>
      <c r="T4661" s="4">
        <f>Table2[Profit]/Table2[Sales]</f>
        <v>0.24049240963191537</v>
      </c>
      <c r="U4661" t="s">
        <v>33</v>
      </c>
    </row>
    <row r="4662" spans="1:21" x14ac:dyDescent="0.35">
      <c r="A4662">
        <v>14971</v>
      </c>
      <c r="B4662" s="1">
        <v>45342</v>
      </c>
      <c r="C4662" s="2">
        <f>YEAR(Table2[Order Date])</f>
        <v>2024</v>
      </c>
      <c r="D4662" s="2" t="str">
        <f>TEXT(Table2[Order Date],"mmm")</f>
        <v>Feb</v>
      </c>
      <c r="E4662" t="s">
        <v>8734</v>
      </c>
      <c r="F4662" t="s">
        <v>15</v>
      </c>
      <c r="G4662" t="s">
        <v>147</v>
      </c>
      <c r="H4662" t="str">
        <f>VLOOKUP(Table2[[#This Row],[City]], Table46[], 2, FALSE)</f>
        <v>Kerala</v>
      </c>
      <c r="I4662" t="s">
        <v>24</v>
      </c>
      <c r="J4662" t="s">
        <v>25</v>
      </c>
      <c r="K4662" t="s">
        <v>8442</v>
      </c>
      <c r="L4662" s="2">
        <v>3</v>
      </c>
      <c r="M4662" s="11">
        <v>11415</v>
      </c>
      <c r="N4662" s="6">
        <v>10</v>
      </c>
      <c r="O4662" s="4">
        <f>Table2[[#This Row],[Discount]]/100</f>
        <v>0.1</v>
      </c>
      <c r="P4662" s="4" t="str">
        <f>IF(Table2[[#This Row],[Discount%]]=0,"No Discount",
IF(Table2[[#This Row],[Discount%]]&lt;=0.1,"Medium Discount",
IF(Table2[[#This Row],[Discount%]]&lt;=0.2,"High Discount")))</f>
        <v>Medium Discount</v>
      </c>
      <c r="Q4662" s="9">
        <f>(Table2[Unit_Price]*Table2[Quantity])*(Table2[Discount]/100)</f>
        <v>3424.5</v>
      </c>
      <c r="R4662" s="10">
        <v>30820.5</v>
      </c>
      <c r="S4662" s="10">
        <v>3916.08</v>
      </c>
      <c r="T4662" s="4">
        <f>Table2[Profit]/Table2[Sales]</f>
        <v>0.12706088480070082</v>
      </c>
      <c r="U4662" t="s">
        <v>72</v>
      </c>
    </row>
    <row r="4663" spans="1:21" x14ac:dyDescent="0.35">
      <c r="A4663">
        <v>14972</v>
      </c>
      <c r="B4663" s="1">
        <v>45464</v>
      </c>
      <c r="C4663" s="2">
        <f>YEAR(Table2[Order Date])</f>
        <v>2024</v>
      </c>
      <c r="D4663" s="2" t="str">
        <f>TEXT(Table2[Order Date],"mmm")</f>
        <v>Jun</v>
      </c>
      <c r="E4663" t="s">
        <v>8735</v>
      </c>
      <c r="F4663" t="s">
        <v>40</v>
      </c>
      <c r="G4663" t="s">
        <v>103</v>
      </c>
      <c r="H4663" t="str">
        <f>VLOOKUP(Table2[[#This Row],[City]], Table46[], 2, FALSE)</f>
        <v>Gujarat</v>
      </c>
      <c r="I4663" t="s">
        <v>30</v>
      </c>
      <c r="J4663" t="s">
        <v>322</v>
      </c>
      <c r="K4663" t="s">
        <v>8736</v>
      </c>
      <c r="L4663" s="2">
        <v>4</v>
      </c>
      <c r="M4663" s="11">
        <v>6060</v>
      </c>
      <c r="N4663" s="6">
        <v>15</v>
      </c>
      <c r="O4663" s="4">
        <f>Table2[[#This Row],[Discount]]/100</f>
        <v>0.15</v>
      </c>
      <c r="P4663" s="4" t="str">
        <f>IF(Table2[[#This Row],[Discount%]]=0,"No Discount",
IF(Table2[[#This Row],[Discount%]]&lt;=0.1,"Medium Discount",
IF(Table2[[#This Row],[Discount%]]&lt;=0.2,"High Discount")))</f>
        <v>High Discount</v>
      </c>
      <c r="Q4663" s="9">
        <f>(Table2[Unit_Price]*Table2[Quantity])*(Table2[Discount]/100)</f>
        <v>3636</v>
      </c>
      <c r="R4663" s="10">
        <v>20604</v>
      </c>
      <c r="S4663" s="10">
        <v>2815.48</v>
      </c>
      <c r="T4663" s="4">
        <f>Table2[Profit]/Table2[Sales]</f>
        <v>0.13664725296059019</v>
      </c>
      <c r="U4663" t="s">
        <v>33</v>
      </c>
    </row>
    <row r="4664" spans="1:21" x14ac:dyDescent="0.35">
      <c r="A4664">
        <v>14973</v>
      </c>
      <c r="B4664" s="1">
        <v>45300</v>
      </c>
      <c r="C4664" s="2">
        <f>YEAR(Table2[Order Date])</f>
        <v>2024</v>
      </c>
      <c r="D4664" s="2" t="str">
        <f>TEXT(Table2[Order Date],"mmm")</f>
        <v>Jan</v>
      </c>
      <c r="E4664" t="s">
        <v>8737</v>
      </c>
      <c r="F4664" t="s">
        <v>40</v>
      </c>
      <c r="G4664" t="s">
        <v>62</v>
      </c>
      <c r="H4664" t="str">
        <f>VLOOKUP(Table2[[#This Row],[City]], Table46[], 2, FALSE)</f>
        <v>Goa</v>
      </c>
      <c r="I4664" t="s">
        <v>129</v>
      </c>
      <c r="J4664" t="s">
        <v>168</v>
      </c>
      <c r="K4664" t="s">
        <v>8738</v>
      </c>
      <c r="L4664" s="2">
        <v>5</v>
      </c>
      <c r="M4664" s="11">
        <v>44703</v>
      </c>
      <c r="N4664" s="6">
        <v>0</v>
      </c>
      <c r="O4664" s="4">
        <f>Table2[[#This Row],[Discount]]/100</f>
        <v>0</v>
      </c>
      <c r="P4664" s="4" t="str">
        <f>IF(Table2[[#This Row],[Discount%]]=0,"No Discount",
IF(Table2[[#This Row],[Discount%]]&lt;=0.1,"Medium Discount",
IF(Table2[[#This Row],[Discount%]]&lt;=0.2,"High Discount")))</f>
        <v>No Discount</v>
      </c>
      <c r="Q4664" s="9">
        <f>(Table2[Unit_Price]*Table2[Quantity])*(Table2[Discount]/100)</f>
        <v>0</v>
      </c>
      <c r="R4664" s="10">
        <v>223515</v>
      </c>
      <c r="S4664" s="10">
        <v>23585.98</v>
      </c>
      <c r="T4664" s="4">
        <f>Table2[Profit]/Table2[Sales]</f>
        <v>0.10552302977428808</v>
      </c>
      <c r="U4664" t="s">
        <v>33</v>
      </c>
    </row>
    <row r="4665" spans="1:21" x14ac:dyDescent="0.35">
      <c r="A4665">
        <v>14974</v>
      </c>
      <c r="B4665" s="1">
        <v>45785</v>
      </c>
      <c r="C4665" s="2">
        <f>YEAR(Table2[Order Date])</f>
        <v>2025</v>
      </c>
      <c r="D4665" s="2" t="str">
        <f>TEXT(Table2[Order Date],"mmm")</f>
        <v>May</v>
      </c>
      <c r="E4665" t="s">
        <v>8739</v>
      </c>
      <c r="F4665" t="s">
        <v>15</v>
      </c>
      <c r="G4665" t="s">
        <v>174</v>
      </c>
      <c r="H4665" t="str">
        <f>VLOOKUP(Table2[[#This Row],[City]], Table46[], 2, FALSE)</f>
        <v>Tamil Nadu</v>
      </c>
      <c r="I4665" t="s">
        <v>69</v>
      </c>
      <c r="J4665" t="s">
        <v>123</v>
      </c>
      <c r="K4665" t="s">
        <v>8740</v>
      </c>
      <c r="L4665" s="2">
        <v>2</v>
      </c>
      <c r="M4665" s="11">
        <v>71511</v>
      </c>
      <c r="N4665" s="6">
        <v>10</v>
      </c>
      <c r="O4665" s="4">
        <f>Table2[[#This Row],[Discount]]/100</f>
        <v>0.1</v>
      </c>
      <c r="P4665" s="4" t="str">
        <f>IF(Table2[[#This Row],[Discount%]]=0,"No Discount",
IF(Table2[[#This Row],[Discount%]]&lt;=0.1,"Medium Discount",
IF(Table2[[#This Row],[Discount%]]&lt;=0.2,"High Discount")))</f>
        <v>Medium Discount</v>
      </c>
      <c r="Q4665" s="9">
        <f>(Table2[Unit_Price]*Table2[Quantity])*(Table2[Discount]/100)</f>
        <v>14302.2</v>
      </c>
      <c r="R4665" s="10">
        <v>128719.8</v>
      </c>
      <c r="S4665" s="10">
        <v>22906.720000000001</v>
      </c>
      <c r="T4665" s="4">
        <f>Table2[Profit]/Table2[Sales]</f>
        <v>0.17795801422935711</v>
      </c>
      <c r="U4665" t="s">
        <v>20</v>
      </c>
    </row>
    <row r="4666" spans="1:21" x14ac:dyDescent="0.35">
      <c r="A4666">
        <v>14975</v>
      </c>
      <c r="B4666" s="1">
        <v>45589</v>
      </c>
      <c r="C4666" s="2">
        <f>YEAR(Table2[Order Date])</f>
        <v>2024</v>
      </c>
      <c r="D4666" s="2" t="str">
        <f>TEXT(Table2[Order Date],"mmm")</f>
        <v>Oct</v>
      </c>
      <c r="E4666" t="s">
        <v>8741</v>
      </c>
      <c r="F4666" t="s">
        <v>28</v>
      </c>
      <c r="G4666" t="s">
        <v>29</v>
      </c>
      <c r="H4666" t="str">
        <f>VLOOKUP(Table2[[#This Row],[City]], Table46[], 2, FALSE)</f>
        <v>Bihar</v>
      </c>
      <c r="I4666" t="s">
        <v>96</v>
      </c>
      <c r="J4666" t="s">
        <v>214</v>
      </c>
      <c r="K4666" t="s">
        <v>8742</v>
      </c>
      <c r="L4666" s="2">
        <v>4</v>
      </c>
      <c r="M4666" s="11">
        <v>28963</v>
      </c>
      <c r="N4666" s="6">
        <v>5</v>
      </c>
      <c r="O4666" s="4">
        <f>Table2[[#This Row],[Discount]]/100</f>
        <v>0.05</v>
      </c>
      <c r="P4666" s="4" t="str">
        <f>IF(Table2[[#This Row],[Discount%]]=0,"No Discount",
IF(Table2[[#This Row],[Discount%]]&lt;=0.1,"Medium Discount",
IF(Table2[[#This Row],[Discount%]]&lt;=0.2,"High Discount")))</f>
        <v>Medium Discount</v>
      </c>
      <c r="Q4666" s="9">
        <f>(Table2[Unit_Price]*Table2[Quantity])*(Table2[Discount]/100)</f>
        <v>5792.6</v>
      </c>
      <c r="R4666" s="10">
        <v>110059.4</v>
      </c>
      <c r="S4666" s="10">
        <v>11416.65</v>
      </c>
      <c r="T4666" s="4">
        <f>Table2[Profit]/Table2[Sales]</f>
        <v>0.10373171214816726</v>
      </c>
      <c r="U4666" t="s">
        <v>72</v>
      </c>
    </row>
    <row r="4667" spans="1:21" x14ac:dyDescent="0.35">
      <c r="A4667">
        <v>14976</v>
      </c>
      <c r="B4667" s="1">
        <v>45669</v>
      </c>
      <c r="C4667" s="2">
        <f>YEAR(Table2[Order Date])</f>
        <v>2025</v>
      </c>
      <c r="D4667" s="2" t="str">
        <f>TEXT(Table2[Order Date],"mmm")</f>
        <v>Jan</v>
      </c>
      <c r="E4667" t="s">
        <v>8743</v>
      </c>
      <c r="F4667" t="s">
        <v>22</v>
      </c>
      <c r="G4667" t="s">
        <v>23</v>
      </c>
      <c r="H4667" t="str">
        <f>VLOOKUP(Table2[[#This Row],[City]], Table46[], 2, FALSE)</f>
        <v>Delhi</v>
      </c>
      <c r="I4667" t="s">
        <v>86</v>
      </c>
      <c r="J4667" t="s">
        <v>171</v>
      </c>
      <c r="K4667" t="s">
        <v>8744</v>
      </c>
      <c r="L4667" s="2">
        <v>3</v>
      </c>
      <c r="M4667" s="11">
        <v>8636</v>
      </c>
      <c r="N4667" s="6">
        <v>0</v>
      </c>
      <c r="O4667" s="4">
        <f>Table2[[#This Row],[Discount]]/100</f>
        <v>0</v>
      </c>
      <c r="P4667" s="4" t="str">
        <f>IF(Table2[[#This Row],[Discount%]]=0,"No Discount",
IF(Table2[[#This Row],[Discount%]]&lt;=0.1,"Medium Discount",
IF(Table2[[#This Row],[Discount%]]&lt;=0.2,"High Discount")))</f>
        <v>No Discount</v>
      </c>
      <c r="Q4667" s="9">
        <f>(Table2[Unit_Price]*Table2[Quantity])*(Table2[Discount]/100)</f>
        <v>0</v>
      </c>
      <c r="R4667" s="10">
        <v>25908</v>
      </c>
      <c r="S4667" s="10">
        <v>4060.42</v>
      </c>
      <c r="T4667" s="4">
        <f>Table2[Profit]/Table2[Sales]</f>
        <v>0.15672456384128455</v>
      </c>
      <c r="U4667" t="s">
        <v>72</v>
      </c>
    </row>
    <row r="4668" spans="1:21" x14ac:dyDescent="0.35">
      <c r="A4668">
        <v>14977</v>
      </c>
      <c r="B4668" s="1">
        <v>45503</v>
      </c>
      <c r="C4668" s="2">
        <f>YEAR(Table2[Order Date])</f>
        <v>2024</v>
      </c>
      <c r="D4668" s="2" t="str">
        <f>TEXT(Table2[Order Date],"mmm")</f>
        <v>Jul</v>
      </c>
      <c r="E4668" t="s">
        <v>8745</v>
      </c>
      <c r="F4668" t="s">
        <v>15</v>
      </c>
      <c r="G4668" t="s">
        <v>68</v>
      </c>
      <c r="H4668" t="str">
        <f>VLOOKUP(Table2[[#This Row],[City]], Table46[], 2, FALSE)</f>
        <v>Telangana</v>
      </c>
      <c r="I4668" t="s">
        <v>69</v>
      </c>
      <c r="J4668" t="s">
        <v>70</v>
      </c>
      <c r="K4668" t="s">
        <v>3376</v>
      </c>
      <c r="L4668" s="2">
        <v>4</v>
      </c>
      <c r="M4668" s="11">
        <v>10491</v>
      </c>
      <c r="N4668" s="6">
        <v>5</v>
      </c>
      <c r="O4668" s="4">
        <f>Table2[[#This Row],[Discount]]/100</f>
        <v>0.05</v>
      </c>
      <c r="P4668" s="4" t="str">
        <f>IF(Table2[[#This Row],[Discount%]]=0,"No Discount",
IF(Table2[[#This Row],[Discount%]]&lt;=0.1,"Medium Discount",
IF(Table2[[#This Row],[Discount%]]&lt;=0.2,"High Discount")))</f>
        <v>Medium Discount</v>
      </c>
      <c r="Q4668" s="9">
        <f>(Table2[Unit_Price]*Table2[Quantity])*(Table2[Discount]/100)</f>
        <v>2098.2000000000003</v>
      </c>
      <c r="R4668" s="10">
        <v>39865.800000000003</v>
      </c>
      <c r="S4668" s="10">
        <v>4993.71</v>
      </c>
      <c r="T4668" s="4">
        <f>Table2[Profit]/Table2[Sales]</f>
        <v>0.12526300738979274</v>
      </c>
      <c r="U4668" t="s">
        <v>20</v>
      </c>
    </row>
    <row r="4669" spans="1:21" x14ac:dyDescent="0.35">
      <c r="A4669">
        <v>14978</v>
      </c>
      <c r="B4669" s="1">
        <v>45658</v>
      </c>
      <c r="C4669" s="2">
        <f>YEAR(Table2[Order Date])</f>
        <v>2025</v>
      </c>
      <c r="D4669" s="2" t="str">
        <f>TEXT(Table2[Order Date],"mmm")</f>
        <v>Jan</v>
      </c>
      <c r="E4669" t="s">
        <v>8746</v>
      </c>
      <c r="F4669" t="s">
        <v>15</v>
      </c>
      <c r="G4669" t="s">
        <v>93</v>
      </c>
      <c r="H4669" t="str">
        <f>VLOOKUP(Table2[[#This Row],[City]], Table46[], 2, FALSE)</f>
        <v>Tamil Nadu</v>
      </c>
      <c r="I4669" t="s">
        <v>30</v>
      </c>
      <c r="J4669" t="s">
        <v>227</v>
      </c>
      <c r="K4669" t="s">
        <v>8747</v>
      </c>
      <c r="L4669" s="2">
        <v>2</v>
      </c>
      <c r="M4669" s="11">
        <v>31267</v>
      </c>
      <c r="N4669" s="6">
        <v>20</v>
      </c>
      <c r="O4669" s="4">
        <f>Table2[[#This Row],[Discount]]/100</f>
        <v>0.2</v>
      </c>
      <c r="P4669" s="4" t="str">
        <f>IF(Table2[[#This Row],[Discount%]]=0,"No Discount",
IF(Table2[[#This Row],[Discount%]]&lt;=0.1,"Medium Discount",
IF(Table2[[#This Row],[Discount%]]&lt;=0.2,"High Discount")))</f>
        <v>High Discount</v>
      </c>
      <c r="Q4669" s="9">
        <f>(Table2[Unit_Price]*Table2[Quantity])*(Table2[Discount]/100)</f>
        <v>12506.800000000001</v>
      </c>
      <c r="R4669" s="10">
        <v>50027.199999999997</v>
      </c>
      <c r="S4669" s="10">
        <v>9670.07</v>
      </c>
      <c r="T4669" s="4">
        <f>Table2[Profit]/Table2[Sales]</f>
        <v>0.19329624684171812</v>
      </c>
      <c r="U4669" t="s">
        <v>83</v>
      </c>
    </row>
    <row r="4670" spans="1:21" x14ac:dyDescent="0.35">
      <c r="A4670">
        <v>14979</v>
      </c>
      <c r="B4670" s="1">
        <v>45686</v>
      </c>
      <c r="C4670" s="2">
        <f>YEAR(Table2[Order Date])</f>
        <v>2025</v>
      </c>
      <c r="D4670" s="2" t="str">
        <f>TEXT(Table2[Order Date],"mmm")</f>
        <v>Jan</v>
      </c>
      <c r="E4670" t="s">
        <v>8748</v>
      </c>
      <c r="F4670" t="s">
        <v>22</v>
      </c>
      <c r="G4670" t="s">
        <v>74</v>
      </c>
      <c r="H4670" t="str">
        <f>VLOOKUP(Table2[[#This Row],[City]], Table46[], 2, FALSE)</f>
        <v>Chandigarh</v>
      </c>
      <c r="I4670" t="s">
        <v>46</v>
      </c>
      <c r="J4670" t="s">
        <v>209</v>
      </c>
      <c r="K4670" t="s">
        <v>7972</v>
      </c>
      <c r="L4670" s="2">
        <v>5</v>
      </c>
      <c r="M4670" s="11">
        <v>53971</v>
      </c>
      <c r="N4670" s="6">
        <v>15</v>
      </c>
      <c r="O4670" s="4">
        <f>Table2[[#This Row],[Discount]]/100</f>
        <v>0.15</v>
      </c>
      <c r="P4670" s="4" t="str">
        <f>IF(Table2[[#This Row],[Discount%]]=0,"No Discount",
IF(Table2[[#This Row],[Discount%]]&lt;=0.1,"Medium Discount",
IF(Table2[[#This Row],[Discount%]]&lt;=0.2,"High Discount")))</f>
        <v>High Discount</v>
      </c>
      <c r="Q4670" s="9">
        <f>(Table2[Unit_Price]*Table2[Quantity])*(Table2[Discount]/100)</f>
        <v>40478.25</v>
      </c>
      <c r="R4670" s="10">
        <v>229376.75</v>
      </c>
      <c r="S4670" s="10">
        <v>47469.279999999999</v>
      </c>
      <c r="T4670" s="4">
        <f>Table2[Profit]/Table2[Sales]</f>
        <v>0.20694896060738502</v>
      </c>
      <c r="U4670" t="s">
        <v>20</v>
      </c>
    </row>
    <row r="4671" spans="1:21" x14ac:dyDescent="0.35">
      <c r="A4671">
        <v>14980</v>
      </c>
      <c r="B4671" s="1">
        <v>45542</v>
      </c>
      <c r="C4671" s="2">
        <f>YEAR(Table2[Order Date])</f>
        <v>2024</v>
      </c>
      <c r="D4671" s="2" t="str">
        <f>TEXT(Table2[Order Date],"mmm")</f>
        <v>Sep</v>
      </c>
      <c r="E4671" t="s">
        <v>8749</v>
      </c>
      <c r="F4671" t="s">
        <v>28</v>
      </c>
      <c r="G4671" t="s">
        <v>35</v>
      </c>
      <c r="H4671" t="str">
        <f>VLOOKUP(Table2[[#This Row],[City]], Table46[], 2, FALSE)</f>
        <v>West Bengal</v>
      </c>
      <c r="I4671" t="s">
        <v>17</v>
      </c>
      <c r="J4671" t="s">
        <v>18</v>
      </c>
      <c r="K4671" t="s">
        <v>7940</v>
      </c>
      <c r="L4671" s="2">
        <v>4</v>
      </c>
      <c r="M4671" s="11">
        <v>60687</v>
      </c>
      <c r="N4671" s="6">
        <v>0</v>
      </c>
      <c r="O4671" s="4">
        <f>Table2[[#This Row],[Discount]]/100</f>
        <v>0</v>
      </c>
      <c r="P4671" s="4" t="str">
        <f>IF(Table2[[#This Row],[Discount%]]=0,"No Discount",
IF(Table2[[#This Row],[Discount%]]&lt;=0.1,"Medium Discount",
IF(Table2[[#This Row],[Discount%]]&lt;=0.2,"High Discount")))</f>
        <v>No Discount</v>
      </c>
      <c r="Q4671" s="9">
        <f>(Table2[Unit_Price]*Table2[Quantity])*(Table2[Discount]/100)</f>
        <v>0</v>
      </c>
      <c r="R4671" s="10">
        <v>242748</v>
      </c>
      <c r="S4671" s="10">
        <v>28821.8</v>
      </c>
      <c r="T4671" s="4">
        <f>Table2[Profit]/Table2[Sales]</f>
        <v>0.11873135926969532</v>
      </c>
      <c r="U4671" t="s">
        <v>20</v>
      </c>
    </row>
    <row r="4672" spans="1:21" x14ac:dyDescent="0.35">
      <c r="A4672">
        <v>14981</v>
      </c>
      <c r="B4672" s="1">
        <v>45513</v>
      </c>
      <c r="C4672" s="2">
        <f>YEAR(Table2[Order Date])</f>
        <v>2024</v>
      </c>
      <c r="D4672" s="2" t="str">
        <f>TEXT(Table2[Order Date],"mmm")</f>
        <v>Aug</v>
      </c>
      <c r="E4672" t="s">
        <v>8750</v>
      </c>
      <c r="F4672" t="s">
        <v>28</v>
      </c>
      <c r="G4672" t="s">
        <v>144</v>
      </c>
      <c r="H4672" t="str">
        <f>VLOOKUP(Table2[[#This Row],[City]], Table46[], 2, FALSE)</f>
        <v>Assam</v>
      </c>
      <c r="I4672" t="s">
        <v>129</v>
      </c>
      <c r="J4672" t="s">
        <v>164</v>
      </c>
      <c r="K4672" t="s">
        <v>8751</v>
      </c>
      <c r="L4672" s="2">
        <v>1</v>
      </c>
      <c r="M4672" s="11">
        <v>36798</v>
      </c>
      <c r="N4672" s="6">
        <v>5</v>
      </c>
      <c r="O4672" s="4">
        <f>Table2[[#This Row],[Discount]]/100</f>
        <v>0.05</v>
      </c>
      <c r="P4672" s="4" t="str">
        <f>IF(Table2[[#This Row],[Discount%]]=0,"No Discount",
IF(Table2[[#This Row],[Discount%]]&lt;=0.1,"Medium Discount",
IF(Table2[[#This Row],[Discount%]]&lt;=0.2,"High Discount")))</f>
        <v>Medium Discount</v>
      </c>
      <c r="Q4672" s="9">
        <f>(Table2[Unit_Price]*Table2[Quantity])*(Table2[Discount]/100)</f>
        <v>1839.9</v>
      </c>
      <c r="R4672" s="10">
        <v>34958.1</v>
      </c>
      <c r="S4672" s="10">
        <v>5736.12</v>
      </c>
      <c r="T4672" s="4">
        <f>Table2[Profit]/Table2[Sales]</f>
        <v>0.16408557673328927</v>
      </c>
      <c r="U4672" t="s">
        <v>20</v>
      </c>
    </row>
    <row r="4673" spans="1:21" x14ac:dyDescent="0.35">
      <c r="A4673">
        <v>14982</v>
      </c>
      <c r="B4673" s="1">
        <v>45374</v>
      </c>
      <c r="C4673" s="2">
        <f>YEAR(Table2[Order Date])</f>
        <v>2024</v>
      </c>
      <c r="D4673" s="2" t="str">
        <f>TEXT(Table2[Order Date],"mmm")</f>
        <v>Mar</v>
      </c>
      <c r="E4673" t="s">
        <v>8752</v>
      </c>
      <c r="F4673" t="s">
        <v>22</v>
      </c>
      <c r="G4673" t="s">
        <v>167</v>
      </c>
      <c r="H4673" t="str">
        <f>VLOOKUP(Table2[[#This Row],[City]], Table46[], 2, FALSE)</f>
        <v>Punjab</v>
      </c>
      <c r="I4673" t="s">
        <v>24</v>
      </c>
      <c r="J4673" t="s">
        <v>107</v>
      </c>
      <c r="K4673" t="s">
        <v>8619</v>
      </c>
      <c r="L4673" s="2">
        <v>2</v>
      </c>
      <c r="M4673" s="11">
        <v>79696</v>
      </c>
      <c r="N4673" s="6">
        <v>20</v>
      </c>
      <c r="O4673" s="4">
        <f>Table2[[#This Row],[Discount]]/100</f>
        <v>0.2</v>
      </c>
      <c r="P4673" s="4" t="str">
        <f>IF(Table2[[#This Row],[Discount%]]=0,"No Discount",
IF(Table2[[#This Row],[Discount%]]&lt;=0.1,"Medium Discount",
IF(Table2[[#This Row],[Discount%]]&lt;=0.2,"High Discount")))</f>
        <v>High Discount</v>
      </c>
      <c r="Q4673" s="9">
        <f>(Table2[Unit_Price]*Table2[Quantity])*(Table2[Discount]/100)</f>
        <v>31878.400000000001</v>
      </c>
      <c r="R4673" s="10">
        <v>127513.60000000001</v>
      </c>
      <c r="S4673" s="10">
        <v>15071.89</v>
      </c>
      <c r="T4673" s="4">
        <f>Table2[Profit]/Table2[Sales]</f>
        <v>0.11819829414274241</v>
      </c>
      <c r="U4673" t="s">
        <v>83</v>
      </c>
    </row>
    <row r="4674" spans="1:21" x14ac:dyDescent="0.35">
      <c r="A4674">
        <v>14983</v>
      </c>
      <c r="B4674" s="1">
        <v>45359</v>
      </c>
      <c r="C4674" s="2">
        <f>YEAR(Table2[Order Date])</f>
        <v>2024</v>
      </c>
      <c r="D4674" s="2" t="str">
        <f>TEXT(Table2[Order Date],"mmm")</f>
        <v>Mar</v>
      </c>
      <c r="E4674" t="s">
        <v>8753</v>
      </c>
      <c r="F4674" t="s">
        <v>28</v>
      </c>
      <c r="G4674" t="s">
        <v>29</v>
      </c>
      <c r="H4674" t="str">
        <f>VLOOKUP(Table2[[#This Row],[City]], Table46[], 2, FALSE)</f>
        <v>Bihar</v>
      </c>
      <c r="I4674" t="s">
        <v>30</v>
      </c>
      <c r="J4674" t="s">
        <v>227</v>
      </c>
      <c r="K4674" t="s">
        <v>8754</v>
      </c>
      <c r="L4674" s="2">
        <v>3</v>
      </c>
      <c r="M4674" s="11">
        <v>38411</v>
      </c>
      <c r="N4674" s="6">
        <v>5</v>
      </c>
      <c r="O4674" s="4">
        <f>Table2[[#This Row],[Discount]]/100</f>
        <v>0.05</v>
      </c>
      <c r="P4674" s="4" t="str">
        <f>IF(Table2[[#This Row],[Discount%]]=0,"No Discount",
IF(Table2[[#This Row],[Discount%]]&lt;=0.1,"Medium Discount",
IF(Table2[[#This Row],[Discount%]]&lt;=0.2,"High Discount")))</f>
        <v>Medium Discount</v>
      </c>
      <c r="Q4674" s="9">
        <f>(Table2[Unit_Price]*Table2[Quantity])*(Table2[Discount]/100)</f>
        <v>5761.6500000000005</v>
      </c>
      <c r="R4674" s="10">
        <v>109471.35</v>
      </c>
      <c r="S4674" s="10">
        <v>26491.54</v>
      </c>
      <c r="T4674" s="4">
        <f>Table2[Profit]/Table2[Sales]</f>
        <v>0.24199518869548972</v>
      </c>
      <c r="U4674" t="s">
        <v>33</v>
      </c>
    </row>
    <row r="4675" spans="1:21" x14ac:dyDescent="0.35">
      <c r="A4675">
        <v>14984</v>
      </c>
      <c r="B4675" s="1">
        <v>45695</v>
      </c>
      <c r="C4675" s="2">
        <f>YEAR(Table2[Order Date])</f>
        <v>2025</v>
      </c>
      <c r="D4675" s="2" t="str">
        <f>TEXT(Table2[Order Date],"mmm")</f>
        <v>Feb</v>
      </c>
      <c r="E4675" t="s">
        <v>8755</v>
      </c>
      <c r="F4675" t="s">
        <v>15</v>
      </c>
      <c r="G4675" t="s">
        <v>68</v>
      </c>
      <c r="H4675" t="str">
        <f>VLOOKUP(Table2[[#This Row],[City]], Table46[], 2, FALSE)</f>
        <v>Telangana</v>
      </c>
      <c r="I4675" t="s">
        <v>69</v>
      </c>
      <c r="J4675" t="s">
        <v>115</v>
      </c>
      <c r="K4675" t="s">
        <v>8756</v>
      </c>
      <c r="L4675" s="2">
        <v>5</v>
      </c>
      <c r="M4675" s="11">
        <v>40448</v>
      </c>
      <c r="N4675" s="6">
        <v>5</v>
      </c>
      <c r="O4675" s="4">
        <f>Table2[[#This Row],[Discount]]/100</f>
        <v>0.05</v>
      </c>
      <c r="P4675" s="4" t="str">
        <f>IF(Table2[[#This Row],[Discount%]]=0,"No Discount",
IF(Table2[[#This Row],[Discount%]]&lt;=0.1,"Medium Discount",
IF(Table2[[#This Row],[Discount%]]&lt;=0.2,"High Discount")))</f>
        <v>Medium Discount</v>
      </c>
      <c r="Q4675" s="9">
        <f>(Table2[Unit_Price]*Table2[Quantity])*(Table2[Discount]/100)</f>
        <v>10112</v>
      </c>
      <c r="R4675" s="10">
        <v>192128</v>
      </c>
      <c r="S4675" s="10">
        <v>25187.64</v>
      </c>
      <c r="T4675" s="4">
        <f>Table2[Profit]/Table2[Sales]</f>
        <v>0.13109822618254496</v>
      </c>
      <c r="U4675" t="s">
        <v>38</v>
      </c>
    </row>
    <row r="4676" spans="1:21" x14ac:dyDescent="0.35">
      <c r="A4676">
        <v>14985</v>
      </c>
      <c r="B4676" s="1">
        <v>45930</v>
      </c>
      <c r="C4676" s="2">
        <f>YEAR(Table2[Order Date])</f>
        <v>2025</v>
      </c>
      <c r="D4676" s="2" t="str">
        <f>TEXT(Table2[Order Date],"mmm")</f>
        <v>Sep</v>
      </c>
      <c r="E4676" t="s">
        <v>8757</v>
      </c>
      <c r="F4676" t="s">
        <v>15</v>
      </c>
      <c r="G4676" t="s">
        <v>93</v>
      </c>
      <c r="H4676" t="str">
        <f>VLOOKUP(Table2[[#This Row],[City]], Table46[], 2, FALSE)</f>
        <v>Tamil Nadu</v>
      </c>
      <c r="I4676" t="s">
        <v>24</v>
      </c>
      <c r="J4676" t="s">
        <v>133</v>
      </c>
      <c r="K4676" t="s">
        <v>134</v>
      </c>
      <c r="L4676" s="2">
        <v>4</v>
      </c>
      <c r="M4676" s="11">
        <v>15227</v>
      </c>
      <c r="N4676" s="6">
        <v>0</v>
      </c>
      <c r="O4676" s="4">
        <f>Table2[[#This Row],[Discount]]/100</f>
        <v>0</v>
      </c>
      <c r="P4676" s="4" t="str">
        <f>IF(Table2[[#This Row],[Discount%]]=0,"No Discount",
IF(Table2[[#This Row],[Discount%]]&lt;=0.1,"Medium Discount",
IF(Table2[[#This Row],[Discount%]]&lt;=0.2,"High Discount")))</f>
        <v>No Discount</v>
      </c>
      <c r="Q4676" s="9">
        <f>(Table2[Unit_Price]*Table2[Quantity])*(Table2[Discount]/100)</f>
        <v>0</v>
      </c>
      <c r="R4676" s="10">
        <v>60908</v>
      </c>
      <c r="S4676" s="10">
        <v>8627.02</v>
      </c>
      <c r="T4676" s="4">
        <f>Table2[Profit]/Table2[Sales]</f>
        <v>0.14164017863006503</v>
      </c>
      <c r="U4676" t="s">
        <v>20</v>
      </c>
    </row>
    <row r="4677" spans="1:21" x14ac:dyDescent="0.35">
      <c r="A4677">
        <v>14986</v>
      </c>
      <c r="B4677" s="1">
        <v>45214</v>
      </c>
      <c r="C4677" s="2">
        <f>YEAR(Table2[Order Date])</f>
        <v>2023</v>
      </c>
      <c r="D4677" s="2" t="str">
        <f>TEXT(Table2[Order Date],"mmm")</f>
        <v>Oct</v>
      </c>
      <c r="E4677" t="s">
        <v>8758</v>
      </c>
      <c r="F4677" t="s">
        <v>28</v>
      </c>
      <c r="G4677" t="s">
        <v>144</v>
      </c>
      <c r="H4677" t="str">
        <f>VLOOKUP(Table2[[#This Row],[City]], Table46[], 2, FALSE)</f>
        <v>Assam</v>
      </c>
      <c r="I4677" t="s">
        <v>75</v>
      </c>
      <c r="J4677" t="s">
        <v>76</v>
      </c>
      <c r="K4677" t="s">
        <v>5373</v>
      </c>
      <c r="L4677" s="2">
        <v>2</v>
      </c>
      <c r="M4677" s="11">
        <v>1986</v>
      </c>
      <c r="N4677" s="6">
        <v>15</v>
      </c>
      <c r="O4677" s="4">
        <f>Table2[[#This Row],[Discount]]/100</f>
        <v>0.15</v>
      </c>
      <c r="P4677" s="4" t="str">
        <f>IF(Table2[[#This Row],[Discount%]]=0,"No Discount",
IF(Table2[[#This Row],[Discount%]]&lt;=0.1,"Medium Discount",
IF(Table2[[#This Row],[Discount%]]&lt;=0.2,"High Discount")))</f>
        <v>High Discount</v>
      </c>
      <c r="Q4677" s="9">
        <f>(Table2[Unit_Price]*Table2[Quantity])*(Table2[Discount]/100)</f>
        <v>595.79999999999995</v>
      </c>
      <c r="R4677" s="10">
        <v>3376.2</v>
      </c>
      <c r="S4677" s="10">
        <v>635.51</v>
      </c>
      <c r="T4677" s="4">
        <f>Table2[Profit]/Table2[Sales]</f>
        <v>0.18823233220780761</v>
      </c>
      <c r="U4677" t="s">
        <v>83</v>
      </c>
    </row>
    <row r="4678" spans="1:21" x14ac:dyDescent="0.35">
      <c r="A4678">
        <v>14987</v>
      </c>
      <c r="B4678" s="1">
        <v>45849</v>
      </c>
      <c r="C4678" s="2">
        <f>YEAR(Table2[Order Date])</f>
        <v>2025</v>
      </c>
      <c r="D4678" s="2" t="str">
        <f>TEXT(Table2[Order Date],"mmm")</f>
        <v>Jul</v>
      </c>
      <c r="E4678" t="s">
        <v>8759</v>
      </c>
      <c r="F4678" t="s">
        <v>40</v>
      </c>
      <c r="G4678" t="s">
        <v>50</v>
      </c>
      <c r="H4678" t="str">
        <f>VLOOKUP(Table2[[#This Row],[City]], Table46[], 2, FALSE)</f>
        <v>Maharashtra</v>
      </c>
      <c r="I4678" t="s">
        <v>30</v>
      </c>
      <c r="J4678" t="s">
        <v>227</v>
      </c>
      <c r="K4678" t="s">
        <v>8760</v>
      </c>
      <c r="L4678" s="2">
        <v>4</v>
      </c>
      <c r="M4678" s="11">
        <v>45208</v>
      </c>
      <c r="N4678" s="6">
        <v>15</v>
      </c>
      <c r="O4678" s="4">
        <f>Table2[[#This Row],[Discount]]/100</f>
        <v>0.15</v>
      </c>
      <c r="P4678" s="4" t="str">
        <f>IF(Table2[[#This Row],[Discount%]]=0,"No Discount",
IF(Table2[[#This Row],[Discount%]]&lt;=0.1,"Medium Discount",
IF(Table2[[#This Row],[Discount%]]&lt;=0.2,"High Discount")))</f>
        <v>High Discount</v>
      </c>
      <c r="Q4678" s="9">
        <f>(Table2[Unit_Price]*Table2[Quantity])*(Table2[Discount]/100)</f>
        <v>27124.799999999999</v>
      </c>
      <c r="R4678" s="10">
        <v>153707.20000000001</v>
      </c>
      <c r="S4678" s="10">
        <v>9814.52</v>
      </c>
      <c r="T4678" s="4">
        <f>Table2[Profit]/Table2[Sales]</f>
        <v>6.3852051172619106E-2</v>
      </c>
      <c r="U4678" t="s">
        <v>83</v>
      </c>
    </row>
    <row r="4679" spans="1:21" x14ac:dyDescent="0.35">
      <c r="A4679">
        <v>14988</v>
      </c>
      <c r="B4679" s="1">
        <v>45843</v>
      </c>
      <c r="C4679" s="2">
        <f>YEAR(Table2[Order Date])</f>
        <v>2025</v>
      </c>
      <c r="D4679" s="2" t="str">
        <f>TEXT(Table2[Order Date],"mmm")</f>
        <v>Jul</v>
      </c>
      <c r="E4679" t="s">
        <v>8761</v>
      </c>
      <c r="F4679" t="s">
        <v>22</v>
      </c>
      <c r="G4679" t="s">
        <v>58</v>
      </c>
      <c r="H4679" t="str">
        <f>VLOOKUP(Table2[[#This Row],[City]], Table46[], 2, FALSE)</f>
        <v>Rajashtan</v>
      </c>
      <c r="I4679" t="s">
        <v>96</v>
      </c>
      <c r="J4679" t="s">
        <v>138</v>
      </c>
      <c r="K4679" t="s">
        <v>8762</v>
      </c>
      <c r="L4679" s="2">
        <v>5</v>
      </c>
      <c r="M4679" s="11">
        <v>60124</v>
      </c>
      <c r="N4679" s="6">
        <v>20</v>
      </c>
      <c r="O4679" s="4">
        <f>Table2[[#This Row],[Discount]]/100</f>
        <v>0.2</v>
      </c>
      <c r="P4679" s="4" t="str">
        <f>IF(Table2[[#This Row],[Discount%]]=0,"No Discount",
IF(Table2[[#This Row],[Discount%]]&lt;=0.1,"Medium Discount",
IF(Table2[[#This Row],[Discount%]]&lt;=0.2,"High Discount")))</f>
        <v>High Discount</v>
      </c>
      <c r="Q4679" s="9">
        <f>(Table2[Unit_Price]*Table2[Quantity])*(Table2[Discount]/100)</f>
        <v>60124</v>
      </c>
      <c r="R4679" s="10">
        <v>240496</v>
      </c>
      <c r="S4679" s="10">
        <v>13999.63</v>
      </c>
      <c r="T4679" s="4">
        <f>Table2[Profit]/Table2[Sales]</f>
        <v>5.8211487924955091E-2</v>
      </c>
      <c r="U4679" t="s">
        <v>20</v>
      </c>
    </row>
    <row r="4680" spans="1:21" x14ac:dyDescent="0.35">
      <c r="A4680">
        <v>14989</v>
      </c>
      <c r="B4680" s="1">
        <v>45431</v>
      </c>
      <c r="C4680" s="2">
        <f>YEAR(Table2[Order Date])</f>
        <v>2024</v>
      </c>
      <c r="D4680" s="2" t="str">
        <f>TEXT(Table2[Order Date],"mmm")</f>
        <v>May</v>
      </c>
      <c r="E4680" t="s">
        <v>8763</v>
      </c>
      <c r="F4680" t="s">
        <v>40</v>
      </c>
      <c r="G4680" t="s">
        <v>41</v>
      </c>
      <c r="H4680" t="str">
        <f>VLOOKUP(Table2[[#This Row],[City]], Table46[], 2, FALSE)</f>
        <v>Maharashtra</v>
      </c>
      <c r="I4680" t="s">
        <v>129</v>
      </c>
      <c r="J4680" t="s">
        <v>164</v>
      </c>
      <c r="K4680" t="s">
        <v>457</v>
      </c>
      <c r="L4680" s="2">
        <v>5</v>
      </c>
      <c r="M4680" s="11">
        <v>25332</v>
      </c>
      <c r="N4680" s="6">
        <v>5</v>
      </c>
      <c r="O4680" s="4">
        <f>Table2[[#This Row],[Discount]]/100</f>
        <v>0.05</v>
      </c>
      <c r="P4680" s="4" t="str">
        <f>IF(Table2[[#This Row],[Discount%]]=0,"No Discount",
IF(Table2[[#This Row],[Discount%]]&lt;=0.1,"Medium Discount",
IF(Table2[[#This Row],[Discount%]]&lt;=0.2,"High Discount")))</f>
        <v>Medium Discount</v>
      </c>
      <c r="Q4680" s="9">
        <f>(Table2[Unit_Price]*Table2[Quantity])*(Table2[Discount]/100)</f>
        <v>6333</v>
      </c>
      <c r="R4680" s="10">
        <v>120327</v>
      </c>
      <c r="S4680" s="10">
        <v>25226.34</v>
      </c>
      <c r="T4680" s="4">
        <f>Table2[Profit]/Table2[Sales]</f>
        <v>0.20964820863147923</v>
      </c>
      <c r="U4680" t="s">
        <v>38</v>
      </c>
    </row>
    <row r="4681" spans="1:21" x14ac:dyDescent="0.35">
      <c r="A4681">
        <v>14990</v>
      </c>
      <c r="B4681" s="1">
        <v>45302</v>
      </c>
      <c r="C4681" s="2">
        <f>YEAR(Table2[Order Date])</f>
        <v>2024</v>
      </c>
      <c r="D4681" s="2" t="str">
        <f>TEXT(Table2[Order Date],"mmm")</f>
        <v>Jan</v>
      </c>
      <c r="E4681" t="s">
        <v>8764</v>
      </c>
      <c r="F4681" t="s">
        <v>22</v>
      </c>
      <c r="G4681" t="s">
        <v>54</v>
      </c>
      <c r="H4681" t="str">
        <f>VLOOKUP(Table2[[#This Row],[City]], Table46[], 2, FALSE)</f>
        <v>Uttar Pradesh</v>
      </c>
      <c r="I4681" t="s">
        <v>17</v>
      </c>
      <c r="J4681" t="s">
        <v>291</v>
      </c>
      <c r="K4681" t="s">
        <v>8765</v>
      </c>
      <c r="L4681" s="2">
        <v>1</v>
      </c>
      <c r="M4681" s="11">
        <v>1227</v>
      </c>
      <c r="N4681" s="6">
        <v>20</v>
      </c>
      <c r="O4681" s="4">
        <f>Table2[[#This Row],[Discount]]/100</f>
        <v>0.2</v>
      </c>
      <c r="P4681" s="4" t="str">
        <f>IF(Table2[[#This Row],[Discount%]]=0,"No Discount",
IF(Table2[[#This Row],[Discount%]]&lt;=0.1,"Medium Discount",
IF(Table2[[#This Row],[Discount%]]&lt;=0.2,"High Discount")))</f>
        <v>High Discount</v>
      </c>
      <c r="Q4681" s="9">
        <f>(Table2[Unit_Price]*Table2[Quantity])*(Table2[Discount]/100)</f>
        <v>245.4</v>
      </c>
      <c r="R4681" s="10">
        <v>981.6</v>
      </c>
      <c r="S4681" s="10">
        <v>80.45</v>
      </c>
      <c r="T4681" s="4">
        <f>Table2[Profit]/Table2[Sales]</f>
        <v>8.195802770986145E-2</v>
      </c>
      <c r="U4681" t="s">
        <v>83</v>
      </c>
    </row>
    <row r="4682" spans="1:21" x14ac:dyDescent="0.35">
      <c r="A4682">
        <v>14991</v>
      </c>
      <c r="B4682" s="1">
        <v>45669</v>
      </c>
      <c r="C4682" s="2">
        <f>YEAR(Table2[Order Date])</f>
        <v>2025</v>
      </c>
      <c r="D4682" s="2" t="str">
        <f>TEXT(Table2[Order Date],"mmm")</f>
        <v>Jan</v>
      </c>
      <c r="E4682" t="s">
        <v>8766</v>
      </c>
      <c r="F4682" t="s">
        <v>28</v>
      </c>
      <c r="G4682" t="s">
        <v>114</v>
      </c>
      <c r="H4682" t="str">
        <f>VLOOKUP(Table2[[#This Row],[City]], Table46[], 2, FALSE)</f>
        <v>Jharkhand</v>
      </c>
      <c r="I4682" t="s">
        <v>24</v>
      </c>
      <c r="J4682" t="s">
        <v>107</v>
      </c>
      <c r="K4682" t="s">
        <v>8767</v>
      </c>
      <c r="L4682" s="2">
        <v>2</v>
      </c>
      <c r="M4682" s="11">
        <v>13640</v>
      </c>
      <c r="N4682" s="6">
        <v>5</v>
      </c>
      <c r="O4682" s="4">
        <f>Table2[[#This Row],[Discount]]/100</f>
        <v>0.05</v>
      </c>
      <c r="P4682" s="4" t="str">
        <f>IF(Table2[[#This Row],[Discount%]]=0,"No Discount",
IF(Table2[[#This Row],[Discount%]]&lt;=0.1,"Medium Discount",
IF(Table2[[#This Row],[Discount%]]&lt;=0.2,"High Discount")))</f>
        <v>Medium Discount</v>
      </c>
      <c r="Q4682" s="9">
        <f>(Table2[Unit_Price]*Table2[Quantity])*(Table2[Discount]/100)</f>
        <v>1364</v>
      </c>
      <c r="R4682" s="10">
        <v>25916</v>
      </c>
      <c r="S4682" s="10">
        <v>1946.69</v>
      </c>
      <c r="T4682" s="4">
        <f>Table2[Profit]/Table2[Sales]</f>
        <v>7.5115372742707215E-2</v>
      </c>
      <c r="U4682" t="s">
        <v>33</v>
      </c>
    </row>
    <row r="4683" spans="1:21" x14ac:dyDescent="0.35">
      <c r="A4683">
        <v>14992</v>
      </c>
      <c r="B4683" s="1">
        <v>45541</v>
      </c>
      <c r="C4683" s="2">
        <f>YEAR(Table2[Order Date])</f>
        <v>2024</v>
      </c>
      <c r="D4683" s="2" t="str">
        <f>TEXT(Table2[Order Date],"mmm")</f>
        <v>Sep</v>
      </c>
      <c r="E4683" t="s">
        <v>8768</v>
      </c>
      <c r="F4683" t="s">
        <v>40</v>
      </c>
      <c r="G4683" t="s">
        <v>50</v>
      </c>
      <c r="H4683" t="str">
        <f>VLOOKUP(Table2[[#This Row],[City]], Table46[], 2, FALSE)</f>
        <v>Maharashtra</v>
      </c>
      <c r="I4683" t="s">
        <v>69</v>
      </c>
      <c r="J4683" t="s">
        <v>517</v>
      </c>
      <c r="K4683" t="s">
        <v>8769</v>
      </c>
      <c r="L4683" s="2">
        <v>3</v>
      </c>
      <c r="M4683" s="11">
        <v>4930</v>
      </c>
      <c r="N4683" s="6">
        <v>15</v>
      </c>
      <c r="O4683" s="4">
        <f>Table2[[#This Row],[Discount]]/100</f>
        <v>0.15</v>
      </c>
      <c r="P4683" s="4" t="str">
        <f>IF(Table2[[#This Row],[Discount%]]=0,"No Discount",
IF(Table2[[#This Row],[Discount%]]&lt;=0.1,"Medium Discount",
IF(Table2[[#This Row],[Discount%]]&lt;=0.2,"High Discount")))</f>
        <v>High Discount</v>
      </c>
      <c r="Q4683" s="9">
        <f>(Table2[Unit_Price]*Table2[Quantity])*(Table2[Discount]/100)</f>
        <v>2218.5</v>
      </c>
      <c r="R4683" s="10">
        <v>12571.5</v>
      </c>
      <c r="S4683" s="10">
        <v>1698.86</v>
      </c>
      <c r="T4683" s="4">
        <f>Table2[Profit]/Table2[Sales]</f>
        <v>0.13513582309191424</v>
      </c>
      <c r="U4683" t="s">
        <v>72</v>
      </c>
    </row>
    <row r="4684" spans="1:21" x14ac:dyDescent="0.35">
      <c r="A4684">
        <v>14993</v>
      </c>
      <c r="B4684" s="1">
        <v>45887</v>
      </c>
      <c r="C4684" s="2">
        <f>YEAR(Table2[Order Date])</f>
        <v>2025</v>
      </c>
      <c r="D4684" s="2" t="str">
        <f>TEXT(Table2[Order Date],"mmm")</f>
        <v>Aug</v>
      </c>
      <c r="E4684" t="s">
        <v>8770</v>
      </c>
      <c r="F4684" t="s">
        <v>22</v>
      </c>
      <c r="G4684" t="s">
        <v>23</v>
      </c>
      <c r="H4684" t="str">
        <f>VLOOKUP(Table2[[#This Row],[City]], Table46[], 2, FALSE)</f>
        <v>Delhi</v>
      </c>
      <c r="I4684" t="s">
        <v>24</v>
      </c>
      <c r="J4684" t="s">
        <v>25</v>
      </c>
      <c r="K4684" t="s">
        <v>8771</v>
      </c>
      <c r="L4684" s="2">
        <v>3</v>
      </c>
      <c r="M4684" s="11">
        <v>14477</v>
      </c>
      <c r="N4684" s="6">
        <v>10</v>
      </c>
      <c r="O4684" s="4">
        <f>Table2[[#This Row],[Discount]]/100</f>
        <v>0.1</v>
      </c>
      <c r="P4684" s="4" t="str">
        <f>IF(Table2[[#This Row],[Discount%]]=0,"No Discount",
IF(Table2[[#This Row],[Discount%]]&lt;=0.1,"Medium Discount",
IF(Table2[[#This Row],[Discount%]]&lt;=0.2,"High Discount")))</f>
        <v>Medium Discount</v>
      </c>
      <c r="Q4684" s="9">
        <f>(Table2[Unit_Price]*Table2[Quantity])*(Table2[Discount]/100)</f>
        <v>4343.1000000000004</v>
      </c>
      <c r="R4684" s="10">
        <v>39087.9</v>
      </c>
      <c r="S4684" s="10">
        <v>2939.6</v>
      </c>
      <c r="T4684" s="4">
        <f>Table2[Profit]/Table2[Sales]</f>
        <v>7.5204858792618678E-2</v>
      </c>
      <c r="U4684" t="s">
        <v>33</v>
      </c>
    </row>
    <row r="4685" spans="1:21" x14ac:dyDescent="0.35">
      <c r="A4685">
        <v>14994</v>
      </c>
      <c r="B4685" s="1">
        <v>45738</v>
      </c>
      <c r="C4685" s="2">
        <f>YEAR(Table2[Order Date])</f>
        <v>2025</v>
      </c>
      <c r="D4685" s="2" t="str">
        <f>TEXT(Table2[Order Date],"mmm")</f>
        <v>Mar</v>
      </c>
      <c r="E4685" t="s">
        <v>8772</v>
      </c>
      <c r="F4685" t="s">
        <v>15</v>
      </c>
      <c r="G4685" t="s">
        <v>93</v>
      </c>
      <c r="H4685" t="str">
        <f>VLOOKUP(Table2[[#This Row],[City]], Table46[], 2, FALSE)</f>
        <v>Tamil Nadu</v>
      </c>
      <c r="I4685" t="s">
        <v>46</v>
      </c>
      <c r="J4685" t="s">
        <v>141</v>
      </c>
      <c r="K4685" t="s">
        <v>8773</v>
      </c>
      <c r="L4685" s="2">
        <v>3</v>
      </c>
      <c r="M4685" s="11">
        <v>673</v>
      </c>
      <c r="N4685" s="6">
        <v>0</v>
      </c>
      <c r="O4685" s="4">
        <f>Table2[[#This Row],[Discount]]/100</f>
        <v>0</v>
      </c>
      <c r="P4685" s="4" t="str">
        <f>IF(Table2[[#This Row],[Discount%]]=0,"No Discount",
IF(Table2[[#This Row],[Discount%]]&lt;=0.1,"Medium Discount",
IF(Table2[[#This Row],[Discount%]]&lt;=0.2,"High Discount")))</f>
        <v>No Discount</v>
      </c>
      <c r="Q4685" s="9">
        <f>(Table2[Unit_Price]*Table2[Quantity])*(Table2[Discount]/100)</f>
        <v>0</v>
      </c>
      <c r="R4685" s="10">
        <v>2019</v>
      </c>
      <c r="S4685" s="10">
        <v>148.32</v>
      </c>
      <c r="T4685" s="4">
        <f>Table2[Profit]/Table2[Sales]</f>
        <v>7.3462109955423474E-2</v>
      </c>
      <c r="U4685" t="s">
        <v>33</v>
      </c>
    </row>
    <row r="4686" spans="1:21" x14ac:dyDescent="0.35">
      <c r="A4686">
        <v>14995</v>
      </c>
      <c r="B4686" s="1">
        <v>45663</v>
      </c>
      <c r="C4686" s="2">
        <f>YEAR(Table2[Order Date])</f>
        <v>2025</v>
      </c>
      <c r="D4686" s="2" t="str">
        <f>TEXT(Table2[Order Date],"mmm")</f>
        <v>Jan</v>
      </c>
      <c r="E4686" t="s">
        <v>8774</v>
      </c>
      <c r="F4686" t="s">
        <v>22</v>
      </c>
      <c r="G4686" t="s">
        <v>167</v>
      </c>
      <c r="H4686" t="str">
        <f>VLOOKUP(Table2[[#This Row],[City]], Table46[], 2, FALSE)</f>
        <v>Punjab</v>
      </c>
      <c r="I4686" t="s">
        <v>96</v>
      </c>
      <c r="J4686" t="s">
        <v>183</v>
      </c>
      <c r="K4686" t="s">
        <v>2014</v>
      </c>
      <c r="L4686" s="2">
        <v>1</v>
      </c>
      <c r="M4686" s="11">
        <v>72936</v>
      </c>
      <c r="N4686" s="6">
        <v>15</v>
      </c>
      <c r="O4686" s="4">
        <f>Table2[[#This Row],[Discount]]/100</f>
        <v>0.15</v>
      </c>
      <c r="P4686" s="4" t="str">
        <f>IF(Table2[[#This Row],[Discount%]]=0,"No Discount",
IF(Table2[[#This Row],[Discount%]]&lt;=0.1,"Medium Discount",
IF(Table2[[#This Row],[Discount%]]&lt;=0.2,"High Discount")))</f>
        <v>High Discount</v>
      </c>
      <c r="Q4686" s="9">
        <f>(Table2[Unit_Price]*Table2[Quantity])*(Table2[Discount]/100)</f>
        <v>10940.4</v>
      </c>
      <c r="R4686" s="10">
        <v>61995.6</v>
      </c>
      <c r="S4686" s="10">
        <v>5224.04</v>
      </c>
      <c r="T4686" s="4">
        <f>Table2[Profit]/Table2[Sales]</f>
        <v>8.4264689752175964E-2</v>
      </c>
      <c r="U4686" t="s">
        <v>83</v>
      </c>
    </row>
    <row r="4687" spans="1:21" x14ac:dyDescent="0.35">
      <c r="A4687">
        <v>14996</v>
      </c>
      <c r="B4687" s="1">
        <v>45468</v>
      </c>
      <c r="C4687" s="2">
        <f>YEAR(Table2[Order Date])</f>
        <v>2024</v>
      </c>
      <c r="D4687" s="2" t="str">
        <f>TEXT(Table2[Order Date],"mmm")</f>
        <v>Jun</v>
      </c>
      <c r="E4687" t="s">
        <v>8775</v>
      </c>
      <c r="F4687" t="s">
        <v>28</v>
      </c>
      <c r="G4687" t="s">
        <v>35</v>
      </c>
      <c r="H4687" t="str">
        <f>VLOOKUP(Table2[[#This Row],[City]], Table46[], 2, FALSE)</f>
        <v>West Bengal</v>
      </c>
      <c r="I4687" t="s">
        <v>17</v>
      </c>
      <c r="J4687" t="s">
        <v>291</v>
      </c>
      <c r="K4687" t="s">
        <v>8776</v>
      </c>
      <c r="L4687" s="2">
        <v>3</v>
      </c>
      <c r="M4687" s="11">
        <v>60671</v>
      </c>
      <c r="N4687" s="6">
        <v>0</v>
      </c>
      <c r="O4687" s="4">
        <f>Table2[[#This Row],[Discount]]/100</f>
        <v>0</v>
      </c>
      <c r="P4687" s="4" t="str">
        <f>IF(Table2[[#This Row],[Discount%]]=0,"No Discount",
IF(Table2[[#This Row],[Discount%]]&lt;=0.1,"Medium Discount",
IF(Table2[[#This Row],[Discount%]]&lt;=0.2,"High Discount")))</f>
        <v>No Discount</v>
      </c>
      <c r="Q4687" s="9">
        <f>(Table2[Unit_Price]*Table2[Quantity])*(Table2[Discount]/100)</f>
        <v>0</v>
      </c>
      <c r="R4687" s="10">
        <v>182013</v>
      </c>
      <c r="S4687" s="10">
        <v>11853.15</v>
      </c>
      <c r="T4687" s="4">
        <f>Table2[Profit]/Table2[Sales]</f>
        <v>6.5122546191755531E-2</v>
      </c>
      <c r="U4687" t="s">
        <v>20</v>
      </c>
    </row>
    <row r="4688" spans="1:21" x14ac:dyDescent="0.35">
      <c r="A4688">
        <v>14997</v>
      </c>
      <c r="B4688" s="1">
        <v>45648</v>
      </c>
      <c r="C4688" s="2">
        <f>YEAR(Table2[Order Date])</f>
        <v>2024</v>
      </c>
      <c r="D4688" s="2" t="str">
        <f>TEXT(Table2[Order Date],"mmm")</f>
        <v>Dec</v>
      </c>
      <c r="E4688" t="s">
        <v>8777</v>
      </c>
      <c r="F4688" t="s">
        <v>22</v>
      </c>
      <c r="G4688" t="s">
        <v>58</v>
      </c>
      <c r="H4688" t="str">
        <f>VLOOKUP(Table2[[#This Row],[City]], Table46[], 2, FALSE)</f>
        <v>Rajashtan</v>
      </c>
      <c r="I4688" t="s">
        <v>129</v>
      </c>
      <c r="J4688" t="s">
        <v>168</v>
      </c>
      <c r="K4688" t="s">
        <v>8778</v>
      </c>
      <c r="L4688" s="2">
        <v>5</v>
      </c>
      <c r="M4688" s="11">
        <v>70048</v>
      </c>
      <c r="N4688" s="6">
        <v>0</v>
      </c>
      <c r="O4688" s="4">
        <f>Table2[[#This Row],[Discount]]/100</f>
        <v>0</v>
      </c>
      <c r="P4688" s="4" t="str">
        <f>IF(Table2[[#This Row],[Discount%]]=0,"No Discount",
IF(Table2[[#This Row],[Discount%]]&lt;=0.1,"Medium Discount",
IF(Table2[[#This Row],[Discount%]]&lt;=0.2,"High Discount")))</f>
        <v>No Discount</v>
      </c>
      <c r="Q4688" s="9">
        <f>(Table2[Unit_Price]*Table2[Quantity])*(Table2[Discount]/100)</f>
        <v>0</v>
      </c>
      <c r="R4688" s="10">
        <v>350240</v>
      </c>
      <c r="S4688" s="10">
        <v>31237.23</v>
      </c>
      <c r="T4688" s="4">
        <f>Table2[Profit]/Table2[Sales]</f>
        <v>8.91880710370032E-2</v>
      </c>
      <c r="U4688" t="s">
        <v>33</v>
      </c>
    </row>
    <row r="4689" spans="1:21" x14ac:dyDescent="0.35">
      <c r="A4689">
        <v>14998</v>
      </c>
      <c r="B4689" s="1">
        <v>45762</v>
      </c>
      <c r="C4689" s="2">
        <f>YEAR(Table2[Order Date])</f>
        <v>2025</v>
      </c>
      <c r="D4689" s="2" t="str">
        <f>TEXT(Table2[Order Date],"mmm")</f>
        <v>Apr</v>
      </c>
      <c r="E4689" t="s">
        <v>8779</v>
      </c>
      <c r="F4689" t="s">
        <v>15</v>
      </c>
      <c r="G4689" t="s">
        <v>16</v>
      </c>
      <c r="H4689" t="str">
        <f>VLOOKUP(Table2[[#This Row],[City]], Table46[], 2, FALSE)</f>
        <v>Karnataka</v>
      </c>
      <c r="I4689" t="s">
        <v>69</v>
      </c>
      <c r="J4689" t="s">
        <v>151</v>
      </c>
      <c r="K4689" t="s">
        <v>5023</v>
      </c>
      <c r="L4689" s="2">
        <v>1</v>
      </c>
      <c r="M4689" s="11">
        <v>42162</v>
      </c>
      <c r="N4689" s="6">
        <v>15</v>
      </c>
      <c r="O4689" s="4">
        <f>Table2[[#This Row],[Discount]]/100</f>
        <v>0.15</v>
      </c>
      <c r="P4689" s="4" t="str">
        <f>IF(Table2[[#This Row],[Discount%]]=0,"No Discount",
IF(Table2[[#This Row],[Discount%]]&lt;=0.1,"Medium Discount",
IF(Table2[[#This Row],[Discount%]]&lt;=0.2,"High Discount")))</f>
        <v>High Discount</v>
      </c>
      <c r="Q4689" s="9">
        <f>(Table2[Unit_Price]*Table2[Quantity])*(Table2[Discount]/100)</f>
        <v>6324.3</v>
      </c>
      <c r="R4689" s="10">
        <v>35837.699999999997</v>
      </c>
      <c r="S4689" s="10">
        <v>7827.5</v>
      </c>
      <c r="T4689" s="4">
        <f>Table2[Profit]/Table2[Sales]</f>
        <v>0.21841524428185963</v>
      </c>
      <c r="U4689" t="s">
        <v>20</v>
      </c>
    </row>
    <row r="4690" spans="1:21" x14ac:dyDescent="0.35">
      <c r="A4690">
        <v>14999</v>
      </c>
      <c r="B4690" s="1">
        <v>45481</v>
      </c>
      <c r="C4690" s="2">
        <f>YEAR(Table2[Order Date])</f>
        <v>2024</v>
      </c>
      <c r="D4690" s="2" t="str">
        <f>TEXT(Table2[Order Date],"mmm")</f>
        <v>Jul</v>
      </c>
      <c r="E4690" t="s">
        <v>8780</v>
      </c>
      <c r="F4690" t="s">
        <v>28</v>
      </c>
      <c r="G4690" t="s">
        <v>35</v>
      </c>
      <c r="H4690" t="str">
        <f>VLOOKUP(Table2[[#This Row],[City]], Table46[], 2, FALSE)</f>
        <v>West Bengal</v>
      </c>
      <c r="I4690" t="s">
        <v>86</v>
      </c>
      <c r="J4690" t="s">
        <v>90</v>
      </c>
      <c r="K4690" t="s">
        <v>1687</v>
      </c>
      <c r="L4690" s="2">
        <v>4</v>
      </c>
      <c r="M4690" s="11">
        <v>13568</v>
      </c>
      <c r="N4690" s="6">
        <v>10</v>
      </c>
      <c r="O4690" s="4">
        <f>Table2[[#This Row],[Discount]]/100</f>
        <v>0.1</v>
      </c>
      <c r="P4690" s="4" t="str">
        <f>IF(Table2[[#This Row],[Discount%]]=0,"No Discount",
IF(Table2[[#This Row],[Discount%]]&lt;=0.1,"Medium Discount",
IF(Table2[[#This Row],[Discount%]]&lt;=0.2,"High Discount")))</f>
        <v>Medium Discount</v>
      </c>
      <c r="Q4690" s="9">
        <f>(Table2[Unit_Price]*Table2[Quantity])*(Table2[Discount]/100)</f>
        <v>5427.2000000000007</v>
      </c>
      <c r="R4690" s="10">
        <v>48844.800000000003</v>
      </c>
      <c r="S4690" s="10">
        <v>6603.86</v>
      </c>
      <c r="T4690" s="4">
        <f>Table2[Profit]/Table2[Sales]</f>
        <v>0.13520088115828091</v>
      </c>
      <c r="U4690" t="s">
        <v>33</v>
      </c>
    </row>
    <row r="4691" spans="1:21" x14ac:dyDescent="0.35">
      <c r="A4691">
        <v>15000</v>
      </c>
      <c r="B4691" s="1">
        <v>45326</v>
      </c>
      <c r="C4691" s="2">
        <f>YEAR(Table2[Order Date])</f>
        <v>2024</v>
      </c>
      <c r="D4691" s="2" t="str">
        <f>TEXT(Table2[Order Date],"mmm")</f>
        <v>Feb</v>
      </c>
      <c r="E4691" t="s">
        <v>8781</v>
      </c>
      <c r="F4691" t="s">
        <v>40</v>
      </c>
      <c r="G4691" t="s">
        <v>62</v>
      </c>
      <c r="H4691" t="str">
        <f>VLOOKUP(Table2[[#This Row],[City]], Table46[], 2, FALSE)</f>
        <v>Goa</v>
      </c>
      <c r="I4691" t="s">
        <v>42</v>
      </c>
      <c r="J4691" t="s">
        <v>43</v>
      </c>
      <c r="K4691" t="s">
        <v>7203</v>
      </c>
      <c r="L4691" s="2">
        <v>1</v>
      </c>
      <c r="M4691" s="11">
        <v>76762</v>
      </c>
      <c r="N4691" s="6">
        <v>10</v>
      </c>
      <c r="O4691" s="4">
        <f>Table2[[#This Row],[Discount]]/100</f>
        <v>0.1</v>
      </c>
      <c r="P4691" s="4" t="str">
        <f>IF(Table2[[#This Row],[Discount%]]=0,"No Discount",
IF(Table2[[#This Row],[Discount%]]&lt;=0.1,"Medium Discount",
IF(Table2[[#This Row],[Discount%]]&lt;=0.2,"High Discount")))</f>
        <v>Medium Discount</v>
      </c>
      <c r="Q4691" s="9">
        <f>(Table2[Unit_Price]*Table2[Quantity])*(Table2[Discount]/100)</f>
        <v>7676.2000000000007</v>
      </c>
      <c r="R4691" s="10">
        <v>69085.8</v>
      </c>
      <c r="S4691" s="10">
        <v>5785.85</v>
      </c>
      <c r="T4691" s="4">
        <f>Table2[Profit]/Table2[Sales]</f>
        <v>8.3748758789794722E-2</v>
      </c>
      <c r="U4691" t="s">
        <v>72</v>
      </c>
    </row>
    <row r="4692" spans="1:21" x14ac:dyDescent="0.35">
      <c r="A4692">
        <v>10011</v>
      </c>
      <c r="B4692" s="1">
        <v>45893</v>
      </c>
      <c r="C4692" s="2">
        <f>YEAR(Table2[Order Date])</f>
        <v>2025</v>
      </c>
      <c r="D4692" s="2" t="str">
        <f>TEXT(Table2[Order Date],"mmm")</f>
        <v>Aug</v>
      </c>
      <c r="E4692" t="s">
        <v>64</v>
      </c>
      <c r="F4692" t="s">
        <v>22</v>
      </c>
      <c r="G4692" t="s">
        <v>54</v>
      </c>
      <c r="H4692" t="str">
        <f>VLOOKUP(Table2[[#This Row],[City]], Table46[], 2, FALSE)</f>
        <v>Uttar Pradesh</v>
      </c>
      <c r="I4692" t="s">
        <v>30</v>
      </c>
      <c r="J4692" t="s">
        <v>65</v>
      </c>
      <c r="K4692" t="s">
        <v>66</v>
      </c>
      <c r="L4692" s="2">
        <v>2</v>
      </c>
      <c r="M4692" s="11">
        <v>10761</v>
      </c>
      <c r="N4692" s="6">
        <v>20</v>
      </c>
      <c r="O4692" s="4">
        <f>Table2[[#This Row],[Discount]]/100</f>
        <v>0.2</v>
      </c>
      <c r="P4692" s="4" t="str">
        <f>IF(Table2[[#This Row],[Discount%]]=0,"No Discount",
IF(Table2[[#This Row],[Discount%]]&lt;=0.1,"Medium Discount",
IF(Table2[[#This Row],[Discount%]]&lt;=0.2,"High Discount")))</f>
        <v>High Discount</v>
      </c>
      <c r="Q4692" s="9">
        <f>(Table2[Unit_Price]*Table2[Quantity])*(Table2[Discount]/100)</f>
        <v>4304.4000000000005</v>
      </c>
      <c r="R4692" s="10">
        <v>17217.599999999999</v>
      </c>
      <c r="S4692" s="10">
        <v>4139.82</v>
      </c>
      <c r="T4692" s="4">
        <f>Table2[Profit]/Table2[Sales]</f>
        <v>0.24044117647058824</v>
      </c>
      <c r="U4692" t="s">
        <v>33</v>
      </c>
    </row>
    <row r="4693" spans="1:21" x14ac:dyDescent="0.35">
      <c r="A4693">
        <v>10044</v>
      </c>
      <c r="B4693" s="1">
        <v>45588</v>
      </c>
      <c r="C4693" s="2">
        <f>YEAR(Table2[Order Date])</f>
        <v>2024</v>
      </c>
      <c r="D4693" s="2" t="str">
        <f>TEXT(Table2[Order Date],"mmm")</f>
        <v>Oct</v>
      </c>
      <c r="E4693" t="s">
        <v>173</v>
      </c>
      <c r="F4693" t="s">
        <v>15</v>
      </c>
      <c r="G4693" t="s">
        <v>174</v>
      </c>
      <c r="H4693" t="str">
        <f>VLOOKUP(Table2[[#This Row],[City]], Table46[], 2, FALSE)</f>
        <v>Tamil Nadu</v>
      </c>
      <c r="I4693" t="s">
        <v>24</v>
      </c>
      <c r="J4693" t="s">
        <v>25</v>
      </c>
      <c r="K4693" t="s">
        <v>175</v>
      </c>
      <c r="L4693" s="2">
        <v>5</v>
      </c>
      <c r="M4693" s="11">
        <v>64105</v>
      </c>
      <c r="N4693" s="6">
        <v>20</v>
      </c>
      <c r="O4693" s="4">
        <f>Table2[[#This Row],[Discount]]/100</f>
        <v>0.2</v>
      </c>
      <c r="P4693" s="4" t="str">
        <f>IF(Table2[[#This Row],[Discount%]]=0,"No Discount",
IF(Table2[[#This Row],[Discount%]]&lt;=0.1,"Medium Discount",
IF(Table2[[#This Row],[Discount%]]&lt;=0.2,"High Discount")))</f>
        <v>High Discount</v>
      </c>
      <c r="Q4693" s="9">
        <f>(Table2[Unit_Price]*Table2[Quantity])*(Table2[Discount]/100)</f>
        <v>64105</v>
      </c>
      <c r="R4693" s="10">
        <v>256420</v>
      </c>
      <c r="S4693" s="10">
        <v>61655.17</v>
      </c>
      <c r="T4693" s="4">
        <f>Table2[Profit]/Table2[Sales]</f>
        <v>0.24044602605101006</v>
      </c>
      <c r="U4693" t="s">
        <v>72</v>
      </c>
    </row>
    <row r="4694" spans="1:21" x14ac:dyDescent="0.35">
      <c r="A4694">
        <v>10046</v>
      </c>
      <c r="B4694" s="1">
        <v>45250</v>
      </c>
      <c r="C4694" s="2">
        <f>YEAR(Table2[Order Date])</f>
        <v>2023</v>
      </c>
      <c r="D4694" s="2" t="str">
        <f>TEXT(Table2[Order Date],"mmm")</f>
        <v>Nov</v>
      </c>
      <c r="E4694" t="s">
        <v>178</v>
      </c>
      <c r="F4694" t="s">
        <v>40</v>
      </c>
      <c r="G4694" t="s">
        <v>41</v>
      </c>
      <c r="H4694" t="str">
        <f>VLOOKUP(Table2[[#This Row],[City]], Table46[], 2, FALSE)</f>
        <v>Maharashtra</v>
      </c>
      <c r="I4694" t="s">
        <v>17</v>
      </c>
      <c r="J4694" t="s">
        <v>55</v>
      </c>
      <c r="K4694" t="s">
        <v>179</v>
      </c>
      <c r="L4694" s="2">
        <v>1</v>
      </c>
      <c r="M4694" s="11">
        <v>36207</v>
      </c>
      <c r="N4694" s="6">
        <v>15</v>
      </c>
      <c r="O4694" s="4">
        <f>Table2[[#This Row],[Discount]]/100</f>
        <v>0.15</v>
      </c>
      <c r="P4694" s="4" t="str">
        <f>IF(Table2[[#This Row],[Discount%]]=0,"No Discount",
IF(Table2[[#This Row],[Discount%]]&lt;=0.1,"Medium Discount",
IF(Table2[[#This Row],[Discount%]]&lt;=0.2,"High Discount")))</f>
        <v>High Discount</v>
      </c>
      <c r="Q4694" s="9">
        <f>(Table2[Unit_Price]*Table2[Quantity])*(Table2[Discount]/100)</f>
        <v>5431.05</v>
      </c>
      <c r="R4694" s="10">
        <v>30775.95</v>
      </c>
      <c r="S4694" s="10">
        <v>5230.8500000000004</v>
      </c>
      <c r="T4694" s="4">
        <f>Table2[Profit]/Table2[Sales]</f>
        <v>0.16996550878201974</v>
      </c>
      <c r="U4694" t="s">
        <v>83</v>
      </c>
    </row>
    <row r="4695" spans="1:21" x14ac:dyDescent="0.35">
      <c r="A4695">
        <v>10059</v>
      </c>
      <c r="B4695" s="1">
        <v>45574</v>
      </c>
      <c r="C4695" s="2">
        <f>YEAR(Table2[Order Date])</f>
        <v>2024</v>
      </c>
      <c r="D4695" s="2" t="str">
        <f>TEXT(Table2[Order Date],"mmm")</f>
        <v>Oct</v>
      </c>
      <c r="E4695" t="s">
        <v>208</v>
      </c>
      <c r="F4695" t="s">
        <v>40</v>
      </c>
      <c r="G4695" t="s">
        <v>41</v>
      </c>
      <c r="H4695" t="str">
        <f>VLOOKUP(Table2[[#This Row],[City]], Table46[], 2, FALSE)</f>
        <v>Maharashtra</v>
      </c>
      <c r="I4695" t="s">
        <v>46</v>
      </c>
      <c r="J4695" t="s">
        <v>209</v>
      </c>
      <c r="K4695" t="s">
        <v>210</v>
      </c>
      <c r="L4695" s="2">
        <v>3</v>
      </c>
      <c r="M4695" s="11">
        <v>29226</v>
      </c>
      <c r="N4695" s="6">
        <v>15</v>
      </c>
      <c r="O4695" s="4">
        <f>Table2[[#This Row],[Discount]]/100</f>
        <v>0.15</v>
      </c>
      <c r="P4695" s="4" t="str">
        <f>IF(Table2[[#This Row],[Discount%]]=0,"No Discount",
IF(Table2[[#This Row],[Discount%]]&lt;=0.1,"Medium Discount",
IF(Table2[[#This Row],[Discount%]]&lt;=0.2,"High Discount")))</f>
        <v>High Discount</v>
      </c>
      <c r="Q4695" s="9">
        <f>(Table2[Unit_Price]*Table2[Quantity])*(Table2[Discount]/100)</f>
        <v>13151.699999999999</v>
      </c>
      <c r="R4695" s="10">
        <v>74526.3</v>
      </c>
      <c r="S4695" s="10">
        <v>17899.47</v>
      </c>
      <c r="T4695" s="4">
        <f>Table2[Profit]/Table2[Sales]</f>
        <v>0.24017655512215152</v>
      </c>
      <c r="U4695" t="s">
        <v>72</v>
      </c>
    </row>
    <row r="4696" spans="1:21" x14ac:dyDescent="0.35">
      <c r="A4696">
        <v>10066</v>
      </c>
      <c r="B4696" s="1">
        <v>45465</v>
      </c>
      <c r="C4696" s="2">
        <f>YEAR(Table2[Order Date])</f>
        <v>2024</v>
      </c>
      <c r="D4696" s="2" t="str">
        <f>TEXT(Table2[Order Date],"mmm")</f>
        <v>Jun</v>
      </c>
      <c r="E4696" t="s">
        <v>224</v>
      </c>
      <c r="F4696" t="s">
        <v>22</v>
      </c>
      <c r="G4696" t="s">
        <v>74</v>
      </c>
      <c r="H4696" t="str">
        <f>VLOOKUP(Table2[[#This Row],[City]], Table46[], 2, FALSE)</f>
        <v>Chandigarh</v>
      </c>
      <c r="I4696" t="s">
        <v>30</v>
      </c>
      <c r="J4696" t="s">
        <v>31</v>
      </c>
      <c r="K4696" t="s">
        <v>225</v>
      </c>
      <c r="L4696" s="2">
        <v>2</v>
      </c>
      <c r="M4696" s="11">
        <v>34997</v>
      </c>
      <c r="N4696" s="6">
        <v>0</v>
      </c>
      <c r="O4696" s="4">
        <f>Table2[[#This Row],[Discount]]/100</f>
        <v>0</v>
      </c>
      <c r="P4696" s="4" t="str">
        <f>IF(Table2[[#This Row],[Discount%]]=0,"No Discount",
IF(Table2[[#This Row],[Discount%]]&lt;=0.1,"Medium Discount",
IF(Table2[[#This Row],[Discount%]]&lt;=0.2,"High Discount")))</f>
        <v>No Discount</v>
      </c>
      <c r="Q4696" s="9">
        <f>(Table2[Unit_Price]*Table2[Quantity])*(Table2[Discount]/100)</f>
        <v>0</v>
      </c>
      <c r="R4696" s="10">
        <v>69994</v>
      </c>
      <c r="S4696" s="10">
        <v>11129.92</v>
      </c>
      <c r="T4696" s="4">
        <f>Table2[Profit]/Table2[Sales]</f>
        <v>0.15901248678458155</v>
      </c>
      <c r="U4696" t="s">
        <v>83</v>
      </c>
    </row>
    <row r="4697" spans="1:21" x14ac:dyDescent="0.35">
      <c r="A4697">
        <v>10084</v>
      </c>
      <c r="B4697" s="1">
        <v>45493</v>
      </c>
      <c r="C4697" s="2">
        <f>YEAR(Table2[Order Date])</f>
        <v>2024</v>
      </c>
      <c r="D4697" s="2" t="str">
        <f>TEXT(Table2[Order Date],"mmm")</f>
        <v>Jul</v>
      </c>
      <c r="E4697" t="s">
        <v>262</v>
      </c>
      <c r="F4697" t="s">
        <v>40</v>
      </c>
      <c r="G4697" t="s">
        <v>62</v>
      </c>
      <c r="H4697" t="str">
        <f>VLOOKUP(Table2[[#This Row],[City]], Table46[], 2, FALSE)</f>
        <v>Goa</v>
      </c>
      <c r="I4697" t="s">
        <v>75</v>
      </c>
      <c r="J4697" t="s">
        <v>76</v>
      </c>
      <c r="K4697" t="s">
        <v>263</v>
      </c>
      <c r="L4697" s="2">
        <v>1</v>
      </c>
      <c r="M4697" s="11">
        <v>8927</v>
      </c>
      <c r="N4697" s="6">
        <v>20</v>
      </c>
      <c r="O4697" s="4">
        <f>Table2[[#This Row],[Discount]]/100</f>
        <v>0.2</v>
      </c>
      <c r="P4697" s="4" t="str">
        <f>IF(Table2[[#This Row],[Discount%]]=0,"No Discount",
IF(Table2[[#This Row],[Discount%]]&lt;=0.1,"Medium Discount",
IF(Table2[[#This Row],[Discount%]]&lt;=0.2,"High Discount")))</f>
        <v>High Discount</v>
      </c>
      <c r="Q4697" s="9">
        <f>(Table2[Unit_Price]*Table2[Quantity])*(Table2[Discount]/100)</f>
        <v>1785.4</v>
      </c>
      <c r="R4697" s="10">
        <v>7141.6</v>
      </c>
      <c r="S4697" s="10">
        <v>1373.47</v>
      </c>
      <c r="T4697" s="4">
        <f>Table2[Profit]/Table2[Sales]</f>
        <v>0.19231964825809342</v>
      </c>
      <c r="U4697" t="s">
        <v>83</v>
      </c>
    </row>
    <row r="4698" spans="1:21" x14ac:dyDescent="0.35">
      <c r="A4698">
        <v>10089</v>
      </c>
      <c r="B4698" s="1">
        <v>45651</v>
      </c>
      <c r="C4698" s="2">
        <f>YEAR(Table2[Order Date])</f>
        <v>2024</v>
      </c>
      <c r="D4698" s="2" t="str">
        <f>TEXT(Table2[Order Date],"mmm")</f>
        <v>Dec</v>
      </c>
      <c r="E4698" t="s">
        <v>272</v>
      </c>
      <c r="F4698" t="s">
        <v>15</v>
      </c>
      <c r="G4698" t="s">
        <v>147</v>
      </c>
      <c r="H4698" t="str">
        <f>VLOOKUP(Table2[[#This Row],[City]], Table46[], 2, FALSE)</f>
        <v>Kerala</v>
      </c>
      <c r="I4698" t="s">
        <v>17</v>
      </c>
      <c r="J4698" t="s">
        <v>111</v>
      </c>
      <c r="K4698" t="s">
        <v>273</v>
      </c>
      <c r="L4698" s="2">
        <v>4</v>
      </c>
      <c r="M4698" s="11">
        <v>34376</v>
      </c>
      <c r="N4698" s="6">
        <v>5</v>
      </c>
      <c r="O4698" s="4">
        <f>Table2[[#This Row],[Discount]]/100</f>
        <v>0.05</v>
      </c>
      <c r="P4698" s="4" t="str">
        <f>IF(Table2[[#This Row],[Discount%]]=0,"No Discount",
IF(Table2[[#This Row],[Discount%]]&lt;=0.1,"Medium Discount",
IF(Table2[[#This Row],[Discount%]]&lt;=0.2,"High Discount")))</f>
        <v>Medium Discount</v>
      </c>
      <c r="Q4698" s="9">
        <f>(Table2[Unit_Price]*Table2[Quantity])*(Table2[Discount]/100)</f>
        <v>6875.2000000000007</v>
      </c>
      <c r="R4698" s="10">
        <v>130628.8</v>
      </c>
      <c r="S4698" s="10">
        <v>15353.38</v>
      </c>
      <c r="T4698" s="4">
        <f>Table2[Profit]/Table2[Sales]</f>
        <v>0.11753441813750107</v>
      </c>
      <c r="U4698" t="s">
        <v>72</v>
      </c>
    </row>
    <row r="4699" spans="1:21" x14ac:dyDescent="0.35">
      <c r="A4699">
        <v>10096</v>
      </c>
      <c r="B4699" s="1">
        <v>45443</v>
      </c>
      <c r="C4699" s="2">
        <f>YEAR(Table2[Order Date])</f>
        <v>2024</v>
      </c>
      <c r="D4699" s="2" t="str">
        <f>TEXT(Table2[Order Date],"mmm")</f>
        <v>May</v>
      </c>
      <c r="E4699" t="s">
        <v>286</v>
      </c>
      <c r="F4699" t="s">
        <v>40</v>
      </c>
      <c r="G4699" t="s">
        <v>41</v>
      </c>
      <c r="H4699" t="str">
        <f>VLOOKUP(Table2[[#This Row],[City]], Table46[], 2, FALSE)</f>
        <v>Maharashtra</v>
      </c>
      <c r="I4699" t="s">
        <v>24</v>
      </c>
      <c r="J4699" t="s">
        <v>59</v>
      </c>
      <c r="K4699" t="s">
        <v>287</v>
      </c>
      <c r="L4699" s="2">
        <v>3</v>
      </c>
      <c r="M4699" s="11">
        <v>24183</v>
      </c>
      <c r="N4699" s="6">
        <v>0</v>
      </c>
      <c r="O4699" s="4">
        <f>Table2[[#This Row],[Discount]]/100</f>
        <v>0</v>
      </c>
      <c r="P4699" s="4" t="str">
        <f>IF(Table2[[#This Row],[Discount%]]=0,"No Discount",
IF(Table2[[#This Row],[Discount%]]&lt;=0.1,"Medium Discount",
IF(Table2[[#This Row],[Discount%]]&lt;=0.2,"High Discount")))</f>
        <v>No Discount</v>
      </c>
      <c r="Q4699" s="9">
        <f>(Table2[Unit_Price]*Table2[Quantity])*(Table2[Discount]/100)</f>
        <v>0</v>
      </c>
      <c r="R4699" s="10">
        <v>72549</v>
      </c>
      <c r="S4699" s="10">
        <v>17203.3</v>
      </c>
      <c r="T4699" s="4">
        <f>Table2[Profit]/Table2[Sales]</f>
        <v>0.23712663165584638</v>
      </c>
      <c r="U4699" t="s">
        <v>33</v>
      </c>
    </row>
    <row r="4700" spans="1:21" x14ac:dyDescent="0.35">
      <c r="A4700">
        <v>10103</v>
      </c>
      <c r="B4700" s="1">
        <v>45883</v>
      </c>
      <c r="C4700" s="2">
        <f>YEAR(Table2[Order Date])</f>
        <v>2025</v>
      </c>
      <c r="D4700" s="2" t="str">
        <f>TEXT(Table2[Order Date],"mmm")</f>
        <v>Aug</v>
      </c>
      <c r="E4700" t="s">
        <v>302</v>
      </c>
      <c r="F4700" t="s">
        <v>28</v>
      </c>
      <c r="G4700" t="s">
        <v>114</v>
      </c>
      <c r="H4700" t="str">
        <f>VLOOKUP(Table2[[#This Row],[City]], Table46[], 2, FALSE)</f>
        <v>Jharkhand</v>
      </c>
      <c r="I4700" t="s">
        <v>46</v>
      </c>
      <c r="J4700" t="s">
        <v>141</v>
      </c>
      <c r="K4700" t="s">
        <v>303</v>
      </c>
      <c r="L4700" s="2">
        <v>5</v>
      </c>
      <c r="M4700" s="11">
        <v>76226</v>
      </c>
      <c r="N4700" s="6">
        <v>20</v>
      </c>
      <c r="O4700" s="4">
        <f>Table2[[#This Row],[Discount]]/100</f>
        <v>0.2</v>
      </c>
      <c r="P4700" s="4" t="str">
        <f>IF(Table2[[#This Row],[Discount%]]=0,"No Discount",
IF(Table2[[#This Row],[Discount%]]&lt;=0.1,"Medium Discount",
IF(Table2[[#This Row],[Discount%]]&lt;=0.2,"High Discount")))</f>
        <v>High Discount</v>
      </c>
      <c r="Q4700" s="9">
        <f>(Table2[Unit_Price]*Table2[Quantity])*(Table2[Discount]/100)</f>
        <v>76226</v>
      </c>
      <c r="R4700" s="10">
        <v>304904</v>
      </c>
      <c r="S4700" s="10">
        <v>22939.07</v>
      </c>
      <c r="T4700" s="4">
        <f>Table2[Profit]/Table2[Sales]</f>
        <v>7.523374570356571E-2</v>
      </c>
      <c r="U4700" t="s">
        <v>33</v>
      </c>
    </row>
    <row r="4701" spans="1:21" x14ac:dyDescent="0.35">
      <c r="A4701">
        <v>10120</v>
      </c>
      <c r="B4701" s="1">
        <v>45667</v>
      </c>
      <c r="C4701" s="2">
        <f>YEAR(Table2[Order Date])</f>
        <v>2025</v>
      </c>
      <c r="D4701" s="2" t="str">
        <f>TEXT(Table2[Order Date],"mmm")</f>
        <v>Jan</v>
      </c>
      <c r="E4701" t="s">
        <v>338</v>
      </c>
      <c r="F4701" t="s">
        <v>15</v>
      </c>
      <c r="G4701" t="s">
        <v>174</v>
      </c>
      <c r="H4701" t="str">
        <f>VLOOKUP(Table2[[#This Row],[City]], Table46[], 2, FALSE)</f>
        <v>Tamil Nadu</v>
      </c>
      <c r="I4701" t="s">
        <v>96</v>
      </c>
      <c r="J4701" t="s">
        <v>156</v>
      </c>
      <c r="K4701" t="s">
        <v>339</v>
      </c>
      <c r="L4701" s="2">
        <v>1</v>
      </c>
      <c r="M4701" s="11">
        <v>54160</v>
      </c>
      <c r="N4701" s="6">
        <v>15</v>
      </c>
      <c r="O4701" s="4">
        <f>Table2[[#This Row],[Discount]]/100</f>
        <v>0.15</v>
      </c>
      <c r="P4701" s="4" t="str">
        <f>IF(Table2[[#This Row],[Discount%]]=0,"No Discount",
IF(Table2[[#This Row],[Discount%]]&lt;=0.1,"Medium Discount",
IF(Table2[[#This Row],[Discount%]]&lt;=0.2,"High Discount")))</f>
        <v>High Discount</v>
      </c>
      <c r="Q4701" s="9">
        <f>(Table2[Unit_Price]*Table2[Quantity])*(Table2[Discount]/100)</f>
        <v>8124</v>
      </c>
      <c r="R4701" s="10">
        <v>46036</v>
      </c>
      <c r="S4701" s="10">
        <v>9505.5400000000009</v>
      </c>
      <c r="T4701" s="4">
        <f>Table2[Profit]/Table2[Sales]</f>
        <v>0.20648058041532716</v>
      </c>
      <c r="U4701" t="s">
        <v>83</v>
      </c>
    </row>
    <row r="4702" spans="1:21" x14ac:dyDescent="0.35">
      <c r="A4702">
        <v>10132</v>
      </c>
      <c r="B4702" s="1">
        <v>45526</v>
      </c>
      <c r="C4702" s="2">
        <f>YEAR(Table2[Order Date])</f>
        <v>2024</v>
      </c>
      <c r="D4702" s="2" t="str">
        <f>TEXT(Table2[Order Date],"mmm")</f>
        <v>Aug</v>
      </c>
      <c r="E4702" t="s">
        <v>362</v>
      </c>
      <c r="F4702" t="s">
        <v>28</v>
      </c>
      <c r="G4702" t="s">
        <v>29</v>
      </c>
      <c r="H4702" t="str">
        <f>VLOOKUP(Table2[[#This Row],[City]], Table46[], 2, FALSE)</f>
        <v>Bihar</v>
      </c>
      <c r="I4702" t="s">
        <v>42</v>
      </c>
      <c r="J4702" t="s">
        <v>79</v>
      </c>
      <c r="K4702" t="s">
        <v>363</v>
      </c>
      <c r="L4702" s="2">
        <v>4</v>
      </c>
      <c r="M4702" s="11">
        <v>2962</v>
      </c>
      <c r="N4702" s="6">
        <v>20</v>
      </c>
      <c r="O4702" s="4">
        <f>Table2[[#This Row],[Discount]]/100</f>
        <v>0.2</v>
      </c>
      <c r="P4702" s="4" t="str">
        <f>IF(Table2[[#This Row],[Discount%]]=0,"No Discount",
IF(Table2[[#This Row],[Discount%]]&lt;=0.1,"Medium Discount",
IF(Table2[[#This Row],[Discount%]]&lt;=0.2,"High Discount")))</f>
        <v>High Discount</v>
      </c>
      <c r="Q4702" s="9">
        <f>(Table2[Unit_Price]*Table2[Quantity])*(Table2[Discount]/100)</f>
        <v>2369.6</v>
      </c>
      <c r="R4702" s="10">
        <v>9478.4</v>
      </c>
      <c r="S4702" s="10">
        <v>583.27</v>
      </c>
      <c r="T4702" s="4">
        <f>Table2[Profit]/Table2[Sales]</f>
        <v>6.1536757258609048E-2</v>
      </c>
      <c r="U4702" t="s">
        <v>33</v>
      </c>
    </row>
    <row r="4703" spans="1:21" x14ac:dyDescent="0.35">
      <c r="A4703">
        <v>10139</v>
      </c>
      <c r="B4703" s="1">
        <v>45672</v>
      </c>
      <c r="C4703" s="2">
        <f>YEAR(Table2[Order Date])</f>
        <v>2025</v>
      </c>
      <c r="D4703" s="2" t="str">
        <f>TEXT(Table2[Order Date],"mmm")</f>
        <v>Jan</v>
      </c>
      <c r="E4703" t="s">
        <v>376</v>
      </c>
      <c r="F4703" t="s">
        <v>28</v>
      </c>
      <c r="G4703" t="s">
        <v>144</v>
      </c>
      <c r="H4703" t="str">
        <f>VLOOKUP(Table2[[#This Row],[City]], Table46[], 2, FALSE)</f>
        <v>Assam</v>
      </c>
      <c r="I4703" t="s">
        <v>86</v>
      </c>
      <c r="J4703" t="s">
        <v>296</v>
      </c>
      <c r="K4703" t="s">
        <v>377</v>
      </c>
      <c r="L4703" s="2">
        <v>4</v>
      </c>
      <c r="M4703" s="11">
        <v>78576</v>
      </c>
      <c r="N4703" s="6">
        <v>5</v>
      </c>
      <c r="O4703" s="4">
        <f>Table2[[#This Row],[Discount]]/100</f>
        <v>0.05</v>
      </c>
      <c r="P4703" s="4" t="str">
        <f>IF(Table2[[#This Row],[Discount%]]=0,"No Discount",
IF(Table2[[#This Row],[Discount%]]&lt;=0.1,"Medium Discount",
IF(Table2[[#This Row],[Discount%]]&lt;=0.2,"High Discount")))</f>
        <v>Medium Discount</v>
      </c>
      <c r="Q4703" s="9">
        <f>(Table2[Unit_Price]*Table2[Quantity])*(Table2[Discount]/100)</f>
        <v>15715.2</v>
      </c>
      <c r="R4703" s="10">
        <v>298588.79999999999</v>
      </c>
      <c r="S4703" s="10">
        <v>66122.259999999995</v>
      </c>
      <c r="T4703" s="4">
        <f>Table2[Profit]/Table2[Sales]</f>
        <v>0.22144923051366963</v>
      </c>
      <c r="U4703" t="s">
        <v>33</v>
      </c>
    </row>
    <row r="4704" spans="1:21" x14ac:dyDescent="0.35">
      <c r="A4704">
        <v>10173</v>
      </c>
      <c r="B4704" s="1">
        <v>45673</v>
      </c>
      <c r="C4704" s="2">
        <f>YEAR(Table2[Order Date])</f>
        <v>2025</v>
      </c>
      <c r="D4704" s="2" t="str">
        <f>TEXT(Table2[Order Date],"mmm")</f>
        <v>Jan</v>
      </c>
      <c r="E4704" t="s">
        <v>445</v>
      </c>
      <c r="F4704" t="s">
        <v>15</v>
      </c>
      <c r="G4704" t="s">
        <v>68</v>
      </c>
      <c r="H4704" t="str">
        <f>VLOOKUP(Table2[[#This Row],[City]], Table46[], 2, FALSE)</f>
        <v>Telangana</v>
      </c>
      <c r="I4704" t="s">
        <v>42</v>
      </c>
      <c r="J4704" t="s">
        <v>446</v>
      </c>
      <c r="K4704" t="s">
        <v>447</v>
      </c>
      <c r="L4704" s="2">
        <v>1</v>
      </c>
      <c r="M4704" s="11">
        <v>10635</v>
      </c>
      <c r="N4704" s="6">
        <v>0</v>
      </c>
      <c r="O4704" s="4">
        <f>Table2[[#This Row],[Discount]]/100</f>
        <v>0</v>
      </c>
      <c r="P4704" s="4" t="str">
        <f>IF(Table2[[#This Row],[Discount%]]=0,"No Discount",
IF(Table2[[#This Row],[Discount%]]&lt;=0.1,"Medium Discount",
IF(Table2[[#This Row],[Discount%]]&lt;=0.2,"High Discount")))</f>
        <v>No Discount</v>
      </c>
      <c r="Q4704" s="9">
        <f>(Table2[Unit_Price]*Table2[Quantity])*(Table2[Discount]/100)</f>
        <v>0</v>
      </c>
      <c r="R4704" s="10">
        <v>10635</v>
      </c>
      <c r="S4704" s="10">
        <v>1958.69</v>
      </c>
      <c r="T4704" s="4">
        <f>Table2[Profit]/Table2[Sales]</f>
        <v>0.18417395392571698</v>
      </c>
      <c r="U4704" t="s">
        <v>38</v>
      </c>
    </row>
    <row r="4705" spans="1:21" x14ac:dyDescent="0.35">
      <c r="A4705">
        <v>10184</v>
      </c>
      <c r="B4705" s="1">
        <v>45715</v>
      </c>
      <c r="C4705" s="2">
        <f>YEAR(Table2[Order Date])</f>
        <v>2025</v>
      </c>
      <c r="D4705" s="2" t="str">
        <f>TEXT(Table2[Order Date],"mmm")</f>
        <v>Feb</v>
      </c>
      <c r="E4705" t="s">
        <v>468</v>
      </c>
      <c r="F4705" t="s">
        <v>28</v>
      </c>
      <c r="G4705" t="s">
        <v>85</v>
      </c>
      <c r="H4705" t="str">
        <f>VLOOKUP(Table2[[#This Row],[City]], Table46[], 2, FALSE)</f>
        <v>Odisha</v>
      </c>
      <c r="I4705" t="s">
        <v>86</v>
      </c>
      <c r="J4705" t="s">
        <v>296</v>
      </c>
      <c r="K4705" t="s">
        <v>469</v>
      </c>
      <c r="L4705" s="2">
        <v>5</v>
      </c>
      <c r="M4705" s="11">
        <v>27145</v>
      </c>
      <c r="N4705" s="6">
        <v>10</v>
      </c>
      <c r="O4705" s="4">
        <f>Table2[[#This Row],[Discount]]/100</f>
        <v>0.1</v>
      </c>
      <c r="P4705" s="4" t="str">
        <f>IF(Table2[[#This Row],[Discount%]]=0,"No Discount",
IF(Table2[[#This Row],[Discount%]]&lt;=0.1,"Medium Discount",
IF(Table2[[#This Row],[Discount%]]&lt;=0.2,"High Discount")))</f>
        <v>Medium Discount</v>
      </c>
      <c r="Q4705" s="9">
        <f>(Table2[Unit_Price]*Table2[Quantity])*(Table2[Discount]/100)</f>
        <v>13572.5</v>
      </c>
      <c r="R4705" s="10">
        <v>122152.5</v>
      </c>
      <c r="S4705" s="10">
        <v>24218.26</v>
      </c>
      <c r="T4705" s="4">
        <f>Table2[Profit]/Table2[Sales]</f>
        <v>0.19826249974417223</v>
      </c>
      <c r="U4705" t="s">
        <v>33</v>
      </c>
    </row>
    <row r="4706" spans="1:21" x14ac:dyDescent="0.35">
      <c r="A4706">
        <v>10230</v>
      </c>
      <c r="B4706" s="1">
        <v>45511</v>
      </c>
      <c r="C4706" s="2">
        <f>YEAR(Table2[Order Date])</f>
        <v>2024</v>
      </c>
      <c r="D4706" s="2" t="str">
        <f>TEXT(Table2[Order Date],"mmm")</f>
        <v>Aug</v>
      </c>
      <c r="E4706" t="s">
        <v>560</v>
      </c>
      <c r="F4706" t="s">
        <v>40</v>
      </c>
      <c r="G4706" t="s">
        <v>62</v>
      </c>
      <c r="H4706" t="str">
        <f>VLOOKUP(Table2[[#This Row],[City]], Table46[], 2, FALSE)</f>
        <v>Goa</v>
      </c>
      <c r="I4706" t="s">
        <v>30</v>
      </c>
      <c r="J4706" t="s">
        <v>65</v>
      </c>
      <c r="K4706" t="s">
        <v>561</v>
      </c>
      <c r="L4706" s="2">
        <v>3</v>
      </c>
      <c r="M4706" s="11">
        <v>12925</v>
      </c>
      <c r="N4706" s="6">
        <v>20</v>
      </c>
      <c r="O4706" s="4">
        <f>Table2[[#This Row],[Discount]]/100</f>
        <v>0.2</v>
      </c>
      <c r="P4706" s="4" t="str">
        <f>IF(Table2[[#This Row],[Discount%]]=0,"No Discount",
IF(Table2[[#This Row],[Discount%]]&lt;=0.1,"Medium Discount",
IF(Table2[[#This Row],[Discount%]]&lt;=0.2,"High Discount")))</f>
        <v>High Discount</v>
      </c>
      <c r="Q4706" s="9">
        <f>(Table2[Unit_Price]*Table2[Quantity])*(Table2[Discount]/100)</f>
        <v>7755</v>
      </c>
      <c r="R4706" s="10">
        <v>31020</v>
      </c>
      <c r="S4706" s="10">
        <v>2254.0100000000002</v>
      </c>
      <c r="T4706" s="4">
        <f>Table2[Profit]/Table2[Sales]</f>
        <v>7.2663120567375894E-2</v>
      </c>
      <c r="U4706" t="s">
        <v>72</v>
      </c>
    </row>
    <row r="4707" spans="1:21" x14ac:dyDescent="0.35">
      <c r="A4707">
        <v>10238</v>
      </c>
      <c r="B4707" s="1">
        <v>45323</v>
      </c>
      <c r="C4707" s="2">
        <f>YEAR(Table2[Order Date])</f>
        <v>2024</v>
      </c>
      <c r="D4707" s="2" t="str">
        <f>TEXT(Table2[Order Date],"mmm")</f>
        <v>Feb</v>
      </c>
      <c r="E4707" t="s">
        <v>576</v>
      </c>
      <c r="F4707" t="s">
        <v>15</v>
      </c>
      <c r="G4707" t="s">
        <v>16</v>
      </c>
      <c r="H4707" t="str">
        <f>VLOOKUP(Table2[[#This Row],[City]], Table46[], 2, FALSE)</f>
        <v>Karnataka</v>
      </c>
      <c r="I4707" t="s">
        <v>17</v>
      </c>
      <c r="J4707" t="s">
        <v>55</v>
      </c>
      <c r="K4707" t="s">
        <v>577</v>
      </c>
      <c r="L4707" s="2">
        <v>5</v>
      </c>
      <c r="M4707" s="11">
        <v>7034</v>
      </c>
      <c r="N4707" s="6">
        <v>15</v>
      </c>
      <c r="O4707" s="4">
        <f>Table2[[#This Row],[Discount]]/100</f>
        <v>0.15</v>
      </c>
      <c r="P4707" s="4" t="str">
        <f>IF(Table2[[#This Row],[Discount%]]=0,"No Discount",
IF(Table2[[#This Row],[Discount%]]&lt;=0.1,"Medium Discount",
IF(Table2[[#This Row],[Discount%]]&lt;=0.2,"High Discount")))</f>
        <v>High Discount</v>
      </c>
      <c r="Q4707" s="9">
        <f>(Table2[Unit_Price]*Table2[Quantity])*(Table2[Discount]/100)</f>
        <v>5275.5</v>
      </c>
      <c r="R4707" s="10">
        <v>29894.5</v>
      </c>
      <c r="S4707" s="10">
        <v>7348.88</v>
      </c>
      <c r="T4707" s="4">
        <f>Table2[Profit]/Table2[Sales]</f>
        <v>0.24582715884192746</v>
      </c>
      <c r="U4707" t="s">
        <v>83</v>
      </c>
    </row>
    <row r="4708" spans="1:21" x14ac:dyDescent="0.35">
      <c r="A4708">
        <v>10242</v>
      </c>
      <c r="B4708" s="1">
        <v>45289</v>
      </c>
      <c r="C4708" s="2">
        <f>YEAR(Table2[Order Date])</f>
        <v>2023</v>
      </c>
      <c r="D4708" s="2" t="str">
        <f>TEXT(Table2[Order Date],"mmm")</f>
        <v>Dec</v>
      </c>
      <c r="E4708" t="s">
        <v>584</v>
      </c>
      <c r="F4708" t="s">
        <v>15</v>
      </c>
      <c r="G4708" t="s">
        <v>174</v>
      </c>
      <c r="H4708" t="str">
        <f>VLOOKUP(Table2[[#This Row],[City]], Table46[], 2, FALSE)</f>
        <v>Tamil Nadu</v>
      </c>
      <c r="I4708" t="s">
        <v>75</v>
      </c>
      <c r="J4708" t="s">
        <v>204</v>
      </c>
      <c r="K4708" t="s">
        <v>585</v>
      </c>
      <c r="L4708" s="2">
        <v>5</v>
      </c>
      <c r="M4708" s="11">
        <v>52040</v>
      </c>
      <c r="N4708" s="6">
        <v>0</v>
      </c>
      <c r="O4708" s="4">
        <f>Table2[[#This Row],[Discount]]/100</f>
        <v>0</v>
      </c>
      <c r="P4708" s="4" t="str">
        <f>IF(Table2[[#This Row],[Discount%]]=0,"No Discount",
IF(Table2[[#This Row],[Discount%]]&lt;=0.1,"Medium Discount",
IF(Table2[[#This Row],[Discount%]]&lt;=0.2,"High Discount")))</f>
        <v>No Discount</v>
      </c>
      <c r="Q4708" s="9">
        <f>(Table2[Unit_Price]*Table2[Quantity])*(Table2[Discount]/100)</f>
        <v>0</v>
      </c>
      <c r="R4708" s="10">
        <v>260200</v>
      </c>
      <c r="S4708" s="10">
        <v>18189.62</v>
      </c>
      <c r="T4708" s="4">
        <f>Table2[Profit]/Table2[Sales]</f>
        <v>6.9906302843966178E-2</v>
      </c>
      <c r="U4708" t="s">
        <v>83</v>
      </c>
    </row>
    <row r="4709" spans="1:21" x14ac:dyDescent="0.35">
      <c r="A4709">
        <v>10248</v>
      </c>
      <c r="B4709" s="1">
        <v>45734</v>
      </c>
      <c r="C4709" s="2">
        <f>YEAR(Table2[Order Date])</f>
        <v>2025</v>
      </c>
      <c r="D4709" s="2" t="str">
        <f>TEXT(Table2[Order Date],"mmm")</f>
        <v>Mar</v>
      </c>
      <c r="E4709" t="s">
        <v>596</v>
      </c>
      <c r="F4709" t="s">
        <v>28</v>
      </c>
      <c r="G4709" t="s">
        <v>85</v>
      </c>
      <c r="H4709" t="str">
        <f>VLOOKUP(Table2[[#This Row],[City]], Table46[], 2, FALSE)</f>
        <v>Odisha</v>
      </c>
      <c r="I4709" t="s">
        <v>46</v>
      </c>
      <c r="J4709" t="s">
        <v>209</v>
      </c>
      <c r="K4709" t="s">
        <v>597</v>
      </c>
      <c r="L4709" s="2">
        <v>1</v>
      </c>
      <c r="M4709" s="11">
        <v>59778</v>
      </c>
      <c r="N4709" s="6">
        <v>15</v>
      </c>
      <c r="O4709" s="4">
        <f>Table2[[#This Row],[Discount]]/100</f>
        <v>0.15</v>
      </c>
      <c r="P4709" s="4" t="str">
        <f>IF(Table2[[#This Row],[Discount%]]=0,"No Discount",
IF(Table2[[#This Row],[Discount%]]&lt;=0.1,"Medium Discount",
IF(Table2[[#This Row],[Discount%]]&lt;=0.2,"High Discount")))</f>
        <v>High Discount</v>
      </c>
      <c r="Q4709" s="9">
        <f>(Table2[Unit_Price]*Table2[Quantity])*(Table2[Discount]/100)</f>
        <v>8966.6999999999989</v>
      </c>
      <c r="R4709" s="10">
        <v>50811.3</v>
      </c>
      <c r="S4709" s="10">
        <v>8498.57</v>
      </c>
      <c r="T4709" s="4">
        <f>Table2[Profit]/Table2[Sales]</f>
        <v>0.16725748012745195</v>
      </c>
      <c r="U4709" t="s">
        <v>20</v>
      </c>
    </row>
    <row r="4710" spans="1:21" x14ac:dyDescent="0.35">
      <c r="A4710">
        <v>10249</v>
      </c>
      <c r="B4710" s="1">
        <v>45456</v>
      </c>
      <c r="C4710" s="2">
        <f>YEAR(Table2[Order Date])</f>
        <v>2024</v>
      </c>
      <c r="D4710" s="2" t="str">
        <f>TEXT(Table2[Order Date],"mmm")</f>
        <v>Jun</v>
      </c>
      <c r="E4710" t="s">
        <v>598</v>
      </c>
      <c r="F4710" t="s">
        <v>28</v>
      </c>
      <c r="G4710" t="s">
        <v>114</v>
      </c>
      <c r="H4710" t="str">
        <f>VLOOKUP(Table2[[#This Row],[City]], Table46[], 2, FALSE)</f>
        <v>Jharkhand</v>
      </c>
      <c r="I4710" t="s">
        <v>86</v>
      </c>
      <c r="J4710" t="s">
        <v>90</v>
      </c>
      <c r="K4710" t="s">
        <v>599</v>
      </c>
      <c r="L4710" s="2">
        <v>4</v>
      </c>
      <c r="M4710" s="11">
        <v>31095</v>
      </c>
      <c r="N4710" s="6">
        <v>15</v>
      </c>
      <c r="O4710" s="4">
        <f>Table2[[#This Row],[Discount]]/100</f>
        <v>0.15</v>
      </c>
      <c r="P4710" s="4" t="str">
        <f>IF(Table2[[#This Row],[Discount%]]=0,"No Discount",
IF(Table2[[#This Row],[Discount%]]&lt;=0.1,"Medium Discount",
IF(Table2[[#This Row],[Discount%]]&lt;=0.2,"High Discount")))</f>
        <v>High Discount</v>
      </c>
      <c r="Q4710" s="9">
        <f>(Table2[Unit_Price]*Table2[Quantity])*(Table2[Discount]/100)</f>
        <v>18657</v>
      </c>
      <c r="R4710" s="10">
        <v>105723</v>
      </c>
      <c r="S4710" s="10">
        <v>22061.05</v>
      </c>
      <c r="T4710" s="4">
        <f>Table2[Profit]/Table2[Sales]</f>
        <v>0.20866840706374204</v>
      </c>
      <c r="U4710" t="s">
        <v>20</v>
      </c>
    </row>
    <row r="4711" spans="1:21" x14ac:dyDescent="0.35">
      <c r="A4711">
        <v>10259</v>
      </c>
      <c r="B4711" s="1">
        <v>45641</v>
      </c>
      <c r="C4711" s="2">
        <f>YEAR(Table2[Order Date])</f>
        <v>2024</v>
      </c>
      <c r="D4711" s="2" t="str">
        <f>TEXT(Table2[Order Date],"mmm")</f>
        <v>Dec</v>
      </c>
      <c r="E4711" t="s">
        <v>617</v>
      </c>
      <c r="F4711" t="s">
        <v>22</v>
      </c>
      <c r="G4711" t="s">
        <v>74</v>
      </c>
      <c r="H4711" t="str">
        <f>VLOOKUP(Table2[[#This Row],[City]], Table46[], 2, FALSE)</f>
        <v>Chandigarh</v>
      </c>
      <c r="I4711" t="s">
        <v>42</v>
      </c>
      <c r="J4711" t="s">
        <v>51</v>
      </c>
      <c r="K4711" t="s">
        <v>618</v>
      </c>
      <c r="L4711" s="2">
        <v>1</v>
      </c>
      <c r="M4711" s="11">
        <v>59846</v>
      </c>
      <c r="N4711" s="6">
        <v>5</v>
      </c>
      <c r="O4711" s="4">
        <f>Table2[[#This Row],[Discount]]/100</f>
        <v>0.05</v>
      </c>
      <c r="P4711" s="4" t="str">
        <f>IF(Table2[[#This Row],[Discount%]]=0,"No Discount",
IF(Table2[[#This Row],[Discount%]]&lt;=0.1,"Medium Discount",
IF(Table2[[#This Row],[Discount%]]&lt;=0.2,"High Discount")))</f>
        <v>Medium Discount</v>
      </c>
      <c r="Q4711" s="9">
        <f>(Table2[Unit_Price]*Table2[Quantity])*(Table2[Discount]/100)</f>
        <v>2992.3</v>
      </c>
      <c r="R4711" s="10">
        <v>56853.7</v>
      </c>
      <c r="S4711" s="10">
        <v>9759.16</v>
      </c>
      <c r="T4711" s="4">
        <f>Table2[Profit]/Table2[Sales]</f>
        <v>0.1716539117067139</v>
      </c>
      <c r="U4711" t="s">
        <v>83</v>
      </c>
    </row>
    <row r="4712" spans="1:21" x14ac:dyDescent="0.35">
      <c r="A4712">
        <v>10261</v>
      </c>
      <c r="B4712" s="1">
        <v>45899</v>
      </c>
      <c r="C4712" s="2">
        <f>YEAR(Table2[Order Date])</f>
        <v>2025</v>
      </c>
      <c r="D4712" s="2" t="str">
        <f>TEXT(Table2[Order Date],"mmm")</f>
        <v>Aug</v>
      </c>
      <c r="E4712" t="s">
        <v>621</v>
      </c>
      <c r="F4712" t="s">
        <v>15</v>
      </c>
      <c r="G4712" t="s">
        <v>174</v>
      </c>
      <c r="H4712" t="str">
        <f>VLOOKUP(Table2[[#This Row],[City]], Table46[], 2, FALSE)</f>
        <v>Tamil Nadu</v>
      </c>
      <c r="I4712" t="s">
        <v>42</v>
      </c>
      <c r="J4712" t="s">
        <v>79</v>
      </c>
      <c r="K4712" t="s">
        <v>622</v>
      </c>
      <c r="L4712" s="2">
        <v>2</v>
      </c>
      <c r="M4712" s="11">
        <v>27785</v>
      </c>
      <c r="N4712" s="6">
        <v>0</v>
      </c>
      <c r="O4712" s="4">
        <f>Table2[[#This Row],[Discount]]/100</f>
        <v>0</v>
      </c>
      <c r="P4712" s="4" t="str">
        <f>IF(Table2[[#This Row],[Discount%]]=0,"No Discount",
IF(Table2[[#This Row],[Discount%]]&lt;=0.1,"Medium Discount",
IF(Table2[[#This Row],[Discount%]]&lt;=0.2,"High Discount")))</f>
        <v>No Discount</v>
      </c>
      <c r="Q4712" s="9">
        <f>(Table2[Unit_Price]*Table2[Quantity])*(Table2[Discount]/100)</f>
        <v>0</v>
      </c>
      <c r="R4712" s="10">
        <v>55570</v>
      </c>
      <c r="S4712" s="10">
        <v>6793.55</v>
      </c>
      <c r="T4712" s="4">
        <f>Table2[Profit]/Table2[Sales]</f>
        <v>0.12225211445024294</v>
      </c>
      <c r="U4712" t="s">
        <v>38</v>
      </c>
    </row>
    <row r="4713" spans="1:21" x14ac:dyDescent="0.35">
      <c r="A4713">
        <v>10280</v>
      </c>
      <c r="B4713" s="1">
        <v>45328</v>
      </c>
      <c r="C4713" s="2">
        <f>YEAR(Table2[Order Date])</f>
        <v>2024</v>
      </c>
      <c r="D4713" s="2" t="str">
        <f>TEXT(Table2[Order Date],"mmm")</f>
        <v>Feb</v>
      </c>
      <c r="E4713" t="s">
        <v>659</v>
      </c>
      <c r="F4713" t="s">
        <v>28</v>
      </c>
      <c r="G4713" t="s">
        <v>144</v>
      </c>
      <c r="H4713" t="str">
        <f>VLOOKUP(Table2[[#This Row],[City]], Table46[], 2, FALSE)</f>
        <v>Assam</v>
      </c>
      <c r="I4713" t="s">
        <v>24</v>
      </c>
      <c r="J4713" t="s">
        <v>36</v>
      </c>
      <c r="K4713" t="s">
        <v>660</v>
      </c>
      <c r="L4713" s="2">
        <v>5</v>
      </c>
      <c r="M4713" s="11">
        <v>31480</v>
      </c>
      <c r="N4713" s="6">
        <v>10</v>
      </c>
      <c r="O4713" s="4">
        <f>Table2[[#This Row],[Discount]]/100</f>
        <v>0.1</v>
      </c>
      <c r="P4713" s="4" t="str">
        <f>IF(Table2[[#This Row],[Discount%]]=0,"No Discount",
IF(Table2[[#This Row],[Discount%]]&lt;=0.1,"Medium Discount",
IF(Table2[[#This Row],[Discount%]]&lt;=0.2,"High Discount")))</f>
        <v>Medium Discount</v>
      </c>
      <c r="Q4713" s="9">
        <f>(Table2[Unit_Price]*Table2[Quantity])*(Table2[Discount]/100)</f>
        <v>15740</v>
      </c>
      <c r="R4713" s="10">
        <v>141660</v>
      </c>
      <c r="S4713" s="10">
        <v>22581.15</v>
      </c>
      <c r="T4713" s="4">
        <f>Table2[Profit]/Table2[Sales]</f>
        <v>0.15940385429902584</v>
      </c>
      <c r="U4713" t="s">
        <v>20</v>
      </c>
    </row>
    <row r="4714" spans="1:21" x14ac:dyDescent="0.35">
      <c r="A4714">
        <v>10314</v>
      </c>
      <c r="B4714" s="1">
        <v>45666</v>
      </c>
      <c r="C4714" s="2">
        <f>YEAR(Table2[Order Date])</f>
        <v>2025</v>
      </c>
      <c r="D4714" s="2" t="str">
        <f>TEXT(Table2[Order Date],"mmm")</f>
        <v>Jan</v>
      </c>
      <c r="E4714" t="s">
        <v>725</v>
      </c>
      <c r="F4714" t="s">
        <v>22</v>
      </c>
      <c r="G4714" t="s">
        <v>23</v>
      </c>
      <c r="H4714" t="str">
        <f>VLOOKUP(Table2[[#This Row],[City]], Table46[], 2, FALSE)</f>
        <v>Delhi</v>
      </c>
      <c r="I4714" t="s">
        <v>69</v>
      </c>
      <c r="J4714" t="s">
        <v>70</v>
      </c>
      <c r="K4714" t="s">
        <v>726</v>
      </c>
      <c r="L4714" s="2">
        <v>5</v>
      </c>
      <c r="M4714" s="11">
        <v>70511</v>
      </c>
      <c r="N4714" s="6">
        <v>0</v>
      </c>
      <c r="O4714" s="4">
        <f>Table2[[#This Row],[Discount]]/100</f>
        <v>0</v>
      </c>
      <c r="P4714" s="4" t="str">
        <f>IF(Table2[[#This Row],[Discount%]]=0,"No Discount",
IF(Table2[[#This Row],[Discount%]]&lt;=0.1,"Medium Discount",
IF(Table2[[#This Row],[Discount%]]&lt;=0.2,"High Discount")))</f>
        <v>No Discount</v>
      </c>
      <c r="Q4714" s="9">
        <f>(Table2[Unit_Price]*Table2[Quantity])*(Table2[Discount]/100)</f>
        <v>0</v>
      </c>
      <c r="R4714" s="10">
        <v>352555</v>
      </c>
      <c r="S4714" s="10">
        <v>50630.69</v>
      </c>
      <c r="T4714" s="4">
        <f>Table2[Profit]/Table2[Sales]</f>
        <v>0.14361075576860349</v>
      </c>
      <c r="U4714" t="s">
        <v>83</v>
      </c>
    </row>
    <row r="4715" spans="1:21" x14ac:dyDescent="0.35">
      <c r="A4715">
        <v>10325</v>
      </c>
      <c r="B4715" s="1">
        <v>45483</v>
      </c>
      <c r="C4715" s="2">
        <f>YEAR(Table2[Order Date])</f>
        <v>2024</v>
      </c>
      <c r="D4715" s="2" t="str">
        <f>TEXT(Table2[Order Date],"mmm")</f>
        <v>Jul</v>
      </c>
      <c r="E4715" t="s">
        <v>747</v>
      </c>
      <c r="F4715" t="s">
        <v>28</v>
      </c>
      <c r="G4715" t="s">
        <v>144</v>
      </c>
      <c r="H4715" t="str">
        <f>VLOOKUP(Table2[[#This Row],[City]], Table46[], 2, FALSE)</f>
        <v>Assam</v>
      </c>
      <c r="I4715" t="s">
        <v>75</v>
      </c>
      <c r="J4715" t="s">
        <v>240</v>
      </c>
      <c r="K4715" t="s">
        <v>748</v>
      </c>
      <c r="L4715" s="2">
        <v>4</v>
      </c>
      <c r="M4715" s="11">
        <v>37394</v>
      </c>
      <c r="N4715" s="6">
        <v>20</v>
      </c>
      <c r="O4715" s="4">
        <f>Table2[[#This Row],[Discount]]/100</f>
        <v>0.2</v>
      </c>
      <c r="P4715" s="4" t="str">
        <f>IF(Table2[[#This Row],[Discount%]]=0,"No Discount",
IF(Table2[[#This Row],[Discount%]]&lt;=0.1,"Medium Discount",
IF(Table2[[#This Row],[Discount%]]&lt;=0.2,"High Discount")))</f>
        <v>High Discount</v>
      </c>
      <c r="Q4715" s="9">
        <f>(Table2[Unit_Price]*Table2[Quantity])*(Table2[Discount]/100)</f>
        <v>29915.200000000001</v>
      </c>
      <c r="R4715" s="10">
        <v>119660.8</v>
      </c>
      <c r="S4715" s="10">
        <v>26431.65</v>
      </c>
      <c r="T4715" s="4">
        <f>Table2[Profit]/Table2[Sales]</f>
        <v>0.22088812710595285</v>
      </c>
      <c r="U4715" t="s">
        <v>72</v>
      </c>
    </row>
    <row r="4716" spans="1:21" x14ac:dyDescent="0.35">
      <c r="A4716">
        <v>10332</v>
      </c>
      <c r="B4716" s="1">
        <v>45359</v>
      </c>
      <c r="C4716" s="2">
        <f>YEAR(Table2[Order Date])</f>
        <v>2024</v>
      </c>
      <c r="D4716" s="2" t="str">
        <f>TEXT(Table2[Order Date],"mmm")</f>
        <v>Mar</v>
      </c>
      <c r="E4716" t="s">
        <v>761</v>
      </c>
      <c r="F4716" t="s">
        <v>15</v>
      </c>
      <c r="G4716" t="s">
        <v>147</v>
      </c>
      <c r="H4716" t="str">
        <f>VLOOKUP(Table2[[#This Row],[City]], Table46[], 2, FALSE)</f>
        <v>Kerala</v>
      </c>
      <c r="I4716" t="s">
        <v>24</v>
      </c>
      <c r="J4716" t="s">
        <v>107</v>
      </c>
      <c r="K4716" t="s">
        <v>762</v>
      </c>
      <c r="L4716" s="2">
        <v>3</v>
      </c>
      <c r="M4716" s="11">
        <v>43125</v>
      </c>
      <c r="N4716" s="6">
        <v>10</v>
      </c>
      <c r="O4716" s="4">
        <f>Table2[[#This Row],[Discount]]/100</f>
        <v>0.1</v>
      </c>
      <c r="P4716" s="4" t="str">
        <f>IF(Table2[[#This Row],[Discount%]]=0,"No Discount",
IF(Table2[[#This Row],[Discount%]]&lt;=0.1,"Medium Discount",
IF(Table2[[#This Row],[Discount%]]&lt;=0.2,"High Discount")))</f>
        <v>Medium Discount</v>
      </c>
      <c r="Q4716" s="9">
        <f>(Table2[Unit_Price]*Table2[Quantity])*(Table2[Discount]/100)</f>
        <v>12937.5</v>
      </c>
      <c r="R4716" s="10">
        <v>116437.5</v>
      </c>
      <c r="S4716" s="10">
        <v>20639.599999999999</v>
      </c>
      <c r="T4716" s="4">
        <f>Table2[Profit]/Table2[Sales]</f>
        <v>0.17725904455179817</v>
      </c>
      <c r="U4716" t="s">
        <v>33</v>
      </c>
    </row>
    <row r="4717" spans="1:21" x14ac:dyDescent="0.35">
      <c r="A4717">
        <v>10371</v>
      </c>
      <c r="B4717" s="1">
        <v>45407</v>
      </c>
      <c r="C4717" s="2">
        <f>YEAR(Table2[Order Date])</f>
        <v>2024</v>
      </c>
      <c r="D4717" s="2" t="str">
        <f>TEXT(Table2[Order Date],"mmm")</f>
        <v>Apr</v>
      </c>
      <c r="E4717" t="s">
        <v>839</v>
      </c>
      <c r="F4717" t="s">
        <v>40</v>
      </c>
      <c r="G4717" t="s">
        <v>50</v>
      </c>
      <c r="H4717" t="str">
        <f>VLOOKUP(Table2[[#This Row],[City]], Table46[], 2, FALSE)</f>
        <v>Maharashtra</v>
      </c>
      <c r="I4717" t="s">
        <v>46</v>
      </c>
      <c r="J4717" t="s">
        <v>209</v>
      </c>
      <c r="K4717" t="s">
        <v>840</v>
      </c>
      <c r="L4717" s="2">
        <v>4</v>
      </c>
      <c r="M4717" s="11">
        <v>51848</v>
      </c>
      <c r="N4717" s="6">
        <v>0</v>
      </c>
      <c r="O4717" s="4">
        <f>Table2[[#This Row],[Discount]]/100</f>
        <v>0</v>
      </c>
      <c r="P4717" s="4" t="str">
        <f>IF(Table2[[#This Row],[Discount%]]=0,"No Discount",
IF(Table2[[#This Row],[Discount%]]&lt;=0.1,"Medium Discount",
IF(Table2[[#This Row],[Discount%]]&lt;=0.2,"High Discount")))</f>
        <v>No Discount</v>
      </c>
      <c r="Q4717" s="9">
        <f>(Table2[Unit_Price]*Table2[Quantity])*(Table2[Discount]/100)</f>
        <v>0</v>
      </c>
      <c r="R4717" s="10">
        <v>207392</v>
      </c>
      <c r="S4717" s="10">
        <v>47871.61</v>
      </c>
      <c r="T4717" s="4">
        <f>Table2[Profit]/Table2[Sales]</f>
        <v>0.23082669534022526</v>
      </c>
      <c r="U4717" t="s">
        <v>20</v>
      </c>
    </row>
    <row r="4718" spans="1:21" x14ac:dyDescent="0.35">
      <c r="A4718">
        <v>10385</v>
      </c>
      <c r="B4718" s="1">
        <v>45895</v>
      </c>
      <c r="C4718" s="2">
        <f>YEAR(Table2[Order Date])</f>
        <v>2025</v>
      </c>
      <c r="D4718" s="2" t="str">
        <f>TEXT(Table2[Order Date],"mmm")</f>
        <v>Aug</v>
      </c>
      <c r="E4718" t="s">
        <v>866</v>
      </c>
      <c r="F4718" t="s">
        <v>22</v>
      </c>
      <c r="G4718" t="s">
        <v>167</v>
      </c>
      <c r="H4718" t="str">
        <f>VLOOKUP(Table2[[#This Row],[City]], Table46[], 2, FALSE)</f>
        <v>Punjab</v>
      </c>
      <c r="I4718" t="s">
        <v>96</v>
      </c>
      <c r="J4718" t="s">
        <v>138</v>
      </c>
      <c r="K4718" t="s">
        <v>867</v>
      </c>
      <c r="L4718" s="2">
        <v>3</v>
      </c>
      <c r="M4718" s="11">
        <v>38240</v>
      </c>
      <c r="N4718" s="6">
        <v>20</v>
      </c>
      <c r="O4718" s="4">
        <f>Table2[[#This Row],[Discount]]/100</f>
        <v>0.2</v>
      </c>
      <c r="P4718" s="4" t="str">
        <f>IF(Table2[[#This Row],[Discount%]]=0,"No Discount",
IF(Table2[[#This Row],[Discount%]]&lt;=0.1,"Medium Discount",
IF(Table2[[#This Row],[Discount%]]&lt;=0.2,"High Discount")))</f>
        <v>High Discount</v>
      </c>
      <c r="Q4718" s="9">
        <f>(Table2[Unit_Price]*Table2[Quantity])*(Table2[Discount]/100)</f>
        <v>22944</v>
      </c>
      <c r="R4718" s="10">
        <v>91776</v>
      </c>
      <c r="S4718" s="10">
        <v>19045.63</v>
      </c>
      <c r="T4718" s="4">
        <f>Table2[Profit]/Table2[Sales]</f>
        <v>0.20752299076011158</v>
      </c>
      <c r="U4718" t="s">
        <v>72</v>
      </c>
    </row>
    <row r="4719" spans="1:21" x14ac:dyDescent="0.35">
      <c r="A4719">
        <v>10401</v>
      </c>
      <c r="B4719" s="1">
        <v>45434</v>
      </c>
      <c r="C4719" s="2">
        <f>YEAR(Table2[Order Date])</f>
        <v>2024</v>
      </c>
      <c r="D4719" s="2" t="str">
        <f>TEXT(Table2[Order Date],"mmm")</f>
        <v>May</v>
      </c>
      <c r="E4719" t="s">
        <v>898</v>
      </c>
      <c r="F4719" t="s">
        <v>15</v>
      </c>
      <c r="G4719" t="s">
        <v>16</v>
      </c>
      <c r="H4719" t="str">
        <f>VLOOKUP(Table2[[#This Row],[City]], Table46[], 2, FALSE)</f>
        <v>Karnataka</v>
      </c>
      <c r="I4719" t="s">
        <v>46</v>
      </c>
      <c r="J4719" t="s">
        <v>126</v>
      </c>
      <c r="K4719" t="s">
        <v>899</v>
      </c>
      <c r="L4719" s="2">
        <v>4</v>
      </c>
      <c r="M4719" s="11">
        <v>63345</v>
      </c>
      <c r="N4719" s="6">
        <v>10</v>
      </c>
      <c r="O4719" s="4">
        <f>Table2[[#This Row],[Discount]]/100</f>
        <v>0.1</v>
      </c>
      <c r="P4719" s="4" t="str">
        <f>IF(Table2[[#This Row],[Discount%]]=0,"No Discount",
IF(Table2[[#This Row],[Discount%]]&lt;=0.1,"Medium Discount",
IF(Table2[[#This Row],[Discount%]]&lt;=0.2,"High Discount")))</f>
        <v>Medium Discount</v>
      </c>
      <c r="Q4719" s="9">
        <f>(Table2[Unit_Price]*Table2[Quantity])*(Table2[Discount]/100)</f>
        <v>25338</v>
      </c>
      <c r="R4719" s="10">
        <v>228042</v>
      </c>
      <c r="S4719" s="10">
        <v>56417.79</v>
      </c>
      <c r="T4719" s="4">
        <f>Table2[Profit]/Table2[Sales]</f>
        <v>0.24740087352329834</v>
      </c>
      <c r="U4719" t="s">
        <v>38</v>
      </c>
    </row>
    <row r="4720" spans="1:21" x14ac:dyDescent="0.35">
      <c r="A4720">
        <v>10403</v>
      </c>
      <c r="B4720" s="1">
        <v>45324</v>
      </c>
      <c r="C4720" s="2">
        <f>YEAR(Table2[Order Date])</f>
        <v>2024</v>
      </c>
      <c r="D4720" s="2" t="str">
        <f>TEXT(Table2[Order Date],"mmm")</f>
        <v>Feb</v>
      </c>
      <c r="E4720" t="s">
        <v>902</v>
      </c>
      <c r="F4720" t="s">
        <v>15</v>
      </c>
      <c r="G4720" t="s">
        <v>174</v>
      </c>
      <c r="H4720" t="str">
        <f>VLOOKUP(Table2[[#This Row],[City]], Table46[], 2, FALSE)</f>
        <v>Tamil Nadu</v>
      </c>
      <c r="I4720" t="s">
        <v>30</v>
      </c>
      <c r="J4720" t="s">
        <v>322</v>
      </c>
      <c r="K4720" t="s">
        <v>903</v>
      </c>
      <c r="L4720" s="2">
        <v>2</v>
      </c>
      <c r="M4720" s="11">
        <v>58390</v>
      </c>
      <c r="N4720" s="6">
        <v>5</v>
      </c>
      <c r="O4720" s="4">
        <f>Table2[[#This Row],[Discount]]/100</f>
        <v>0.05</v>
      </c>
      <c r="P4720" s="4" t="str">
        <f>IF(Table2[[#This Row],[Discount%]]=0,"No Discount",
IF(Table2[[#This Row],[Discount%]]&lt;=0.1,"Medium Discount",
IF(Table2[[#This Row],[Discount%]]&lt;=0.2,"High Discount")))</f>
        <v>Medium Discount</v>
      </c>
      <c r="Q4720" s="9">
        <f>(Table2[Unit_Price]*Table2[Quantity])*(Table2[Discount]/100)</f>
        <v>5839</v>
      </c>
      <c r="R4720" s="10">
        <v>110941</v>
      </c>
      <c r="S4720" s="10">
        <v>6648.65</v>
      </c>
      <c r="T4720" s="4">
        <f>Table2[Profit]/Table2[Sales]</f>
        <v>5.9929602221000348E-2</v>
      </c>
      <c r="U4720" t="s">
        <v>72</v>
      </c>
    </row>
    <row r="4721" spans="1:21" x14ac:dyDescent="0.35">
      <c r="A4721">
        <v>10409</v>
      </c>
      <c r="B4721" s="1">
        <v>45659</v>
      </c>
      <c r="C4721" s="2">
        <f>YEAR(Table2[Order Date])</f>
        <v>2025</v>
      </c>
      <c r="D4721" s="2" t="str">
        <f>TEXT(Table2[Order Date],"mmm")</f>
        <v>Jan</v>
      </c>
      <c r="E4721" t="s">
        <v>913</v>
      </c>
      <c r="F4721" t="s">
        <v>15</v>
      </c>
      <c r="G4721" t="s">
        <v>16</v>
      </c>
      <c r="H4721" t="str">
        <f>VLOOKUP(Table2[[#This Row],[City]], Table46[], 2, FALSE)</f>
        <v>Karnataka</v>
      </c>
      <c r="I4721" t="s">
        <v>42</v>
      </c>
      <c r="J4721" t="s">
        <v>43</v>
      </c>
      <c r="K4721" t="s">
        <v>914</v>
      </c>
      <c r="L4721" s="2">
        <v>2</v>
      </c>
      <c r="M4721" s="11">
        <v>31337</v>
      </c>
      <c r="N4721" s="6">
        <v>5</v>
      </c>
      <c r="O4721" s="4">
        <f>Table2[[#This Row],[Discount]]/100</f>
        <v>0.05</v>
      </c>
      <c r="P4721" s="4" t="str">
        <f>IF(Table2[[#This Row],[Discount%]]=0,"No Discount",
IF(Table2[[#This Row],[Discount%]]&lt;=0.1,"Medium Discount",
IF(Table2[[#This Row],[Discount%]]&lt;=0.2,"High Discount")))</f>
        <v>Medium Discount</v>
      </c>
      <c r="Q4721" s="9">
        <f>(Table2[Unit_Price]*Table2[Quantity])*(Table2[Discount]/100)</f>
        <v>3133.7000000000003</v>
      </c>
      <c r="R4721" s="10">
        <v>59540.3</v>
      </c>
      <c r="S4721" s="10">
        <v>3887.55</v>
      </c>
      <c r="T4721" s="4">
        <f>Table2[Profit]/Table2[Sales]</f>
        <v>6.5292751296180909E-2</v>
      </c>
      <c r="U4721" t="s">
        <v>38</v>
      </c>
    </row>
    <row r="4722" spans="1:21" x14ac:dyDescent="0.35">
      <c r="A4722">
        <v>10419</v>
      </c>
      <c r="B4722" s="1">
        <v>45504</v>
      </c>
      <c r="C4722" s="2">
        <f>YEAR(Table2[Order Date])</f>
        <v>2024</v>
      </c>
      <c r="D4722" s="2" t="str">
        <f>TEXT(Table2[Order Date],"mmm")</f>
        <v>Jul</v>
      </c>
      <c r="E4722" t="s">
        <v>933</v>
      </c>
      <c r="F4722" t="s">
        <v>22</v>
      </c>
      <c r="G4722" t="s">
        <v>54</v>
      </c>
      <c r="H4722" t="str">
        <f>VLOOKUP(Table2[[#This Row],[City]], Table46[], 2, FALSE)</f>
        <v>Uttar Pradesh</v>
      </c>
      <c r="I4722" t="s">
        <v>42</v>
      </c>
      <c r="J4722" t="s">
        <v>43</v>
      </c>
      <c r="K4722" t="s">
        <v>934</v>
      </c>
      <c r="L4722" s="2">
        <v>5</v>
      </c>
      <c r="M4722" s="11">
        <v>59662</v>
      </c>
      <c r="N4722" s="6">
        <v>5</v>
      </c>
      <c r="O4722" s="4">
        <f>Table2[[#This Row],[Discount]]/100</f>
        <v>0.05</v>
      </c>
      <c r="P4722" s="4" t="str">
        <f>IF(Table2[[#This Row],[Discount%]]=0,"No Discount",
IF(Table2[[#This Row],[Discount%]]&lt;=0.1,"Medium Discount",
IF(Table2[[#This Row],[Discount%]]&lt;=0.2,"High Discount")))</f>
        <v>Medium Discount</v>
      </c>
      <c r="Q4722" s="9">
        <f>(Table2[Unit_Price]*Table2[Quantity])*(Table2[Discount]/100)</f>
        <v>14915.5</v>
      </c>
      <c r="R4722" s="10">
        <v>283394.5</v>
      </c>
      <c r="S4722" s="10">
        <v>63463.71</v>
      </c>
      <c r="T4722" s="4">
        <f>Table2[Profit]/Table2[Sales]</f>
        <v>0.22394121974844253</v>
      </c>
      <c r="U4722" t="s">
        <v>83</v>
      </c>
    </row>
    <row r="4723" spans="1:21" x14ac:dyDescent="0.35">
      <c r="A4723">
        <v>10420</v>
      </c>
      <c r="B4723" s="1">
        <v>45558</v>
      </c>
      <c r="C4723" s="2">
        <f>YEAR(Table2[Order Date])</f>
        <v>2024</v>
      </c>
      <c r="D4723" s="2" t="str">
        <f>TEXT(Table2[Order Date],"mmm")</f>
        <v>Sep</v>
      </c>
      <c r="E4723" t="s">
        <v>935</v>
      </c>
      <c r="F4723" t="s">
        <v>15</v>
      </c>
      <c r="G4723" t="s">
        <v>147</v>
      </c>
      <c r="H4723" t="str">
        <f>VLOOKUP(Table2[[#This Row],[City]], Table46[], 2, FALSE)</f>
        <v>Kerala</v>
      </c>
      <c r="I4723" t="s">
        <v>129</v>
      </c>
      <c r="J4723" t="s">
        <v>168</v>
      </c>
      <c r="K4723" t="s">
        <v>936</v>
      </c>
      <c r="L4723" s="2">
        <v>4</v>
      </c>
      <c r="M4723" s="11">
        <v>75843</v>
      </c>
      <c r="N4723" s="6">
        <v>5</v>
      </c>
      <c r="O4723" s="4">
        <f>Table2[[#This Row],[Discount]]/100</f>
        <v>0.05</v>
      </c>
      <c r="P4723" s="4" t="str">
        <f>IF(Table2[[#This Row],[Discount%]]=0,"No Discount",
IF(Table2[[#This Row],[Discount%]]&lt;=0.1,"Medium Discount",
IF(Table2[[#This Row],[Discount%]]&lt;=0.2,"High Discount")))</f>
        <v>Medium Discount</v>
      </c>
      <c r="Q4723" s="9">
        <f>(Table2[Unit_Price]*Table2[Quantity])*(Table2[Discount]/100)</f>
        <v>15168.6</v>
      </c>
      <c r="R4723" s="10">
        <v>288203.40000000002</v>
      </c>
      <c r="S4723" s="10">
        <v>38958.839999999997</v>
      </c>
      <c r="T4723" s="4">
        <f>Table2[Profit]/Table2[Sales]</f>
        <v>0.13517828033951021</v>
      </c>
      <c r="U4723" t="s">
        <v>33</v>
      </c>
    </row>
    <row r="4724" spans="1:21" x14ac:dyDescent="0.35">
      <c r="A4724">
        <v>10488</v>
      </c>
      <c r="B4724" s="1">
        <v>45295</v>
      </c>
      <c r="C4724" s="2">
        <f>YEAR(Table2[Order Date])</f>
        <v>2024</v>
      </c>
      <c r="D4724" s="2" t="str">
        <f>TEXT(Table2[Order Date],"mmm")</f>
        <v>Jan</v>
      </c>
      <c r="E4724" t="s">
        <v>1069</v>
      </c>
      <c r="F4724" t="s">
        <v>28</v>
      </c>
      <c r="G4724" t="s">
        <v>35</v>
      </c>
      <c r="H4724" t="str">
        <f>VLOOKUP(Table2[[#This Row],[City]], Table46[], 2, FALSE)</f>
        <v>West Bengal</v>
      </c>
      <c r="I4724" t="s">
        <v>75</v>
      </c>
      <c r="J4724" t="s">
        <v>307</v>
      </c>
      <c r="K4724" t="s">
        <v>1070</v>
      </c>
      <c r="L4724" s="2">
        <v>1</v>
      </c>
      <c r="M4724" s="11">
        <v>52459</v>
      </c>
      <c r="N4724" s="6">
        <v>0</v>
      </c>
      <c r="O4724" s="4">
        <f>Table2[[#This Row],[Discount]]/100</f>
        <v>0</v>
      </c>
      <c r="P4724" s="4" t="str">
        <f>IF(Table2[[#This Row],[Discount%]]=0,"No Discount",
IF(Table2[[#This Row],[Discount%]]&lt;=0.1,"Medium Discount",
IF(Table2[[#This Row],[Discount%]]&lt;=0.2,"High Discount")))</f>
        <v>No Discount</v>
      </c>
      <c r="Q4724" s="9">
        <f>(Table2[Unit_Price]*Table2[Quantity])*(Table2[Discount]/100)</f>
        <v>0</v>
      </c>
      <c r="R4724" s="10">
        <v>52459</v>
      </c>
      <c r="S4724" s="10">
        <v>7058.33</v>
      </c>
      <c r="T4724" s="4">
        <f>Table2[Profit]/Table2[Sales]</f>
        <v>0.13454945767170551</v>
      </c>
      <c r="U4724" t="s">
        <v>83</v>
      </c>
    </row>
    <row r="4725" spans="1:21" x14ac:dyDescent="0.35">
      <c r="A4725">
        <v>10562</v>
      </c>
      <c r="B4725" s="1">
        <v>45558</v>
      </c>
      <c r="C4725" s="2">
        <f>YEAR(Table2[Order Date])</f>
        <v>2024</v>
      </c>
      <c r="D4725" s="2" t="str">
        <f>TEXT(Table2[Order Date],"mmm")</f>
        <v>Sep</v>
      </c>
      <c r="E4725" t="s">
        <v>1214</v>
      </c>
      <c r="F4725" t="s">
        <v>15</v>
      </c>
      <c r="G4725" t="s">
        <v>16</v>
      </c>
      <c r="H4725" t="str">
        <f>VLOOKUP(Table2[[#This Row],[City]], Table46[], 2, FALSE)</f>
        <v>Karnataka</v>
      </c>
      <c r="I4725" t="s">
        <v>46</v>
      </c>
      <c r="J4725" t="s">
        <v>47</v>
      </c>
      <c r="K4725" t="s">
        <v>1215</v>
      </c>
      <c r="L4725" s="2">
        <v>4</v>
      </c>
      <c r="M4725" s="11">
        <v>37379</v>
      </c>
      <c r="N4725" s="6">
        <v>20</v>
      </c>
      <c r="O4725" s="4">
        <f>Table2[[#This Row],[Discount]]/100</f>
        <v>0.2</v>
      </c>
      <c r="P4725" s="4" t="str">
        <f>IF(Table2[[#This Row],[Discount%]]=0,"No Discount",
IF(Table2[[#This Row],[Discount%]]&lt;=0.1,"Medium Discount",
IF(Table2[[#This Row],[Discount%]]&lt;=0.2,"High Discount")))</f>
        <v>High Discount</v>
      </c>
      <c r="Q4725" s="9">
        <f>(Table2[Unit_Price]*Table2[Quantity])*(Table2[Discount]/100)</f>
        <v>29903.200000000001</v>
      </c>
      <c r="R4725" s="10">
        <v>119612.8</v>
      </c>
      <c r="S4725" s="10">
        <v>14358.68</v>
      </c>
      <c r="T4725" s="4">
        <f>Table2[Profit]/Table2[Sales]</f>
        <v>0.1200430054308569</v>
      </c>
      <c r="U4725" t="s">
        <v>33</v>
      </c>
    </row>
    <row r="4726" spans="1:21" x14ac:dyDescent="0.35">
      <c r="A4726">
        <v>10626</v>
      </c>
      <c r="B4726" s="1">
        <v>45274</v>
      </c>
      <c r="C4726" s="2">
        <f>YEAR(Table2[Order Date])</f>
        <v>2023</v>
      </c>
      <c r="D4726" s="2" t="str">
        <f>TEXT(Table2[Order Date],"mmm")</f>
        <v>Dec</v>
      </c>
      <c r="E4726" t="s">
        <v>1337</v>
      </c>
      <c r="F4726" t="s">
        <v>40</v>
      </c>
      <c r="G4726" t="s">
        <v>62</v>
      </c>
      <c r="H4726" t="str">
        <f>VLOOKUP(Table2[[#This Row],[City]], Table46[], 2, FALSE)</f>
        <v>Goa</v>
      </c>
      <c r="I4726" t="s">
        <v>69</v>
      </c>
      <c r="J4726" t="s">
        <v>151</v>
      </c>
      <c r="K4726" t="s">
        <v>1338</v>
      </c>
      <c r="L4726" s="2">
        <v>3</v>
      </c>
      <c r="M4726" s="11">
        <v>50003</v>
      </c>
      <c r="N4726" s="6">
        <v>5</v>
      </c>
      <c r="O4726" s="4">
        <f>Table2[[#This Row],[Discount]]/100</f>
        <v>0.05</v>
      </c>
      <c r="P4726" s="4" t="str">
        <f>IF(Table2[[#This Row],[Discount%]]=0,"No Discount",
IF(Table2[[#This Row],[Discount%]]&lt;=0.1,"Medium Discount",
IF(Table2[[#This Row],[Discount%]]&lt;=0.2,"High Discount")))</f>
        <v>Medium Discount</v>
      </c>
      <c r="Q4726" s="9">
        <f>(Table2[Unit_Price]*Table2[Quantity])*(Table2[Discount]/100)</f>
        <v>7500.4500000000007</v>
      </c>
      <c r="R4726" s="10">
        <v>142508.54999999999</v>
      </c>
      <c r="S4726" s="10">
        <v>16379.77</v>
      </c>
      <c r="T4726" s="4">
        <f>Table2[Profit]/Table2[Sales]</f>
        <v>0.11493885805448166</v>
      </c>
      <c r="U4726" t="s">
        <v>20</v>
      </c>
    </row>
    <row r="4727" spans="1:21" x14ac:dyDescent="0.35">
      <c r="A4727">
        <v>10678</v>
      </c>
      <c r="B4727" s="1">
        <v>45463</v>
      </c>
      <c r="C4727" s="2">
        <f>YEAR(Table2[Order Date])</f>
        <v>2024</v>
      </c>
      <c r="D4727" s="2" t="str">
        <f>TEXT(Table2[Order Date],"mmm")</f>
        <v>Jun</v>
      </c>
      <c r="E4727" t="s">
        <v>1438</v>
      </c>
      <c r="F4727" t="s">
        <v>22</v>
      </c>
      <c r="G4727" t="s">
        <v>54</v>
      </c>
      <c r="H4727" t="str">
        <f>VLOOKUP(Table2[[#This Row],[City]], Table46[], 2, FALSE)</f>
        <v>Uttar Pradesh</v>
      </c>
      <c r="I4727" t="s">
        <v>24</v>
      </c>
      <c r="J4727" t="s">
        <v>59</v>
      </c>
      <c r="K4727" t="s">
        <v>1439</v>
      </c>
      <c r="L4727" s="2">
        <v>3</v>
      </c>
      <c r="M4727" s="11">
        <v>58209</v>
      </c>
      <c r="N4727" s="6">
        <v>0</v>
      </c>
      <c r="O4727" s="4">
        <f>Table2[[#This Row],[Discount]]/100</f>
        <v>0</v>
      </c>
      <c r="P4727" s="4" t="str">
        <f>IF(Table2[[#This Row],[Discount%]]=0,"No Discount",
IF(Table2[[#This Row],[Discount%]]&lt;=0.1,"Medium Discount",
IF(Table2[[#This Row],[Discount%]]&lt;=0.2,"High Discount")))</f>
        <v>No Discount</v>
      </c>
      <c r="Q4727" s="9">
        <f>(Table2[Unit_Price]*Table2[Quantity])*(Table2[Discount]/100)</f>
        <v>0</v>
      </c>
      <c r="R4727" s="10">
        <v>174627</v>
      </c>
      <c r="S4727" s="10">
        <v>29134.83</v>
      </c>
      <c r="T4727" s="4">
        <f>Table2[Profit]/Table2[Sales]</f>
        <v>0.16684035114844784</v>
      </c>
      <c r="U4727" t="s">
        <v>20</v>
      </c>
    </row>
    <row r="4728" spans="1:21" x14ac:dyDescent="0.35">
      <c r="A4728">
        <v>10681</v>
      </c>
      <c r="B4728" s="1">
        <v>45849</v>
      </c>
      <c r="C4728" s="2">
        <f>YEAR(Table2[Order Date])</f>
        <v>2025</v>
      </c>
      <c r="D4728" s="2" t="str">
        <f>TEXT(Table2[Order Date],"mmm")</f>
        <v>Jul</v>
      </c>
      <c r="E4728" t="s">
        <v>1444</v>
      </c>
      <c r="F4728" t="s">
        <v>22</v>
      </c>
      <c r="G4728" t="s">
        <v>58</v>
      </c>
      <c r="H4728" t="str">
        <f>VLOOKUP(Table2[[#This Row],[City]], Table46[], 2, FALSE)</f>
        <v>Rajashtan</v>
      </c>
      <c r="I4728" t="s">
        <v>17</v>
      </c>
      <c r="J4728" t="s">
        <v>111</v>
      </c>
      <c r="K4728" t="s">
        <v>1445</v>
      </c>
      <c r="L4728" s="2">
        <v>2</v>
      </c>
      <c r="M4728" s="11">
        <v>61896</v>
      </c>
      <c r="N4728" s="6">
        <v>10</v>
      </c>
      <c r="O4728" s="4">
        <f>Table2[[#This Row],[Discount]]/100</f>
        <v>0.1</v>
      </c>
      <c r="P4728" s="4" t="str">
        <f>IF(Table2[[#This Row],[Discount%]]=0,"No Discount",
IF(Table2[[#This Row],[Discount%]]&lt;=0.1,"Medium Discount",
IF(Table2[[#This Row],[Discount%]]&lt;=0.2,"High Discount")))</f>
        <v>Medium Discount</v>
      </c>
      <c r="Q4728" s="9">
        <f>(Table2[Unit_Price]*Table2[Quantity])*(Table2[Discount]/100)</f>
        <v>12379.2</v>
      </c>
      <c r="R4728" s="10">
        <v>111412.8</v>
      </c>
      <c r="S4728" s="10">
        <v>22664.98</v>
      </c>
      <c r="T4728" s="4">
        <f>Table2[Profit]/Table2[Sales]</f>
        <v>0.2034324601841081</v>
      </c>
      <c r="U4728" t="s">
        <v>72</v>
      </c>
    </row>
    <row r="4729" spans="1:21" x14ac:dyDescent="0.35">
      <c r="A4729">
        <v>10702</v>
      </c>
      <c r="B4729" s="1">
        <v>45740</v>
      </c>
      <c r="C4729" s="2">
        <f>YEAR(Table2[Order Date])</f>
        <v>2025</v>
      </c>
      <c r="D4729" s="2" t="str">
        <f>TEXT(Table2[Order Date],"mmm")</f>
        <v>Mar</v>
      </c>
      <c r="E4729" t="s">
        <v>1486</v>
      </c>
      <c r="F4729" t="s">
        <v>40</v>
      </c>
      <c r="G4729" t="s">
        <v>103</v>
      </c>
      <c r="H4729" t="str">
        <f>VLOOKUP(Table2[[#This Row],[City]], Table46[], 2, FALSE)</f>
        <v>Gujarat</v>
      </c>
      <c r="I4729" t="s">
        <v>17</v>
      </c>
      <c r="J4729" t="s">
        <v>55</v>
      </c>
      <c r="K4729" t="s">
        <v>1487</v>
      </c>
      <c r="L4729" s="2">
        <v>5</v>
      </c>
      <c r="M4729" s="11">
        <v>4261</v>
      </c>
      <c r="N4729" s="6">
        <v>10</v>
      </c>
      <c r="O4729" s="4">
        <f>Table2[[#This Row],[Discount]]/100</f>
        <v>0.1</v>
      </c>
      <c r="P4729" s="4" t="str">
        <f>IF(Table2[[#This Row],[Discount%]]=0,"No Discount",
IF(Table2[[#This Row],[Discount%]]&lt;=0.1,"Medium Discount",
IF(Table2[[#This Row],[Discount%]]&lt;=0.2,"High Discount")))</f>
        <v>Medium Discount</v>
      </c>
      <c r="Q4729" s="9">
        <f>(Table2[Unit_Price]*Table2[Quantity])*(Table2[Discount]/100)</f>
        <v>2130.5</v>
      </c>
      <c r="R4729" s="10">
        <v>19174.5</v>
      </c>
      <c r="S4729" s="10">
        <v>1273.76</v>
      </c>
      <c r="T4729" s="4">
        <f>Table2[Profit]/Table2[Sales]</f>
        <v>6.6429893869462048E-2</v>
      </c>
      <c r="U4729" t="s">
        <v>38</v>
      </c>
    </row>
    <row r="4730" spans="1:21" x14ac:dyDescent="0.35">
      <c r="A4730">
        <v>10747</v>
      </c>
      <c r="B4730" s="1">
        <v>45563</v>
      </c>
      <c r="C4730" s="2">
        <f>YEAR(Table2[Order Date])</f>
        <v>2024</v>
      </c>
      <c r="D4730" s="2" t="str">
        <f>TEXT(Table2[Order Date],"mmm")</f>
        <v>Sep</v>
      </c>
      <c r="E4730" t="s">
        <v>1574</v>
      </c>
      <c r="F4730" t="s">
        <v>40</v>
      </c>
      <c r="G4730" t="s">
        <v>62</v>
      </c>
      <c r="H4730" t="str">
        <f>VLOOKUP(Table2[[#This Row],[City]], Table46[], 2, FALSE)</f>
        <v>Goa</v>
      </c>
      <c r="I4730" t="s">
        <v>96</v>
      </c>
      <c r="J4730" t="s">
        <v>97</v>
      </c>
      <c r="K4730" t="s">
        <v>1575</v>
      </c>
      <c r="L4730" s="2">
        <v>2</v>
      </c>
      <c r="M4730" s="11">
        <v>16621</v>
      </c>
      <c r="N4730" s="6">
        <v>10</v>
      </c>
      <c r="O4730" s="4">
        <f>Table2[[#This Row],[Discount]]/100</f>
        <v>0.1</v>
      </c>
      <c r="P4730" s="4" t="str">
        <f>IF(Table2[[#This Row],[Discount%]]=0,"No Discount",
IF(Table2[[#This Row],[Discount%]]&lt;=0.1,"Medium Discount",
IF(Table2[[#This Row],[Discount%]]&lt;=0.2,"High Discount")))</f>
        <v>Medium Discount</v>
      </c>
      <c r="Q4730" s="9">
        <f>(Table2[Unit_Price]*Table2[Quantity])*(Table2[Discount]/100)</f>
        <v>3324.2000000000003</v>
      </c>
      <c r="R4730" s="10">
        <v>29917.8</v>
      </c>
      <c r="S4730" s="10">
        <v>3077.07</v>
      </c>
      <c r="T4730" s="4">
        <f>Table2[Profit]/Table2[Sales]</f>
        <v>0.10285081122275035</v>
      </c>
      <c r="U4730" t="s">
        <v>38</v>
      </c>
    </row>
    <row r="4731" spans="1:21" x14ac:dyDescent="0.35">
      <c r="A4731">
        <v>10749</v>
      </c>
      <c r="B4731" s="1">
        <v>45495</v>
      </c>
      <c r="C4731" s="2">
        <f>YEAR(Table2[Order Date])</f>
        <v>2024</v>
      </c>
      <c r="D4731" s="2" t="str">
        <f>TEXT(Table2[Order Date],"mmm")</f>
        <v>Jul</v>
      </c>
      <c r="E4731" t="s">
        <v>1578</v>
      </c>
      <c r="F4731" t="s">
        <v>40</v>
      </c>
      <c r="G4731" t="s">
        <v>62</v>
      </c>
      <c r="H4731" t="str">
        <f>VLOOKUP(Table2[[#This Row],[City]], Table46[], 2, FALSE)</f>
        <v>Goa</v>
      </c>
      <c r="I4731" t="s">
        <v>96</v>
      </c>
      <c r="J4731" t="s">
        <v>156</v>
      </c>
      <c r="K4731" t="s">
        <v>1579</v>
      </c>
      <c r="L4731" s="2">
        <v>2</v>
      </c>
      <c r="M4731" s="11">
        <v>44904</v>
      </c>
      <c r="N4731" s="6">
        <v>0</v>
      </c>
      <c r="O4731" s="4">
        <f>Table2[[#This Row],[Discount]]/100</f>
        <v>0</v>
      </c>
      <c r="P4731" s="4" t="str">
        <f>IF(Table2[[#This Row],[Discount%]]=0,"No Discount",
IF(Table2[[#This Row],[Discount%]]&lt;=0.1,"Medium Discount",
IF(Table2[[#This Row],[Discount%]]&lt;=0.2,"High Discount")))</f>
        <v>No Discount</v>
      </c>
      <c r="Q4731" s="9">
        <f>(Table2[Unit_Price]*Table2[Quantity])*(Table2[Discount]/100)</f>
        <v>0</v>
      </c>
      <c r="R4731" s="10">
        <v>89808</v>
      </c>
      <c r="S4731" s="10">
        <v>11164.25</v>
      </c>
      <c r="T4731" s="4">
        <f>Table2[Profit]/Table2[Sales]</f>
        <v>0.12431242205594156</v>
      </c>
      <c r="U4731" t="s">
        <v>38</v>
      </c>
    </row>
    <row r="4732" spans="1:21" x14ac:dyDescent="0.35">
      <c r="A4732">
        <v>10761</v>
      </c>
      <c r="B4732" s="1">
        <v>45753</v>
      </c>
      <c r="C4732" s="2">
        <f>YEAR(Table2[Order Date])</f>
        <v>2025</v>
      </c>
      <c r="D4732" s="2" t="str">
        <f>TEXT(Table2[Order Date],"mmm")</f>
        <v>Apr</v>
      </c>
      <c r="E4732" t="s">
        <v>1599</v>
      </c>
      <c r="F4732" t="s">
        <v>15</v>
      </c>
      <c r="G4732" t="s">
        <v>93</v>
      </c>
      <c r="H4732" t="str">
        <f>VLOOKUP(Table2[[#This Row],[City]], Table46[], 2, FALSE)</f>
        <v>Tamil Nadu</v>
      </c>
      <c r="I4732" t="s">
        <v>24</v>
      </c>
      <c r="J4732" t="s">
        <v>59</v>
      </c>
      <c r="K4732" t="s">
        <v>1600</v>
      </c>
      <c r="L4732" s="2">
        <v>4</v>
      </c>
      <c r="M4732" s="11">
        <v>26898</v>
      </c>
      <c r="N4732" s="6">
        <v>20</v>
      </c>
      <c r="O4732" s="4">
        <f>Table2[[#This Row],[Discount]]/100</f>
        <v>0.2</v>
      </c>
      <c r="P4732" s="4" t="str">
        <f>IF(Table2[[#This Row],[Discount%]]=0,"No Discount",
IF(Table2[[#This Row],[Discount%]]&lt;=0.1,"Medium Discount",
IF(Table2[[#This Row],[Discount%]]&lt;=0.2,"High Discount")))</f>
        <v>High Discount</v>
      </c>
      <c r="Q4732" s="9">
        <f>(Table2[Unit_Price]*Table2[Quantity])*(Table2[Discount]/100)</f>
        <v>21518.400000000001</v>
      </c>
      <c r="R4732" s="10">
        <v>86073.600000000006</v>
      </c>
      <c r="S4732" s="10">
        <v>21351.96</v>
      </c>
      <c r="T4732" s="4">
        <f>Table2[Profit]/Table2[Sales]</f>
        <v>0.24806630604505908</v>
      </c>
      <c r="U4732" t="s">
        <v>33</v>
      </c>
    </row>
    <row r="4733" spans="1:21" x14ac:dyDescent="0.35">
      <c r="A4733">
        <v>10766</v>
      </c>
      <c r="B4733" s="1">
        <v>45895</v>
      </c>
      <c r="C4733" s="2">
        <f>YEAR(Table2[Order Date])</f>
        <v>2025</v>
      </c>
      <c r="D4733" s="2" t="str">
        <f>TEXT(Table2[Order Date],"mmm")</f>
        <v>Aug</v>
      </c>
      <c r="E4733" t="s">
        <v>1444</v>
      </c>
      <c r="F4733" t="s">
        <v>15</v>
      </c>
      <c r="G4733" t="s">
        <v>93</v>
      </c>
      <c r="H4733" t="str">
        <f>VLOOKUP(Table2[[#This Row],[City]], Table46[], 2, FALSE)</f>
        <v>Tamil Nadu</v>
      </c>
      <c r="I4733" t="s">
        <v>69</v>
      </c>
      <c r="J4733" t="s">
        <v>517</v>
      </c>
      <c r="K4733" t="s">
        <v>1609</v>
      </c>
      <c r="L4733" s="2">
        <v>1</v>
      </c>
      <c r="M4733" s="11">
        <v>15160</v>
      </c>
      <c r="N4733" s="6">
        <v>5</v>
      </c>
      <c r="O4733" s="4">
        <f>Table2[[#This Row],[Discount]]/100</f>
        <v>0.05</v>
      </c>
      <c r="P4733" s="4" t="str">
        <f>IF(Table2[[#This Row],[Discount%]]=0,"No Discount",
IF(Table2[[#This Row],[Discount%]]&lt;=0.1,"Medium Discount",
IF(Table2[[#This Row],[Discount%]]&lt;=0.2,"High Discount")))</f>
        <v>Medium Discount</v>
      </c>
      <c r="Q4733" s="9">
        <f>(Table2[Unit_Price]*Table2[Quantity])*(Table2[Discount]/100)</f>
        <v>758</v>
      </c>
      <c r="R4733" s="10">
        <v>14402</v>
      </c>
      <c r="S4733" s="10">
        <v>3536.12</v>
      </c>
      <c r="T4733" s="4">
        <f>Table2[Profit]/Table2[Sales]</f>
        <v>0.2455297875295098</v>
      </c>
      <c r="U4733" t="s">
        <v>38</v>
      </c>
    </row>
    <row r="4734" spans="1:21" x14ac:dyDescent="0.35">
      <c r="A4734">
        <v>10769</v>
      </c>
      <c r="B4734" s="1">
        <v>45360</v>
      </c>
      <c r="C4734" s="2">
        <f>YEAR(Table2[Order Date])</f>
        <v>2024</v>
      </c>
      <c r="D4734" s="2" t="str">
        <f>TEXT(Table2[Order Date],"mmm")</f>
        <v>Mar</v>
      </c>
      <c r="E4734" t="s">
        <v>1613</v>
      </c>
      <c r="F4734" t="s">
        <v>40</v>
      </c>
      <c r="G4734" t="s">
        <v>103</v>
      </c>
      <c r="H4734" t="str">
        <f>VLOOKUP(Table2[[#This Row],[City]], Table46[], 2, FALSE)</f>
        <v>Gujarat</v>
      </c>
      <c r="I4734" t="s">
        <v>42</v>
      </c>
      <c r="J4734" t="s">
        <v>446</v>
      </c>
      <c r="K4734" t="s">
        <v>1614</v>
      </c>
      <c r="L4734" s="2">
        <v>1</v>
      </c>
      <c r="M4734" s="11">
        <v>4799</v>
      </c>
      <c r="N4734" s="6">
        <v>20</v>
      </c>
      <c r="O4734" s="4">
        <f>Table2[[#This Row],[Discount]]/100</f>
        <v>0.2</v>
      </c>
      <c r="P4734" s="4" t="str">
        <f>IF(Table2[[#This Row],[Discount%]]=0,"No Discount",
IF(Table2[[#This Row],[Discount%]]&lt;=0.1,"Medium Discount",
IF(Table2[[#This Row],[Discount%]]&lt;=0.2,"High Discount")))</f>
        <v>High Discount</v>
      </c>
      <c r="Q4734" s="9">
        <f>(Table2[Unit_Price]*Table2[Quantity])*(Table2[Discount]/100)</f>
        <v>959.80000000000007</v>
      </c>
      <c r="R4734" s="10">
        <v>3839.2</v>
      </c>
      <c r="S4734" s="10">
        <v>835.12</v>
      </c>
      <c r="T4734" s="4">
        <f>Table2[Profit]/Table2[Sales]</f>
        <v>0.21752448426755575</v>
      </c>
      <c r="U4734" t="s">
        <v>20</v>
      </c>
    </row>
    <row r="4735" spans="1:21" x14ac:dyDescent="0.35">
      <c r="A4735">
        <v>10790</v>
      </c>
      <c r="B4735" s="1">
        <v>45735</v>
      </c>
      <c r="C4735" s="2">
        <f>YEAR(Table2[Order Date])</f>
        <v>2025</v>
      </c>
      <c r="D4735" s="2" t="str">
        <f>TEXT(Table2[Order Date],"mmm")</f>
        <v>Mar</v>
      </c>
      <c r="E4735" t="s">
        <v>1654</v>
      </c>
      <c r="F4735" t="s">
        <v>15</v>
      </c>
      <c r="G4735" t="s">
        <v>174</v>
      </c>
      <c r="H4735" t="str">
        <f>VLOOKUP(Table2[[#This Row],[City]], Table46[], 2, FALSE)</f>
        <v>Tamil Nadu</v>
      </c>
      <c r="I4735" t="s">
        <v>86</v>
      </c>
      <c r="J4735" t="s">
        <v>90</v>
      </c>
      <c r="K4735" t="s">
        <v>1655</v>
      </c>
      <c r="L4735" s="2">
        <v>4</v>
      </c>
      <c r="M4735" s="11">
        <v>45288</v>
      </c>
      <c r="N4735" s="6">
        <v>20</v>
      </c>
      <c r="O4735" s="4">
        <f>Table2[[#This Row],[Discount]]/100</f>
        <v>0.2</v>
      </c>
      <c r="P4735" s="4" t="str">
        <f>IF(Table2[[#This Row],[Discount%]]=0,"No Discount",
IF(Table2[[#This Row],[Discount%]]&lt;=0.1,"Medium Discount",
IF(Table2[[#This Row],[Discount%]]&lt;=0.2,"High Discount")))</f>
        <v>High Discount</v>
      </c>
      <c r="Q4735" s="9">
        <f>(Table2[Unit_Price]*Table2[Quantity])*(Table2[Discount]/100)</f>
        <v>36230.400000000001</v>
      </c>
      <c r="R4735" s="10">
        <v>144921.60000000001</v>
      </c>
      <c r="S4735" s="10">
        <v>10207.76</v>
      </c>
      <c r="T4735" s="4">
        <f>Table2[Profit]/Table2[Sales]</f>
        <v>7.0436429076134954E-2</v>
      </c>
      <c r="U4735" t="s">
        <v>20</v>
      </c>
    </row>
    <row r="4736" spans="1:21" x14ac:dyDescent="0.35">
      <c r="A4736">
        <v>10797</v>
      </c>
      <c r="B4736" s="1">
        <v>45800</v>
      </c>
      <c r="C4736" s="2">
        <f>YEAR(Table2[Order Date])</f>
        <v>2025</v>
      </c>
      <c r="D4736" s="2" t="str">
        <f>TEXT(Table2[Order Date],"mmm")</f>
        <v>May</v>
      </c>
      <c r="E4736" t="s">
        <v>178</v>
      </c>
      <c r="F4736" t="s">
        <v>28</v>
      </c>
      <c r="G4736" t="s">
        <v>114</v>
      </c>
      <c r="H4736" t="str">
        <f>VLOOKUP(Table2[[#This Row],[City]], Table46[], 2, FALSE)</f>
        <v>Jharkhand</v>
      </c>
      <c r="I4736" t="s">
        <v>42</v>
      </c>
      <c r="J4736" t="s">
        <v>43</v>
      </c>
      <c r="K4736" t="s">
        <v>1667</v>
      </c>
      <c r="L4736" s="2">
        <v>4</v>
      </c>
      <c r="M4736" s="11">
        <v>73876</v>
      </c>
      <c r="N4736" s="6">
        <v>5</v>
      </c>
      <c r="O4736" s="4">
        <f>Table2[[#This Row],[Discount]]/100</f>
        <v>0.05</v>
      </c>
      <c r="P4736" s="4" t="str">
        <f>IF(Table2[[#This Row],[Discount%]]=0,"No Discount",
IF(Table2[[#This Row],[Discount%]]&lt;=0.1,"Medium Discount",
IF(Table2[[#This Row],[Discount%]]&lt;=0.2,"High Discount")))</f>
        <v>Medium Discount</v>
      </c>
      <c r="Q4736" s="9">
        <f>(Table2[Unit_Price]*Table2[Quantity])*(Table2[Discount]/100)</f>
        <v>14775.2</v>
      </c>
      <c r="R4736" s="10">
        <v>280728.8</v>
      </c>
      <c r="S4736" s="10">
        <v>64667.96</v>
      </c>
      <c r="T4736" s="4">
        <f>Table2[Profit]/Table2[Sales]</f>
        <v>0.23035741256329953</v>
      </c>
      <c r="U4736" t="s">
        <v>72</v>
      </c>
    </row>
    <row r="4737" spans="1:21" x14ac:dyDescent="0.35">
      <c r="A4737">
        <v>10798</v>
      </c>
      <c r="B4737" s="1">
        <v>45577</v>
      </c>
      <c r="C4737" s="2">
        <f>YEAR(Table2[Order Date])</f>
        <v>2024</v>
      </c>
      <c r="D4737" s="2" t="str">
        <f>TEXT(Table2[Order Date],"mmm")</f>
        <v>Oct</v>
      </c>
      <c r="E4737" t="s">
        <v>1668</v>
      </c>
      <c r="F4737" t="s">
        <v>22</v>
      </c>
      <c r="G4737" t="s">
        <v>54</v>
      </c>
      <c r="H4737" t="str">
        <f>VLOOKUP(Table2[[#This Row],[City]], Table46[], 2, FALSE)</f>
        <v>Uttar Pradesh</v>
      </c>
      <c r="I4737" t="s">
        <v>42</v>
      </c>
      <c r="J4737" t="s">
        <v>43</v>
      </c>
      <c r="K4737" t="s">
        <v>1669</v>
      </c>
      <c r="L4737" s="2">
        <v>1</v>
      </c>
      <c r="M4737" s="11">
        <v>9548</v>
      </c>
      <c r="N4737" s="6">
        <v>15</v>
      </c>
      <c r="O4737" s="4">
        <f>Table2[[#This Row],[Discount]]/100</f>
        <v>0.15</v>
      </c>
      <c r="P4737" s="4" t="str">
        <f>IF(Table2[[#This Row],[Discount%]]=0,"No Discount",
IF(Table2[[#This Row],[Discount%]]&lt;=0.1,"Medium Discount",
IF(Table2[[#This Row],[Discount%]]&lt;=0.2,"High Discount")))</f>
        <v>High Discount</v>
      </c>
      <c r="Q4737" s="9">
        <f>(Table2[Unit_Price]*Table2[Quantity])*(Table2[Discount]/100)</f>
        <v>1432.2</v>
      </c>
      <c r="R4737" s="10">
        <v>8115.8</v>
      </c>
      <c r="S4737" s="10">
        <v>773.53</v>
      </c>
      <c r="T4737" s="4">
        <f>Table2[Profit]/Table2[Sales]</f>
        <v>9.5311614381823104E-2</v>
      </c>
      <c r="U4737" t="s">
        <v>20</v>
      </c>
    </row>
    <row r="4738" spans="1:21" x14ac:dyDescent="0.35">
      <c r="A4738">
        <v>10830</v>
      </c>
      <c r="B4738" s="1">
        <v>45653</v>
      </c>
      <c r="C4738" s="2">
        <f>YEAR(Table2[Order Date])</f>
        <v>2024</v>
      </c>
      <c r="D4738" s="2" t="str">
        <f>TEXT(Table2[Order Date],"mmm")</f>
        <v>Dec</v>
      </c>
      <c r="E4738" t="s">
        <v>1730</v>
      </c>
      <c r="F4738" t="s">
        <v>22</v>
      </c>
      <c r="G4738" t="s">
        <v>54</v>
      </c>
      <c r="H4738" t="str">
        <f>VLOOKUP(Table2[[#This Row],[City]], Table46[], 2, FALSE)</f>
        <v>Uttar Pradesh</v>
      </c>
      <c r="I4738" t="s">
        <v>69</v>
      </c>
      <c r="J4738" t="s">
        <v>123</v>
      </c>
      <c r="K4738" t="s">
        <v>1731</v>
      </c>
      <c r="L4738" s="2">
        <v>3</v>
      </c>
      <c r="M4738" s="11">
        <v>75739</v>
      </c>
      <c r="N4738" s="6">
        <v>20</v>
      </c>
      <c r="O4738" s="4">
        <f>Table2[[#This Row],[Discount]]/100</f>
        <v>0.2</v>
      </c>
      <c r="P4738" s="4" t="str">
        <f>IF(Table2[[#This Row],[Discount%]]=0,"No Discount",
IF(Table2[[#This Row],[Discount%]]&lt;=0.1,"Medium Discount",
IF(Table2[[#This Row],[Discount%]]&lt;=0.2,"High Discount")))</f>
        <v>High Discount</v>
      </c>
      <c r="Q4738" s="9">
        <f>(Table2[Unit_Price]*Table2[Quantity])*(Table2[Discount]/100)</f>
        <v>45443.4</v>
      </c>
      <c r="R4738" s="10">
        <v>181773.6</v>
      </c>
      <c r="S4738" s="10">
        <v>43910.080000000002</v>
      </c>
      <c r="T4738" s="4">
        <f>Table2[Profit]/Table2[Sales]</f>
        <v>0.24156467165749043</v>
      </c>
      <c r="U4738" t="s">
        <v>72</v>
      </c>
    </row>
    <row r="4739" spans="1:21" x14ac:dyDescent="0.35">
      <c r="A4739">
        <v>10891</v>
      </c>
      <c r="B4739" s="1">
        <v>45687</v>
      </c>
      <c r="C4739" s="2">
        <f>YEAR(Table2[Order Date])</f>
        <v>2025</v>
      </c>
      <c r="D4739" s="2" t="str">
        <f>TEXT(Table2[Order Date],"mmm")</f>
        <v>Jan</v>
      </c>
      <c r="E4739" t="s">
        <v>1847</v>
      </c>
      <c r="F4739" t="s">
        <v>40</v>
      </c>
      <c r="G4739" t="s">
        <v>103</v>
      </c>
      <c r="H4739" t="str">
        <f>VLOOKUP(Table2[[#This Row],[City]], Table46[], 2, FALSE)</f>
        <v>Gujarat</v>
      </c>
      <c r="I4739" t="s">
        <v>69</v>
      </c>
      <c r="J4739" t="s">
        <v>115</v>
      </c>
      <c r="K4739" t="s">
        <v>1848</v>
      </c>
      <c r="L4739" s="2">
        <v>2</v>
      </c>
      <c r="M4739" s="11">
        <v>27956</v>
      </c>
      <c r="N4739" s="6">
        <v>20</v>
      </c>
      <c r="O4739" s="4">
        <f>Table2[[#This Row],[Discount]]/100</f>
        <v>0.2</v>
      </c>
      <c r="P4739" s="4" t="str">
        <f>IF(Table2[[#This Row],[Discount%]]=0,"No Discount",
IF(Table2[[#This Row],[Discount%]]&lt;=0.1,"Medium Discount",
IF(Table2[[#This Row],[Discount%]]&lt;=0.2,"High Discount")))</f>
        <v>High Discount</v>
      </c>
      <c r="Q4739" s="9">
        <f>(Table2[Unit_Price]*Table2[Quantity])*(Table2[Discount]/100)</f>
        <v>11182.400000000001</v>
      </c>
      <c r="R4739" s="10">
        <v>44729.599999999999</v>
      </c>
      <c r="S4739" s="10">
        <v>4589.92</v>
      </c>
      <c r="T4739" s="4">
        <f>Table2[Profit]/Table2[Sales]</f>
        <v>0.10261482329374733</v>
      </c>
      <c r="U4739" t="s">
        <v>83</v>
      </c>
    </row>
    <row r="4740" spans="1:21" x14ac:dyDescent="0.35">
      <c r="A4740">
        <v>10895</v>
      </c>
      <c r="B4740" s="1">
        <v>45264</v>
      </c>
      <c r="C4740" s="2">
        <f>YEAR(Table2[Order Date])</f>
        <v>2023</v>
      </c>
      <c r="D4740" s="2" t="str">
        <f>TEXT(Table2[Order Date],"mmm")</f>
        <v>Dec</v>
      </c>
      <c r="E4740" t="s">
        <v>1855</v>
      </c>
      <c r="F4740" t="s">
        <v>40</v>
      </c>
      <c r="G4740" t="s">
        <v>110</v>
      </c>
      <c r="H4740" t="str">
        <f>VLOOKUP(Table2[[#This Row],[City]], Table46[], 2, FALSE)</f>
        <v>Gujarat</v>
      </c>
      <c r="I4740" t="s">
        <v>17</v>
      </c>
      <c r="J4740" t="s">
        <v>100</v>
      </c>
      <c r="K4740" t="s">
        <v>1856</v>
      </c>
      <c r="L4740" s="2">
        <v>4</v>
      </c>
      <c r="M4740" s="11">
        <v>66741</v>
      </c>
      <c r="N4740" s="6">
        <v>10</v>
      </c>
      <c r="O4740" s="4">
        <f>Table2[[#This Row],[Discount]]/100</f>
        <v>0.1</v>
      </c>
      <c r="P4740" s="4" t="str">
        <f>IF(Table2[[#This Row],[Discount%]]=0,"No Discount",
IF(Table2[[#This Row],[Discount%]]&lt;=0.1,"Medium Discount",
IF(Table2[[#This Row],[Discount%]]&lt;=0.2,"High Discount")))</f>
        <v>Medium Discount</v>
      </c>
      <c r="Q4740" s="9">
        <f>(Table2[Unit_Price]*Table2[Quantity])*(Table2[Discount]/100)</f>
        <v>26696.400000000001</v>
      </c>
      <c r="R4740" s="10">
        <v>240267.6</v>
      </c>
      <c r="S4740" s="10">
        <v>47396.38</v>
      </c>
      <c r="T4740" s="4">
        <f>Table2[Profit]/Table2[Sales]</f>
        <v>0.19726496622932096</v>
      </c>
      <c r="U4740" t="s">
        <v>38</v>
      </c>
    </row>
    <row r="4741" spans="1:21" x14ac:dyDescent="0.35">
      <c r="A4741">
        <v>10901</v>
      </c>
      <c r="B4741" s="1">
        <v>45296</v>
      </c>
      <c r="C4741" s="2">
        <f>YEAR(Table2[Order Date])</f>
        <v>2024</v>
      </c>
      <c r="D4741" s="2" t="str">
        <f>TEXT(Table2[Order Date],"mmm")</f>
        <v>Jan</v>
      </c>
      <c r="E4741" t="s">
        <v>1866</v>
      </c>
      <c r="F4741" t="s">
        <v>15</v>
      </c>
      <c r="G4741" t="s">
        <v>147</v>
      </c>
      <c r="H4741" t="str">
        <f>VLOOKUP(Table2[[#This Row],[City]], Table46[], 2, FALSE)</f>
        <v>Kerala</v>
      </c>
      <c r="I4741" t="s">
        <v>17</v>
      </c>
      <c r="J4741" t="s">
        <v>111</v>
      </c>
      <c r="K4741" t="s">
        <v>1867</v>
      </c>
      <c r="L4741" s="2">
        <v>4</v>
      </c>
      <c r="M4741" s="11">
        <v>28307</v>
      </c>
      <c r="N4741" s="6">
        <v>20</v>
      </c>
      <c r="O4741" s="4">
        <f>Table2[[#This Row],[Discount]]/100</f>
        <v>0.2</v>
      </c>
      <c r="P4741" s="4" t="str">
        <f>IF(Table2[[#This Row],[Discount%]]=0,"No Discount",
IF(Table2[[#This Row],[Discount%]]&lt;=0.1,"Medium Discount",
IF(Table2[[#This Row],[Discount%]]&lt;=0.2,"High Discount")))</f>
        <v>High Discount</v>
      </c>
      <c r="Q4741" s="9">
        <f>(Table2[Unit_Price]*Table2[Quantity])*(Table2[Discount]/100)</f>
        <v>22645.600000000002</v>
      </c>
      <c r="R4741" s="10">
        <v>90582.399999999994</v>
      </c>
      <c r="S4741" s="10">
        <v>18514.419999999998</v>
      </c>
      <c r="T4741" s="4">
        <f>Table2[Profit]/Table2[Sales]</f>
        <v>0.20439312714169638</v>
      </c>
      <c r="U4741" t="s">
        <v>33</v>
      </c>
    </row>
    <row r="4742" spans="1:21" x14ac:dyDescent="0.35">
      <c r="A4742">
        <v>10903</v>
      </c>
      <c r="B4742" s="1">
        <v>45448</v>
      </c>
      <c r="C4742" s="2">
        <f>YEAR(Table2[Order Date])</f>
        <v>2024</v>
      </c>
      <c r="D4742" s="2" t="str">
        <f>TEXT(Table2[Order Date],"mmm")</f>
        <v>Jun</v>
      </c>
      <c r="E4742" t="s">
        <v>1870</v>
      </c>
      <c r="F4742" t="s">
        <v>15</v>
      </c>
      <c r="G4742" t="s">
        <v>147</v>
      </c>
      <c r="H4742" t="str">
        <f>VLOOKUP(Table2[[#This Row],[City]], Table46[], 2, FALSE)</f>
        <v>Kerala</v>
      </c>
      <c r="I4742" t="s">
        <v>30</v>
      </c>
      <c r="J4742" t="s">
        <v>104</v>
      </c>
      <c r="K4742" t="s">
        <v>1871</v>
      </c>
      <c r="L4742" s="2">
        <v>2</v>
      </c>
      <c r="M4742" s="11">
        <v>64209</v>
      </c>
      <c r="N4742" s="6">
        <v>10</v>
      </c>
      <c r="O4742" s="4">
        <f>Table2[[#This Row],[Discount]]/100</f>
        <v>0.1</v>
      </c>
      <c r="P4742" s="4" t="str">
        <f>IF(Table2[[#This Row],[Discount%]]=0,"No Discount",
IF(Table2[[#This Row],[Discount%]]&lt;=0.1,"Medium Discount",
IF(Table2[[#This Row],[Discount%]]&lt;=0.2,"High Discount")))</f>
        <v>Medium Discount</v>
      </c>
      <c r="Q4742" s="9">
        <f>(Table2[Unit_Price]*Table2[Quantity])*(Table2[Discount]/100)</f>
        <v>12841.800000000001</v>
      </c>
      <c r="R4742" s="10">
        <v>115576.2</v>
      </c>
      <c r="S4742" s="10">
        <v>15642.85</v>
      </c>
      <c r="T4742" s="4">
        <f>Table2[Profit]/Table2[Sales]</f>
        <v>0.13534663711040856</v>
      </c>
      <c r="U4742" t="s">
        <v>83</v>
      </c>
    </row>
    <row r="4743" spans="1:21" x14ac:dyDescent="0.35">
      <c r="A4743">
        <v>10906</v>
      </c>
      <c r="B4743" s="1">
        <v>45252</v>
      </c>
      <c r="C4743" s="2">
        <f>YEAR(Table2[Order Date])</f>
        <v>2023</v>
      </c>
      <c r="D4743" s="2" t="str">
        <f>TEXT(Table2[Order Date],"mmm")</f>
        <v>Nov</v>
      </c>
      <c r="E4743" t="s">
        <v>584</v>
      </c>
      <c r="F4743" t="s">
        <v>15</v>
      </c>
      <c r="G4743" t="s">
        <v>68</v>
      </c>
      <c r="H4743" t="str">
        <f>VLOOKUP(Table2[[#This Row],[City]], Table46[], 2, FALSE)</f>
        <v>Telangana</v>
      </c>
      <c r="I4743" t="s">
        <v>46</v>
      </c>
      <c r="J4743" t="s">
        <v>141</v>
      </c>
      <c r="K4743" t="s">
        <v>1876</v>
      </c>
      <c r="L4743" s="2">
        <v>5</v>
      </c>
      <c r="M4743" s="11">
        <v>46147</v>
      </c>
      <c r="N4743" s="6">
        <v>0</v>
      </c>
      <c r="O4743" s="4">
        <f>Table2[[#This Row],[Discount]]/100</f>
        <v>0</v>
      </c>
      <c r="P4743" s="4" t="str">
        <f>IF(Table2[[#This Row],[Discount%]]=0,"No Discount",
IF(Table2[[#This Row],[Discount%]]&lt;=0.1,"Medium Discount",
IF(Table2[[#This Row],[Discount%]]&lt;=0.2,"High Discount")))</f>
        <v>No Discount</v>
      </c>
      <c r="Q4743" s="9">
        <f>(Table2[Unit_Price]*Table2[Quantity])*(Table2[Discount]/100)</f>
        <v>0</v>
      </c>
      <c r="R4743" s="10">
        <v>230735</v>
      </c>
      <c r="S4743" s="10">
        <v>24814.54</v>
      </c>
      <c r="T4743" s="4">
        <f>Table2[Profit]/Table2[Sales]</f>
        <v>0.10754562593451363</v>
      </c>
      <c r="U4743" t="s">
        <v>38</v>
      </c>
    </row>
    <row r="4744" spans="1:21" x14ac:dyDescent="0.35">
      <c r="A4744">
        <v>10907</v>
      </c>
      <c r="B4744" s="1">
        <v>45495</v>
      </c>
      <c r="C4744" s="2">
        <f>YEAR(Table2[Order Date])</f>
        <v>2024</v>
      </c>
      <c r="D4744" s="2" t="str">
        <f>TEXT(Table2[Order Date],"mmm")</f>
        <v>Jul</v>
      </c>
      <c r="E4744" t="s">
        <v>1877</v>
      </c>
      <c r="F4744" t="s">
        <v>40</v>
      </c>
      <c r="G4744" t="s">
        <v>103</v>
      </c>
      <c r="H4744" t="str">
        <f>VLOOKUP(Table2[[#This Row],[City]], Table46[], 2, FALSE)</f>
        <v>Gujarat</v>
      </c>
      <c r="I4744" t="s">
        <v>17</v>
      </c>
      <c r="J4744" t="s">
        <v>18</v>
      </c>
      <c r="K4744" t="s">
        <v>1878</v>
      </c>
      <c r="L4744" s="2">
        <v>4</v>
      </c>
      <c r="M4744" s="11">
        <v>72703</v>
      </c>
      <c r="N4744" s="6">
        <v>20</v>
      </c>
      <c r="O4744" s="4">
        <f>Table2[[#This Row],[Discount]]/100</f>
        <v>0.2</v>
      </c>
      <c r="P4744" s="4" t="str">
        <f>IF(Table2[[#This Row],[Discount%]]=0,"No Discount",
IF(Table2[[#This Row],[Discount%]]&lt;=0.1,"Medium Discount",
IF(Table2[[#This Row],[Discount%]]&lt;=0.2,"High Discount")))</f>
        <v>High Discount</v>
      </c>
      <c r="Q4744" s="9">
        <f>(Table2[Unit_Price]*Table2[Quantity])*(Table2[Discount]/100)</f>
        <v>58162.400000000001</v>
      </c>
      <c r="R4744" s="10">
        <v>232649.60000000001</v>
      </c>
      <c r="S4744" s="10">
        <v>20110.21</v>
      </c>
      <c r="T4744" s="4">
        <f>Table2[Profit]/Table2[Sales]</f>
        <v>8.6439907913015965E-2</v>
      </c>
      <c r="U4744" t="s">
        <v>83</v>
      </c>
    </row>
    <row r="4745" spans="1:21" x14ac:dyDescent="0.35">
      <c r="A4745">
        <v>10909</v>
      </c>
      <c r="B4745" s="1">
        <v>45595</v>
      </c>
      <c r="C4745" s="2">
        <f>YEAR(Table2[Order Date])</f>
        <v>2024</v>
      </c>
      <c r="D4745" s="2" t="str">
        <f>TEXT(Table2[Order Date],"mmm")</f>
        <v>Oct</v>
      </c>
      <c r="E4745" t="s">
        <v>1881</v>
      </c>
      <c r="F4745" t="s">
        <v>15</v>
      </c>
      <c r="G4745" t="s">
        <v>147</v>
      </c>
      <c r="H4745" t="str">
        <f>VLOOKUP(Table2[[#This Row],[City]], Table46[], 2, FALSE)</f>
        <v>Kerala</v>
      </c>
      <c r="I4745" t="s">
        <v>69</v>
      </c>
      <c r="J4745" t="s">
        <v>517</v>
      </c>
      <c r="K4745" t="s">
        <v>1882</v>
      </c>
      <c r="L4745" s="2">
        <v>1</v>
      </c>
      <c r="M4745" s="11">
        <v>7059</v>
      </c>
      <c r="N4745" s="6">
        <v>20</v>
      </c>
      <c r="O4745" s="4">
        <f>Table2[[#This Row],[Discount]]/100</f>
        <v>0.2</v>
      </c>
      <c r="P4745" s="4" t="str">
        <f>IF(Table2[[#This Row],[Discount%]]=0,"No Discount",
IF(Table2[[#This Row],[Discount%]]&lt;=0.1,"Medium Discount",
IF(Table2[[#This Row],[Discount%]]&lt;=0.2,"High Discount")))</f>
        <v>High Discount</v>
      </c>
      <c r="Q4745" s="9">
        <f>(Table2[Unit_Price]*Table2[Quantity])*(Table2[Discount]/100)</f>
        <v>1411.8000000000002</v>
      </c>
      <c r="R4745" s="10">
        <v>5647.2</v>
      </c>
      <c r="S4745" s="10">
        <v>1409.46</v>
      </c>
      <c r="T4745" s="4">
        <f>Table2[Profit]/Table2[Sales]</f>
        <v>0.24958563535911604</v>
      </c>
      <c r="U4745" t="s">
        <v>38</v>
      </c>
    </row>
    <row r="4746" spans="1:21" x14ac:dyDescent="0.35">
      <c r="A4746">
        <v>10912</v>
      </c>
      <c r="B4746" s="1">
        <v>45277</v>
      </c>
      <c r="C4746" s="2">
        <f>YEAR(Table2[Order Date])</f>
        <v>2023</v>
      </c>
      <c r="D4746" s="2" t="str">
        <f>TEXT(Table2[Order Date],"mmm")</f>
        <v>Dec</v>
      </c>
      <c r="E4746" t="s">
        <v>1887</v>
      </c>
      <c r="F4746" t="s">
        <v>40</v>
      </c>
      <c r="G4746" t="s">
        <v>103</v>
      </c>
      <c r="H4746" t="str">
        <f>VLOOKUP(Table2[[#This Row],[City]], Table46[], 2, FALSE)</f>
        <v>Gujarat</v>
      </c>
      <c r="I4746" t="s">
        <v>96</v>
      </c>
      <c r="J4746" t="s">
        <v>97</v>
      </c>
      <c r="K4746" t="s">
        <v>1190</v>
      </c>
      <c r="L4746" s="2">
        <v>1</v>
      </c>
      <c r="M4746" s="11">
        <v>17575</v>
      </c>
      <c r="N4746" s="6">
        <v>5</v>
      </c>
      <c r="O4746" s="4">
        <f>Table2[[#This Row],[Discount]]/100</f>
        <v>0.05</v>
      </c>
      <c r="P4746" s="4" t="str">
        <f>IF(Table2[[#This Row],[Discount%]]=0,"No Discount",
IF(Table2[[#This Row],[Discount%]]&lt;=0.1,"Medium Discount",
IF(Table2[[#This Row],[Discount%]]&lt;=0.2,"High Discount")))</f>
        <v>Medium Discount</v>
      </c>
      <c r="Q4746" s="9">
        <f>(Table2[Unit_Price]*Table2[Quantity])*(Table2[Discount]/100)</f>
        <v>878.75</v>
      </c>
      <c r="R4746" s="10">
        <v>16696.25</v>
      </c>
      <c r="S4746" s="10">
        <v>1664.8</v>
      </c>
      <c r="T4746" s="4">
        <f>Table2[Profit]/Table2[Sales]</f>
        <v>9.9711012952010181E-2</v>
      </c>
      <c r="U4746" t="s">
        <v>83</v>
      </c>
    </row>
    <row r="4747" spans="1:21" x14ac:dyDescent="0.35">
      <c r="A4747">
        <v>10948</v>
      </c>
      <c r="B4747" s="1">
        <v>45616</v>
      </c>
      <c r="C4747" s="2">
        <f>YEAR(Table2[Order Date])</f>
        <v>2024</v>
      </c>
      <c r="D4747" s="2" t="str">
        <f>TEXT(Table2[Order Date],"mmm")</f>
        <v>Nov</v>
      </c>
      <c r="E4747" t="s">
        <v>1954</v>
      </c>
      <c r="F4747" t="s">
        <v>40</v>
      </c>
      <c r="G4747" t="s">
        <v>41</v>
      </c>
      <c r="H4747" t="str">
        <f>VLOOKUP(Table2[[#This Row],[City]], Table46[], 2, FALSE)</f>
        <v>Maharashtra</v>
      </c>
      <c r="I4747" t="s">
        <v>129</v>
      </c>
      <c r="J4747" t="s">
        <v>130</v>
      </c>
      <c r="K4747" t="s">
        <v>1955</v>
      </c>
      <c r="L4747" s="2">
        <v>5</v>
      </c>
      <c r="M4747" s="11">
        <v>56992</v>
      </c>
      <c r="N4747" s="6">
        <v>15</v>
      </c>
      <c r="O4747" s="4">
        <f>Table2[[#This Row],[Discount]]/100</f>
        <v>0.15</v>
      </c>
      <c r="P4747" s="4" t="str">
        <f>IF(Table2[[#This Row],[Discount%]]=0,"No Discount",
IF(Table2[[#This Row],[Discount%]]&lt;=0.1,"Medium Discount",
IF(Table2[[#This Row],[Discount%]]&lt;=0.2,"High Discount")))</f>
        <v>High Discount</v>
      </c>
      <c r="Q4747" s="9">
        <f>(Table2[Unit_Price]*Table2[Quantity])*(Table2[Discount]/100)</f>
        <v>42744</v>
      </c>
      <c r="R4747" s="10">
        <v>242216</v>
      </c>
      <c r="S4747" s="10">
        <v>51974.15</v>
      </c>
      <c r="T4747" s="4">
        <f>Table2[Profit]/Table2[Sales]</f>
        <v>0.21457769098655746</v>
      </c>
      <c r="U4747" t="s">
        <v>20</v>
      </c>
    </row>
    <row r="4748" spans="1:21" x14ac:dyDescent="0.35">
      <c r="A4748">
        <v>10991</v>
      </c>
      <c r="B4748" s="1">
        <v>45295</v>
      </c>
      <c r="C4748" s="2">
        <f>YEAR(Table2[Order Date])</f>
        <v>2024</v>
      </c>
      <c r="D4748" s="2" t="str">
        <f>TEXT(Table2[Order Date],"mmm")</f>
        <v>Jan</v>
      </c>
      <c r="E4748" t="s">
        <v>2033</v>
      </c>
      <c r="F4748" t="s">
        <v>28</v>
      </c>
      <c r="G4748" t="s">
        <v>85</v>
      </c>
      <c r="H4748" t="str">
        <f>VLOOKUP(Table2[[#This Row],[City]], Table46[], 2, FALSE)</f>
        <v>Odisha</v>
      </c>
      <c r="I4748" t="s">
        <v>17</v>
      </c>
      <c r="J4748" t="s">
        <v>291</v>
      </c>
      <c r="K4748" t="s">
        <v>2034</v>
      </c>
      <c r="L4748" s="2">
        <v>4</v>
      </c>
      <c r="M4748" s="11">
        <v>73288</v>
      </c>
      <c r="N4748" s="6">
        <v>10</v>
      </c>
      <c r="O4748" s="4">
        <f>Table2[[#This Row],[Discount]]/100</f>
        <v>0.1</v>
      </c>
      <c r="P4748" s="4" t="str">
        <f>IF(Table2[[#This Row],[Discount%]]=0,"No Discount",
IF(Table2[[#This Row],[Discount%]]&lt;=0.1,"Medium Discount",
IF(Table2[[#This Row],[Discount%]]&lt;=0.2,"High Discount")))</f>
        <v>Medium Discount</v>
      </c>
      <c r="Q4748" s="9">
        <f>(Table2[Unit_Price]*Table2[Quantity])*(Table2[Discount]/100)</f>
        <v>29315.200000000001</v>
      </c>
      <c r="R4748" s="10">
        <v>263836.79999999999</v>
      </c>
      <c r="S4748" s="10">
        <v>56203.35</v>
      </c>
      <c r="T4748" s="4">
        <f>Table2[Profit]/Table2[Sales]</f>
        <v>0.21302316431976132</v>
      </c>
      <c r="U4748" t="s">
        <v>20</v>
      </c>
    </row>
    <row r="4749" spans="1:21" x14ac:dyDescent="0.35">
      <c r="A4749">
        <v>11011</v>
      </c>
      <c r="B4749" s="1">
        <v>45823</v>
      </c>
      <c r="C4749" s="2">
        <f>YEAR(Table2[Order Date])</f>
        <v>2025</v>
      </c>
      <c r="D4749" s="2" t="str">
        <f>TEXT(Table2[Order Date],"mmm")</f>
        <v>Jun</v>
      </c>
      <c r="E4749" t="s">
        <v>902</v>
      </c>
      <c r="F4749" t="s">
        <v>22</v>
      </c>
      <c r="G4749" t="s">
        <v>58</v>
      </c>
      <c r="H4749" t="str">
        <f>VLOOKUP(Table2[[#This Row],[City]], Table46[], 2, FALSE)</f>
        <v>Rajashtan</v>
      </c>
      <c r="I4749" t="s">
        <v>75</v>
      </c>
      <c r="J4749" t="s">
        <v>76</v>
      </c>
      <c r="K4749" t="s">
        <v>2072</v>
      </c>
      <c r="L4749" s="2">
        <v>2</v>
      </c>
      <c r="M4749" s="11">
        <v>9742</v>
      </c>
      <c r="N4749" s="6">
        <v>15</v>
      </c>
      <c r="O4749" s="4">
        <f>Table2[[#This Row],[Discount]]/100</f>
        <v>0.15</v>
      </c>
      <c r="P4749" s="4" t="str">
        <f>IF(Table2[[#This Row],[Discount%]]=0,"No Discount",
IF(Table2[[#This Row],[Discount%]]&lt;=0.1,"Medium Discount",
IF(Table2[[#This Row],[Discount%]]&lt;=0.2,"High Discount")))</f>
        <v>High Discount</v>
      </c>
      <c r="Q4749" s="9">
        <f>(Table2[Unit_Price]*Table2[Quantity])*(Table2[Discount]/100)</f>
        <v>2922.6</v>
      </c>
      <c r="R4749" s="10">
        <v>16561.400000000001</v>
      </c>
      <c r="S4749" s="10">
        <v>3249.54</v>
      </c>
      <c r="T4749" s="4">
        <f>Table2[Profit]/Table2[Sales]</f>
        <v>0.19621167292620187</v>
      </c>
      <c r="U4749" t="s">
        <v>38</v>
      </c>
    </row>
    <row r="4750" spans="1:21" x14ac:dyDescent="0.35">
      <c r="A4750">
        <v>11046</v>
      </c>
      <c r="B4750" s="1">
        <v>45913</v>
      </c>
      <c r="C4750" s="2">
        <f>YEAR(Table2[Order Date])</f>
        <v>2025</v>
      </c>
      <c r="D4750" s="2" t="str">
        <f>TEXT(Table2[Order Date],"mmm")</f>
        <v>Sep</v>
      </c>
      <c r="E4750" t="s">
        <v>2134</v>
      </c>
      <c r="F4750" t="s">
        <v>15</v>
      </c>
      <c r="G4750" t="s">
        <v>93</v>
      </c>
      <c r="H4750" t="str">
        <f>VLOOKUP(Table2[[#This Row],[City]], Table46[], 2, FALSE)</f>
        <v>Tamil Nadu</v>
      </c>
      <c r="I4750" t="s">
        <v>86</v>
      </c>
      <c r="J4750" t="s">
        <v>118</v>
      </c>
      <c r="K4750" t="s">
        <v>2135</v>
      </c>
      <c r="L4750" s="2">
        <v>3</v>
      </c>
      <c r="M4750" s="11">
        <v>44804</v>
      </c>
      <c r="N4750" s="6">
        <v>0</v>
      </c>
      <c r="O4750" s="4">
        <f>Table2[[#This Row],[Discount]]/100</f>
        <v>0</v>
      </c>
      <c r="P4750" s="4" t="str">
        <f>IF(Table2[[#This Row],[Discount%]]=0,"No Discount",
IF(Table2[[#This Row],[Discount%]]&lt;=0.1,"Medium Discount",
IF(Table2[[#This Row],[Discount%]]&lt;=0.2,"High Discount")))</f>
        <v>No Discount</v>
      </c>
      <c r="Q4750" s="9">
        <f>(Table2[Unit_Price]*Table2[Quantity])*(Table2[Discount]/100)</f>
        <v>0</v>
      </c>
      <c r="R4750" s="10">
        <v>134412</v>
      </c>
      <c r="S4750" s="10">
        <v>16686.39</v>
      </c>
      <c r="T4750" s="4">
        <f>Table2[Profit]/Table2[Sales]</f>
        <v>0.12414360324970984</v>
      </c>
      <c r="U4750" t="s">
        <v>20</v>
      </c>
    </row>
    <row r="4751" spans="1:21" x14ac:dyDescent="0.35">
      <c r="A4751">
        <v>11050</v>
      </c>
      <c r="B4751" s="1">
        <v>45227</v>
      </c>
      <c r="C4751" s="2">
        <f>YEAR(Table2[Order Date])</f>
        <v>2023</v>
      </c>
      <c r="D4751" s="2" t="str">
        <f>TEXT(Table2[Order Date],"mmm")</f>
        <v>Oct</v>
      </c>
      <c r="E4751" t="s">
        <v>2134</v>
      </c>
      <c r="F4751" t="s">
        <v>40</v>
      </c>
      <c r="G4751" t="s">
        <v>50</v>
      </c>
      <c r="H4751" t="str">
        <f>VLOOKUP(Table2[[#This Row],[City]], Table46[], 2, FALSE)</f>
        <v>Maharashtra</v>
      </c>
      <c r="I4751" t="s">
        <v>75</v>
      </c>
      <c r="J4751" t="s">
        <v>307</v>
      </c>
      <c r="K4751" t="s">
        <v>2141</v>
      </c>
      <c r="L4751" s="2">
        <v>2</v>
      </c>
      <c r="M4751" s="11">
        <v>10531</v>
      </c>
      <c r="N4751" s="6">
        <v>5</v>
      </c>
      <c r="O4751" s="4">
        <f>Table2[[#This Row],[Discount]]/100</f>
        <v>0.05</v>
      </c>
      <c r="P4751" s="4" t="str">
        <f>IF(Table2[[#This Row],[Discount%]]=0,"No Discount",
IF(Table2[[#This Row],[Discount%]]&lt;=0.1,"Medium Discount",
IF(Table2[[#This Row],[Discount%]]&lt;=0.2,"High Discount")))</f>
        <v>Medium Discount</v>
      </c>
      <c r="Q4751" s="9">
        <f>(Table2[Unit_Price]*Table2[Quantity])*(Table2[Discount]/100)</f>
        <v>1053.1000000000001</v>
      </c>
      <c r="R4751" s="10">
        <v>20008.900000000001</v>
      </c>
      <c r="S4751" s="10">
        <v>1003.16</v>
      </c>
      <c r="T4751" s="4">
        <f>Table2[Profit]/Table2[Sales]</f>
        <v>5.0135689618119934E-2</v>
      </c>
      <c r="U4751" t="s">
        <v>83</v>
      </c>
    </row>
    <row r="4752" spans="1:21" x14ac:dyDescent="0.35">
      <c r="A4752">
        <v>11061</v>
      </c>
      <c r="B4752" s="1">
        <v>45689</v>
      </c>
      <c r="C4752" s="2">
        <f>YEAR(Table2[Order Date])</f>
        <v>2025</v>
      </c>
      <c r="D4752" s="2" t="str">
        <f>TEXT(Table2[Order Date],"mmm")</f>
        <v>Feb</v>
      </c>
      <c r="E4752" t="s">
        <v>2162</v>
      </c>
      <c r="F4752" t="s">
        <v>40</v>
      </c>
      <c r="G4752" t="s">
        <v>103</v>
      </c>
      <c r="H4752" t="str">
        <f>VLOOKUP(Table2[[#This Row],[City]], Table46[], 2, FALSE)</f>
        <v>Gujarat</v>
      </c>
      <c r="I4752" t="s">
        <v>24</v>
      </c>
      <c r="J4752" t="s">
        <v>36</v>
      </c>
      <c r="K4752" t="s">
        <v>2163</v>
      </c>
      <c r="L4752" s="2">
        <v>4</v>
      </c>
      <c r="M4752" s="11">
        <v>4679</v>
      </c>
      <c r="N4752" s="6">
        <v>20</v>
      </c>
      <c r="O4752" s="4">
        <f>Table2[[#This Row],[Discount]]/100</f>
        <v>0.2</v>
      </c>
      <c r="P4752" s="4" t="str">
        <f>IF(Table2[[#This Row],[Discount%]]=0,"No Discount",
IF(Table2[[#This Row],[Discount%]]&lt;=0.1,"Medium Discount",
IF(Table2[[#This Row],[Discount%]]&lt;=0.2,"High Discount")))</f>
        <v>High Discount</v>
      </c>
      <c r="Q4752" s="9">
        <f>(Table2[Unit_Price]*Table2[Quantity])*(Table2[Discount]/100)</f>
        <v>3743.2000000000003</v>
      </c>
      <c r="R4752" s="10">
        <v>14972.8</v>
      </c>
      <c r="S4752" s="10">
        <v>3146.42</v>
      </c>
      <c r="T4752" s="4">
        <f>Table2[Profit]/Table2[Sales]</f>
        <v>0.21014239153665315</v>
      </c>
      <c r="U4752" t="s">
        <v>83</v>
      </c>
    </row>
    <row r="4753" spans="1:21" x14ac:dyDescent="0.35">
      <c r="A4753">
        <v>11072</v>
      </c>
      <c r="B4753" s="1">
        <v>45903</v>
      </c>
      <c r="C4753" s="2">
        <f>YEAR(Table2[Order Date])</f>
        <v>2025</v>
      </c>
      <c r="D4753" s="2" t="str">
        <f>TEXT(Table2[Order Date],"mmm")</f>
        <v>Sep</v>
      </c>
      <c r="E4753" t="s">
        <v>2183</v>
      </c>
      <c r="F4753" t="s">
        <v>15</v>
      </c>
      <c r="G4753" t="s">
        <v>68</v>
      </c>
      <c r="H4753" t="str">
        <f>VLOOKUP(Table2[[#This Row],[City]], Table46[], 2, FALSE)</f>
        <v>Telangana</v>
      </c>
      <c r="I4753" t="s">
        <v>42</v>
      </c>
      <c r="J4753" t="s">
        <v>79</v>
      </c>
      <c r="K4753" t="s">
        <v>2184</v>
      </c>
      <c r="L4753" s="2">
        <v>2</v>
      </c>
      <c r="M4753" s="11">
        <v>72402</v>
      </c>
      <c r="N4753" s="6">
        <v>20</v>
      </c>
      <c r="O4753" s="4">
        <f>Table2[[#This Row],[Discount]]/100</f>
        <v>0.2</v>
      </c>
      <c r="P4753" s="4" t="str">
        <f>IF(Table2[[#This Row],[Discount%]]=0,"No Discount",
IF(Table2[[#This Row],[Discount%]]&lt;=0.1,"Medium Discount",
IF(Table2[[#This Row],[Discount%]]&lt;=0.2,"High Discount")))</f>
        <v>High Discount</v>
      </c>
      <c r="Q4753" s="9">
        <f>(Table2[Unit_Price]*Table2[Quantity])*(Table2[Discount]/100)</f>
        <v>28960.800000000003</v>
      </c>
      <c r="R4753" s="10">
        <v>115843.2</v>
      </c>
      <c r="S4753" s="10">
        <v>27905.64</v>
      </c>
      <c r="T4753" s="4">
        <f>Table2[Profit]/Table2[Sales]</f>
        <v>0.24089148089831772</v>
      </c>
      <c r="U4753" t="s">
        <v>83</v>
      </c>
    </row>
    <row r="4754" spans="1:21" x14ac:dyDescent="0.35">
      <c r="A4754">
        <v>11089</v>
      </c>
      <c r="B4754" s="1">
        <v>45741</v>
      </c>
      <c r="C4754" s="2">
        <f>YEAR(Table2[Order Date])</f>
        <v>2025</v>
      </c>
      <c r="D4754" s="2" t="str">
        <f>TEXT(Table2[Order Date],"mmm")</f>
        <v>Mar</v>
      </c>
      <c r="E4754" t="s">
        <v>2215</v>
      </c>
      <c r="F4754" t="s">
        <v>15</v>
      </c>
      <c r="G4754" t="s">
        <v>174</v>
      </c>
      <c r="H4754" t="str">
        <f>VLOOKUP(Table2[[#This Row],[City]], Table46[], 2, FALSE)</f>
        <v>Tamil Nadu</v>
      </c>
      <c r="I4754" t="s">
        <v>42</v>
      </c>
      <c r="J4754" t="s">
        <v>79</v>
      </c>
      <c r="K4754" t="s">
        <v>2216</v>
      </c>
      <c r="L4754" s="2">
        <v>3</v>
      </c>
      <c r="M4754" s="11">
        <v>14127</v>
      </c>
      <c r="N4754" s="6">
        <v>10</v>
      </c>
      <c r="O4754" s="4">
        <f>Table2[[#This Row],[Discount]]/100</f>
        <v>0.1</v>
      </c>
      <c r="P4754" s="4" t="str">
        <f>IF(Table2[[#This Row],[Discount%]]=0,"No Discount",
IF(Table2[[#This Row],[Discount%]]&lt;=0.1,"Medium Discount",
IF(Table2[[#This Row],[Discount%]]&lt;=0.2,"High Discount")))</f>
        <v>Medium Discount</v>
      </c>
      <c r="Q4754" s="9">
        <f>(Table2[Unit_Price]*Table2[Quantity])*(Table2[Discount]/100)</f>
        <v>4238.1000000000004</v>
      </c>
      <c r="R4754" s="10">
        <v>38142.9</v>
      </c>
      <c r="S4754" s="10">
        <v>5554.72</v>
      </c>
      <c r="T4754" s="4">
        <f>Table2[Profit]/Table2[Sales]</f>
        <v>0.14562919966756591</v>
      </c>
      <c r="U4754" t="s">
        <v>20</v>
      </c>
    </row>
    <row r="4755" spans="1:21" x14ac:dyDescent="0.35">
      <c r="A4755">
        <v>11090</v>
      </c>
      <c r="B4755" s="1">
        <v>45644</v>
      </c>
      <c r="C4755" s="2">
        <f>YEAR(Table2[Order Date])</f>
        <v>2024</v>
      </c>
      <c r="D4755" s="2" t="str">
        <f>TEXT(Table2[Order Date],"mmm")</f>
        <v>Dec</v>
      </c>
      <c r="E4755" t="s">
        <v>2217</v>
      </c>
      <c r="F4755" t="s">
        <v>22</v>
      </c>
      <c r="G4755" t="s">
        <v>58</v>
      </c>
      <c r="H4755" t="str">
        <f>VLOOKUP(Table2[[#This Row],[City]], Table46[], 2, FALSE)</f>
        <v>Rajashtan</v>
      </c>
      <c r="I4755" t="s">
        <v>46</v>
      </c>
      <c r="J4755" t="s">
        <v>141</v>
      </c>
      <c r="K4755" t="s">
        <v>2218</v>
      </c>
      <c r="L4755" s="2">
        <v>3</v>
      </c>
      <c r="M4755" s="11">
        <v>58577</v>
      </c>
      <c r="N4755" s="6">
        <v>10</v>
      </c>
      <c r="O4755" s="4">
        <f>Table2[[#This Row],[Discount]]/100</f>
        <v>0.1</v>
      </c>
      <c r="P4755" s="4" t="str">
        <f>IF(Table2[[#This Row],[Discount%]]=0,"No Discount",
IF(Table2[[#This Row],[Discount%]]&lt;=0.1,"Medium Discount",
IF(Table2[[#This Row],[Discount%]]&lt;=0.2,"High Discount")))</f>
        <v>Medium Discount</v>
      </c>
      <c r="Q4755" s="9">
        <f>(Table2[Unit_Price]*Table2[Quantity])*(Table2[Discount]/100)</f>
        <v>17573.100000000002</v>
      </c>
      <c r="R4755" s="10">
        <v>158157.9</v>
      </c>
      <c r="S4755" s="10">
        <v>25712.93</v>
      </c>
      <c r="T4755" s="4">
        <f>Table2[Profit]/Table2[Sales]</f>
        <v>0.16257758859974747</v>
      </c>
      <c r="U4755" t="s">
        <v>83</v>
      </c>
    </row>
    <row r="4756" spans="1:21" x14ac:dyDescent="0.35">
      <c r="A4756">
        <v>11136</v>
      </c>
      <c r="B4756" s="1">
        <v>45808</v>
      </c>
      <c r="C4756" s="2">
        <f>YEAR(Table2[Order Date])</f>
        <v>2025</v>
      </c>
      <c r="D4756" s="2" t="str">
        <f>TEXT(Table2[Order Date],"mmm")</f>
        <v>May</v>
      </c>
      <c r="E4756" t="s">
        <v>2303</v>
      </c>
      <c r="F4756" t="s">
        <v>40</v>
      </c>
      <c r="G4756" t="s">
        <v>50</v>
      </c>
      <c r="H4756" t="str">
        <f>VLOOKUP(Table2[[#This Row],[City]], Table46[], 2, FALSE)</f>
        <v>Maharashtra</v>
      </c>
      <c r="I4756" t="s">
        <v>24</v>
      </c>
      <c r="J4756" t="s">
        <v>25</v>
      </c>
      <c r="K4756" t="s">
        <v>2304</v>
      </c>
      <c r="L4756" s="2">
        <v>2</v>
      </c>
      <c r="M4756" s="11">
        <v>25421</v>
      </c>
      <c r="N4756" s="6">
        <v>10</v>
      </c>
      <c r="O4756" s="4">
        <f>Table2[[#This Row],[Discount]]/100</f>
        <v>0.1</v>
      </c>
      <c r="P4756" s="4" t="str">
        <f>IF(Table2[[#This Row],[Discount%]]=0,"No Discount",
IF(Table2[[#This Row],[Discount%]]&lt;=0.1,"Medium Discount",
IF(Table2[[#This Row],[Discount%]]&lt;=0.2,"High Discount")))</f>
        <v>Medium Discount</v>
      </c>
      <c r="Q4756" s="9">
        <f>(Table2[Unit_Price]*Table2[Quantity])*(Table2[Discount]/100)</f>
        <v>5084.2000000000007</v>
      </c>
      <c r="R4756" s="10">
        <v>45757.8</v>
      </c>
      <c r="S4756" s="10">
        <v>3710.15</v>
      </c>
      <c r="T4756" s="4">
        <f>Table2[Profit]/Table2[Sales]</f>
        <v>8.1082350987154106E-2</v>
      </c>
      <c r="U4756" t="s">
        <v>83</v>
      </c>
    </row>
    <row r="4757" spans="1:21" x14ac:dyDescent="0.35">
      <c r="A4757">
        <v>11163</v>
      </c>
      <c r="B4757" s="1">
        <v>45688</v>
      </c>
      <c r="C4757" s="2">
        <f>YEAR(Table2[Order Date])</f>
        <v>2025</v>
      </c>
      <c r="D4757" s="2" t="str">
        <f>TEXT(Table2[Order Date],"mmm")</f>
        <v>Jan</v>
      </c>
      <c r="E4757" t="s">
        <v>2356</v>
      </c>
      <c r="F4757" t="s">
        <v>22</v>
      </c>
      <c r="G4757" t="s">
        <v>167</v>
      </c>
      <c r="H4757" t="str">
        <f>VLOOKUP(Table2[[#This Row],[City]], Table46[], 2, FALSE)</f>
        <v>Punjab</v>
      </c>
      <c r="I4757" t="s">
        <v>69</v>
      </c>
      <c r="J4757" t="s">
        <v>123</v>
      </c>
      <c r="K4757" t="s">
        <v>2357</v>
      </c>
      <c r="L4757" s="2">
        <v>2</v>
      </c>
      <c r="M4757" s="11">
        <v>10590</v>
      </c>
      <c r="N4757" s="6">
        <v>5</v>
      </c>
      <c r="O4757" s="4">
        <f>Table2[[#This Row],[Discount]]/100</f>
        <v>0.05</v>
      </c>
      <c r="P4757" s="4" t="str">
        <f>IF(Table2[[#This Row],[Discount%]]=0,"No Discount",
IF(Table2[[#This Row],[Discount%]]&lt;=0.1,"Medium Discount",
IF(Table2[[#This Row],[Discount%]]&lt;=0.2,"High Discount")))</f>
        <v>Medium Discount</v>
      </c>
      <c r="Q4757" s="9">
        <f>(Table2[Unit_Price]*Table2[Quantity])*(Table2[Discount]/100)</f>
        <v>1059</v>
      </c>
      <c r="R4757" s="10">
        <v>20121</v>
      </c>
      <c r="S4757" s="10">
        <v>1752.21</v>
      </c>
      <c r="T4757" s="4">
        <f>Table2[Profit]/Table2[Sales]</f>
        <v>8.7083643954077833E-2</v>
      </c>
      <c r="U4757" t="s">
        <v>38</v>
      </c>
    </row>
    <row r="4758" spans="1:21" x14ac:dyDescent="0.35">
      <c r="A4758">
        <v>11190</v>
      </c>
      <c r="B4758" s="1">
        <v>45356</v>
      </c>
      <c r="C4758" s="2">
        <f>YEAR(Table2[Order Date])</f>
        <v>2024</v>
      </c>
      <c r="D4758" s="2" t="str">
        <f>TEXT(Table2[Order Date],"mmm")</f>
        <v>Mar</v>
      </c>
      <c r="E4758" t="s">
        <v>2405</v>
      </c>
      <c r="F4758" t="s">
        <v>15</v>
      </c>
      <c r="G4758" t="s">
        <v>16</v>
      </c>
      <c r="H4758" t="str">
        <f>VLOOKUP(Table2[[#This Row],[City]], Table46[], 2, FALSE)</f>
        <v>Karnataka</v>
      </c>
      <c r="I4758" t="s">
        <v>96</v>
      </c>
      <c r="J4758" t="s">
        <v>183</v>
      </c>
      <c r="K4758" t="s">
        <v>2406</v>
      </c>
      <c r="L4758" s="2">
        <v>3</v>
      </c>
      <c r="M4758" s="11">
        <v>21359</v>
      </c>
      <c r="N4758" s="6">
        <v>20</v>
      </c>
      <c r="O4758" s="4">
        <f>Table2[[#This Row],[Discount]]/100</f>
        <v>0.2</v>
      </c>
      <c r="P4758" s="4" t="str">
        <f>IF(Table2[[#This Row],[Discount%]]=0,"No Discount",
IF(Table2[[#This Row],[Discount%]]&lt;=0.1,"Medium Discount",
IF(Table2[[#This Row],[Discount%]]&lt;=0.2,"High Discount")))</f>
        <v>High Discount</v>
      </c>
      <c r="Q4758" s="9">
        <f>(Table2[Unit_Price]*Table2[Quantity])*(Table2[Discount]/100)</f>
        <v>12815.400000000001</v>
      </c>
      <c r="R4758" s="10">
        <v>51261.599999999999</v>
      </c>
      <c r="S4758" s="10">
        <v>6192.03</v>
      </c>
      <c r="T4758" s="4">
        <f>Table2[Profit]/Table2[Sales]</f>
        <v>0.12079275715155204</v>
      </c>
      <c r="U4758" t="s">
        <v>72</v>
      </c>
    </row>
    <row r="4759" spans="1:21" x14ac:dyDescent="0.35">
      <c r="A4759">
        <v>11208</v>
      </c>
      <c r="B4759" s="1">
        <v>45414</v>
      </c>
      <c r="C4759" s="2">
        <f>YEAR(Table2[Order Date])</f>
        <v>2024</v>
      </c>
      <c r="D4759" s="2" t="str">
        <f>TEXT(Table2[Order Date],"mmm")</f>
        <v>May</v>
      </c>
      <c r="E4759" t="s">
        <v>208</v>
      </c>
      <c r="F4759" t="s">
        <v>28</v>
      </c>
      <c r="G4759" t="s">
        <v>35</v>
      </c>
      <c r="H4759" t="str">
        <f>VLOOKUP(Table2[[#This Row],[City]], Table46[], 2, FALSE)</f>
        <v>West Bengal</v>
      </c>
      <c r="I4759" t="s">
        <v>96</v>
      </c>
      <c r="J4759" t="s">
        <v>97</v>
      </c>
      <c r="K4759" t="s">
        <v>2437</v>
      </c>
      <c r="L4759" s="2">
        <v>1</v>
      </c>
      <c r="M4759" s="11">
        <v>67700</v>
      </c>
      <c r="N4759" s="6">
        <v>20</v>
      </c>
      <c r="O4759" s="4">
        <f>Table2[[#This Row],[Discount]]/100</f>
        <v>0.2</v>
      </c>
      <c r="P4759" s="4" t="str">
        <f>IF(Table2[[#This Row],[Discount%]]=0,"No Discount",
IF(Table2[[#This Row],[Discount%]]&lt;=0.1,"Medium Discount",
IF(Table2[[#This Row],[Discount%]]&lt;=0.2,"High Discount")))</f>
        <v>High Discount</v>
      </c>
      <c r="Q4759" s="9">
        <f>(Table2[Unit_Price]*Table2[Quantity])*(Table2[Discount]/100)</f>
        <v>13540</v>
      </c>
      <c r="R4759" s="10">
        <v>54160</v>
      </c>
      <c r="S4759" s="10">
        <v>7072.49</v>
      </c>
      <c r="T4759" s="4">
        <f>Table2[Profit]/Table2[Sales]</f>
        <v>0.13058511816838994</v>
      </c>
      <c r="U4759" t="s">
        <v>38</v>
      </c>
    </row>
    <row r="4760" spans="1:21" x14ac:dyDescent="0.35">
      <c r="A4760">
        <v>11253</v>
      </c>
      <c r="B4760" s="1">
        <v>45225</v>
      </c>
      <c r="C4760" s="2">
        <f>YEAR(Table2[Order Date])</f>
        <v>2023</v>
      </c>
      <c r="D4760" s="2" t="str">
        <f>TEXT(Table2[Order Date],"mmm")</f>
        <v>Oct</v>
      </c>
      <c r="E4760" t="s">
        <v>2524</v>
      </c>
      <c r="F4760" t="s">
        <v>22</v>
      </c>
      <c r="G4760" t="s">
        <v>58</v>
      </c>
      <c r="H4760" t="str">
        <f>VLOOKUP(Table2[[#This Row],[City]], Table46[], 2, FALSE)</f>
        <v>Rajashtan</v>
      </c>
      <c r="I4760" t="s">
        <v>129</v>
      </c>
      <c r="J4760" t="s">
        <v>148</v>
      </c>
      <c r="K4760" t="s">
        <v>2525</v>
      </c>
      <c r="L4760" s="2">
        <v>3</v>
      </c>
      <c r="M4760" s="11">
        <v>43825</v>
      </c>
      <c r="N4760" s="6">
        <v>15</v>
      </c>
      <c r="O4760" s="4">
        <f>Table2[[#This Row],[Discount]]/100</f>
        <v>0.15</v>
      </c>
      <c r="P4760" s="4" t="str">
        <f>IF(Table2[[#This Row],[Discount%]]=0,"No Discount",
IF(Table2[[#This Row],[Discount%]]&lt;=0.1,"Medium Discount",
IF(Table2[[#This Row],[Discount%]]&lt;=0.2,"High Discount")))</f>
        <v>High Discount</v>
      </c>
      <c r="Q4760" s="9">
        <f>(Table2[Unit_Price]*Table2[Quantity])*(Table2[Discount]/100)</f>
        <v>19721.25</v>
      </c>
      <c r="R4760" s="10">
        <v>111753.75</v>
      </c>
      <c r="S4760" s="10">
        <v>7213.9</v>
      </c>
      <c r="T4760" s="4">
        <f>Table2[Profit]/Table2[Sales]</f>
        <v>6.4551748822746433E-2</v>
      </c>
      <c r="U4760" t="s">
        <v>33</v>
      </c>
    </row>
    <row r="4761" spans="1:21" x14ac:dyDescent="0.35">
      <c r="A4761">
        <v>11259</v>
      </c>
      <c r="B4761" s="1">
        <v>45210</v>
      </c>
      <c r="C4761" s="2">
        <f>YEAR(Table2[Order Date])</f>
        <v>2023</v>
      </c>
      <c r="D4761" s="2" t="str">
        <f>TEXT(Table2[Order Date],"mmm")</f>
        <v>Oct</v>
      </c>
      <c r="E4761" t="s">
        <v>2535</v>
      </c>
      <c r="F4761" t="s">
        <v>28</v>
      </c>
      <c r="G4761" t="s">
        <v>29</v>
      </c>
      <c r="H4761" t="str">
        <f>VLOOKUP(Table2[[#This Row],[City]], Table46[], 2, FALSE)</f>
        <v>Bihar</v>
      </c>
      <c r="I4761" t="s">
        <v>96</v>
      </c>
      <c r="J4761" t="s">
        <v>214</v>
      </c>
      <c r="K4761" t="s">
        <v>2536</v>
      </c>
      <c r="L4761" s="2">
        <v>5</v>
      </c>
      <c r="M4761" s="11">
        <v>29646</v>
      </c>
      <c r="N4761" s="6">
        <v>0</v>
      </c>
      <c r="O4761" s="4">
        <f>Table2[[#This Row],[Discount]]/100</f>
        <v>0</v>
      </c>
      <c r="P4761" s="4" t="str">
        <f>IF(Table2[[#This Row],[Discount%]]=0,"No Discount",
IF(Table2[[#This Row],[Discount%]]&lt;=0.1,"Medium Discount",
IF(Table2[[#This Row],[Discount%]]&lt;=0.2,"High Discount")))</f>
        <v>No Discount</v>
      </c>
      <c r="Q4761" s="9">
        <f>(Table2[Unit_Price]*Table2[Quantity])*(Table2[Discount]/100)</f>
        <v>0</v>
      </c>
      <c r="R4761" s="10">
        <v>148230</v>
      </c>
      <c r="S4761" s="10">
        <v>9688.02</v>
      </c>
      <c r="T4761" s="4">
        <f>Table2[Profit]/Table2[Sales]</f>
        <v>6.5358024691358027E-2</v>
      </c>
      <c r="U4761" t="s">
        <v>72</v>
      </c>
    </row>
    <row r="4762" spans="1:21" x14ac:dyDescent="0.35">
      <c r="A4762">
        <v>11292</v>
      </c>
      <c r="B4762" s="1">
        <v>45928</v>
      </c>
      <c r="C4762" s="2">
        <f>YEAR(Table2[Order Date])</f>
        <v>2025</v>
      </c>
      <c r="D4762" s="2" t="str">
        <f>TEXT(Table2[Order Date],"mmm")</f>
        <v>Sep</v>
      </c>
      <c r="E4762" t="s">
        <v>2598</v>
      </c>
      <c r="F4762" t="s">
        <v>40</v>
      </c>
      <c r="G4762" t="s">
        <v>110</v>
      </c>
      <c r="H4762" t="str">
        <f>VLOOKUP(Table2[[#This Row],[City]], Table46[], 2, FALSE)</f>
        <v>Gujarat</v>
      </c>
      <c r="I4762" t="s">
        <v>129</v>
      </c>
      <c r="J4762" t="s">
        <v>130</v>
      </c>
      <c r="K4762" t="s">
        <v>2599</v>
      </c>
      <c r="L4762" s="2">
        <v>2</v>
      </c>
      <c r="M4762" s="11">
        <v>55763</v>
      </c>
      <c r="N4762" s="6">
        <v>15</v>
      </c>
      <c r="O4762" s="4">
        <f>Table2[[#This Row],[Discount]]/100</f>
        <v>0.15</v>
      </c>
      <c r="P4762" s="4" t="str">
        <f>IF(Table2[[#This Row],[Discount%]]=0,"No Discount",
IF(Table2[[#This Row],[Discount%]]&lt;=0.1,"Medium Discount",
IF(Table2[[#This Row],[Discount%]]&lt;=0.2,"High Discount")))</f>
        <v>High Discount</v>
      </c>
      <c r="Q4762" s="9">
        <f>(Table2[Unit_Price]*Table2[Quantity])*(Table2[Discount]/100)</f>
        <v>16728.899999999998</v>
      </c>
      <c r="R4762" s="10">
        <v>94797.1</v>
      </c>
      <c r="S4762" s="10">
        <v>14126.94</v>
      </c>
      <c r="T4762" s="4">
        <f>Table2[Profit]/Table2[Sales]</f>
        <v>0.14902291314818703</v>
      </c>
      <c r="U4762" t="s">
        <v>38</v>
      </c>
    </row>
    <row r="4763" spans="1:21" x14ac:dyDescent="0.35">
      <c r="A4763">
        <v>11293</v>
      </c>
      <c r="B4763" s="1">
        <v>45438</v>
      </c>
      <c r="C4763" s="2">
        <f>YEAR(Table2[Order Date])</f>
        <v>2024</v>
      </c>
      <c r="D4763" s="2" t="str">
        <f>TEXT(Table2[Order Date],"mmm")</f>
        <v>May</v>
      </c>
      <c r="E4763" t="s">
        <v>2600</v>
      </c>
      <c r="F4763" t="s">
        <v>28</v>
      </c>
      <c r="G4763" t="s">
        <v>144</v>
      </c>
      <c r="H4763" t="str">
        <f>VLOOKUP(Table2[[#This Row],[City]], Table46[], 2, FALSE)</f>
        <v>Assam</v>
      </c>
      <c r="I4763" t="s">
        <v>17</v>
      </c>
      <c r="J4763" t="s">
        <v>111</v>
      </c>
      <c r="K4763" t="s">
        <v>2601</v>
      </c>
      <c r="L4763" s="2">
        <v>4</v>
      </c>
      <c r="M4763" s="11">
        <v>57031</v>
      </c>
      <c r="N4763" s="6">
        <v>15</v>
      </c>
      <c r="O4763" s="4">
        <f>Table2[[#This Row],[Discount]]/100</f>
        <v>0.15</v>
      </c>
      <c r="P4763" s="4" t="str">
        <f>IF(Table2[[#This Row],[Discount%]]=0,"No Discount",
IF(Table2[[#This Row],[Discount%]]&lt;=0.1,"Medium Discount",
IF(Table2[[#This Row],[Discount%]]&lt;=0.2,"High Discount")))</f>
        <v>High Discount</v>
      </c>
      <c r="Q4763" s="9">
        <f>(Table2[Unit_Price]*Table2[Quantity])*(Table2[Discount]/100)</f>
        <v>34218.6</v>
      </c>
      <c r="R4763" s="10">
        <v>193905.4</v>
      </c>
      <c r="S4763" s="10">
        <v>17820.36</v>
      </c>
      <c r="T4763" s="4">
        <f>Table2[Profit]/Table2[Sales]</f>
        <v>9.1902340007034358E-2</v>
      </c>
      <c r="U4763" t="s">
        <v>33</v>
      </c>
    </row>
    <row r="4764" spans="1:21" x14ac:dyDescent="0.35">
      <c r="A4764">
        <v>11309</v>
      </c>
      <c r="B4764" s="1">
        <v>45806</v>
      </c>
      <c r="C4764" s="2">
        <f>YEAR(Table2[Order Date])</f>
        <v>2025</v>
      </c>
      <c r="D4764" s="2" t="str">
        <f>TEXT(Table2[Order Date],"mmm")</f>
        <v>May</v>
      </c>
      <c r="E4764" t="s">
        <v>2631</v>
      </c>
      <c r="F4764" t="s">
        <v>40</v>
      </c>
      <c r="G4764" t="s">
        <v>41</v>
      </c>
      <c r="H4764" t="str">
        <f>VLOOKUP(Table2[[#This Row],[City]], Table46[], 2, FALSE)</f>
        <v>Maharashtra</v>
      </c>
      <c r="I4764" t="s">
        <v>75</v>
      </c>
      <c r="J4764" t="s">
        <v>409</v>
      </c>
      <c r="K4764" t="s">
        <v>2632</v>
      </c>
      <c r="L4764" s="2">
        <v>4</v>
      </c>
      <c r="M4764" s="11">
        <v>27248</v>
      </c>
      <c r="N4764" s="6">
        <v>5</v>
      </c>
      <c r="O4764" s="4">
        <f>Table2[[#This Row],[Discount]]/100</f>
        <v>0.05</v>
      </c>
      <c r="P4764" s="4" t="str">
        <f>IF(Table2[[#This Row],[Discount%]]=0,"No Discount",
IF(Table2[[#This Row],[Discount%]]&lt;=0.1,"Medium Discount",
IF(Table2[[#This Row],[Discount%]]&lt;=0.2,"High Discount")))</f>
        <v>Medium Discount</v>
      </c>
      <c r="Q4764" s="9">
        <f>(Table2[Unit_Price]*Table2[Quantity])*(Table2[Discount]/100)</f>
        <v>5449.6</v>
      </c>
      <c r="R4764" s="10">
        <v>103542.39999999999</v>
      </c>
      <c r="S4764" s="10">
        <v>12563.32</v>
      </c>
      <c r="T4764" s="4">
        <f>Table2[Profit]/Table2[Sales]</f>
        <v>0.12133502796921841</v>
      </c>
      <c r="U4764" t="s">
        <v>20</v>
      </c>
    </row>
    <row r="4765" spans="1:21" x14ac:dyDescent="0.35">
      <c r="A4765">
        <v>11313</v>
      </c>
      <c r="B4765" s="1">
        <v>45720</v>
      </c>
      <c r="C4765" s="2">
        <f>YEAR(Table2[Order Date])</f>
        <v>2025</v>
      </c>
      <c r="D4765" s="2" t="str">
        <f>TEXT(Table2[Order Date],"mmm")</f>
        <v>Mar</v>
      </c>
      <c r="E4765" t="s">
        <v>1730</v>
      </c>
      <c r="F4765" t="s">
        <v>40</v>
      </c>
      <c r="G4765" t="s">
        <v>41</v>
      </c>
      <c r="H4765" t="str">
        <f>VLOOKUP(Table2[[#This Row],[City]], Table46[], 2, FALSE)</f>
        <v>Maharashtra</v>
      </c>
      <c r="I4765" t="s">
        <v>24</v>
      </c>
      <c r="J4765" t="s">
        <v>59</v>
      </c>
      <c r="K4765" t="s">
        <v>2639</v>
      </c>
      <c r="L4765" s="2">
        <v>4</v>
      </c>
      <c r="M4765" s="11">
        <v>9616</v>
      </c>
      <c r="N4765" s="6">
        <v>0</v>
      </c>
      <c r="O4765" s="4">
        <f>Table2[[#This Row],[Discount]]/100</f>
        <v>0</v>
      </c>
      <c r="P4765" s="4" t="str">
        <f>IF(Table2[[#This Row],[Discount%]]=0,"No Discount",
IF(Table2[[#This Row],[Discount%]]&lt;=0.1,"Medium Discount",
IF(Table2[[#This Row],[Discount%]]&lt;=0.2,"High Discount")))</f>
        <v>No Discount</v>
      </c>
      <c r="Q4765" s="9">
        <f>(Table2[Unit_Price]*Table2[Quantity])*(Table2[Discount]/100)</f>
        <v>0</v>
      </c>
      <c r="R4765" s="10">
        <v>38464</v>
      </c>
      <c r="S4765" s="10">
        <v>7110.4</v>
      </c>
      <c r="T4765" s="4">
        <f>Table2[Profit]/Table2[Sales]</f>
        <v>0.18485856905158068</v>
      </c>
      <c r="U4765" t="s">
        <v>38</v>
      </c>
    </row>
    <row r="4766" spans="1:21" x14ac:dyDescent="0.35">
      <c r="A4766">
        <v>11314</v>
      </c>
      <c r="B4766" s="1">
        <v>45220</v>
      </c>
      <c r="C4766" s="2">
        <f>YEAR(Table2[Order Date])</f>
        <v>2023</v>
      </c>
      <c r="D4766" s="2" t="str">
        <f>TEXT(Table2[Order Date],"mmm")</f>
        <v>Oct</v>
      </c>
      <c r="E4766" t="s">
        <v>2640</v>
      </c>
      <c r="F4766" t="s">
        <v>22</v>
      </c>
      <c r="G4766" t="s">
        <v>74</v>
      </c>
      <c r="H4766" t="str">
        <f>VLOOKUP(Table2[[#This Row],[City]], Table46[], 2, FALSE)</f>
        <v>Chandigarh</v>
      </c>
      <c r="I4766" t="s">
        <v>69</v>
      </c>
      <c r="J4766" t="s">
        <v>151</v>
      </c>
      <c r="K4766" t="s">
        <v>2641</v>
      </c>
      <c r="L4766" s="2">
        <v>1</v>
      </c>
      <c r="M4766" s="11">
        <v>79998</v>
      </c>
      <c r="N4766" s="6">
        <v>10</v>
      </c>
      <c r="O4766" s="4">
        <f>Table2[[#This Row],[Discount]]/100</f>
        <v>0.1</v>
      </c>
      <c r="P4766" s="4" t="str">
        <f>IF(Table2[[#This Row],[Discount%]]=0,"No Discount",
IF(Table2[[#This Row],[Discount%]]&lt;=0.1,"Medium Discount",
IF(Table2[[#This Row],[Discount%]]&lt;=0.2,"High Discount")))</f>
        <v>Medium Discount</v>
      </c>
      <c r="Q4766" s="9">
        <f>(Table2[Unit_Price]*Table2[Quantity])*(Table2[Discount]/100)</f>
        <v>7999.8</v>
      </c>
      <c r="R4766" s="10">
        <v>71998.2</v>
      </c>
      <c r="S4766" s="10">
        <v>5443.8</v>
      </c>
      <c r="T4766" s="4">
        <f>Table2[Profit]/Table2[Sales]</f>
        <v>7.5610223588923067E-2</v>
      </c>
      <c r="U4766" t="s">
        <v>33</v>
      </c>
    </row>
    <row r="4767" spans="1:21" x14ac:dyDescent="0.35">
      <c r="A4767">
        <v>11348</v>
      </c>
      <c r="B4767" s="1">
        <v>45593</v>
      </c>
      <c r="C4767" s="2">
        <f>YEAR(Table2[Order Date])</f>
        <v>2024</v>
      </c>
      <c r="D4767" s="2" t="str">
        <f>TEXT(Table2[Order Date],"mmm")</f>
        <v>Oct</v>
      </c>
      <c r="E4767" t="s">
        <v>2705</v>
      </c>
      <c r="F4767" t="s">
        <v>22</v>
      </c>
      <c r="G4767" t="s">
        <v>58</v>
      </c>
      <c r="H4767" t="str">
        <f>VLOOKUP(Table2[[#This Row],[City]], Table46[], 2, FALSE)</f>
        <v>Rajashtan</v>
      </c>
      <c r="I4767" t="s">
        <v>46</v>
      </c>
      <c r="J4767" t="s">
        <v>47</v>
      </c>
      <c r="K4767" t="s">
        <v>1215</v>
      </c>
      <c r="L4767" s="2">
        <v>4</v>
      </c>
      <c r="M4767" s="11">
        <v>2901</v>
      </c>
      <c r="N4767" s="6">
        <v>15</v>
      </c>
      <c r="O4767" s="4">
        <f>Table2[[#This Row],[Discount]]/100</f>
        <v>0.15</v>
      </c>
      <c r="P4767" s="4" t="str">
        <f>IF(Table2[[#This Row],[Discount%]]=0,"No Discount",
IF(Table2[[#This Row],[Discount%]]&lt;=0.1,"Medium Discount",
IF(Table2[[#This Row],[Discount%]]&lt;=0.2,"High Discount")))</f>
        <v>High Discount</v>
      </c>
      <c r="Q4767" s="9">
        <f>(Table2[Unit_Price]*Table2[Quantity])*(Table2[Discount]/100)</f>
        <v>1740.6</v>
      </c>
      <c r="R4767" s="10">
        <v>9863.4</v>
      </c>
      <c r="S4767" s="10">
        <v>1198.77</v>
      </c>
      <c r="T4767" s="4">
        <f>Table2[Profit]/Table2[Sales]</f>
        <v>0.12153719812640672</v>
      </c>
      <c r="U4767" t="s">
        <v>83</v>
      </c>
    </row>
    <row r="4768" spans="1:21" x14ac:dyDescent="0.35">
      <c r="A4768">
        <v>11364</v>
      </c>
      <c r="B4768" s="1">
        <v>45869</v>
      </c>
      <c r="C4768" s="2">
        <f>YEAR(Table2[Order Date])</f>
        <v>2025</v>
      </c>
      <c r="D4768" s="2" t="str">
        <f>TEXT(Table2[Order Date],"mmm")</f>
        <v>Jul</v>
      </c>
      <c r="E4768" t="s">
        <v>2735</v>
      </c>
      <c r="F4768" t="s">
        <v>40</v>
      </c>
      <c r="G4768" t="s">
        <v>62</v>
      </c>
      <c r="H4768" t="str">
        <f>VLOOKUP(Table2[[#This Row],[City]], Table46[], 2, FALSE)</f>
        <v>Goa</v>
      </c>
      <c r="I4768" t="s">
        <v>46</v>
      </c>
      <c r="J4768" t="s">
        <v>201</v>
      </c>
      <c r="K4768" t="s">
        <v>2736</v>
      </c>
      <c r="L4768" s="2">
        <v>2</v>
      </c>
      <c r="M4768" s="11">
        <v>13018</v>
      </c>
      <c r="N4768" s="6">
        <v>0</v>
      </c>
      <c r="O4768" s="4">
        <f>Table2[[#This Row],[Discount]]/100</f>
        <v>0</v>
      </c>
      <c r="P4768" s="4" t="str">
        <f>IF(Table2[[#This Row],[Discount%]]=0,"No Discount",
IF(Table2[[#This Row],[Discount%]]&lt;=0.1,"Medium Discount",
IF(Table2[[#This Row],[Discount%]]&lt;=0.2,"High Discount")))</f>
        <v>No Discount</v>
      </c>
      <c r="Q4768" s="9">
        <f>(Table2[Unit_Price]*Table2[Quantity])*(Table2[Discount]/100)</f>
        <v>0</v>
      </c>
      <c r="R4768" s="10">
        <v>26036</v>
      </c>
      <c r="S4768" s="10">
        <v>4611.76</v>
      </c>
      <c r="T4768" s="4">
        <f>Table2[Profit]/Table2[Sales]</f>
        <v>0.17713012751574744</v>
      </c>
      <c r="U4768" t="s">
        <v>72</v>
      </c>
    </row>
    <row r="4769" spans="1:21" x14ac:dyDescent="0.35">
      <c r="A4769">
        <v>11374</v>
      </c>
      <c r="B4769" s="1">
        <v>45559</v>
      </c>
      <c r="C4769" s="2">
        <f>YEAR(Table2[Order Date])</f>
        <v>2024</v>
      </c>
      <c r="D4769" s="2" t="str">
        <f>TEXT(Table2[Order Date],"mmm")</f>
        <v>Sep</v>
      </c>
      <c r="E4769" t="s">
        <v>1881</v>
      </c>
      <c r="F4769" t="s">
        <v>22</v>
      </c>
      <c r="G4769" t="s">
        <v>58</v>
      </c>
      <c r="H4769" t="str">
        <f>VLOOKUP(Table2[[#This Row],[City]], Table46[], 2, FALSE)</f>
        <v>Rajashtan</v>
      </c>
      <c r="I4769" t="s">
        <v>129</v>
      </c>
      <c r="J4769" t="s">
        <v>168</v>
      </c>
      <c r="K4769" t="s">
        <v>2754</v>
      </c>
      <c r="L4769" s="2">
        <v>5</v>
      </c>
      <c r="M4769" s="11">
        <v>43156</v>
      </c>
      <c r="N4769" s="6">
        <v>0</v>
      </c>
      <c r="O4769" s="4">
        <f>Table2[[#This Row],[Discount]]/100</f>
        <v>0</v>
      </c>
      <c r="P4769" s="4" t="str">
        <f>IF(Table2[[#This Row],[Discount%]]=0,"No Discount",
IF(Table2[[#This Row],[Discount%]]&lt;=0.1,"Medium Discount",
IF(Table2[[#This Row],[Discount%]]&lt;=0.2,"High Discount")))</f>
        <v>No Discount</v>
      </c>
      <c r="Q4769" s="9">
        <f>(Table2[Unit_Price]*Table2[Quantity])*(Table2[Discount]/100)</f>
        <v>0</v>
      </c>
      <c r="R4769" s="10">
        <v>215780</v>
      </c>
      <c r="S4769" s="10">
        <v>49195.96</v>
      </c>
      <c r="T4769" s="4">
        <f>Table2[Profit]/Table2[Sales]</f>
        <v>0.22799128742237465</v>
      </c>
      <c r="U4769" t="s">
        <v>83</v>
      </c>
    </row>
    <row r="4770" spans="1:21" x14ac:dyDescent="0.35">
      <c r="A4770">
        <v>11381</v>
      </c>
      <c r="B4770" s="1">
        <v>45390</v>
      </c>
      <c r="C4770" s="2">
        <f>YEAR(Table2[Order Date])</f>
        <v>2024</v>
      </c>
      <c r="D4770" s="2" t="str">
        <f>TEXT(Table2[Order Date],"mmm")</f>
        <v>Apr</v>
      </c>
      <c r="E4770" t="s">
        <v>2767</v>
      </c>
      <c r="F4770" t="s">
        <v>15</v>
      </c>
      <c r="G4770" t="s">
        <v>93</v>
      </c>
      <c r="H4770" t="str">
        <f>VLOOKUP(Table2[[#This Row],[City]], Table46[], 2, FALSE)</f>
        <v>Tamil Nadu</v>
      </c>
      <c r="I4770" t="s">
        <v>75</v>
      </c>
      <c r="J4770" t="s">
        <v>307</v>
      </c>
      <c r="K4770" t="s">
        <v>2768</v>
      </c>
      <c r="L4770" s="2">
        <v>1</v>
      </c>
      <c r="M4770" s="11">
        <v>19094</v>
      </c>
      <c r="N4770" s="6">
        <v>15</v>
      </c>
      <c r="O4770" s="4">
        <f>Table2[[#This Row],[Discount]]/100</f>
        <v>0.15</v>
      </c>
      <c r="P4770" s="4" t="str">
        <f>IF(Table2[[#This Row],[Discount%]]=0,"No Discount",
IF(Table2[[#This Row],[Discount%]]&lt;=0.1,"Medium Discount",
IF(Table2[[#This Row],[Discount%]]&lt;=0.2,"High Discount")))</f>
        <v>High Discount</v>
      </c>
      <c r="Q4770" s="9">
        <f>(Table2[Unit_Price]*Table2[Quantity])*(Table2[Discount]/100)</f>
        <v>2864.1</v>
      </c>
      <c r="R4770" s="10">
        <v>16229.9</v>
      </c>
      <c r="S4770" s="10">
        <v>1241.5999999999999</v>
      </c>
      <c r="T4770" s="4">
        <f>Table2[Profit]/Table2[Sales]</f>
        <v>7.650077942562801E-2</v>
      </c>
      <c r="U4770" t="s">
        <v>33</v>
      </c>
    </row>
    <row r="4771" spans="1:21" x14ac:dyDescent="0.35">
      <c r="A4771">
        <v>11421</v>
      </c>
      <c r="B4771" s="1">
        <v>45251</v>
      </c>
      <c r="C4771" s="2">
        <f>YEAR(Table2[Order Date])</f>
        <v>2023</v>
      </c>
      <c r="D4771" s="2" t="str">
        <f>TEXT(Table2[Order Date],"mmm")</f>
        <v>Nov</v>
      </c>
      <c r="E4771" t="s">
        <v>2843</v>
      </c>
      <c r="F4771" t="s">
        <v>28</v>
      </c>
      <c r="G4771" t="s">
        <v>144</v>
      </c>
      <c r="H4771" t="str">
        <f>VLOOKUP(Table2[[#This Row],[City]], Table46[], 2, FALSE)</f>
        <v>Assam</v>
      </c>
      <c r="I4771" t="s">
        <v>96</v>
      </c>
      <c r="J4771" t="s">
        <v>183</v>
      </c>
      <c r="K4771" t="s">
        <v>2844</v>
      </c>
      <c r="L4771" s="2">
        <v>2</v>
      </c>
      <c r="M4771" s="11">
        <v>54001</v>
      </c>
      <c r="N4771" s="6">
        <v>0</v>
      </c>
      <c r="O4771" s="4">
        <f>Table2[[#This Row],[Discount]]/100</f>
        <v>0</v>
      </c>
      <c r="P4771" s="4" t="str">
        <f>IF(Table2[[#This Row],[Discount%]]=0,"No Discount",
IF(Table2[[#This Row],[Discount%]]&lt;=0.1,"Medium Discount",
IF(Table2[[#This Row],[Discount%]]&lt;=0.2,"High Discount")))</f>
        <v>No Discount</v>
      </c>
      <c r="Q4771" s="9">
        <f>(Table2[Unit_Price]*Table2[Quantity])*(Table2[Discount]/100)</f>
        <v>0</v>
      </c>
      <c r="R4771" s="10">
        <v>108002</v>
      </c>
      <c r="S4771" s="10">
        <v>16629.38</v>
      </c>
      <c r="T4771" s="4">
        <f>Table2[Profit]/Table2[Sales]</f>
        <v>0.1539728893909372</v>
      </c>
      <c r="U4771" t="s">
        <v>83</v>
      </c>
    </row>
    <row r="4772" spans="1:21" x14ac:dyDescent="0.35">
      <c r="A4772">
        <v>11453</v>
      </c>
      <c r="B4772" s="1">
        <v>45267</v>
      </c>
      <c r="C4772" s="2">
        <f>YEAR(Table2[Order Date])</f>
        <v>2023</v>
      </c>
      <c r="D4772" s="2" t="str">
        <f>TEXT(Table2[Order Date],"mmm")</f>
        <v>Dec</v>
      </c>
      <c r="E4772" t="s">
        <v>2904</v>
      </c>
      <c r="F4772" t="s">
        <v>28</v>
      </c>
      <c r="G4772" t="s">
        <v>144</v>
      </c>
      <c r="H4772" t="str">
        <f>VLOOKUP(Table2[[#This Row],[City]], Table46[], 2, FALSE)</f>
        <v>Assam</v>
      </c>
      <c r="I4772" t="s">
        <v>129</v>
      </c>
      <c r="J4772" t="s">
        <v>168</v>
      </c>
      <c r="K4772" t="s">
        <v>936</v>
      </c>
      <c r="L4772" s="2">
        <v>1</v>
      </c>
      <c r="M4772" s="11">
        <v>51243</v>
      </c>
      <c r="N4772" s="6">
        <v>15</v>
      </c>
      <c r="O4772" s="4">
        <f>Table2[[#This Row],[Discount]]/100</f>
        <v>0.15</v>
      </c>
      <c r="P4772" s="4" t="str">
        <f>IF(Table2[[#This Row],[Discount%]]=0,"No Discount",
IF(Table2[[#This Row],[Discount%]]&lt;=0.1,"Medium Discount",
IF(Table2[[#This Row],[Discount%]]&lt;=0.2,"High Discount")))</f>
        <v>High Discount</v>
      </c>
      <c r="Q4772" s="9">
        <f>(Table2[Unit_Price]*Table2[Quantity])*(Table2[Discount]/100)</f>
        <v>7686.45</v>
      </c>
      <c r="R4772" s="10">
        <v>43556.55</v>
      </c>
      <c r="S4772" s="10">
        <v>6661.28</v>
      </c>
      <c r="T4772" s="4">
        <f>Table2[Profit]/Table2[Sales]</f>
        <v>0.1529340592861464</v>
      </c>
      <c r="U4772" t="s">
        <v>72</v>
      </c>
    </row>
    <row r="4773" spans="1:21" x14ac:dyDescent="0.35">
      <c r="A4773">
        <v>11474</v>
      </c>
      <c r="B4773" s="1">
        <v>45809</v>
      </c>
      <c r="C4773" s="2">
        <f>YEAR(Table2[Order Date])</f>
        <v>2025</v>
      </c>
      <c r="D4773" s="2" t="str">
        <f>TEXT(Table2[Order Date],"mmm")</f>
        <v>Jun</v>
      </c>
      <c r="E4773" t="s">
        <v>2940</v>
      </c>
      <c r="F4773" t="s">
        <v>22</v>
      </c>
      <c r="G4773" t="s">
        <v>23</v>
      </c>
      <c r="H4773" t="str">
        <f>VLOOKUP(Table2[[#This Row],[City]], Table46[], 2, FALSE)</f>
        <v>Delhi</v>
      </c>
      <c r="I4773" t="s">
        <v>129</v>
      </c>
      <c r="J4773" t="s">
        <v>168</v>
      </c>
      <c r="K4773" t="s">
        <v>2941</v>
      </c>
      <c r="L4773" s="2">
        <v>4</v>
      </c>
      <c r="M4773" s="11">
        <v>47008</v>
      </c>
      <c r="N4773" s="6">
        <v>20</v>
      </c>
      <c r="O4773" s="4">
        <f>Table2[[#This Row],[Discount]]/100</f>
        <v>0.2</v>
      </c>
      <c r="P4773" s="4" t="str">
        <f>IF(Table2[[#This Row],[Discount%]]=0,"No Discount",
IF(Table2[[#This Row],[Discount%]]&lt;=0.1,"Medium Discount",
IF(Table2[[#This Row],[Discount%]]&lt;=0.2,"High Discount")))</f>
        <v>High Discount</v>
      </c>
      <c r="Q4773" s="9">
        <f>(Table2[Unit_Price]*Table2[Quantity])*(Table2[Discount]/100)</f>
        <v>37606.400000000001</v>
      </c>
      <c r="R4773" s="10">
        <v>150425.60000000001</v>
      </c>
      <c r="S4773" s="10">
        <v>29175.54</v>
      </c>
      <c r="T4773" s="4">
        <f>Table2[Profit]/Table2[Sales]</f>
        <v>0.1939532898655548</v>
      </c>
      <c r="U4773" t="s">
        <v>38</v>
      </c>
    </row>
    <row r="4774" spans="1:21" x14ac:dyDescent="0.35">
      <c r="A4774">
        <v>11493</v>
      </c>
      <c r="B4774" s="1">
        <v>45332</v>
      </c>
      <c r="C4774" s="2">
        <f>YEAR(Table2[Order Date])</f>
        <v>2024</v>
      </c>
      <c r="D4774" s="2" t="str">
        <f>TEXT(Table2[Order Date],"mmm")</f>
        <v>Feb</v>
      </c>
      <c r="E4774" t="s">
        <v>913</v>
      </c>
      <c r="F4774" t="s">
        <v>40</v>
      </c>
      <c r="G4774" t="s">
        <v>110</v>
      </c>
      <c r="H4774" t="str">
        <f>VLOOKUP(Table2[[#This Row],[City]], Table46[], 2, FALSE)</f>
        <v>Gujarat</v>
      </c>
      <c r="I4774" t="s">
        <v>129</v>
      </c>
      <c r="J4774" t="s">
        <v>130</v>
      </c>
      <c r="K4774" t="s">
        <v>2977</v>
      </c>
      <c r="L4774" s="2">
        <v>5</v>
      </c>
      <c r="M4774" s="11">
        <v>63338</v>
      </c>
      <c r="N4774" s="6">
        <v>20</v>
      </c>
      <c r="O4774" s="4">
        <f>Table2[[#This Row],[Discount]]/100</f>
        <v>0.2</v>
      </c>
      <c r="P4774" s="4" t="str">
        <f>IF(Table2[[#This Row],[Discount%]]=0,"No Discount",
IF(Table2[[#This Row],[Discount%]]&lt;=0.1,"Medium Discount",
IF(Table2[[#This Row],[Discount%]]&lt;=0.2,"High Discount")))</f>
        <v>High Discount</v>
      </c>
      <c r="Q4774" s="9">
        <f>(Table2[Unit_Price]*Table2[Quantity])*(Table2[Discount]/100)</f>
        <v>63338</v>
      </c>
      <c r="R4774" s="10">
        <v>253352</v>
      </c>
      <c r="S4774" s="10">
        <v>41372.550000000003</v>
      </c>
      <c r="T4774" s="4">
        <f>Table2[Profit]/Table2[Sales]</f>
        <v>0.16330066468786511</v>
      </c>
      <c r="U4774" t="s">
        <v>33</v>
      </c>
    </row>
    <row r="4775" spans="1:21" x14ac:dyDescent="0.35">
      <c r="A4775">
        <v>11509</v>
      </c>
      <c r="B4775" s="1">
        <v>45763</v>
      </c>
      <c r="C4775" s="2">
        <f>YEAR(Table2[Order Date])</f>
        <v>2025</v>
      </c>
      <c r="D4775" s="2" t="str">
        <f>TEXT(Table2[Order Date],"mmm")</f>
        <v>Apr</v>
      </c>
      <c r="E4775" t="s">
        <v>3006</v>
      </c>
      <c r="F4775" t="s">
        <v>40</v>
      </c>
      <c r="G4775" t="s">
        <v>103</v>
      </c>
      <c r="H4775" t="str">
        <f>VLOOKUP(Table2[[#This Row],[City]], Table46[], 2, FALSE)</f>
        <v>Gujarat</v>
      </c>
      <c r="I4775" t="s">
        <v>96</v>
      </c>
      <c r="J4775" t="s">
        <v>183</v>
      </c>
      <c r="K4775" t="s">
        <v>2359</v>
      </c>
      <c r="L4775" s="2">
        <v>1</v>
      </c>
      <c r="M4775" s="11">
        <v>46483</v>
      </c>
      <c r="N4775" s="6">
        <v>10</v>
      </c>
      <c r="O4775" s="4">
        <f>Table2[[#This Row],[Discount]]/100</f>
        <v>0.1</v>
      </c>
      <c r="P4775" s="4" t="str">
        <f>IF(Table2[[#This Row],[Discount%]]=0,"No Discount",
IF(Table2[[#This Row],[Discount%]]&lt;=0.1,"Medium Discount",
IF(Table2[[#This Row],[Discount%]]&lt;=0.2,"High Discount")))</f>
        <v>Medium Discount</v>
      </c>
      <c r="Q4775" s="9">
        <f>(Table2[Unit_Price]*Table2[Quantity])*(Table2[Discount]/100)</f>
        <v>4648.3</v>
      </c>
      <c r="R4775" s="10">
        <v>41834.699999999997</v>
      </c>
      <c r="S4775" s="10">
        <v>7938.5</v>
      </c>
      <c r="T4775" s="4">
        <f>Table2[Profit]/Table2[Sales]</f>
        <v>0.18975874094949888</v>
      </c>
      <c r="U4775" t="s">
        <v>33</v>
      </c>
    </row>
    <row r="4776" spans="1:21" x14ac:dyDescent="0.35">
      <c r="A4776">
        <v>11527</v>
      </c>
      <c r="B4776" s="1">
        <v>45839</v>
      </c>
      <c r="C4776" s="2">
        <f>YEAR(Table2[Order Date])</f>
        <v>2025</v>
      </c>
      <c r="D4776" s="2" t="str">
        <f>TEXT(Table2[Order Date],"mmm")</f>
        <v>Jul</v>
      </c>
      <c r="E4776" t="s">
        <v>3037</v>
      </c>
      <c r="F4776" t="s">
        <v>40</v>
      </c>
      <c r="G4776" t="s">
        <v>110</v>
      </c>
      <c r="H4776" t="str">
        <f>VLOOKUP(Table2[[#This Row],[City]], Table46[], 2, FALSE)</f>
        <v>Gujarat</v>
      </c>
      <c r="I4776" t="s">
        <v>46</v>
      </c>
      <c r="J4776" t="s">
        <v>209</v>
      </c>
      <c r="K4776" t="s">
        <v>3038</v>
      </c>
      <c r="L4776" s="2">
        <v>2</v>
      </c>
      <c r="M4776" s="11">
        <v>13108</v>
      </c>
      <c r="N4776" s="6">
        <v>20</v>
      </c>
      <c r="O4776" s="4">
        <f>Table2[[#This Row],[Discount]]/100</f>
        <v>0.2</v>
      </c>
      <c r="P4776" s="4" t="str">
        <f>IF(Table2[[#This Row],[Discount%]]=0,"No Discount",
IF(Table2[[#This Row],[Discount%]]&lt;=0.1,"Medium Discount",
IF(Table2[[#This Row],[Discount%]]&lt;=0.2,"High Discount")))</f>
        <v>High Discount</v>
      </c>
      <c r="Q4776" s="9">
        <f>(Table2[Unit_Price]*Table2[Quantity])*(Table2[Discount]/100)</f>
        <v>5243.2000000000007</v>
      </c>
      <c r="R4776" s="10">
        <v>20972.799999999999</v>
      </c>
      <c r="S4776" s="10">
        <v>2193.88</v>
      </c>
      <c r="T4776" s="4">
        <f>Table2[Profit]/Table2[Sales]</f>
        <v>0.10460596582239855</v>
      </c>
      <c r="U4776" t="s">
        <v>72</v>
      </c>
    </row>
    <row r="4777" spans="1:21" x14ac:dyDescent="0.35">
      <c r="A4777">
        <v>11535</v>
      </c>
      <c r="B4777" s="1">
        <v>45207</v>
      </c>
      <c r="C4777" s="2">
        <f>YEAR(Table2[Order Date])</f>
        <v>2023</v>
      </c>
      <c r="D4777" s="2" t="str">
        <f>TEXT(Table2[Order Date],"mmm")</f>
        <v>Oct</v>
      </c>
      <c r="E4777" t="s">
        <v>3052</v>
      </c>
      <c r="F4777" t="s">
        <v>22</v>
      </c>
      <c r="G4777" t="s">
        <v>58</v>
      </c>
      <c r="H4777" t="str">
        <f>VLOOKUP(Table2[[#This Row],[City]], Table46[], 2, FALSE)</f>
        <v>Rajashtan</v>
      </c>
      <c r="I4777" t="s">
        <v>46</v>
      </c>
      <c r="J4777" t="s">
        <v>47</v>
      </c>
      <c r="K4777" t="s">
        <v>3053</v>
      </c>
      <c r="L4777" s="2">
        <v>4</v>
      </c>
      <c r="M4777" s="11">
        <v>42955</v>
      </c>
      <c r="N4777" s="6">
        <v>5</v>
      </c>
      <c r="O4777" s="4">
        <f>Table2[[#This Row],[Discount]]/100</f>
        <v>0.05</v>
      </c>
      <c r="P4777" s="4" t="str">
        <f>IF(Table2[[#This Row],[Discount%]]=0,"No Discount",
IF(Table2[[#This Row],[Discount%]]&lt;=0.1,"Medium Discount",
IF(Table2[[#This Row],[Discount%]]&lt;=0.2,"High Discount")))</f>
        <v>Medium Discount</v>
      </c>
      <c r="Q4777" s="9">
        <f>(Table2[Unit_Price]*Table2[Quantity])*(Table2[Discount]/100)</f>
        <v>8591</v>
      </c>
      <c r="R4777" s="10">
        <v>163229</v>
      </c>
      <c r="S4777" s="10">
        <v>26318.32</v>
      </c>
      <c r="T4777" s="4">
        <f>Table2[Profit]/Table2[Sales]</f>
        <v>0.16123556475871323</v>
      </c>
      <c r="U4777" t="s">
        <v>38</v>
      </c>
    </row>
    <row r="4778" spans="1:21" x14ac:dyDescent="0.35">
      <c r="A4778">
        <v>11551</v>
      </c>
      <c r="B4778" s="1">
        <v>45490</v>
      </c>
      <c r="C4778" s="2">
        <f>YEAR(Table2[Order Date])</f>
        <v>2024</v>
      </c>
      <c r="D4778" s="2" t="str">
        <f>TEXT(Table2[Order Date],"mmm")</f>
        <v>Jul</v>
      </c>
      <c r="E4778" t="s">
        <v>3079</v>
      </c>
      <c r="F4778" t="s">
        <v>28</v>
      </c>
      <c r="G4778" t="s">
        <v>35</v>
      </c>
      <c r="H4778" t="str">
        <f>VLOOKUP(Table2[[#This Row],[City]], Table46[], 2, FALSE)</f>
        <v>West Bengal</v>
      </c>
      <c r="I4778" t="s">
        <v>17</v>
      </c>
      <c r="J4778" t="s">
        <v>100</v>
      </c>
      <c r="K4778" t="s">
        <v>3080</v>
      </c>
      <c r="L4778" s="2">
        <v>1</v>
      </c>
      <c r="M4778" s="11">
        <v>75876</v>
      </c>
      <c r="N4778" s="6">
        <v>0</v>
      </c>
      <c r="O4778" s="4">
        <f>Table2[[#This Row],[Discount]]/100</f>
        <v>0</v>
      </c>
      <c r="P4778" s="4" t="str">
        <f>IF(Table2[[#This Row],[Discount%]]=0,"No Discount",
IF(Table2[[#This Row],[Discount%]]&lt;=0.1,"Medium Discount",
IF(Table2[[#This Row],[Discount%]]&lt;=0.2,"High Discount")))</f>
        <v>No Discount</v>
      </c>
      <c r="Q4778" s="9">
        <f>(Table2[Unit_Price]*Table2[Quantity])*(Table2[Discount]/100)</f>
        <v>0</v>
      </c>
      <c r="R4778" s="10">
        <v>75876</v>
      </c>
      <c r="S4778" s="10">
        <v>8554.23</v>
      </c>
      <c r="T4778" s="4">
        <f>Table2[Profit]/Table2[Sales]</f>
        <v>0.11273960145500553</v>
      </c>
      <c r="U4778" t="s">
        <v>20</v>
      </c>
    </row>
    <row r="4779" spans="1:21" x14ac:dyDescent="0.35">
      <c r="A4779">
        <v>11580</v>
      </c>
      <c r="B4779" s="1">
        <v>45740</v>
      </c>
      <c r="C4779" s="2">
        <f>YEAR(Table2[Order Date])</f>
        <v>2025</v>
      </c>
      <c r="D4779" s="2" t="str">
        <f>TEXT(Table2[Order Date],"mmm")</f>
        <v>Mar</v>
      </c>
      <c r="E4779" t="s">
        <v>302</v>
      </c>
      <c r="F4779" t="s">
        <v>22</v>
      </c>
      <c r="G4779" t="s">
        <v>167</v>
      </c>
      <c r="H4779" t="str">
        <f>VLOOKUP(Table2[[#This Row],[City]], Table46[], 2, FALSE)</f>
        <v>Punjab</v>
      </c>
      <c r="I4779" t="s">
        <v>42</v>
      </c>
      <c r="J4779" t="s">
        <v>51</v>
      </c>
      <c r="K4779" t="s">
        <v>3132</v>
      </c>
      <c r="L4779" s="2">
        <v>3</v>
      </c>
      <c r="M4779" s="11">
        <v>41464</v>
      </c>
      <c r="N4779" s="6">
        <v>20</v>
      </c>
      <c r="O4779" s="4">
        <f>Table2[[#This Row],[Discount]]/100</f>
        <v>0.2</v>
      </c>
      <c r="P4779" s="4" t="str">
        <f>IF(Table2[[#This Row],[Discount%]]=0,"No Discount",
IF(Table2[[#This Row],[Discount%]]&lt;=0.1,"Medium Discount",
IF(Table2[[#This Row],[Discount%]]&lt;=0.2,"High Discount")))</f>
        <v>High Discount</v>
      </c>
      <c r="Q4779" s="9">
        <f>(Table2[Unit_Price]*Table2[Quantity])*(Table2[Discount]/100)</f>
        <v>24878.400000000001</v>
      </c>
      <c r="R4779" s="10">
        <v>99513.600000000006</v>
      </c>
      <c r="S4779" s="10">
        <v>18526.87</v>
      </c>
      <c r="T4779" s="4">
        <f>Table2[Profit]/Table2[Sales]</f>
        <v>0.18617425155958581</v>
      </c>
      <c r="U4779" t="s">
        <v>38</v>
      </c>
    </row>
    <row r="4780" spans="1:21" x14ac:dyDescent="0.35">
      <c r="A4780">
        <v>11590</v>
      </c>
      <c r="B4780" s="1">
        <v>45915</v>
      </c>
      <c r="C4780" s="2">
        <f>YEAR(Table2[Order Date])</f>
        <v>2025</v>
      </c>
      <c r="D4780" s="2" t="str">
        <f>TEXT(Table2[Order Date],"mmm")</f>
        <v>Sep</v>
      </c>
      <c r="E4780" t="s">
        <v>3150</v>
      </c>
      <c r="F4780" t="s">
        <v>15</v>
      </c>
      <c r="G4780" t="s">
        <v>68</v>
      </c>
      <c r="H4780" t="str">
        <f>VLOOKUP(Table2[[#This Row],[City]], Table46[], 2, FALSE)</f>
        <v>Telangana</v>
      </c>
      <c r="I4780" t="s">
        <v>96</v>
      </c>
      <c r="J4780" t="s">
        <v>214</v>
      </c>
      <c r="K4780" t="s">
        <v>3151</v>
      </c>
      <c r="L4780" s="2">
        <v>1</v>
      </c>
      <c r="M4780" s="11">
        <v>51441</v>
      </c>
      <c r="N4780" s="6">
        <v>20</v>
      </c>
      <c r="O4780" s="4">
        <f>Table2[[#This Row],[Discount]]/100</f>
        <v>0.2</v>
      </c>
      <c r="P4780" s="4" t="str">
        <f>IF(Table2[[#This Row],[Discount%]]=0,"No Discount",
IF(Table2[[#This Row],[Discount%]]&lt;=0.1,"Medium Discount",
IF(Table2[[#This Row],[Discount%]]&lt;=0.2,"High Discount")))</f>
        <v>High Discount</v>
      </c>
      <c r="Q4780" s="9">
        <f>(Table2[Unit_Price]*Table2[Quantity])*(Table2[Discount]/100)</f>
        <v>10288.200000000001</v>
      </c>
      <c r="R4780" s="10">
        <v>41152.800000000003</v>
      </c>
      <c r="S4780" s="10">
        <v>6785.95</v>
      </c>
      <c r="T4780" s="4">
        <f>Table2[Profit]/Table2[Sales]</f>
        <v>0.16489643475049084</v>
      </c>
      <c r="U4780" t="s">
        <v>83</v>
      </c>
    </row>
    <row r="4781" spans="1:21" x14ac:dyDescent="0.35">
      <c r="A4781">
        <v>11603</v>
      </c>
      <c r="B4781" s="1">
        <v>45330</v>
      </c>
      <c r="C4781" s="2">
        <f>YEAR(Table2[Order Date])</f>
        <v>2024</v>
      </c>
      <c r="D4781" s="2" t="str">
        <f>TEXT(Table2[Order Date],"mmm")</f>
        <v>Feb</v>
      </c>
      <c r="E4781" t="s">
        <v>3173</v>
      </c>
      <c r="F4781" t="s">
        <v>40</v>
      </c>
      <c r="G4781" t="s">
        <v>50</v>
      </c>
      <c r="H4781" t="str">
        <f>VLOOKUP(Table2[[#This Row],[City]], Table46[], 2, FALSE)</f>
        <v>Maharashtra</v>
      </c>
      <c r="I4781" t="s">
        <v>24</v>
      </c>
      <c r="J4781" t="s">
        <v>25</v>
      </c>
      <c r="K4781" t="s">
        <v>3174</v>
      </c>
      <c r="L4781" s="2">
        <v>1</v>
      </c>
      <c r="M4781" s="11">
        <v>38881</v>
      </c>
      <c r="N4781" s="6">
        <v>0</v>
      </c>
      <c r="O4781" s="4">
        <f>Table2[[#This Row],[Discount]]/100</f>
        <v>0</v>
      </c>
      <c r="P4781" s="4" t="str">
        <f>IF(Table2[[#This Row],[Discount%]]=0,"No Discount",
IF(Table2[[#This Row],[Discount%]]&lt;=0.1,"Medium Discount",
IF(Table2[[#This Row],[Discount%]]&lt;=0.2,"High Discount")))</f>
        <v>No Discount</v>
      </c>
      <c r="Q4781" s="9">
        <f>(Table2[Unit_Price]*Table2[Quantity])*(Table2[Discount]/100)</f>
        <v>0</v>
      </c>
      <c r="R4781" s="10">
        <v>38881</v>
      </c>
      <c r="S4781" s="10">
        <v>4094.1</v>
      </c>
      <c r="T4781" s="4">
        <f>Table2[Profit]/Table2[Sales]</f>
        <v>0.10529821763843522</v>
      </c>
      <c r="U4781" t="s">
        <v>38</v>
      </c>
    </row>
    <row r="4782" spans="1:21" x14ac:dyDescent="0.35">
      <c r="A4782">
        <v>11605</v>
      </c>
      <c r="B4782" s="1">
        <v>45474</v>
      </c>
      <c r="C4782" s="2">
        <f>YEAR(Table2[Order Date])</f>
        <v>2024</v>
      </c>
      <c r="D4782" s="2" t="str">
        <f>TEXT(Table2[Order Date],"mmm")</f>
        <v>Jul</v>
      </c>
      <c r="E4782" t="s">
        <v>3177</v>
      </c>
      <c r="F4782" t="s">
        <v>22</v>
      </c>
      <c r="G4782" t="s">
        <v>23</v>
      </c>
      <c r="H4782" t="str">
        <f>VLOOKUP(Table2[[#This Row],[City]], Table46[], 2, FALSE)</f>
        <v>Delhi</v>
      </c>
      <c r="I4782" t="s">
        <v>24</v>
      </c>
      <c r="J4782" t="s">
        <v>25</v>
      </c>
      <c r="K4782" t="s">
        <v>3178</v>
      </c>
      <c r="L4782" s="2">
        <v>4</v>
      </c>
      <c r="M4782" s="11">
        <v>32310</v>
      </c>
      <c r="N4782" s="6">
        <v>15</v>
      </c>
      <c r="O4782" s="4">
        <f>Table2[[#This Row],[Discount]]/100</f>
        <v>0.15</v>
      </c>
      <c r="P4782" s="4" t="str">
        <f>IF(Table2[[#This Row],[Discount%]]=0,"No Discount",
IF(Table2[[#This Row],[Discount%]]&lt;=0.1,"Medium Discount",
IF(Table2[[#This Row],[Discount%]]&lt;=0.2,"High Discount")))</f>
        <v>High Discount</v>
      </c>
      <c r="Q4782" s="9">
        <f>(Table2[Unit_Price]*Table2[Quantity])*(Table2[Discount]/100)</f>
        <v>19386</v>
      </c>
      <c r="R4782" s="10">
        <v>109854</v>
      </c>
      <c r="S4782" s="10">
        <v>11445.83</v>
      </c>
      <c r="T4782" s="4">
        <f>Table2[Profit]/Table2[Sales]</f>
        <v>0.10419129025797877</v>
      </c>
      <c r="U4782" t="s">
        <v>38</v>
      </c>
    </row>
    <row r="4783" spans="1:21" x14ac:dyDescent="0.35">
      <c r="A4783">
        <v>11606</v>
      </c>
      <c r="B4783" s="1">
        <v>45344</v>
      </c>
      <c r="C4783" s="2">
        <f>YEAR(Table2[Order Date])</f>
        <v>2024</v>
      </c>
      <c r="D4783" s="2" t="str">
        <f>TEXT(Table2[Order Date],"mmm")</f>
        <v>Feb</v>
      </c>
      <c r="E4783" t="s">
        <v>1214</v>
      </c>
      <c r="F4783" t="s">
        <v>28</v>
      </c>
      <c r="G4783" t="s">
        <v>144</v>
      </c>
      <c r="H4783" t="str">
        <f>VLOOKUP(Table2[[#This Row],[City]], Table46[], 2, FALSE)</f>
        <v>Assam</v>
      </c>
      <c r="I4783" t="s">
        <v>46</v>
      </c>
      <c r="J4783" t="s">
        <v>141</v>
      </c>
      <c r="K4783" t="s">
        <v>3179</v>
      </c>
      <c r="L4783" s="2">
        <v>5</v>
      </c>
      <c r="M4783" s="11">
        <v>39963</v>
      </c>
      <c r="N4783" s="6">
        <v>5</v>
      </c>
      <c r="O4783" s="4">
        <f>Table2[[#This Row],[Discount]]/100</f>
        <v>0.05</v>
      </c>
      <c r="P4783" s="4" t="str">
        <f>IF(Table2[[#This Row],[Discount%]]=0,"No Discount",
IF(Table2[[#This Row],[Discount%]]&lt;=0.1,"Medium Discount",
IF(Table2[[#This Row],[Discount%]]&lt;=0.2,"High Discount")))</f>
        <v>Medium Discount</v>
      </c>
      <c r="Q4783" s="9">
        <f>(Table2[Unit_Price]*Table2[Quantity])*(Table2[Discount]/100)</f>
        <v>9990.75</v>
      </c>
      <c r="R4783" s="10">
        <v>189824.25</v>
      </c>
      <c r="S4783" s="10">
        <v>20130.560000000001</v>
      </c>
      <c r="T4783" s="4">
        <f>Table2[Profit]/Table2[Sales]</f>
        <v>0.10604841056925025</v>
      </c>
      <c r="U4783" t="s">
        <v>20</v>
      </c>
    </row>
    <row r="4784" spans="1:21" x14ac:dyDescent="0.35">
      <c r="A4784">
        <v>11641</v>
      </c>
      <c r="B4784" s="1">
        <v>45449</v>
      </c>
      <c r="C4784" s="2">
        <f>YEAR(Table2[Order Date])</f>
        <v>2024</v>
      </c>
      <c r="D4784" s="2" t="str">
        <f>TEXT(Table2[Order Date],"mmm")</f>
        <v>Jun</v>
      </c>
      <c r="E4784" t="s">
        <v>3243</v>
      </c>
      <c r="F4784" t="s">
        <v>22</v>
      </c>
      <c r="G4784" t="s">
        <v>23</v>
      </c>
      <c r="H4784" t="str">
        <f>VLOOKUP(Table2[[#This Row],[City]], Table46[], 2, FALSE)</f>
        <v>Delhi</v>
      </c>
      <c r="I4784" t="s">
        <v>46</v>
      </c>
      <c r="J4784" t="s">
        <v>47</v>
      </c>
      <c r="K4784" t="s">
        <v>3244</v>
      </c>
      <c r="L4784" s="2">
        <v>2</v>
      </c>
      <c r="M4784" s="11">
        <v>9148</v>
      </c>
      <c r="N4784" s="6">
        <v>20</v>
      </c>
      <c r="O4784" s="4">
        <f>Table2[[#This Row],[Discount]]/100</f>
        <v>0.2</v>
      </c>
      <c r="P4784" s="4" t="str">
        <f>IF(Table2[[#This Row],[Discount%]]=0,"No Discount",
IF(Table2[[#This Row],[Discount%]]&lt;=0.1,"Medium Discount",
IF(Table2[[#This Row],[Discount%]]&lt;=0.2,"High Discount")))</f>
        <v>High Discount</v>
      </c>
      <c r="Q4784" s="9">
        <f>(Table2[Unit_Price]*Table2[Quantity])*(Table2[Discount]/100)</f>
        <v>3659.2000000000003</v>
      </c>
      <c r="R4784" s="10">
        <v>14636.8</v>
      </c>
      <c r="S4784" s="10">
        <v>3549.47</v>
      </c>
      <c r="T4784" s="4">
        <f>Table2[Profit]/Table2[Sales]</f>
        <v>0.24250314276344556</v>
      </c>
      <c r="U4784" t="s">
        <v>20</v>
      </c>
    </row>
    <row r="4785" spans="1:21" x14ac:dyDescent="0.35">
      <c r="A4785">
        <v>11651</v>
      </c>
      <c r="B4785" s="1">
        <v>45588</v>
      </c>
      <c r="C4785" s="2">
        <f>YEAR(Table2[Order Date])</f>
        <v>2024</v>
      </c>
      <c r="D4785" s="2" t="str">
        <f>TEXT(Table2[Order Date],"mmm")</f>
        <v>Oct</v>
      </c>
      <c r="E4785" t="s">
        <v>3259</v>
      </c>
      <c r="F4785" t="s">
        <v>40</v>
      </c>
      <c r="G4785" t="s">
        <v>110</v>
      </c>
      <c r="H4785" t="str">
        <f>VLOOKUP(Table2[[#This Row],[City]], Table46[], 2, FALSE)</f>
        <v>Gujarat</v>
      </c>
      <c r="I4785" t="s">
        <v>30</v>
      </c>
      <c r="J4785" t="s">
        <v>65</v>
      </c>
      <c r="K4785" t="s">
        <v>3260</v>
      </c>
      <c r="L4785" s="2">
        <v>3</v>
      </c>
      <c r="M4785" s="11">
        <v>5548</v>
      </c>
      <c r="N4785" s="6">
        <v>0</v>
      </c>
      <c r="O4785" s="4">
        <f>Table2[[#This Row],[Discount]]/100</f>
        <v>0</v>
      </c>
      <c r="P4785" s="4" t="str">
        <f>IF(Table2[[#This Row],[Discount%]]=0,"No Discount",
IF(Table2[[#This Row],[Discount%]]&lt;=0.1,"Medium Discount",
IF(Table2[[#This Row],[Discount%]]&lt;=0.2,"High Discount")))</f>
        <v>No Discount</v>
      </c>
      <c r="Q4785" s="9">
        <f>(Table2[Unit_Price]*Table2[Quantity])*(Table2[Discount]/100)</f>
        <v>0</v>
      </c>
      <c r="R4785" s="10">
        <v>16644</v>
      </c>
      <c r="S4785" s="10">
        <v>2668.12</v>
      </c>
      <c r="T4785" s="4">
        <f>Table2[Profit]/Table2[Sales]</f>
        <v>0.16030521509252582</v>
      </c>
      <c r="U4785" t="s">
        <v>72</v>
      </c>
    </row>
    <row r="4786" spans="1:21" x14ac:dyDescent="0.35">
      <c r="A4786">
        <v>11668</v>
      </c>
      <c r="B4786" s="1">
        <v>45324</v>
      </c>
      <c r="C4786" s="2">
        <f>YEAR(Table2[Order Date])</f>
        <v>2024</v>
      </c>
      <c r="D4786" s="2" t="str">
        <f>TEXT(Table2[Order Date],"mmm")</f>
        <v>Feb</v>
      </c>
      <c r="E4786" t="s">
        <v>3292</v>
      </c>
      <c r="F4786" t="s">
        <v>40</v>
      </c>
      <c r="G4786" t="s">
        <v>103</v>
      </c>
      <c r="H4786" t="str">
        <f>VLOOKUP(Table2[[#This Row],[City]], Table46[], 2, FALSE)</f>
        <v>Gujarat</v>
      </c>
      <c r="I4786" t="s">
        <v>46</v>
      </c>
      <c r="J4786" t="s">
        <v>201</v>
      </c>
      <c r="K4786" t="s">
        <v>865</v>
      </c>
      <c r="L4786" s="2">
        <v>1</v>
      </c>
      <c r="M4786" s="11">
        <v>60156</v>
      </c>
      <c r="N4786" s="6">
        <v>10</v>
      </c>
      <c r="O4786" s="4">
        <f>Table2[[#This Row],[Discount]]/100</f>
        <v>0.1</v>
      </c>
      <c r="P4786" s="4" t="str">
        <f>IF(Table2[[#This Row],[Discount%]]=0,"No Discount",
IF(Table2[[#This Row],[Discount%]]&lt;=0.1,"Medium Discount",
IF(Table2[[#This Row],[Discount%]]&lt;=0.2,"High Discount")))</f>
        <v>Medium Discount</v>
      </c>
      <c r="Q4786" s="9">
        <f>(Table2[Unit_Price]*Table2[Quantity])*(Table2[Discount]/100)</f>
        <v>6015.6</v>
      </c>
      <c r="R4786" s="10">
        <v>54140.4</v>
      </c>
      <c r="S4786" s="10">
        <v>11831.41</v>
      </c>
      <c r="T4786" s="4">
        <f>Table2[Profit]/Table2[Sales]</f>
        <v>0.21853200198003708</v>
      </c>
      <c r="U4786" t="s">
        <v>83</v>
      </c>
    </row>
    <row r="4787" spans="1:21" x14ac:dyDescent="0.35">
      <c r="A4787">
        <v>11670</v>
      </c>
      <c r="B4787" s="1">
        <v>45488</v>
      </c>
      <c r="C4787" s="2">
        <f>YEAR(Table2[Order Date])</f>
        <v>2024</v>
      </c>
      <c r="D4787" s="2" t="str">
        <f>TEXT(Table2[Order Date],"mmm")</f>
        <v>Jul</v>
      </c>
      <c r="E4787" t="s">
        <v>3295</v>
      </c>
      <c r="F4787" t="s">
        <v>22</v>
      </c>
      <c r="G4787" t="s">
        <v>58</v>
      </c>
      <c r="H4787" t="str">
        <f>VLOOKUP(Table2[[#This Row],[City]], Table46[], 2, FALSE)</f>
        <v>Rajashtan</v>
      </c>
      <c r="I4787" t="s">
        <v>86</v>
      </c>
      <c r="J4787" t="s">
        <v>296</v>
      </c>
      <c r="K4787" t="s">
        <v>1858</v>
      </c>
      <c r="L4787" s="2">
        <v>2</v>
      </c>
      <c r="M4787" s="11">
        <v>49573</v>
      </c>
      <c r="N4787" s="6">
        <v>20</v>
      </c>
      <c r="O4787" s="4">
        <f>Table2[[#This Row],[Discount]]/100</f>
        <v>0.2</v>
      </c>
      <c r="P4787" s="4" t="str">
        <f>IF(Table2[[#This Row],[Discount%]]=0,"No Discount",
IF(Table2[[#This Row],[Discount%]]&lt;=0.1,"Medium Discount",
IF(Table2[[#This Row],[Discount%]]&lt;=0.2,"High Discount")))</f>
        <v>High Discount</v>
      </c>
      <c r="Q4787" s="9">
        <f>(Table2[Unit_Price]*Table2[Quantity])*(Table2[Discount]/100)</f>
        <v>19829.2</v>
      </c>
      <c r="R4787" s="10">
        <v>79316.800000000003</v>
      </c>
      <c r="S4787" s="10">
        <v>18206.41</v>
      </c>
      <c r="T4787" s="4">
        <f>Table2[Profit]/Table2[Sales]</f>
        <v>0.22954040001613782</v>
      </c>
      <c r="U4787" t="s">
        <v>38</v>
      </c>
    </row>
    <row r="4788" spans="1:21" x14ac:dyDescent="0.35">
      <c r="A4788">
        <v>11683</v>
      </c>
      <c r="B4788" s="1">
        <v>45664</v>
      </c>
      <c r="C4788" s="2">
        <f>YEAR(Table2[Order Date])</f>
        <v>2025</v>
      </c>
      <c r="D4788" s="2" t="str">
        <f>TEXT(Table2[Order Date],"mmm")</f>
        <v>Jan</v>
      </c>
      <c r="E4788" t="s">
        <v>3313</v>
      </c>
      <c r="F4788" t="s">
        <v>28</v>
      </c>
      <c r="G4788" t="s">
        <v>85</v>
      </c>
      <c r="H4788" t="str">
        <f>VLOOKUP(Table2[[#This Row],[City]], Table46[], 2, FALSE)</f>
        <v>Odisha</v>
      </c>
      <c r="I4788" t="s">
        <v>17</v>
      </c>
      <c r="J4788" t="s">
        <v>55</v>
      </c>
      <c r="K4788" t="s">
        <v>3314</v>
      </c>
      <c r="L4788" s="2">
        <v>1</v>
      </c>
      <c r="M4788" s="11">
        <v>69737</v>
      </c>
      <c r="N4788" s="6">
        <v>5</v>
      </c>
      <c r="O4788" s="4">
        <f>Table2[[#This Row],[Discount]]/100</f>
        <v>0.05</v>
      </c>
      <c r="P4788" s="4" t="str">
        <f>IF(Table2[[#This Row],[Discount%]]=0,"No Discount",
IF(Table2[[#This Row],[Discount%]]&lt;=0.1,"Medium Discount",
IF(Table2[[#This Row],[Discount%]]&lt;=0.2,"High Discount")))</f>
        <v>Medium Discount</v>
      </c>
      <c r="Q4788" s="9">
        <f>(Table2[Unit_Price]*Table2[Quantity])*(Table2[Discount]/100)</f>
        <v>3486.8500000000004</v>
      </c>
      <c r="R4788" s="10">
        <v>66250.149999999994</v>
      </c>
      <c r="S4788" s="10">
        <v>10451.39</v>
      </c>
      <c r="T4788" s="4">
        <f>Table2[Profit]/Table2[Sales]</f>
        <v>0.15775647300421208</v>
      </c>
      <c r="U4788" t="s">
        <v>20</v>
      </c>
    </row>
    <row r="4789" spans="1:21" x14ac:dyDescent="0.35">
      <c r="A4789">
        <v>11695</v>
      </c>
      <c r="B4789" s="1">
        <v>45858</v>
      </c>
      <c r="C4789" s="2">
        <f>YEAR(Table2[Order Date])</f>
        <v>2025</v>
      </c>
      <c r="D4789" s="2" t="str">
        <f>TEXT(Table2[Order Date],"mmm")</f>
        <v>Jul</v>
      </c>
      <c r="E4789" t="s">
        <v>3333</v>
      </c>
      <c r="F4789" t="s">
        <v>40</v>
      </c>
      <c r="G4789" t="s">
        <v>62</v>
      </c>
      <c r="H4789" t="str">
        <f>VLOOKUP(Table2[[#This Row],[City]], Table46[], 2, FALSE)</f>
        <v>Goa</v>
      </c>
      <c r="I4789" t="s">
        <v>86</v>
      </c>
      <c r="J4789" t="s">
        <v>171</v>
      </c>
      <c r="K4789" t="s">
        <v>3334</v>
      </c>
      <c r="L4789" s="2">
        <v>5</v>
      </c>
      <c r="M4789" s="11">
        <v>71884</v>
      </c>
      <c r="N4789" s="6">
        <v>10</v>
      </c>
      <c r="O4789" s="4">
        <f>Table2[[#This Row],[Discount]]/100</f>
        <v>0.1</v>
      </c>
      <c r="P4789" s="4" t="str">
        <f>IF(Table2[[#This Row],[Discount%]]=0,"No Discount",
IF(Table2[[#This Row],[Discount%]]&lt;=0.1,"Medium Discount",
IF(Table2[[#This Row],[Discount%]]&lt;=0.2,"High Discount")))</f>
        <v>Medium Discount</v>
      </c>
      <c r="Q4789" s="9">
        <f>(Table2[Unit_Price]*Table2[Quantity])*(Table2[Discount]/100)</f>
        <v>35942</v>
      </c>
      <c r="R4789" s="10">
        <v>323478</v>
      </c>
      <c r="S4789" s="10">
        <v>42505.17</v>
      </c>
      <c r="T4789" s="4">
        <f>Table2[Profit]/Table2[Sales]</f>
        <v>0.13140049709717508</v>
      </c>
      <c r="U4789" t="s">
        <v>72</v>
      </c>
    </row>
    <row r="4790" spans="1:21" x14ac:dyDescent="0.35">
      <c r="A4790">
        <v>11702</v>
      </c>
      <c r="B4790" s="1">
        <v>45533</v>
      </c>
      <c r="C4790" s="2">
        <f>YEAR(Table2[Order Date])</f>
        <v>2024</v>
      </c>
      <c r="D4790" s="2" t="str">
        <f>TEXT(Table2[Order Date],"mmm")</f>
        <v>Aug</v>
      </c>
      <c r="E4790" t="s">
        <v>3347</v>
      </c>
      <c r="F4790" t="s">
        <v>40</v>
      </c>
      <c r="G4790" t="s">
        <v>50</v>
      </c>
      <c r="H4790" t="str">
        <f>VLOOKUP(Table2[[#This Row],[City]], Table46[], 2, FALSE)</f>
        <v>Maharashtra</v>
      </c>
      <c r="I4790" t="s">
        <v>24</v>
      </c>
      <c r="J4790" t="s">
        <v>107</v>
      </c>
      <c r="K4790" t="s">
        <v>3348</v>
      </c>
      <c r="L4790" s="2">
        <v>4</v>
      </c>
      <c r="M4790" s="11">
        <v>75821</v>
      </c>
      <c r="N4790" s="6">
        <v>10</v>
      </c>
      <c r="O4790" s="4">
        <f>Table2[[#This Row],[Discount]]/100</f>
        <v>0.1</v>
      </c>
      <c r="P4790" s="4" t="str">
        <f>IF(Table2[[#This Row],[Discount%]]=0,"No Discount",
IF(Table2[[#This Row],[Discount%]]&lt;=0.1,"Medium Discount",
IF(Table2[[#This Row],[Discount%]]&lt;=0.2,"High Discount")))</f>
        <v>Medium Discount</v>
      </c>
      <c r="Q4790" s="9">
        <f>(Table2[Unit_Price]*Table2[Quantity])*(Table2[Discount]/100)</f>
        <v>30328.400000000001</v>
      </c>
      <c r="R4790" s="10">
        <v>272955.59999999998</v>
      </c>
      <c r="S4790" s="10">
        <v>60121.919999999998</v>
      </c>
      <c r="T4790" s="4">
        <f>Table2[Profit]/Table2[Sales]</f>
        <v>0.22026263612103947</v>
      </c>
      <c r="U4790" t="s">
        <v>38</v>
      </c>
    </row>
    <row r="4791" spans="1:21" x14ac:dyDescent="0.35">
      <c r="A4791">
        <v>11713</v>
      </c>
      <c r="B4791" s="1">
        <v>45279</v>
      </c>
      <c r="C4791" s="2">
        <f>YEAR(Table2[Order Date])</f>
        <v>2023</v>
      </c>
      <c r="D4791" s="2" t="str">
        <f>TEXT(Table2[Order Date],"mmm")</f>
        <v>Dec</v>
      </c>
      <c r="E4791" t="s">
        <v>3368</v>
      </c>
      <c r="F4791" t="s">
        <v>40</v>
      </c>
      <c r="G4791" t="s">
        <v>62</v>
      </c>
      <c r="H4791" t="str">
        <f>VLOOKUP(Table2[[#This Row],[City]], Table46[], 2, FALSE)</f>
        <v>Goa</v>
      </c>
      <c r="I4791" t="s">
        <v>17</v>
      </c>
      <c r="J4791" t="s">
        <v>111</v>
      </c>
      <c r="K4791" t="s">
        <v>3089</v>
      </c>
      <c r="L4791" s="2">
        <v>2</v>
      </c>
      <c r="M4791" s="11">
        <v>65407</v>
      </c>
      <c r="N4791" s="6">
        <v>15</v>
      </c>
      <c r="O4791" s="4">
        <f>Table2[[#This Row],[Discount]]/100</f>
        <v>0.15</v>
      </c>
      <c r="P4791" s="4" t="str">
        <f>IF(Table2[[#This Row],[Discount%]]=0,"No Discount",
IF(Table2[[#This Row],[Discount%]]&lt;=0.1,"Medium Discount",
IF(Table2[[#This Row],[Discount%]]&lt;=0.2,"High Discount")))</f>
        <v>High Discount</v>
      </c>
      <c r="Q4791" s="9">
        <f>(Table2[Unit_Price]*Table2[Quantity])*(Table2[Discount]/100)</f>
        <v>19622.099999999999</v>
      </c>
      <c r="R4791" s="10">
        <v>111191.9</v>
      </c>
      <c r="S4791" s="10">
        <v>24561.29</v>
      </c>
      <c r="T4791" s="4">
        <f>Table2[Profit]/Table2[Sales]</f>
        <v>0.22089100015378821</v>
      </c>
      <c r="U4791" t="s">
        <v>33</v>
      </c>
    </row>
    <row r="4792" spans="1:21" x14ac:dyDescent="0.35">
      <c r="A4792">
        <v>11778</v>
      </c>
      <c r="B4792" s="1">
        <v>45624</v>
      </c>
      <c r="C4792" s="2">
        <f>YEAR(Table2[Order Date])</f>
        <v>2024</v>
      </c>
      <c r="D4792" s="2" t="str">
        <f>TEXT(Table2[Order Date],"mmm")</f>
        <v>Nov</v>
      </c>
      <c r="E4792" t="s">
        <v>3489</v>
      </c>
      <c r="F4792" t="s">
        <v>28</v>
      </c>
      <c r="G4792" t="s">
        <v>85</v>
      </c>
      <c r="H4792" t="str">
        <f>VLOOKUP(Table2[[#This Row],[City]], Table46[], 2, FALSE)</f>
        <v>Odisha</v>
      </c>
      <c r="I4792" t="s">
        <v>24</v>
      </c>
      <c r="J4792" t="s">
        <v>59</v>
      </c>
      <c r="K4792" t="s">
        <v>3490</v>
      </c>
      <c r="L4792" s="2">
        <v>3</v>
      </c>
      <c r="M4792" s="11">
        <v>41481</v>
      </c>
      <c r="N4792" s="6">
        <v>5</v>
      </c>
      <c r="O4792" s="4">
        <f>Table2[[#This Row],[Discount]]/100</f>
        <v>0.05</v>
      </c>
      <c r="P4792" s="4" t="str">
        <f>IF(Table2[[#This Row],[Discount%]]=0,"No Discount",
IF(Table2[[#This Row],[Discount%]]&lt;=0.1,"Medium Discount",
IF(Table2[[#This Row],[Discount%]]&lt;=0.2,"High Discount")))</f>
        <v>Medium Discount</v>
      </c>
      <c r="Q4792" s="9">
        <f>(Table2[Unit_Price]*Table2[Quantity])*(Table2[Discount]/100)</f>
        <v>6222.1500000000005</v>
      </c>
      <c r="R4792" s="10">
        <v>118220.85</v>
      </c>
      <c r="S4792" s="10">
        <v>27085.87</v>
      </c>
      <c r="T4792" s="4">
        <f>Table2[Profit]/Table2[Sales]</f>
        <v>0.22911246197265539</v>
      </c>
      <c r="U4792" t="s">
        <v>20</v>
      </c>
    </row>
    <row r="4793" spans="1:21" x14ac:dyDescent="0.35">
      <c r="A4793">
        <v>11790</v>
      </c>
      <c r="B4793" s="1">
        <v>45701</v>
      </c>
      <c r="C4793" s="2">
        <f>YEAR(Table2[Order Date])</f>
        <v>2025</v>
      </c>
      <c r="D4793" s="2" t="str">
        <f>TEXT(Table2[Order Date],"mmm")</f>
        <v>Feb</v>
      </c>
      <c r="E4793" t="s">
        <v>3511</v>
      </c>
      <c r="F4793" t="s">
        <v>40</v>
      </c>
      <c r="G4793" t="s">
        <v>103</v>
      </c>
      <c r="H4793" t="str">
        <f>VLOOKUP(Table2[[#This Row],[City]], Table46[], 2, FALSE)</f>
        <v>Gujarat</v>
      </c>
      <c r="I4793" t="s">
        <v>129</v>
      </c>
      <c r="J4793" t="s">
        <v>168</v>
      </c>
      <c r="K4793" t="s">
        <v>3512</v>
      </c>
      <c r="L4793" s="2">
        <v>3</v>
      </c>
      <c r="M4793" s="11">
        <v>20970</v>
      </c>
      <c r="N4793" s="6">
        <v>5</v>
      </c>
      <c r="O4793" s="4">
        <f>Table2[[#This Row],[Discount]]/100</f>
        <v>0.05</v>
      </c>
      <c r="P4793" s="4" t="str">
        <f>IF(Table2[[#This Row],[Discount%]]=0,"No Discount",
IF(Table2[[#This Row],[Discount%]]&lt;=0.1,"Medium Discount",
IF(Table2[[#This Row],[Discount%]]&lt;=0.2,"High Discount")))</f>
        <v>Medium Discount</v>
      </c>
      <c r="Q4793" s="9">
        <f>(Table2[Unit_Price]*Table2[Quantity])*(Table2[Discount]/100)</f>
        <v>3145.5</v>
      </c>
      <c r="R4793" s="10">
        <v>59764.5</v>
      </c>
      <c r="S4793" s="10">
        <v>5967.44</v>
      </c>
      <c r="T4793" s="4">
        <f>Table2[Profit]/Table2[Sales]</f>
        <v>9.9849241606639383E-2</v>
      </c>
      <c r="U4793" t="s">
        <v>83</v>
      </c>
    </row>
    <row r="4794" spans="1:21" x14ac:dyDescent="0.35">
      <c r="A4794">
        <v>11820</v>
      </c>
      <c r="B4794" s="1">
        <v>45583</v>
      </c>
      <c r="C4794" s="2">
        <f>YEAR(Table2[Order Date])</f>
        <v>2024</v>
      </c>
      <c r="D4794" s="2" t="str">
        <f>TEXT(Table2[Order Date],"mmm")</f>
        <v>Oct</v>
      </c>
      <c r="E4794" t="s">
        <v>3567</v>
      </c>
      <c r="F4794" t="s">
        <v>22</v>
      </c>
      <c r="G4794" t="s">
        <v>23</v>
      </c>
      <c r="H4794" t="str">
        <f>VLOOKUP(Table2[[#This Row],[City]], Table46[], 2, FALSE)</f>
        <v>Delhi</v>
      </c>
      <c r="I4794" t="s">
        <v>96</v>
      </c>
      <c r="J4794" t="s">
        <v>97</v>
      </c>
      <c r="K4794" t="s">
        <v>3568</v>
      </c>
      <c r="L4794" s="2">
        <v>3</v>
      </c>
      <c r="M4794" s="11">
        <v>31712</v>
      </c>
      <c r="N4794" s="6">
        <v>20</v>
      </c>
      <c r="O4794" s="4">
        <f>Table2[[#This Row],[Discount]]/100</f>
        <v>0.2</v>
      </c>
      <c r="P4794" s="4" t="str">
        <f>IF(Table2[[#This Row],[Discount%]]=0,"No Discount",
IF(Table2[[#This Row],[Discount%]]&lt;=0.1,"Medium Discount",
IF(Table2[[#This Row],[Discount%]]&lt;=0.2,"High Discount")))</f>
        <v>High Discount</v>
      </c>
      <c r="Q4794" s="9">
        <f>(Table2[Unit_Price]*Table2[Quantity])*(Table2[Discount]/100)</f>
        <v>19027.2</v>
      </c>
      <c r="R4794" s="10">
        <v>76108.800000000003</v>
      </c>
      <c r="S4794" s="10">
        <v>7331.52</v>
      </c>
      <c r="T4794" s="4">
        <f>Table2[Profit]/Table2[Sales]</f>
        <v>9.6329465186680119E-2</v>
      </c>
      <c r="U4794" t="s">
        <v>33</v>
      </c>
    </row>
    <row r="4795" spans="1:21" x14ac:dyDescent="0.35">
      <c r="A4795">
        <v>11832</v>
      </c>
      <c r="B4795" s="1">
        <v>45877</v>
      </c>
      <c r="C4795" s="2">
        <f>YEAR(Table2[Order Date])</f>
        <v>2025</v>
      </c>
      <c r="D4795" s="2" t="str">
        <f>TEXT(Table2[Order Date],"mmm")</f>
        <v>Aug</v>
      </c>
      <c r="E4795" t="s">
        <v>1877</v>
      </c>
      <c r="F4795" t="s">
        <v>28</v>
      </c>
      <c r="G4795" t="s">
        <v>29</v>
      </c>
      <c r="H4795" t="str">
        <f>VLOOKUP(Table2[[#This Row],[City]], Table46[], 2, FALSE)</f>
        <v>Bihar</v>
      </c>
      <c r="I4795" t="s">
        <v>86</v>
      </c>
      <c r="J4795" t="s">
        <v>296</v>
      </c>
      <c r="K4795" t="s">
        <v>3589</v>
      </c>
      <c r="L4795" s="2">
        <v>3</v>
      </c>
      <c r="M4795" s="11">
        <v>71820</v>
      </c>
      <c r="N4795" s="6">
        <v>10</v>
      </c>
      <c r="O4795" s="4">
        <f>Table2[[#This Row],[Discount]]/100</f>
        <v>0.1</v>
      </c>
      <c r="P4795" s="4" t="str">
        <f>IF(Table2[[#This Row],[Discount%]]=0,"No Discount",
IF(Table2[[#This Row],[Discount%]]&lt;=0.1,"Medium Discount",
IF(Table2[[#This Row],[Discount%]]&lt;=0.2,"High Discount")))</f>
        <v>Medium Discount</v>
      </c>
      <c r="Q4795" s="9">
        <f>(Table2[Unit_Price]*Table2[Quantity])*(Table2[Discount]/100)</f>
        <v>21546</v>
      </c>
      <c r="R4795" s="10">
        <v>193914</v>
      </c>
      <c r="S4795" s="10">
        <v>19362.8</v>
      </c>
      <c r="T4795" s="4">
        <f>Table2[Profit]/Table2[Sales]</f>
        <v>9.9852511938281915E-2</v>
      </c>
      <c r="U4795" t="s">
        <v>72</v>
      </c>
    </row>
    <row r="4796" spans="1:21" x14ac:dyDescent="0.35">
      <c r="A4796">
        <v>11834</v>
      </c>
      <c r="B4796" s="1">
        <v>45868</v>
      </c>
      <c r="C4796" s="2">
        <f>YEAR(Table2[Order Date])</f>
        <v>2025</v>
      </c>
      <c r="D4796" s="2" t="str">
        <f>TEXT(Table2[Order Date],"mmm")</f>
        <v>Jul</v>
      </c>
      <c r="E4796" t="s">
        <v>2598</v>
      </c>
      <c r="F4796" t="s">
        <v>15</v>
      </c>
      <c r="G4796" t="s">
        <v>68</v>
      </c>
      <c r="H4796" t="str">
        <f>VLOOKUP(Table2[[#This Row],[City]], Table46[], 2, FALSE)</f>
        <v>Telangana</v>
      </c>
      <c r="I4796" t="s">
        <v>129</v>
      </c>
      <c r="J4796" t="s">
        <v>164</v>
      </c>
      <c r="K4796" t="s">
        <v>1043</v>
      </c>
      <c r="L4796" s="2">
        <v>4</v>
      </c>
      <c r="M4796" s="11">
        <v>60195</v>
      </c>
      <c r="N4796" s="6">
        <v>0</v>
      </c>
      <c r="O4796" s="4">
        <f>Table2[[#This Row],[Discount]]/100</f>
        <v>0</v>
      </c>
      <c r="P4796" s="4" t="str">
        <f>IF(Table2[[#This Row],[Discount%]]=0,"No Discount",
IF(Table2[[#This Row],[Discount%]]&lt;=0.1,"Medium Discount",
IF(Table2[[#This Row],[Discount%]]&lt;=0.2,"High Discount")))</f>
        <v>No Discount</v>
      </c>
      <c r="Q4796" s="9">
        <f>(Table2[Unit_Price]*Table2[Quantity])*(Table2[Discount]/100)</f>
        <v>0</v>
      </c>
      <c r="R4796" s="10">
        <v>240780</v>
      </c>
      <c r="S4796" s="10">
        <v>14790.12</v>
      </c>
      <c r="T4796" s="4">
        <f>Table2[Profit]/Table2[Sales]</f>
        <v>6.1425865935708951E-2</v>
      </c>
      <c r="U4796" t="s">
        <v>38</v>
      </c>
    </row>
    <row r="4797" spans="1:21" x14ac:dyDescent="0.35">
      <c r="A4797">
        <v>11882</v>
      </c>
      <c r="B4797" s="1">
        <v>45880</v>
      </c>
      <c r="C4797" s="2">
        <f>YEAR(Table2[Order Date])</f>
        <v>2025</v>
      </c>
      <c r="D4797" s="2" t="str">
        <f>TEXT(Table2[Order Date],"mmm")</f>
        <v>Aug</v>
      </c>
      <c r="E4797" t="s">
        <v>3675</v>
      </c>
      <c r="F4797" t="s">
        <v>28</v>
      </c>
      <c r="G4797" t="s">
        <v>35</v>
      </c>
      <c r="H4797" t="str">
        <f>VLOOKUP(Table2[[#This Row],[City]], Table46[], 2, FALSE)</f>
        <v>West Bengal</v>
      </c>
      <c r="I4797" t="s">
        <v>30</v>
      </c>
      <c r="J4797" t="s">
        <v>322</v>
      </c>
      <c r="K4797" t="s">
        <v>3676</v>
      </c>
      <c r="L4797" s="2">
        <v>5</v>
      </c>
      <c r="M4797" s="11">
        <v>14265</v>
      </c>
      <c r="N4797" s="6">
        <v>15</v>
      </c>
      <c r="O4797" s="4">
        <f>Table2[[#This Row],[Discount]]/100</f>
        <v>0.15</v>
      </c>
      <c r="P4797" s="4" t="str">
        <f>IF(Table2[[#This Row],[Discount%]]=0,"No Discount",
IF(Table2[[#This Row],[Discount%]]&lt;=0.1,"Medium Discount",
IF(Table2[[#This Row],[Discount%]]&lt;=0.2,"High Discount")))</f>
        <v>High Discount</v>
      </c>
      <c r="Q4797" s="9">
        <f>(Table2[Unit_Price]*Table2[Quantity])*(Table2[Discount]/100)</f>
        <v>10698.75</v>
      </c>
      <c r="R4797" s="10">
        <v>60626.25</v>
      </c>
      <c r="S4797" s="10">
        <v>13804.41</v>
      </c>
      <c r="T4797" s="4">
        <f>Table2[Profit]/Table2[Sales]</f>
        <v>0.22769691346570173</v>
      </c>
      <c r="U4797" t="s">
        <v>83</v>
      </c>
    </row>
    <row r="4798" spans="1:21" x14ac:dyDescent="0.35">
      <c r="A4798">
        <v>11884</v>
      </c>
      <c r="B4798" s="1">
        <v>45573</v>
      </c>
      <c r="C4798" s="2">
        <f>YEAR(Table2[Order Date])</f>
        <v>2024</v>
      </c>
      <c r="D4798" s="2" t="str">
        <f>TEXT(Table2[Order Date],"mmm")</f>
        <v>Oct</v>
      </c>
      <c r="E4798" t="s">
        <v>224</v>
      </c>
      <c r="F4798" t="s">
        <v>15</v>
      </c>
      <c r="G4798" t="s">
        <v>93</v>
      </c>
      <c r="H4798" t="str">
        <f>VLOOKUP(Table2[[#This Row],[City]], Table46[], 2, FALSE)</f>
        <v>Tamil Nadu</v>
      </c>
      <c r="I4798" t="s">
        <v>24</v>
      </c>
      <c r="J4798" t="s">
        <v>36</v>
      </c>
      <c r="K4798" t="s">
        <v>1204</v>
      </c>
      <c r="L4798" s="2">
        <v>4</v>
      </c>
      <c r="M4798" s="11">
        <v>33323</v>
      </c>
      <c r="N4798" s="6">
        <v>20</v>
      </c>
      <c r="O4798" s="4">
        <f>Table2[[#This Row],[Discount]]/100</f>
        <v>0.2</v>
      </c>
      <c r="P4798" s="4" t="str">
        <f>IF(Table2[[#This Row],[Discount%]]=0,"No Discount",
IF(Table2[[#This Row],[Discount%]]&lt;=0.1,"Medium Discount",
IF(Table2[[#This Row],[Discount%]]&lt;=0.2,"High Discount")))</f>
        <v>High Discount</v>
      </c>
      <c r="Q4798" s="9">
        <f>(Table2[Unit_Price]*Table2[Quantity])*(Table2[Discount]/100)</f>
        <v>26658.400000000001</v>
      </c>
      <c r="R4798" s="10">
        <v>106633.60000000001</v>
      </c>
      <c r="S4798" s="10">
        <v>10159.25</v>
      </c>
      <c r="T4798" s="4">
        <f>Table2[Profit]/Table2[Sales]</f>
        <v>9.527250322600006E-2</v>
      </c>
      <c r="U4798" t="s">
        <v>33</v>
      </c>
    </row>
    <row r="4799" spans="1:21" x14ac:dyDescent="0.35">
      <c r="A4799">
        <v>11888</v>
      </c>
      <c r="B4799" s="1">
        <v>45387</v>
      </c>
      <c r="C4799" s="2">
        <f>YEAR(Table2[Order Date])</f>
        <v>2024</v>
      </c>
      <c r="D4799" s="2" t="str">
        <f>TEXT(Table2[Order Date],"mmm")</f>
        <v>Apr</v>
      </c>
      <c r="E4799" t="s">
        <v>3052</v>
      </c>
      <c r="F4799" t="s">
        <v>28</v>
      </c>
      <c r="G4799" t="s">
        <v>144</v>
      </c>
      <c r="H4799" t="str">
        <f>VLOOKUP(Table2[[#This Row],[City]], Table46[], 2, FALSE)</f>
        <v>Assam</v>
      </c>
      <c r="I4799" t="s">
        <v>96</v>
      </c>
      <c r="J4799" t="s">
        <v>214</v>
      </c>
      <c r="K4799" t="s">
        <v>3685</v>
      </c>
      <c r="L4799" s="2">
        <v>3</v>
      </c>
      <c r="M4799" s="11">
        <v>9234</v>
      </c>
      <c r="N4799" s="6">
        <v>10</v>
      </c>
      <c r="O4799" s="4">
        <f>Table2[[#This Row],[Discount]]/100</f>
        <v>0.1</v>
      </c>
      <c r="P4799" s="4" t="str">
        <f>IF(Table2[[#This Row],[Discount%]]=0,"No Discount",
IF(Table2[[#This Row],[Discount%]]&lt;=0.1,"Medium Discount",
IF(Table2[[#This Row],[Discount%]]&lt;=0.2,"High Discount")))</f>
        <v>Medium Discount</v>
      </c>
      <c r="Q4799" s="9">
        <f>(Table2[Unit_Price]*Table2[Quantity])*(Table2[Discount]/100)</f>
        <v>2770.2000000000003</v>
      </c>
      <c r="R4799" s="10">
        <v>24931.8</v>
      </c>
      <c r="S4799" s="10">
        <v>2440.9</v>
      </c>
      <c r="T4799" s="4">
        <f>Table2[Profit]/Table2[Sales]</f>
        <v>9.7903079601151952E-2</v>
      </c>
      <c r="U4799" t="s">
        <v>38</v>
      </c>
    </row>
    <row r="4800" spans="1:21" x14ac:dyDescent="0.35">
      <c r="A4800">
        <v>11890</v>
      </c>
      <c r="B4800" s="1">
        <v>45887</v>
      </c>
      <c r="C4800" s="2">
        <f>YEAR(Table2[Order Date])</f>
        <v>2025</v>
      </c>
      <c r="D4800" s="2" t="str">
        <f>TEXT(Table2[Order Date],"mmm")</f>
        <v>Aug</v>
      </c>
      <c r="E4800" t="s">
        <v>1887</v>
      </c>
      <c r="F4800" t="s">
        <v>40</v>
      </c>
      <c r="G4800" t="s">
        <v>62</v>
      </c>
      <c r="H4800" t="str">
        <f>VLOOKUP(Table2[[#This Row],[City]], Table46[], 2, FALSE)</f>
        <v>Goa</v>
      </c>
      <c r="I4800" t="s">
        <v>75</v>
      </c>
      <c r="J4800" t="s">
        <v>307</v>
      </c>
      <c r="K4800" t="s">
        <v>3688</v>
      </c>
      <c r="L4800" s="2">
        <v>5</v>
      </c>
      <c r="M4800" s="11">
        <v>72569</v>
      </c>
      <c r="N4800" s="6">
        <v>5</v>
      </c>
      <c r="O4800" s="4">
        <f>Table2[[#This Row],[Discount]]/100</f>
        <v>0.05</v>
      </c>
      <c r="P4800" s="4" t="str">
        <f>IF(Table2[[#This Row],[Discount%]]=0,"No Discount",
IF(Table2[[#This Row],[Discount%]]&lt;=0.1,"Medium Discount",
IF(Table2[[#This Row],[Discount%]]&lt;=0.2,"High Discount")))</f>
        <v>Medium Discount</v>
      </c>
      <c r="Q4800" s="9">
        <f>(Table2[Unit_Price]*Table2[Quantity])*(Table2[Discount]/100)</f>
        <v>18142.25</v>
      </c>
      <c r="R4800" s="10">
        <v>344702.75</v>
      </c>
      <c r="S4800" s="10">
        <v>34711.94</v>
      </c>
      <c r="T4800" s="4">
        <f>Table2[Profit]/Table2[Sales]</f>
        <v>0.10070108230932304</v>
      </c>
      <c r="U4800" t="s">
        <v>83</v>
      </c>
    </row>
    <row r="4801" spans="1:21" x14ac:dyDescent="0.35">
      <c r="A4801">
        <v>11895</v>
      </c>
      <c r="B4801" s="1">
        <v>45613</v>
      </c>
      <c r="C4801" s="2">
        <f>YEAR(Table2[Order Date])</f>
        <v>2024</v>
      </c>
      <c r="D4801" s="2" t="str">
        <f>TEXT(Table2[Order Date],"mmm")</f>
        <v>Nov</v>
      </c>
      <c r="E4801" t="s">
        <v>761</v>
      </c>
      <c r="F4801" t="s">
        <v>40</v>
      </c>
      <c r="G4801" t="s">
        <v>110</v>
      </c>
      <c r="H4801" t="str">
        <f>VLOOKUP(Table2[[#This Row],[City]], Table46[], 2, FALSE)</f>
        <v>Gujarat</v>
      </c>
      <c r="I4801" t="s">
        <v>75</v>
      </c>
      <c r="J4801" t="s">
        <v>409</v>
      </c>
      <c r="K4801" t="s">
        <v>3696</v>
      </c>
      <c r="L4801" s="2">
        <v>2</v>
      </c>
      <c r="M4801" s="11">
        <v>11885</v>
      </c>
      <c r="N4801" s="6">
        <v>20</v>
      </c>
      <c r="O4801" s="4">
        <f>Table2[[#This Row],[Discount]]/100</f>
        <v>0.2</v>
      </c>
      <c r="P4801" s="4" t="str">
        <f>IF(Table2[[#This Row],[Discount%]]=0,"No Discount",
IF(Table2[[#This Row],[Discount%]]&lt;=0.1,"Medium Discount",
IF(Table2[[#This Row],[Discount%]]&lt;=0.2,"High Discount")))</f>
        <v>High Discount</v>
      </c>
      <c r="Q4801" s="9">
        <f>(Table2[Unit_Price]*Table2[Quantity])*(Table2[Discount]/100)</f>
        <v>4754</v>
      </c>
      <c r="R4801" s="10">
        <v>19016</v>
      </c>
      <c r="S4801" s="10">
        <v>4632.78</v>
      </c>
      <c r="T4801" s="4">
        <f>Table2[Profit]/Table2[Sales]</f>
        <v>0.24362536811106436</v>
      </c>
      <c r="U4801" t="s">
        <v>20</v>
      </c>
    </row>
    <row r="4802" spans="1:21" x14ac:dyDescent="0.35">
      <c r="A4802">
        <v>11905</v>
      </c>
      <c r="B4802" s="1">
        <v>45350</v>
      </c>
      <c r="C4802" s="2">
        <f>YEAR(Table2[Order Date])</f>
        <v>2024</v>
      </c>
      <c r="D4802" s="2" t="str">
        <f>TEXT(Table2[Order Date],"mmm")</f>
        <v>Feb</v>
      </c>
      <c r="E4802" t="s">
        <v>3711</v>
      </c>
      <c r="F4802" t="s">
        <v>15</v>
      </c>
      <c r="G4802" t="s">
        <v>147</v>
      </c>
      <c r="H4802" t="str">
        <f>VLOOKUP(Table2[[#This Row],[City]], Table46[], 2, FALSE)</f>
        <v>Kerala</v>
      </c>
      <c r="I4802" t="s">
        <v>17</v>
      </c>
      <c r="J4802" t="s">
        <v>291</v>
      </c>
      <c r="K4802" t="s">
        <v>3712</v>
      </c>
      <c r="L4802" s="2">
        <v>1</v>
      </c>
      <c r="M4802" s="11">
        <v>67256</v>
      </c>
      <c r="N4802" s="6">
        <v>5</v>
      </c>
      <c r="O4802" s="4">
        <f>Table2[[#This Row],[Discount]]/100</f>
        <v>0.05</v>
      </c>
      <c r="P4802" s="4" t="str">
        <f>IF(Table2[[#This Row],[Discount%]]=0,"No Discount",
IF(Table2[[#This Row],[Discount%]]&lt;=0.1,"Medium Discount",
IF(Table2[[#This Row],[Discount%]]&lt;=0.2,"High Discount")))</f>
        <v>Medium Discount</v>
      </c>
      <c r="Q4802" s="9">
        <f>(Table2[Unit_Price]*Table2[Quantity])*(Table2[Discount]/100)</f>
        <v>3362.8</v>
      </c>
      <c r="R4802" s="10">
        <v>63893.2</v>
      </c>
      <c r="S4802" s="10">
        <v>11116.67</v>
      </c>
      <c r="T4802" s="4">
        <f>Table2[Profit]/Table2[Sales]</f>
        <v>0.17398831174522486</v>
      </c>
      <c r="U4802" t="s">
        <v>72</v>
      </c>
    </row>
    <row r="4803" spans="1:21" x14ac:dyDescent="0.35">
      <c r="A4803">
        <v>11906</v>
      </c>
      <c r="B4803" s="1">
        <v>45218</v>
      </c>
      <c r="C4803" s="2">
        <f>YEAR(Table2[Order Date])</f>
        <v>2023</v>
      </c>
      <c r="D4803" s="2" t="str">
        <f>TEXT(Table2[Order Date],"mmm")</f>
        <v>Oct</v>
      </c>
      <c r="E4803" t="s">
        <v>3713</v>
      </c>
      <c r="F4803" t="s">
        <v>40</v>
      </c>
      <c r="G4803" t="s">
        <v>62</v>
      </c>
      <c r="H4803" t="str">
        <f>VLOOKUP(Table2[[#This Row],[City]], Table46[], 2, FALSE)</f>
        <v>Goa</v>
      </c>
      <c r="I4803" t="s">
        <v>30</v>
      </c>
      <c r="J4803" t="s">
        <v>65</v>
      </c>
      <c r="K4803" t="s">
        <v>3714</v>
      </c>
      <c r="L4803" s="2">
        <v>5</v>
      </c>
      <c r="M4803" s="11">
        <v>44343</v>
      </c>
      <c r="N4803" s="6">
        <v>5</v>
      </c>
      <c r="O4803" s="4">
        <f>Table2[[#This Row],[Discount]]/100</f>
        <v>0.05</v>
      </c>
      <c r="P4803" s="4" t="str">
        <f>IF(Table2[[#This Row],[Discount%]]=0,"No Discount",
IF(Table2[[#This Row],[Discount%]]&lt;=0.1,"Medium Discount",
IF(Table2[[#This Row],[Discount%]]&lt;=0.2,"High Discount")))</f>
        <v>Medium Discount</v>
      </c>
      <c r="Q4803" s="9">
        <f>(Table2[Unit_Price]*Table2[Quantity])*(Table2[Discount]/100)</f>
        <v>11085.75</v>
      </c>
      <c r="R4803" s="10">
        <v>210629.25</v>
      </c>
      <c r="S4803" s="10">
        <v>21869.69</v>
      </c>
      <c r="T4803" s="4">
        <f>Table2[Profit]/Table2[Sales]</f>
        <v>0.10383026099176633</v>
      </c>
      <c r="U4803" t="s">
        <v>38</v>
      </c>
    </row>
    <row r="4804" spans="1:21" x14ac:dyDescent="0.35">
      <c r="A4804">
        <v>11911</v>
      </c>
      <c r="B4804" s="1">
        <v>45403</v>
      </c>
      <c r="C4804" s="2">
        <f>YEAR(Table2[Order Date])</f>
        <v>2024</v>
      </c>
      <c r="D4804" s="2" t="str">
        <f>TEXT(Table2[Order Date],"mmm")</f>
        <v>Apr</v>
      </c>
      <c r="E4804" t="s">
        <v>898</v>
      </c>
      <c r="F4804" t="s">
        <v>22</v>
      </c>
      <c r="G4804" t="s">
        <v>23</v>
      </c>
      <c r="H4804" t="str">
        <f>VLOOKUP(Table2[[#This Row],[City]], Table46[], 2, FALSE)</f>
        <v>Delhi</v>
      </c>
      <c r="I4804" t="s">
        <v>24</v>
      </c>
      <c r="J4804" t="s">
        <v>36</v>
      </c>
      <c r="K4804" t="s">
        <v>3721</v>
      </c>
      <c r="L4804" s="2">
        <v>4</v>
      </c>
      <c r="M4804" s="11">
        <v>28663</v>
      </c>
      <c r="N4804" s="6">
        <v>5</v>
      </c>
      <c r="O4804" s="4">
        <f>Table2[[#This Row],[Discount]]/100</f>
        <v>0.05</v>
      </c>
      <c r="P4804" s="4" t="str">
        <f>IF(Table2[[#This Row],[Discount%]]=0,"No Discount",
IF(Table2[[#This Row],[Discount%]]&lt;=0.1,"Medium Discount",
IF(Table2[[#This Row],[Discount%]]&lt;=0.2,"High Discount")))</f>
        <v>Medium Discount</v>
      </c>
      <c r="Q4804" s="9">
        <f>(Table2[Unit_Price]*Table2[Quantity])*(Table2[Discount]/100)</f>
        <v>5732.6</v>
      </c>
      <c r="R4804" s="10">
        <v>108919.4</v>
      </c>
      <c r="S4804" s="10">
        <v>14287.4</v>
      </c>
      <c r="T4804" s="4">
        <f>Table2[Profit]/Table2[Sales]</f>
        <v>0.13117406081928473</v>
      </c>
      <c r="U4804" t="s">
        <v>83</v>
      </c>
    </row>
    <row r="4805" spans="1:21" x14ac:dyDescent="0.35">
      <c r="A4805">
        <v>11917</v>
      </c>
      <c r="B4805" s="1">
        <v>45562</v>
      </c>
      <c r="C4805" s="2">
        <f>YEAR(Table2[Order Date])</f>
        <v>2024</v>
      </c>
      <c r="D4805" s="2" t="str">
        <f>TEXT(Table2[Order Date],"mmm")</f>
        <v>Sep</v>
      </c>
      <c r="E4805" t="s">
        <v>1847</v>
      </c>
      <c r="F4805" t="s">
        <v>28</v>
      </c>
      <c r="G4805" t="s">
        <v>85</v>
      </c>
      <c r="H4805" t="str">
        <f>VLOOKUP(Table2[[#This Row],[City]], Table46[], 2, FALSE)</f>
        <v>Odisha</v>
      </c>
      <c r="I4805" t="s">
        <v>46</v>
      </c>
      <c r="J4805" t="s">
        <v>141</v>
      </c>
      <c r="K4805" t="s">
        <v>3731</v>
      </c>
      <c r="L4805" s="2">
        <v>5</v>
      </c>
      <c r="M4805" s="11">
        <v>71677</v>
      </c>
      <c r="N4805" s="6">
        <v>0</v>
      </c>
      <c r="O4805" s="4">
        <f>Table2[[#This Row],[Discount]]/100</f>
        <v>0</v>
      </c>
      <c r="P4805" s="4" t="str">
        <f>IF(Table2[[#This Row],[Discount%]]=0,"No Discount",
IF(Table2[[#This Row],[Discount%]]&lt;=0.1,"Medium Discount",
IF(Table2[[#This Row],[Discount%]]&lt;=0.2,"High Discount")))</f>
        <v>No Discount</v>
      </c>
      <c r="Q4805" s="9">
        <f>(Table2[Unit_Price]*Table2[Quantity])*(Table2[Discount]/100)</f>
        <v>0</v>
      </c>
      <c r="R4805" s="10">
        <v>358385</v>
      </c>
      <c r="S4805" s="10">
        <v>44017.51</v>
      </c>
      <c r="T4805" s="4">
        <f>Table2[Profit]/Table2[Sales]</f>
        <v>0.12282185359320284</v>
      </c>
      <c r="U4805" t="s">
        <v>38</v>
      </c>
    </row>
    <row r="4806" spans="1:21" x14ac:dyDescent="0.35">
      <c r="A4806">
        <v>11919</v>
      </c>
      <c r="B4806" s="1">
        <v>45701</v>
      </c>
      <c r="C4806" s="2">
        <f>YEAR(Table2[Order Date])</f>
        <v>2025</v>
      </c>
      <c r="D4806" s="2" t="str">
        <f>TEXT(Table2[Order Date],"mmm")</f>
        <v>Feb</v>
      </c>
      <c r="E4806" t="s">
        <v>3734</v>
      </c>
      <c r="F4806" t="s">
        <v>22</v>
      </c>
      <c r="G4806" t="s">
        <v>54</v>
      </c>
      <c r="H4806" t="str">
        <f>VLOOKUP(Table2[[#This Row],[City]], Table46[], 2, FALSE)</f>
        <v>Uttar Pradesh</v>
      </c>
      <c r="I4806" t="s">
        <v>75</v>
      </c>
      <c r="J4806" t="s">
        <v>204</v>
      </c>
      <c r="K4806" t="s">
        <v>3735</v>
      </c>
      <c r="L4806" s="2">
        <v>4</v>
      </c>
      <c r="M4806" s="11">
        <v>12570</v>
      </c>
      <c r="N4806" s="6">
        <v>15</v>
      </c>
      <c r="O4806" s="4">
        <f>Table2[[#This Row],[Discount]]/100</f>
        <v>0.15</v>
      </c>
      <c r="P4806" s="4" t="str">
        <f>IF(Table2[[#This Row],[Discount%]]=0,"No Discount",
IF(Table2[[#This Row],[Discount%]]&lt;=0.1,"Medium Discount",
IF(Table2[[#This Row],[Discount%]]&lt;=0.2,"High Discount")))</f>
        <v>High Discount</v>
      </c>
      <c r="Q4806" s="9">
        <f>(Table2[Unit_Price]*Table2[Quantity])*(Table2[Discount]/100)</f>
        <v>7542</v>
      </c>
      <c r="R4806" s="10">
        <v>42738</v>
      </c>
      <c r="S4806" s="10">
        <v>5354.37</v>
      </c>
      <c r="T4806" s="4">
        <f>Table2[Profit]/Table2[Sales]</f>
        <v>0.1252835883756844</v>
      </c>
      <c r="U4806" t="s">
        <v>38</v>
      </c>
    </row>
    <row r="4807" spans="1:21" x14ac:dyDescent="0.35">
      <c r="A4807">
        <v>11926</v>
      </c>
      <c r="B4807" s="1">
        <v>45354</v>
      </c>
      <c r="C4807" s="2">
        <f>YEAR(Table2[Order Date])</f>
        <v>2024</v>
      </c>
      <c r="D4807" s="2" t="str">
        <f>TEXT(Table2[Order Date],"mmm")</f>
        <v>Mar</v>
      </c>
      <c r="E4807" t="s">
        <v>1870</v>
      </c>
      <c r="F4807" t="s">
        <v>28</v>
      </c>
      <c r="G4807" t="s">
        <v>85</v>
      </c>
      <c r="H4807" t="str">
        <f>VLOOKUP(Table2[[#This Row],[City]], Table46[], 2, FALSE)</f>
        <v>Odisha</v>
      </c>
      <c r="I4807" t="s">
        <v>24</v>
      </c>
      <c r="J4807" t="s">
        <v>59</v>
      </c>
      <c r="K4807" t="s">
        <v>3747</v>
      </c>
      <c r="L4807" s="2">
        <v>5</v>
      </c>
      <c r="M4807" s="11">
        <v>9519</v>
      </c>
      <c r="N4807" s="6">
        <v>5</v>
      </c>
      <c r="O4807" s="4">
        <f>Table2[[#This Row],[Discount]]/100</f>
        <v>0.05</v>
      </c>
      <c r="P4807" s="4" t="str">
        <f>IF(Table2[[#This Row],[Discount%]]=0,"No Discount",
IF(Table2[[#This Row],[Discount%]]&lt;=0.1,"Medium Discount",
IF(Table2[[#This Row],[Discount%]]&lt;=0.2,"High Discount")))</f>
        <v>Medium Discount</v>
      </c>
      <c r="Q4807" s="9">
        <f>(Table2[Unit_Price]*Table2[Quantity])*(Table2[Discount]/100)</f>
        <v>2379.75</v>
      </c>
      <c r="R4807" s="10">
        <v>45215.25</v>
      </c>
      <c r="S4807" s="10">
        <v>3432.86</v>
      </c>
      <c r="T4807" s="4">
        <f>Table2[Profit]/Table2[Sales]</f>
        <v>7.5922614604585839E-2</v>
      </c>
      <c r="U4807" t="s">
        <v>20</v>
      </c>
    </row>
    <row r="4808" spans="1:21" x14ac:dyDescent="0.35">
      <c r="A4808">
        <v>11938</v>
      </c>
      <c r="B4808" s="1">
        <v>45299</v>
      </c>
      <c r="C4808" s="2">
        <f>YEAR(Table2[Order Date])</f>
        <v>2024</v>
      </c>
      <c r="D4808" s="2" t="str">
        <f>TEXT(Table2[Order Date],"mmm")</f>
        <v>Jan</v>
      </c>
      <c r="E4808" t="s">
        <v>2217</v>
      </c>
      <c r="F4808" t="s">
        <v>15</v>
      </c>
      <c r="G4808" t="s">
        <v>93</v>
      </c>
      <c r="H4808" t="str">
        <f>VLOOKUP(Table2[[#This Row],[City]], Table46[], 2, FALSE)</f>
        <v>Tamil Nadu</v>
      </c>
      <c r="I4808" t="s">
        <v>96</v>
      </c>
      <c r="J4808" t="s">
        <v>156</v>
      </c>
      <c r="K4808" t="s">
        <v>3768</v>
      </c>
      <c r="L4808" s="2">
        <v>2</v>
      </c>
      <c r="M4808" s="11">
        <v>69109</v>
      </c>
      <c r="N4808" s="6">
        <v>15</v>
      </c>
      <c r="O4808" s="4">
        <f>Table2[[#This Row],[Discount]]/100</f>
        <v>0.15</v>
      </c>
      <c r="P4808" s="4" t="str">
        <f>IF(Table2[[#This Row],[Discount%]]=0,"No Discount",
IF(Table2[[#This Row],[Discount%]]&lt;=0.1,"Medium Discount",
IF(Table2[[#This Row],[Discount%]]&lt;=0.2,"High Discount")))</f>
        <v>High Discount</v>
      </c>
      <c r="Q4808" s="9">
        <f>(Table2[Unit_Price]*Table2[Quantity])*(Table2[Discount]/100)</f>
        <v>20732.7</v>
      </c>
      <c r="R4808" s="10">
        <v>117485.3</v>
      </c>
      <c r="S4808" s="10">
        <v>27954.82</v>
      </c>
      <c r="T4808" s="4">
        <f>Table2[Profit]/Table2[Sales]</f>
        <v>0.23794312990646488</v>
      </c>
      <c r="U4808" t="s">
        <v>83</v>
      </c>
    </row>
    <row r="4809" spans="1:21" x14ac:dyDescent="0.35">
      <c r="A4809">
        <v>11947</v>
      </c>
      <c r="B4809" s="1">
        <v>45670</v>
      </c>
      <c r="C4809" s="2">
        <f>YEAR(Table2[Order Date])</f>
        <v>2025</v>
      </c>
      <c r="D4809" s="2" t="str">
        <f>TEXT(Table2[Order Date],"mmm")</f>
        <v>Jan</v>
      </c>
      <c r="E4809" t="s">
        <v>2405</v>
      </c>
      <c r="F4809" t="s">
        <v>28</v>
      </c>
      <c r="G4809" t="s">
        <v>144</v>
      </c>
      <c r="H4809" t="str">
        <f>VLOOKUP(Table2[[#This Row],[City]], Table46[], 2, FALSE)</f>
        <v>Assam</v>
      </c>
      <c r="I4809" t="s">
        <v>86</v>
      </c>
      <c r="J4809" t="s">
        <v>90</v>
      </c>
      <c r="K4809" t="s">
        <v>3784</v>
      </c>
      <c r="L4809" s="2">
        <v>3</v>
      </c>
      <c r="M4809" s="11">
        <v>5408</v>
      </c>
      <c r="N4809" s="6">
        <v>20</v>
      </c>
      <c r="O4809" s="4">
        <f>Table2[[#This Row],[Discount]]/100</f>
        <v>0.2</v>
      </c>
      <c r="P4809" s="4" t="str">
        <f>IF(Table2[[#This Row],[Discount%]]=0,"No Discount",
IF(Table2[[#This Row],[Discount%]]&lt;=0.1,"Medium Discount",
IF(Table2[[#This Row],[Discount%]]&lt;=0.2,"High Discount")))</f>
        <v>High Discount</v>
      </c>
      <c r="Q4809" s="9">
        <f>(Table2[Unit_Price]*Table2[Quantity])*(Table2[Discount]/100)</f>
        <v>3244.8</v>
      </c>
      <c r="R4809" s="10">
        <v>12979.2</v>
      </c>
      <c r="S4809" s="10">
        <v>801.44</v>
      </c>
      <c r="T4809" s="4">
        <f>Table2[Profit]/Table2[Sales]</f>
        <v>6.1748027613412228E-2</v>
      </c>
      <c r="U4809" t="s">
        <v>20</v>
      </c>
    </row>
    <row r="4810" spans="1:21" x14ac:dyDescent="0.35">
      <c r="A4810">
        <v>11957</v>
      </c>
      <c r="B4810" s="1">
        <v>45541</v>
      </c>
      <c r="C4810" s="2">
        <f>YEAR(Table2[Order Date])</f>
        <v>2024</v>
      </c>
      <c r="D4810" s="2" t="str">
        <f>TEXT(Table2[Order Date],"mmm")</f>
        <v>Sep</v>
      </c>
      <c r="E4810" t="s">
        <v>866</v>
      </c>
      <c r="F4810" t="s">
        <v>40</v>
      </c>
      <c r="G4810" t="s">
        <v>50</v>
      </c>
      <c r="H4810" t="str">
        <f>VLOOKUP(Table2[[#This Row],[City]], Table46[], 2, FALSE)</f>
        <v>Maharashtra</v>
      </c>
      <c r="I4810" t="s">
        <v>46</v>
      </c>
      <c r="J4810" t="s">
        <v>126</v>
      </c>
      <c r="K4810" t="s">
        <v>2414</v>
      </c>
      <c r="L4810" s="2">
        <v>1</v>
      </c>
      <c r="M4810" s="11">
        <v>39397</v>
      </c>
      <c r="N4810" s="6">
        <v>0</v>
      </c>
      <c r="O4810" s="4">
        <f>Table2[[#This Row],[Discount]]/100</f>
        <v>0</v>
      </c>
      <c r="P4810" s="4" t="str">
        <f>IF(Table2[[#This Row],[Discount%]]=0,"No Discount",
IF(Table2[[#This Row],[Discount%]]&lt;=0.1,"Medium Discount",
IF(Table2[[#This Row],[Discount%]]&lt;=0.2,"High Discount")))</f>
        <v>No Discount</v>
      </c>
      <c r="Q4810" s="9">
        <f>(Table2[Unit_Price]*Table2[Quantity])*(Table2[Discount]/100)</f>
        <v>0</v>
      </c>
      <c r="R4810" s="10">
        <v>39397</v>
      </c>
      <c r="S4810" s="10">
        <v>8560.42</v>
      </c>
      <c r="T4810" s="4">
        <f>Table2[Profit]/Table2[Sales]</f>
        <v>0.2172860877731807</v>
      </c>
      <c r="U4810" t="s">
        <v>38</v>
      </c>
    </row>
    <row r="4811" spans="1:21" x14ac:dyDescent="0.35">
      <c r="A4811">
        <v>11967</v>
      </c>
      <c r="B4811" s="1">
        <v>45400</v>
      </c>
      <c r="C4811" s="2">
        <f>YEAR(Table2[Order Date])</f>
        <v>2024</v>
      </c>
      <c r="D4811" s="2" t="str">
        <f>TEXT(Table2[Order Date],"mmm")</f>
        <v>Apr</v>
      </c>
      <c r="E4811" t="s">
        <v>3489</v>
      </c>
      <c r="F4811" t="s">
        <v>15</v>
      </c>
      <c r="G4811" t="s">
        <v>93</v>
      </c>
      <c r="H4811" t="str">
        <f>VLOOKUP(Table2[[#This Row],[City]], Table46[], 2, FALSE)</f>
        <v>Tamil Nadu</v>
      </c>
      <c r="I4811" t="s">
        <v>46</v>
      </c>
      <c r="J4811" t="s">
        <v>126</v>
      </c>
      <c r="K4811" t="s">
        <v>3818</v>
      </c>
      <c r="L4811" s="2">
        <v>1</v>
      </c>
      <c r="M4811" s="11">
        <v>52961</v>
      </c>
      <c r="N4811" s="6">
        <v>0</v>
      </c>
      <c r="O4811" s="4">
        <f>Table2[[#This Row],[Discount]]/100</f>
        <v>0</v>
      </c>
      <c r="P4811" s="4" t="str">
        <f>IF(Table2[[#This Row],[Discount%]]=0,"No Discount",
IF(Table2[[#This Row],[Discount%]]&lt;=0.1,"Medium Discount",
IF(Table2[[#This Row],[Discount%]]&lt;=0.2,"High Discount")))</f>
        <v>No Discount</v>
      </c>
      <c r="Q4811" s="9">
        <f>(Table2[Unit_Price]*Table2[Quantity])*(Table2[Discount]/100)</f>
        <v>0</v>
      </c>
      <c r="R4811" s="10">
        <v>52961</v>
      </c>
      <c r="S4811" s="10">
        <v>12025.23</v>
      </c>
      <c r="T4811" s="4">
        <f>Table2[Profit]/Table2[Sales]</f>
        <v>0.22705821264704215</v>
      </c>
      <c r="U4811" t="s">
        <v>33</v>
      </c>
    </row>
    <row r="4812" spans="1:21" x14ac:dyDescent="0.35">
      <c r="A4812">
        <v>11968</v>
      </c>
      <c r="B4812" s="1">
        <v>45442</v>
      </c>
      <c r="C4812" s="2">
        <f>YEAR(Table2[Order Date])</f>
        <v>2024</v>
      </c>
      <c r="D4812" s="2" t="str">
        <f>TEXT(Table2[Order Date],"mmm")</f>
        <v>May</v>
      </c>
      <c r="E4812" t="s">
        <v>3819</v>
      </c>
      <c r="F4812" t="s">
        <v>40</v>
      </c>
      <c r="G4812" t="s">
        <v>110</v>
      </c>
      <c r="H4812" t="str">
        <f>VLOOKUP(Table2[[#This Row],[City]], Table46[], 2, FALSE)</f>
        <v>Gujarat</v>
      </c>
      <c r="I4812" t="s">
        <v>46</v>
      </c>
      <c r="J4812" t="s">
        <v>141</v>
      </c>
      <c r="K4812" t="s">
        <v>3820</v>
      </c>
      <c r="L4812" s="2">
        <v>2</v>
      </c>
      <c r="M4812" s="11">
        <v>52166</v>
      </c>
      <c r="N4812" s="6">
        <v>10</v>
      </c>
      <c r="O4812" s="4">
        <f>Table2[[#This Row],[Discount]]/100</f>
        <v>0.1</v>
      </c>
      <c r="P4812" s="4" t="str">
        <f>IF(Table2[[#This Row],[Discount%]]=0,"No Discount",
IF(Table2[[#This Row],[Discount%]]&lt;=0.1,"Medium Discount",
IF(Table2[[#This Row],[Discount%]]&lt;=0.2,"High Discount")))</f>
        <v>Medium Discount</v>
      </c>
      <c r="Q4812" s="9">
        <f>(Table2[Unit_Price]*Table2[Quantity])*(Table2[Discount]/100)</f>
        <v>10433.200000000001</v>
      </c>
      <c r="R4812" s="10">
        <v>93898.8</v>
      </c>
      <c r="S4812" s="10">
        <v>5784.3</v>
      </c>
      <c r="T4812" s="4">
        <f>Table2[Profit]/Table2[Sales]</f>
        <v>6.1601426216309471E-2</v>
      </c>
      <c r="U4812" t="s">
        <v>38</v>
      </c>
    </row>
    <row r="4813" spans="1:21" x14ac:dyDescent="0.35">
      <c r="A4813">
        <v>11990</v>
      </c>
      <c r="B4813" s="1">
        <v>45668</v>
      </c>
      <c r="C4813" s="2">
        <f>YEAR(Table2[Order Date])</f>
        <v>2025</v>
      </c>
      <c r="D4813" s="2" t="str">
        <f>TEXT(Table2[Order Date],"mmm")</f>
        <v>Jan</v>
      </c>
      <c r="E4813" t="s">
        <v>3857</v>
      </c>
      <c r="F4813" t="s">
        <v>15</v>
      </c>
      <c r="G4813" t="s">
        <v>68</v>
      </c>
      <c r="H4813" t="str">
        <f>VLOOKUP(Table2[[#This Row],[City]], Table46[], 2, FALSE)</f>
        <v>Telangana</v>
      </c>
      <c r="I4813" t="s">
        <v>129</v>
      </c>
      <c r="J4813" t="s">
        <v>159</v>
      </c>
      <c r="K4813" t="s">
        <v>2165</v>
      </c>
      <c r="L4813" s="2">
        <v>3</v>
      </c>
      <c r="M4813" s="11">
        <v>78303</v>
      </c>
      <c r="N4813" s="6">
        <v>20</v>
      </c>
      <c r="O4813" s="4">
        <f>Table2[[#This Row],[Discount]]/100</f>
        <v>0.2</v>
      </c>
      <c r="P4813" s="4" t="str">
        <f>IF(Table2[[#This Row],[Discount%]]=0,"No Discount",
IF(Table2[[#This Row],[Discount%]]&lt;=0.1,"Medium Discount",
IF(Table2[[#This Row],[Discount%]]&lt;=0.2,"High Discount")))</f>
        <v>High Discount</v>
      </c>
      <c r="Q4813" s="9">
        <f>(Table2[Unit_Price]*Table2[Quantity])*(Table2[Discount]/100)</f>
        <v>46981.8</v>
      </c>
      <c r="R4813" s="10">
        <v>187927.2</v>
      </c>
      <c r="S4813" s="10">
        <v>20656.84</v>
      </c>
      <c r="T4813" s="4">
        <f>Table2[Profit]/Table2[Sales]</f>
        <v>0.10991937303381309</v>
      </c>
      <c r="U4813" t="s">
        <v>38</v>
      </c>
    </row>
    <row r="4814" spans="1:21" x14ac:dyDescent="0.35">
      <c r="A4814">
        <v>12047</v>
      </c>
      <c r="B4814" s="1">
        <v>45217</v>
      </c>
      <c r="C4814" s="2">
        <f>YEAR(Table2[Order Date])</f>
        <v>2023</v>
      </c>
      <c r="D4814" s="2" t="str">
        <f>TEXT(Table2[Order Date],"mmm")</f>
        <v>Oct</v>
      </c>
      <c r="E4814" t="s">
        <v>3957</v>
      </c>
      <c r="F4814" t="s">
        <v>15</v>
      </c>
      <c r="G4814" t="s">
        <v>68</v>
      </c>
      <c r="H4814" t="str">
        <f>VLOOKUP(Table2[[#This Row],[City]], Table46[], 2, FALSE)</f>
        <v>Telangana</v>
      </c>
      <c r="I4814" t="s">
        <v>69</v>
      </c>
      <c r="J4814" t="s">
        <v>70</v>
      </c>
      <c r="K4814" t="s">
        <v>3958</v>
      </c>
      <c r="L4814" s="2">
        <v>1</v>
      </c>
      <c r="M4814" s="11">
        <v>47301</v>
      </c>
      <c r="N4814" s="6">
        <v>20</v>
      </c>
      <c r="O4814" s="4">
        <f>Table2[[#This Row],[Discount]]/100</f>
        <v>0.2</v>
      </c>
      <c r="P4814" s="4" t="str">
        <f>IF(Table2[[#This Row],[Discount%]]=0,"No Discount",
IF(Table2[[#This Row],[Discount%]]&lt;=0.1,"Medium Discount",
IF(Table2[[#This Row],[Discount%]]&lt;=0.2,"High Discount")))</f>
        <v>High Discount</v>
      </c>
      <c r="Q4814" s="9">
        <f>(Table2[Unit_Price]*Table2[Quantity])*(Table2[Discount]/100)</f>
        <v>9460.2000000000007</v>
      </c>
      <c r="R4814" s="10">
        <v>37840.800000000003</v>
      </c>
      <c r="S4814" s="10">
        <v>2687.34</v>
      </c>
      <c r="T4814" s="4">
        <f>Table2[Profit]/Table2[Sales]</f>
        <v>7.1016997526479358E-2</v>
      </c>
      <c r="U4814" t="s">
        <v>72</v>
      </c>
    </row>
    <row r="4815" spans="1:21" x14ac:dyDescent="0.35">
      <c r="A4815">
        <v>12057</v>
      </c>
      <c r="B4815" s="1">
        <v>45521</v>
      </c>
      <c r="C4815" s="2">
        <f>YEAR(Table2[Order Date])</f>
        <v>2024</v>
      </c>
      <c r="D4815" s="2" t="str">
        <f>TEXT(Table2[Order Date],"mmm")</f>
        <v>Aug</v>
      </c>
      <c r="E4815" t="s">
        <v>3977</v>
      </c>
      <c r="F4815" t="s">
        <v>22</v>
      </c>
      <c r="G4815" t="s">
        <v>23</v>
      </c>
      <c r="H4815" t="str">
        <f>VLOOKUP(Table2[[#This Row],[City]], Table46[], 2, FALSE)</f>
        <v>Delhi</v>
      </c>
      <c r="I4815" t="s">
        <v>24</v>
      </c>
      <c r="J4815" t="s">
        <v>107</v>
      </c>
      <c r="K4815" t="s">
        <v>3978</v>
      </c>
      <c r="L4815" s="2">
        <v>4</v>
      </c>
      <c r="M4815" s="11">
        <v>56055</v>
      </c>
      <c r="N4815" s="6">
        <v>20</v>
      </c>
      <c r="O4815" s="4">
        <f>Table2[[#This Row],[Discount]]/100</f>
        <v>0.2</v>
      </c>
      <c r="P4815" s="4" t="str">
        <f>IF(Table2[[#This Row],[Discount%]]=0,"No Discount",
IF(Table2[[#This Row],[Discount%]]&lt;=0.1,"Medium Discount",
IF(Table2[[#This Row],[Discount%]]&lt;=0.2,"High Discount")))</f>
        <v>High Discount</v>
      </c>
      <c r="Q4815" s="9">
        <f>(Table2[Unit_Price]*Table2[Quantity])*(Table2[Discount]/100)</f>
        <v>44844</v>
      </c>
      <c r="R4815" s="10">
        <v>179376</v>
      </c>
      <c r="S4815" s="10">
        <v>27144.95</v>
      </c>
      <c r="T4815" s="4">
        <f>Table2[Profit]/Table2[Sales]</f>
        <v>0.15132988805637321</v>
      </c>
      <c r="U4815" t="s">
        <v>20</v>
      </c>
    </row>
    <row r="4816" spans="1:21" x14ac:dyDescent="0.35">
      <c r="A4816">
        <v>12059</v>
      </c>
      <c r="B4816" s="1">
        <v>45387</v>
      </c>
      <c r="C4816" s="2">
        <f>YEAR(Table2[Order Date])</f>
        <v>2024</v>
      </c>
      <c r="D4816" s="2" t="str">
        <f>TEXT(Table2[Order Date],"mmm")</f>
        <v>Apr</v>
      </c>
      <c r="E4816" t="s">
        <v>3713</v>
      </c>
      <c r="F4816" t="s">
        <v>40</v>
      </c>
      <c r="G4816" t="s">
        <v>62</v>
      </c>
      <c r="H4816" t="str">
        <f>VLOOKUP(Table2[[#This Row],[City]], Table46[], 2, FALSE)</f>
        <v>Goa</v>
      </c>
      <c r="I4816" t="s">
        <v>46</v>
      </c>
      <c r="J4816" t="s">
        <v>141</v>
      </c>
      <c r="K4816" t="s">
        <v>3179</v>
      </c>
      <c r="L4816" s="2">
        <v>4</v>
      </c>
      <c r="M4816" s="11">
        <v>9993</v>
      </c>
      <c r="N4816" s="6">
        <v>20</v>
      </c>
      <c r="O4816" s="4">
        <f>Table2[[#This Row],[Discount]]/100</f>
        <v>0.2</v>
      </c>
      <c r="P4816" s="4" t="str">
        <f>IF(Table2[[#This Row],[Discount%]]=0,"No Discount",
IF(Table2[[#This Row],[Discount%]]&lt;=0.1,"Medium Discount",
IF(Table2[[#This Row],[Discount%]]&lt;=0.2,"High Discount")))</f>
        <v>High Discount</v>
      </c>
      <c r="Q4816" s="9">
        <f>(Table2[Unit_Price]*Table2[Quantity])*(Table2[Discount]/100)</f>
        <v>7994.4000000000005</v>
      </c>
      <c r="R4816" s="10">
        <v>31977.599999999999</v>
      </c>
      <c r="S4816" s="10">
        <v>2719.42</v>
      </c>
      <c r="T4816" s="4">
        <f>Table2[Profit]/Table2[Sales]</f>
        <v>8.5041403982787964E-2</v>
      </c>
      <c r="U4816" t="s">
        <v>83</v>
      </c>
    </row>
    <row r="4817" spans="1:21" x14ac:dyDescent="0.35">
      <c r="A4817">
        <v>12075</v>
      </c>
      <c r="B4817" s="1">
        <v>45905</v>
      </c>
      <c r="C4817" s="2">
        <f>YEAR(Table2[Order Date])</f>
        <v>2025</v>
      </c>
      <c r="D4817" s="2" t="str">
        <f>TEXT(Table2[Order Date],"mmm")</f>
        <v>Sep</v>
      </c>
      <c r="E4817" t="s">
        <v>4007</v>
      </c>
      <c r="F4817" t="s">
        <v>22</v>
      </c>
      <c r="G4817" t="s">
        <v>167</v>
      </c>
      <c r="H4817" t="str">
        <f>VLOOKUP(Table2[[#This Row],[City]], Table46[], 2, FALSE)</f>
        <v>Punjab</v>
      </c>
      <c r="I4817" t="s">
        <v>75</v>
      </c>
      <c r="J4817" t="s">
        <v>409</v>
      </c>
      <c r="K4817" t="s">
        <v>4008</v>
      </c>
      <c r="L4817" s="2">
        <v>3</v>
      </c>
      <c r="M4817" s="11">
        <v>24189</v>
      </c>
      <c r="N4817" s="6">
        <v>20</v>
      </c>
      <c r="O4817" s="4">
        <f>Table2[[#This Row],[Discount]]/100</f>
        <v>0.2</v>
      </c>
      <c r="P4817" s="4" t="str">
        <f>IF(Table2[[#This Row],[Discount%]]=0,"No Discount",
IF(Table2[[#This Row],[Discount%]]&lt;=0.1,"Medium Discount",
IF(Table2[[#This Row],[Discount%]]&lt;=0.2,"High Discount")))</f>
        <v>High Discount</v>
      </c>
      <c r="Q4817" s="9">
        <f>(Table2[Unit_Price]*Table2[Quantity])*(Table2[Discount]/100)</f>
        <v>14513.400000000001</v>
      </c>
      <c r="R4817" s="10">
        <v>58053.599999999999</v>
      </c>
      <c r="S4817" s="10">
        <v>9053.66</v>
      </c>
      <c r="T4817" s="4">
        <f>Table2[Profit]/Table2[Sales]</f>
        <v>0.15595346369561922</v>
      </c>
      <c r="U4817" t="s">
        <v>83</v>
      </c>
    </row>
    <row r="4818" spans="1:21" x14ac:dyDescent="0.35">
      <c r="A4818">
        <v>12082</v>
      </c>
      <c r="B4818" s="1">
        <v>45743</v>
      </c>
      <c r="C4818" s="2">
        <f>YEAR(Table2[Order Date])</f>
        <v>2025</v>
      </c>
      <c r="D4818" s="2" t="str">
        <f>TEXT(Table2[Order Date],"mmm")</f>
        <v>Mar</v>
      </c>
      <c r="E4818" t="s">
        <v>659</v>
      </c>
      <c r="F4818" t="s">
        <v>40</v>
      </c>
      <c r="G4818" t="s">
        <v>103</v>
      </c>
      <c r="H4818" t="str">
        <f>VLOOKUP(Table2[[#This Row],[City]], Table46[], 2, FALSE)</f>
        <v>Gujarat</v>
      </c>
      <c r="I4818" t="s">
        <v>96</v>
      </c>
      <c r="J4818" t="s">
        <v>214</v>
      </c>
      <c r="K4818" t="s">
        <v>4020</v>
      </c>
      <c r="L4818" s="2">
        <v>4</v>
      </c>
      <c r="M4818" s="11">
        <v>11114</v>
      </c>
      <c r="N4818" s="6">
        <v>20</v>
      </c>
      <c r="O4818" s="4">
        <f>Table2[[#This Row],[Discount]]/100</f>
        <v>0.2</v>
      </c>
      <c r="P4818" s="4" t="str">
        <f>IF(Table2[[#This Row],[Discount%]]=0,"No Discount",
IF(Table2[[#This Row],[Discount%]]&lt;=0.1,"Medium Discount",
IF(Table2[[#This Row],[Discount%]]&lt;=0.2,"High Discount")))</f>
        <v>High Discount</v>
      </c>
      <c r="Q4818" s="9">
        <f>(Table2[Unit_Price]*Table2[Quantity])*(Table2[Discount]/100)</f>
        <v>8891.2000000000007</v>
      </c>
      <c r="R4818" s="10">
        <v>35564.800000000003</v>
      </c>
      <c r="S4818" s="10">
        <v>6332.35</v>
      </c>
      <c r="T4818" s="4">
        <f>Table2[Profit]/Table2[Sales]</f>
        <v>0.178051050476876</v>
      </c>
      <c r="U4818" t="s">
        <v>83</v>
      </c>
    </row>
    <row r="4819" spans="1:21" x14ac:dyDescent="0.35">
      <c r="A4819">
        <v>12104</v>
      </c>
      <c r="B4819" s="1">
        <v>45412</v>
      </c>
      <c r="C4819" s="2">
        <f>YEAR(Table2[Order Date])</f>
        <v>2024</v>
      </c>
      <c r="D4819" s="2" t="str">
        <f>TEXT(Table2[Order Date],"mmm")</f>
        <v>Apr</v>
      </c>
      <c r="E4819" t="s">
        <v>4059</v>
      </c>
      <c r="F4819" t="s">
        <v>15</v>
      </c>
      <c r="G4819" t="s">
        <v>16</v>
      </c>
      <c r="H4819" t="str">
        <f>VLOOKUP(Table2[[#This Row],[City]], Table46[], 2, FALSE)</f>
        <v>Karnataka</v>
      </c>
      <c r="I4819" t="s">
        <v>129</v>
      </c>
      <c r="J4819" t="s">
        <v>148</v>
      </c>
      <c r="K4819" t="s">
        <v>4060</v>
      </c>
      <c r="L4819" s="2">
        <v>4</v>
      </c>
      <c r="M4819" s="11">
        <v>56442</v>
      </c>
      <c r="N4819" s="6">
        <v>15</v>
      </c>
      <c r="O4819" s="4">
        <f>Table2[[#This Row],[Discount]]/100</f>
        <v>0.15</v>
      </c>
      <c r="P4819" s="4" t="str">
        <f>IF(Table2[[#This Row],[Discount%]]=0,"No Discount",
IF(Table2[[#This Row],[Discount%]]&lt;=0.1,"Medium Discount",
IF(Table2[[#This Row],[Discount%]]&lt;=0.2,"High Discount")))</f>
        <v>High Discount</v>
      </c>
      <c r="Q4819" s="9">
        <f>(Table2[Unit_Price]*Table2[Quantity])*(Table2[Discount]/100)</f>
        <v>33865.199999999997</v>
      </c>
      <c r="R4819" s="10">
        <v>191902.8</v>
      </c>
      <c r="S4819" s="10">
        <v>44004.28</v>
      </c>
      <c r="T4819" s="4">
        <f>Table2[Profit]/Table2[Sales]</f>
        <v>0.22930504401186436</v>
      </c>
      <c r="U4819" t="s">
        <v>38</v>
      </c>
    </row>
    <row r="4820" spans="1:21" x14ac:dyDescent="0.35">
      <c r="A4820">
        <v>12127</v>
      </c>
      <c r="B4820" s="1">
        <v>45301</v>
      </c>
      <c r="C4820" s="2">
        <f>YEAR(Table2[Order Date])</f>
        <v>2024</v>
      </c>
      <c r="D4820" s="2" t="str">
        <f>TEXT(Table2[Order Date],"mmm")</f>
        <v>Jan</v>
      </c>
      <c r="E4820" t="s">
        <v>4102</v>
      </c>
      <c r="F4820" t="s">
        <v>22</v>
      </c>
      <c r="G4820" t="s">
        <v>23</v>
      </c>
      <c r="H4820" t="str">
        <f>VLOOKUP(Table2[[#This Row],[City]], Table46[], 2, FALSE)</f>
        <v>Delhi</v>
      </c>
      <c r="I4820" t="s">
        <v>69</v>
      </c>
      <c r="J4820" t="s">
        <v>517</v>
      </c>
      <c r="K4820" t="s">
        <v>2695</v>
      </c>
      <c r="L4820" s="2">
        <v>4</v>
      </c>
      <c r="M4820" s="11">
        <v>2442</v>
      </c>
      <c r="N4820" s="6">
        <v>5</v>
      </c>
      <c r="O4820" s="4">
        <f>Table2[[#This Row],[Discount]]/100</f>
        <v>0.05</v>
      </c>
      <c r="P4820" s="4" t="str">
        <f>IF(Table2[[#This Row],[Discount%]]=0,"No Discount",
IF(Table2[[#This Row],[Discount%]]&lt;=0.1,"Medium Discount",
IF(Table2[[#This Row],[Discount%]]&lt;=0.2,"High Discount")))</f>
        <v>Medium Discount</v>
      </c>
      <c r="Q4820" s="9">
        <f>(Table2[Unit_Price]*Table2[Quantity])*(Table2[Discount]/100)</f>
        <v>488.40000000000003</v>
      </c>
      <c r="R4820" s="10">
        <v>9279.6</v>
      </c>
      <c r="S4820" s="10">
        <v>1874.3</v>
      </c>
      <c r="T4820" s="4">
        <f>Table2[Profit]/Table2[Sales]</f>
        <v>0.20198068882279407</v>
      </c>
      <c r="U4820" t="s">
        <v>20</v>
      </c>
    </row>
    <row r="4821" spans="1:21" x14ac:dyDescent="0.35">
      <c r="A4821">
        <v>12132</v>
      </c>
      <c r="B4821" s="1">
        <v>45540</v>
      </c>
      <c r="C4821" s="2">
        <f>YEAR(Table2[Order Date])</f>
        <v>2024</v>
      </c>
      <c r="D4821" s="2" t="str">
        <f>TEXT(Table2[Order Date],"mmm")</f>
        <v>Sep</v>
      </c>
      <c r="E4821" t="s">
        <v>3079</v>
      </c>
      <c r="F4821" t="s">
        <v>22</v>
      </c>
      <c r="G4821" t="s">
        <v>74</v>
      </c>
      <c r="H4821" t="str">
        <f>VLOOKUP(Table2[[#This Row],[City]], Table46[], 2, FALSE)</f>
        <v>Chandigarh</v>
      </c>
      <c r="I4821" t="s">
        <v>129</v>
      </c>
      <c r="J4821" t="s">
        <v>168</v>
      </c>
      <c r="K4821" t="s">
        <v>4111</v>
      </c>
      <c r="L4821" s="2">
        <v>3</v>
      </c>
      <c r="M4821" s="11">
        <v>74020</v>
      </c>
      <c r="N4821" s="6">
        <v>20</v>
      </c>
      <c r="O4821" s="4">
        <f>Table2[[#This Row],[Discount]]/100</f>
        <v>0.2</v>
      </c>
      <c r="P4821" s="4" t="str">
        <f>IF(Table2[[#This Row],[Discount%]]=0,"No Discount",
IF(Table2[[#This Row],[Discount%]]&lt;=0.1,"Medium Discount",
IF(Table2[[#This Row],[Discount%]]&lt;=0.2,"High Discount")))</f>
        <v>High Discount</v>
      </c>
      <c r="Q4821" s="9">
        <f>(Table2[Unit_Price]*Table2[Quantity])*(Table2[Discount]/100)</f>
        <v>44412</v>
      </c>
      <c r="R4821" s="10">
        <v>177648</v>
      </c>
      <c r="S4821" s="10">
        <v>25632.62</v>
      </c>
      <c r="T4821" s="4">
        <f>Table2[Profit]/Table2[Sales]</f>
        <v>0.1442888183373863</v>
      </c>
      <c r="U4821" t="s">
        <v>83</v>
      </c>
    </row>
    <row r="4822" spans="1:21" x14ac:dyDescent="0.35">
      <c r="A4822">
        <v>12142</v>
      </c>
      <c r="B4822" s="1">
        <v>45641</v>
      </c>
      <c r="C4822" s="2">
        <f>YEAR(Table2[Order Date])</f>
        <v>2024</v>
      </c>
      <c r="D4822" s="2" t="str">
        <f>TEXT(Table2[Order Date],"mmm")</f>
        <v>Dec</v>
      </c>
      <c r="E4822" t="s">
        <v>445</v>
      </c>
      <c r="F4822" t="s">
        <v>15</v>
      </c>
      <c r="G4822" t="s">
        <v>93</v>
      </c>
      <c r="H4822" t="str">
        <f>VLOOKUP(Table2[[#This Row],[City]], Table46[], 2, FALSE)</f>
        <v>Tamil Nadu</v>
      </c>
      <c r="I4822" t="s">
        <v>30</v>
      </c>
      <c r="J4822" t="s">
        <v>31</v>
      </c>
      <c r="K4822" t="s">
        <v>4129</v>
      </c>
      <c r="L4822" s="2">
        <v>4</v>
      </c>
      <c r="M4822" s="11">
        <v>29873</v>
      </c>
      <c r="N4822" s="6">
        <v>15</v>
      </c>
      <c r="O4822" s="4">
        <f>Table2[[#This Row],[Discount]]/100</f>
        <v>0.15</v>
      </c>
      <c r="P4822" s="4" t="str">
        <f>IF(Table2[[#This Row],[Discount%]]=0,"No Discount",
IF(Table2[[#This Row],[Discount%]]&lt;=0.1,"Medium Discount",
IF(Table2[[#This Row],[Discount%]]&lt;=0.2,"High Discount")))</f>
        <v>High Discount</v>
      </c>
      <c r="Q4822" s="9">
        <f>(Table2[Unit_Price]*Table2[Quantity])*(Table2[Discount]/100)</f>
        <v>17923.8</v>
      </c>
      <c r="R4822" s="10">
        <v>101568.2</v>
      </c>
      <c r="S4822" s="10">
        <v>24764.080000000002</v>
      </c>
      <c r="T4822" s="4">
        <f>Table2[Profit]/Table2[Sales]</f>
        <v>0.24381725776374891</v>
      </c>
      <c r="U4822" t="s">
        <v>72</v>
      </c>
    </row>
    <row r="4823" spans="1:21" x14ac:dyDescent="0.35">
      <c r="A4823">
        <v>12146</v>
      </c>
      <c r="B4823" s="1">
        <v>45766</v>
      </c>
      <c r="C4823" s="2">
        <f>YEAR(Table2[Order Date])</f>
        <v>2025</v>
      </c>
      <c r="D4823" s="2" t="str">
        <f>TEXT(Table2[Order Date],"mmm")</f>
        <v>Apr</v>
      </c>
      <c r="E4823" t="s">
        <v>4136</v>
      </c>
      <c r="F4823" t="s">
        <v>15</v>
      </c>
      <c r="G4823" t="s">
        <v>147</v>
      </c>
      <c r="H4823" t="str">
        <f>VLOOKUP(Table2[[#This Row],[City]], Table46[], 2, FALSE)</f>
        <v>Kerala</v>
      </c>
      <c r="I4823" t="s">
        <v>75</v>
      </c>
      <c r="J4823" t="s">
        <v>76</v>
      </c>
      <c r="K4823" t="s">
        <v>3641</v>
      </c>
      <c r="L4823" s="2">
        <v>1</v>
      </c>
      <c r="M4823" s="11">
        <v>72116</v>
      </c>
      <c r="N4823" s="6">
        <v>20</v>
      </c>
      <c r="O4823" s="4">
        <f>Table2[[#This Row],[Discount]]/100</f>
        <v>0.2</v>
      </c>
      <c r="P4823" s="4" t="str">
        <f>IF(Table2[[#This Row],[Discount%]]=0,"No Discount",
IF(Table2[[#This Row],[Discount%]]&lt;=0.1,"Medium Discount",
IF(Table2[[#This Row],[Discount%]]&lt;=0.2,"High Discount")))</f>
        <v>High Discount</v>
      </c>
      <c r="Q4823" s="9">
        <f>(Table2[Unit_Price]*Table2[Quantity])*(Table2[Discount]/100)</f>
        <v>14423.2</v>
      </c>
      <c r="R4823" s="10">
        <v>57692.800000000003</v>
      </c>
      <c r="S4823" s="10">
        <v>12204.5</v>
      </c>
      <c r="T4823" s="4">
        <f>Table2[Profit]/Table2[Sales]</f>
        <v>0.21154286150091517</v>
      </c>
      <c r="U4823" t="s">
        <v>72</v>
      </c>
    </row>
    <row r="4824" spans="1:21" x14ac:dyDescent="0.35">
      <c r="A4824">
        <v>12181</v>
      </c>
      <c r="B4824" s="1">
        <v>45635</v>
      </c>
      <c r="C4824" s="2">
        <f>YEAR(Table2[Order Date])</f>
        <v>2024</v>
      </c>
      <c r="D4824" s="2" t="str">
        <f>TEXT(Table2[Order Date],"mmm")</f>
        <v>Dec</v>
      </c>
      <c r="E4824" t="s">
        <v>338</v>
      </c>
      <c r="F4824" t="s">
        <v>40</v>
      </c>
      <c r="G4824" t="s">
        <v>110</v>
      </c>
      <c r="H4824" t="str">
        <f>VLOOKUP(Table2[[#This Row],[City]], Table46[], 2, FALSE)</f>
        <v>Gujarat</v>
      </c>
      <c r="I4824" t="s">
        <v>17</v>
      </c>
      <c r="J4824" t="s">
        <v>291</v>
      </c>
      <c r="K4824" t="s">
        <v>4194</v>
      </c>
      <c r="L4824" s="2">
        <v>2</v>
      </c>
      <c r="M4824" s="11">
        <v>71171</v>
      </c>
      <c r="N4824" s="6">
        <v>0</v>
      </c>
      <c r="O4824" s="4">
        <f>Table2[[#This Row],[Discount]]/100</f>
        <v>0</v>
      </c>
      <c r="P4824" s="4" t="str">
        <f>IF(Table2[[#This Row],[Discount%]]=0,"No Discount",
IF(Table2[[#This Row],[Discount%]]&lt;=0.1,"Medium Discount",
IF(Table2[[#This Row],[Discount%]]&lt;=0.2,"High Discount")))</f>
        <v>No Discount</v>
      </c>
      <c r="Q4824" s="9">
        <f>(Table2[Unit_Price]*Table2[Quantity])*(Table2[Discount]/100)</f>
        <v>0</v>
      </c>
      <c r="R4824" s="10">
        <v>142342</v>
      </c>
      <c r="S4824" s="10">
        <v>33033.919999999998</v>
      </c>
      <c r="T4824" s="4">
        <f>Table2[Profit]/Table2[Sales]</f>
        <v>0.23207429992553144</v>
      </c>
      <c r="U4824" t="s">
        <v>83</v>
      </c>
    </row>
    <row r="4825" spans="1:21" x14ac:dyDescent="0.35">
      <c r="A4825">
        <v>12194</v>
      </c>
      <c r="B4825" s="1">
        <v>45228</v>
      </c>
      <c r="C4825" s="2">
        <f>YEAR(Table2[Order Date])</f>
        <v>2023</v>
      </c>
      <c r="D4825" s="2" t="str">
        <f>TEXT(Table2[Order Date],"mmm")</f>
        <v>Oct</v>
      </c>
      <c r="E4825" t="s">
        <v>4217</v>
      </c>
      <c r="F4825" t="s">
        <v>22</v>
      </c>
      <c r="G4825" t="s">
        <v>74</v>
      </c>
      <c r="H4825" t="str">
        <f>VLOOKUP(Table2[[#This Row],[City]], Table46[], 2, FALSE)</f>
        <v>Chandigarh</v>
      </c>
      <c r="I4825" t="s">
        <v>24</v>
      </c>
      <c r="J4825" t="s">
        <v>133</v>
      </c>
      <c r="K4825" t="s">
        <v>3176</v>
      </c>
      <c r="L4825" s="2">
        <v>4</v>
      </c>
      <c r="M4825" s="11">
        <v>13733</v>
      </c>
      <c r="N4825" s="6">
        <v>15</v>
      </c>
      <c r="O4825" s="4">
        <f>Table2[[#This Row],[Discount]]/100</f>
        <v>0.15</v>
      </c>
      <c r="P4825" s="4" t="str">
        <f>IF(Table2[[#This Row],[Discount%]]=0,"No Discount",
IF(Table2[[#This Row],[Discount%]]&lt;=0.1,"Medium Discount",
IF(Table2[[#This Row],[Discount%]]&lt;=0.2,"High Discount")))</f>
        <v>High Discount</v>
      </c>
      <c r="Q4825" s="9">
        <f>(Table2[Unit_Price]*Table2[Quantity])*(Table2[Discount]/100)</f>
        <v>8239.7999999999993</v>
      </c>
      <c r="R4825" s="10">
        <v>46692.2</v>
      </c>
      <c r="S4825" s="10">
        <v>10966.25</v>
      </c>
      <c r="T4825" s="4">
        <f>Table2[Profit]/Table2[Sales]</f>
        <v>0.23486256805205152</v>
      </c>
      <c r="U4825" t="s">
        <v>72</v>
      </c>
    </row>
    <row r="4826" spans="1:21" x14ac:dyDescent="0.35">
      <c r="A4826">
        <v>12199</v>
      </c>
      <c r="B4826" s="1">
        <v>45914</v>
      </c>
      <c r="C4826" s="2">
        <f>YEAR(Table2[Order Date])</f>
        <v>2025</v>
      </c>
      <c r="D4826" s="2" t="str">
        <f>TEXT(Table2[Order Date],"mmm")</f>
        <v>Sep</v>
      </c>
      <c r="E4826" t="s">
        <v>935</v>
      </c>
      <c r="F4826" t="s">
        <v>22</v>
      </c>
      <c r="G4826" t="s">
        <v>167</v>
      </c>
      <c r="H4826" t="str">
        <f>VLOOKUP(Table2[[#This Row],[City]], Table46[], 2, FALSE)</f>
        <v>Punjab</v>
      </c>
      <c r="I4826" t="s">
        <v>86</v>
      </c>
      <c r="J4826" t="s">
        <v>118</v>
      </c>
      <c r="K4826" t="s">
        <v>1618</v>
      </c>
      <c r="L4826" s="2">
        <v>4</v>
      </c>
      <c r="M4826" s="11">
        <v>27529</v>
      </c>
      <c r="N4826" s="6">
        <v>20</v>
      </c>
      <c r="O4826" s="4">
        <f>Table2[[#This Row],[Discount]]/100</f>
        <v>0.2</v>
      </c>
      <c r="P4826" s="4" t="str">
        <f>IF(Table2[[#This Row],[Discount%]]=0,"No Discount",
IF(Table2[[#This Row],[Discount%]]&lt;=0.1,"Medium Discount",
IF(Table2[[#This Row],[Discount%]]&lt;=0.2,"High Discount")))</f>
        <v>High Discount</v>
      </c>
      <c r="Q4826" s="9">
        <f>(Table2[Unit_Price]*Table2[Quantity])*(Table2[Discount]/100)</f>
        <v>22023.200000000001</v>
      </c>
      <c r="R4826" s="10">
        <v>88092.800000000003</v>
      </c>
      <c r="S4826" s="10">
        <v>12881.23</v>
      </c>
      <c r="T4826" s="4">
        <f>Table2[Profit]/Table2[Sales]</f>
        <v>0.14622341439936065</v>
      </c>
      <c r="U4826" t="s">
        <v>72</v>
      </c>
    </row>
    <row r="4827" spans="1:21" x14ac:dyDescent="0.35">
      <c r="A4827">
        <v>12202</v>
      </c>
      <c r="B4827" s="1">
        <v>45770</v>
      </c>
      <c r="C4827" s="2">
        <f>YEAR(Table2[Order Date])</f>
        <v>2025</v>
      </c>
      <c r="D4827" s="2" t="str">
        <f>TEXT(Table2[Order Date],"mmm")</f>
        <v>Apr</v>
      </c>
      <c r="E4827" t="s">
        <v>4228</v>
      </c>
      <c r="F4827" t="s">
        <v>22</v>
      </c>
      <c r="G4827" t="s">
        <v>23</v>
      </c>
      <c r="H4827" t="str">
        <f>VLOOKUP(Table2[[#This Row],[City]], Table46[], 2, FALSE)</f>
        <v>Delhi</v>
      </c>
      <c r="I4827" t="s">
        <v>42</v>
      </c>
      <c r="J4827" t="s">
        <v>79</v>
      </c>
      <c r="K4827" t="s">
        <v>4229</v>
      </c>
      <c r="L4827" s="2">
        <v>4</v>
      </c>
      <c r="M4827" s="11">
        <v>74726</v>
      </c>
      <c r="N4827" s="6">
        <v>15</v>
      </c>
      <c r="O4827" s="4">
        <f>Table2[[#This Row],[Discount]]/100</f>
        <v>0.15</v>
      </c>
      <c r="P4827" s="4" t="str">
        <f>IF(Table2[[#This Row],[Discount%]]=0,"No Discount",
IF(Table2[[#This Row],[Discount%]]&lt;=0.1,"Medium Discount",
IF(Table2[[#This Row],[Discount%]]&lt;=0.2,"High Discount")))</f>
        <v>High Discount</v>
      </c>
      <c r="Q4827" s="9">
        <f>(Table2[Unit_Price]*Table2[Quantity])*(Table2[Discount]/100)</f>
        <v>44835.6</v>
      </c>
      <c r="R4827" s="10">
        <v>254068.4</v>
      </c>
      <c r="S4827" s="10">
        <v>14388.64</v>
      </c>
      <c r="T4827" s="4">
        <f>Table2[Profit]/Table2[Sales]</f>
        <v>5.6632938216637722E-2</v>
      </c>
      <c r="U4827" t="s">
        <v>72</v>
      </c>
    </row>
    <row r="4828" spans="1:21" x14ac:dyDescent="0.35">
      <c r="A4828">
        <v>12237</v>
      </c>
      <c r="B4828" s="1">
        <v>45469</v>
      </c>
      <c r="C4828" s="2">
        <f>YEAR(Table2[Order Date])</f>
        <v>2024</v>
      </c>
      <c r="D4828" s="2" t="str">
        <f>TEXT(Table2[Order Date],"mmm")</f>
        <v>Jun</v>
      </c>
      <c r="E4828" t="s">
        <v>4293</v>
      </c>
      <c r="F4828" t="s">
        <v>15</v>
      </c>
      <c r="G4828" t="s">
        <v>147</v>
      </c>
      <c r="H4828" t="str">
        <f>VLOOKUP(Table2[[#This Row],[City]], Table46[], 2, FALSE)</f>
        <v>Kerala</v>
      </c>
      <c r="I4828" t="s">
        <v>42</v>
      </c>
      <c r="J4828" t="s">
        <v>188</v>
      </c>
      <c r="K4828" t="s">
        <v>4294</v>
      </c>
      <c r="L4828" s="2">
        <v>4</v>
      </c>
      <c r="M4828" s="11">
        <v>11933</v>
      </c>
      <c r="N4828" s="6">
        <v>0</v>
      </c>
      <c r="O4828" s="4">
        <f>Table2[[#This Row],[Discount]]/100</f>
        <v>0</v>
      </c>
      <c r="P4828" s="4" t="str">
        <f>IF(Table2[[#This Row],[Discount%]]=0,"No Discount",
IF(Table2[[#This Row],[Discount%]]&lt;=0.1,"Medium Discount",
IF(Table2[[#This Row],[Discount%]]&lt;=0.2,"High Discount")))</f>
        <v>No Discount</v>
      </c>
      <c r="Q4828" s="9">
        <f>(Table2[Unit_Price]*Table2[Quantity])*(Table2[Discount]/100)</f>
        <v>0</v>
      </c>
      <c r="R4828" s="10">
        <v>47732</v>
      </c>
      <c r="S4828" s="10">
        <v>3951.61</v>
      </c>
      <c r="T4828" s="4">
        <f>Table2[Profit]/Table2[Sales]</f>
        <v>8.2787438196597674E-2</v>
      </c>
      <c r="U4828" t="s">
        <v>33</v>
      </c>
    </row>
    <row r="4829" spans="1:21" x14ac:dyDescent="0.35">
      <c r="A4829">
        <v>12244</v>
      </c>
      <c r="B4829" s="1">
        <v>45210</v>
      </c>
      <c r="C4829" s="2">
        <f>YEAR(Table2[Order Date])</f>
        <v>2023</v>
      </c>
      <c r="D4829" s="2" t="str">
        <f>TEXT(Table2[Order Date],"mmm")</f>
        <v>Oct</v>
      </c>
      <c r="E4829" t="s">
        <v>4102</v>
      </c>
      <c r="F4829" t="s">
        <v>40</v>
      </c>
      <c r="G4829" t="s">
        <v>50</v>
      </c>
      <c r="H4829" t="str">
        <f>VLOOKUP(Table2[[#This Row],[City]], Table46[], 2, FALSE)</f>
        <v>Maharashtra</v>
      </c>
      <c r="I4829" t="s">
        <v>30</v>
      </c>
      <c r="J4829" t="s">
        <v>65</v>
      </c>
      <c r="K4829" t="s">
        <v>1287</v>
      </c>
      <c r="L4829" s="2">
        <v>2</v>
      </c>
      <c r="M4829" s="11">
        <v>47502</v>
      </c>
      <c r="N4829" s="6">
        <v>0</v>
      </c>
      <c r="O4829" s="4">
        <f>Table2[[#This Row],[Discount]]/100</f>
        <v>0</v>
      </c>
      <c r="P4829" s="4" t="str">
        <f>IF(Table2[[#This Row],[Discount%]]=0,"No Discount",
IF(Table2[[#This Row],[Discount%]]&lt;=0.1,"Medium Discount",
IF(Table2[[#This Row],[Discount%]]&lt;=0.2,"High Discount")))</f>
        <v>No Discount</v>
      </c>
      <c r="Q4829" s="9">
        <f>(Table2[Unit_Price]*Table2[Quantity])*(Table2[Discount]/100)</f>
        <v>0</v>
      </c>
      <c r="R4829" s="10">
        <v>95004</v>
      </c>
      <c r="S4829" s="10">
        <v>11676.27</v>
      </c>
      <c r="T4829" s="4">
        <f>Table2[Profit]/Table2[Sales]</f>
        <v>0.1229029304029304</v>
      </c>
      <c r="U4829" t="s">
        <v>33</v>
      </c>
    </row>
    <row r="4830" spans="1:21" x14ac:dyDescent="0.35">
      <c r="A4830">
        <v>12308</v>
      </c>
      <c r="B4830" s="1">
        <v>45716</v>
      </c>
      <c r="C4830" s="2">
        <f>YEAR(Table2[Order Date])</f>
        <v>2025</v>
      </c>
      <c r="D4830" s="2" t="str">
        <f>TEXT(Table2[Order Date],"mmm")</f>
        <v>Feb</v>
      </c>
      <c r="E4830" t="s">
        <v>4414</v>
      </c>
      <c r="F4830" t="s">
        <v>28</v>
      </c>
      <c r="G4830" t="s">
        <v>114</v>
      </c>
      <c r="H4830" t="str">
        <f>VLOOKUP(Table2[[#This Row],[City]], Table46[], 2, FALSE)</f>
        <v>Jharkhand</v>
      </c>
      <c r="I4830" t="s">
        <v>42</v>
      </c>
      <c r="J4830" t="s">
        <v>79</v>
      </c>
      <c r="K4830" t="s">
        <v>4415</v>
      </c>
      <c r="L4830" s="2">
        <v>4</v>
      </c>
      <c r="M4830" s="11">
        <v>21485</v>
      </c>
      <c r="N4830" s="6">
        <v>20</v>
      </c>
      <c r="O4830" s="4">
        <f>Table2[[#This Row],[Discount]]/100</f>
        <v>0.2</v>
      </c>
      <c r="P4830" s="4" t="str">
        <f>IF(Table2[[#This Row],[Discount%]]=0,"No Discount",
IF(Table2[[#This Row],[Discount%]]&lt;=0.1,"Medium Discount",
IF(Table2[[#This Row],[Discount%]]&lt;=0.2,"High Discount")))</f>
        <v>High Discount</v>
      </c>
      <c r="Q4830" s="9">
        <f>(Table2[Unit_Price]*Table2[Quantity])*(Table2[Discount]/100)</f>
        <v>17188</v>
      </c>
      <c r="R4830" s="10">
        <v>68752</v>
      </c>
      <c r="S4830" s="10">
        <v>15181.68</v>
      </c>
      <c r="T4830" s="4">
        <f>Table2[Profit]/Table2[Sales]</f>
        <v>0.22081801256690714</v>
      </c>
      <c r="U4830" t="s">
        <v>72</v>
      </c>
    </row>
    <row r="4831" spans="1:21" x14ac:dyDescent="0.35">
      <c r="A4831">
        <v>12309</v>
      </c>
      <c r="B4831" s="1">
        <v>45767</v>
      </c>
      <c r="C4831" s="2">
        <f>YEAR(Table2[Order Date])</f>
        <v>2025</v>
      </c>
      <c r="D4831" s="2" t="str">
        <f>TEXT(Table2[Order Date],"mmm")</f>
        <v>Apr</v>
      </c>
      <c r="E4831" t="s">
        <v>4416</v>
      </c>
      <c r="F4831" t="s">
        <v>28</v>
      </c>
      <c r="G4831" t="s">
        <v>35</v>
      </c>
      <c r="H4831" t="str">
        <f>VLOOKUP(Table2[[#This Row],[City]], Table46[], 2, FALSE)</f>
        <v>West Bengal</v>
      </c>
      <c r="I4831" t="s">
        <v>24</v>
      </c>
      <c r="J4831" t="s">
        <v>59</v>
      </c>
      <c r="K4831" t="s">
        <v>2935</v>
      </c>
      <c r="L4831" s="2">
        <v>1</v>
      </c>
      <c r="M4831" s="11">
        <v>31443</v>
      </c>
      <c r="N4831" s="6">
        <v>15</v>
      </c>
      <c r="O4831" s="4">
        <f>Table2[[#This Row],[Discount]]/100</f>
        <v>0.15</v>
      </c>
      <c r="P4831" s="4" t="str">
        <f>IF(Table2[[#This Row],[Discount%]]=0,"No Discount",
IF(Table2[[#This Row],[Discount%]]&lt;=0.1,"Medium Discount",
IF(Table2[[#This Row],[Discount%]]&lt;=0.2,"High Discount")))</f>
        <v>High Discount</v>
      </c>
      <c r="Q4831" s="9">
        <f>(Table2[Unit_Price]*Table2[Quantity])*(Table2[Discount]/100)</f>
        <v>4716.45</v>
      </c>
      <c r="R4831" s="10">
        <v>26726.55</v>
      </c>
      <c r="S4831" s="10">
        <v>6441.75</v>
      </c>
      <c r="T4831" s="4">
        <f>Table2[Profit]/Table2[Sales]</f>
        <v>0.24102437463870197</v>
      </c>
      <c r="U4831" t="s">
        <v>38</v>
      </c>
    </row>
    <row r="4832" spans="1:21" x14ac:dyDescent="0.35">
      <c r="A4832">
        <v>12311</v>
      </c>
      <c r="B4832" s="1">
        <v>45475</v>
      </c>
      <c r="C4832" s="2">
        <f>YEAR(Table2[Order Date])</f>
        <v>2024</v>
      </c>
      <c r="D4832" s="2" t="str">
        <f>TEXT(Table2[Order Date],"mmm")</f>
        <v>Jul</v>
      </c>
      <c r="E4832" t="s">
        <v>4419</v>
      </c>
      <c r="F4832" t="s">
        <v>22</v>
      </c>
      <c r="G4832" t="s">
        <v>167</v>
      </c>
      <c r="H4832" t="str">
        <f>VLOOKUP(Table2[[#This Row],[City]], Table46[], 2, FALSE)</f>
        <v>Punjab</v>
      </c>
      <c r="I4832" t="s">
        <v>17</v>
      </c>
      <c r="J4832" t="s">
        <v>18</v>
      </c>
      <c r="K4832" t="s">
        <v>4420</v>
      </c>
      <c r="L4832" s="2">
        <v>1</v>
      </c>
      <c r="M4832" s="11">
        <v>54980</v>
      </c>
      <c r="N4832" s="6">
        <v>15</v>
      </c>
      <c r="O4832" s="4">
        <f>Table2[[#This Row],[Discount]]/100</f>
        <v>0.15</v>
      </c>
      <c r="P4832" s="4" t="str">
        <f>IF(Table2[[#This Row],[Discount%]]=0,"No Discount",
IF(Table2[[#This Row],[Discount%]]&lt;=0.1,"Medium Discount",
IF(Table2[[#This Row],[Discount%]]&lt;=0.2,"High Discount")))</f>
        <v>High Discount</v>
      </c>
      <c r="Q4832" s="9">
        <f>(Table2[Unit_Price]*Table2[Quantity])*(Table2[Discount]/100)</f>
        <v>8247</v>
      </c>
      <c r="R4832" s="10">
        <v>46733</v>
      </c>
      <c r="S4832" s="10">
        <v>3796.47</v>
      </c>
      <c r="T4832" s="4">
        <f>Table2[Profit]/Table2[Sales]</f>
        <v>8.1237455331350433E-2</v>
      </c>
      <c r="U4832" t="s">
        <v>72</v>
      </c>
    </row>
    <row r="4833" spans="1:21" x14ac:dyDescent="0.35">
      <c r="A4833">
        <v>12327</v>
      </c>
      <c r="B4833" s="1">
        <v>45790</v>
      </c>
      <c r="C4833" s="2">
        <f>YEAR(Table2[Order Date])</f>
        <v>2025</v>
      </c>
      <c r="D4833" s="2" t="str">
        <f>TEXT(Table2[Order Date],"mmm")</f>
        <v>May</v>
      </c>
      <c r="E4833" t="s">
        <v>933</v>
      </c>
      <c r="F4833" t="s">
        <v>28</v>
      </c>
      <c r="G4833" t="s">
        <v>29</v>
      </c>
      <c r="H4833" t="str">
        <f>VLOOKUP(Table2[[#This Row],[City]], Table46[], 2, FALSE)</f>
        <v>Bihar</v>
      </c>
      <c r="I4833" t="s">
        <v>69</v>
      </c>
      <c r="J4833" t="s">
        <v>70</v>
      </c>
      <c r="K4833" t="s">
        <v>4446</v>
      </c>
      <c r="L4833" s="2">
        <v>2</v>
      </c>
      <c r="M4833" s="11">
        <v>44993</v>
      </c>
      <c r="N4833" s="6">
        <v>10</v>
      </c>
      <c r="O4833" s="4">
        <f>Table2[[#This Row],[Discount]]/100</f>
        <v>0.1</v>
      </c>
      <c r="P4833" s="4" t="str">
        <f>IF(Table2[[#This Row],[Discount%]]=0,"No Discount",
IF(Table2[[#This Row],[Discount%]]&lt;=0.1,"Medium Discount",
IF(Table2[[#This Row],[Discount%]]&lt;=0.2,"High Discount")))</f>
        <v>Medium Discount</v>
      </c>
      <c r="Q4833" s="9">
        <f>(Table2[Unit_Price]*Table2[Quantity])*(Table2[Discount]/100)</f>
        <v>8998.6</v>
      </c>
      <c r="R4833" s="10">
        <v>80987.399999999994</v>
      </c>
      <c r="S4833" s="10">
        <v>7994.18</v>
      </c>
      <c r="T4833" s="4">
        <f>Table2[Profit]/Table2[Sales]</f>
        <v>9.8708934970131168E-2</v>
      </c>
      <c r="U4833" t="s">
        <v>72</v>
      </c>
    </row>
    <row r="4834" spans="1:21" x14ac:dyDescent="0.35">
      <c r="A4834">
        <v>12337</v>
      </c>
      <c r="B4834" s="1">
        <v>45488</v>
      </c>
      <c r="C4834" s="2">
        <f>YEAR(Table2[Order Date])</f>
        <v>2024</v>
      </c>
      <c r="D4834" s="2" t="str">
        <f>TEXT(Table2[Order Date],"mmm")</f>
        <v>Jul</v>
      </c>
      <c r="E4834" t="s">
        <v>4463</v>
      </c>
      <c r="F4834" t="s">
        <v>15</v>
      </c>
      <c r="G4834" t="s">
        <v>16</v>
      </c>
      <c r="H4834" t="str">
        <f>VLOOKUP(Table2[[#This Row],[City]], Table46[], 2, FALSE)</f>
        <v>Karnataka</v>
      </c>
      <c r="I4834" t="s">
        <v>46</v>
      </c>
      <c r="J4834" t="s">
        <v>201</v>
      </c>
      <c r="K4834" t="s">
        <v>4464</v>
      </c>
      <c r="L4834" s="2">
        <v>4</v>
      </c>
      <c r="M4834" s="11">
        <v>24556</v>
      </c>
      <c r="N4834" s="6">
        <v>0</v>
      </c>
      <c r="O4834" s="4">
        <f>Table2[[#This Row],[Discount]]/100</f>
        <v>0</v>
      </c>
      <c r="P4834" s="4" t="str">
        <f>IF(Table2[[#This Row],[Discount%]]=0,"No Discount",
IF(Table2[[#This Row],[Discount%]]&lt;=0.1,"Medium Discount",
IF(Table2[[#This Row],[Discount%]]&lt;=0.2,"High Discount")))</f>
        <v>No Discount</v>
      </c>
      <c r="Q4834" s="9">
        <f>(Table2[Unit_Price]*Table2[Quantity])*(Table2[Discount]/100)</f>
        <v>0</v>
      </c>
      <c r="R4834" s="10">
        <v>98224</v>
      </c>
      <c r="S4834" s="10">
        <v>17744.22</v>
      </c>
      <c r="T4834" s="4">
        <f>Table2[Profit]/Table2[Sales]</f>
        <v>0.18065055383612968</v>
      </c>
      <c r="U4834" t="s">
        <v>20</v>
      </c>
    </row>
    <row r="4835" spans="1:21" x14ac:dyDescent="0.35">
      <c r="A4835">
        <v>12348</v>
      </c>
      <c r="B4835" s="1">
        <v>45538</v>
      </c>
      <c r="C4835" s="2">
        <f>YEAR(Table2[Order Date])</f>
        <v>2024</v>
      </c>
      <c r="D4835" s="2" t="str">
        <f>TEXT(Table2[Order Date],"mmm")</f>
        <v>Sep</v>
      </c>
      <c r="E4835" t="s">
        <v>3295</v>
      </c>
      <c r="F4835" t="s">
        <v>28</v>
      </c>
      <c r="G4835" t="s">
        <v>85</v>
      </c>
      <c r="H4835" t="str">
        <f>VLOOKUP(Table2[[#This Row],[City]], Table46[], 2, FALSE)</f>
        <v>Odisha</v>
      </c>
      <c r="I4835" t="s">
        <v>129</v>
      </c>
      <c r="J4835" t="s">
        <v>164</v>
      </c>
      <c r="K4835" t="s">
        <v>666</v>
      </c>
      <c r="L4835" s="2">
        <v>1</v>
      </c>
      <c r="M4835" s="11">
        <v>635</v>
      </c>
      <c r="N4835" s="6">
        <v>15</v>
      </c>
      <c r="O4835" s="4">
        <f>Table2[[#This Row],[Discount]]/100</f>
        <v>0.15</v>
      </c>
      <c r="P4835" s="4" t="str">
        <f>IF(Table2[[#This Row],[Discount%]]=0,"No Discount",
IF(Table2[[#This Row],[Discount%]]&lt;=0.1,"Medium Discount",
IF(Table2[[#This Row],[Discount%]]&lt;=0.2,"High Discount")))</f>
        <v>High Discount</v>
      </c>
      <c r="Q4835" s="9">
        <f>(Table2[Unit_Price]*Table2[Quantity])*(Table2[Discount]/100)</f>
        <v>95.25</v>
      </c>
      <c r="R4835" s="10">
        <v>539.75</v>
      </c>
      <c r="S4835" s="10">
        <v>69.23</v>
      </c>
      <c r="T4835" s="4">
        <f>Table2[Profit]/Table2[Sales]</f>
        <v>0.12826308476146364</v>
      </c>
      <c r="U4835" t="s">
        <v>20</v>
      </c>
    </row>
    <row r="4836" spans="1:21" x14ac:dyDescent="0.35">
      <c r="A4836">
        <v>12368</v>
      </c>
      <c r="B4836" s="1">
        <v>45592</v>
      </c>
      <c r="C4836" s="2">
        <f>YEAR(Table2[Order Date])</f>
        <v>2024</v>
      </c>
      <c r="D4836" s="2" t="str">
        <f>TEXT(Table2[Order Date],"mmm")</f>
        <v>Oct</v>
      </c>
      <c r="E4836" t="s">
        <v>617</v>
      </c>
      <c r="F4836" t="s">
        <v>15</v>
      </c>
      <c r="G4836" t="s">
        <v>174</v>
      </c>
      <c r="H4836" t="str">
        <f>VLOOKUP(Table2[[#This Row],[City]], Table46[], 2, FALSE)</f>
        <v>Tamil Nadu</v>
      </c>
      <c r="I4836" t="s">
        <v>30</v>
      </c>
      <c r="J4836" t="s">
        <v>227</v>
      </c>
      <c r="K4836" t="s">
        <v>4517</v>
      </c>
      <c r="L4836" s="2">
        <v>3</v>
      </c>
      <c r="M4836" s="11">
        <v>46658</v>
      </c>
      <c r="N4836" s="6">
        <v>20</v>
      </c>
      <c r="O4836" s="4">
        <f>Table2[[#This Row],[Discount]]/100</f>
        <v>0.2</v>
      </c>
      <c r="P4836" s="4" t="str">
        <f>IF(Table2[[#This Row],[Discount%]]=0,"No Discount",
IF(Table2[[#This Row],[Discount%]]&lt;=0.1,"Medium Discount",
IF(Table2[[#This Row],[Discount%]]&lt;=0.2,"High Discount")))</f>
        <v>High Discount</v>
      </c>
      <c r="Q4836" s="9">
        <f>(Table2[Unit_Price]*Table2[Quantity])*(Table2[Discount]/100)</f>
        <v>27994.800000000003</v>
      </c>
      <c r="R4836" s="10">
        <v>111979.2</v>
      </c>
      <c r="S4836" s="10">
        <v>22883.07</v>
      </c>
      <c r="T4836" s="4">
        <f>Table2[Profit]/Table2[Sales]</f>
        <v>0.20435107591409835</v>
      </c>
      <c r="U4836" t="s">
        <v>33</v>
      </c>
    </row>
    <row r="4837" spans="1:21" x14ac:dyDescent="0.35">
      <c r="A4837">
        <v>12374</v>
      </c>
      <c r="B4837" s="1">
        <v>45364</v>
      </c>
      <c r="C4837" s="2">
        <f>YEAR(Table2[Order Date])</f>
        <v>2024</v>
      </c>
      <c r="D4837" s="2" t="str">
        <f>TEXT(Table2[Order Date],"mmm")</f>
        <v>Mar</v>
      </c>
      <c r="E4837" t="s">
        <v>3177</v>
      </c>
      <c r="F4837" t="s">
        <v>28</v>
      </c>
      <c r="G4837" t="s">
        <v>144</v>
      </c>
      <c r="H4837" t="str">
        <f>VLOOKUP(Table2[[#This Row],[City]], Table46[], 2, FALSE)</f>
        <v>Assam</v>
      </c>
      <c r="I4837" t="s">
        <v>17</v>
      </c>
      <c r="J4837" t="s">
        <v>18</v>
      </c>
      <c r="K4837" t="s">
        <v>4527</v>
      </c>
      <c r="L4837" s="2">
        <v>1</v>
      </c>
      <c r="M4837" s="11">
        <v>56897</v>
      </c>
      <c r="N4837" s="6">
        <v>0</v>
      </c>
      <c r="O4837" s="4">
        <f>Table2[[#This Row],[Discount]]/100</f>
        <v>0</v>
      </c>
      <c r="P4837" s="4" t="str">
        <f>IF(Table2[[#This Row],[Discount%]]=0,"No Discount",
IF(Table2[[#This Row],[Discount%]]&lt;=0.1,"Medium Discount",
IF(Table2[[#This Row],[Discount%]]&lt;=0.2,"High Discount")))</f>
        <v>No Discount</v>
      </c>
      <c r="Q4837" s="9">
        <f>(Table2[Unit_Price]*Table2[Quantity])*(Table2[Discount]/100)</f>
        <v>0</v>
      </c>
      <c r="R4837" s="10">
        <v>56897</v>
      </c>
      <c r="S4837" s="10">
        <v>4720.95</v>
      </c>
      <c r="T4837" s="4">
        <f>Table2[Profit]/Table2[Sales]</f>
        <v>8.2973618995729123E-2</v>
      </c>
      <c r="U4837" t="s">
        <v>72</v>
      </c>
    </row>
    <row r="4838" spans="1:21" x14ac:dyDescent="0.35">
      <c r="A4838">
        <v>12394</v>
      </c>
      <c r="B4838" s="1">
        <v>45443</v>
      </c>
      <c r="C4838" s="2">
        <f>YEAR(Table2[Order Date])</f>
        <v>2024</v>
      </c>
      <c r="D4838" s="2" t="str">
        <f>TEXT(Table2[Order Date],"mmm")</f>
        <v>May</v>
      </c>
      <c r="E4838" t="s">
        <v>4563</v>
      </c>
      <c r="F4838" t="s">
        <v>22</v>
      </c>
      <c r="G4838" t="s">
        <v>167</v>
      </c>
      <c r="H4838" t="str">
        <f>VLOOKUP(Table2[[#This Row],[City]], Table46[], 2, FALSE)</f>
        <v>Punjab</v>
      </c>
      <c r="I4838" t="s">
        <v>30</v>
      </c>
      <c r="J4838" t="s">
        <v>104</v>
      </c>
      <c r="K4838" t="s">
        <v>4564</v>
      </c>
      <c r="L4838" s="2">
        <v>5</v>
      </c>
      <c r="M4838" s="11">
        <v>866</v>
      </c>
      <c r="N4838" s="6">
        <v>10</v>
      </c>
      <c r="O4838" s="4">
        <f>Table2[[#This Row],[Discount]]/100</f>
        <v>0.1</v>
      </c>
      <c r="P4838" s="4" t="str">
        <f>IF(Table2[[#This Row],[Discount%]]=0,"No Discount",
IF(Table2[[#This Row],[Discount%]]&lt;=0.1,"Medium Discount",
IF(Table2[[#This Row],[Discount%]]&lt;=0.2,"High Discount")))</f>
        <v>Medium Discount</v>
      </c>
      <c r="Q4838" s="9">
        <f>(Table2[Unit_Price]*Table2[Quantity])*(Table2[Discount]/100)</f>
        <v>433</v>
      </c>
      <c r="R4838" s="10">
        <v>3897</v>
      </c>
      <c r="S4838" s="10">
        <v>316.04000000000002</v>
      </c>
      <c r="T4838" s="4">
        <f>Table2[Profit]/Table2[Sales]</f>
        <v>8.1098280728765723E-2</v>
      </c>
      <c r="U4838" t="s">
        <v>33</v>
      </c>
    </row>
    <row r="4839" spans="1:21" x14ac:dyDescent="0.35">
      <c r="A4839">
        <v>12454</v>
      </c>
      <c r="B4839" s="1">
        <v>45875</v>
      </c>
      <c r="C4839" s="2">
        <f>YEAR(Table2[Order Date])</f>
        <v>2025</v>
      </c>
      <c r="D4839" s="2" t="str">
        <f>TEXT(Table2[Order Date],"mmm")</f>
        <v>Aug</v>
      </c>
      <c r="E4839" t="s">
        <v>4673</v>
      </c>
      <c r="F4839" t="s">
        <v>40</v>
      </c>
      <c r="G4839" t="s">
        <v>41</v>
      </c>
      <c r="H4839" t="str">
        <f>VLOOKUP(Table2[[#This Row],[City]], Table46[], 2, FALSE)</f>
        <v>Maharashtra</v>
      </c>
      <c r="I4839" t="s">
        <v>86</v>
      </c>
      <c r="J4839" t="s">
        <v>296</v>
      </c>
      <c r="K4839" t="s">
        <v>4674</v>
      </c>
      <c r="L4839" s="2">
        <v>2</v>
      </c>
      <c r="M4839" s="11">
        <v>52860</v>
      </c>
      <c r="N4839" s="6">
        <v>20</v>
      </c>
      <c r="O4839" s="4">
        <f>Table2[[#This Row],[Discount]]/100</f>
        <v>0.2</v>
      </c>
      <c r="P4839" s="4" t="str">
        <f>IF(Table2[[#This Row],[Discount%]]=0,"No Discount",
IF(Table2[[#This Row],[Discount%]]&lt;=0.1,"Medium Discount",
IF(Table2[[#This Row],[Discount%]]&lt;=0.2,"High Discount")))</f>
        <v>High Discount</v>
      </c>
      <c r="Q4839" s="9">
        <f>(Table2[Unit_Price]*Table2[Quantity])*(Table2[Discount]/100)</f>
        <v>21144</v>
      </c>
      <c r="R4839" s="10">
        <v>84576</v>
      </c>
      <c r="S4839" s="10">
        <v>10974.54</v>
      </c>
      <c r="T4839" s="4">
        <f>Table2[Profit]/Table2[Sales]</f>
        <v>0.1297595062429058</v>
      </c>
      <c r="U4839" t="s">
        <v>38</v>
      </c>
    </row>
    <row r="4840" spans="1:21" x14ac:dyDescent="0.35">
      <c r="A4840">
        <v>12467</v>
      </c>
      <c r="B4840" s="1">
        <v>45810</v>
      </c>
      <c r="C4840" s="2">
        <f>YEAR(Table2[Order Date])</f>
        <v>2025</v>
      </c>
      <c r="D4840" s="2" t="str">
        <f>TEXT(Table2[Order Date],"mmm")</f>
        <v>Jun</v>
      </c>
      <c r="E4840" t="s">
        <v>4696</v>
      </c>
      <c r="F4840" t="s">
        <v>28</v>
      </c>
      <c r="G4840" t="s">
        <v>35</v>
      </c>
      <c r="H4840" t="str">
        <f>VLOOKUP(Table2[[#This Row],[City]], Table46[], 2, FALSE)</f>
        <v>West Bengal</v>
      </c>
      <c r="I4840" t="s">
        <v>129</v>
      </c>
      <c r="J4840" t="s">
        <v>164</v>
      </c>
      <c r="K4840" t="s">
        <v>4697</v>
      </c>
      <c r="L4840" s="2">
        <v>1</v>
      </c>
      <c r="M4840" s="11">
        <v>26129</v>
      </c>
      <c r="N4840" s="6">
        <v>5</v>
      </c>
      <c r="O4840" s="4">
        <f>Table2[[#This Row],[Discount]]/100</f>
        <v>0.05</v>
      </c>
      <c r="P4840" s="4" t="str">
        <f>IF(Table2[[#This Row],[Discount%]]=0,"No Discount",
IF(Table2[[#This Row],[Discount%]]&lt;=0.1,"Medium Discount",
IF(Table2[[#This Row],[Discount%]]&lt;=0.2,"High Discount")))</f>
        <v>Medium Discount</v>
      </c>
      <c r="Q4840" s="9">
        <f>(Table2[Unit_Price]*Table2[Quantity])*(Table2[Discount]/100)</f>
        <v>1306.45</v>
      </c>
      <c r="R4840" s="10">
        <v>24822.55</v>
      </c>
      <c r="S4840" s="10">
        <v>3656.32</v>
      </c>
      <c r="T4840" s="4">
        <f>Table2[Profit]/Table2[Sales]</f>
        <v>0.14729832350020447</v>
      </c>
      <c r="U4840" t="s">
        <v>38</v>
      </c>
    </row>
    <row r="4841" spans="1:21" x14ac:dyDescent="0.35">
      <c r="A4841">
        <v>12474</v>
      </c>
      <c r="B4841" s="1">
        <v>45353</v>
      </c>
      <c r="C4841" s="2">
        <f>YEAR(Table2[Order Date])</f>
        <v>2024</v>
      </c>
      <c r="D4841" s="2" t="str">
        <f>TEXT(Table2[Order Date],"mmm")</f>
        <v>Mar</v>
      </c>
      <c r="E4841" t="s">
        <v>3333</v>
      </c>
      <c r="F4841" t="s">
        <v>15</v>
      </c>
      <c r="G4841" t="s">
        <v>147</v>
      </c>
      <c r="H4841" t="str">
        <f>VLOOKUP(Table2[[#This Row],[City]], Table46[], 2, FALSE)</f>
        <v>Kerala</v>
      </c>
      <c r="I4841" t="s">
        <v>30</v>
      </c>
      <c r="J4841" t="s">
        <v>104</v>
      </c>
      <c r="K4841" t="s">
        <v>4710</v>
      </c>
      <c r="L4841" s="2">
        <v>1</v>
      </c>
      <c r="M4841" s="11">
        <v>51786</v>
      </c>
      <c r="N4841" s="6">
        <v>10</v>
      </c>
      <c r="O4841" s="4">
        <f>Table2[[#This Row],[Discount]]/100</f>
        <v>0.1</v>
      </c>
      <c r="P4841" s="4" t="str">
        <f>IF(Table2[[#This Row],[Discount%]]=0,"No Discount",
IF(Table2[[#This Row],[Discount%]]&lt;=0.1,"Medium Discount",
IF(Table2[[#This Row],[Discount%]]&lt;=0.2,"High Discount")))</f>
        <v>Medium Discount</v>
      </c>
      <c r="Q4841" s="9">
        <f>(Table2[Unit_Price]*Table2[Quantity])*(Table2[Discount]/100)</f>
        <v>5178.6000000000004</v>
      </c>
      <c r="R4841" s="10">
        <v>46607.4</v>
      </c>
      <c r="S4841" s="10">
        <v>3538.39</v>
      </c>
      <c r="T4841" s="4">
        <f>Table2[Profit]/Table2[Sales]</f>
        <v>7.5919060063423402E-2</v>
      </c>
      <c r="U4841" t="s">
        <v>20</v>
      </c>
    </row>
    <row r="4842" spans="1:21" x14ac:dyDescent="0.35">
      <c r="A4842">
        <v>12478</v>
      </c>
      <c r="B4842" s="1">
        <v>45614</v>
      </c>
      <c r="C4842" s="2">
        <f>YEAR(Table2[Order Date])</f>
        <v>2024</v>
      </c>
      <c r="D4842" s="2" t="str">
        <f>TEXT(Table2[Order Date],"mmm")</f>
        <v>Nov</v>
      </c>
      <c r="E4842" t="s">
        <v>1866</v>
      </c>
      <c r="F4842" t="s">
        <v>22</v>
      </c>
      <c r="G4842" t="s">
        <v>58</v>
      </c>
      <c r="H4842" t="str">
        <f>VLOOKUP(Table2[[#This Row],[City]], Table46[], 2, FALSE)</f>
        <v>Rajashtan</v>
      </c>
      <c r="I4842" t="s">
        <v>42</v>
      </c>
      <c r="J4842" t="s">
        <v>446</v>
      </c>
      <c r="K4842" t="s">
        <v>4717</v>
      </c>
      <c r="L4842" s="2">
        <v>3</v>
      </c>
      <c r="M4842" s="11">
        <v>7846</v>
      </c>
      <c r="N4842" s="6">
        <v>10</v>
      </c>
      <c r="O4842" s="4">
        <f>Table2[[#This Row],[Discount]]/100</f>
        <v>0.1</v>
      </c>
      <c r="P4842" s="4" t="str">
        <f>IF(Table2[[#This Row],[Discount%]]=0,"No Discount",
IF(Table2[[#This Row],[Discount%]]&lt;=0.1,"Medium Discount",
IF(Table2[[#This Row],[Discount%]]&lt;=0.2,"High Discount")))</f>
        <v>Medium Discount</v>
      </c>
      <c r="Q4842" s="9">
        <f>(Table2[Unit_Price]*Table2[Quantity])*(Table2[Discount]/100)</f>
        <v>2353.8000000000002</v>
      </c>
      <c r="R4842" s="10">
        <v>21184.2</v>
      </c>
      <c r="S4842" s="10">
        <v>3520.75</v>
      </c>
      <c r="T4842" s="4">
        <f>Table2[Profit]/Table2[Sales]</f>
        <v>0.16619697699228669</v>
      </c>
      <c r="U4842" t="s">
        <v>72</v>
      </c>
    </row>
    <row r="4843" spans="1:21" x14ac:dyDescent="0.35">
      <c r="A4843">
        <v>12487</v>
      </c>
      <c r="B4843" s="1">
        <v>45701</v>
      </c>
      <c r="C4843" s="2">
        <f>YEAR(Table2[Order Date])</f>
        <v>2025</v>
      </c>
      <c r="D4843" s="2" t="str">
        <f>TEXT(Table2[Order Date],"mmm")</f>
        <v>Feb</v>
      </c>
      <c r="E4843" t="s">
        <v>4733</v>
      </c>
      <c r="F4843" t="s">
        <v>40</v>
      </c>
      <c r="G4843" t="s">
        <v>41</v>
      </c>
      <c r="H4843" t="str">
        <f>VLOOKUP(Table2[[#This Row],[City]], Table46[], 2, FALSE)</f>
        <v>Maharashtra</v>
      </c>
      <c r="I4843" t="s">
        <v>42</v>
      </c>
      <c r="J4843" t="s">
        <v>79</v>
      </c>
      <c r="K4843" t="s">
        <v>4734</v>
      </c>
      <c r="L4843" s="2">
        <v>4</v>
      </c>
      <c r="M4843" s="11">
        <v>44623</v>
      </c>
      <c r="N4843" s="6">
        <v>0</v>
      </c>
      <c r="O4843" s="4">
        <f>Table2[[#This Row],[Discount]]/100</f>
        <v>0</v>
      </c>
      <c r="P4843" s="4" t="str">
        <f>IF(Table2[[#This Row],[Discount%]]=0,"No Discount",
IF(Table2[[#This Row],[Discount%]]&lt;=0.1,"Medium Discount",
IF(Table2[[#This Row],[Discount%]]&lt;=0.2,"High Discount")))</f>
        <v>No Discount</v>
      </c>
      <c r="Q4843" s="9">
        <f>(Table2[Unit_Price]*Table2[Quantity])*(Table2[Discount]/100)</f>
        <v>0</v>
      </c>
      <c r="R4843" s="10">
        <v>178492</v>
      </c>
      <c r="S4843" s="10">
        <v>31486.04</v>
      </c>
      <c r="T4843" s="4">
        <f>Table2[Profit]/Table2[Sales]</f>
        <v>0.17640028684758982</v>
      </c>
      <c r="U4843" t="s">
        <v>20</v>
      </c>
    </row>
    <row r="4844" spans="1:21" x14ac:dyDescent="0.35">
      <c r="A4844">
        <v>12496</v>
      </c>
      <c r="B4844" s="1">
        <v>45516</v>
      </c>
      <c r="C4844" s="2">
        <f>YEAR(Table2[Order Date])</f>
        <v>2024</v>
      </c>
      <c r="D4844" s="2" t="str">
        <f>TEXT(Table2[Order Date],"mmm")</f>
        <v>Aug</v>
      </c>
      <c r="E4844" t="s">
        <v>4750</v>
      </c>
      <c r="F4844" t="s">
        <v>15</v>
      </c>
      <c r="G4844" t="s">
        <v>16</v>
      </c>
      <c r="H4844" t="str">
        <f>VLOOKUP(Table2[[#This Row],[City]], Table46[], 2, FALSE)</f>
        <v>Karnataka</v>
      </c>
      <c r="I4844" t="s">
        <v>75</v>
      </c>
      <c r="J4844" t="s">
        <v>240</v>
      </c>
      <c r="K4844" t="s">
        <v>4751</v>
      </c>
      <c r="L4844" s="2">
        <v>4</v>
      </c>
      <c r="M4844" s="11">
        <v>7979</v>
      </c>
      <c r="N4844" s="6">
        <v>0</v>
      </c>
      <c r="O4844" s="4">
        <f>Table2[[#This Row],[Discount]]/100</f>
        <v>0</v>
      </c>
      <c r="P4844" s="4" t="str">
        <f>IF(Table2[[#This Row],[Discount%]]=0,"No Discount",
IF(Table2[[#This Row],[Discount%]]&lt;=0.1,"Medium Discount",
IF(Table2[[#This Row],[Discount%]]&lt;=0.2,"High Discount")))</f>
        <v>No Discount</v>
      </c>
      <c r="Q4844" s="9">
        <f>(Table2[Unit_Price]*Table2[Quantity])*(Table2[Discount]/100)</f>
        <v>0</v>
      </c>
      <c r="R4844" s="10">
        <v>31916</v>
      </c>
      <c r="S4844" s="10">
        <v>4814.4799999999996</v>
      </c>
      <c r="T4844" s="4">
        <f>Table2[Profit]/Table2[Sales]</f>
        <v>0.15084847725278855</v>
      </c>
      <c r="U4844" t="s">
        <v>38</v>
      </c>
    </row>
    <row r="4845" spans="1:21" x14ac:dyDescent="0.35">
      <c r="A4845">
        <v>12513</v>
      </c>
      <c r="B4845" s="1">
        <v>45351</v>
      </c>
      <c r="C4845" s="2">
        <f>YEAR(Table2[Order Date])</f>
        <v>2024</v>
      </c>
      <c r="D4845" s="2" t="str">
        <f>TEXT(Table2[Order Date],"mmm")</f>
        <v>Feb</v>
      </c>
      <c r="E4845" t="s">
        <v>4780</v>
      </c>
      <c r="F4845" t="s">
        <v>28</v>
      </c>
      <c r="G4845" t="s">
        <v>29</v>
      </c>
      <c r="H4845" t="str">
        <f>VLOOKUP(Table2[[#This Row],[City]], Table46[], 2, FALSE)</f>
        <v>Bihar</v>
      </c>
      <c r="I4845" t="s">
        <v>24</v>
      </c>
      <c r="J4845" t="s">
        <v>36</v>
      </c>
      <c r="K4845" t="s">
        <v>4781</v>
      </c>
      <c r="L4845" s="2">
        <v>5</v>
      </c>
      <c r="M4845" s="11">
        <v>5874</v>
      </c>
      <c r="N4845" s="6">
        <v>20</v>
      </c>
      <c r="O4845" s="4">
        <f>Table2[[#This Row],[Discount]]/100</f>
        <v>0.2</v>
      </c>
      <c r="P4845" s="4" t="str">
        <f>IF(Table2[[#This Row],[Discount%]]=0,"No Discount",
IF(Table2[[#This Row],[Discount%]]&lt;=0.1,"Medium Discount",
IF(Table2[[#This Row],[Discount%]]&lt;=0.2,"High Discount")))</f>
        <v>High Discount</v>
      </c>
      <c r="Q4845" s="9">
        <f>(Table2[Unit_Price]*Table2[Quantity])*(Table2[Discount]/100)</f>
        <v>5874</v>
      </c>
      <c r="R4845" s="10">
        <v>23496</v>
      </c>
      <c r="S4845" s="10">
        <v>1329.73</v>
      </c>
      <c r="T4845" s="4">
        <f>Table2[Profit]/Table2[Sales]</f>
        <v>5.6593888321416409E-2</v>
      </c>
      <c r="U4845" t="s">
        <v>20</v>
      </c>
    </row>
    <row r="4846" spans="1:21" x14ac:dyDescent="0.35">
      <c r="A4846">
        <v>12516</v>
      </c>
      <c r="B4846" s="1">
        <v>45274</v>
      </c>
      <c r="C4846" s="2">
        <f>YEAR(Table2[Order Date])</f>
        <v>2023</v>
      </c>
      <c r="D4846" s="2" t="str">
        <f>TEXT(Table2[Order Date],"mmm")</f>
        <v>Dec</v>
      </c>
      <c r="E4846" t="s">
        <v>4786</v>
      </c>
      <c r="F4846" t="s">
        <v>28</v>
      </c>
      <c r="G4846" t="s">
        <v>144</v>
      </c>
      <c r="H4846" t="str">
        <f>VLOOKUP(Table2[[#This Row],[City]], Table46[], 2, FALSE)</f>
        <v>Assam</v>
      </c>
      <c r="I4846" t="s">
        <v>30</v>
      </c>
      <c r="J4846" t="s">
        <v>65</v>
      </c>
      <c r="K4846" t="s">
        <v>2469</v>
      </c>
      <c r="L4846" s="2">
        <v>2</v>
      </c>
      <c r="M4846" s="11">
        <v>6871</v>
      </c>
      <c r="N4846" s="6">
        <v>10</v>
      </c>
      <c r="O4846" s="4">
        <f>Table2[[#This Row],[Discount]]/100</f>
        <v>0.1</v>
      </c>
      <c r="P4846" s="4" t="str">
        <f>IF(Table2[[#This Row],[Discount%]]=0,"No Discount",
IF(Table2[[#This Row],[Discount%]]&lt;=0.1,"Medium Discount",
IF(Table2[[#This Row],[Discount%]]&lt;=0.2,"High Discount")))</f>
        <v>Medium Discount</v>
      </c>
      <c r="Q4846" s="9">
        <f>(Table2[Unit_Price]*Table2[Quantity])*(Table2[Discount]/100)</f>
        <v>1374.2</v>
      </c>
      <c r="R4846" s="10">
        <v>12367.8</v>
      </c>
      <c r="S4846" s="10">
        <v>2120.75</v>
      </c>
      <c r="T4846" s="4">
        <f>Table2[Profit]/Table2[Sales]</f>
        <v>0.17147350377593429</v>
      </c>
      <c r="U4846" t="s">
        <v>83</v>
      </c>
    </row>
    <row r="4847" spans="1:21" x14ac:dyDescent="0.35">
      <c r="A4847">
        <v>12530</v>
      </c>
      <c r="B4847" s="1">
        <v>45735</v>
      </c>
      <c r="C4847" s="2">
        <f>YEAR(Table2[Order Date])</f>
        <v>2025</v>
      </c>
      <c r="D4847" s="2" t="str">
        <f>TEXT(Table2[Order Date],"mmm")</f>
        <v>Mar</v>
      </c>
      <c r="E4847" t="s">
        <v>1855</v>
      </c>
      <c r="F4847" t="s">
        <v>22</v>
      </c>
      <c r="G4847" t="s">
        <v>58</v>
      </c>
      <c r="H4847" t="str">
        <f>VLOOKUP(Table2[[#This Row],[City]], Table46[], 2, FALSE)</f>
        <v>Rajashtan</v>
      </c>
      <c r="I4847" t="s">
        <v>24</v>
      </c>
      <c r="J4847" t="s">
        <v>36</v>
      </c>
      <c r="K4847" t="s">
        <v>4810</v>
      </c>
      <c r="L4847" s="2">
        <v>4</v>
      </c>
      <c r="M4847" s="11">
        <v>37889</v>
      </c>
      <c r="N4847" s="6">
        <v>10</v>
      </c>
      <c r="O4847" s="4">
        <f>Table2[[#This Row],[Discount]]/100</f>
        <v>0.1</v>
      </c>
      <c r="P4847" s="4" t="str">
        <f>IF(Table2[[#This Row],[Discount%]]=0,"No Discount",
IF(Table2[[#This Row],[Discount%]]&lt;=0.1,"Medium Discount",
IF(Table2[[#This Row],[Discount%]]&lt;=0.2,"High Discount")))</f>
        <v>Medium Discount</v>
      </c>
      <c r="Q4847" s="9">
        <f>(Table2[Unit_Price]*Table2[Quantity])*(Table2[Discount]/100)</f>
        <v>15155.6</v>
      </c>
      <c r="R4847" s="10">
        <v>136400.4</v>
      </c>
      <c r="S4847" s="10">
        <v>17050.919999999998</v>
      </c>
      <c r="T4847" s="4">
        <f>Table2[Profit]/Table2[Sales]</f>
        <v>0.12500637828041558</v>
      </c>
      <c r="U4847" t="s">
        <v>38</v>
      </c>
    </row>
    <row r="4848" spans="1:21" x14ac:dyDescent="0.35">
      <c r="A4848">
        <v>12547</v>
      </c>
      <c r="B4848" s="1">
        <v>45689</v>
      </c>
      <c r="C4848" s="2">
        <f>YEAR(Table2[Order Date])</f>
        <v>2025</v>
      </c>
      <c r="D4848" s="2" t="str">
        <f>TEXT(Table2[Order Date],"mmm")</f>
        <v>Feb</v>
      </c>
      <c r="E4848" t="s">
        <v>4839</v>
      </c>
      <c r="F4848" t="s">
        <v>15</v>
      </c>
      <c r="G4848" t="s">
        <v>68</v>
      </c>
      <c r="H4848" t="str">
        <f>VLOOKUP(Table2[[#This Row],[City]], Table46[], 2, FALSE)</f>
        <v>Telangana</v>
      </c>
      <c r="I4848" t="s">
        <v>46</v>
      </c>
      <c r="J4848" t="s">
        <v>47</v>
      </c>
      <c r="K4848" t="s">
        <v>4840</v>
      </c>
      <c r="L4848" s="2">
        <v>3</v>
      </c>
      <c r="M4848" s="11">
        <v>20538</v>
      </c>
      <c r="N4848" s="6">
        <v>10</v>
      </c>
      <c r="O4848" s="4">
        <f>Table2[[#This Row],[Discount]]/100</f>
        <v>0.1</v>
      </c>
      <c r="P4848" s="4" t="str">
        <f>IF(Table2[[#This Row],[Discount%]]=0,"No Discount",
IF(Table2[[#This Row],[Discount%]]&lt;=0.1,"Medium Discount",
IF(Table2[[#This Row],[Discount%]]&lt;=0.2,"High Discount")))</f>
        <v>Medium Discount</v>
      </c>
      <c r="Q4848" s="9">
        <f>(Table2[Unit_Price]*Table2[Quantity])*(Table2[Discount]/100)</f>
        <v>6161.4000000000005</v>
      </c>
      <c r="R4848" s="10">
        <v>55452.6</v>
      </c>
      <c r="S4848" s="10">
        <v>5846.19</v>
      </c>
      <c r="T4848" s="4">
        <f>Table2[Profit]/Table2[Sales]</f>
        <v>0.10542679694008937</v>
      </c>
      <c r="U4848" t="s">
        <v>33</v>
      </c>
    </row>
    <row r="4849" spans="1:21" x14ac:dyDescent="0.35">
      <c r="A4849">
        <v>12549</v>
      </c>
      <c r="B4849" s="1">
        <v>45765</v>
      </c>
      <c r="C4849" s="2">
        <f>YEAR(Table2[Order Date])</f>
        <v>2025</v>
      </c>
      <c r="D4849" s="2" t="str">
        <f>TEXT(Table2[Order Date],"mmm")</f>
        <v>Apr</v>
      </c>
      <c r="E4849" t="s">
        <v>4843</v>
      </c>
      <c r="F4849" t="s">
        <v>22</v>
      </c>
      <c r="G4849" t="s">
        <v>74</v>
      </c>
      <c r="H4849" t="str">
        <f>VLOOKUP(Table2[[#This Row],[City]], Table46[], 2, FALSE)</f>
        <v>Chandigarh</v>
      </c>
      <c r="I4849" t="s">
        <v>17</v>
      </c>
      <c r="J4849" t="s">
        <v>291</v>
      </c>
      <c r="K4849" t="s">
        <v>4844</v>
      </c>
      <c r="L4849" s="2">
        <v>5</v>
      </c>
      <c r="M4849" s="11">
        <v>24126</v>
      </c>
      <c r="N4849" s="6">
        <v>0</v>
      </c>
      <c r="O4849" s="4">
        <f>Table2[[#This Row],[Discount]]/100</f>
        <v>0</v>
      </c>
      <c r="P4849" s="4" t="str">
        <f>IF(Table2[[#This Row],[Discount%]]=0,"No Discount",
IF(Table2[[#This Row],[Discount%]]&lt;=0.1,"Medium Discount",
IF(Table2[[#This Row],[Discount%]]&lt;=0.2,"High Discount")))</f>
        <v>No Discount</v>
      </c>
      <c r="Q4849" s="9">
        <f>(Table2[Unit_Price]*Table2[Quantity])*(Table2[Discount]/100)</f>
        <v>0</v>
      </c>
      <c r="R4849" s="10">
        <v>120630</v>
      </c>
      <c r="S4849" s="10">
        <v>11786.01</v>
      </c>
      <c r="T4849" s="4">
        <f>Table2[Profit]/Table2[Sales]</f>
        <v>9.7703805023625967E-2</v>
      </c>
      <c r="U4849" t="s">
        <v>38</v>
      </c>
    </row>
    <row r="4850" spans="1:21" x14ac:dyDescent="0.35">
      <c r="A4850">
        <v>12553</v>
      </c>
      <c r="B4850" s="1">
        <v>45314</v>
      </c>
      <c r="C4850" s="2">
        <f>YEAR(Table2[Order Date])</f>
        <v>2024</v>
      </c>
      <c r="D4850" s="2" t="str">
        <f>TEXT(Table2[Order Date],"mmm")</f>
        <v>Jan</v>
      </c>
      <c r="E4850" t="s">
        <v>2524</v>
      </c>
      <c r="F4850" t="s">
        <v>40</v>
      </c>
      <c r="G4850" t="s">
        <v>50</v>
      </c>
      <c r="H4850" t="str">
        <f>VLOOKUP(Table2[[#This Row],[City]], Table46[], 2, FALSE)</f>
        <v>Maharashtra</v>
      </c>
      <c r="I4850" t="s">
        <v>86</v>
      </c>
      <c r="J4850" t="s">
        <v>87</v>
      </c>
      <c r="K4850" t="s">
        <v>4850</v>
      </c>
      <c r="L4850" s="2">
        <v>3</v>
      </c>
      <c r="M4850" s="11">
        <v>36436</v>
      </c>
      <c r="N4850" s="6">
        <v>15</v>
      </c>
      <c r="O4850" s="4">
        <f>Table2[[#This Row],[Discount]]/100</f>
        <v>0.15</v>
      </c>
      <c r="P4850" s="4" t="str">
        <f>IF(Table2[[#This Row],[Discount%]]=0,"No Discount",
IF(Table2[[#This Row],[Discount%]]&lt;=0.1,"Medium Discount",
IF(Table2[[#This Row],[Discount%]]&lt;=0.2,"High Discount")))</f>
        <v>High Discount</v>
      </c>
      <c r="Q4850" s="9">
        <f>(Table2[Unit_Price]*Table2[Quantity])*(Table2[Discount]/100)</f>
        <v>16396.2</v>
      </c>
      <c r="R4850" s="10">
        <v>92911.8</v>
      </c>
      <c r="S4850" s="10">
        <v>20965</v>
      </c>
      <c r="T4850" s="4">
        <f>Table2[Profit]/Table2[Sales]</f>
        <v>0.22564410548498684</v>
      </c>
      <c r="U4850" t="s">
        <v>20</v>
      </c>
    </row>
    <row r="4851" spans="1:21" x14ac:dyDescent="0.35">
      <c r="A4851">
        <v>12558</v>
      </c>
      <c r="B4851" s="1">
        <v>45534</v>
      </c>
      <c r="C4851" s="2">
        <f>YEAR(Table2[Order Date])</f>
        <v>2024</v>
      </c>
      <c r="D4851" s="2" t="str">
        <f>TEXT(Table2[Order Date],"mmm")</f>
        <v>Aug</v>
      </c>
      <c r="E4851" t="s">
        <v>4858</v>
      </c>
      <c r="F4851" t="s">
        <v>22</v>
      </c>
      <c r="G4851" t="s">
        <v>23</v>
      </c>
      <c r="H4851" t="str">
        <f>VLOOKUP(Table2[[#This Row],[City]], Table46[], 2, FALSE)</f>
        <v>Delhi</v>
      </c>
      <c r="I4851" t="s">
        <v>46</v>
      </c>
      <c r="J4851" t="s">
        <v>141</v>
      </c>
      <c r="K4851" t="s">
        <v>4859</v>
      </c>
      <c r="L4851" s="2">
        <v>4</v>
      </c>
      <c r="M4851" s="11">
        <v>73765</v>
      </c>
      <c r="N4851" s="6">
        <v>15</v>
      </c>
      <c r="O4851" s="4">
        <f>Table2[[#This Row],[Discount]]/100</f>
        <v>0.15</v>
      </c>
      <c r="P4851" s="4" t="str">
        <f>IF(Table2[[#This Row],[Discount%]]=0,"No Discount",
IF(Table2[[#This Row],[Discount%]]&lt;=0.1,"Medium Discount",
IF(Table2[[#This Row],[Discount%]]&lt;=0.2,"High Discount")))</f>
        <v>High Discount</v>
      </c>
      <c r="Q4851" s="9">
        <f>(Table2[Unit_Price]*Table2[Quantity])*(Table2[Discount]/100)</f>
        <v>44259</v>
      </c>
      <c r="R4851" s="10">
        <v>250801</v>
      </c>
      <c r="S4851" s="10">
        <v>52016.65</v>
      </c>
      <c r="T4851" s="4">
        <f>Table2[Profit]/Table2[Sales]</f>
        <v>0.2074020837237491</v>
      </c>
      <c r="U4851" t="s">
        <v>83</v>
      </c>
    </row>
    <row r="4852" spans="1:21" x14ac:dyDescent="0.35">
      <c r="A4852">
        <v>12579</v>
      </c>
      <c r="B4852" s="1">
        <v>45577</v>
      </c>
      <c r="C4852" s="2">
        <f>YEAR(Table2[Order Date])</f>
        <v>2024</v>
      </c>
      <c r="D4852" s="2" t="str">
        <f>TEXT(Table2[Order Date],"mmm")</f>
        <v>Oct</v>
      </c>
      <c r="E4852" t="s">
        <v>2303</v>
      </c>
      <c r="F4852" t="s">
        <v>28</v>
      </c>
      <c r="G4852" t="s">
        <v>35</v>
      </c>
      <c r="H4852" t="str">
        <f>VLOOKUP(Table2[[#This Row],[City]], Table46[], 2, FALSE)</f>
        <v>West Bengal</v>
      </c>
      <c r="I4852" t="s">
        <v>24</v>
      </c>
      <c r="J4852" t="s">
        <v>107</v>
      </c>
      <c r="K4852" t="s">
        <v>736</v>
      </c>
      <c r="L4852" s="2">
        <v>2</v>
      </c>
      <c r="M4852" s="11">
        <v>9193</v>
      </c>
      <c r="N4852" s="6">
        <v>20</v>
      </c>
      <c r="O4852" s="4">
        <f>Table2[[#This Row],[Discount]]/100</f>
        <v>0.2</v>
      </c>
      <c r="P4852" s="4" t="str">
        <f>IF(Table2[[#This Row],[Discount%]]=0,"No Discount",
IF(Table2[[#This Row],[Discount%]]&lt;=0.1,"Medium Discount",
IF(Table2[[#This Row],[Discount%]]&lt;=0.2,"High Discount")))</f>
        <v>High Discount</v>
      </c>
      <c r="Q4852" s="9">
        <f>(Table2[Unit_Price]*Table2[Quantity])*(Table2[Discount]/100)</f>
        <v>3677.2000000000003</v>
      </c>
      <c r="R4852" s="10">
        <v>14708.8</v>
      </c>
      <c r="S4852" s="10">
        <v>1707.41</v>
      </c>
      <c r="T4852" s="4">
        <f>Table2[Profit]/Table2[Sales]</f>
        <v>0.11608084955944742</v>
      </c>
      <c r="U4852" t="s">
        <v>38</v>
      </c>
    </row>
    <row r="4853" spans="1:21" x14ac:dyDescent="0.35">
      <c r="A4853">
        <v>12583</v>
      </c>
      <c r="B4853" s="1">
        <v>45867</v>
      </c>
      <c r="C4853" s="2">
        <f>YEAR(Table2[Order Date])</f>
        <v>2025</v>
      </c>
      <c r="D4853" s="2" t="str">
        <f>TEXT(Table2[Order Date],"mmm")</f>
        <v>Jul</v>
      </c>
      <c r="E4853" t="s">
        <v>1613</v>
      </c>
      <c r="F4853" t="s">
        <v>22</v>
      </c>
      <c r="G4853" t="s">
        <v>74</v>
      </c>
      <c r="H4853" t="str">
        <f>VLOOKUP(Table2[[#This Row],[City]], Table46[], 2, FALSE)</f>
        <v>Chandigarh</v>
      </c>
      <c r="I4853" t="s">
        <v>129</v>
      </c>
      <c r="J4853" t="s">
        <v>148</v>
      </c>
      <c r="K4853" t="s">
        <v>4898</v>
      </c>
      <c r="L4853" s="2">
        <v>1</v>
      </c>
      <c r="M4853" s="11">
        <v>68857</v>
      </c>
      <c r="N4853" s="6">
        <v>10</v>
      </c>
      <c r="O4853" s="4">
        <f>Table2[[#This Row],[Discount]]/100</f>
        <v>0.1</v>
      </c>
      <c r="P4853" s="4" t="str">
        <f>IF(Table2[[#This Row],[Discount%]]=0,"No Discount",
IF(Table2[[#This Row],[Discount%]]&lt;=0.1,"Medium Discount",
IF(Table2[[#This Row],[Discount%]]&lt;=0.2,"High Discount")))</f>
        <v>Medium Discount</v>
      </c>
      <c r="Q4853" s="9">
        <f>(Table2[Unit_Price]*Table2[Quantity])*(Table2[Discount]/100)</f>
        <v>6885.7000000000007</v>
      </c>
      <c r="R4853" s="10">
        <v>61971.3</v>
      </c>
      <c r="S4853" s="10">
        <v>14880.57</v>
      </c>
      <c r="T4853" s="4">
        <f>Table2[Profit]/Table2[Sales]</f>
        <v>0.24012034603114665</v>
      </c>
      <c r="U4853" t="s">
        <v>20</v>
      </c>
    </row>
    <row r="4854" spans="1:21" x14ac:dyDescent="0.35">
      <c r="A4854">
        <v>12600</v>
      </c>
      <c r="B4854" s="1">
        <v>45757</v>
      </c>
      <c r="C4854" s="2">
        <f>YEAR(Table2[Order Date])</f>
        <v>2025</v>
      </c>
      <c r="D4854" s="2" t="str">
        <f>TEXT(Table2[Order Date],"mmm")</f>
        <v>Apr</v>
      </c>
      <c r="E4854" t="s">
        <v>4929</v>
      </c>
      <c r="F4854" t="s">
        <v>22</v>
      </c>
      <c r="G4854" t="s">
        <v>23</v>
      </c>
      <c r="H4854" t="str">
        <f>VLOOKUP(Table2[[#This Row],[City]], Table46[], 2, FALSE)</f>
        <v>Delhi</v>
      </c>
      <c r="I4854" t="s">
        <v>96</v>
      </c>
      <c r="J4854" t="s">
        <v>214</v>
      </c>
      <c r="K4854" t="s">
        <v>4930</v>
      </c>
      <c r="L4854" s="2">
        <v>3</v>
      </c>
      <c r="M4854" s="11">
        <v>20274</v>
      </c>
      <c r="N4854" s="6">
        <v>0</v>
      </c>
      <c r="O4854" s="4">
        <f>Table2[[#This Row],[Discount]]/100</f>
        <v>0</v>
      </c>
      <c r="P4854" s="4" t="str">
        <f>IF(Table2[[#This Row],[Discount%]]=0,"No Discount",
IF(Table2[[#This Row],[Discount%]]&lt;=0.1,"Medium Discount",
IF(Table2[[#This Row],[Discount%]]&lt;=0.2,"High Discount")))</f>
        <v>No Discount</v>
      </c>
      <c r="Q4854" s="9">
        <f>(Table2[Unit_Price]*Table2[Quantity])*(Table2[Discount]/100)</f>
        <v>0</v>
      </c>
      <c r="R4854" s="10">
        <v>60822</v>
      </c>
      <c r="S4854" s="10">
        <v>4831.0600000000004</v>
      </c>
      <c r="T4854" s="4">
        <f>Table2[Profit]/Table2[Sales]</f>
        <v>7.9429482752951239E-2</v>
      </c>
      <c r="U4854" t="s">
        <v>33</v>
      </c>
    </row>
    <row r="4855" spans="1:21" x14ac:dyDescent="0.35">
      <c r="A4855">
        <v>12680</v>
      </c>
      <c r="B4855" s="1">
        <v>45761</v>
      </c>
      <c r="C4855" s="2">
        <f>YEAR(Table2[Order Date])</f>
        <v>2025</v>
      </c>
      <c r="D4855" s="2" t="str">
        <f>TEXT(Table2[Order Date],"mmm")</f>
        <v>Apr</v>
      </c>
      <c r="E4855" t="s">
        <v>5067</v>
      </c>
      <c r="F4855" t="s">
        <v>15</v>
      </c>
      <c r="G4855" t="s">
        <v>68</v>
      </c>
      <c r="H4855" t="str">
        <f>VLOOKUP(Table2[[#This Row],[City]], Table46[], 2, FALSE)</f>
        <v>Telangana</v>
      </c>
      <c r="I4855" t="s">
        <v>96</v>
      </c>
      <c r="J4855" t="s">
        <v>156</v>
      </c>
      <c r="K4855" t="s">
        <v>5068</v>
      </c>
      <c r="L4855" s="2">
        <v>4</v>
      </c>
      <c r="M4855" s="11">
        <v>42304</v>
      </c>
      <c r="N4855" s="6">
        <v>0</v>
      </c>
      <c r="O4855" s="4">
        <f>Table2[[#This Row],[Discount]]/100</f>
        <v>0</v>
      </c>
      <c r="P4855" s="4" t="str">
        <f>IF(Table2[[#This Row],[Discount%]]=0,"No Discount",
IF(Table2[[#This Row],[Discount%]]&lt;=0.1,"Medium Discount",
IF(Table2[[#This Row],[Discount%]]&lt;=0.2,"High Discount")))</f>
        <v>No Discount</v>
      </c>
      <c r="Q4855" s="9">
        <f>(Table2[Unit_Price]*Table2[Quantity])*(Table2[Discount]/100)</f>
        <v>0</v>
      </c>
      <c r="R4855" s="10">
        <v>169216</v>
      </c>
      <c r="S4855" s="10">
        <v>30002.400000000001</v>
      </c>
      <c r="T4855" s="4">
        <f>Table2[Profit]/Table2[Sales]</f>
        <v>0.17730238275340393</v>
      </c>
      <c r="U4855" t="s">
        <v>72</v>
      </c>
    </row>
    <row r="4856" spans="1:21" x14ac:dyDescent="0.35">
      <c r="A4856">
        <v>12682</v>
      </c>
      <c r="B4856" s="1">
        <v>45359</v>
      </c>
      <c r="C4856" s="2">
        <f>YEAR(Table2[Order Date])</f>
        <v>2024</v>
      </c>
      <c r="D4856" s="2" t="str">
        <f>TEXT(Table2[Order Date],"mmm")</f>
        <v>Mar</v>
      </c>
      <c r="E4856" t="s">
        <v>5070</v>
      </c>
      <c r="F4856" t="s">
        <v>22</v>
      </c>
      <c r="G4856" t="s">
        <v>23</v>
      </c>
      <c r="H4856" t="str">
        <f>VLOOKUP(Table2[[#This Row],[City]], Table46[], 2, FALSE)</f>
        <v>Delhi</v>
      </c>
      <c r="I4856" t="s">
        <v>75</v>
      </c>
      <c r="J4856" t="s">
        <v>76</v>
      </c>
      <c r="K4856" t="s">
        <v>4596</v>
      </c>
      <c r="L4856" s="2">
        <v>2</v>
      </c>
      <c r="M4856" s="11">
        <v>51223</v>
      </c>
      <c r="N4856" s="6">
        <v>5</v>
      </c>
      <c r="O4856" s="4">
        <f>Table2[[#This Row],[Discount]]/100</f>
        <v>0.05</v>
      </c>
      <c r="P4856" s="4" t="str">
        <f>IF(Table2[[#This Row],[Discount%]]=0,"No Discount",
IF(Table2[[#This Row],[Discount%]]&lt;=0.1,"Medium Discount",
IF(Table2[[#This Row],[Discount%]]&lt;=0.2,"High Discount")))</f>
        <v>Medium Discount</v>
      </c>
      <c r="Q4856" s="9">
        <f>(Table2[Unit_Price]*Table2[Quantity])*(Table2[Discount]/100)</f>
        <v>5122.3</v>
      </c>
      <c r="R4856" s="10">
        <v>97323.7</v>
      </c>
      <c r="S4856" s="10">
        <v>20200.91</v>
      </c>
      <c r="T4856" s="4">
        <f>Table2[Profit]/Table2[Sales]</f>
        <v>0.20756413905348853</v>
      </c>
      <c r="U4856" t="s">
        <v>72</v>
      </c>
    </row>
    <row r="4857" spans="1:21" x14ac:dyDescent="0.35">
      <c r="A4857">
        <v>12720</v>
      </c>
      <c r="B4857" s="1">
        <v>45803</v>
      </c>
      <c r="C4857" s="2">
        <f>YEAR(Table2[Order Date])</f>
        <v>2025</v>
      </c>
      <c r="D4857" s="2" t="str">
        <f>TEXT(Table2[Order Date],"mmm")</f>
        <v>May</v>
      </c>
      <c r="E4857" t="s">
        <v>1654</v>
      </c>
      <c r="F4857" t="s">
        <v>22</v>
      </c>
      <c r="G4857" t="s">
        <v>74</v>
      </c>
      <c r="H4857" t="str">
        <f>VLOOKUP(Table2[[#This Row],[City]], Table46[], 2, FALSE)</f>
        <v>Chandigarh</v>
      </c>
      <c r="I4857" t="s">
        <v>69</v>
      </c>
      <c r="J4857" t="s">
        <v>123</v>
      </c>
      <c r="K4857" t="s">
        <v>5139</v>
      </c>
      <c r="L4857" s="2">
        <v>5</v>
      </c>
      <c r="M4857" s="11">
        <v>18638</v>
      </c>
      <c r="N4857" s="6">
        <v>5</v>
      </c>
      <c r="O4857" s="4">
        <f>Table2[[#This Row],[Discount]]/100</f>
        <v>0.05</v>
      </c>
      <c r="P4857" s="4" t="str">
        <f>IF(Table2[[#This Row],[Discount%]]=0,"No Discount",
IF(Table2[[#This Row],[Discount%]]&lt;=0.1,"Medium Discount",
IF(Table2[[#This Row],[Discount%]]&lt;=0.2,"High Discount")))</f>
        <v>Medium Discount</v>
      </c>
      <c r="Q4857" s="9">
        <f>(Table2[Unit_Price]*Table2[Quantity])*(Table2[Discount]/100)</f>
        <v>4659.5</v>
      </c>
      <c r="R4857" s="10">
        <v>88530.5</v>
      </c>
      <c r="S4857" s="10">
        <v>6937.95</v>
      </c>
      <c r="T4857" s="4">
        <f>Table2[Profit]/Table2[Sales]</f>
        <v>7.8367907105460821E-2</v>
      </c>
      <c r="U4857" t="s">
        <v>72</v>
      </c>
    </row>
    <row r="4858" spans="1:21" x14ac:dyDescent="0.35">
      <c r="A4858">
        <v>12729</v>
      </c>
      <c r="B4858" s="1">
        <v>45510</v>
      </c>
      <c r="C4858" s="2">
        <f>YEAR(Table2[Order Date])</f>
        <v>2024</v>
      </c>
      <c r="D4858" s="2" t="str">
        <f>TEXT(Table2[Order Date],"mmm")</f>
        <v>Aug</v>
      </c>
      <c r="E4858" t="s">
        <v>1574</v>
      </c>
      <c r="F4858" t="s">
        <v>15</v>
      </c>
      <c r="G4858" t="s">
        <v>93</v>
      </c>
      <c r="H4858" t="str">
        <f>VLOOKUP(Table2[[#This Row],[City]], Table46[], 2, FALSE)</f>
        <v>Tamil Nadu</v>
      </c>
      <c r="I4858" t="s">
        <v>96</v>
      </c>
      <c r="J4858" t="s">
        <v>214</v>
      </c>
      <c r="K4858" t="s">
        <v>978</v>
      </c>
      <c r="L4858" s="2">
        <v>1</v>
      </c>
      <c r="M4858" s="11">
        <v>19789</v>
      </c>
      <c r="N4858" s="6">
        <v>20</v>
      </c>
      <c r="O4858" s="4">
        <f>Table2[[#This Row],[Discount]]/100</f>
        <v>0.2</v>
      </c>
      <c r="P4858" s="4" t="str">
        <f>IF(Table2[[#This Row],[Discount%]]=0,"No Discount",
IF(Table2[[#This Row],[Discount%]]&lt;=0.1,"Medium Discount",
IF(Table2[[#This Row],[Discount%]]&lt;=0.2,"High Discount")))</f>
        <v>High Discount</v>
      </c>
      <c r="Q4858" s="9">
        <f>(Table2[Unit_Price]*Table2[Quantity])*(Table2[Discount]/100)</f>
        <v>3957.8</v>
      </c>
      <c r="R4858" s="10">
        <v>15831.2</v>
      </c>
      <c r="S4858" s="10">
        <v>3397.26</v>
      </c>
      <c r="T4858" s="4">
        <f>Table2[Profit]/Table2[Sales]</f>
        <v>0.21459270301682754</v>
      </c>
      <c r="U4858" t="s">
        <v>33</v>
      </c>
    </row>
    <row r="4859" spans="1:21" x14ac:dyDescent="0.35">
      <c r="A4859">
        <v>12735</v>
      </c>
      <c r="B4859" s="1">
        <v>45428</v>
      </c>
      <c r="C4859" s="2">
        <f>YEAR(Table2[Order Date])</f>
        <v>2024</v>
      </c>
      <c r="D4859" s="2" t="str">
        <f>TEXT(Table2[Order Date],"mmm")</f>
        <v>May</v>
      </c>
      <c r="E4859" t="s">
        <v>2183</v>
      </c>
      <c r="F4859" t="s">
        <v>15</v>
      </c>
      <c r="G4859" t="s">
        <v>68</v>
      </c>
      <c r="H4859" t="str">
        <f>VLOOKUP(Table2[[#This Row],[City]], Table46[], 2, FALSE)</f>
        <v>Telangana</v>
      </c>
      <c r="I4859" t="s">
        <v>96</v>
      </c>
      <c r="J4859" t="s">
        <v>156</v>
      </c>
      <c r="K4859" t="s">
        <v>5164</v>
      </c>
      <c r="L4859" s="2">
        <v>3</v>
      </c>
      <c r="M4859" s="11">
        <v>69998</v>
      </c>
      <c r="N4859" s="6">
        <v>5</v>
      </c>
      <c r="O4859" s="4">
        <f>Table2[[#This Row],[Discount]]/100</f>
        <v>0.05</v>
      </c>
      <c r="P4859" s="4" t="str">
        <f>IF(Table2[[#This Row],[Discount%]]=0,"No Discount",
IF(Table2[[#This Row],[Discount%]]&lt;=0.1,"Medium Discount",
IF(Table2[[#This Row],[Discount%]]&lt;=0.2,"High Discount")))</f>
        <v>Medium Discount</v>
      </c>
      <c r="Q4859" s="9">
        <f>(Table2[Unit_Price]*Table2[Quantity])*(Table2[Discount]/100)</f>
        <v>10499.7</v>
      </c>
      <c r="R4859" s="10">
        <v>199494.3</v>
      </c>
      <c r="S4859" s="10">
        <v>20730.07</v>
      </c>
      <c r="T4859" s="4">
        <f>Table2[Profit]/Table2[Sales]</f>
        <v>0.10391309425883347</v>
      </c>
      <c r="U4859" t="s">
        <v>33</v>
      </c>
    </row>
    <row r="4860" spans="1:21" x14ac:dyDescent="0.35">
      <c r="A4860">
        <v>12767</v>
      </c>
      <c r="B4860" s="1">
        <v>45280</v>
      </c>
      <c r="C4860" s="2">
        <f>YEAR(Table2[Order Date])</f>
        <v>2023</v>
      </c>
      <c r="D4860" s="2" t="str">
        <f>TEXT(Table2[Order Date],"mmm")</f>
        <v>Dec</v>
      </c>
      <c r="E4860" t="s">
        <v>64</v>
      </c>
      <c r="F4860" t="s">
        <v>15</v>
      </c>
      <c r="G4860" t="s">
        <v>174</v>
      </c>
      <c r="H4860" t="str">
        <f>VLOOKUP(Table2[[#This Row],[City]], Table46[], 2, FALSE)</f>
        <v>Tamil Nadu</v>
      </c>
      <c r="I4860" t="s">
        <v>96</v>
      </c>
      <c r="J4860" t="s">
        <v>183</v>
      </c>
      <c r="K4860" t="s">
        <v>589</v>
      </c>
      <c r="L4860" s="2">
        <v>1</v>
      </c>
      <c r="M4860" s="11">
        <v>42848</v>
      </c>
      <c r="N4860" s="6">
        <v>15</v>
      </c>
      <c r="O4860" s="4">
        <f>Table2[[#This Row],[Discount]]/100</f>
        <v>0.15</v>
      </c>
      <c r="P4860" s="4" t="str">
        <f>IF(Table2[[#This Row],[Discount%]]=0,"No Discount",
IF(Table2[[#This Row],[Discount%]]&lt;=0.1,"Medium Discount",
IF(Table2[[#This Row],[Discount%]]&lt;=0.2,"High Discount")))</f>
        <v>High Discount</v>
      </c>
      <c r="Q4860" s="9">
        <f>(Table2[Unit_Price]*Table2[Quantity])*(Table2[Discount]/100)</f>
        <v>6427.2</v>
      </c>
      <c r="R4860" s="10">
        <v>36420.800000000003</v>
      </c>
      <c r="S4860" s="10">
        <v>6430.25</v>
      </c>
      <c r="T4860" s="4">
        <f>Table2[Profit]/Table2[Sales]</f>
        <v>0.17655433159073936</v>
      </c>
      <c r="U4860" t="s">
        <v>72</v>
      </c>
    </row>
    <row r="4861" spans="1:21" x14ac:dyDescent="0.35">
      <c r="A4861">
        <v>12774</v>
      </c>
      <c r="B4861" s="1">
        <v>45581</v>
      </c>
      <c r="C4861" s="2">
        <f>YEAR(Table2[Order Date])</f>
        <v>2024</v>
      </c>
      <c r="D4861" s="2" t="str">
        <f>TEXT(Table2[Order Date],"mmm")</f>
        <v>Oct</v>
      </c>
      <c r="E4861" t="s">
        <v>5230</v>
      </c>
      <c r="F4861" t="s">
        <v>15</v>
      </c>
      <c r="G4861" t="s">
        <v>68</v>
      </c>
      <c r="H4861" t="str">
        <f>VLOOKUP(Table2[[#This Row],[City]], Table46[], 2, FALSE)</f>
        <v>Telangana</v>
      </c>
      <c r="I4861" t="s">
        <v>69</v>
      </c>
      <c r="J4861" t="s">
        <v>70</v>
      </c>
      <c r="K4861" t="s">
        <v>5231</v>
      </c>
      <c r="L4861" s="2">
        <v>2</v>
      </c>
      <c r="M4861" s="11">
        <v>28137</v>
      </c>
      <c r="N4861" s="6">
        <v>0</v>
      </c>
      <c r="O4861" s="4">
        <f>Table2[[#This Row],[Discount]]/100</f>
        <v>0</v>
      </c>
      <c r="P4861" s="4" t="str">
        <f>IF(Table2[[#This Row],[Discount%]]=0,"No Discount",
IF(Table2[[#This Row],[Discount%]]&lt;=0.1,"Medium Discount",
IF(Table2[[#This Row],[Discount%]]&lt;=0.2,"High Discount")))</f>
        <v>No Discount</v>
      </c>
      <c r="Q4861" s="9">
        <f>(Table2[Unit_Price]*Table2[Quantity])*(Table2[Discount]/100)</f>
        <v>0</v>
      </c>
      <c r="R4861" s="10">
        <v>56274</v>
      </c>
      <c r="S4861" s="10">
        <v>4871.1400000000003</v>
      </c>
      <c r="T4861" s="4">
        <f>Table2[Profit]/Table2[Sales]</f>
        <v>8.6561111703450974E-2</v>
      </c>
      <c r="U4861" t="s">
        <v>20</v>
      </c>
    </row>
    <row r="4862" spans="1:21" x14ac:dyDescent="0.35">
      <c r="A4862">
        <v>12811</v>
      </c>
      <c r="B4862" s="1">
        <v>45360</v>
      </c>
      <c r="C4862" s="2">
        <f>YEAR(Table2[Order Date])</f>
        <v>2024</v>
      </c>
      <c r="D4862" s="2" t="str">
        <f>TEXT(Table2[Order Date],"mmm")</f>
        <v>Mar</v>
      </c>
      <c r="E4862" t="s">
        <v>468</v>
      </c>
      <c r="F4862" t="s">
        <v>28</v>
      </c>
      <c r="G4862" t="s">
        <v>35</v>
      </c>
      <c r="H4862" t="str">
        <f>VLOOKUP(Table2[[#This Row],[City]], Table46[], 2, FALSE)</f>
        <v>West Bengal</v>
      </c>
      <c r="I4862" t="s">
        <v>129</v>
      </c>
      <c r="J4862" t="s">
        <v>164</v>
      </c>
      <c r="K4862" t="s">
        <v>5292</v>
      </c>
      <c r="L4862" s="2">
        <v>4</v>
      </c>
      <c r="M4862" s="11">
        <v>63011</v>
      </c>
      <c r="N4862" s="6">
        <v>10</v>
      </c>
      <c r="O4862" s="4">
        <f>Table2[[#This Row],[Discount]]/100</f>
        <v>0.1</v>
      </c>
      <c r="P4862" s="4" t="str">
        <f>IF(Table2[[#This Row],[Discount%]]=0,"No Discount",
IF(Table2[[#This Row],[Discount%]]&lt;=0.1,"Medium Discount",
IF(Table2[[#This Row],[Discount%]]&lt;=0.2,"High Discount")))</f>
        <v>Medium Discount</v>
      </c>
      <c r="Q4862" s="9">
        <f>(Table2[Unit_Price]*Table2[Quantity])*(Table2[Discount]/100)</f>
        <v>25204.400000000001</v>
      </c>
      <c r="R4862" s="10">
        <v>226839.6</v>
      </c>
      <c r="S4862" s="10">
        <v>28396.71</v>
      </c>
      <c r="T4862" s="4">
        <f>Table2[Profit]/Table2[Sales]</f>
        <v>0.12518409484058338</v>
      </c>
      <c r="U4862" t="s">
        <v>72</v>
      </c>
    </row>
    <row r="4863" spans="1:21" x14ac:dyDescent="0.35">
      <c r="A4863">
        <v>12823</v>
      </c>
      <c r="B4863" s="1">
        <v>45495</v>
      </c>
      <c r="C4863" s="2">
        <f>YEAR(Table2[Order Date])</f>
        <v>2024</v>
      </c>
      <c r="D4863" s="2" t="str">
        <f>TEXT(Table2[Order Date],"mmm")</f>
        <v>Jul</v>
      </c>
      <c r="E4863" t="s">
        <v>3006</v>
      </c>
      <c r="F4863" t="s">
        <v>22</v>
      </c>
      <c r="G4863" t="s">
        <v>54</v>
      </c>
      <c r="H4863" t="str">
        <f>VLOOKUP(Table2[[#This Row],[City]], Table46[], 2, FALSE)</f>
        <v>Uttar Pradesh</v>
      </c>
      <c r="I4863" t="s">
        <v>86</v>
      </c>
      <c r="J4863" t="s">
        <v>87</v>
      </c>
      <c r="K4863" t="s">
        <v>5310</v>
      </c>
      <c r="L4863" s="2">
        <v>5</v>
      </c>
      <c r="M4863" s="11">
        <v>48078</v>
      </c>
      <c r="N4863" s="6">
        <v>20</v>
      </c>
      <c r="O4863" s="4">
        <f>Table2[[#This Row],[Discount]]/100</f>
        <v>0.2</v>
      </c>
      <c r="P4863" s="4" t="str">
        <f>IF(Table2[[#This Row],[Discount%]]=0,"No Discount",
IF(Table2[[#This Row],[Discount%]]&lt;=0.1,"Medium Discount",
IF(Table2[[#This Row],[Discount%]]&lt;=0.2,"High Discount")))</f>
        <v>High Discount</v>
      </c>
      <c r="Q4863" s="9">
        <f>(Table2[Unit_Price]*Table2[Quantity])*(Table2[Discount]/100)</f>
        <v>48078</v>
      </c>
      <c r="R4863" s="10">
        <v>192312</v>
      </c>
      <c r="S4863" s="10">
        <v>29710.68</v>
      </c>
      <c r="T4863" s="4">
        <f>Table2[Profit]/Table2[Sales]</f>
        <v>0.15449207537751156</v>
      </c>
      <c r="U4863" t="s">
        <v>72</v>
      </c>
    </row>
    <row r="4864" spans="1:21" x14ac:dyDescent="0.35">
      <c r="A4864">
        <v>12832</v>
      </c>
      <c r="B4864" s="1">
        <v>45362</v>
      </c>
      <c r="C4864" s="2">
        <f>YEAR(Table2[Order Date])</f>
        <v>2024</v>
      </c>
      <c r="D4864" s="2" t="str">
        <f>TEXT(Table2[Order Date],"mmm")</f>
        <v>Mar</v>
      </c>
      <c r="E4864" t="s">
        <v>362</v>
      </c>
      <c r="F4864" t="s">
        <v>15</v>
      </c>
      <c r="G4864" t="s">
        <v>16</v>
      </c>
      <c r="H4864" t="str">
        <f>VLOOKUP(Table2[[#This Row],[City]], Table46[], 2, FALSE)</f>
        <v>Karnataka</v>
      </c>
      <c r="I4864" t="s">
        <v>69</v>
      </c>
      <c r="J4864" t="s">
        <v>115</v>
      </c>
      <c r="K4864" t="s">
        <v>4560</v>
      </c>
      <c r="L4864" s="2">
        <v>1</v>
      </c>
      <c r="M4864" s="11">
        <v>56215</v>
      </c>
      <c r="N4864" s="6">
        <v>0</v>
      </c>
      <c r="O4864" s="4">
        <f>Table2[[#This Row],[Discount]]/100</f>
        <v>0</v>
      </c>
      <c r="P4864" s="4" t="str">
        <f>IF(Table2[[#This Row],[Discount%]]=0,"No Discount",
IF(Table2[[#This Row],[Discount%]]&lt;=0.1,"Medium Discount",
IF(Table2[[#This Row],[Discount%]]&lt;=0.2,"High Discount")))</f>
        <v>No Discount</v>
      </c>
      <c r="Q4864" s="9">
        <f>(Table2[Unit_Price]*Table2[Quantity])*(Table2[Discount]/100)</f>
        <v>0</v>
      </c>
      <c r="R4864" s="10">
        <v>56215</v>
      </c>
      <c r="S4864" s="10">
        <v>13489.94</v>
      </c>
      <c r="T4864" s="4">
        <f>Table2[Profit]/Table2[Sales]</f>
        <v>0.2399704705149871</v>
      </c>
      <c r="U4864" t="s">
        <v>83</v>
      </c>
    </row>
    <row r="4865" spans="1:21" x14ac:dyDescent="0.35">
      <c r="A4865">
        <v>12835</v>
      </c>
      <c r="B4865" s="1">
        <v>45615</v>
      </c>
      <c r="C4865" s="2">
        <f>YEAR(Table2[Order Date])</f>
        <v>2024</v>
      </c>
      <c r="D4865" s="2" t="str">
        <f>TEXT(Table2[Order Date],"mmm")</f>
        <v>Nov</v>
      </c>
      <c r="E4865" t="s">
        <v>3711</v>
      </c>
      <c r="F4865" t="s">
        <v>15</v>
      </c>
      <c r="G4865" t="s">
        <v>16</v>
      </c>
      <c r="H4865" t="str">
        <f>VLOOKUP(Table2[[#This Row],[City]], Table46[], 2, FALSE)</f>
        <v>Karnataka</v>
      </c>
      <c r="I4865" t="s">
        <v>17</v>
      </c>
      <c r="J4865" t="s">
        <v>100</v>
      </c>
      <c r="K4865" t="s">
        <v>1354</v>
      </c>
      <c r="L4865" s="2">
        <v>5</v>
      </c>
      <c r="M4865" s="11">
        <v>63630</v>
      </c>
      <c r="N4865" s="6">
        <v>0</v>
      </c>
      <c r="O4865" s="4">
        <f>Table2[[#This Row],[Discount]]/100</f>
        <v>0</v>
      </c>
      <c r="P4865" s="4" t="str">
        <f>IF(Table2[[#This Row],[Discount%]]=0,"No Discount",
IF(Table2[[#This Row],[Discount%]]&lt;=0.1,"Medium Discount",
IF(Table2[[#This Row],[Discount%]]&lt;=0.2,"High Discount")))</f>
        <v>No Discount</v>
      </c>
      <c r="Q4865" s="9">
        <f>(Table2[Unit_Price]*Table2[Quantity])*(Table2[Discount]/100)</f>
        <v>0</v>
      </c>
      <c r="R4865" s="10">
        <v>318150</v>
      </c>
      <c r="S4865" s="10">
        <v>61460.959999999999</v>
      </c>
      <c r="T4865" s="4">
        <f>Table2[Profit]/Table2[Sales]</f>
        <v>0.19318233537639479</v>
      </c>
      <c r="U4865" t="s">
        <v>72</v>
      </c>
    </row>
    <row r="4866" spans="1:21" x14ac:dyDescent="0.35">
      <c r="A4866">
        <v>12850</v>
      </c>
      <c r="B4866" s="1">
        <v>45622</v>
      </c>
      <c r="C4866" s="2">
        <f>YEAR(Table2[Order Date])</f>
        <v>2024</v>
      </c>
      <c r="D4866" s="2" t="str">
        <f>TEXT(Table2[Order Date],"mmm")</f>
        <v>Nov</v>
      </c>
      <c r="E4866" t="s">
        <v>4786</v>
      </c>
      <c r="F4866" t="s">
        <v>28</v>
      </c>
      <c r="G4866" t="s">
        <v>144</v>
      </c>
      <c r="H4866" t="str">
        <f>VLOOKUP(Table2[[#This Row],[City]], Table46[], 2, FALSE)</f>
        <v>Assam</v>
      </c>
      <c r="I4866" t="s">
        <v>42</v>
      </c>
      <c r="J4866" t="s">
        <v>188</v>
      </c>
      <c r="K4866" t="s">
        <v>5350</v>
      </c>
      <c r="L4866" s="2">
        <v>5</v>
      </c>
      <c r="M4866" s="11">
        <v>33029</v>
      </c>
      <c r="N4866" s="6">
        <v>5</v>
      </c>
      <c r="O4866" s="4">
        <f>Table2[[#This Row],[Discount]]/100</f>
        <v>0.05</v>
      </c>
      <c r="P4866" s="4" t="str">
        <f>IF(Table2[[#This Row],[Discount%]]=0,"No Discount",
IF(Table2[[#This Row],[Discount%]]&lt;=0.1,"Medium Discount",
IF(Table2[[#This Row],[Discount%]]&lt;=0.2,"High Discount")))</f>
        <v>Medium Discount</v>
      </c>
      <c r="Q4866" s="9">
        <f>(Table2[Unit_Price]*Table2[Quantity])*(Table2[Discount]/100)</f>
        <v>8257.25</v>
      </c>
      <c r="R4866" s="10">
        <v>156887.75</v>
      </c>
      <c r="S4866" s="10">
        <v>30861.53</v>
      </c>
      <c r="T4866" s="4">
        <f>Table2[Profit]/Table2[Sales]</f>
        <v>0.1967108968036064</v>
      </c>
      <c r="U4866" t="s">
        <v>38</v>
      </c>
    </row>
    <row r="4867" spans="1:21" x14ac:dyDescent="0.35">
      <c r="A4867">
        <v>12856</v>
      </c>
      <c r="B4867" s="1">
        <v>45564</v>
      </c>
      <c r="C4867" s="2">
        <f>YEAR(Table2[Order Date])</f>
        <v>2024</v>
      </c>
      <c r="D4867" s="2" t="str">
        <f>TEXT(Table2[Order Date],"mmm")</f>
        <v>Sep</v>
      </c>
      <c r="E4867" t="s">
        <v>4414</v>
      </c>
      <c r="F4867" t="s">
        <v>15</v>
      </c>
      <c r="G4867" t="s">
        <v>68</v>
      </c>
      <c r="H4867" t="str">
        <f>VLOOKUP(Table2[[#This Row],[City]], Table46[], 2, FALSE)</f>
        <v>Telangana</v>
      </c>
      <c r="I4867" t="s">
        <v>96</v>
      </c>
      <c r="J4867" t="s">
        <v>97</v>
      </c>
      <c r="K4867" t="s">
        <v>5361</v>
      </c>
      <c r="L4867" s="2">
        <v>4</v>
      </c>
      <c r="M4867" s="11">
        <v>63700</v>
      </c>
      <c r="N4867" s="6">
        <v>0</v>
      </c>
      <c r="O4867" s="4">
        <f>Table2[[#This Row],[Discount]]/100</f>
        <v>0</v>
      </c>
      <c r="P4867" s="4" t="str">
        <f>IF(Table2[[#This Row],[Discount%]]=0,"No Discount",
IF(Table2[[#This Row],[Discount%]]&lt;=0.1,"Medium Discount",
IF(Table2[[#This Row],[Discount%]]&lt;=0.2,"High Discount")))</f>
        <v>No Discount</v>
      </c>
      <c r="Q4867" s="9">
        <f>(Table2[Unit_Price]*Table2[Quantity])*(Table2[Discount]/100)</f>
        <v>0</v>
      </c>
      <c r="R4867" s="10">
        <v>254800</v>
      </c>
      <c r="S4867" s="10">
        <v>19752.169999999998</v>
      </c>
      <c r="T4867" s="4">
        <f>Table2[Profit]/Table2[Sales]</f>
        <v>7.752029042386184E-2</v>
      </c>
      <c r="U4867" t="s">
        <v>38</v>
      </c>
    </row>
    <row r="4868" spans="1:21" x14ac:dyDescent="0.35">
      <c r="A4868">
        <v>12868</v>
      </c>
      <c r="B4868" s="1">
        <v>45245</v>
      </c>
      <c r="C4868" s="2">
        <f>YEAR(Table2[Order Date])</f>
        <v>2023</v>
      </c>
      <c r="D4868" s="2" t="str">
        <f>TEXT(Table2[Order Date],"mmm")</f>
        <v>Nov</v>
      </c>
      <c r="E4868" t="s">
        <v>3259</v>
      </c>
      <c r="F4868" t="s">
        <v>40</v>
      </c>
      <c r="G4868" t="s">
        <v>110</v>
      </c>
      <c r="H4868" t="str">
        <f>VLOOKUP(Table2[[#This Row],[City]], Table46[], 2, FALSE)</f>
        <v>Gujarat</v>
      </c>
      <c r="I4868" t="s">
        <v>46</v>
      </c>
      <c r="J4868" t="s">
        <v>209</v>
      </c>
      <c r="K4868" t="s">
        <v>4514</v>
      </c>
      <c r="L4868" s="2">
        <v>4</v>
      </c>
      <c r="M4868" s="11">
        <v>47533</v>
      </c>
      <c r="N4868" s="6">
        <v>0</v>
      </c>
      <c r="O4868" s="4">
        <f>Table2[[#This Row],[Discount]]/100</f>
        <v>0</v>
      </c>
      <c r="P4868" s="4" t="str">
        <f>IF(Table2[[#This Row],[Discount%]]=0,"No Discount",
IF(Table2[[#This Row],[Discount%]]&lt;=0.1,"Medium Discount",
IF(Table2[[#This Row],[Discount%]]&lt;=0.2,"High Discount")))</f>
        <v>No Discount</v>
      </c>
      <c r="Q4868" s="9">
        <f>(Table2[Unit_Price]*Table2[Quantity])*(Table2[Discount]/100)</f>
        <v>0</v>
      </c>
      <c r="R4868" s="10">
        <v>190132</v>
      </c>
      <c r="S4868" s="10">
        <v>26592.55</v>
      </c>
      <c r="T4868" s="4">
        <f>Table2[Profit]/Table2[Sales]</f>
        <v>0.13986362106326131</v>
      </c>
      <c r="U4868" t="s">
        <v>33</v>
      </c>
    </row>
    <row r="4869" spans="1:21" x14ac:dyDescent="0.35">
      <c r="A4869">
        <v>12877</v>
      </c>
      <c r="B4869" s="1">
        <v>45740</v>
      </c>
      <c r="C4869" s="2">
        <f>YEAR(Table2[Order Date])</f>
        <v>2025</v>
      </c>
      <c r="D4869" s="2" t="str">
        <f>TEXT(Table2[Order Date],"mmm")</f>
        <v>Mar</v>
      </c>
      <c r="E4869" t="s">
        <v>1954</v>
      </c>
      <c r="F4869" t="s">
        <v>15</v>
      </c>
      <c r="G4869" t="s">
        <v>147</v>
      </c>
      <c r="H4869" t="str">
        <f>VLOOKUP(Table2[[#This Row],[City]], Table46[], 2, FALSE)</f>
        <v>Kerala</v>
      </c>
      <c r="I4869" t="s">
        <v>46</v>
      </c>
      <c r="J4869" t="s">
        <v>141</v>
      </c>
      <c r="K4869" t="s">
        <v>5398</v>
      </c>
      <c r="L4869" s="2">
        <v>4</v>
      </c>
      <c r="M4869" s="11">
        <v>788</v>
      </c>
      <c r="N4869" s="6">
        <v>15</v>
      </c>
      <c r="O4869" s="4">
        <f>Table2[[#This Row],[Discount]]/100</f>
        <v>0.15</v>
      </c>
      <c r="P4869" s="4" t="str">
        <f>IF(Table2[[#This Row],[Discount%]]=0,"No Discount",
IF(Table2[[#This Row],[Discount%]]&lt;=0.1,"Medium Discount",
IF(Table2[[#This Row],[Discount%]]&lt;=0.2,"High Discount")))</f>
        <v>High Discount</v>
      </c>
      <c r="Q4869" s="9">
        <f>(Table2[Unit_Price]*Table2[Quantity])*(Table2[Discount]/100)</f>
        <v>472.79999999999995</v>
      </c>
      <c r="R4869" s="10">
        <v>2679.2</v>
      </c>
      <c r="S4869" s="10">
        <v>444.51</v>
      </c>
      <c r="T4869" s="4">
        <f>Table2[Profit]/Table2[Sales]</f>
        <v>0.16591146610928637</v>
      </c>
      <c r="U4869" t="s">
        <v>33</v>
      </c>
    </row>
    <row r="4870" spans="1:21" x14ac:dyDescent="0.35">
      <c r="A4870">
        <v>12885</v>
      </c>
      <c r="B4870" s="1">
        <v>45589</v>
      </c>
      <c r="C4870" s="2">
        <f>YEAR(Table2[Order Date])</f>
        <v>2024</v>
      </c>
      <c r="D4870" s="2" t="str">
        <f>TEXT(Table2[Order Date],"mmm")</f>
        <v>Oct</v>
      </c>
      <c r="E4870" t="s">
        <v>5411</v>
      </c>
      <c r="F4870" t="s">
        <v>15</v>
      </c>
      <c r="G4870" t="s">
        <v>174</v>
      </c>
      <c r="H4870" t="str">
        <f>VLOOKUP(Table2[[#This Row],[City]], Table46[], 2, FALSE)</f>
        <v>Tamil Nadu</v>
      </c>
      <c r="I4870" t="s">
        <v>75</v>
      </c>
      <c r="J4870" t="s">
        <v>76</v>
      </c>
      <c r="K4870" t="s">
        <v>5412</v>
      </c>
      <c r="L4870" s="2">
        <v>1</v>
      </c>
      <c r="M4870" s="11">
        <v>50388</v>
      </c>
      <c r="N4870" s="6">
        <v>10</v>
      </c>
      <c r="O4870" s="4">
        <f>Table2[[#This Row],[Discount]]/100</f>
        <v>0.1</v>
      </c>
      <c r="P4870" s="4" t="str">
        <f>IF(Table2[[#This Row],[Discount%]]=0,"No Discount",
IF(Table2[[#This Row],[Discount%]]&lt;=0.1,"Medium Discount",
IF(Table2[[#This Row],[Discount%]]&lt;=0.2,"High Discount")))</f>
        <v>Medium Discount</v>
      </c>
      <c r="Q4870" s="9">
        <f>(Table2[Unit_Price]*Table2[Quantity])*(Table2[Discount]/100)</f>
        <v>5038.8</v>
      </c>
      <c r="R4870" s="10">
        <v>45349.2</v>
      </c>
      <c r="S4870" s="10">
        <v>8772.64</v>
      </c>
      <c r="T4870" s="4">
        <f>Table2[Profit]/Table2[Sales]</f>
        <v>0.19344641140306776</v>
      </c>
      <c r="U4870" t="s">
        <v>20</v>
      </c>
    </row>
    <row r="4871" spans="1:21" x14ac:dyDescent="0.35">
      <c r="A4871">
        <v>12913</v>
      </c>
      <c r="B4871" s="1">
        <v>45345</v>
      </c>
      <c r="C4871" s="2">
        <f>YEAR(Table2[Order Date])</f>
        <v>2024</v>
      </c>
      <c r="D4871" s="2" t="str">
        <f>TEXT(Table2[Order Date],"mmm")</f>
        <v>Feb</v>
      </c>
      <c r="E4871" t="s">
        <v>3567</v>
      </c>
      <c r="F4871" t="s">
        <v>40</v>
      </c>
      <c r="G4871" t="s">
        <v>62</v>
      </c>
      <c r="H4871" t="str">
        <f>VLOOKUP(Table2[[#This Row],[City]], Table46[], 2, FALSE)</f>
        <v>Goa</v>
      </c>
      <c r="I4871" t="s">
        <v>46</v>
      </c>
      <c r="J4871" t="s">
        <v>141</v>
      </c>
      <c r="K4871" t="s">
        <v>5456</v>
      </c>
      <c r="L4871" s="2">
        <v>1</v>
      </c>
      <c r="M4871" s="11">
        <v>75959</v>
      </c>
      <c r="N4871" s="6">
        <v>0</v>
      </c>
      <c r="O4871" s="4">
        <f>Table2[[#This Row],[Discount]]/100</f>
        <v>0</v>
      </c>
      <c r="P4871" s="4" t="str">
        <f>IF(Table2[[#This Row],[Discount%]]=0,"No Discount",
IF(Table2[[#This Row],[Discount%]]&lt;=0.1,"Medium Discount",
IF(Table2[[#This Row],[Discount%]]&lt;=0.2,"High Discount")))</f>
        <v>No Discount</v>
      </c>
      <c r="Q4871" s="9">
        <f>(Table2[Unit_Price]*Table2[Quantity])*(Table2[Discount]/100)</f>
        <v>0</v>
      </c>
      <c r="R4871" s="10">
        <v>75959</v>
      </c>
      <c r="S4871" s="10">
        <v>7603.05</v>
      </c>
      <c r="T4871" s="4">
        <f>Table2[Profit]/Table2[Sales]</f>
        <v>0.10009412972787951</v>
      </c>
      <c r="U4871" t="s">
        <v>83</v>
      </c>
    </row>
    <row r="4872" spans="1:21" x14ac:dyDescent="0.35">
      <c r="A4872">
        <v>12926</v>
      </c>
      <c r="B4872" s="1">
        <v>45747</v>
      </c>
      <c r="C4872" s="2">
        <f>YEAR(Table2[Order Date])</f>
        <v>2025</v>
      </c>
      <c r="D4872" s="2" t="str">
        <f>TEXT(Table2[Order Date],"mmm")</f>
        <v>Mar</v>
      </c>
      <c r="E4872" t="s">
        <v>3313</v>
      </c>
      <c r="F4872" t="s">
        <v>40</v>
      </c>
      <c r="G4872" t="s">
        <v>62</v>
      </c>
      <c r="H4872" t="str">
        <f>VLOOKUP(Table2[[#This Row],[City]], Table46[], 2, FALSE)</f>
        <v>Goa</v>
      </c>
      <c r="I4872" t="s">
        <v>17</v>
      </c>
      <c r="J4872" t="s">
        <v>291</v>
      </c>
      <c r="K4872" t="s">
        <v>5479</v>
      </c>
      <c r="L4872" s="2">
        <v>5</v>
      </c>
      <c r="M4872" s="11">
        <v>9956</v>
      </c>
      <c r="N4872" s="6">
        <v>15</v>
      </c>
      <c r="O4872" s="4">
        <f>Table2[[#This Row],[Discount]]/100</f>
        <v>0.15</v>
      </c>
      <c r="P4872" s="4" t="str">
        <f>IF(Table2[[#This Row],[Discount%]]=0,"No Discount",
IF(Table2[[#This Row],[Discount%]]&lt;=0.1,"Medium Discount",
IF(Table2[[#This Row],[Discount%]]&lt;=0.2,"High Discount")))</f>
        <v>High Discount</v>
      </c>
      <c r="Q4872" s="9">
        <f>(Table2[Unit_Price]*Table2[Quantity])*(Table2[Discount]/100)</f>
        <v>7467</v>
      </c>
      <c r="R4872" s="10">
        <v>42313</v>
      </c>
      <c r="S4872" s="10">
        <v>10413.129999999999</v>
      </c>
      <c r="T4872" s="4">
        <f>Table2[Profit]/Table2[Sales]</f>
        <v>0.24609765320350718</v>
      </c>
      <c r="U4872" t="s">
        <v>38</v>
      </c>
    </row>
    <row r="4873" spans="1:21" x14ac:dyDescent="0.35">
      <c r="A4873">
        <v>12928</v>
      </c>
      <c r="B4873" s="1">
        <v>45815</v>
      </c>
      <c r="C4873" s="2">
        <f>YEAR(Table2[Order Date])</f>
        <v>2025</v>
      </c>
      <c r="D4873" s="2" t="str">
        <f>TEXT(Table2[Order Date],"mmm")</f>
        <v>Jun</v>
      </c>
      <c r="E4873" t="s">
        <v>5482</v>
      </c>
      <c r="F4873" t="s">
        <v>22</v>
      </c>
      <c r="G4873" t="s">
        <v>167</v>
      </c>
      <c r="H4873" t="str">
        <f>VLOOKUP(Table2[[#This Row],[City]], Table46[], 2, FALSE)</f>
        <v>Punjab</v>
      </c>
      <c r="I4873" t="s">
        <v>86</v>
      </c>
      <c r="J4873" t="s">
        <v>87</v>
      </c>
      <c r="K4873" t="s">
        <v>5483</v>
      </c>
      <c r="L4873" s="2">
        <v>2</v>
      </c>
      <c r="M4873" s="11">
        <v>77225</v>
      </c>
      <c r="N4873" s="6">
        <v>20</v>
      </c>
      <c r="O4873" s="4">
        <f>Table2[[#This Row],[Discount]]/100</f>
        <v>0.2</v>
      </c>
      <c r="P4873" s="4" t="str">
        <f>IF(Table2[[#This Row],[Discount%]]=0,"No Discount",
IF(Table2[[#This Row],[Discount%]]&lt;=0.1,"Medium Discount",
IF(Table2[[#This Row],[Discount%]]&lt;=0.2,"High Discount")))</f>
        <v>High Discount</v>
      </c>
      <c r="Q4873" s="9">
        <f>(Table2[Unit_Price]*Table2[Quantity])*(Table2[Discount]/100)</f>
        <v>30890</v>
      </c>
      <c r="R4873" s="10">
        <v>123560</v>
      </c>
      <c r="S4873" s="10">
        <v>20415.59</v>
      </c>
      <c r="T4873" s="4">
        <f>Table2[Profit]/Table2[Sales]</f>
        <v>0.16522814826804791</v>
      </c>
      <c r="U4873" t="s">
        <v>72</v>
      </c>
    </row>
    <row r="4874" spans="1:21" x14ac:dyDescent="0.35">
      <c r="A4874">
        <v>12932</v>
      </c>
      <c r="B4874" s="1">
        <v>45310</v>
      </c>
      <c r="C4874" s="2">
        <f>YEAR(Table2[Order Date])</f>
        <v>2024</v>
      </c>
      <c r="D4874" s="2" t="str">
        <f>TEXT(Table2[Order Date],"mmm")</f>
        <v>Jan</v>
      </c>
      <c r="E4874" t="s">
        <v>576</v>
      </c>
      <c r="F4874" t="s">
        <v>22</v>
      </c>
      <c r="G4874" t="s">
        <v>54</v>
      </c>
      <c r="H4874" t="str">
        <f>VLOOKUP(Table2[[#This Row],[City]], Table46[], 2, FALSE)</f>
        <v>Uttar Pradesh</v>
      </c>
      <c r="I4874" t="s">
        <v>17</v>
      </c>
      <c r="J4874" t="s">
        <v>18</v>
      </c>
      <c r="K4874" t="s">
        <v>4953</v>
      </c>
      <c r="L4874" s="2">
        <v>1</v>
      </c>
      <c r="M4874" s="11">
        <v>13246</v>
      </c>
      <c r="N4874" s="6">
        <v>15</v>
      </c>
      <c r="O4874" s="4">
        <f>Table2[[#This Row],[Discount]]/100</f>
        <v>0.15</v>
      </c>
      <c r="P4874" s="4" t="str">
        <f>IF(Table2[[#This Row],[Discount%]]=0,"No Discount",
IF(Table2[[#This Row],[Discount%]]&lt;=0.1,"Medium Discount",
IF(Table2[[#This Row],[Discount%]]&lt;=0.2,"High Discount")))</f>
        <v>High Discount</v>
      </c>
      <c r="Q4874" s="9">
        <f>(Table2[Unit_Price]*Table2[Quantity])*(Table2[Discount]/100)</f>
        <v>1986.8999999999999</v>
      </c>
      <c r="R4874" s="10">
        <v>11259.1</v>
      </c>
      <c r="S4874" s="10">
        <v>949.98</v>
      </c>
      <c r="T4874" s="4">
        <f>Table2[Profit]/Table2[Sales]</f>
        <v>8.4374417138137148E-2</v>
      </c>
      <c r="U4874" t="s">
        <v>20</v>
      </c>
    </row>
    <row r="4875" spans="1:21" x14ac:dyDescent="0.35">
      <c r="A4875">
        <v>12935</v>
      </c>
      <c r="B4875" s="1">
        <v>45831</v>
      </c>
      <c r="C4875" s="2">
        <f>YEAR(Table2[Order Date])</f>
        <v>2025</v>
      </c>
      <c r="D4875" s="2" t="str">
        <f>TEXT(Table2[Order Date],"mmm")</f>
        <v>Jun</v>
      </c>
      <c r="E4875" t="s">
        <v>5493</v>
      </c>
      <c r="F4875" t="s">
        <v>22</v>
      </c>
      <c r="G4875" t="s">
        <v>54</v>
      </c>
      <c r="H4875" t="str">
        <f>VLOOKUP(Table2[[#This Row],[City]], Table46[], 2, FALSE)</f>
        <v>Uttar Pradesh</v>
      </c>
      <c r="I4875" t="s">
        <v>30</v>
      </c>
      <c r="J4875" t="s">
        <v>31</v>
      </c>
      <c r="K4875" t="s">
        <v>5494</v>
      </c>
      <c r="L4875" s="2">
        <v>4</v>
      </c>
      <c r="M4875" s="11">
        <v>57699</v>
      </c>
      <c r="N4875" s="6">
        <v>5</v>
      </c>
      <c r="O4875" s="4">
        <f>Table2[[#This Row],[Discount]]/100</f>
        <v>0.05</v>
      </c>
      <c r="P4875" s="4" t="str">
        <f>IF(Table2[[#This Row],[Discount%]]=0,"No Discount",
IF(Table2[[#This Row],[Discount%]]&lt;=0.1,"Medium Discount",
IF(Table2[[#This Row],[Discount%]]&lt;=0.2,"High Discount")))</f>
        <v>Medium Discount</v>
      </c>
      <c r="Q4875" s="9">
        <f>(Table2[Unit_Price]*Table2[Quantity])*(Table2[Discount]/100)</f>
        <v>11539.800000000001</v>
      </c>
      <c r="R4875" s="10">
        <v>219256.2</v>
      </c>
      <c r="S4875" s="10">
        <v>37801.56</v>
      </c>
      <c r="T4875" s="4">
        <f>Table2[Profit]/Table2[Sales]</f>
        <v>0.17240816907344009</v>
      </c>
      <c r="U4875" t="s">
        <v>33</v>
      </c>
    </row>
    <row r="4876" spans="1:21" x14ac:dyDescent="0.35">
      <c r="A4876">
        <v>12937</v>
      </c>
      <c r="B4876" s="1">
        <v>45526</v>
      </c>
      <c r="C4876" s="2">
        <f>YEAR(Table2[Order Date])</f>
        <v>2024</v>
      </c>
      <c r="D4876" s="2" t="str">
        <f>TEXT(Table2[Order Date],"mmm")</f>
        <v>Aug</v>
      </c>
      <c r="E4876" t="s">
        <v>2735</v>
      </c>
      <c r="F4876" t="s">
        <v>22</v>
      </c>
      <c r="G4876" t="s">
        <v>167</v>
      </c>
      <c r="H4876" t="str">
        <f>VLOOKUP(Table2[[#This Row],[City]], Table46[], 2, FALSE)</f>
        <v>Punjab</v>
      </c>
      <c r="I4876" t="s">
        <v>75</v>
      </c>
      <c r="J4876" t="s">
        <v>240</v>
      </c>
      <c r="K4876" t="s">
        <v>5497</v>
      </c>
      <c r="L4876" s="2">
        <v>3</v>
      </c>
      <c r="M4876" s="11">
        <v>47900</v>
      </c>
      <c r="N4876" s="6">
        <v>20</v>
      </c>
      <c r="O4876" s="4">
        <f>Table2[[#This Row],[Discount]]/100</f>
        <v>0.2</v>
      </c>
      <c r="P4876" s="4" t="str">
        <f>IF(Table2[[#This Row],[Discount%]]=0,"No Discount",
IF(Table2[[#This Row],[Discount%]]&lt;=0.1,"Medium Discount",
IF(Table2[[#This Row],[Discount%]]&lt;=0.2,"High Discount")))</f>
        <v>High Discount</v>
      </c>
      <c r="Q4876" s="9">
        <f>(Table2[Unit_Price]*Table2[Quantity])*(Table2[Discount]/100)</f>
        <v>28740</v>
      </c>
      <c r="R4876" s="10">
        <v>114960</v>
      </c>
      <c r="S4876" s="10">
        <v>11993.39</v>
      </c>
      <c r="T4876" s="4">
        <f>Table2[Profit]/Table2[Sales]</f>
        <v>0.10432663535142658</v>
      </c>
      <c r="U4876" t="s">
        <v>38</v>
      </c>
    </row>
    <row r="4877" spans="1:21" x14ac:dyDescent="0.35">
      <c r="A4877">
        <v>12943</v>
      </c>
      <c r="B4877" s="1">
        <v>45672</v>
      </c>
      <c r="C4877" s="2">
        <f>YEAR(Table2[Order Date])</f>
        <v>2025</v>
      </c>
      <c r="D4877" s="2" t="str">
        <f>TEXT(Table2[Order Date],"mmm")</f>
        <v>Jan</v>
      </c>
      <c r="E4877" t="s">
        <v>621</v>
      </c>
      <c r="F4877" t="s">
        <v>15</v>
      </c>
      <c r="G4877" t="s">
        <v>68</v>
      </c>
      <c r="H4877" t="str">
        <f>VLOOKUP(Table2[[#This Row],[City]], Table46[], 2, FALSE)</f>
        <v>Telangana</v>
      </c>
      <c r="I4877" t="s">
        <v>96</v>
      </c>
      <c r="J4877" t="s">
        <v>214</v>
      </c>
      <c r="K4877" t="s">
        <v>5507</v>
      </c>
      <c r="L4877" s="2">
        <v>4</v>
      </c>
      <c r="M4877" s="11">
        <v>55109</v>
      </c>
      <c r="N4877" s="6">
        <v>0</v>
      </c>
      <c r="O4877" s="4">
        <f>Table2[[#This Row],[Discount]]/100</f>
        <v>0</v>
      </c>
      <c r="P4877" s="4" t="str">
        <f>IF(Table2[[#This Row],[Discount%]]=0,"No Discount",
IF(Table2[[#This Row],[Discount%]]&lt;=0.1,"Medium Discount",
IF(Table2[[#This Row],[Discount%]]&lt;=0.2,"High Discount")))</f>
        <v>No Discount</v>
      </c>
      <c r="Q4877" s="9">
        <f>(Table2[Unit_Price]*Table2[Quantity])*(Table2[Discount]/100)</f>
        <v>0</v>
      </c>
      <c r="R4877" s="10">
        <v>220436</v>
      </c>
      <c r="S4877" s="10">
        <v>25810.49</v>
      </c>
      <c r="T4877" s="4">
        <f>Table2[Profit]/Table2[Sales]</f>
        <v>0.11708836124770909</v>
      </c>
      <c r="U4877" t="s">
        <v>83</v>
      </c>
    </row>
    <row r="4878" spans="1:21" x14ac:dyDescent="0.35">
      <c r="A4878">
        <v>12945</v>
      </c>
      <c r="B4878" s="1">
        <v>45426</v>
      </c>
      <c r="C4878" s="2">
        <f>YEAR(Table2[Order Date])</f>
        <v>2024</v>
      </c>
      <c r="D4878" s="2" t="str">
        <f>TEXT(Table2[Order Date],"mmm")</f>
        <v>May</v>
      </c>
      <c r="E4878" t="s">
        <v>1578</v>
      </c>
      <c r="F4878" t="s">
        <v>40</v>
      </c>
      <c r="G4878" t="s">
        <v>50</v>
      </c>
      <c r="H4878" t="str">
        <f>VLOOKUP(Table2[[#This Row],[City]], Table46[], 2, FALSE)</f>
        <v>Maharashtra</v>
      </c>
      <c r="I4878" t="s">
        <v>46</v>
      </c>
      <c r="J4878" t="s">
        <v>126</v>
      </c>
      <c r="K4878" t="s">
        <v>5510</v>
      </c>
      <c r="L4878" s="2">
        <v>1</v>
      </c>
      <c r="M4878" s="11">
        <v>65530</v>
      </c>
      <c r="N4878" s="6">
        <v>5</v>
      </c>
      <c r="O4878" s="4">
        <f>Table2[[#This Row],[Discount]]/100</f>
        <v>0.05</v>
      </c>
      <c r="P4878" s="4" t="str">
        <f>IF(Table2[[#This Row],[Discount%]]=0,"No Discount",
IF(Table2[[#This Row],[Discount%]]&lt;=0.1,"Medium Discount",
IF(Table2[[#This Row],[Discount%]]&lt;=0.2,"High Discount")))</f>
        <v>Medium Discount</v>
      </c>
      <c r="Q4878" s="9">
        <f>(Table2[Unit_Price]*Table2[Quantity])*(Table2[Discount]/100)</f>
        <v>3276.5</v>
      </c>
      <c r="R4878" s="10">
        <v>62253.5</v>
      </c>
      <c r="S4878" s="10">
        <v>9512.56</v>
      </c>
      <c r="T4878" s="4">
        <f>Table2[Profit]/Table2[Sales]</f>
        <v>0.15280361746729099</v>
      </c>
      <c r="U4878" t="s">
        <v>33</v>
      </c>
    </row>
    <row r="4879" spans="1:21" x14ac:dyDescent="0.35">
      <c r="A4879">
        <v>12973</v>
      </c>
      <c r="B4879" s="1">
        <v>45328</v>
      </c>
      <c r="C4879" s="2">
        <f>YEAR(Table2[Order Date])</f>
        <v>2024</v>
      </c>
      <c r="D4879" s="2" t="str">
        <f>TEXT(Table2[Order Date],"mmm")</f>
        <v>Feb</v>
      </c>
      <c r="E4879" t="s">
        <v>4059</v>
      </c>
      <c r="F4879" t="s">
        <v>22</v>
      </c>
      <c r="G4879" t="s">
        <v>54</v>
      </c>
      <c r="H4879" t="str">
        <f>VLOOKUP(Table2[[#This Row],[City]], Table46[], 2, FALSE)</f>
        <v>Uttar Pradesh</v>
      </c>
      <c r="I4879" t="s">
        <v>75</v>
      </c>
      <c r="J4879" t="s">
        <v>240</v>
      </c>
      <c r="K4879" t="s">
        <v>5558</v>
      </c>
      <c r="L4879" s="2">
        <v>3</v>
      </c>
      <c r="M4879" s="11">
        <v>64835</v>
      </c>
      <c r="N4879" s="6">
        <v>10</v>
      </c>
      <c r="O4879" s="4">
        <f>Table2[[#This Row],[Discount]]/100</f>
        <v>0.1</v>
      </c>
      <c r="P4879" s="4" t="str">
        <f>IF(Table2[[#This Row],[Discount%]]=0,"No Discount",
IF(Table2[[#This Row],[Discount%]]&lt;=0.1,"Medium Discount",
IF(Table2[[#This Row],[Discount%]]&lt;=0.2,"High Discount")))</f>
        <v>Medium Discount</v>
      </c>
      <c r="Q4879" s="9">
        <f>(Table2[Unit_Price]*Table2[Quantity])*(Table2[Discount]/100)</f>
        <v>19450.5</v>
      </c>
      <c r="R4879" s="10">
        <v>175054.5</v>
      </c>
      <c r="S4879" s="10">
        <v>40811.14</v>
      </c>
      <c r="T4879" s="4">
        <f>Table2[Profit]/Table2[Sales]</f>
        <v>0.23313390972525699</v>
      </c>
      <c r="U4879" t="s">
        <v>72</v>
      </c>
    </row>
    <row r="4880" spans="1:21" x14ac:dyDescent="0.35">
      <c r="A4880">
        <v>12983</v>
      </c>
      <c r="B4880" s="1">
        <v>45715</v>
      </c>
      <c r="C4880" s="2">
        <f>YEAR(Table2[Order Date])</f>
        <v>2025</v>
      </c>
      <c r="D4880" s="2" t="str">
        <f>TEXT(Table2[Order Date],"mmm")</f>
        <v>Feb</v>
      </c>
      <c r="E4880" t="s">
        <v>4733</v>
      </c>
      <c r="F4880" t="s">
        <v>28</v>
      </c>
      <c r="G4880" t="s">
        <v>29</v>
      </c>
      <c r="H4880" t="str">
        <f>VLOOKUP(Table2[[#This Row],[City]], Table46[], 2, FALSE)</f>
        <v>Bihar</v>
      </c>
      <c r="I4880" t="s">
        <v>17</v>
      </c>
      <c r="J4880" t="s">
        <v>291</v>
      </c>
      <c r="K4880" t="s">
        <v>694</v>
      </c>
      <c r="L4880" s="2">
        <v>2</v>
      </c>
      <c r="M4880" s="11">
        <v>31245</v>
      </c>
      <c r="N4880" s="6">
        <v>15</v>
      </c>
      <c r="O4880" s="4">
        <f>Table2[[#This Row],[Discount]]/100</f>
        <v>0.15</v>
      </c>
      <c r="P4880" s="4" t="str">
        <f>IF(Table2[[#This Row],[Discount%]]=0,"No Discount",
IF(Table2[[#This Row],[Discount%]]&lt;=0.1,"Medium Discount",
IF(Table2[[#This Row],[Discount%]]&lt;=0.2,"High Discount")))</f>
        <v>High Discount</v>
      </c>
      <c r="Q4880" s="9">
        <f>(Table2[Unit_Price]*Table2[Quantity])*(Table2[Discount]/100)</f>
        <v>9373.5</v>
      </c>
      <c r="R4880" s="10">
        <v>53116.5</v>
      </c>
      <c r="S4880" s="10">
        <v>4992.38</v>
      </c>
      <c r="T4880" s="4">
        <f>Table2[Profit]/Table2[Sales]</f>
        <v>9.3989250044713035E-2</v>
      </c>
      <c r="U4880" t="s">
        <v>72</v>
      </c>
    </row>
    <row r="4881" spans="1:21" x14ac:dyDescent="0.35">
      <c r="A4881">
        <v>12995</v>
      </c>
      <c r="B4881" s="1">
        <v>45380</v>
      </c>
      <c r="C4881" s="2">
        <f>YEAR(Table2[Order Date])</f>
        <v>2024</v>
      </c>
      <c r="D4881" s="2" t="str">
        <f>TEXT(Table2[Order Date],"mmm")</f>
        <v>Mar</v>
      </c>
      <c r="E4881" t="s">
        <v>4858</v>
      </c>
      <c r="F4881" t="s">
        <v>28</v>
      </c>
      <c r="G4881" t="s">
        <v>29</v>
      </c>
      <c r="H4881" t="str">
        <f>VLOOKUP(Table2[[#This Row],[City]], Table46[], 2, FALSE)</f>
        <v>Bihar</v>
      </c>
      <c r="I4881" t="s">
        <v>17</v>
      </c>
      <c r="J4881" t="s">
        <v>100</v>
      </c>
      <c r="K4881" t="s">
        <v>5590</v>
      </c>
      <c r="L4881" s="2">
        <v>5</v>
      </c>
      <c r="M4881" s="11">
        <v>3048</v>
      </c>
      <c r="N4881" s="6">
        <v>5</v>
      </c>
      <c r="O4881" s="4">
        <f>Table2[[#This Row],[Discount]]/100</f>
        <v>0.05</v>
      </c>
      <c r="P4881" s="4" t="str">
        <f>IF(Table2[[#This Row],[Discount%]]=0,"No Discount",
IF(Table2[[#This Row],[Discount%]]&lt;=0.1,"Medium Discount",
IF(Table2[[#This Row],[Discount%]]&lt;=0.2,"High Discount")))</f>
        <v>Medium Discount</v>
      </c>
      <c r="Q4881" s="9">
        <f>(Table2[Unit_Price]*Table2[Quantity])*(Table2[Discount]/100)</f>
        <v>762</v>
      </c>
      <c r="R4881" s="10">
        <v>14478</v>
      </c>
      <c r="S4881" s="10">
        <v>1505.68</v>
      </c>
      <c r="T4881" s="4">
        <f>Table2[Profit]/Table2[Sales]</f>
        <v>0.10399778974996547</v>
      </c>
      <c r="U4881" t="s">
        <v>33</v>
      </c>
    </row>
    <row r="4882" spans="1:21" x14ac:dyDescent="0.35">
      <c r="A4882">
        <v>13001</v>
      </c>
      <c r="B4882" s="1">
        <v>45384</v>
      </c>
      <c r="C4882" s="2">
        <f>YEAR(Table2[Order Date])</f>
        <v>2024</v>
      </c>
      <c r="D4882" s="2" t="str">
        <f>TEXT(Table2[Order Date],"mmm")</f>
        <v>Apr</v>
      </c>
      <c r="E4882" t="s">
        <v>5599</v>
      </c>
      <c r="F4882" t="s">
        <v>28</v>
      </c>
      <c r="G4882" t="s">
        <v>35</v>
      </c>
      <c r="H4882" t="str">
        <f>VLOOKUP(Table2[[#This Row],[City]], Table46[], 2, FALSE)</f>
        <v>West Bengal</v>
      </c>
      <c r="I4882" t="s">
        <v>86</v>
      </c>
      <c r="J4882" t="s">
        <v>87</v>
      </c>
      <c r="K4882" t="s">
        <v>5310</v>
      </c>
      <c r="L4882" s="2">
        <v>1</v>
      </c>
      <c r="M4882" s="11">
        <v>41520</v>
      </c>
      <c r="N4882" s="6">
        <v>20</v>
      </c>
      <c r="O4882" s="4">
        <f>Table2[[#This Row],[Discount]]/100</f>
        <v>0.2</v>
      </c>
      <c r="P4882" s="4" t="str">
        <f>IF(Table2[[#This Row],[Discount%]]=0,"No Discount",
IF(Table2[[#This Row],[Discount%]]&lt;=0.1,"Medium Discount",
IF(Table2[[#This Row],[Discount%]]&lt;=0.2,"High Discount")))</f>
        <v>High Discount</v>
      </c>
      <c r="Q4882" s="9">
        <f>(Table2[Unit_Price]*Table2[Quantity])*(Table2[Discount]/100)</f>
        <v>8304</v>
      </c>
      <c r="R4882" s="10">
        <v>33216</v>
      </c>
      <c r="S4882" s="10">
        <v>2899.83</v>
      </c>
      <c r="T4882" s="4">
        <f>Table2[Profit]/Table2[Sales]</f>
        <v>8.730220375722543E-2</v>
      </c>
      <c r="U4882" t="s">
        <v>38</v>
      </c>
    </row>
    <row r="4883" spans="1:21" x14ac:dyDescent="0.35">
      <c r="A4883">
        <v>13010</v>
      </c>
      <c r="B4883" s="1">
        <v>45446</v>
      </c>
      <c r="C4883" s="2">
        <f>YEAR(Table2[Order Date])</f>
        <v>2024</v>
      </c>
      <c r="D4883" s="2" t="str">
        <f>TEXT(Table2[Order Date],"mmm")</f>
        <v>Jun</v>
      </c>
      <c r="E4883" t="s">
        <v>5612</v>
      </c>
      <c r="F4883" t="s">
        <v>28</v>
      </c>
      <c r="G4883" t="s">
        <v>114</v>
      </c>
      <c r="H4883" t="str">
        <f>VLOOKUP(Table2[[#This Row],[City]], Table46[], 2, FALSE)</f>
        <v>Jharkhand</v>
      </c>
      <c r="I4883" t="s">
        <v>96</v>
      </c>
      <c r="J4883" t="s">
        <v>214</v>
      </c>
      <c r="K4883" t="s">
        <v>5613</v>
      </c>
      <c r="L4883" s="2">
        <v>1</v>
      </c>
      <c r="M4883" s="11">
        <v>25701</v>
      </c>
      <c r="N4883" s="6">
        <v>15</v>
      </c>
      <c r="O4883" s="4">
        <f>Table2[[#This Row],[Discount]]/100</f>
        <v>0.15</v>
      </c>
      <c r="P4883" s="4" t="str">
        <f>IF(Table2[[#This Row],[Discount%]]=0,"No Discount",
IF(Table2[[#This Row],[Discount%]]&lt;=0.1,"Medium Discount",
IF(Table2[[#This Row],[Discount%]]&lt;=0.2,"High Discount")))</f>
        <v>High Discount</v>
      </c>
      <c r="Q4883" s="9">
        <f>(Table2[Unit_Price]*Table2[Quantity])*(Table2[Discount]/100)</f>
        <v>3855.1499999999996</v>
      </c>
      <c r="R4883" s="10">
        <v>21845.85</v>
      </c>
      <c r="S4883" s="10">
        <v>2165.71</v>
      </c>
      <c r="T4883" s="4">
        <f>Table2[Profit]/Table2[Sales]</f>
        <v>9.9135991504107193E-2</v>
      </c>
      <c r="U4883" t="s">
        <v>72</v>
      </c>
    </row>
    <row r="4884" spans="1:21" x14ac:dyDescent="0.35">
      <c r="A4884">
        <v>13064</v>
      </c>
      <c r="B4884" s="1">
        <v>45333</v>
      </c>
      <c r="C4884" s="2">
        <f>YEAR(Table2[Order Date])</f>
        <v>2024</v>
      </c>
      <c r="D4884" s="2" t="str">
        <f>TEXT(Table2[Order Date],"mmm")</f>
        <v>Feb</v>
      </c>
      <c r="E4884" t="s">
        <v>5708</v>
      </c>
      <c r="F4884" t="s">
        <v>15</v>
      </c>
      <c r="G4884" t="s">
        <v>68</v>
      </c>
      <c r="H4884" t="str">
        <f>VLOOKUP(Table2[[#This Row],[City]], Table46[], 2, FALSE)</f>
        <v>Telangana</v>
      </c>
      <c r="I4884" t="s">
        <v>42</v>
      </c>
      <c r="J4884" t="s">
        <v>43</v>
      </c>
      <c r="K4884" t="s">
        <v>5709</v>
      </c>
      <c r="L4884" s="2">
        <v>4</v>
      </c>
      <c r="M4884" s="11">
        <v>3266</v>
      </c>
      <c r="N4884" s="6">
        <v>5</v>
      </c>
      <c r="O4884" s="4">
        <f>Table2[[#This Row],[Discount]]/100</f>
        <v>0.05</v>
      </c>
      <c r="P4884" s="4" t="str">
        <f>IF(Table2[[#This Row],[Discount%]]=0,"No Discount",
IF(Table2[[#This Row],[Discount%]]&lt;=0.1,"Medium Discount",
IF(Table2[[#This Row],[Discount%]]&lt;=0.2,"High Discount")))</f>
        <v>Medium Discount</v>
      </c>
      <c r="Q4884" s="9">
        <f>(Table2[Unit_Price]*Table2[Quantity])*(Table2[Discount]/100)</f>
        <v>653.20000000000005</v>
      </c>
      <c r="R4884" s="10">
        <v>12410.8</v>
      </c>
      <c r="S4884" s="10">
        <v>2481.81</v>
      </c>
      <c r="T4884" s="4">
        <f>Table2[Profit]/Table2[Sales]</f>
        <v>0.19997179875592228</v>
      </c>
      <c r="U4884" t="s">
        <v>72</v>
      </c>
    </row>
    <row r="4885" spans="1:21" x14ac:dyDescent="0.35">
      <c r="A4885">
        <v>13094</v>
      </c>
      <c r="B4885" s="1">
        <v>45781</v>
      </c>
      <c r="C4885" s="2">
        <f>YEAR(Table2[Order Date])</f>
        <v>2025</v>
      </c>
      <c r="D4885" s="2" t="str">
        <f>TEXT(Table2[Order Date],"mmm")</f>
        <v>May</v>
      </c>
      <c r="E4885" t="s">
        <v>5756</v>
      </c>
      <c r="F4885" t="s">
        <v>15</v>
      </c>
      <c r="G4885" t="s">
        <v>93</v>
      </c>
      <c r="H4885" t="str">
        <f>VLOOKUP(Table2[[#This Row],[City]], Table46[], 2, FALSE)</f>
        <v>Tamil Nadu</v>
      </c>
      <c r="I4885" t="s">
        <v>86</v>
      </c>
      <c r="J4885" t="s">
        <v>90</v>
      </c>
      <c r="K4885" t="s">
        <v>4723</v>
      </c>
      <c r="L4885" s="2">
        <v>1</v>
      </c>
      <c r="M4885" s="11">
        <v>34661</v>
      </c>
      <c r="N4885" s="6">
        <v>10</v>
      </c>
      <c r="O4885" s="4">
        <f>Table2[[#This Row],[Discount]]/100</f>
        <v>0.1</v>
      </c>
      <c r="P4885" s="4" t="str">
        <f>IF(Table2[[#This Row],[Discount%]]=0,"No Discount",
IF(Table2[[#This Row],[Discount%]]&lt;=0.1,"Medium Discount",
IF(Table2[[#This Row],[Discount%]]&lt;=0.2,"High Discount")))</f>
        <v>Medium Discount</v>
      </c>
      <c r="Q4885" s="9">
        <f>(Table2[Unit_Price]*Table2[Quantity])*(Table2[Discount]/100)</f>
        <v>3466.1000000000004</v>
      </c>
      <c r="R4885" s="10">
        <v>31194.9</v>
      </c>
      <c r="S4885" s="10">
        <v>4803.49</v>
      </c>
      <c r="T4885" s="4">
        <f>Table2[Profit]/Table2[Sales]</f>
        <v>0.15398318314852746</v>
      </c>
      <c r="U4885" t="s">
        <v>33</v>
      </c>
    </row>
    <row r="4886" spans="1:21" x14ac:dyDescent="0.35">
      <c r="A4886">
        <v>13095</v>
      </c>
      <c r="B4886" s="1">
        <v>45517</v>
      </c>
      <c r="C4886" s="2">
        <f>YEAR(Table2[Order Date])</f>
        <v>2024</v>
      </c>
      <c r="D4886" s="2" t="str">
        <f>TEXT(Table2[Order Date],"mmm")</f>
        <v>Aug</v>
      </c>
      <c r="E4886" t="s">
        <v>5757</v>
      </c>
      <c r="F4886" t="s">
        <v>15</v>
      </c>
      <c r="G4886" t="s">
        <v>16</v>
      </c>
      <c r="H4886" t="str">
        <f>VLOOKUP(Table2[[#This Row],[City]], Table46[], 2, FALSE)</f>
        <v>Karnataka</v>
      </c>
      <c r="I4886" t="s">
        <v>86</v>
      </c>
      <c r="J4886" t="s">
        <v>90</v>
      </c>
      <c r="K4886" t="s">
        <v>1655</v>
      </c>
      <c r="L4886" s="2">
        <v>1</v>
      </c>
      <c r="M4886" s="11">
        <v>61952</v>
      </c>
      <c r="N4886" s="6">
        <v>0</v>
      </c>
      <c r="O4886" s="4">
        <f>Table2[[#This Row],[Discount]]/100</f>
        <v>0</v>
      </c>
      <c r="P4886" s="4" t="str">
        <f>IF(Table2[[#This Row],[Discount%]]=0,"No Discount",
IF(Table2[[#This Row],[Discount%]]&lt;=0.1,"Medium Discount",
IF(Table2[[#This Row],[Discount%]]&lt;=0.2,"High Discount")))</f>
        <v>No Discount</v>
      </c>
      <c r="Q4886" s="9">
        <f>(Table2[Unit_Price]*Table2[Quantity])*(Table2[Discount]/100)</f>
        <v>0</v>
      </c>
      <c r="R4886" s="10">
        <v>61952</v>
      </c>
      <c r="S4886" s="10">
        <v>5178.3</v>
      </c>
      <c r="T4886" s="4">
        <f>Table2[Profit]/Table2[Sales]</f>
        <v>8.3585679235537197E-2</v>
      </c>
      <c r="U4886" t="s">
        <v>38</v>
      </c>
    </row>
    <row r="4887" spans="1:21" x14ac:dyDescent="0.35">
      <c r="A4887">
        <v>13116</v>
      </c>
      <c r="B4887" s="1">
        <v>45269</v>
      </c>
      <c r="C4887" s="2">
        <f>YEAR(Table2[Order Date])</f>
        <v>2023</v>
      </c>
      <c r="D4887" s="2" t="str">
        <f>TEXT(Table2[Order Date],"mmm")</f>
        <v>Dec</v>
      </c>
      <c r="E4887" t="s">
        <v>5790</v>
      </c>
      <c r="F4887" t="s">
        <v>40</v>
      </c>
      <c r="G4887" t="s">
        <v>50</v>
      </c>
      <c r="H4887" t="str">
        <f>VLOOKUP(Table2[[#This Row],[City]], Table46[], 2, FALSE)</f>
        <v>Maharashtra</v>
      </c>
      <c r="I4887" t="s">
        <v>42</v>
      </c>
      <c r="J4887" t="s">
        <v>79</v>
      </c>
      <c r="K4887" t="s">
        <v>5791</v>
      </c>
      <c r="L4887" s="2">
        <v>2</v>
      </c>
      <c r="M4887" s="11">
        <v>78875</v>
      </c>
      <c r="N4887" s="6">
        <v>15</v>
      </c>
      <c r="O4887" s="4">
        <f>Table2[[#This Row],[Discount]]/100</f>
        <v>0.15</v>
      </c>
      <c r="P4887" s="4" t="str">
        <f>IF(Table2[[#This Row],[Discount%]]=0,"No Discount",
IF(Table2[[#This Row],[Discount%]]&lt;=0.1,"Medium Discount",
IF(Table2[[#This Row],[Discount%]]&lt;=0.2,"High Discount")))</f>
        <v>High Discount</v>
      </c>
      <c r="Q4887" s="9">
        <f>(Table2[Unit_Price]*Table2[Quantity])*(Table2[Discount]/100)</f>
        <v>23662.5</v>
      </c>
      <c r="R4887" s="10">
        <v>134087.5</v>
      </c>
      <c r="S4887" s="10">
        <v>10253.530000000001</v>
      </c>
      <c r="T4887" s="4">
        <f>Table2[Profit]/Table2[Sales]</f>
        <v>7.646894751561481E-2</v>
      </c>
      <c r="U4887" t="s">
        <v>38</v>
      </c>
    </row>
    <row r="4888" spans="1:21" x14ac:dyDescent="0.35">
      <c r="A4888">
        <v>13142</v>
      </c>
      <c r="B4888" s="1">
        <v>45671</v>
      </c>
      <c r="C4888" s="2">
        <f>YEAR(Table2[Order Date])</f>
        <v>2025</v>
      </c>
      <c r="D4888" s="2" t="str">
        <f>TEXT(Table2[Order Date],"mmm")</f>
        <v>Jan</v>
      </c>
      <c r="E4888" t="s">
        <v>5834</v>
      </c>
      <c r="F4888" t="s">
        <v>40</v>
      </c>
      <c r="G4888" t="s">
        <v>103</v>
      </c>
      <c r="H4888" t="str">
        <f>VLOOKUP(Table2[[#This Row],[City]], Table46[], 2, FALSE)</f>
        <v>Gujarat</v>
      </c>
      <c r="I4888" t="s">
        <v>17</v>
      </c>
      <c r="J4888" t="s">
        <v>18</v>
      </c>
      <c r="K4888" t="s">
        <v>3322</v>
      </c>
      <c r="L4888" s="2">
        <v>3</v>
      </c>
      <c r="M4888" s="11">
        <v>56352</v>
      </c>
      <c r="N4888" s="6">
        <v>0</v>
      </c>
      <c r="O4888" s="4">
        <f>Table2[[#This Row],[Discount]]/100</f>
        <v>0</v>
      </c>
      <c r="P4888" s="4" t="str">
        <f>IF(Table2[[#This Row],[Discount%]]=0,"No Discount",
IF(Table2[[#This Row],[Discount%]]&lt;=0.1,"Medium Discount",
IF(Table2[[#This Row],[Discount%]]&lt;=0.2,"High Discount")))</f>
        <v>No Discount</v>
      </c>
      <c r="Q4888" s="9">
        <f>(Table2[Unit_Price]*Table2[Quantity])*(Table2[Discount]/100)</f>
        <v>0</v>
      </c>
      <c r="R4888" s="10">
        <v>169056</v>
      </c>
      <c r="S4888" s="10">
        <v>32024.33</v>
      </c>
      <c r="T4888" s="4">
        <f>Table2[Profit]/Table2[Sales]</f>
        <v>0.1894303071171683</v>
      </c>
      <c r="U4888" t="s">
        <v>72</v>
      </c>
    </row>
    <row r="4889" spans="1:21" x14ac:dyDescent="0.35">
      <c r="A4889">
        <v>13149</v>
      </c>
      <c r="B4889" s="1">
        <v>45526</v>
      </c>
      <c r="C4889" s="2">
        <f>YEAR(Table2[Order Date])</f>
        <v>2024</v>
      </c>
      <c r="D4889" s="2" t="str">
        <f>TEXT(Table2[Order Date],"mmm")</f>
        <v>Aug</v>
      </c>
      <c r="E4889" t="s">
        <v>3857</v>
      </c>
      <c r="F4889" t="s">
        <v>15</v>
      </c>
      <c r="G4889" t="s">
        <v>68</v>
      </c>
      <c r="H4889" t="str">
        <f>VLOOKUP(Table2[[#This Row],[City]], Table46[], 2, FALSE)</f>
        <v>Telangana</v>
      </c>
      <c r="I4889" t="s">
        <v>24</v>
      </c>
      <c r="J4889" t="s">
        <v>59</v>
      </c>
      <c r="K4889" t="s">
        <v>5846</v>
      </c>
      <c r="L4889" s="2">
        <v>5</v>
      </c>
      <c r="M4889" s="11">
        <v>19307</v>
      </c>
      <c r="N4889" s="6">
        <v>20</v>
      </c>
      <c r="O4889" s="4">
        <f>Table2[[#This Row],[Discount]]/100</f>
        <v>0.2</v>
      </c>
      <c r="P4889" s="4" t="str">
        <f>IF(Table2[[#This Row],[Discount%]]=0,"No Discount",
IF(Table2[[#This Row],[Discount%]]&lt;=0.1,"Medium Discount",
IF(Table2[[#This Row],[Discount%]]&lt;=0.2,"High Discount")))</f>
        <v>High Discount</v>
      </c>
      <c r="Q4889" s="9">
        <f>(Table2[Unit_Price]*Table2[Quantity])*(Table2[Discount]/100)</f>
        <v>19307</v>
      </c>
      <c r="R4889" s="10">
        <v>77228</v>
      </c>
      <c r="S4889" s="10">
        <v>18753.54</v>
      </c>
      <c r="T4889" s="4">
        <f>Table2[Profit]/Table2[Sales]</f>
        <v>0.24283342829025742</v>
      </c>
      <c r="U4889" t="s">
        <v>38</v>
      </c>
    </row>
    <row r="4890" spans="1:21" x14ac:dyDescent="0.35">
      <c r="A4890">
        <v>13154</v>
      </c>
      <c r="B4890" s="1">
        <v>45618</v>
      </c>
      <c r="C4890" s="2">
        <f>YEAR(Table2[Order Date])</f>
        <v>2024</v>
      </c>
      <c r="D4890" s="2" t="str">
        <f>TEXT(Table2[Order Date],"mmm")</f>
        <v>Nov</v>
      </c>
      <c r="E4890" t="s">
        <v>2535</v>
      </c>
      <c r="F4890" t="s">
        <v>15</v>
      </c>
      <c r="G4890" t="s">
        <v>93</v>
      </c>
      <c r="H4890" t="str">
        <f>VLOOKUP(Table2[[#This Row],[City]], Table46[], 2, FALSE)</f>
        <v>Tamil Nadu</v>
      </c>
      <c r="I4890" t="s">
        <v>75</v>
      </c>
      <c r="J4890" t="s">
        <v>76</v>
      </c>
      <c r="K4890" t="s">
        <v>5855</v>
      </c>
      <c r="L4890" s="2">
        <v>5</v>
      </c>
      <c r="M4890" s="11">
        <v>65586</v>
      </c>
      <c r="N4890" s="6">
        <v>5</v>
      </c>
      <c r="O4890" s="4">
        <f>Table2[[#This Row],[Discount]]/100</f>
        <v>0.05</v>
      </c>
      <c r="P4890" s="4" t="str">
        <f>IF(Table2[[#This Row],[Discount%]]=0,"No Discount",
IF(Table2[[#This Row],[Discount%]]&lt;=0.1,"Medium Discount",
IF(Table2[[#This Row],[Discount%]]&lt;=0.2,"High Discount")))</f>
        <v>Medium Discount</v>
      </c>
      <c r="Q4890" s="9">
        <f>(Table2[Unit_Price]*Table2[Quantity])*(Table2[Discount]/100)</f>
        <v>16396.5</v>
      </c>
      <c r="R4890" s="10">
        <v>311533.5</v>
      </c>
      <c r="S4890" s="10">
        <v>49260.51</v>
      </c>
      <c r="T4890" s="4">
        <f>Table2[Profit]/Table2[Sales]</f>
        <v>0.15812267380554579</v>
      </c>
      <c r="U4890" t="s">
        <v>38</v>
      </c>
    </row>
    <row r="4891" spans="1:21" x14ac:dyDescent="0.35">
      <c r="A4891">
        <v>13163</v>
      </c>
      <c r="B4891" s="1">
        <v>45891</v>
      </c>
      <c r="C4891" s="2">
        <f>YEAR(Table2[Order Date])</f>
        <v>2025</v>
      </c>
      <c r="D4891" s="2" t="str">
        <f>TEXT(Table2[Order Date],"mmm")</f>
        <v>Aug</v>
      </c>
      <c r="E4891" t="s">
        <v>3037</v>
      </c>
      <c r="F4891" t="s">
        <v>28</v>
      </c>
      <c r="G4891" t="s">
        <v>35</v>
      </c>
      <c r="H4891" t="str">
        <f>VLOOKUP(Table2[[#This Row],[City]], Table46[], 2, FALSE)</f>
        <v>West Bengal</v>
      </c>
      <c r="I4891" t="s">
        <v>86</v>
      </c>
      <c r="J4891" t="s">
        <v>296</v>
      </c>
      <c r="K4891" t="s">
        <v>5820</v>
      </c>
      <c r="L4891" s="2">
        <v>4</v>
      </c>
      <c r="M4891" s="11">
        <v>24518</v>
      </c>
      <c r="N4891" s="6">
        <v>20</v>
      </c>
      <c r="O4891" s="4">
        <f>Table2[[#This Row],[Discount]]/100</f>
        <v>0.2</v>
      </c>
      <c r="P4891" s="4" t="str">
        <f>IF(Table2[[#This Row],[Discount%]]=0,"No Discount",
IF(Table2[[#This Row],[Discount%]]&lt;=0.1,"Medium Discount",
IF(Table2[[#This Row],[Discount%]]&lt;=0.2,"High Discount")))</f>
        <v>High Discount</v>
      </c>
      <c r="Q4891" s="9">
        <f>(Table2[Unit_Price]*Table2[Quantity])*(Table2[Discount]/100)</f>
        <v>19614.400000000001</v>
      </c>
      <c r="R4891" s="10">
        <v>78457.600000000006</v>
      </c>
      <c r="S4891" s="10">
        <v>10542.24</v>
      </c>
      <c r="T4891" s="4">
        <f>Table2[Profit]/Table2[Sales]</f>
        <v>0.13436862713108735</v>
      </c>
      <c r="U4891" t="s">
        <v>83</v>
      </c>
    </row>
    <row r="4892" spans="1:21" x14ac:dyDescent="0.35">
      <c r="A4892">
        <v>13170</v>
      </c>
      <c r="B4892" s="1">
        <v>45861</v>
      </c>
      <c r="C4892" s="2">
        <f>YEAR(Table2[Order Date])</f>
        <v>2025</v>
      </c>
      <c r="D4892" s="2" t="str">
        <f>TEXT(Table2[Order Date],"mmm")</f>
        <v>Jul</v>
      </c>
      <c r="E4892" t="s">
        <v>5493</v>
      </c>
      <c r="F4892" t="s">
        <v>40</v>
      </c>
      <c r="G4892" t="s">
        <v>62</v>
      </c>
      <c r="H4892" t="str">
        <f>VLOOKUP(Table2[[#This Row],[City]], Table46[], 2, FALSE)</f>
        <v>Goa</v>
      </c>
      <c r="I4892" t="s">
        <v>17</v>
      </c>
      <c r="J4892" t="s">
        <v>18</v>
      </c>
      <c r="K4892" t="s">
        <v>5877</v>
      </c>
      <c r="L4892" s="2">
        <v>4</v>
      </c>
      <c r="M4892" s="11">
        <v>1730</v>
      </c>
      <c r="N4892" s="6">
        <v>10</v>
      </c>
      <c r="O4892" s="4">
        <f>Table2[[#This Row],[Discount]]/100</f>
        <v>0.1</v>
      </c>
      <c r="P4892" s="4" t="str">
        <f>IF(Table2[[#This Row],[Discount%]]=0,"No Discount",
IF(Table2[[#This Row],[Discount%]]&lt;=0.1,"Medium Discount",
IF(Table2[[#This Row],[Discount%]]&lt;=0.2,"High Discount")))</f>
        <v>Medium Discount</v>
      </c>
      <c r="Q4892" s="9">
        <f>(Table2[Unit_Price]*Table2[Quantity])*(Table2[Discount]/100)</f>
        <v>692</v>
      </c>
      <c r="R4892" s="10">
        <v>6228</v>
      </c>
      <c r="S4892" s="10">
        <v>749.58</v>
      </c>
      <c r="T4892" s="4">
        <f>Table2[Profit]/Table2[Sales]</f>
        <v>0.12035645472061658</v>
      </c>
      <c r="U4892" t="s">
        <v>38</v>
      </c>
    </row>
    <row r="4893" spans="1:21" x14ac:dyDescent="0.35">
      <c r="A4893">
        <v>13183</v>
      </c>
      <c r="B4893" s="1">
        <v>45330</v>
      </c>
      <c r="C4893" s="2">
        <f>YEAR(Table2[Order Date])</f>
        <v>2024</v>
      </c>
      <c r="D4893" s="2" t="str">
        <f>TEXT(Table2[Order Date],"mmm")</f>
        <v>Feb</v>
      </c>
      <c r="E4893" t="s">
        <v>5898</v>
      </c>
      <c r="F4893" t="s">
        <v>15</v>
      </c>
      <c r="G4893" t="s">
        <v>174</v>
      </c>
      <c r="H4893" t="str">
        <f>VLOOKUP(Table2[[#This Row],[City]], Table46[], 2, FALSE)</f>
        <v>Tamil Nadu</v>
      </c>
      <c r="I4893" t="s">
        <v>75</v>
      </c>
      <c r="J4893" t="s">
        <v>240</v>
      </c>
      <c r="K4893" t="s">
        <v>5899</v>
      </c>
      <c r="L4893" s="2">
        <v>1</v>
      </c>
      <c r="M4893" s="11">
        <v>5393</v>
      </c>
      <c r="N4893" s="6">
        <v>5</v>
      </c>
      <c r="O4893" s="4">
        <f>Table2[[#This Row],[Discount]]/100</f>
        <v>0.05</v>
      </c>
      <c r="P4893" s="4" t="str">
        <f>IF(Table2[[#This Row],[Discount%]]=0,"No Discount",
IF(Table2[[#This Row],[Discount%]]&lt;=0.1,"Medium Discount",
IF(Table2[[#This Row],[Discount%]]&lt;=0.2,"High Discount")))</f>
        <v>Medium Discount</v>
      </c>
      <c r="Q4893" s="9">
        <f>(Table2[Unit_Price]*Table2[Quantity])*(Table2[Discount]/100)</f>
        <v>269.65000000000003</v>
      </c>
      <c r="R4893" s="10">
        <v>5123.3500000000004</v>
      </c>
      <c r="S4893" s="10">
        <v>820.26</v>
      </c>
      <c r="T4893" s="4">
        <f>Table2[Profit]/Table2[Sales]</f>
        <v>0.16010227683058934</v>
      </c>
      <c r="U4893" t="s">
        <v>38</v>
      </c>
    </row>
    <row r="4894" spans="1:21" x14ac:dyDescent="0.35">
      <c r="A4894">
        <v>13184</v>
      </c>
      <c r="B4894" s="1">
        <v>45489</v>
      </c>
      <c r="C4894" s="2">
        <f>YEAR(Table2[Order Date])</f>
        <v>2024</v>
      </c>
      <c r="D4894" s="2" t="str">
        <f>TEXT(Table2[Order Date],"mmm")</f>
        <v>Jul</v>
      </c>
      <c r="E4894" t="s">
        <v>5900</v>
      </c>
      <c r="F4894" t="s">
        <v>15</v>
      </c>
      <c r="G4894" t="s">
        <v>174</v>
      </c>
      <c r="H4894" t="str">
        <f>VLOOKUP(Table2[[#This Row],[City]], Table46[], 2, FALSE)</f>
        <v>Tamil Nadu</v>
      </c>
      <c r="I4894" t="s">
        <v>96</v>
      </c>
      <c r="J4894" t="s">
        <v>183</v>
      </c>
      <c r="K4894" t="s">
        <v>5901</v>
      </c>
      <c r="L4894" s="2">
        <v>4</v>
      </c>
      <c r="M4894" s="11">
        <v>14964</v>
      </c>
      <c r="N4894" s="6">
        <v>0</v>
      </c>
      <c r="O4894" s="4">
        <f>Table2[[#This Row],[Discount]]/100</f>
        <v>0</v>
      </c>
      <c r="P4894" s="4" t="str">
        <f>IF(Table2[[#This Row],[Discount%]]=0,"No Discount",
IF(Table2[[#This Row],[Discount%]]&lt;=0.1,"Medium Discount",
IF(Table2[[#This Row],[Discount%]]&lt;=0.2,"High Discount")))</f>
        <v>No Discount</v>
      </c>
      <c r="Q4894" s="9">
        <f>(Table2[Unit_Price]*Table2[Quantity])*(Table2[Discount]/100)</f>
        <v>0</v>
      </c>
      <c r="R4894" s="10">
        <v>59856</v>
      </c>
      <c r="S4894" s="10">
        <v>14316.75</v>
      </c>
      <c r="T4894" s="4">
        <f>Table2[Profit]/Table2[Sales]</f>
        <v>0.23918654771451484</v>
      </c>
      <c r="U4894" t="s">
        <v>38</v>
      </c>
    </row>
    <row r="4895" spans="1:21" x14ac:dyDescent="0.35">
      <c r="A4895">
        <v>13223</v>
      </c>
      <c r="B4895" s="1">
        <v>45361</v>
      </c>
      <c r="C4895" s="2">
        <f>YEAR(Table2[Order Date])</f>
        <v>2024</v>
      </c>
      <c r="D4895" s="2" t="str">
        <f>TEXT(Table2[Order Date],"mmm")</f>
        <v>Mar</v>
      </c>
      <c r="E4895" t="s">
        <v>5972</v>
      </c>
      <c r="F4895" t="s">
        <v>15</v>
      </c>
      <c r="G4895" t="s">
        <v>147</v>
      </c>
      <c r="H4895" t="str">
        <f>VLOOKUP(Table2[[#This Row],[City]], Table46[], 2, FALSE)</f>
        <v>Kerala</v>
      </c>
      <c r="I4895" t="s">
        <v>30</v>
      </c>
      <c r="J4895" t="s">
        <v>31</v>
      </c>
      <c r="K4895" t="s">
        <v>5973</v>
      </c>
      <c r="L4895" s="2">
        <v>4</v>
      </c>
      <c r="M4895" s="11">
        <v>28239</v>
      </c>
      <c r="N4895" s="6">
        <v>5</v>
      </c>
      <c r="O4895" s="4">
        <f>Table2[[#This Row],[Discount]]/100</f>
        <v>0.05</v>
      </c>
      <c r="P4895" s="4" t="str">
        <f>IF(Table2[[#This Row],[Discount%]]=0,"No Discount",
IF(Table2[[#This Row],[Discount%]]&lt;=0.1,"Medium Discount",
IF(Table2[[#This Row],[Discount%]]&lt;=0.2,"High Discount")))</f>
        <v>Medium Discount</v>
      </c>
      <c r="Q4895" s="9">
        <f>(Table2[Unit_Price]*Table2[Quantity])*(Table2[Discount]/100)</f>
        <v>5647.8</v>
      </c>
      <c r="R4895" s="10">
        <v>107308.2</v>
      </c>
      <c r="S4895" s="10">
        <v>6756.09</v>
      </c>
      <c r="T4895" s="4">
        <f>Table2[Profit]/Table2[Sales]</f>
        <v>6.2959680620865877E-2</v>
      </c>
      <c r="U4895" t="s">
        <v>38</v>
      </c>
    </row>
    <row r="4896" spans="1:21" x14ac:dyDescent="0.35">
      <c r="A4896">
        <v>13227</v>
      </c>
      <c r="B4896" s="1">
        <v>45395</v>
      </c>
      <c r="C4896" s="2">
        <f>YEAR(Table2[Order Date])</f>
        <v>2024</v>
      </c>
      <c r="D4896" s="2" t="str">
        <f>TEXT(Table2[Order Date],"mmm")</f>
        <v>Apr</v>
      </c>
      <c r="E4896" t="s">
        <v>5980</v>
      </c>
      <c r="F4896" t="s">
        <v>28</v>
      </c>
      <c r="G4896" t="s">
        <v>85</v>
      </c>
      <c r="H4896" t="str">
        <f>VLOOKUP(Table2[[#This Row],[City]], Table46[], 2, FALSE)</f>
        <v>Odisha</v>
      </c>
      <c r="I4896" t="s">
        <v>96</v>
      </c>
      <c r="J4896" t="s">
        <v>214</v>
      </c>
      <c r="K4896" t="s">
        <v>664</v>
      </c>
      <c r="L4896" s="2">
        <v>4</v>
      </c>
      <c r="M4896" s="11">
        <v>77291</v>
      </c>
      <c r="N4896" s="6">
        <v>10</v>
      </c>
      <c r="O4896" s="4">
        <f>Table2[[#This Row],[Discount]]/100</f>
        <v>0.1</v>
      </c>
      <c r="P4896" s="4" t="str">
        <f>IF(Table2[[#This Row],[Discount%]]=0,"No Discount",
IF(Table2[[#This Row],[Discount%]]&lt;=0.1,"Medium Discount",
IF(Table2[[#This Row],[Discount%]]&lt;=0.2,"High Discount")))</f>
        <v>Medium Discount</v>
      </c>
      <c r="Q4896" s="9">
        <f>(Table2[Unit_Price]*Table2[Quantity])*(Table2[Discount]/100)</f>
        <v>30916.400000000001</v>
      </c>
      <c r="R4896" s="10">
        <v>278247.59999999998</v>
      </c>
      <c r="S4896" s="10">
        <v>27845.599999999999</v>
      </c>
      <c r="T4896" s="4">
        <f>Table2[Profit]/Table2[Sales]</f>
        <v>0.10007489732166604</v>
      </c>
      <c r="U4896" t="s">
        <v>20</v>
      </c>
    </row>
    <row r="4897" spans="1:21" x14ac:dyDescent="0.35">
      <c r="A4897">
        <v>13242</v>
      </c>
      <c r="B4897" s="1">
        <v>45736</v>
      </c>
      <c r="C4897" s="2">
        <f>YEAR(Table2[Order Date])</f>
        <v>2025</v>
      </c>
      <c r="D4897" s="2" t="str">
        <f>TEXT(Table2[Order Date],"mmm")</f>
        <v>Mar</v>
      </c>
      <c r="E4897" t="s">
        <v>6005</v>
      </c>
      <c r="F4897" t="s">
        <v>15</v>
      </c>
      <c r="G4897" t="s">
        <v>147</v>
      </c>
      <c r="H4897" t="str">
        <f>VLOOKUP(Table2[[#This Row],[City]], Table46[], 2, FALSE)</f>
        <v>Kerala</v>
      </c>
      <c r="I4897" t="s">
        <v>46</v>
      </c>
      <c r="J4897" t="s">
        <v>201</v>
      </c>
      <c r="K4897" t="s">
        <v>6006</v>
      </c>
      <c r="L4897" s="2">
        <v>5</v>
      </c>
      <c r="M4897" s="11">
        <v>10806</v>
      </c>
      <c r="N4897" s="6">
        <v>10</v>
      </c>
      <c r="O4897" s="4">
        <f>Table2[[#This Row],[Discount]]/100</f>
        <v>0.1</v>
      </c>
      <c r="P4897" s="4" t="str">
        <f>IF(Table2[[#This Row],[Discount%]]=0,"No Discount",
IF(Table2[[#This Row],[Discount%]]&lt;=0.1,"Medium Discount",
IF(Table2[[#This Row],[Discount%]]&lt;=0.2,"High Discount")))</f>
        <v>Medium Discount</v>
      </c>
      <c r="Q4897" s="9">
        <f>(Table2[Unit_Price]*Table2[Quantity])*(Table2[Discount]/100)</f>
        <v>5403</v>
      </c>
      <c r="R4897" s="10">
        <v>48627</v>
      </c>
      <c r="S4897" s="10">
        <v>4120.8900000000003</v>
      </c>
      <c r="T4897" s="4">
        <f>Table2[Profit]/Table2[Sales]</f>
        <v>8.4744894811524474E-2</v>
      </c>
      <c r="U4897" t="s">
        <v>20</v>
      </c>
    </row>
    <row r="4898" spans="1:21" x14ac:dyDescent="0.35">
      <c r="A4898">
        <v>13259</v>
      </c>
      <c r="B4898" s="1">
        <v>45233</v>
      </c>
      <c r="C4898" s="2">
        <f>YEAR(Table2[Order Date])</f>
        <v>2023</v>
      </c>
      <c r="D4898" s="2" t="str">
        <f>TEXT(Table2[Order Date],"mmm")</f>
        <v>Nov</v>
      </c>
      <c r="E4898" t="s">
        <v>4228</v>
      </c>
      <c r="F4898" t="s">
        <v>15</v>
      </c>
      <c r="G4898" t="s">
        <v>68</v>
      </c>
      <c r="H4898" t="str">
        <f>VLOOKUP(Table2[[#This Row],[City]], Table46[], 2, FALSE)</f>
        <v>Telangana</v>
      </c>
      <c r="I4898" t="s">
        <v>129</v>
      </c>
      <c r="J4898" t="s">
        <v>168</v>
      </c>
      <c r="K4898" t="s">
        <v>6031</v>
      </c>
      <c r="L4898" s="2">
        <v>5</v>
      </c>
      <c r="M4898" s="11">
        <v>27369</v>
      </c>
      <c r="N4898" s="6">
        <v>15</v>
      </c>
      <c r="O4898" s="4">
        <f>Table2[[#This Row],[Discount]]/100</f>
        <v>0.15</v>
      </c>
      <c r="P4898" s="4" t="str">
        <f>IF(Table2[[#This Row],[Discount%]]=0,"No Discount",
IF(Table2[[#This Row],[Discount%]]&lt;=0.1,"Medium Discount",
IF(Table2[[#This Row],[Discount%]]&lt;=0.2,"High Discount")))</f>
        <v>High Discount</v>
      </c>
      <c r="Q4898" s="9">
        <f>(Table2[Unit_Price]*Table2[Quantity])*(Table2[Discount]/100)</f>
        <v>20526.75</v>
      </c>
      <c r="R4898" s="10">
        <v>116318.25</v>
      </c>
      <c r="S4898" s="10">
        <v>20798.759999999998</v>
      </c>
      <c r="T4898" s="4">
        <f>Table2[Profit]/Table2[Sales]</f>
        <v>0.17880908627837849</v>
      </c>
      <c r="U4898" t="s">
        <v>83</v>
      </c>
    </row>
    <row r="4899" spans="1:21" x14ac:dyDescent="0.35">
      <c r="A4899">
        <v>13273</v>
      </c>
      <c r="B4899" s="1">
        <v>45296</v>
      </c>
      <c r="C4899" s="2">
        <f>YEAR(Table2[Order Date])</f>
        <v>2024</v>
      </c>
      <c r="D4899" s="2" t="str">
        <f>TEXT(Table2[Order Date],"mmm")</f>
        <v>Jan</v>
      </c>
      <c r="E4899" t="s">
        <v>6055</v>
      </c>
      <c r="F4899" t="s">
        <v>15</v>
      </c>
      <c r="G4899" t="s">
        <v>68</v>
      </c>
      <c r="H4899" t="str">
        <f>VLOOKUP(Table2[[#This Row],[City]], Table46[], 2, FALSE)</f>
        <v>Telangana</v>
      </c>
      <c r="I4899" t="s">
        <v>69</v>
      </c>
      <c r="J4899" t="s">
        <v>123</v>
      </c>
      <c r="K4899" t="s">
        <v>6056</v>
      </c>
      <c r="L4899" s="2">
        <v>4</v>
      </c>
      <c r="M4899" s="11">
        <v>21421</v>
      </c>
      <c r="N4899" s="6">
        <v>10</v>
      </c>
      <c r="O4899" s="4">
        <f>Table2[[#This Row],[Discount]]/100</f>
        <v>0.1</v>
      </c>
      <c r="P4899" s="4" t="str">
        <f>IF(Table2[[#This Row],[Discount%]]=0,"No Discount",
IF(Table2[[#This Row],[Discount%]]&lt;=0.1,"Medium Discount",
IF(Table2[[#This Row],[Discount%]]&lt;=0.2,"High Discount")))</f>
        <v>Medium Discount</v>
      </c>
      <c r="Q4899" s="9">
        <f>(Table2[Unit_Price]*Table2[Quantity])*(Table2[Discount]/100)</f>
        <v>8568.4</v>
      </c>
      <c r="R4899" s="10">
        <v>77115.600000000006</v>
      </c>
      <c r="S4899" s="10">
        <v>5993.17</v>
      </c>
      <c r="T4899" s="4">
        <f>Table2[Profit]/Table2[Sales]</f>
        <v>7.7716700641634107E-2</v>
      </c>
      <c r="U4899" t="s">
        <v>72</v>
      </c>
    </row>
    <row r="4900" spans="1:21" x14ac:dyDescent="0.35">
      <c r="A4900">
        <v>13286</v>
      </c>
      <c r="B4900" s="1">
        <v>45869</v>
      </c>
      <c r="C4900" s="2">
        <f>YEAR(Table2[Order Date])</f>
        <v>2025</v>
      </c>
      <c r="D4900" s="2" t="str">
        <f>TEXT(Table2[Order Date],"mmm")</f>
        <v>Jul</v>
      </c>
      <c r="E4900" t="s">
        <v>272</v>
      </c>
      <c r="F4900" t="s">
        <v>40</v>
      </c>
      <c r="G4900" t="s">
        <v>62</v>
      </c>
      <c r="H4900" t="str">
        <f>VLOOKUP(Table2[[#This Row],[City]], Table46[], 2, FALSE)</f>
        <v>Goa</v>
      </c>
      <c r="I4900" t="s">
        <v>129</v>
      </c>
      <c r="J4900" t="s">
        <v>159</v>
      </c>
      <c r="K4900" t="s">
        <v>6077</v>
      </c>
      <c r="L4900" s="2">
        <v>5</v>
      </c>
      <c r="M4900" s="11">
        <v>44376</v>
      </c>
      <c r="N4900" s="6">
        <v>20</v>
      </c>
      <c r="O4900" s="4">
        <f>Table2[[#This Row],[Discount]]/100</f>
        <v>0.2</v>
      </c>
      <c r="P4900" s="4" t="str">
        <f>IF(Table2[[#This Row],[Discount%]]=0,"No Discount",
IF(Table2[[#This Row],[Discount%]]&lt;=0.1,"Medium Discount",
IF(Table2[[#This Row],[Discount%]]&lt;=0.2,"High Discount")))</f>
        <v>High Discount</v>
      </c>
      <c r="Q4900" s="9">
        <f>(Table2[Unit_Price]*Table2[Quantity])*(Table2[Discount]/100)</f>
        <v>44376</v>
      </c>
      <c r="R4900" s="10">
        <v>177504</v>
      </c>
      <c r="S4900" s="10">
        <v>28065.02</v>
      </c>
      <c r="T4900" s="4">
        <f>Table2[Profit]/Table2[Sales]</f>
        <v>0.1581092257075897</v>
      </c>
      <c r="U4900" t="s">
        <v>83</v>
      </c>
    </row>
    <row r="4901" spans="1:21" x14ac:dyDescent="0.35">
      <c r="A4901">
        <v>13303</v>
      </c>
      <c r="B4901" s="1">
        <v>45798</v>
      </c>
      <c r="C4901" s="2">
        <f>YEAR(Table2[Order Date])</f>
        <v>2025</v>
      </c>
      <c r="D4901" s="2" t="str">
        <f>TEXT(Table2[Order Date],"mmm")</f>
        <v>May</v>
      </c>
      <c r="E4901" t="s">
        <v>286</v>
      </c>
      <c r="F4901" t="s">
        <v>28</v>
      </c>
      <c r="G4901" t="s">
        <v>85</v>
      </c>
      <c r="H4901" t="str">
        <f>VLOOKUP(Table2[[#This Row],[City]], Table46[], 2, FALSE)</f>
        <v>Odisha</v>
      </c>
      <c r="I4901" t="s">
        <v>86</v>
      </c>
      <c r="J4901" t="s">
        <v>296</v>
      </c>
      <c r="K4901" t="s">
        <v>6106</v>
      </c>
      <c r="L4901" s="2">
        <v>3</v>
      </c>
      <c r="M4901" s="11">
        <v>57569</v>
      </c>
      <c r="N4901" s="6">
        <v>5</v>
      </c>
      <c r="O4901" s="4">
        <f>Table2[[#This Row],[Discount]]/100</f>
        <v>0.05</v>
      </c>
      <c r="P4901" s="4" t="str">
        <f>IF(Table2[[#This Row],[Discount%]]=0,"No Discount",
IF(Table2[[#This Row],[Discount%]]&lt;=0.1,"Medium Discount",
IF(Table2[[#This Row],[Discount%]]&lt;=0.2,"High Discount")))</f>
        <v>Medium Discount</v>
      </c>
      <c r="Q4901" s="9">
        <f>(Table2[Unit_Price]*Table2[Quantity])*(Table2[Discount]/100)</f>
        <v>8635.35</v>
      </c>
      <c r="R4901" s="10">
        <v>164071.65</v>
      </c>
      <c r="S4901" s="10">
        <v>29285.66</v>
      </c>
      <c r="T4901" s="4">
        <f>Table2[Profit]/Table2[Sales]</f>
        <v>0.17849311566013995</v>
      </c>
      <c r="U4901" t="s">
        <v>20</v>
      </c>
    </row>
    <row r="4902" spans="1:21" x14ac:dyDescent="0.35">
      <c r="A4902">
        <v>13361</v>
      </c>
      <c r="B4902" s="1">
        <v>45502</v>
      </c>
      <c r="C4902" s="2">
        <f>YEAR(Table2[Order Date])</f>
        <v>2024</v>
      </c>
      <c r="D4902" s="2" t="str">
        <f>TEXT(Table2[Order Date],"mmm")</f>
        <v>Jul</v>
      </c>
      <c r="E4902" t="s">
        <v>2033</v>
      </c>
      <c r="F4902" t="s">
        <v>15</v>
      </c>
      <c r="G4902" t="s">
        <v>174</v>
      </c>
      <c r="H4902" t="str">
        <f>VLOOKUP(Table2[[#This Row],[City]], Table46[], 2, FALSE)</f>
        <v>Tamil Nadu</v>
      </c>
      <c r="I4902" t="s">
        <v>69</v>
      </c>
      <c r="J4902" t="s">
        <v>115</v>
      </c>
      <c r="K4902" t="s">
        <v>6205</v>
      </c>
      <c r="L4902" s="2">
        <v>2</v>
      </c>
      <c r="M4902" s="11">
        <v>48691</v>
      </c>
      <c r="N4902" s="6">
        <v>0</v>
      </c>
      <c r="O4902" s="4">
        <f>Table2[[#This Row],[Discount]]/100</f>
        <v>0</v>
      </c>
      <c r="P4902" s="4" t="str">
        <f>IF(Table2[[#This Row],[Discount%]]=0,"No Discount",
IF(Table2[[#This Row],[Discount%]]&lt;=0.1,"Medium Discount",
IF(Table2[[#This Row],[Discount%]]&lt;=0.2,"High Discount")))</f>
        <v>No Discount</v>
      </c>
      <c r="Q4902" s="9">
        <f>(Table2[Unit_Price]*Table2[Quantity])*(Table2[Discount]/100)</f>
        <v>0</v>
      </c>
      <c r="R4902" s="10">
        <v>97382</v>
      </c>
      <c r="S4902" s="10">
        <v>18865.39</v>
      </c>
      <c r="T4902" s="4">
        <f>Table2[Profit]/Table2[Sales]</f>
        <v>0.19372563718140928</v>
      </c>
      <c r="U4902" t="s">
        <v>20</v>
      </c>
    </row>
    <row r="4903" spans="1:21" x14ac:dyDescent="0.35">
      <c r="A4903">
        <v>13381</v>
      </c>
      <c r="B4903" s="1">
        <v>45254</v>
      </c>
      <c r="C4903" s="2">
        <f>YEAR(Table2[Order Date])</f>
        <v>2023</v>
      </c>
      <c r="D4903" s="2" t="str">
        <f>TEXT(Table2[Order Date],"mmm")</f>
        <v>Nov</v>
      </c>
      <c r="E4903" t="s">
        <v>5599</v>
      </c>
      <c r="F4903" t="s">
        <v>15</v>
      </c>
      <c r="G4903" t="s">
        <v>147</v>
      </c>
      <c r="H4903" t="str">
        <f>VLOOKUP(Table2[[#This Row],[City]], Table46[], 2, FALSE)</f>
        <v>Kerala</v>
      </c>
      <c r="I4903" t="s">
        <v>42</v>
      </c>
      <c r="J4903" t="s">
        <v>51</v>
      </c>
      <c r="K4903" t="s">
        <v>6237</v>
      </c>
      <c r="L4903" s="2">
        <v>2</v>
      </c>
      <c r="M4903" s="11">
        <v>35085</v>
      </c>
      <c r="N4903" s="6">
        <v>10</v>
      </c>
      <c r="O4903" s="4">
        <f>Table2[[#This Row],[Discount]]/100</f>
        <v>0.1</v>
      </c>
      <c r="P4903" s="4" t="str">
        <f>IF(Table2[[#This Row],[Discount%]]=0,"No Discount",
IF(Table2[[#This Row],[Discount%]]&lt;=0.1,"Medium Discount",
IF(Table2[[#This Row],[Discount%]]&lt;=0.2,"High Discount")))</f>
        <v>Medium Discount</v>
      </c>
      <c r="Q4903" s="9">
        <f>(Table2[Unit_Price]*Table2[Quantity])*(Table2[Discount]/100)</f>
        <v>7017</v>
      </c>
      <c r="R4903" s="10">
        <v>63153</v>
      </c>
      <c r="S4903" s="10">
        <v>8477.8799999999992</v>
      </c>
      <c r="T4903" s="4">
        <f>Table2[Profit]/Table2[Sales]</f>
        <v>0.13424350387155004</v>
      </c>
      <c r="U4903" t="s">
        <v>20</v>
      </c>
    </row>
    <row r="4904" spans="1:21" x14ac:dyDescent="0.35">
      <c r="A4904">
        <v>13393</v>
      </c>
      <c r="B4904" s="1">
        <v>45806</v>
      </c>
      <c r="C4904" s="2">
        <f>YEAR(Table2[Order Date])</f>
        <v>2025</v>
      </c>
      <c r="D4904" s="2" t="str">
        <f>TEXT(Table2[Order Date],"mmm")</f>
        <v>May</v>
      </c>
      <c r="E4904" t="s">
        <v>4673</v>
      </c>
      <c r="F4904" t="s">
        <v>22</v>
      </c>
      <c r="G4904" t="s">
        <v>23</v>
      </c>
      <c r="H4904" t="str">
        <f>VLOOKUP(Table2[[#This Row],[City]], Table46[], 2, FALSE)</f>
        <v>Delhi</v>
      </c>
      <c r="I4904" t="s">
        <v>75</v>
      </c>
      <c r="J4904" t="s">
        <v>240</v>
      </c>
      <c r="K4904" t="s">
        <v>6255</v>
      </c>
      <c r="L4904" s="2">
        <v>2</v>
      </c>
      <c r="M4904" s="11">
        <v>70002</v>
      </c>
      <c r="N4904" s="6">
        <v>15</v>
      </c>
      <c r="O4904" s="4">
        <f>Table2[[#This Row],[Discount]]/100</f>
        <v>0.15</v>
      </c>
      <c r="P4904" s="4" t="str">
        <f>IF(Table2[[#This Row],[Discount%]]=0,"No Discount",
IF(Table2[[#This Row],[Discount%]]&lt;=0.1,"Medium Discount",
IF(Table2[[#This Row],[Discount%]]&lt;=0.2,"High Discount")))</f>
        <v>High Discount</v>
      </c>
      <c r="Q4904" s="9">
        <f>(Table2[Unit_Price]*Table2[Quantity])*(Table2[Discount]/100)</f>
        <v>21000.6</v>
      </c>
      <c r="R4904" s="10">
        <v>119003.4</v>
      </c>
      <c r="S4904" s="10">
        <v>12002.32</v>
      </c>
      <c r="T4904" s="4">
        <f>Table2[Profit]/Table2[Sales]</f>
        <v>0.10085695030562153</v>
      </c>
      <c r="U4904" t="s">
        <v>72</v>
      </c>
    </row>
    <row r="4905" spans="1:21" x14ac:dyDescent="0.35">
      <c r="A4905">
        <v>13406</v>
      </c>
      <c r="B4905" s="1">
        <v>45416</v>
      </c>
      <c r="C4905" s="2">
        <f>YEAR(Table2[Order Date])</f>
        <v>2024</v>
      </c>
      <c r="D4905" s="2" t="str">
        <f>TEXT(Table2[Order Date],"mmm")</f>
        <v>May</v>
      </c>
      <c r="E4905" t="s">
        <v>2600</v>
      </c>
      <c r="F4905" t="s">
        <v>40</v>
      </c>
      <c r="G4905" t="s">
        <v>103</v>
      </c>
      <c r="H4905" t="str">
        <f>VLOOKUP(Table2[[#This Row],[City]], Table46[], 2, FALSE)</f>
        <v>Gujarat</v>
      </c>
      <c r="I4905" t="s">
        <v>17</v>
      </c>
      <c r="J4905" t="s">
        <v>291</v>
      </c>
      <c r="K4905" t="s">
        <v>6278</v>
      </c>
      <c r="L4905" s="2">
        <v>2</v>
      </c>
      <c r="M4905" s="11">
        <v>76361</v>
      </c>
      <c r="N4905" s="6">
        <v>15</v>
      </c>
      <c r="O4905" s="4">
        <f>Table2[[#This Row],[Discount]]/100</f>
        <v>0.15</v>
      </c>
      <c r="P4905" s="4" t="str">
        <f>IF(Table2[[#This Row],[Discount%]]=0,"No Discount",
IF(Table2[[#This Row],[Discount%]]&lt;=0.1,"Medium Discount",
IF(Table2[[#This Row],[Discount%]]&lt;=0.2,"High Discount")))</f>
        <v>High Discount</v>
      </c>
      <c r="Q4905" s="9">
        <f>(Table2[Unit_Price]*Table2[Quantity])*(Table2[Discount]/100)</f>
        <v>22908.3</v>
      </c>
      <c r="R4905" s="10">
        <v>129813.7</v>
      </c>
      <c r="S4905" s="10">
        <v>19178.919999999998</v>
      </c>
      <c r="T4905" s="4">
        <f>Table2[Profit]/Table2[Sales]</f>
        <v>0.14774187932398505</v>
      </c>
      <c r="U4905" t="s">
        <v>83</v>
      </c>
    </row>
    <row r="4906" spans="1:21" x14ac:dyDescent="0.35">
      <c r="A4906">
        <v>13428</v>
      </c>
      <c r="B4906" s="1">
        <v>45270</v>
      </c>
      <c r="C4906" s="2">
        <f>YEAR(Table2[Order Date])</f>
        <v>2023</v>
      </c>
      <c r="D4906" s="2" t="str">
        <f>TEXT(Table2[Order Date],"mmm")</f>
        <v>Dec</v>
      </c>
      <c r="E4906" t="s">
        <v>4839</v>
      </c>
      <c r="F4906" t="s">
        <v>22</v>
      </c>
      <c r="G4906" t="s">
        <v>58</v>
      </c>
      <c r="H4906" t="str">
        <f>VLOOKUP(Table2[[#This Row],[City]], Table46[], 2, FALSE)</f>
        <v>Rajashtan</v>
      </c>
      <c r="I4906" t="s">
        <v>17</v>
      </c>
      <c r="J4906" t="s">
        <v>100</v>
      </c>
      <c r="K4906" t="s">
        <v>6316</v>
      </c>
      <c r="L4906" s="2">
        <v>5</v>
      </c>
      <c r="M4906" s="11">
        <v>22760</v>
      </c>
      <c r="N4906" s="6">
        <v>10</v>
      </c>
      <c r="O4906" s="4">
        <f>Table2[[#This Row],[Discount]]/100</f>
        <v>0.1</v>
      </c>
      <c r="P4906" s="4" t="str">
        <f>IF(Table2[[#This Row],[Discount%]]=0,"No Discount",
IF(Table2[[#This Row],[Discount%]]&lt;=0.1,"Medium Discount",
IF(Table2[[#This Row],[Discount%]]&lt;=0.2,"High Discount")))</f>
        <v>Medium Discount</v>
      </c>
      <c r="Q4906" s="9">
        <f>(Table2[Unit_Price]*Table2[Quantity])*(Table2[Discount]/100)</f>
        <v>11380</v>
      </c>
      <c r="R4906" s="10">
        <v>102420</v>
      </c>
      <c r="S4906" s="10">
        <v>23303.66</v>
      </c>
      <c r="T4906" s="4">
        <f>Table2[Profit]/Table2[Sales]</f>
        <v>0.22753036516305408</v>
      </c>
      <c r="U4906" t="s">
        <v>20</v>
      </c>
    </row>
    <row r="4907" spans="1:21" x14ac:dyDescent="0.35">
      <c r="A4907">
        <v>13474</v>
      </c>
      <c r="B4907" s="1">
        <v>45377</v>
      </c>
      <c r="C4907" s="2">
        <f>YEAR(Table2[Order Date])</f>
        <v>2024</v>
      </c>
      <c r="D4907" s="2" t="str">
        <f>TEXT(Table2[Order Date],"mmm")</f>
        <v>Mar</v>
      </c>
      <c r="E4907" t="s">
        <v>4463</v>
      </c>
      <c r="F4907" t="s">
        <v>40</v>
      </c>
      <c r="G4907" t="s">
        <v>50</v>
      </c>
      <c r="H4907" t="str">
        <f>VLOOKUP(Table2[[#This Row],[City]], Table46[], 2, FALSE)</f>
        <v>Maharashtra</v>
      </c>
      <c r="I4907" t="s">
        <v>86</v>
      </c>
      <c r="J4907" t="s">
        <v>171</v>
      </c>
      <c r="K4907" t="s">
        <v>6393</v>
      </c>
      <c r="L4907" s="2">
        <v>2</v>
      </c>
      <c r="M4907" s="11">
        <v>56650</v>
      </c>
      <c r="N4907" s="6">
        <v>10</v>
      </c>
      <c r="O4907" s="4">
        <f>Table2[[#This Row],[Discount]]/100</f>
        <v>0.1</v>
      </c>
      <c r="P4907" s="4" t="str">
        <f>IF(Table2[[#This Row],[Discount%]]=0,"No Discount",
IF(Table2[[#This Row],[Discount%]]&lt;=0.1,"Medium Discount",
IF(Table2[[#This Row],[Discount%]]&lt;=0.2,"High Discount")))</f>
        <v>Medium Discount</v>
      </c>
      <c r="Q4907" s="9">
        <f>(Table2[Unit_Price]*Table2[Quantity])*(Table2[Discount]/100)</f>
        <v>11330</v>
      </c>
      <c r="R4907" s="10">
        <v>101970</v>
      </c>
      <c r="S4907" s="10">
        <v>13412.43</v>
      </c>
      <c r="T4907" s="4">
        <f>Table2[Profit]/Table2[Sales]</f>
        <v>0.13153309796999119</v>
      </c>
      <c r="U4907" t="s">
        <v>33</v>
      </c>
    </row>
    <row r="4908" spans="1:21" x14ac:dyDescent="0.35">
      <c r="A4908">
        <v>13518</v>
      </c>
      <c r="B4908" s="1">
        <v>45316</v>
      </c>
      <c r="C4908" s="2">
        <f>YEAR(Table2[Order Date])</f>
        <v>2024</v>
      </c>
      <c r="D4908" s="2" t="str">
        <f>TEXT(Table2[Order Date],"mmm")</f>
        <v>Jan</v>
      </c>
      <c r="E4908" t="s">
        <v>4136</v>
      </c>
      <c r="F4908" t="s">
        <v>28</v>
      </c>
      <c r="G4908" t="s">
        <v>144</v>
      </c>
      <c r="H4908" t="str">
        <f>VLOOKUP(Table2[[#This Row],[City]], Table46[], 2, FALSE)</f>
        <v>Assam</v>
      </c>
      <c r="I4908" t="s">
        <v>75</v>
      </c>
      <c r="J4908" t="s">
        <v>307</v>
      </c>
      <c r="K4908" t="s">
        <v>4246</v>
      </c>
      <c r="L4908" s="2">
        <v>2</v>
      </c>
      <c r="M4908" s="11">
        <v>42995</v>
      </c>
      <c r="N4908" s="6">
        <v>15</v>
      </c>
      <c r="O4908" s="4">
        <f>Table2[[#This Row],[Discount]]/100</f>
        <v>0.15</v>
      </c>
      <c r="P4908" s="4" t="str">
        <f>IF(Table2[[#This Row],[Discount%]]=0,"No Discount",
IF(Table2[[#This Row],[Discount%]]&lt;=0.1,"Medium Discount",
IF(Table2[[#This Row],[Discount%]]&lt;=0.2,"High Discount")))</f>
        <v>High Discount</v>
      </c>
      <c r="Q4908" s="9">
        <f>(Table2[Unit_Price]*Table2[Quantity])*(Table2[Discount]/100)</f>
        <v>12898.5</v>
      </c>
      <c r="R4908" s="10">
        <v>73091.5</v>
      </c>
      <c r="S4908" s="10">
        <v>6699.72</v>
      </c>
      <c r="T4908" s="4">
        <f>Table2[Profit]/Table2[Sales]</f>
        <v>9.1662094771621877E-2</v>
      </c>
      <c r="U4908" t="s">
        <v>33</v>
      </c>
    </row>
    <row r="4909" spans="1:21" x14ac:dyDescent="0.35">
      <c r="A4909">
        <v>13521</v>
      </c>
      <c r="B4909" s="1">
        <v>45248</v>
      </c>
      <c r="C4909" s="2">
        <f>YEAR(Table2[Order Date])</f>
        <v>2023</v>
      </c>
      <c r="D4909" s="2" t="str">
        <f>TEXT(Table2[Order Date],"mmm")</f>
        <v>Nov</v>
      </c>
      <c r="E4909" t="s">
        <v>1337</v>
      </c>
      <c r="F4909" t="s">
        <v>22</v>
      </c>
      <c r="G4909" t="s">
        <v>23</v>
      </c>
      <c r="H4909" t="str">
        <f>VLOOKUP(Table2[[#This Row],[City]], Table46[], 2, FALSE)</f>
        <v>Delhi</v>
      </c>
      <c r="I4909" t="s">
        <v>46</v>
      </c>
      <c r="J4909" t="s">
        <v>141</v>
      </c>
      <c r="K4909" t="s">
        <v>6470</v>
      </c>
      <c r="L4909" s="2">
        <v>4</v>
      </c>
      <c r="M4909" s="11">
        <v>65047</v>
      </c>
      <c r="N4909" s="6">
        <v>5</v>
      </c>
      <c r="O4909" s="4">
        <f>Table2[[#This Row],[Discount]]/100</f>
        <v>0.05</v>
      </c>
      <c r="P4909" s="4" t="str">
        <f>IF(Table2[[#This Row],[Discount%]]=0,"No Discount",
IF(Table2[[#This Row],[Discount%]]&lt;=0.1,"Medium Discount",
IF(Table2[[#This Row],[Discount%]]&lt;=0.2,"High Discount")))</f>
        <v>Medium Discount</v>
      </c>
      <c r="Q4909" s="9">
        <f>(Table2[Unit_Price]*Table2[Quantity])*(Table2[Discount]/100)</f>
        <v>13009.400000000001</v>
      </c>
      <c r="R4909" s="10">
        <v>247178.6</v>
      </c>
      <c r="S4909" s="10">
        <v>44888.67</v>
      </c>
      <c r="T4909" s="4">
        <f>Table2[Profit]/Table2[Sales]</f>
        <v>0.18160419227230834</v>
      </c>
      <c r="U4909" t="s">
        <v>38</v>
      </c>
    </row>
    <row r="4910" spans="1:21" x14ac:dyDescent="0.35">
      <c r="A4910">
        <v>13546</v>
      </c>
      <c r="B4910" s="1">
        <v>45520</v>
      </c>
      <c r="C4910" s="2">
        <f>YEAR(Table2[Order Date])</f>
        <v>2024</v>
      </c>
      <c r="D4910" s="2" t="str">
        <f>TEXT(Table2[Order Date],"mmm")</f>
        <v>Aug</v>
      </c>
      <c r="E4910" t="s">
        <v>4419</v>
      </c>
      <c r="F4910" t="s">
        <v>15</v>
      </c>
      <c r="G4910" t="s">
        <v>68</v>
      </c>
      <c r="H4910" t="str">
        <f>VLOOKUP(Table2[[#This Row],[City]], Table46[], 2, FALSE)</f>
        <v>Telangana</v>
      </c>
      <c r="I4910" t="s">
        <v>129</v>
      </c>
      <c r="J4910" t="s">
        <v>130</v>
      </c>
      <c r="K4910" t="s">
        <v>1096</v>
      </c>
      <c r="L4910" s="2">
        <v>3</v>
      </c>
      <c r="M4910" s="11">
        <v>22895</v>
      </c>
      <c r="N4910" s="6">
        <v>0</v>
      </c>
      <c r="O4910" s="4">
        <f>Table2[[#This Row],[Discount]]/100</f>
        <v>0</v>
      </c>
      <c r="P4910" s="4" t="str">
        <f>IF(Table2[[#This Row],[Discount%]]=0,"No Discount",
IF(Table2[[#This Row],[Discount%]]&lt;=0.1,"Medium Discount",
IF(Table2[[#This Row],[Discount%]]&lt;=0.2,"High Discount")))</f>
        <v>No Discount</v>
      </c>
      <c r="Q4910" s="9">
        <f>(Table2[Unit_Price]*Table2[Quantity])*(Table2[Discount]/100)</f>
        <v>0</v>
      </c>
      <c r="R4910" s="10">
        <v>68685</v>
      </c>
      <c r="S4910" s="10">
        <v>12048.75</v>
      </c>
      <c r="T4910" s="4">
        <f>Table2[Profit]/Table2[Sales]</f>
        <v>0.1754203974666958</v>
      </c>
      <c r="U4910" t="s">
        <v>33</v>
      </c>
    </row>
    <row r="4911" spans="1:21" x14ac:dyDescent="0.35">
      <c r="A4911">
        <v>13556</v>
      </c>
      <c r="B4911" s="1">
        <v>45834</v>
      </c>
      <c r="C4911" s="2">
        <f>YEAR(Table2[Order Date])</f>
        <v>2025</v>
      </c>
      <c r="D4911" s="2" t="str">
        <f>TEXT(Table2[Order Date],"mmm")</f>
        <v>Jun</v>
      </c>
      <c r="E4911" t="s">
        <v>2640</v>
      </c>
      <c r="F4911" t="s">
        <v>22</v>
      </c>
      <c r="G4911" t="s">
        <v>58</v>
      </c>
      <c r="H4911" t="str">
        <f>VLOOKUP(Table2[[#This Row],[City]], Table46[], 2, FALSE)</f>
        <v>Rajashtan</v>
      </c>
      <c r="I4911" t="s">
        <v>75</v>
      </c>
      <c r="J4911" t="s">
        <v>76</v>
      </c>
      <c r="K4911" t="s">
        <v>6527</v>
      </c>
      <c r="L4911" s="2">
        <v>4</v>
      </c>
      <c r="M4911" s="11">
        <v>7448</v>
      </c>
      <c r="N4911" s="6">
        <v>10</v>
      </c>
      <c r="O4911" s="4">
        <f>Table2[[#This Row],[Discount]]/100</f>
        <v>0.1</v>
      </c>
      <c r="P4911" s="4" t="str">
        <f>IF(Table2[[#This Row],[Discount%]]=0,"No Discount",
IF(Table2[[#This Row],[Discount%]]&lt;=0.1,"Medium Discount",
IF(Table2[[#This Row],[Discount%]]&lt;=0.2,"High Discount")))</f>
        <v>Medium Discount</v>
      </c>
      <c r="Q4911" s="9">
        <f>(Table2[Unit_Price]*Table2[Quantity])*(Table2[Discount]/100)</f>
        <v>2979.2000000000003</v>
      </c>
      <c r="R4911" s="10">
        <v>26812.799999999999</v>
      </c>
      <c r="S4911" s="10">
        <v>6486.74</v>
      </c>
      <c r="T4911" s="4">
        <f>Table2[Profit]/Table2[Sales]</f>
        <v>0.24192699009428334</v>
      </c>
      <c r="U4911" t="s">
        <v>72</v>
      </c>
    </row>
    <row r="4912" spans="1:21" x14ac:dyDescent="0.35">
      <c r="A4912">
        <v>13568</v>
      </c>
      <c r="B4912" s="1">
        <v>45909</v>
      </c>
      <c r="C4912" s="2">
        <f>YEAR(Table2[Order Date])</f>
        <v>2025</v>
      </c>
      <c r="D4912" s="2" t="str">
        <f>TEXT(Table2[Order Date],"mmm")</f>
        <v>Sep</v>
      </c>
      <c r="E4912" t="s">
        <v>6546</v>
      </c>
      <c r="F4912" t="s">
        <v>28</v>
      </c>
      <c r="G4912" t="s">
        <v>29</v>
      </c>
      <c r="H4912" t="str">
        <f>VLOOKUP(Table2[[#This Row],[City]], Table46[], 2, FALSE)</f>
        <v>Bihar</v>
      </c>
      <c r="I4912" t="s">
        <v>69</v>
      </c>
      <c r="J4912" t="s">
        <v>115</v>
      </c>
      <c r="K4912" t="s">
        <v>6547</v>
      </c>
      <c r="L4912" s="2">
        <v>2</v>
      </c>
      <c r="M4912" s="11">
        <v>13412</v>
      </c>
      <c r="N4912" s="6">
        <v>20</v>
      </c>
      <c r="O4912" s="4">
        <f>Table2[[#This Row],[Discount]]/100</f>
        <v>0.2</v>
      </c>
      <c r="P4912" s="4" t="str">
        <f>IF(Table2[[#This Row],[Discount%]]=0,"No Discount",
IF(Table2[[#This Row],[Discount%]]&lt;=0.1,"Medium Discount",
IF(Table2[[#This Row],[Discount%]]&lt;=0.2,"High Discount")))</f>
        <v>High Discount</v>
      </c>
      <c r="Q4912" s="9">
        <f>(Table2[Unit_Price]*Table2[Quantity])*(Table2[Discount]/100)</f>
        <v>5364.8</v>
      </c>
      <c r="R4912" s="10">
        <v>21459.200000000001</v>
      </c>
      <c r="S4912" s="10">
        <v>3353.32</v>
      </c>
      <c r="T4912" s="4">
        <f>Table2[Profit]/Table2[Sales]</f>
        <v>0.15626491201908738</v>
      </c>
      <c r="U4912" t="s">
        <v>20</v>
      </c>
    </row>
    <row r="4913" spans="1:21" x14ac:dyDescent="0.35">
      <c r="A4913">
        <v>13584</v>
      </c>
      <c r="B4913" s="1">
        <v>45661</v>
      </c>
      <c r="C4913" s="2">
        <f>YEAR(Table2[Order Date])</f>
        <v>2025</v>
      </c>
      <c r="D4913" s="2" t="str">
        <f>TEXT(Table2[Order Date],"mmm")</f>
        <v>Jan</v>
      </c>
      <c r="E4913" t="s">
        <v>2767</v>
      </c>
      <c r="F4913" t="s">
        <v>28</v>
      </c>
      <c r="G4913" t="s">
        <v>114</v>
      </c>
      <c r="H4913" t="str">
        <f>VLOOKUP(Table2[[#This Row],[City]], Table46[], 2, FALSE)</f>
        <v>Jharkhand</v>
      </c>
      <c r="I4913" t="s">
        <v>30</v>
      </c>
      <c r="J4913" t="s">
        <v>65</v>
      </c>
      <c r="K4913" t="s">
        <v>2046</v>
      </c>
      <c r="L4913" s="2">
        <v>4</v>
      </c>
      <c r="M4913" s="11">
        <v>19959</v>
      </c>
      <c r="N4913" s="6">
        <v>5</v>
      </c>
      <c r="O4913" s="4">
        <f>Table2[[#This Row],[Discount]]/100</f>
        <v>0.05</v>
      </c>
      <c r="P4913" s="4" t="str">
        <f>IF(Table2[[#This Row],[Discount%]]=0,"No Discount",
IF(Table2[[#This Row],[Discount%]]&lt;=0.1,"Medium Discount",
IF(Table2[[#This Row],[Discount%]]&lt;=0.2,"High Discount")))</f>
        <v>Medium Discount</v>
      </c>
      <c r="Q4913" s="9">
        <f>(Table2[Unit_Price]*Table2[Quantity])*(Table2[Discount]/100)</f>
        <v>3991.8</v>
      </c>
      <c r="R4913" s="10">
        <v>75844.2</v>
      </c>
      <c r="S4913" s="10">
        <v>12769.71</v>
      </c>
      <c r="T4913" s="4">
        <f>Table2[Profit]/Table2[Sales]</f>
        <v>0.16836765369006462</v>
      </c>
      <c r="U4913" t="s">
        <v>20</v>
      </c>
    </row>
    <row r="4914" spans="1:21" x14ac:dyDescent="0.35">
      <c r="A4914">
        <v>13585</v>
      </c>
      <c r="B4914" s="1">
        <v>45915</v>
      </c>
      <c r="C4914" s="2">
        <f>YEAR(Table2[Order Date])</f>
        <v>2025</v>
      </c>
      <c r="D4914" s="2" t="str">
        <f>TEXT(Table2[Order Date],"mmm")</f>
        <v>Sep</v>
      </c>
      <c r="E4914" t="s">
        <v>3675</v>
      </c>
      <c r="F4914" t="s">
        <v>40</v>
      </c>
      <c r="G4914" t="s">
        <v>110</v>
      </c>
      <c r="H4914" t="str">
        <f>VLOOKUP(Table2[[#This Row],[City]], Table46[], 2, FALSE)</f>
        <v>Gujarat</v>
      </c>
      <c r="I4914" t="s">
        <v>46</v>
      </c>
      <c r="J4914" t="s">
        <v>126</v>
      </c>
      <c r="K4914" t="s">
        <v>6571</v>
      </c>
      <c r="L4914" s="2">
        <v>1</v>
      </c>
      <c r="M4914" s="11">
        <v>33517</v>
      </c>
      <c r="N4914" s="6">
        <v>20</v>
      </c>
      <c r="O4914" s="4">
        <f>Table2[[#This Row],[Discount]]/100</f>
        <v>0.2</v>
      </c>
      <c r="P4914" s="4" t="str">
        <f>IF(Table2[[#This Row],[Discount%]]=0,"No Discount",
IF(Table2[[#This Row],[Discount%]]&lt;=0.1,"Medium Discount",
IF(Table2[[#This Row],[Discount%]]&lt;=0.2,"High Discount")))</f>
        <v>High Discount</v>
      </c>
      <c r="Q4914" s="9">
        <f>(Table2[Unit_Price]*Table2[Quantity])*(Table2[Discount]/100)</f>
        <v>6703.4000000000005</v>
      </c>
      <c r="R4914" s="10">
        <v>26813.599999999999</v>
      </c>
      <c r="S4914" s="10">
        <v>6696.42</v>
      </c>
      <c r="T4914" s="4">
        <f>Table2[Profit]/Table2[Sales]</f>
        <v>0.24973968433929053</v>
      </c>
      <c r="U4914" t="s">
        <v>38</v>
      </c>
    </row>
    <row r="4915" spans="1:21" x14ac:dyDescent="0.35">
      <c r="A4915">
        <v>13604</v>
      </c>
      <c r="B4915" s="1">
        <v>45458</v>
      </c>
      <c r="C4915" s="2">
        <f>YEAR(Table2[Order Date])</f>
        <v>2024</v>
      </c>
      <c r="D4915" s="2" t="str">
        <f>TEXT(Table2[Order Date],"mmm")</f>
        <v>Jun</v>
      </c>
      <c r="E4915" t="s">
        <v>6604</v>
      </c>
      <c r="F4915" t="s">
        <v>28</v>
      </c>
      <c r="G4915" t="s">
        <v>144</v>
      </c>
      <c r="H4915" t="str">
        <f>VLOOKUP(Table2[[#This Row],[City]], Table46[], 2, FALSE)</f>
        <v>Assam</v>
      </c>
      <c r="I4915" t="s">
        <v>42</v>
      </c>
      <c r="J4915" t="s">
        <v>188</v>
      </c>
      <c r="K4915" t="s">
        <v>6605</v>
      </c>
      <c r="L4915" s="2">
        <v>3</v>
      </c>
      <c r="M4915" s="11">
        <v>52957</v>
      </c>
      <c r="N4915" s="6">
        <v>20</v>
      </c>
      <c r="O4915" s="4">
        <f>Table2[[#This Row],[Discount]]/100</f>
        <v>0.2</v>
      </c>
      <c r="P4915" s="4" t="str">
        <f>IF(Table2[[#This Row],[Discount%]]=0,"No Discount",
IF(Table2[[#This Row],[Discount%]]&lt;=0.1,"Medium Discount",
IF(Table2[[#This Row],[Discount%]]&lt;=0.2,"High Discount")))</f>
        <v>High Discount</v>
      </c>
      <c r="Q4915" s="9">
        <f>(Table2[Unit_Price]*Table2[Quantity])*(Table2[Discount]/100)</f>
        <v>31774.2</v>
      </c>
      <c r="R4915" s="10">
        <v>127096.8</v>
      </c>
      <c r="S4915" s="10">
        <v>18748.87</v>
      </c>
      <c r="T4915" s="4">
        <f>Table2[Profit]/Table2[Sales]</f>
        <v>0.14751645989513504</v>
      </c>
      <c r="U4915" t="s">
        <v>20</v>
      </c>
    </row>
    <row r="4916" spans="1:21" x14ac:dyDescent="0.35">
      <c r="A4916">
        <v>13616</v>
      </c>
      <c r="B4916" s="1">
        <v>45753</v>
      </c>
      <c r="C4916" s="2">
        <f>YEAR(Table2[Order Date])</f>
        <v>2025</v>
      </c>
      <c r="D4916" s="2" t="str">
        <f>TEXT(Table2[Order Date],"mmm")</f>
        <v>Apr</v>
      </c>
      <c r="E4916" t="s">
        <v>560</v>
      </c>
      <c r="F4916" t="s">
        <v>40</v>
      </c>
      <c r="G4916" t="s">
        <v>41</v>
      </c>
      <c r="H4916" t="str">
        <f>VLOOKUP(Table2[[#This Row],[City]], Table46[], 2, FALSE)</f>
        <v>Maharashtra</v>
      </c>
      <c r="I4916" t="s">
        <v>96</v>
      </c>
      <c r="J4916" t="s">
        <v>183</v>
      </c>
      <c r="K4916" t="s">
        <v>6624</v>
      </c>
      <c r="L4916" s="2">
        <v>4</v>
      </c>
      <c r="M4916" s="11">
        <v>34629</v>
      </c>
      <c r="N4916" s="6">
        <v>20</v>
      </c>
      <c r="O4916" s="4">
        <f>Table2[[#This Row],[Discount]]/100</f>
        <v>0.2</v>
      </c>
      <c r="P4916" s="4" t="str">
        <f>IF(Table2[[#This Row],[Discount%]]=0,"No Discount",
IF(Table2[[#This Row],[Discount%]]&lt;=0.1,"Medium Discount",
IF(Table2[[#This Row],[Discount%]]&lt;=0.2,"High Discount")))</f>
        <v>High Discount</v>
      </c>
      <c r="Q4916" s="9">
        <f>(Table2[Unit_Price]*Table2[Quantity])*(Table2[Discount]/100)</f>
        <v>27703.200000000001</v>
      </c>
      <c r="R4916" s="10">
        <v>110812.8</v>
      </c>
      <c r="S4916" s="10">
        <v>21237.05</v>
      </c>
      <c r="T4916" s="4">
        <f>Table2[Profit]/Table2[Sales]</f>
        <v>0.19164798651419329</v>
      </c>
      <c r="U4916" t="s">
        <v>72</v>
      </c>
    </row>
    <row r="4917" spans="1:21" x14ac:dyDescent="0.35">
      <c r="A4917">
        <v>13639</v>
      </c>
      <c r="B4917" s="1">
        <v>45620</v>
      </c>
      <c r="C4917" s="2">
        <f>YEAR(Table2[Order Date])</f>
        <v>2024</v>
      </c>
      <c r="D4917" s="2" t="str">
        <f>TEXT(Table2[Order Date],"mmm")</f>
        <v>Nov</v>
      </c>
      <c r="E4917" t="s">
        <v>4217</v>
      </c>
      <c r="F4917" t="s">
        <v>40</v>
      </c>
      <c r="G4917" t="s">
        <v>110</v>
      </c>
      <c r="H4917" t="str">
        <f>VLOOKUP(Table2[[#This Row],[City]], Table46[], 2, FALSE)</f>
        <v>Gujarat</v>
      </c>
      <c r="I4917" t="s">
        <v>30</v>
      </c>
      <c r="J4917" t="s">
        <v>104</v>
      </c>
      <c r="K4917" t="s">
        <v>2379</v>
      </c>
      <c r="L4917" s="2">
        <v>2</v>
      </c>
      <c r="M4917" s="11">
        <v>75348</v>
      </c>
      <c r="N4917" s="6">
        <v>10</v>
      </c>
      <c r="O4917" s="4">
        <f>Table2[[#This Row],[Discount]]/100</f>
        <v>0.1</v>
      </c>
      <c r="P4917" s="4" t="str">
        <f>IF(Table2[[#This Row],[Discount%]]=0,"No Discount",
IF(Table2[[#This Row],[Discount%]]&lt;=0.1,"Medium Discount",
IF(Table2[[#This Row],[Discount%]]&lt;=0.2,"High Discount")))</f>
        <v>Medium Discount</v>
      </c>
      <c r="Q4917" s="9">
        <f>(Table2[Unit_Price]*Table2[Quantity])*(Table2[Discount]/100)</f>
        <v>15069.6</v>
      </c>
      <c r="R4917" s="10">
        <v>135626.4</v>
      </c>
      <c r="S4917" s="10">
        <v>10376.19</v>
      </c>
      <c r="T4917" s="4">
        <f>Table2[Profit]/Table2[Sales]</f>
        <v>7.6505680310028149E-2</v>
      </c>
      <c r="U4917" t="s">
        <v>38</v>
      </c>
    </row>
    <row r="4918" spans="1:21" x14ac:dyDescent="0.35">
      <c r="A4918">
        <v>13648</v>
      </c>
      <c r="B4918" s="1">
        <v>45462</v>
      </c>
      <c r="C4918" s="2">
        <f>YEAR(Table2[Order Date])</f>
        <v>2024</v>
      </c>
      <c r="D4918" s="2" t="str">
        <f>TEXT(Table2[Order Date],"mmm")</f>
        <v>Jun</v>
      </c>
      <c r="E4918" t="s">
        <v>6675</v>
      </c>
      <c r="F4918" t="s">
        <v>28</v>
      </c>
      <c r="G4918" t="s">
        <v>144</v>
      </c>
      <c r="H4918" t="str">
        <f>VLOOKUP(Table2[[#This Row],[City]], Table46[], 2, FALSE)</f>
        <v>Assam</v>
      </c>
      <c r="I4918" t="s">
        <v>46</v>
      </c>
      <c r="J4918" t="s">
        <v>141</v>
      </c>
      <c r="K4918" t="s">
        <v>6676</v>
      </c>
      <c r="L4918" s="2">
        <v>4</v>
      </c>
      <c r="M4918" s="11">
        <v>2470</v>
      </c>
      <c r="N4918" s="6">
        <v>15</v>
      </c>
      <c r="O4918" s="4">
        <f>Table2[[#This Row],[Discount]]/100</f>
        <v>0.15</v>
      </c>
      <c r="P4918" s="4" t="str">
        <f>IF(Table2[[#This Row],[Discount%]]=0,"No Discount",
IF(Table2[[#This Row],[Discount%]]&lt;=0.1,"Medium Discount",
IF(Table2[[#This Row],[Discount%]]&lt;=0.2,"High Discount")))</f>
        <v>High Discount</v>
      </c>
      <c r="Q4918" s="9">
        <f>(Table2[Unit_Price]*Table2[Quantity])*(Table2[Discount]/100)</f>
        <v>1482</v>
      </c>
      <c r="R4918" s="10">
        <v>8398</v>
      </c>
      <c r="S4918" s="10">
        <v>1172.19</v>
      </c>
      <c r="T4918" s="4">
        <f>Table2[Profit]/Table2[Sales]</f>
        <v>0.13957966182424386</v>
      </c>
      <c r="U4918" t="s">
        <v>72</v>
      </c>
    </row>
    <row r="4919" spans="1:21" x14ac:dyDescent="0.35">
      <c r="A4919">
        <v>13701</v>
      </c>
      <c r="B4919" s="1">
        <v>45297</v>
      </c>
      <c r="C4919" s="2">
        <f>YEAR(Table2[Order Date])</f>
        <v>2024</v>
      </c>
      <c r="D4919" s="2" t="str">
        <f>TEXT(Table2[Order Date],"mmm")</f>
        <v>Jan</v>
      </c>
      <c r="E4919" t="s">
        <v>4416</v>
      </c>
      <c r="F4919" t="s">
        <v>22</v>
      </c>
      <c r="G4919" t="s">
        <v>74</v>
      </c>
      <c r="H4919" t="str">
        <f>VLOOKUP(Table2[[#This Row],[City]], Table46[], 2, FALSE)</f>
        <v>Chandigarh</v>
      </c>
      <c r="I4919" t="s">
        <v>69</v>
      </c>
      <c r="J4919" t="s">
        <v>115</v>
      </c>
      <c r="K4919" t="s">
        <v>2265</v>
      </c>
      <c r="L4919" s="2">
        <v>3</v>
      </c>
      <c r="M4919" s="11">
        <v>52274</v>
      </c>
      <c r="N4919" s="6">
        <v>0</v>
      </c>
      <c r="O4919" s="4">
        <f>Table2[[#This Row],[Discount]]/100</f>
        <v>0</v>
      </c>
      <c r="P4919" s="4" t="str">
        <f>IF(Table2[[#This Row],[Discount%]]=0,"No Discount",
IF(Table2[[#This Row],[Discount%]]&lt;=0.1,"Medium Discount",
IF(Table2[[#This Row],[Discount%]]&lt;=0.2,"High Discount")))</f>
        <v>No Discount</v>
      </c>
      <c r="Q4919" s="9">
        <f>(Table2[Unit_Price]*Table2[Quantity])*(Table2[Discount]/100)</f>
        <v>0</v>
      </c>
      <c r="R4919" s="10">
        <v>156822</v>
      </c>
      <c r="S4919" s="10">
        <v>7844.5</v>
      </c>
      <c r="T4919" s="4">
        <f>Table2[Profit]/Table2[Sales]</f>
        <v>5.0021680631544045E-2</v>
      </c>
      <c r="U4919" t="s">
        <v>83</v>
      </c>
    </row>
    <row r="4920" spans="1:21" x14ac:dyDescent="0.35">
      <c r="A4920">
        <v>13724</v>
      </c>
      <c r="B4920" s="1">
        <v>45340</v>
      </c>
      <c r="C4920" s="2">
        <f>YEAR(Table2[Order Date])</f>
        <v>2024</v>
      </c>
      <c r="D4920" s="2" t="str">
        <f>TEXT(Table2[Order Date],"mmm")</f>
        <v>Feb</v>
      </c>
      <c r="E4920" t="s">
        <v>839</v>
      </c>
      <c r="F4920" t="s">
        <v>22</v>
      </c>
      <c r="G4920" t="s">
        <v>74</v>
      </c>
      <c r="H4920" t="str">
        <f>VLOOKUP(Table2[[#This Row],[City]], Table46[], 2, FALSE)</f>
        <v>Chandigarh</v>
      </c>
      <c r="I4920" t="s">
        <v>75</v>
      </c>
      <c r="J4920" t="s">
        <v>409</v>
      </c>
      <c r="K4920" t="s">
        <v>6800</v>
      </c>
      <c r="L4920" s="2">
        <v>5</v>
      </c>
      <c r="M4920" s="11">
        <v>52509</v>
      </c>
      <c r="N4920" s="6">
        <v>0</v>
      </c>
      <c r="O4920" s="4">
        <f>Table2[[#This Row],[Discount]]/100</f>
        <v>0</v>
      </c>
      <c r="P4920" s="4" t="str">
        <f>IF(Table2[[#This Row],[Discount%]]=0,"No Discount",
IF(Table2[[#This Row],[Discount%]]&lt;=0.1,"Medium Discount",
IF(Table2[[#This Row],[Discount%]]&lt;=0.2,"High Discount")))</f>
        <v>No Discount</v>
      </c>
      <c r="Q4920" s="9">
        <f>(Table2[Unit_Price]*Table2[Quantity])*(Table2[Discount]/100)</f>
        <v>0</v>
      </c>
      <c r="R4920" s="10">
        <v>262545</v>
      </c>
      <c r="S4920" s="10">
        <v>52053.33</v>
      </c>
      <c r="T4920" s="4">
        <f>Table2[Profit]/Table2[Sales]</f>
        <v>0.19826441181511742</v>
      </c>
      <c r="U4920" t="s">
        <v>38</v>
      </c>
    </row>
    <row r="4921" spans="1:21" x14ac:dyDescent="0.35">
      <c r="A4921">
        <v>13735</v>
      </c>
      <c r="B4921" s="1">
        <v>45503</v>
      </c>
      <c r="C4921" s="2">
        <f>YEAR(Table2[Order Date])</f>
        <v>2024</v>
      </c>
      <c r="D4921" s="2" t="str">
        <f>TEXT(Table2[Order Date],"mmm")</f>
        <v>Jul</v>
      </c>
      <c r="E4921" t="s">
        <v>262</v>
      </c>
      <c r="F4921" t="s">
        <v>28</v>
      </c>
      <c r="G4921" t="s">
        <v>114</v>
      </c>
      <c r="H4921" t="str">
        <f>VLOOKUP(Table2[[#This Row],[City]], Table46[], 2, FALSE)</f>
        <v>Jharkhand</v>
      </c>
      <c r="I4921" t="s">
        <v>75</v>
      </c>
      <c r="J4921" t="s">
        <v>307</v>
      </c>
      <c r="K4921" t="s">
        <v>6819</v>
      </c>
      <c r="L4921" s="2">
        <v>5</v>
      </c>
      <c r="M4921" s="11">
        <v>64058</v>
      </c>
      <c r="N4921" s="6">
        <v>5</v>
      </c>
      <c r="O4921" s="4">
        <f>Table2[[#This Row],[Discount]]/100</f>
        <v>0.05</v>
      </c>
      <c r="P4921" s="4" t="str">
        <f>IF(Table2[[#This Row],[Discount%]]=0,"No Discount",
IF(Table2[[#This Row],[Discount%]]&lt;=0.1,"Medium Discount",
IF(Table2[[#This Row],[Discount%]]&lt;=0.2,"High Discount")))</f>
        <v>Medium Discount</v>
      </c>
      <c r="Q4921" s="9">
        <f>(Table2[Unit_Price]*Table2[Quantity])*(Table2[Discount]/100)</f>
        <v>16014.5</v>
      </c>
      <c r="R4921" s="10">
        <v>304275.5</v>
      </c>
      <c r="S4921" s="10">
        <v>73168.800000000003</v>
      </c>
      <c r="T4921" s="4">
        <f>Table2[Profit]/Table2[Sales]</f>
        <v>0.24046891714909679</v>
      </c>
      <c r="U4921" t="s">
        <v>72</v>
      </c>
    </row>
    <row r="4922" spans="1:21" x14ac:dyDescent="0.35">
      <c r="A4922">
        <v>13745</v>
      </c>
      <c r="B4922" s="1">
        <v>45499</v>
      </c>
      <c r="C4922" s="2">
        <f>YEAR(Table2[Order Date])</f>
        <v>2024</v>
      </c>
      <c r="D4922" s="2" t="str">
        <f>TEXT(Table2[Order Date],"mmm")</f>
        <v>Jul</v>
      </c>
      <c r="E4922" t="s">
        <v>2356</v>
      </c>
      <c r="F4922" t="s">
        <v>15</v>
      </c>
      <c r="G4922" t="s">
        <v>147</v>
      </c>
      <c r="H4922" t="str">
        <f>VLOOKUP(Table2[[#This Row],[City]], Table46[], 2, FALSE)</f>
        <v>Kerala</v>
      </c>
      <c r="I4922" t="s">
        <v>86</v>
      </c>
      <c r="J4922" t="s">
        <v>296</v>
      </c>
      <c r="K4922" t="s">
        <v>6834</v>
      </c>
      <c r="L4922" s="2">
        <v>5</v>
      </c>
      <c r="M4922" s="11">
        <v>52978</v>
      </c>
      <c r="N4922" s="6">
        <v>15</v>
      </c>
      <c r="O4922" s="4">
        <f>Table2[[#This Row],[Discount]]/100</f>
        <v>0.15</v>
      </c>
      <c r="P4922" s="4" t="str">
        <f>IF(Table2[[#This Row],[Discount%]]=0,"No Discount",
IF(Table2[[#This Row],[Discount%]]&lt;=0.1,"Medium Discount",
IF(Table2[[#This Row],[Discount%]]&lt;=0.2,"High Discount")))</f>
        <v>High Discount</v>
      </c>
      <c r="Q4922" s="9">
        <f>(Table2[Unit_Price]*Table2[Quantity])*(Table2[Discount]/100)</f>
        <v>39733.5</v>
      </c>
      <c r="R4922" s="10">
        <v>225156.5</v>
      </c>
      <c r="S4922" s="10">
        <v>50284.480000000003</v>
      </c>
      <c r="T4922" s="4">
        <f>Table2[Profit]/Table2[Sales]</f>
        <v>0.2233312384941141</v>
      </c>
      <c r="U4922" t="s">
        <v>33</v>
      </c>
    </row>
    <row r="4923" spans="1:21" x14ac:dyDescent="0.35">
      <c r="A4923">
        <v>13765</v>
      </c>
      <c r="B4923" s="1">
        <v>45222</v>
      </c>
      <c r="C4923" s="2">
        <f>YEAR(Table2[Order Date])</f>
        <v>2023</v>
      </c>
      <c r="D4923" s="2" t="str">
        <f>TEXT(Table2[Order Date],"mmm")</f>
        <v>Oct</v>
      </c>
      <c r="E4923" t="s">
        <v>3292</v>
      </c>
      <c r="F4923" t="s">
        <v>15</v>
      </c>
      <c r="G4923" t="s">
        <v>93</v>
      </c>
      <c r="H4923" t="str">
        <f>VLOOKUP(Table2[[#This Row],[City]], Table46[], 2, FALSE)</f>
        <v>Tamil Nadu</v>
      </c>
      <c r="I4923" t="s">
        <v>24</v>
      </c>
      <c r="J4923" t="s">
        <v>107</v>
      </c>
      <c r="K4923" t="s">
        <v>6866</v>
      </c>
      <c r="L4923" s="2">
        <v>1</v>
      </c>
      <c r="M4923" s="11">
        <v>62888</v>
      </c>
      <c r="N4923" s="6">
        <v>15</v>
      </c>
      <c r="O4923" s="4">
        <f>Table2[[#This Row],[Discount]]/100</f>
        <v>0.15</v>
      </c>
      <c r="P4923" s="4" t="str">
        <f>IF(Table2[[#This Row],[Discount%]]=0,"No Discount",
IF(Table2[[#This Row],[Discount%]]&lt;=0.1,"Medium Discount",
IF(Table2[[#This Row],[Discount%]]&lt;=0.2,"High Discount")))</f>
        <v>High Discount</v>
      </c>
      <c r="Q4923" s="9">
        <f>(Table2[Unit_Price]*Table2[Quantity])*(Table2[Discount]/100)</f>
        <v>9433.1999999999989</v>
      </c>
      <c r="R4923" s="10">
        <v>53454.8</v>
      </c>
      <c r="S4923" s="10">
        <v>8257.27</v>
      </c>
      <c r="T4923" s="4">
        <f>Table2[Profit]/Table2[Sales]</f>
        <v>0.15447200251427373</v>
      </c>
      <c r="U4923" t="s">
        <v>72</v>
      </c>
    </row>
    <row r="4924" spans="1:21" x14ac:dyDescent="0.35">
      <c r="A4924">
        <v>13767</v>
      </c>
      <c r="B4924" s="1">
        <v>45576</v>
      </c>
      <c r="C4924" s="2">
        <f>YEAR(Table2[Order Date])</f>
        <v>2024</v>
      </c>
      <c r="D4924" s="2" t="str">
        <f>TEXT(Table2[Order Date],"mmm")</f>
        <v>Oct</v>
      </c>
      <c r="E4924" t="s">
        <v>6868</v>
      </c>
      <c r="F4924" t="s">
        <v>15</v>
      </c>
      <c r="G4924" t="s">
        <v>16</v>
      </c>
      <c r="H4924" t="str">
        <f>VLOOKUP(Table2[[#This Row],[City]], Table46[], 2, FALSE)</f>
        <v>Karnataka</v>
      </c>
      <c r="I4924" t="s">
        <v>30</v>
      </c>
      <c r="J4924" t="s">
        <v>322</v>
      </c>
      <c r="K4924" t="s">
        <v>6869</v>
      </c>
      <c r="L4924" s="2">
        <v>5</v>
      </c>
      <c r="M4924" s="11">
        <v>62253</v>
      </c>
      <c r="N4924" s="6">
        <v>15</v>
      </c>
      <c r="O4924" s="4">
        <f>Table2[[#This Row],[Discount]]/100</f>
        <v>0.15</v>
      </c>
      <c r="P4924" s="4" t="str">
        <f>IF(Table2[[#This Row],[Discount%]]=0,"No Discount",
IF(Table2[[#This Row],[Discount%]]&lt;=0.1,"Medium Discount",
IF(Table2[[#This Row],[Discount%]]&lt;=0.2,"High Discount")))</f>
        <v>High Discount</v>
      </c>
      <c r="Q4924" s="9">
        <f>(Table2[Unit_Price]*Table2[Quantity])*(Table2[Discount]/100)</f>
        <v>46689.75</v>
      </c>
      <c r="R4924" s="10">
        <v>264575.25</v>
      </c>
      <c r="S4924" s="10">
        <v>18454.310000000001</v>
      </c>
      <c r="T4924" s="4">
        <f>Table2[Profit]/Table2[Sales]</f>
        <v>6.975070419474233E-2</v>
      </c>
      <c r="U4924" t="s">
        <v>33</v>
      </c>
    </row>
    <row r="4925" spans="1:21" x14ac:dyDescent="0.35">
      <c r="A4925">
        <v>13781</v>
      </c>
      <c r="B4925" s="1">
        <v>45497</v>
      </c>
      <c r="C4925" s="2">
        <f>YEAR(Table2[Order Date])</f>
        <v>2024</v>
      </c>
      <c r="D4925" s="2" t="str">
        <f>TEXT(Table2[Order Date],"mmm")</f>
        <v>Jul</v>
      </c>
      <c r="E4925" t="s">
        <v>4293</v>
      </c>
      <c r="F4925" t="s">
        <v>40</v>
      </c>
      <c r="G4925" t="s">
        <v>110</v>
      </c>
      <c r="H4925" t="str">
        <f>VLOOKUP(Table2[[#This Row],[City]], Table46[], 2, FALSE)</f>
        <v>Gujarat</v>
      </c>
      <c r="I4925" t="s">
        <v>96</v>
      </c>
      <c r="J4925" t="s">
        <v>138</v>
      </c>
      <c r="K4925" t="s">
        <v>2575</v>
      </c>
      <c r="L4925" s="2">
        <v>5</v>
      </c>
      <c r="M4925" s="11">
        <v>50988</v>
      </c>
      <c r="N4925" s="6">
        <v>0</v>
      </c>
      <c r="O4925" s="4">
        <f>Table2[[#This Row],[Discount]]/100</f>
        <v>0</v>
      </c>
      <c r="P4925" s="4" t="str">
        <f>IF(Table2[[#This Row],[Discount%]]=0,"No Discount",
IF(Table2[[#This Row],[Discount%]]&lt;=0.1,"Medium Discount",
IF(Table2[[#This Row],[Discount%]]&lt;=0.2,"High Discount")))</f>
        <v>No Discount</v>
      </c>
      <c r="Q4925" s="9">
        <f>(Table2[Unit_Price]*Table2[Quantity])*(Table2[Discount]/100)</f>
        <v>0</v>
      </c>
      <c r="R4925" s="10">
        <v>254940</v>
      </c>
      <c r="S4925" s="10">
        <v>62980.23</v>
      </c>
      <c r="T4925" s="4">
        <f>Table2[Profit]/Table2[Sales]</f>
        <v>0.24703942104024479</v>
      </c>
      <c r="U4925" t="s">
        <v>38</v>
      </c>
    </row>
    <row r="4926" spans="1:21" x14ac:dyDescent="0.35">
      <c r="A4926">
        <v>13784</v>
      </c>
      <c r="B4926" s="1">
        <v>45271</v>
      </c>
      <c r="C4926" s="2">
        <f>YEAR(Table2[Order Date])</f>
        <v>2023</v>
      </c>
      <c r="D4926" s="2" t="str">
        <f>TEXT(Table2[Order Date],"mmm")</f>
        <v>Dec</v>
      </c>
      <c r="E4926" t="s">
        <v>2215</v>
      </c>
      <c r="F4926" t="s">
        <v>22</v>
      </c>
      <c r="G4926" t="s">
        <v>74</v>
      </c>
      <c r="H4926" t="str">
        <f>VLOOKUP(Table2[[#This Row],[City]], Table46[], 2, FALSE)</f>
        <v>Chandigarh</v>
      </c>
      <c r="I4926" t="s">
        <v>69</v>
      </c>
      <c r="J4926" t="s">
        <v>123</v>
      </c>
      <c r="K4926" t="s">
        <v>6899</v>
      </c>
      <c r="L4926" s="2">
        <v>3</v>
      </c>
      <c r="M4926" s="11">
        <v>15553</v>
      </c>
      <c r="N4926" s="6">
        <v>10</v>
      </c>
      <c r="O4926" s="4">
        <f>Table2[[#This Row],[Discount]]/100</f>
        <v>0.1</v>
      </c>
      <c r="P4926" s="4" t="str">
        <f>IF(Table2[[#This Row],[Discount%]]=0,"No Discount",
IF(Table2[[#This Row],[Discount%]]&lt;=0.1,"Medium Discount",
IF(Table2[[#This Row],[Discount%]]&lt;=0.2,"High Discount")))</f>
        <v>Medium Discount</v>
      </c>
      <c r="Q4926" s="9">
        <f>(Table2[Unit_Price]*Table2[Quantity])*(Table2[Discount]/100)</f>
        <v>4665.9000000000005</v>
      </c>
      <c r="R4926" s="10">
        <v>41993.1</v>
      </c>
      <c r="S4926" s="10">
        <v>4879.04</v>
      </c>
      <c r="T4926" s="4">
        <f>Table2[Profit]/Table2[Sales]</f>
        <v>0.11618670686374667</v>
      </c>
      <c r="U4926" t="s">
        <v>83</v>
      </c>
    </row>
    <row r="4927" spans="1:21" x14ac:dyDescent="0.35">
      <c r="A4927">
        <v>13809</v>
      </c>
      <c r="B4927" s="1">
        <v>45506</v>
      </c>
      <c r="C4927" s="2">
        <f>YEAR(Table2[Order Date])</f>
        <v>2024</v>
      </c>
      <c r="D4927" s="2" t="str">
        <f>TEXT(Table2[Order Date],"mmm")</f>
        <v>Aug</v>
      </c>
      <c r="E4927" t="s">
        <v>3173</v>
      </c>
      <c r="F4927" t="s">
        <v>15</v>
      </c>
      <c r="G4927" t="s">
        <v>16</v>
      </c>
      <c r="H4927" t="str">
        <f>VLOOKUP(Table2[[#This Row],[City]], Table46[], 2, FALSE)</f>
        <v>Karnataka</v>
      </c>
      <c r="I4927" t="s">
        <v>46</v>
      </c>
      <c r="J4927" t="s">
        <v>201</v>
      </c>
      <c r="K4927" t="s">
        <v>6940</v>
      </c>
      <c r="L4927" s="2">
        <v>5</v>
      </c>
      <c r="M4927" s="11">
        <v>64962</v>
      </c>
      <c r="N4927" s="6">
        <v>15</v>
      </c>
      <c r="O4927" s="4">
        <f>Table2[[#This Row],[Discount]]/100</f>
        <v>0.15</v>
      </c>
      <c r="P4927" s="4" t="str">
        <f>IF(Table2[[#This Row],[Discount%]]=0,"No Discount",
IF(Table2[[#This Row],[Discount%]]&lt;=0.1,"Medium Discount",
IF(Table2[[#This Row],[Discount%]]&lt;=0.2,"High Discount")))</f>
        <v>High Discount</v>
      </c>
      <c r="Q4927" s="9">
        <f>(Table2[Unit_Price]*Table2[Quantity])*(Table2[Discount]/100)</f>
        <v>48721.5</v>
      </c>
      <c r="R4927" s="10">
        <v>276088.5</v>
      </c>
      <c r="S4927" s="10">
        <v>68739.3</v>
      </c>
      <c r="T4927" s="4">
        <f>Table2[Profit]/Table2[Sales]</f>
        <v>0.24897560021514842</v>
      </c>
      <c r="U4927" t="s">
        <v>38</v>
      </c>
    </row>
    <row r="4928" spans="1:21" x14ac:dyDescent="0.35">
      <c r="A4928">
        <v>13817</v>
      </c>
      <c r="B4928" s="1">
        <v>45681</v>
      </c>
      <c r="C4928" s="2">
        <f>YEAR(Table2[Order Date])</f>
        <v>2025</v>
      </c>
      <c r="D4928" s="2" t="str">
        <f>TEXT(Table2[Order Date],"mmm")</f>
        <v>Jan</v>
      </c>
      <c r="E4928" t="s">
        <v>1668</v>
      </c>
      <c r="F4928" t="s">
        <v>15</v>
      </c>
      <c r="G4928" t="s">
        <v>16</v>
      </c>
      <c r="H4928" t="str">
        <f>VLOOKUP(Table2[[#This Row],[City]], Table46[], 2, FALSE)</f>
        <v>Karnataka</v>
      </c>
      <c r="I4928" t="s">
        <v>30</v>
      </c>
      <c r="J4928" t="s">
        <v>65</v>
      </c>
      <c r="K4928" t="s">
        <v>630</v>
      </c>
      <c r="L4928" s="2">
        <v>1</v>
      </c>
      <c r="M4928" s="11">
        <v>40410</v>
      </c>
      <c r="N4928" s="6">
        <v>10</v>
      </c>
      <c r="O4928" s="4">
        <f>Table2[[#This Row],[Discount]]/100</f>
        <v>0.1</v>
      </c>
      <c r="P4928" s="4" t="str">
        <f>IF(Table2[[#This Row],[Discount%]]=0,"No Discount",
IF(Table2[[#This Row],[Discount%]]&lt;=0.1,"Medium Discount",
IF(Table2[[#This Row],[Discount%]]&lt;=0.2,"High Discount")))</f>
        <v>Medium Discount</v>
      </c>
      <c r="Q4928" s="9">
        <f>(Table2[Unit_Price]*Table2[Quantity])*(Table2[Discount]/100)</f>
        <v>4041</v>
      </c>
      <c r="R4928" s="10">
        <v>36369</v>
      </c>
      <c r="S4928" s="10">
        <v>3559.44</v>
      </c>
      <c r="T4928" s="4">
        <f>Table2[Profit]/Table2[Sales]</f>
        <v>9.7870164150787767E-2</v>
      </c>
      <c r="U4928" t="s">
        <v>72</v>
      </c>
    </row>
    <row r="4929" spans="1:21" x14ac:dyDescent="0.35">
      <c r="A4929">
        <v>13834</v>
      </c>
      <c r="B4929" s="1">
        <v>45780</v>
      </c>
      <c r="C4929" s="2">
        <f>YEAR(Table2[Order Date])</f>
        <v>2025</v>
      </c>
      <c r="D4929" s="2" t="str">
        <f>TEXT(Table2[Order Date],"mmm")</f>
        <v>May</v>
      </c>
      <c r="E4929" t="s">
        <v>598</v>
      </c>
      <c r="F4929" t="s">
        <v>40</v>
      </c>
      <c r="G4929" t="s">
        <v>50</v>
      </c>
      <c r="H4929" t="str">
        <f>VLOOKUP(Table2[[#This Row],[City]], Table46[], 2, FALSE)</f>
        <v>Maharashtra</v>
      </c>
      <c r="I4929" t="s">
        <v>96</v>
      </c>
      <c r="J4929" t="s">
        <v>97</v>
      </c>
      <c r="K4929" t="s">
        <v>6979</v>
      </c>
      <c r="L4929" s="2">
        <v>5</v>
      </c>
      <c r="M4929" s="11">
        <v>28281</v>
      </c>
      <c r="N4929" s="6">
        <v>10</v>
      </c>
      <c r="O4929" s="4">
        <f>Table2[[#This Row],[Discount]]/100</f>
        <v>0.1</v>
      </c>
      <c r="P4929" s="4" t="str">
        <f>IF(Table2[[#This Row],[Discount%]]=0,"No Discount",
IF(Table2[[#This Row],[Discount%]]&lt;=0.1,"Medium Discount",
IF(Table2[[#This Row],[Discount%]]&lt;=0.2,"High Discount")))</f>
        <v>Medium Discount</v>
      </c>
      <c r="Q4929" s="9">
        <f>(Table2[Unit_Price]*Table2[Quantity])*(Table2[Discount]/100)</f>
        <v>14140.5</v>
      </c>
      <c r="R4929" s="10">
        <v>127264.5</v>
      </c>
      <c r="S4929" s="10">
        <v>31811.06</v>
      </c>
      <c r="T4929" s="4">
        <f>Table2[Profit]/Table2[Sales]</f>
        <v>0.24996020099870742</v>
      </c>
      <c r="U4929" t="s">
        <v>83</v>
      </c>
    </row>
    <row r="4930" spans="1:21" x14ac:dyDescent="0.35">
      <c r="A4930">
        <v>13843</v>
      </c>
      <c r="B4930" s="1">
        <v>45539</v>
      </c>
      <c r="C4930" s="2">
        <f>YEAR(Table2[Order Date])</f>
        <v>2024</v>
      </c>
      <c r="D4930" s="2" t="str">
        <f>TEXT(Table2[Order Date],"mmm")</f>
        <v>Sep</v>
      </c>
      <c r="E4930" t="s">
        <v>3150</v>
      </c>
      <c r="F4930" t="s">
        <v>22</v>
      </c>
      <c r="G4930" t="s">
        <v>167</v>
      </c>
      <c r="H4930" t="str">
        <f>VLOOKUP(Table2[[#This Row],[City]], Table46[], 2, FALSE)</f>
        <v>Punjab</v>
      </c>
      <c r="I4930" t="s">
        <v>75</v>
      </c>
      <c r="J4930" t="s">
        <v>204</v>
      </c>
      <c r="K4930" t="s">
        <v>1725</v>
      </c>
      <c r="L4930" s="2">
        <v>3</v>
      </c>
      <c r="M4930" s="11">
        <v>69425</v>
      </c>
      <c r="N4930" s="6">
        <v>20</v>
      </c>
      <c r="O4930" s="4">
        <f>Table2[[#This Row],[Discount]]/100</f>
        <v>0.2</v>
      </c>
      <c r="P4930" s="4" t="str">
        <f>IF(Table2[[#This Row],[Discount%]]=0,"No Discount",
IF(Table2[[#This Row],[Discount%]]&lt;=0.1,"Medium Discount",
IF(Table2[[#This Row],[Discount%]]&lt;=0.2,"High Discount")))</f>
        <v>High Discount</v>
      </c>
      <c r="Q4930" s="9">
        <f>(Table2[Unit_Price]*Table2[Quantity])*(Table2[Discount]/100)</f>
        <v>41655</v>
      </c>
      <c r="R4930" s="10">
        <v>166620</v>
      </c>
      <c r="S4930" s="10">
        <v>25352.97</v>
      </c>
      <c r="T4930" s="4">
        <f>Table2[Profit]/Table2[Sales]</f>
        <v>0.15216042491897733</v>
      </c>
      <c r="U4930" t="s">
        <v>38</v>
      </c>
    </row>
    <row r="4931" spans="1:21" x14ac:dyDescent="0.35">
      <c r="A4931">
        <v>13860</v>
      </c>
      <c r="B4931" s="1">
        <v>45803</v>
      </c>
      <c r="C4931" s="2">
        <f>YEAR(Table2[Order Date])</f>
        <v>2025</v>
      </c>
      <c r="D4931" s="2" t="str">
        <f>TEXT(Table2[Order Date],"mmm")</f>
        <v>May</v>
      </c>
      <c r="E4931" t="s">
        <v>3734</v>
      </c>
      <c r="F4931" t="s">
        <v>28</v>
      </c>
      <c r="G4931" t="s">
        <v>85</v>
      </c>
      <c r="H4931" t="str">
        <f>VLOOKUP(Table2[[#This Row],[City]], Table46[], 2, FALSE)</f>
        <v>Odisha</v>
      </c>
      <c r="I4931" t="s">
        <v>69</v>
      </c>
      <c r="J4931" t="s">
        <v>115</v>
      </c>
      <c r="K4931" t="s">
        <v>7017</v>
      </c>
      <c r="L4931" s="2">
        <v>4</v>
      </c>
      <c r="M4931" s="11">
        <v>30982</v>
      </c>
      <c r="N4931" s="6">
        <v>5</v>
      </c>
      <c r="O4931" s="4">
        <f>Table2[[#This Row],[Discount]]/100</f>
        <v>0.05</v>
      </c>
      <c r="P4931" s="4" t="str">
        <f>IF(Table2[[#This Row],[Discount%]]=0,"No Discount",
IF(Table2[[#This Row],[Discount%]]&lt;=0.1,"Medium Discount",
IF(Table2[[#This Row],[Discount%]]&lt;=0.2,"High Discount")))</f>
        <v>Medium Discount</v>
      </c>
      <c r="Q4931" s="9">
        <f>(Table2[Unit_Price]*Table2[Quantity])*(Table2[Discount]/100)</f>
        <v>6196.4000000000005</v>
      </c>
      <c r="R4931" s="10">
        <v>117731.6</v>
      </c>
      <c r="S4931" s="10">
        <v>15108.5</v>
      </c>
      <c r="T4931" s="4">
        <f>Table2[Profit]/Table2[Sales]</f>
        <v>0.12833003203897678</v>
      </c>
      <c r="U4931" t="s">
        <v>72</v>
      </c>
    </row>
    <row r="4932" spans="1:21" x14ac:dyDescent="0.35">
      <c r="A4932">
        <v>13881</v>
      </c>
      <c r="B4932" s="1">
        <v>45534</v>
      </c>
      <c r="C4932" s="2">
        <f>YEAR(Table2[Order Date])</f>
        <v>2024</v>
      </c>
      <c r="D4932" s="2" t="str">
        <f>TEXT(Table2[Order Date],"mmm")</f>
        <v>Aug</v>
      </c>
      <c r="E4932" t="s">
        <v>3511</v>
      </c>
      <c r="F4932" t="s">
        <v>28</v>
      </c>
      <c r="G4932" t="s">
        <v>114</v>
      </c>
      <c r="H4932" t="str">
        <f>VLOOKUP(Table2[[#This Row],[City]], Table46[], 2, FALSE)</f>
        <v>Jharkhand</v>
      </c>
      <c r="I4932" t="s">
        <v>75</v>
      </c>
      <c r="J4932" t="s">
        <v>240</v>
      </c>
      <c r="K4932" t="s">
        <v>7051</v>
      </c>
      <c r="L4932" s="2">
        <v>3</v>
      </c>
      <c r="M4932" s="11">
        <v>47011</v>
      </c>
      <c r="N4932" s="6">
        <v>15</v>
      </c>
      <c r="O4932" s="4">
        <f>Table2[[#This Row],[Discount]]/100</f>
        <v>0.15</v>
      </c>
      <c r="P4932" s="4" t="str">
        <f>IF(Table2[[#This Row],[Discount%]]=0,"No Discount",
IF(Table2[[#This Row],[Discount%]]&lt;=0.1,"Medium Discount",
IF(Table2[[#This Row],[Discount%]]&lt;=0.2,"High Discount")))</f>
        <v>High Discount</v>
      </c>
      <c r="Q4932" s="9">
        <f>(Table2[Unit_Price]*Table2[Quantity])*(Table2[Discount]/100)</f>
        <v>21154.95</v>
      </c>
      <c r="R4932" s="10">
        <v>119878.05</v>
      </c>
      <c r="S4932" s="10">
        <v>19547.8</v>
      </c>
      <c r="T4932" s="4">
        <f>Table2[Profit]/Table2[Sales]</f>
        <v>0.16306404717127113</v>
      </c>
      <c r="U4932" t="s">
        <v>20</v>
      </c>
    </row>
    <row r="4933" spans="1:21" x14ac:dyDescent="0.35">
      <c r="A4933">
        <v>13895</v>
      </c>
      <c r="B4933" s="1">
        <v>45353</v>
      </c>
      <c r="C4933" s="2">
        <f>YEAR(Table2[Order Date])</f>
        <v>2024</v>
      </c>
      <c r="D4933" s="2" t="str">
        <f>TEXT(Table2[Order Date],"mmm")</f>
        <v>Mar</v>
      </c>
      <c r="E4933" t="s">
        <v>7072</v>
      </c>
      <c r="F4933" t="s">
        <v>40</v>
      </c>
      <c r="G4933" t="s">
        <v>62</v>
      </c>
      <c r="H4933" t="str">
        <f>VLOOKUP(Table2[[#This Row],[City]], Table46[], 2, FALSE)</f>
        <v>Goa</v>
      </c>
      <c r="I4933" t="s">
        <v>17</v>
      </c>
      <c r="J4933" t="s">
        <v>18</v>
      </c>
      <c r="K4933" t="s">
        <v>7073</v>
      </c>
      <c r="L4933" s="2">
        <v>5</v>
      </c>
      <c r="M4933" s="11">
        <v>32316</v>
      </c>
      <c r="N4933" s="6">
        <v>15</v>
      </c>
      <c r="O4933" s="4">
        <f>Table2[[#This Row],[Discount]]/100</f>
        <v>0.15</v>
      </c>
      <c r="P4933" s="4" t="str">
        <f>IF(Table2[[#This Row],[Discount%]]=0,"No Discount",
IF(Table2[[#This Row],[Discount%]]&lt;=0.1,"Medium Discount",
IF(Table2[[#This Row],[Discount%]]&lt;=0.2,"High Discount")))</f>
        <v>High Discount</v>
      </c>
      <c r="Q4933" s="9">
        <f>(Table2[Unit_Price]*Table2[Quantity])*(Table2[Discount]/100)</f>
        <v>24237</v>
      </c>
      <c r="R4933" s="10">
        <v>137343</v>
      </c>
      <c r="S4933" s="10">
        <v>7982.14</v>
      </c>
      <c r="T4933" s="4">
        <f>Table2[Profit]/Table2[Sales]</f>
        <v>5.8118287790422524E-2</v>
      </c>
      <c r="U4933" t="s">
        <v>38</v>
      </c>
    </row>
    <row r="4934" spans="1:21" x14ac:dyDescent="0.35">
      <c r="A4934">
        <v>13898</v>
      </c>
      <c r="B4934" s="1">
        <v>45523</v>
      </c>
      <c r="C4934" s="2">
        <f>YEAR(Table2[Order Date])</f>
        <v>2024</v>
      </c>
      <c r="D4934" s="2" t="str">
        <f>TEXT(Table2[Order Date],"mmm")</f>
        <v>Aug</v>
      </c>
      <c r="E4934" t="s">
        <v>7077</v>
      </c>
      <c r="F4934" t="s">
        <v>28</v>
      </c>
      <c r="G4934" t="s">
        <v>144</v>
      </c>
      <c r="H4934" t="str">
        <f>VLOOKUP(Table2[[#This Row],[City]], Table46[], 2, FALSE)</f>
        <v>Assam</v>
      </c>
      <c r="I4934" t="s">
        <v>42</v>
      </c>
      <c r="J4934" t="s">
        <v>188</v>
      </c>
      <c r="K4934" t="s">
        <v>7078</v>
      </c>
      <c r="L4934" s="2">
        <v>4</v>
      </c>
      <c r="M4934" s="11">
        <v>23988</v>
      </c>
      <c r="N4934" s="6">
        <v>5</v>
      </c>
      <c r="O4934" s="4">
        <f>Table2[[#This Row],[Discount]]/100</f>
        <v>0.05</v>
      </c>
      <c r="P4934" s="4" t="str">
        <f>IF(Table2[[#This Row],[Discount%]]=0,"No Discount",
IF(Table2[[#This Row],[Discount%]]&lt;=0.1,"Medium Discount",
IF(Table2[[#This Row],[Discount%]]&lt;=0.2,"High Discount")))</f>
        <v>Medium Discount</v>
      </c>
      <c r="Q4934" s="9">
        <f>(Table2[Unit_Price]*Table2[Quantity])*(Table2[Discount]/100)</f>
        <v>4797.6000000000004</v>
      </c>
      <c r="R4934" s="10">
        <v>91154.4</v>
      </c>
      <c r="S4934" s="10">
        <v>13546.98</v>
      </c>
      <c r="T4934" s="4">
        <f>Table2[Profit]/Table2[Sales]</f>
        <v>0.14861575524604409</v>
      </c>
      <c r="U4934" t="s">
        <v>33</v>
      </c>
    </row>
    <row r="4935" spans="1:21" x14ac:dyDescent="0.35">
      <c r="A4935">
        <v>13917</v>
      </c>
      <c r="B4935" s="1">
        <v>45743</v>
      </c>
      <c r="C4935" s="2">
        <f>YEAR(Table2[Order Date])</f>
        <v>2025</v>
      </c>
      <c r="D4935" s="2" t="str">
        <f>TEXT(Table2[Order Date],"mmm")</f>
        <v>Mar</v>
      </c>
      <c r="E4935" t="s">
        <v>7108</v>
      </c>
      <c r="F4935" t="s">
        <v>22</v>
      </c>
      <c r="G4935" t="s">
        <v>74</v>
      </c>
      <c r="H4935" t="str">
        <f>VLOOKUP(Table2[[#This Row],[City]], Table46[], 2, FALSE)</f>
        <v>Chandigarh</v>
      </c>
      <c r="I4935" t="s">
        <v>129</v>
      </c>
      <c r="J4935" t="s">
        <v>148</v>
      </c>
      <c r="K4935" t="s">
        <v>7109</v>
      </c>
      <c r="L4935" s="2">
        <v>4</v>
      </c>
      <c r="M4935" s="11">
        <v>49423</v>
      </c>
      <c r="N4935" s="6">
        <v>10</v>
      </c>
      <c r="O4935" s="4">
        <f>Table2[[#This Row],[Discount]]/100</f>
        <v>0.1</v>
      </c>
      <c r="P4935" s="4" t="str">
        <f>IF(Table2[[#This Row],[Discount%]]=0,"No Discount",
IF(Table2[[#This Row],[Discount%]]&lt;=0.1,"Medium Discount",
IF(Table2[[#This Row],[Discount%]]&lt;=0.2,"High Discount")))</f>
        <v>Medium Discount</v>
      </c>
      <c r="Q4935" s="9">
        <f>(Table2[Unit_Price]*Table2[Quantity])*(Table2[Discount]/100)</f>
        <v>19769.2</v>
      </c>
      <c r="R4935" s="10">
        <v>177922.8</v>
      </c>
      <c r="S4935" s="10">
        <v>17732.939999999999</v>
      </c>
      <c r="T4935" s="4">
        <f>Table2[Profit]/Table2[Sales]</f>
        <v>9.9666484565215929E-2</v>
      </c>
      <c r="U4935" t="s">
        <v>38</v>
      </c>
    </row>
    <row r="4936" spans="1:21" x14ac:dyDescent="0.35">
      <c r="A4936">
        <v>13922</v>
      </c>
      <c r="B4936" s="1">
        <v>45725</v>
      </c>
      <c r="C4936" s="2">
        <f>YEAR(Table2[Order Date])</f>
        <v>2025</v>
      </c>
      <c r="D4936" s="2" t="str">
        <f>TEXT(Table2[Order Date],"mmm")</f>
        <v>Mar</v>
      </c>
      <c r="E4936" t="s">
        <v>2904</v>
      </c>
      <c r="F4936" t="s">
        <v>28</v>
      </c>
      <c r="G4936" t="s">
        <v>85</v>
      </c>
      <c r="H4936" t="str">
        <f>VLOOKUP(Table2[[#This Row],[City]], Table46[], 2, FALSE)</f>
        <v>Odisha</v>
      </c>
      <c r="I4936" t="s">
        <v>75</v>
      </c>
      <c r="J4936" t="s">
        <v>204</v>
      </c>
      <c r="K4936" t="s">
        <v>7117</v>
      </c>
      <c r="L4936" s="2">
        <v>4</v>
      </c>
      <c r="M4936" s="11">
        <v>67011</v>
      </c>
      <c r="N4936" s="6">
        <v>5</v>
      </c>
      <c r="O4936" s="4">
        <f>Table2[[#This Row],[Discount]]/100</f>
        <v>0.05</v>
      </c>
      <c r="P4936" s="4" t="str">
        <f>IF(Table2[[#This Row],[Discount%]]=0,"No Discount",
IF(Table2[[#This Row],[Discount%]]&lt;=0.1,"Medium Discount",
IF(Table2[[#This Row],[Discount%]]&lt;=0.2,"High Discount")))</f>
        <v>Medium Discount</v>
      </c>
      <c r="Q4936" s="9">
        <f>(Table2[Unit_Price]*Table2[Quantity])*(Table2[Discount]/100)</f>
        <v>13402.2</v>
      </c>
      <c r="R4936" s="10">
        <v>254641.8</v>
      </c>
      <c r="S4936" s="10">
        <v>54231.05</v>
      </c>
      <c r="T4936" s="4">
        <f>Table2[Profit]/Table2[Sales]</f>
        <v>0.21296994444745523</v>
      </c>
      <c r="U4936" t="s">
        <v>72</v>
      </c>
    </row>
    <row r="4937" spans="1:21" x14ac:dyDescent="0.35">
      <c r="A4937">
        <v>13966</v>
      </c>
      <c r="B4937" s="1">
        <v>45869</v>
      </c>
      <c r="C4937" s="2">
        <f>YEAR(Table2[Order Date])</f>
        <v>2025</v>
      </c>
      <c r="D4937" s="2" t="str">
        <f>TEXT(Table2[Order Date],"mmm")</f>
        <v>Jul</v>
      </c>
      <c r="E4937" t="s">
        <v>1069</v>
      </c>
      <c r="F4937" t="s">
        <v>28</v>
      </c>
      <c r="G4937" t="s">
        <v>85</v>
      </c>
      <c r="H4937" t="str">
        <f>VLOOKUP(Table2[[#This Row],[City]], Table46[], 2, FALSE)</f>
        <v>Odisha</v>
      </c>
      <c r="I4937" t="s">
        <v>86</v>
      </c>
      <c r="J4937" t="s">
        <v>90</v>
      </c>
      <c r="K4937" t="s">
        <v>7191</v>
      </c>
      <c r="L4937" s="2">
        <v>3</v>
      </c>
      <c r="M4937" s="11">
        <v>39237</v>
      </c>
      <c r="N4937" s="6">
        <v>10</v>
      </c>
      <c r="O4937" s="4">
        <f>Table2[[#This Row],[Discount]]/100</f>
        <v>0.1</v>
      </c>
      <c r="P4937" s="4" t="str">
        <f>IF(Table2[[#This Row],[Discount%]]=0,"No Discount",
IF(Table2[[#This Row],[Discount%]]&lt;=0.1,"Medium Discount",
IF(Table2[[#This Row],[Discount%]]&lt;=0.2,"High Discount")))</f>
        <v>Medium Discount</v>
      </c>
      <c r="Q4937" s="9">
        <f>(Table2[Unit_Price]*Table2[Quantity])*(Table2[Discount]/100)</f>
        <v>11771.1</v>
      </c>
      <c r="R4937" s="10">
        <v>105939.9</v>
      </c>
      <c r="S4937" s="10">
        <v>13368.94</v>
      </c>
      <c r="T4937" s="4">
        <f>Table2[Profit]/Table2[Sales]</f>
        <v>0.12619362487599103</v>
      </c>
      <c r="U4937" t="s">
        <v>83</v>
      </c>
    </row>
    <row r="4938" spans="1:21" x14ac:dyDescent="0.35">
      <c r="A4938">
        <v>13970</v>
      </c>
      <c r="B4938" s="1">
        <v>45477</v>
      </c>
      <c r="C4938" s="2">
        <f>YEAR(Table2[Order Date])</f>
        <v>2024</v>
      </c>
      <c r="D4938" s="2" t="str">
        <f>TEXT(Table2[Order Date],"mmm")</f>
        <v>Jul</v>
      </c>
      <c r="E4938" t="s">
        <v>5900</v>
      </c>
      <c r="F4938" t="s">
        <v>40</v>
      </c>
      <c r="G4938" t="s">
        <v>103</v>
      </c>
      <c r="H4938" t="str">
        <f>VLOOKUP(Table2[[#This Row],[City]], Table46[], 2, FALSE)</f>
        <v>Gujarat</v>
      </c>
      <c r="I4938" t="s">
        <v>42</v>
      </c>
      <c r="J4938" t="s">
        <v>51</v>
      </c>
      <c r="K4938" t="s">
        <v>7195</v>
      </c>
      <c r="L4938" s="2">
        <v>1</v>
      </c>
      <c r="M4938" s="11">
        <v>49538</v>
      </c>
      <c r="N4938" s="6">
        <v>20</v>
      </c>
      <c r="O4938" s="4">
        <f>Table2[[#This Row],[Discount]]/100</f>
        <v>0.2</v>
      </c>
      <c r="P4938" s="4" t="str">
        <f>IF(Table2[[#This Row],[Discount%]]=0,"No Discount",
IF(Table2[[#This Row],[Discount%]]&lt;=0.1,"Medium Discount",
IF(Table2[[#This Row],[Discount%]]&lt;=0.2,"High Discount")))</f>
        <v>High Discount</v>
      </c>
      <c r="Q4938" s="9">
        <f>(Table2[Unit_Price]*Table2[Quantity])*(Table2[Discount]/100)</f>
        <v>9907.6</v>
      </c>
      <c r="R4938" s="10">
        <v>39630.400000000001</v>
      </c>
      <c r="S4938" s="10">
        <v>8600.8799999999992</v>
      </c>
      <c r="T4938" s="4">
        <f>Table2[Profit]/Table2[Sales]</f>
        <v>0.21702733255278772</v>
      </c>
      <c r="U4938" t="s">
        <v>72</v>
      </c>
    </row>
    <row r="4939" spans="1:21" x14ac:dyDescent="0.35">
      <c r="A4939">
        <v>13995</v>
      </c>
      <c r="B4939" s="1">
        <v>45310</v>
      </c>
      <c r="C4939" s="2">
        <f>YEAR(Table2[Order Date])</f>
        <v>2024</v>
      </c>
      <c r="D4939" s="2" t="str">
        <f>TEXT(Table2[Order Date],"mmm")</f>
        <v>Jan</v>
      </c>
      <c r="E4939" t="s">
        <v>4563</v>
      </c>
      <c r="F4939" t="s">
        <v>22</v>
      </c>
      <c r="G4939" t="s">
        <v>58</v>
      </c>
      <c r="H4939" t="str">
        <f>VLOOKUP(Table2[[#This Row],[City]], Table46[], 2, FALSE)</f>
        <v>Rajashtan</v>
      </c>
      <c r="I4939" t="s">
        <v>30</v>
      </c>
      <c r="J4939" t="s">
        <v>227</v>
      </c>
      <c r="K4939" t="s">
        <v>7235</v>
      </c>
      <c r="L4939" s="2">
        <v>3</v>
      </c>
      <c r="M4939" s="11">
        <v>58788</v>
      </c>
      <c r="N4939" s="6">
        <v>20</v>
      </c>
      <c r="O4939" s="4">
        <f>Table2[[#This Row],[Discount]]/100</f>
        <v>0.2</v>
      </c>
      <c r="P4939" s="4" t="str">
        <f>IF(Table2[[#This Row],[Discount%]]=0,"No Discount",
IF(Table2[[#This Row],[Discount%]]&lt;=0.1,"Medium Discount",
IF(Table2[[#This Row],[Discount%]]&lt;=0.2,"High Discount")))</f>
        <v>High Discount</v>
      </c>
      <c r="Q4939" s="9">
        <f>(Table2[Unit_Price]*Table2[Quantity])*(Table2[Discount]/100)</f>
        <v>35272.800000000003</v>
      </c>
      <c r="R4939" s="10">
        <v>141091.20000000001</v>
      </c>
      <c r="S4939" s="10">
        <v>25543.61</v>
      </c>
      <c r="T4939" s="4">
        <f>Table2[Profit]/Table2[Sales]</f>
        <v>0.18104325429225918</v>
      </c>
      <c r="U4939" t="s">
        <v>72</v>
      </c>
    </row>
    <row r="4940" spans="1:21" x14ac:dyDescent="0.35">
      <c r="A4940">
        <v>14037</v>
      </c>
      <c r="B4940" s="1">
        <v>45770</v>
      </c>
      <c r="C4940" s="2">
        <f>YEAR(Table2[Order Date])</f>
        <v>2025</v>
      </c>
      <c r="D4940" s="2" t="str">
        <f>TEXT(Table2[Order Date],"mmm")</f>
        <v>Apr</v>
      </c>
      <c r="E4940" t="s">
        <v>1486</v>
      </c>
      <c r="F4940" t="s">
        <v>15</v>
      </c>
      <c r="G4940" t="s">
        <v>147</v>
      </c>
      <c r="H4940" t="str">
        <f>VLOOKUP(Table2[[#This Row],[City]], Table46[], 2, FALSE)</f>
        <v>Kerala</v>
      </c>
      <c r="I4940" t="s">
        <v>42</v>
      </c>
      <c r="J4940" t="s">
        <v>446</v>
      </c>
      <c r="K4940" t="s">
        <v>7306</v>
      </c>
      <c r="L4940" s="2">
        <v>2</v>
      </c>
      <c r="M4940" s="11">
        <v>59303</v>
      </c>
      <c r="N4940" s="6">
        <v>20</v>
      </c>
      <c r="O4940" s="4">
        <f>Table2[[#This Row],[Discount]]/100</f>
        <v>0.2</v>
      </c>
      <c r="P4940" s="4" t="str">
        <f>IF(Table2[[#This Row],[Discount%]]=0,"No Discount",
IF(Table2[[#This Row],[Discount%]]&lt;=0.1,"Medium Discount",
IF(Table2[[#This Row],[Discount%]]&lt;=0.2,"High Discount")))</f>
        <v>High Discount</v>
      </c>
      <c r="Q4940" s="9">
        <f>(Table2[Unit_Price]*Table2[Quantity])*(Table2[Discount]/100)</f>
        <v>23721.200000000001</v>
      </c>
      <c r="R4940" s="10">
        <v>94884.800000000003</v>
      </c>
      <c r="S4940" s="10">
        <v>7023.48</v>
      </c>
      <c r="T4940" s="4">
        <f>Table2[Profit]/Table2[Sales]</f>
        <v>7.4021128779319753E-2</v>
      </c>
      <c r="U4940" t="s">
        <v>72</v>
      </c>
    </row>
    <row r="4941" spans="1:21" x14ac:dyDescent="0.35">
      <c r="A4941">
        <v>14039</v>
      </c>
      <c r="B4941" s="1">
        <v>45565</v>
      </c>
      <c r="C4941" s="2">
        <f>YEAR(Table2[Order Date])</f>
        <v>2024</v>
      </c>
      <c r="D4941" s="2" t="str">
        <f>TEXT(Table2[Order Date],"mmm")</f>
        <v>Sep</v>
      </c>
      <c r="E4941" t="s">
        <v>376</v>
      </c>
      <c r="F4941" t="s">
        <v>40</v>
      </c>
      <c r="G4941" t="s">
        <v>62</v>
      </c>
      <c r="H4941" t="str">
        <f>VLOOKUP(Table2[[#This Row],[City]], Table46[], 2, FALSE)</f>
        <v>Goa</v>
      </c>
      <c r="I4941" t="s">
        <v>69</v>
      </c>
      <c r="J4941" t="s">
        <v>70</v>
      </c>
      <c r="K4941" t="s">
        <v>7309</v>
      </c>
      <c r="L4941" s="2">
        <v>3</v>
      </c>
      <c r="M4941" s="11">
        <v>56768</v>
      </c>
      <c r="N4941" s="6">
        <v>10</v>
      </c>
      <c r="O4941" s="4">
        <f>Table2[[#This Row],[Discount]]/100</f>
        <v>0.1</v>
      </c>
      <c r="P4941" s="4" t="str">
        <f>IF(Table2[[#This Row],[Discount%]]=0,"No Discount",
IF(Table2[[#This Row],[Discount%]]&lt;=0.1,"Medium Discount",
IF(Table2[[#This Row],[Discount%]]&lt;=0.2,"High Discount")))</f>
        <v>Medium Discount</v>
      </c>
      <c r="Q4941" s="9">
        <f>(Table2[Unit_Price]*Table2[Quantity])*(Table2[Discount]/100)</f>
        <v>17030.400000000001</v>
      </c>
      <c r="R4941" s="10">
        <v>153273.60000000001</v>
      </c>
      <c r="S4941" s="10">
        <v>19509.55</v>
      </c>
      <c r="T4941" s="4">
        <f>Table2[Profit]/Table2[Sales]</f>
        <v>0.12728578176541816</v>
      </c>
      <c r="U4941" t="s">
        <v>38</v>
      </c>
    </row>
    <row r="4942" spans="1:21" x14ac:dyDescent="0.35">
      <c r="A4942">
        <v>14043</v>
      </c>
      <c r="B4942" s="1">
        <v>45457</v>
      </c>
      <c r="C4942" s="2">
        <f>YEAR(Table2[Order Date])</f>
        <v>2024</v>
      </c>
      <c r="D4942" s="2" t="str">
        <f>TEXT(Table2[Order Date],"mmm")</f>
        <v>Jun</v>
      </c>
      <c r="E4942" t="s">
        <v>7316</v>
      </c>
      <c r="F4942" t="s">
        <v>40</v>
      </c>
      <c r="G4942" t="s">
        <v>41</v>
      </c>
      <c r="H4942" t="str">
        <f>VLOOKUP(Table2[[#This Row],[City]], Table46[], 2, FALSE)</f>
        <v>Maharashtra</v>
      </c>
      <c r="I4942" t="s">
        <v>30</v>
      </c>
      <c r="J4942" t="s">
        <v>65</v>
      </c>
      <c r="K4942" t="s">
        <v>6660</v>
      </c>
      <c r="L4942" s="2">
        <v>4</v>
      </c>
      <c r="M4942" s="11">
        <v>43358</v>
      </c>
      <c r="N4942" s="6">
        <v>15</v>
      </c>
      <c r="O4942" s="4">
        <f>Table2[[#This Row],[Discount]]/100</f>
        <v>0.15</v>
      </c>
      <c r="P4942" s="4" t="str">
        <f>IF(Table2[[#This Row],[Discount%]]=0,"No Discount",
IF(Table2[[#This Row],[Discount%]]&lt;=0.1,"Medium Discount",
IF(Table2[[#This Row],[Discount%]]&lt;=0.2,"High Discount")))</f>
        <v>High Discount</v>
      </c>
      <c r="Q4942" s="9">
        <f>(Table2[Unit_Price]*Table2[Quantity])*(Table2[Discount]/100)</f>
        <v>26014.799999999999</v>
      </c>
      <c r="R4942" s="10">
        <v>147417.20000000001</v>
      </c>
      <c r="S4942" s="10">
        <v>7648.12</v>
      </c>
      <c r="T4942" s="4">
        <f>Table2[Profit]/Table2[Sales]</f>
        <v>5.1880784603153492E-2</v>
      </c>
      <c r="U4942" t="s">
        <v>83</v>
      </c>
    </row>
    <row r="4943" spans="1:21" x14ac:dyDescent="0.35">
      <c r="A4943">
        <v>14075</v>
      </c>
      <c r="B4943" s="1">
        <v>45302</v>
      </c>
      <c r="C4943" s="2">
        <f>YEAR(Table2[Order Date])</f>
        <v>2024</v>
      </c>
      <c r="D4943" s="2" t="str">
        <f>TEXT(Table2[Order Date],"mmm")</f>
        <v>Jan</v>
      </c>
      <c r="E4943" t="s">
        <v>5972</v>
      </c>
      <c r="F4943" t="s">
        <v>40</v>
      </c>
      <c r="G4943" t="s">
        <v>62</v>
      </c>
      <c r="H4943" t="str">
        <f>VLOOKUP(Table2[[#This Row],[City]], Table46[], 2, FALSE)</f>
        <v>Goa</v>
      </c>
      <c r="I4943" t="s">
        <v>24</v>
      </c>
      <c r="J4943" t="s">
        <v>59</v>
      </c>
      <c r="K4943" t="s">
        <v>1817</v>
      </c>
      <c r="L4943" s="2">
        <v>3</v>
      </c>
      <c r="M4943" s="11">
        <v>25115</v>
      </c>
      <c r="N4943" s="6">
        <v>5</v>
      </c>
      <c r="O4943" s="4">
        <f>Table2[[#This Row],[Discount]]/100</f>
        <v>0.05</v>
      </c>
      <c r="P4943" s="4" t="str">
        <f>IF(Table2[[#This Row],[Discount%]]=0,"No Discount",
IF(Table2[[#This Row],[Discount%]]&lt;=0.1,"Medium Discount",
IF(Table2[[#This Row],[Discount%]]&lt;=0.2,"High Discount")))</f>
        <v>Medium Discount</v>
      </c>
      <c r="Q4943" s="9">
        <f>(Table2[Unit_Price]*Table2[Quantity])*(Table2[Discount]/100)</f>
        <v>3767.25</v>
      </c>
      <c r="R4943" s="10">
        <v>71577.75</v>
      </c>
      <c r="S4943" s="10">
        <v>16041.49</v>
      </c>
      <c r="T4943" s="4">
        <f>Table2[Profit]/Table2[Sales]</f>
        <v>0.2241128004163305</v>
      </c>
      <c r="U4943" t="s">
        <v>33</v>
      </c>
    </row>
    <row r="4944" spans="1:21" x14ac:dyDescent="0.35">
      <c r="A4944">
        <v>14098</v>
      </c>
      <c r="B4944" s="1">
        <v>45905</v>
      </c>
      <c r="C4944" s="2">
        <f>YEAR(Table2[Order Date])</f>
        <v>2025</v>
      </c>
      <c r="D4944" s="2" t="str">
        <f>TEXT(Table2[Order Date],"mmm")</f>
        <v>Sep</v>
      </c>
      <c r="E4944" t="s">
        <v>6675</v>
      </c>
      <c r="F4944" t="s">
        <v>28</v>
      </c>
      <c r="G4944" t="s">
        <v>144</v>
      </c>
      <c r="H4944" t="str">
        <f>VLOOKUP(Table2[[#This Row],[City]], Table46[], 2, FALSE)</f>
        <v>Assam</v>
      </c>
      <c r="I4944" t="s">
        <v>24</v>
      </c>
      <c r="J4944" t="s">
        <v>36</v>
      </c>
      <c r="K4944" t="s">
        <v>2151</v>
      </c>
      <c r="L4944" s="2">
        <v>5</v>
      </c>
      <c r="M4944" s="11">
        <v>20467</v>
      </c>
      <c r="N4944" s="6">
        <v>10</v>
      </c>
      <c r="O4944" s="4">
        <f>Table2[[#This Row],[Discount]]/100</f>
        <v>0.1</v>
      </c>
      <c r="P4944" s="4" t="str">
        <f>IF(Table2[[#This Row],[Discount%]]=0,"No Discount",
IF(Table2[[#This Row],[Discount%]]&lt;=0.1,"Medium Discount",
IF(Table2[[#This Row],[Discount%]]&lt;=0.2,"High Discount")))</f>
        <v>Medium Discount</v>
      </c>
      <c r="Q4944" s="9">
        <f>(Table2[Unit_Price]*Table2[Quantity])*(Table2[Discount]/100)</f>
        <v>10233.5</v>
      </c>
      <c r="R4944" s="10">
        <v>92101.5</v>
      </c>
      <c r="S4944" s="10">
        <v>5298.98</v>
      </c>
      <c r="T4944" s="4">
        <f>Table2[Profit]/Table2[Sales]</f>
        <v>5.7534133537455956E-2</v>
      </c>
      <c r="U4944" t="s">
        <v>72</v>
      </c>
    </row>
    <row r="4945" spans="1:21" x14ac:dyDescent="0.35">
      <c r="A4945">
        <v>14110</v>
      </c>
      <c r="B4945" s="1">
        <v>45838</v>
      </c>
      <c r="C4945" s="2">
        <f>YEAR(Table2[Order Date])</f>
        <v>2025</v>
      </c>
      <c r="D4945" s="2" t="str">
        <f>TEXT(Table2[Order Date],"mmm")</f>
        <v>Jun</v>
      </c>
      <c r="E4945" t="s">
        <v>5230</v>
      </c>
      <c r="F4945" t="s">
        <v>28</v>
      </c>
      <c r="G4945" t="s">
        <v>35</v>
      </c>
      <c r="H4945" t="str">
        <f>VLOOKUP(Table2[[#This Row],[City]], Table46[], 2, FALSE)</f>
        <v>West Bengal</v>
      </c>
      <c r="I4945" t="s">
        <v>24</v>
      </c>
      <c r="J4945" t="s">
        <v>59</v>
      </c>
      <c r="K4945" t="s">
        <v>7426</v>
      </c>
      <c r="L4945" s="2">
        <v>3</v>
      </c>
      <c r="M4945" s="11">
        <v>2210</v>
      </c>
      <c r="N4945" s="6">
        <v>5</v>
      </c>
      <c r="O4945" s="4">
        <f>Table2[[#This Row],[Discount]]/100</f>
        <v>0.05</v>
      </c>
      <c r="P4945" s="4" t="str">
        <f>IF(Table2[[#This Row],[Discount%]]=0,"No Discount",
IF(Table2[[#This Row],[Discount%]]&lt;=0.1,"Medium Discount",
IF(Table2[[#This Row],[Discount%]]&lt;=0.2,"High Discount")))</f>
        <v>Medium Discount</v>
      </c>
      <c r="Q4945" s="9">
        <f>(Table2[Unit_Price]*Table2[Quantity])*(Table2[Discount]/100)</f>
        <v>331.5</v>
      </c>
      <c r="R4945" s="10">
        <v>6298.5</v>
      </c>
      <c r="S4945" s="10">
        <v>1099.96</v>
      </c>
      <c r="T4945" s="4">
        <f>Table2[Profit]/Table2[Sales]</f>
        <v>0.17463840596967534</v>
      </c>
      <c r="U4945" t="s">
        <v>72</v>
      </c>
    </row>
    <row r="4946" spans="1:21" x14ac:dyDescent="0.35">
      <c r="A4946">
        <v>14116</v>
      </c>
      <c r="B4946" s="1">
        <v>45849</v>
      </c>
      <c r="C4946" s="2">
        <f>YEAR(Table2[Order Date])</f>
        <v>2025</v>
      </c>
      <c r="D4946" s="2" t="str">
        <f>TEXT(Table2[Order Date],"mmm")</f>
        <v>Jul</v>
      </c>
      <c r="E4946" t="s">
        <v>725</v>
      </c>
      <c r="F4946" t="s">
        <v>22</v>
      </c>
      <c r="G4946" t="s">
        <v>167</v>
      </c>
      <c r="H4946" t="str">
        <f>VLOOKUP(Table2[[#This Row],[City]], Table46[], 2, FALSE)</f>
        <v>Punjab</v>
      </c>
      <c r="I4946" t="s">
        <v>46</v>
      </c>
      <c r="J4946" t="s">
        <v>209</v>
      </c>
      <c r="K4946" t="s">
        <v>7433</v>
      </c>
      <c r="L4946" s="2">
        <v>2</v>
      </c>
      <c r="M4946" s="11">
        <v>63417</v>
      </c>
      <c r="N4946" s="6">
        <v>0</v>
      </c>
      <c r="O4946" s="4">
        <f>Table2[[#This Row],[Discount]]/100</f>
        <v>0</v>
      </c>
      <c r="P4946" s="4" t="str">
        <f>IF(Table2[[#This Row],[Discount%]]=0,"No Discount",
IF(Table2[[#This Row],[Discount%]]&lt;=0.1,"Medium Discount",
IF(Table2[[#This Row],[Discount%]]&lt;=0.2,"High Discount")))</f>
        <v>No Discount</v>
      </c>
      <c r="Q4946" s="9">
        <f>(Table2[Unit_Price]*Table2[Quantity])*(Table2[Discount]/100)</f>
        <v>0</v>
      </c>
      <c r="R4946" s="10">
        <v>126834</v>
      </c>
      <c r="S4946" s="10">
        <v>14328.53</v>
      </c>
      <c r="T4946" s="4">
        <f>Table2[Profit]/Table2[Sales]</f>
        <v>0.11297073339956164</v>
      </c>
      <c r="U4946" t="s">
        <v>38</v>
      </c>
    </row>
    <row r="4947" spans="1:21" x14ac:dyDescent="0.35">
      <c r="A4947">
        <v>14152</v>
      </c>
      <c r="B4947" s="1">
        <v>45552</v>
      </c>
      <c r="C4947" s="2">
        <f>YEAR(Table2[Order Date])</f>
        <v>2024</v>
      </c>
      <c r="D4947" s="2" t="str">
        <f>TEXT(Table2[Order Date],"mmm")</f>
        <v>Sep</v>
      </c>
      <c r="E4947" t="s">
        <v>4843</v>
      </c>
      <c r="F4947" t="s">
        <v>28</v>
      </c>
      <c r="G4947" t="s">
        <v>29</v>
      </c>
      <c r="H4947" t="str">
        <f>VLOOKUP(Table2[[#This Row],[City]], Table46[], 2, FALSE)</f>
        <v>Bihar</v>
      </c>
      <c r="I4947" t="s">
        <v>129</v>
      </c>
      <c r="J4947" t="s">
        <v>148</v>
      </c>
      <c r="K4947" t="s">
        <v>7494</v>
      </c>
      <c r="L4947" s="2">
        <v>2</v>
      </c>
      <c r="M4947" s="11">
        <v>1563</v>
      </c>
      <c r="N4947" s="6">
        <v>20</v>
      </c>
      <c r="O4947" s="4">
        <f>Table2[[#This Row],[Discount]]/100</f>
        <v>0.2</v>
      </c>
      <c r="P4947" s="4" t="str">
        <f>IF(Table2[[#This Row],[Discount%]]=0,"No Discount",
IF(Table2[[#This Row],[Discount%]]&lt;=0.1,"Medium Discount",
IF(Table2[[#This Row],[Discount%]]&lt;=0.2,"High Discount")))</f>
        <v>High Discount</v>
      </c>
      <c r="Q4947" s="9">
        <f>(Table2[Unit_Price]*Table2[Quantity])*(Table2[Discount]/100)</f>
        <v>625.20000000000005</v>
      </c>
      <c r="R4947" s="10">
        <v>2500.8000000000002</v>
      </c>
      <c r="S4947" s="10">
        <v>417.87</v>
      </c>
      <c r="T4947" s="4">
        <f>Table2[Profit]/Table2[Sales]</f>
        <v>0.16709452975047984</v>
      </c>
      <c r="U4947" t="s">
        <v>38</v>
      </c>
    </row>
    <row r="4948" spans="1:21" x14ac:dyDescent="0.35">
      <c r="A4948">
        <v>14156</v>
      </c>
      <c r="B4948" s="1">
        <v>45641</v>
      </c>
      <c r="C4948" s="2">
        <f>YEAR(Table2[Order Date])</f>
        <v>2024</v>
      </c>
      <c r="D4948" s="2" t="str">
        <f>TEXT(Table2[Order Date],"mmm")</f>
        <v>Dec</v>
      </c>
      <c r="E4948" t="s">
        <v>7500</v>
      </c>
      <c r="F4948" t="s">
        <v>40</v>
      </c>
      <c r="G4948" t="s">
        <v>110</v>
      </c>
      <c r="H4948" t="str">
        <f>VLOOKUP(Table2[[#This Row],[City]], Table46[], 2, FALSE)</f>
        <v>Gujarat</v>
      </c>
      <c r="I4948" t="s">
        <v>69</v>
      </c>
      <c r="J4948" t="s">
        <v>151</v>
      </c>
      <c r="K4948" t="s">
        <v>7501</v>
      </c>
      <c r="L4948" s="2">
        <v>4</v>
      </c>
      <c r="M4948" s="11">
        <v>10094</v>
      </c>
      <c r="N4948" s="6">
        <v>15</v>
      </c>
      <c r="O4948" s="4">
        <f>Table2[[#This Row],[Discount]]/100</f>
        <v>0.15</v>
      </c>
      <c r="P4948" s="4" t="str">
        <f>IF(Table2[[#This Row],[Discount%]]=0,"No Discount",
IF(Table2[[#This Row],[Discount%]]&lt;=0.1,"Medium Discount",
IF(Table2[[#This Row],[Discount%]]&lt;=0.2,"High Discount")))</f>
        <v>High Discount</v>
      </c>
      <c r="Q4948" s="9">
        <f>(Table2[Unit_Price]*Table2[Quantity])*(Table2[Discount]/100)</f>
        <v>6056.4</v>
      </c>
      <c r="R4948" s="10">
        <v>34319.599999999999</v>
      </c>
      <c r="S4948" s="10">
        <v>3825.12</v>
      </c>
      <c r="T4948" s="4">
        <f>Table2[Profit]/Table2[Sales]</f>
        <v>0.11145584447371182</v>
      </c>
      <c r="U4948" t="s">
        <v>83</v>
      </c>
    </row>
    <row r="4949" spans="1:21" x14ac:dyDescent="0.35">
      <c r="A4949">
        <v>14162</v>
      </c>
      <c r="B4949" s="1">
        <v>45396</v>
      </c>
      <c r="C4949" s="2">
        <f>YEAR(Table2[Order Date])</f>
        <v>2024</v>
      </c>
      <c r="D4949" s="2" t="str">
        <f>TEXT(Table2[Order Date],"mmm")</f>
        <v>Apr</v>
      </c>
      <c r="E4949" t="s">
        <v>747</v>
      </c>
      <c r="F4949" t="s">
        <v>22</v>
      </c>
      <c r="G4949" t="s">
        <v>74</v>
      </c>
      <c r="H4949" t="str">
        <f>VLOOKUP(Table2[[#This Row],[City]], Table46[], 2, FALSE)</f>
        <v>Chandigarh</v>
      </c>
      <c r="I4949" t="s">
        <v>86</v>
      </c>
      <c r="J4949" t="s">
        <v>171</v>
      </c>
      <c r="K4949" t="s">
        <v>7508</v>
      </c>
      <c r="L4949" s="2">
        <v>5</v>
      </c>
      <c r="M4949" s="11">
        <v>26461</v>
      </c>
      <c r="N4949" s="6">
        <v>15</v>
      </c>
      <c r="O4949" s="4">
        <f>Table2[[#This Row],[Discount]]/100</f>
        <v>0.15</v>
      </c>
      <c r="P4949" s="4" t="str">
        <f>IF(Table2[[#This Row],[Discount%]]=0,"No Discount",
IF(Table2[[#This Row],[Discount%]]&lt;=0.1,"Medium Discount",
IF(Table2[[#This Row],[Discount%]]&lt;=0.2,"High Discount")))</f>
        <v>High Discount</v>
      </c>
      <c r="Q4949" s="9">
        <f>(Table2[Unit_Price]*Table2[Quantity])*(Table2[Discount]/100)</f>
        <v>19845.75</v>
      </c>
      <c r="R4949" s="10">
        <v>112459.25</v>
      </c>
      <c r="S4949" s="10">
        <v>17768</v>
      </c>
      <c r="T4949" s="4">
        <f>Table2[Profit]/Table2[Sales]</f>
        <v>0.15799500708034245</v>
      </c>
      <c r="U4949" t="s">
        <v>83</v>
      </c>
    </row>
    <row r="4950" spans="1:21" x14ac:dyDescent="0.35">
      <c r="A4950">
        <v>14201</v>
      </c>
      <c r="B4950" s="1">
        <v>45883</v>
      </c>
      <c r="C4950" s="2">
        <f>YEAR(Table2[Order Date])</f>
        <v>2025</v>
      </c>
      <c r="D4950" s="2" t="str">
        <f>TEXT(Table2[Order Date],"mmm")</f>
        <v>Aug</v>
      </c>
      <c r="E4950" t="s">
        <v>4750</v>
      </c>
      <c r="F4950" t="s">
        <v>40</v>
      </c>
      <c r="G4950" t="s">
        <v>41</v>
      </c>
      <c r="H4950" t="str">
        <f>VLOOKUP(Table2[[#This Row],[City]], Table46[], 2, FALSE)</f>
        <v>Maharashtra</v>
      </c>
      <c r="I4950" t="s">
        <v>96</v>
      </c>
      <c r="J4950" t="s">
        <v>214</v>
      </c>
      <c r="K4950" t="s">
        <v>7571</v>
      </c>
      <c r="L4950" s="2">
        <v>4</v>
      </c>
      <c r="M4950" s="11">
        <v>2979</v>
      </c>
      <c r="N4950" s="6">
        <v>0</v>
      </c>
      <c r="O4950" s="4">
        <f>Table2[[#This Row],[Discount]]/100</f>
        <v>0</v>
      </c>
      <c r="P4950" s="4" t="str">
        <f>IF(Table2[[#This Row],[Discount%]]=0,"No Discount",
IF(Table2[[#This Row],[Discount%]]&lt;=0.1,"Medium Discount",
IF(Table2[[#This Row],[Discount%]]&lt;=0.2,"High Discount")))</f>
        <v>No Discount</v>
      </c>
      <c r="Q4950" s="9">
        <f>(Table2[Unit_Price]*Table2[Quantity])*(Table2[Discount]/100)</f>
        <v>0</v>
      </c>
      <c r="R4950" s="10">
        <v>11916</v>
      </c>
      <c r="S4950" s="10">
        <v>2161.1799999999998</v>
      </c>
      <c r="T4950" s="4">
        <f>Table2[Profit]/Table2[Sales]</f>
        <v>0.18136790869419267</v>
      </c>
      <c r="U4950" t="s">
        <v>20</v>
      </c>
    </row>
    <row r="4951" spans="1:21" x14ac:dyDescent="0.35">
      <c r="A4951">
        <v>14250</v>
      </c>
      <c r="B4951" s="1">
        <v>45274</v>
      </c>
      <c r="C4951" s="2">
        <f>YEAR(Table2[Order Date])</f>
        <v>2023</v>
      </c>
      <c r="D4951" s="2" t="str">
        <f>TEXT(Table2[Order Date],"mmm")</f>
        <v>Dec</v>
      </c>
      <c r="E4951" t="s">
        <v>3243</v>
      </c>
      <c r="F4951" t="s">
        <v>40</v>
      </c>
      <c r="G4951" t="s">
        <v>41</v>
      </c>
      <c r="H4951" t="str">
        <f>VLOOKUP(Table2[[#This Row],[City]], Table46[], 2, FALSE)</f>
        <v>Maharashtra</v>
      </c>
      <c r="I4951" t="s">
        <v>42</v>
      </c>
      <c r="J4951" t="s">
        <v>43</v>
      </c>
      <c r="K4951" t="s">
        <v>7648</v>
      </c>
      <c r="L4951" s="2">
        <v>2</v>
      </c>
      <c r="M4951" s="11">
        <v>51286</v>
      </c>
      <c r="N4951" s="6">
        <v>20</v>
      </c>
      <c r="O4951" s="4">
        <f>Table2[[#This Row],[Discount]]/100</f>
        <v>0.2</v>
      </c>
      <c r="P4951" s="4" t="str">
        <f>IF(Table2[[#This Row],[Discount%]]=0,"No Discount",
IF(Table2[[#This Row],[Discount%]]&lt;=0.1,"Medium Discount",
IF(Table2[[#This Row],[Discount%]]&lt;=0.2,"High Discount")))</f>
        <v>High Discount</v>
      </c>
      <c r="Q4951" s="9">
        <f>(Table2[Unit_Price]*Table2[Quantity])*(Table2[Discount]/100)</f>
        <v>20514.400000000001</v>
      </c>
      <c r="R4951" s="10">
        <v>82057.600000000006</v>
      </c>
      <c r="S4951" s="10">
        <v>15125.22</v>
      </c>
      <c r="T4951" s="4">
        <f>Table2[Profit]/Table2[Sales]</f>
        <v>0.18432442576921576</v>
      </c>
      <c r="U4951" t="s">
        <v>83</v>
      </c>
    </row>
    <row r="4952" spans="1:21" x14ac:dyDescent="0.35">
      <c r="A4952">
        <v>14287</v>
      </c>
      <c r="B4952" s="1">
        <v>45809</v>
      </c>
      <c r="C4952" s="2">
        <f>YEAR(Table2[Order Date])</f>
        <v>2025</v>
      </c>
      <c r="D4952" s="2" t="str">
        <f>TEXT(Table2[Order Date],"mmm")</f>
        <v>Jun</v>
      </c>
      <c r="E4952" t="s">
        <v>596</v>
      </c>
      <c r="F4952" t="s">
        <v>15</v>
      </c>
      <c r="G4952" t="s">
        <v>68</v>
      </c>
      <c r="H4952" t="str">
        <f>VLOOKUP(Table2[[#This Row],[City]], Table46[], 2, FALSE)</f>
        <v>Telangana</v>
      </c>
      <c r="I4952" t="s">
        <v>69</v>
      </c>
      <c r="J4952" t="s">
        <v>517</v>
      </c>
      <c r="K4952" t="s">
        <v>7707</v>
      </c>
      <c r="L4952" s="2">
        <v>4</v>
      </c>
      <c r="M4952" s="11">
        <v>55056</v>
      </c>
      <c r="N4952" s="6">
        <v>15</v>
      </c>
      <c r="O4952" s="4">
        <f>Table2[[#This Row],[Discount]]/100</f>
        <v>0.15</v>
      </c>
      <c r="P4952" s="4" t="str">
        <f>IF(Table2[[#This Row],[Discount%]]=0,"No Discount",
IF(Table2[[#This Row],[Discount%]]&lt;=0.1,"Medium Discount",
IF(Table2[[#This Row],[Discount%]]&lt;=0.2,"High Discount")))</f>
        <v>High Discount</v>
      </c>
      <c r="Q4952" s="9">
        <f>(Table2[Unit_Price]*Table2[Quantity])*(Table2[Discount]/100)</f>
        <v>33033.599999999999</v>
      </c>
      <c r="R4952" s="10">
        <v>187190.39999999999</v>
      </c>
      <c r="S4952" s="10">
        <v>32130.16</v>
      </c>
      <c r="T4952" s="4">
        <f>Table2[Profit]/Table2[Sales]</f>
        <v>0.17164427235584731</v>
      </c>
      <c r="U4952" t="s">
        <v>38</v>
      </c>
    </row>
    <row r="4953" spans="1:21" x14ac:dyDescent="0.35">
      <c r="A4953">
        <v>14295</v>
      </c>
      <c r="B4953" s="1">
        <v>45717</v>
      </c>
      <c r="C4953" s="2">
        <f>YEAR(Table2[Order Date])</f>
        <v>2025</v>
      </c>
      <c r="D4953" s="2" t="str">
        <f>TEXT(Table2[Order Date],"mmm")</f>
        <v>Mar</v>
      </c>
      <c r="E4953" t="s">
        <v>5756</v>
      </c>
      <c r="F4953" t="s">
        <v>15</v>
      </c>
      <c r="G4953" t="s">
        <v>16</v>
      </c>
      <c r="H4953" t="str">
        <f>VLOOKUP(Table2[[#This Row],[City]], Table46[], 2, FALSE)</f>
        <v>Karnataka</v>
      </c>
      <c r="I4953" t="s">
        <v>129</v>
      </c>
      <c r="J4953" t="s">
        <v>148</v>
      </c>
      <c r="K4953" t="s">
        <v>3342</v>
      </c>
      <c r="L4953" s="2">
        <v>1</v>
      </c>
      <c r="M4953" s="11">
        <v>24383</v>
      </c>
      <c r="N4953" s="6">
        <v>5</v>
      </c>
      <c r="O4953" s="4">
        <f>Table2[[#This Row],[Discount]]/100</f>
        <v>0.05</v>
      </c>
      <c r="P4953" s="4" t="str">
        <f>IF(Table2[[#This Row],[Discount%]]=0,"No Discount",
IF(Table2[[#This Row],[Discount%]]&lt;=0.1,"Medium Discount",
IF(Table2[[#This Row],[Discount%]]&lt;=0.2,"High Discount")))</f>
        <v>Medium Discount</v>
      </c>
      <c r="Q4953" s="9">
        <f>(Table2[Unit_Price]*Table2[Quantity])*(Table2[Discount]/100)</f>
        <v>1219.1500000000001</v>
      </c>
      <c r="R4953" s="10">
        <v>23163.85</v>
      </c>
      <c r="S4953" s="10">
        <v>1717.34</v>
      </c>
      <c r="T4953" s="4">
        <f>Table2[Profit]/Table2[Sales]</f>
        <v>7.4138798170425041E-2</v>
      </c>
      <c r="U4953" t="s">
        <v>33</v>
      </c>
    </row>
    <row r="4954" spans="1:21" x14ac:dyDescent="0.35">
      <c r="A4954">
        <v>14300</v>
      </c>
      <c r="B4954" s="1">
        <v>45416</v>
      </c>
      <c r="C4954" s="2">
        <f>YEAR(Table2[Order Date])</f>
        <v>2024</v>
      </c>
      <c r="D4954" s="2" t="str">
        <f>TEXT(Table2[Order Date],"mmm")</f>
        <v>May</v>
      </c>
      <c r="E4954" t="s">
        <v>4929</v>
      </c>
      <c r="F4954" t="s">
        <v>28</v>
      </c>
      <c r="G4954" t="s">
        <v>144</v>
      </c>
      <c r="H4954" t="str">
        <f>VLOOKUP(Table2[[#This Row],[City]], Table46[], 2, FALSE)</f>
        <v>Assam</v>
      </c>
      <c r="I4954" t="s">
        <v>86</v>
      </c>
      <c r="J4954" t="s">
        <v>171</v>
      </c>
      <c r="K4954" t="s">
        <v>5064</v>
      </c>
      <c r="L4954" s="2">
        <v>3</v>
      </c>
      <c r="M4954" s="11">
        <v>63442</v>
      </c>
      <c r="N4954" s="6">
        <v>20</v>
      </c>
      <c r="O4954" s="4">
        <f>Table2[[#This Row],[Discount]]/100</f>
        <v>0.2</v>
      </c>
      <c r="P4954" s="4" t="str">
        <f>IF(Table2[[#This Row],[Discount%]]=0,"No Discount",
IF(Table2[[#This Row],[Discount%]]&lt;=0.1,"Medium Discount",
IF(Table2[[#This Row],[Discount%]]&lt;=0.2,"High Discount")))</f>
        <v>High Discount</v>
      </c>
      <c r="Q4954" s="9">
        <f>(Table2[Unit_Price]*Table2[Quantity])*(Table2[Discount]/100)</f>
        <v>38065.200000000004</v>
      </c>
      <c r="R4954" s="10">
        <v>152260.79999999999</v>
      </c>
      <c r="S4954" s="10">
        <v>27539.63</v>
      </c>
      <c r="T4954" s="4">
        <f>Table2[Profit]/Table2[Sales]</f>
        <v>0.18087143900465519</v>
      </c>
      <c r="U4954" t="s">
        <v>83</v>
      </c>
    </row>
    <row r="4955" spans="1:21" x14ac:dyDescent="0.35">
      <c r="A4955">
        <v>14313</v>
      </c>
      <c r="B4955" s="1">
        <v>45744</v>
      </c>
      <c r="C4955" s="2">
        <f>YEAR(Table2[Order Date])</f>
        <v>2025</v>
      </c>
      <c r="D4955" s="2" t="str">
        <f>TEXT(Table2[Order Date],"mmm")</f>
        <v>Mar</v>
      </c>
      <c r="E4955" t="s">
        <v>3368</v>
      </c>
      <c r="F4955" t="s">
        <v>40</v>
      </c>
      <c r="G4955" t="s">
        <v>50</v>
      </c>
      <c r="H4955" t="str">
        <f>VLOOKUP(Table2[[#This Row],[City]], Table46[], 2, FALSE)</f>
        <v>Maharashtra</v>
      </c>
      <c r="I4955" t="s">
        <v>129</v>
      </c>
      <c r="J4955" t="s">
        <v>168</v>
      </c>
      <c r="K4955" t="s">
        <v>7744</v>
      </c>
      <c r="L4955" s="2">
        <v>3</v>
      </c>
      <c r="M4955" s="11">
        <v>75803</v>
      </c>
      <c r="N4955" s="6">
        <v>10</v>
      </c>
      <c r="O4955" s="4">
        <f>Table2[[#This Row],[Discount]]/100</f>
        <v>0.1</v>
      </c>
      <c r="P4955" s="4" t="str">
        <f>IF(Table2[[#This Row],[Discount%]]=0,"No Discount",
IF(Table2[[#This Row],[Discount%]]&lt;=0.1,"Medium Discount",
IF(Table2[[#This Row],[Discount%]]&lt;=0.2,"High Discount")))</f>
        <v>Medium Discount</v>
      </c>
      <c r="Q4955" s="9">
        <f>(Table2[Unit_Price]*Table2[Quantity])*(Table2[Discount]/100)</f>
        <v>22740.9</v>
      </c>
      <c r="R4955" s="10">
        <v>204668.1</v>
      </c>
      <c r="S4955" s="10">
        <v>18799.18</v>
      </c>
      <c r="T4955" s="4">
        <f>Table2[Profit]/Table2[Sales]</f>
        <v>9.1852027746385484E-2</v>
      </c>
      <c r="U4955" t="s">
        <v>72</v>
      </c>
    </row>
    <row r="4956" spans="1:21" x14ac:dyDescent="0.35">
      <c r="A4956">
        <v>14323</v>
      </c>
      <c r="B4956" s="1">
        <v>45880</v>
      </c>
      <c r="C4956" s="2">
        <f>YEAR(Table2[Order Date])</f>
        <v>2025</v>
      </c>
      <c r="D4956" s="2" t="str">
        <f>TEXT(Table2[Order Date],"mmm")</f>
        <v>Aug</v>
      </c>
      <c r="E4956" t="s">
        <v>7758</v>
      </c>
      <c r="F4956" t="s">
        <v>28</v>
      </c>
      <c r="G4956" t="s">
        <v>144</v>
      </c>
      <c r="H4956" t="str">
        <f>VLOOKUP(Table2[[#This Row],[City]], Table46[], 2, FALSE)</f>
        <v>Assam</v>
      </c>
      <c r="I4956" t="s">
        <v>46</v>
      </c>
      <c r="J4956" t="s">
        <v>126</v>
      </c>
      <c r="K4956" t="s">
        <v>7759</v>
      </c>
      <c r="L4956" s="2">
        <v>4</v>
      </c>
      <c r="M4956" s="11">
        <v>60378</v>
      </c>
      <c r="N4956" s="6">
        <v>0</v>
      </c>
      <c r="O4956" s="4">
        <f>Table2[[#This Row],[Discount]]/100</f>
        <v>0</v>
      </c>
      <c r="P4956" s="4" t="str">
        <f>IF(Table2[[#This Row],[Discount%]]=0,"No Discount",
IF(Table2[[#This Row],[Discount%]]&lt;=0.1,"Medium Discount",
IF(Table2[[#This Row],[Discount%]]&lt;=0.2,"High Discount")))</f>
        <v>No Discount</v>
      </c>
      <c r="Q4956" s="9">
        <f>(Table2[Unit_Price]*Table2[Quantity])*(Table2[Discount]/100)</f>
        <v>0</v>
      </c>
      <c r="R4956" s="10">
        <v>241512</v>
      </c>
      <c r="S4956" s="10">
        <v>58217.31</v>
      </c>
      <c r="T4956" s="4">
        <f>Table2[Profit]/Table2[Sales]</f>
        <v>0.24105348802543972</v>
      </c>
      <c r="U4956" t="s">
        <v>33</v>
      </c>
    </row>
    <row r="4957" spans="1:21" x14ac:dyDescent="0.35">
      <c r="A4957">
        <v>14360</v>
      </c>
      <c r="B4957" s="1">
        <v>45923</v>
      </c>
      <c r="C4957" s="2">
        <f>YEAR(Table2[Order Date])</f>
        <v>2025</v>
      </c>
      <c r="D4957" s="2" t="str">
        <f>TEXT(Table2[Order Date],"mmm")</f>
        <v>Sep</v>
      </c>
      <c r="E4957" t="s">
        <v>6868</v>
      </c>
      <c r="F4957" t="s">
        <v>28</v>
      </c>
      <c r="G4957" t="s">
        <v>114</v>
      </c>
      <c r="H4957" t="str">
        <f>VLOOKUP(Table2[[#This Row],[City]], Table46[], 2, FALSE)</f>
        <v>Jharkhand</v>
      </c>
      <c r="I4957" t="s">
        <v>46</v>
      </c>
      <c r="J4957" t="s">
        <v>126</v>
      </c>
      <c r="K4957" t="s">
        <v>6896</v>
      </c>
      <c r="L4957" s="2">
        <v>4</v>
      </c>
      <c r="M4957" s="11">
        <v>19989</v>
      </c>
      <c r="N4957" s="6">
        <v>15</v>
      </c>
      <c r="O4957" s="4">
        <f>Table2[[#This Row],[Discount]]/100</f>
        <v>0.15</v>
      </c>
      <c r="P4957" s="4" t="str">
        <f>IF(Table2[[#This Row],[Discount%]]=0,"No Discount",
IF(Table2[[#This Row],[Discount%]]&lt;=0.1,"Medium Discount",
IF(Table2[[#This Row],[Discount%]]&lt;=0.2,"High Discount")))</f>
        <v>High Discount</v>
      </c>
      <c r="Q4957" s="9">
        <f>(Table2[Unit_Price]*Table2[Quantity])*(Table2[Discount]/100)</f>
        <v>11993.4</v>
      </c>
      <c r="R4957" s="10">
        <v>67962.600000000006</v>
      </c>
      <c r="S4957" s="10">
        <v>14779.28</v>
      </c>
      <c r="T4957" s="4">
        <f>Table2[Profit]/Table2[Sales]</f>
        <v>0.21746195701753609</v>
      </c>
      <c r="U4957" t="s">
        <v>38</v>
      </c>
    </row>
    <row r="4958" spans="1:21" x14ac:dyDescent="0.35">
      <c r="A4958">
        <v>14364</v>
      </c>
      <c r="B4958" s="1">
        <v>45393</v>
      </c>
      <c r="C4958" s="2">
        <f>YEAR(Table2[Order Date])</f>
        <v>2024</v>
      </c>
      <c r="D4958" s="2" t="str">
        <f>TEXT(Table2[Order Date],"mmm")</f>
        <v>Apr</v>
      </c>
      <c r="E4958" t="s">
        <v>7316</v>
      </c>
      <c r="F4958" t="s">
        <v>40</v>
      </c>
      <c r="G4958" t="s">
        <v>50</v>
      </c>
      <c r="H4958" t="str">
        <f>VLOOKUP(Table2[[#This Row],[City]], Table46[], 2, FALSE)</f>
        <v>Maharashtra</v>
      </c>
      <c r="I4958" t="s">
        <v>46</v>
      </c>
      <c r="J4958" t="s">
        <v>126</v>
      </c>
      <c r="K4958" t="s">
        <v>7821</v>
      </c>
      <c r="L4958" s="2">
        <v>3</v>
      </c>
      <c r="M4958" s="11">
        <v>22462</v>
      </c>
      <c r="N4958" s="6">
        <v>5</v>
      </c>
      <c r="O4958" s="4">
        <f>Table2[[#This Row],[Discount]]/100</f>
        <v>0.05</v>
      </c>
      <c r="P4958" s="4" t="str">
        <f>IF(Table2[[#This Row],[Discount%]]=0,"No Discount",
IF(Table2[[#This Row],[Discount%]]&lt;=0.1,"Medium Discount",
IF(Table2[[#This Row],[Discount%]]&lt;=0.2,"High Discount")))</f>
        <v>Medium Discount</v>
      </c>
      <c r="Q4958" s="9">
        <f>(Table2[Unit_Price]*Table2[Quantity])*(Table2[Discount]/100)</f>
        <v>3369.3</v>
      </c>
      <c r="R4958" s="10">
        <v>64016.7</v>
      </c>
      <c r="S4958" s="10">
        <v>10646.6</v>
      </c>
      <c r="T4958" s="4">
        <f>Table2[Profit]/Table2[Sales]</f>
        <v>0.16630972855520515</v>
      </c>
      <c r="U4958" t="s">
        <v>83</v>
      </c>
    </row>
    <row r="4959" spans="1:21" x14ac:dyDescent="0.35">
      <c r="A4959">
        <v>14369</v>
      </c>
      <c r="B4959" s="1">
        <v>45322</v>
      </c>
      <c r="C4959" s="2">
        <f>YEAR(Table2[Order Date])</f>
        <v>2024</v>
      </c>
      <c r="D4959" s="2" t="str">
        <f>TEXT(Table2[Order Date],"mmm")</f>
        <v>Jan</v>
      </c>
      <c r="E4959" t="s">
        <v>4007</v>
      </c>
      <c r="F4959" t="s">
        <v>28</v>
      </c>
      <c r="G4959" t="s">
        <v>85</v>
      </c>
      <c r="H4959" t="str">
        <f>VLOOKUP(Table2[[#This Row],[City]], Table46[], 2, FALSE)</f>
        <v>Odisha</v>
      </c>
      <c r="I4959" t="s">
        <v>30</v>
      </c>
      <c r="J4959" t="s">
        <v>104</v>
      </c>
      <c r="K4959" t="s">
        <v>4292</v>
      </c>
      <c r="L4959" s="2">
        <v>1</v>
      </c>
      <c r="M4959" s="11">
        <v>58003</v>
      </c>
      <c r="N4959" s="6">
        <v>15</v>
      </c>
      <c r="O4959" s="4">
        <f>Table2[[#This Row],[Discount]]/100</f>
        <v>0.15</v>
      </c>
      <c r="P4959" s="4" t="str">
        <f>IF(Table2[[#This Row],[Discount%]]=0,"No Discount",
IF(Table2[[#This Row],[Discount%]]&lt;=0.1,"Medium Discount",
IF(Table2[[#This Row],[Discount%]]&lt;=0.2,"High Discount")))</f>
        <v>High Discount</v>
      </c>
      <c r="Q4959" s="9">
        <f>(Table2[Unit_Price]*Table2[Quantity])*(Table2[Discount]/100)</f>
        <v>8700.4499999999989</v>
      </c>
      <c r="R4959" s="10">
        <v>49302.55</v>
      </c>
      <c r="S4959" s="10">
        <v>10199.98</v>
      </c>
      <c r="T4959" s="4">
        <f>Table2[Profit]/Table2[Sales]</f>
        <v>0.20688544507332782</v>
      </c>
      <c r="U4959" t="s">
        <v>83</v>
      </c>
    </row>
    <row r="4960" spans="1:21" x14ac:dyDescent="0.35">
      <c r="A4960">
        <v>14375</v>
      </c>
      <c r="B4960" s="1">
        <v>45487</v>
      </c>
      <c r="C4960" s="2">
        <f>YEAR(Table2[Order Date])</f>
        <v>2024</v>
      </c>
      <c r="D4960" s="2" t="str">
        <f>TEXT(Table2[Order Date],"mmm")</f>
        <v>Jul</v>
      </c>
      <c r="E4960" t="s">
        <v>5067</v>
      </c>
      <c r="F4960" t="s">
        <v>15</v>
      </c>
      <c r="G4960" t="s">
        <v>93</v>
      </c>
      <c r="H4960" t="str">
        <f>VLOOKUP(Table2[[#This Row],[City]], Table46[], 2, FALSE)</f>
        <v>Tamil Nadu</v>
      </c>
      <c r="I4960" t="s">
        <v>46</v>
      </c>
      <c r="J4960" t="s">
        <v>47</v>
      </c>
      <c r="K4960" t="s">
        <v>7837</v>
      </c>
      <c r="L4960" s="2">
        <v>1</v>
      </c>
      <c r="M4960" s="11">
        <v>49660</v>
      </c>
      <c r="N4960" s="6">
        <v>20</v>
      </c>
      <c r="O4960" s="4">
        <f>Table2[[#This Row],[Discount]]/100</f>
        <v>0.2</v>
      </c>
      <c r="P4960" s="4" t="str">
        <f>IF(Table2[[#This Row],[Discount%]]=0,"No Discount",
IF(Table2[[#This Row],[Discount%]]&lt;=0.1,"Medium Discount",
IF(Table2[[#This Row],[Discount%]]&lt;=0.2,"High Discount")))</f>
        <v>High Discount</v>
      </c>
      <c r="Q4960" s="9">
        <f>(Table2[Unit_Price]*Table2[Quantity])*(Table2[Discount]/100)</f>
        <v>9932</v>
      </c>
      <c r="R4960" s="10">
        <v>39728</v>
      </c>
      <c r="S4960" s="10">
        <v>3975.66</v>
      </c>
      <c r="T4960" s="4">
        <f>Table2[Profit]/Table2[Sales]</f>
        <v>0.10007198952879581</v>
      </c>
      <c r="U4960" t="s">
        <v>38</v>
      </c>
    </row>
    <row r="4961" spans="1:21" x14ac:dyDescent="0.35">
      <c r="A4961">
        <v>14376</v>
      </c>
      <c r="B4961" s="1">
        <v>45681</v>
      </c>
      <c r="C4961" s="2">
        <f>YEAR(Table2[Order Date])</f>
        <v>2025</v>
      </c>
      <c r="D4961" s="2" t="str">
        <f>TEXT(Table2[Order Date],"mmm")</f>
        <v>Jan</v>
      </c>
      <c r="E4961" t="s">
        <v>7838</v>
      </c>
      <c r="F4961" t="s">
        <v>40</v>
      </c>
      <c r="G4961" t="s">
        <v>50</v>
      </c>
      <c r="H4961" t="str">
        <f>VLOOKUP(Table2[[#This Row],[City]], Table46[], 2, FALSE)</f>
        <v>Maharashtra</v>
      </c>
      <c r="I4961" t="s">
        <v>24</v>
      </c>
      <c r="J4961" t="s">
        <v>36</v>
      </c>
      <c r="K4961" t="s">
        <v>7839</v>
      </c>
      <c r="L4961" s="2">
        <v>5</v>
      </c>
      <c r="M4961" s="11">
        <v>2075</v>
      </c>
      <c r="N4961" s="6">
        <v>0</v>
      </c>
      <c r="O4961" s="4">
        <f>Table2[[#This Row],[Discount]]/100</f>
        <v>0</v>
      </c>
      <c r="P4961" s="4" t="str">
        <f>IF(Table2[[#This Row],[Discount%]]=0,"No Discount",
IF(Table2[[#This Row],[Discount%]]&lt;=0.1,"Medium Discount",
IF(Table2[[#This Row],[Discount%]]&lt;=0.2,"High Discount")))</f>
        <v>No Discount</v>
      </c>
      <c r="Q4961" s="9">
        <f>(Table2[Unit_Price]*Table2[Quantity])*(Table2[Discount]/100)</f>
        <v>0</v>
      </c>
      <c r="R4961" s="10">
        <v>10375</v>
      </c>
      <c r="S4961" s="10">
        <v>2097.9899999999998</v>
      </c>
      <c r="T4961" s="4">
        <f>Table2[Profit]/Table2[Sales]</f>
        <v>0.20221590361445782</v>
      </c>
      <c r="U4961" t="s">
        <v>72</v>
      </c>
    </row>
    <row r="4962" spans="1:21" x14ac:dyDescent="0.35">
      <c r="A4962">
        <v>14413</v>
      </c>
      <c r="B4962" s="1">
        <v>45560</v>
      </c>
      <c r="C4962" s="2">
        <f>YEAR(Table2[Order Date])</f>
        <v>2024</v>
      </c>
      <c r="D4962" s="2" t="str">
        <f>TEXT(Table2[Order Date],"mmm")</f>
        <v>Sep</v>
      </c>
      <c r="E4962" t="s">
        <v>2843</v>
      </c>
      <c r="F4962" t="s">
        <v>22</v>
      </c>
      <c r="G4962" t="s">
        <v>167</v>
      </c>
      <c r="H4962" t="str">
        <f>VLOOKUP(Table2[[#This Row],[City]], Table46[], 2, FALSE)</f>
        <v>Punjab</v>
      </c>
      <c r="I4962" t="s">
        <v>96</v>
      </c>
      <c r="J4962" t="s">
        <v>156</v>
      </c>
      <c r="K4962" t="s">
        <v>3655</v>
      </c>
      <c r="L4962" s="2">
        <v>5</v>
      </c>
      <c r="M4962" s="11">
        <v>16165</v>
      </c>
      <c r="N4962" s="6">
        <v>5</v>
      </c>
      <c r="O4962" s="4">
        <f>Table2[[#This Row],[Discount]]/100</f>
        <v>0.05</v>
      </c>
      <c r="P4962" s="4" t="str">
        <f>IF(Table2[[#This Row],[Discount%]]=0,"No Discount",
IF(Table2[[#This Row],[Discount%]]&lt;=0.1,"Medium Discount",
IF(Table2[[#This Row],[Discount%]]&lt;=0.2,"High Discount")))</f>
        <v>Medium Discount</v>
      </c>
      <c r="Q4962" s="9">
        <f>(Table2[Unit_Price]*Table2[Quantity])*(Table2[Discount]/100)</f>
        <v>4041.25</v>
      </c>
      <c r="R4962" s="10">
        <v>76783.75</v>
      </c>
      <c r="S4962" s="10">
        <v>14622.8</v>
      </c>
      <c r="T4962" s="4">
        <f>Table2[Profit]/Table2[Sales]</f>
        <v>0.19044133687140832</v>
      </c>
      <c r="U4962" t="s">
        <v>33</v>
      </c>
    </row>
    <row r="4963" spans="1:21" x14ac:dyDescent="0.35">
      <c r="A4963">
        <v>14426</v>
      </c>
      <c r="B4963" s="1">
        <v>45699</v>
      </c>
      <c r="C4963" s="2">
        <f>YEAR(Table2[Order Date])</f>
        <v>2025</v>
      </c>
      <c r="D4963" s="2" t="str">
        <f>TEXT(Table2[Order Date],"mmm")</f>
        <v>Feb</v>
      </c>
      <c r="E4963" t="s">
        <v>6055</v>
      </c>
      <c r="F4963" t="s">
        <v>40</v>
      </c>
      <c r="G4963" t="s">
        <v>62</v>
      </c>
      <c r="H4963" t="str">
        <f>VLOOKUP(Table2[[#This Row],[City]], Table46[], 2, FALSE)</f>
        <v>Goa</v>
      </c>
      <c r="I4963" t="s">
        <v>30</v>
      </c>
      <c r="J4963" t="s">
        <v>65</v>
      </c>
      <c r="K4963" t="s">
        <v>2046</v>
      </c>
      <c r="L4963" s="2">
        <v>4</v>
      </c>
      <c r="M4963" s="11">
        <v>5375</v>
      </c>
      <c r="N4963" s="6">
        <v>0</v>
      </c>
      <c r="O4963" s="4">
        <f>Table2[[#This Row],[Discount]]/100</f>
        <v>0</v>
      </c>
      <c r="P4963" s="4" t="str">
        <f>IF(Table2[[#This Row],[Discount%]]=0,"No Discount",
IF(Table2[[#This Row],[Discount%]]&lt;=0.1,"Medium Discount",
IF(Table2[[#This Row],[Discount%]]&lt;=0.2,"High Discount")))</f>
        <v>No Discount</v>
      </c>
      <c r="Q4963" s="9">
        <f>(Table2[Unit_Price]*Table2[Quantity])*(Table2[Discount]/100)</f>
        <v>0</v>
      </c>
      <c r="R4963" s="10">
        <v>21500</v>
      </c>
      <c r="S4963" s="10">
        <v>3932.93</v>
      </c>
      <c r="T4963" s="4">
        <f>Table2[Profit]/Table2[Sales]</f>
        <v>0.18292697674418604</v>
      </c>
      <c r="U4963" t="s">
        <v>83</v>
      </c>
    </row>
    <row r="4964" spans="1:21" x14ac:dyDescent="0.35">
      <c r="A4964">
        <v>14448</v>
      </c>
      <c r="B4964" s="1">
        <v>45319</v>
      </c>
      <c r="C4964" s="2">
        <f>YEAR(Table2[Order Date])</f>
        <v>2024</v>
      </c>
      <c r="D4964" s="2" t="str">
        <f>TEXT(Table2[Order Date],"mmm")</f>
        <v>Jan</v>
      </c>
      <c r="E4964" t="s">
        <v>2162</v>
      </c>
      <c r="F4964" t="s">
        <v>28</v>
      </c>
      <c r="G4964" t="s">
        <v>29</v>
      </c>
      <c r="H4964" t="str">
        <f>VLOOKUP(Table2[[#This Row],[City]], Table46[], 2, FALSE)</f>
        <v>Bihar</v>
      </c>
      <c r="I4964" t="s">
        <v>96</v>
      </c>
      <c r="J4964" t="s">
        <v>183</v>
      </c>
      <c r="K4964" t="s">
        <v>7954</v>
      </c>
      <c r="L4964" s="2">
        <v>4</v>
      </c>
      <c r="M4964" s="11">
        <v>9489</v>
      </c>
      <c r="N4964" s="6">
        <v>15</v>
      </c>
      <c r="O4964" s="4">
        <f>Table2[[#This Row],[Discount]]/100</f>
        <v>0.15</v>
      </c>
      <c r="P4964" s="4" t="str">
        <f>IF(Table2[[#This Row],[Discount%]]=0,"No Discount",
IF(Table2[[#This Row],[Discount%]]&lt;=0.1,"Medium Discount",
IF(Table2[[#This Row],[Discount%]]&lt;=0.2,"High Discount")))</f>
        <v>High Discount</v>
      </c>
      <c r="Q4964" s="9">
        <f>(Table2[Unit_Price]*Table2[Quantity])*(Table2[Discount]/100)</f>
        <v>5693.4</v>
      </c>
      <c r="R4964" s="10">
        <v>32262.6</v>
      </c>
      <c r="S4964" s="10">
        <v>1739.76</v>
      </c>
      <c r="T4964" s="4">
        <f>Table2[Profit]/Table2[Sales]</f>
        <v>5.3924978148072386E-2</v>
      </c>
      <c r="U4964" t="s">
        <v>72</v>
      </c>
    </row>
    <row r="4965" spans="1:21" x14ac:dyDescent="0.35">
      <c r="A4965">
        <v>14476</v>
      </c>
      <c r="B4965" s="1">
        <v>45467</v>
      </c>
      <c r="C4965" s="2">
        <f>YEAR(Table2[Order Date])</f>
        <v>2024</v>
      </c>
      <c r="D4965" s="2" t="str">
        <f>TEXT(Table2[Order Date],"mmm")</f>
        <v>Jun</v>
      </c>
      <c r="E4965" t="s">
        <v>1438</v>
      </c>
      <c r="F4965" t="s">
        <v>40</v>
      </c>
      <c r="G4965" t="s">
        <v>50</v>
      </c>
      <c r="H4965" t="str">
        <f>VLOOKUP(Table2[[#This Row],[City]], Table46[], 2, FALSE)</f>
        <v>Maharashtra</v>
      </c>
      <c r="I4965" t="s">
        <v>46</v>
      </c>
      <c r="J4965" t="s">
        <v>201</v>
      </c>
      <c r="K4965" t="s">
        <v>7997</v>
      </c>
      <c r="L4965" s="2">
        <v>4</v>
      </c>
      <c r="M4965" s="11">
        <v>40921</v>
      </c>
      <c r="N4965" s="6">
        <v>0</v>
      </c>
      <c r="O4965" s="4">
        <f>Table2[[#This Row],[Discount]]/100</f>
        <v>0</v>
      </c>
      <c r="P4965" s="4" t="str">
        <f>IF(Table2[[#This Row],[Discount%]]=0,"No Discount",
IF(Table2[[#This Row],[Discount%]]&lt;=0.1,"Medium Discount",
IF(Table2[[#This Row],[Discount%]]&lt;=0.2,"High Discount")))</f>
        <v>No Discount</v>
      </c>
      <c r="Q4965" s="9">
        <f>(Table2[Unit_Price]*Table2[Quantity])*(Table2[Discount]/100)</f>
        <v>0</v>
      </c>
      <c r="R4965" s="10">
        <v>163684</v>
      </c>
      <c r="S4965" s="10">
        <v>32116.720000000001</v>
      </c>
      <c r="T4965" s="4">
        <f>Table2[Profit]/Table2[Sales]</f>
        <v>0.19621172503115761</v>
      </c>
      <c r="U4965" t="s">
        <v>20</v>
      </c>
    </row>
    <row r="4966" spans="1:21" x14ac:dyDescent="0.35">
      <c r="A4966">
        <v>14481</v>
      </c>
      <c r="B4966" s="1">
        <v>45386</v>
      </c>
      <c r="C4966" s="2">
        <f>YEAR(Table2[Order Date])</f>
        <v>2024</v>
      </c>
      <c r="D4966" s="2" t="str">
        <f>TEXT(Table2[Order Date],"mmm")</f>
        <v>Apr</v>
      </c>
      <c r="E4966" t="s">
        <v>7077</v>
      </c>
      <c r="F4966" t="s">
        <v>15</v>
      </c>
      <c r="G4966" t="s">
        <v>93</v>
      </c>
      <c r="H4966" t="str">
        <f>VLOOKUP(Table2[[#This Row],[City]], Table46[], 2, FALSE)</f>
        <v>Tamil Nadu</v>
      </c>
      <c r="I4966" t="s">
        <v>69</v>
      </c>
      <c r="J4966" t="s">
        <v>123</v>
      </c>
      <c r="K4966" t="s">
        <v>8004</v>
      </c>
      <c r="L4966" s="2">
        <v>1</v>
      </c>
      <c r="M4966" s="11">
        <v>53022</v>
      </c>
      <c r="N4966" s="6">
        <v>15</v>
      </c>
      <c r="O4966" s="4">
        <f>Table2[[#This Row],[Discount]]/100</f>
        <v>0.15</v>
      </c>
      <c r="P4966" s="4" t="str">
        <f>IF(Table2[[#This Row],[Discount%]]=0,"No Discount",
IF(Table2[[#This Row],[Discount%]]&lt;=0.1,"Medium Discount",
IF(Table2[[#This Row],[Discount%]]&lt;=0.2,"High Discount")))</f>
        <v>High Discount</v>
      </c>
      <c r="Q4966" s="9">
        <f>(Table2[Unit_Price]*Table2[Quantity])*(Table2[Discount]/100)</f>
        <v>7953.2999999999993</v>
      </c>
      <c r="R4966" s="10">
        <v>45068.7</v>
      </c>
      <c r="S4966" s="10">
        <v>6665.96</v>
      </c>
      <c r="T4966" s="4">
        <f>Table2[Profit]/Table2[Sales]</f>
        <v>0.14790664030690925</v>
      </c>
      <c r="U4966" t="s">
        <v>38</v>
      </c>
    </row>
    <row r="4967" spans="1:21" x14ac:dyDescent="0.35">
      <c r="A4967">
        <v>14489</v>
      </c>
      <c r="B4967" s="1">
        <v>45354</v>
      </c>
      <c r="C4967" s="2">
        <f>YEAR(Table2[Order Date])</f>
        <v>2024</v>
      </c>
      <c r="D4967" s="2" t="str">
        <f>TEXT(Table2[Order Date],"mmm")</f>
        <v>Mar</v>
      </c>
      <c r="E4967" t="s">
        <v>173</v>
      </c>
      <c r="F4967" t="s">
        <v>15</v>
      </c>
      <c r="G4967" t="s">
        <v>68</v>
      </c>
      <c r="H4967" t="str">
        <f>VLOOKUP(Table2[[#This Row],[City]], Table46[], 2, FALSE)</f>
        <v>Telangana</v>
      </c>
      <c r="I4967" t="s">
        <v>69</v>
      </c>
      <c r="J4967" t="s">
        <v>151</v>
      </c>
      <c r="K4967" t="s">
        <v>658</v>
      </c>
      <c r="L4967" s="2">
        <v>4</v>
      </c>
      <c r="M4967" s="11">
        <v>54409</v>
      </c>
      <c r="N4967" s="6">
        <v>15</v>
      </c>
      <c r="O4967" s="4">
        <f>Table2[[#This Row],[Discount]]/100</f>
        <v>0.15</v>
      </c>
      <c r="P4967" s="4" t="str">
        <f>IF(Table2[[#This Row],[Discount%]]=0,"No Discount",
IF(Table2[[#This Row],[Discount%]]&lt;=0.1,"Medium Discount",
IF(Table2[[#This Row],[Discount%]]&lt;=0.2,"High Discount")))</f>
        <v>High Discount</v>
      </c>
      <c r="Q4967" s="9">
        <f>(Table2[Unit_Price]*Table2[Quantity])*(Table2[Discount]/100)</f>
        <v>32645.399999999998</v>
      </c>
      <c r="R4967" s="10">
        <v>184990.6</v>
      </c>
      <c r="S4967" s="10">
        <v>17654.64</v>
      </c>
      <c r="T4967" s="4">
        <f>Table2[Profit]/Table2[Sales]</f>
        <v>9.5435335633270002E-2</v>
      </c>
      <c r="U4967" t="s">
        <v>72</v>
      </c>
    </row>
    <row r="4968" spans="1:21" x14ac:dyDescent="0.35">
      <c r="A4968">
        <v>14506</v>
      </c>
      <c r="B4968" s="1">
        <v>45680</v>
      </c>
      <c r="C4968" s="2">
        <f>YEAR(Table2[Order Date])</f>
        <v>2025</v>
      </c>
      <c r="D4968" s="2" t="str">
        <f>TEXT(Table2[Order Date],"mmm")</f>
        <v>Jan</v>
      </c>
      <c r="E4968" t="s">
        <v>3819</v>
      </c>
      <c r="F4968" t="s">
        <v>15</v>
      </c>
      <c r="G4968" t="s">
        <v>174</v>
      </c>
      <c r="H4968" t="str">
        <f>VLOOKUP(Table2[[#This Row],[City]], Table46[], 2, FALSE)</f>
        <v>Tamil Nadu</v>
      </c>
      <c r="I4968" t="s">
        <v>17</v>
      </c>
      <c r="J4968" t="s">
        <v>291</v>
      </c>
      <c r="K4968" t="s">
        <v>3131</v>
      </c>
      <c r="L4968" s="2">
        <v>4</v>
      </c>
      <c r="M4968" s="11">
        <v>7219</v>
      </c>
      <c r="N4968" s="6">
        <v>0</v>
      </c>
      <c r="O4968" s="4">
        <f>Table2[[#This Row],[Discount]]/100</f>
        <v>0</v>
      </c>
      <c r="P4968" s="4" t="str">
        <f>IF(Table2[[#This Row],[Discount%]]=0,"No Discount",
IF(Table2[[#This Row],[Discount%]]&lt;=0.1,"Medium Discount",
IF(Table2[[#This Row],[Discount%]]&lt;=0.2,"High Discount")))</f>
        <v>No Discount</v>
      </c>
      <c r="Q4968" s="9">
        <f>(Table2[Unit_Price]*Table2[Quantity])*(Table2[Discount]/100)</f>
        <v>0</v>
      </c>
      <c r="R4968" s="10">
        <v>28876</v>
      </c>
      <c r="S4968" s="10">
        <v>5234.13</v>
      </c>
      <c r="T4968" s="4">
        <f>Table2[Profit]/Table2[Sales]</f>
        <v>0.18126229394652998</v>
      </c>
      <c r="U4968" t="s">
        <v>83</v>
      </c>
    </row>
    <row r="4969" spans="1:21" x14ac:dyDescent="0.35">
      <c r="A4969">
        <v>14510</v>
      </c>
      <c r="B4969" s="1">
        <v>45927</v>
      </c>
      <c r="C4969" s="2">
        <f>YEAR(Table2[Order Date])</f>
        <v>2025</v>
      </c>
      <c r="D4969" s="2" t="str">
        <f>TEXT(Table2[Order Date],"mmm")</f>
        <v>Sep</v>
      </c>
      <c r="E4969" t="s">
        <v>7758</v>
      </c>
      <c r="F4969" t="s">
        <v>28</v>
      </c>
      <c r="G4969" t="s">
        <v>85</v>
      </c>
      <c r="H4969" t="str">
        <f>VLOOKUP(Table2[[#This Row],[City]], Table46[], 2, FALSE)</f>
        <v>Odisha</v>
      </c>
      <c r="I4969" t="s">
        <v>46</v>
      </c>
      <c r="J4969" t="s">
        <v>126</v>
      </c>
      <c r="K4969" t="s">
        <v>8045</v>
      </c>
      <c r="L4969" s="2">
        <v>2</v>
      </c>
      <c r="M4969" s="11">
        <v>36868</v>
      </c>
      <c r="N4969" s="6">
        <v>5</v>
      </c>
      <c r="O4969" s="4">
        <f>Table2[[#This Row],[Discount]]/100</f>
        <v>0.05</v>
      </c>
      <c r="P4969" s="4" t="str">
        <f>IF(Table2[[#This Row],[Discount%]]=0,"No Discount",
IF(Table2[[#This Row],[Discount%]]&lt;=0.1,"Medium Discount",
IF(Table2[[#This Row],[Discount%]]&lt;=0.2,"High Discount")))</f>
        <v>Medium Discount</v>
      </c>
      <c r="Q4969" s="9">
        <f>(Table2[Unit_Price]*Table2[Quantity])*(Table2[Discount]/100)</f>
        <v>3686.8</v>
      </c>
      <c r="R4969" s="10">
        <v>70049.2</v>
      </c>
      <c r="S4969" s="10">
        <v>17488.16</v>
      </c>
      <c r="T4969" s="4">
        <f>Table2[Profit]/Table2[Sales]</f>
        <v>0.24965538507220639</v>
      </c>
      <c r="U4969" t="s">
        <v>20</v>
      </c>
    </row>
    <row r="4970" spans="1:21" x14ac:dyDescent="0.35">
      <c r="A4970">
        <v>14532</v>
      </c>
      <c r="B4970" s="1">
        <v>45396</v>
      </c>
      <c r="C4970" s="2">
        <f>YEAR(Table2[Order Date])</f>
        <v>2024</v>
      </c>
      <c r="D4970" s="2" t="str">
        <f>TEXT(Table2[Order Date],"mmm")</f>
        <v>Apr</v>
      </c>
      <c r="E4970" t="s">
        <v>5070</v>
      </c>
      <c r="F4970" t="s">
        <v>28</v>
      </c>
      <c r="G4970" t="s">
        <v>114</v>
      </c>
      <c r="H4970" t="str">
        <f>VLOOKUP(Table2[[#This Row],[City]], Table46[], 2, FALSE)</f>
        <v>Jharkhand</v>
      </c>
      <c r="I4970" t="s">
        <v>86</v>
      </c>
      <c r="J4970" t="s">
        <v>171</v>
      </c>
      <c r="K4970" t="s">
        <v>8075</v>
      </c>
      <c r="L4970" s="2">
        <v>4</v>
      </c>
      <c r="M4970" s="11">
        <v>72863</v>
      </c>
      <c r="N4970" s="6">
        <v>20</v>
      </c>
      <c r="O4970" s="4">
        <f>Table2[[#This Row],[Discount]]/100</f>
        <v>0.2</v>
      </c>
      <c r="P4970" s="4" t="str">
        <f>IF(Table2[[#This Row],[Discount%]]=0,"No Discount",
IF(Table2[[#This Row],[Discount%]]&lt;=0.1,"Medium Discount",
IF(Table2[[#This Row],[Discount%]]&lt;=0.2,"High Discount")))</f>
        <v>High Discount</v>
      </c>
      <c r="Q4970" s="9">
        <f>(Table2[Unit_Price]*Table2[Quantity])*(Table2[Discount]/100)</f>
        <v>58290.400000000001</v>
      </c>
      <c r="R4970" s="10">
        <v>233161.60000000001</v>
      </c>
      <c r="S4970" s="10">
        <v>24178.720000000001</v>
      </c>
      <c r="T4970" s="4">
        <f>Table2[Profit]/Table2[Sales]</f>
        <v>0.10369940847892621</v>
      </c>
      <c r="U4970" t="s">
        <v>33</v>
      </c>
    </row>
    <row r="4971" spans="1:21" x14ac:dyDescent="0.35">
      <c r="A4971">
        <v>14540</v>
      </c>
      <c r="B4971" s="1">
        <v>45743</v>
      </c>
      <c r="C4971" s="2">
        <f>YEAR(Table2[Order Date])</f>
        <v>2025</v>
      </c>
      <c r="D4971" s="2" t="str">
        <f>TEXT(Table2[Order Date],"mmm")</f>
        <v>Mar</v>
      </c>
      <c r="E4971" t="s">
        <v>7838</v>
      </c>
      <c r="F4971" t="s">
        <v>22</v>
      </c>
      <c r="G4971" t="s">
        <v>54</v>
      </c>
      <c r="H4971" t="str">
        <f>VLOOKUP(Table2[[#This Row],[City]], Table46[], 2, FALSE)</f>
        <v>Uttar Pradesh</v>
      </c>
      <c r="I4971" t="s">
        <v>96</v>
      </c>
      <c r="J4971" t="s">
        <v>97</v>
      </c>
      <c r="K4971" t="s">
        <v>8089</v>
      </c>
      <c r="L4971" s="2">
        <v>1</v>
      </c>
      <c r="M4971" s="11">
        <v>75470</v>
      </c>
      <c r="N4971" s="6">
        <v>5</v>
      </c>
      <c r="O4971" s="4">
        <f>Table2[[#This Row],[Discount]]/100</f>
        <v>0.05</v>
      </c>
      <c r="P4971" s="4" t="str">
        <f>IF(Table2[[#This Row],[Discount%]]=0,"No Discount",
IF(Table2[[#This Row],[Discount%]]&lt;=0.1,"Medium Discount",
IF(Table2[[#This Row],[Discount%]]&lt;=0.2,"High Discount")))</f>
        <v>Medium Discount</v>
      </c>
      <c r="Q4971" s="9">
        <f>(Table2[Unit_Price]*Table2[Quantity])*(Table2[Discount]/100)</f>
        <v>3773.5</v>
      </c>
      <c r="R4971" s="10">
        <v>71696.5</v>
      </c>
      <c r="S4971" s="10">
        <v>13877.65</v>
      </c>
      <c r="T4971" s="4">
        <f>Table2[Profit]/Table2[Sales]</f>
        <v>0.19356105249210212</v>
      </c>
      <c r="U4971" t="s">
        <v>83</v>
      </c>
    </row>
    <row r="4972" spans="1:21" x14ac:dyDescent="0.35">
      <c r="A4972">
        <v>14556</v>
      </c>
      <c r="B4972" s="1">
        <v>45777</v>
      </c>
      <c r="C4972" s="2">
        <f>YEAR(Table2[Order Date])</f>
        <v>2025</v>
      </c>
      <c r="D4972" s="2" t="str">
        <f>TEXT(Table2[Order Date],"mmm")</f>
        <v>Apr</v>
      </c>
      <c r="E4972" t="s">
        <v>4780</v>
      </c>
      <c r="F4972" t="s">
        <v>15</v>
      </c>
      <c r="G4972" t="s">
        <v>93</v>
      </c>
      <c r="H4972" t="str">
        <f>VLOOKUP(Table2[[#This Row],[City]], Table46[], 2, FALSE)</f>
        <v>Tamil Nadu</v>
      </c>
      <c r="I4972" t="s">
        <v>69</v>
      </c>
      <c r="J4972" t="s">
        <v>70</v>
      </c>
      <c r="K4972" t="s">
        <v>8113</v>
      </c>
      <c r="L4972" s="2">
        <v>2</v>
      </c>
      <c r="M4972" s="11">
        <v>24693</v>
      </c>
      <c r="N4972" s="6">
        <v>0</v>
      </c>
      <c r="O4972" s="4">
        <f>Table2[[#This Row],[Discount]]/100</f>
        <v>0</v>
      </c>
      <c r="P4972" s="4" t="str">
        <f>IF(Table2[[#This Row],[Discount%]]=0,"No Discount",
IF(Table2[[#This Row],[Discount%]]&lt;=0.1,"Medium Discount",
IF(Table2[[#This Row],[Discount%]]&lt;=0.2,"High Discount")))</f>
        <v>No Discount</v>
      </c>
      <c r="Q4972" s="9">
        <f>(Table2[Unit_Price]*Table2[Quantity])*(Table2[Discount]/100)</f>
        <v>0</v>
      </c>
      <c r="R4972" s="10">
        <v>49386</v>
      </c>
      <c r="S4972" s="10">
        <v>11058.84</v>
      </c>
      <c r="T4972" s="4">
        <f>Table2[Profit]/Table2[Sales]</f>
        <v>0.2239266188798445</v>
      </c>
      <c r="U4972" t="s">
        <v>38</v>
      </c>
    </row>
    <row r="4973" spans="1:21" x14ac:dyDescent="0.35">
      <c r="A4973">
        <v>14566</v>
      </c>
      <c r="B4973" s="1">
        <v>45252</v>
      </c>
      <c r="C4973" s="2">
        <f>YEAR(Table2[Order Date])</f>
        <v>2023</v>
      </c>
      <c r="D4973" s="2" t="str">
        <f>TEXT(Table2[Order Date],"mmm")</f>
        <v>Nov</v>
      </c>
      <c r="E4973" t="s">
        <v>1599</v>
      </c>
      <c r="F4973" t="s">
        <v>22</v>
      </c>
      <c r="G4973" t="s">
        <v>74</v>
      </c>
      <c r="H4973" t="str">
        <f>VLOOKUP(Table2[[#This Row],[City]], Table46[], 2, FALSE)</f>
        <v>Chandigarh</v>
      </c>
      <c r="I4973" t="s">
        <v>24</v>
      </c>
      <c r="J4973" t="s">
        <v>107</v>
      </c>
      <c r="K4973" t="s">
        <v>6567</v>
      </c>
      <c r="L4973" s="2">
        <v>4</v>
      </c>
      <c r="M4973" s="11">
        <v>42660</v>
      </c>
      <c r="N4973" s="6">
        <v>5</v>
      </c>
      <c r="O4973" s="4">
        <f>Table2[[#This Row],[Discount]]/100</f>
        <v>0.05</v>
      </c>
      <c r="P4973" s="4" t="str">
        <f>IF(Table2[[#This Row],[Discount%]]=0,"No Discount",
IF(Table2[[#This Row],[Discount%]]&lt;=0.1,"Medium Discount",
IF(Table2[[#This Row],[Discount%]]&lt;=0.2,"High Discount")))</f>
        <v>Medium Discount</v>
      </c>
      <c r="Q4973" s="9">
        <f>(Table2[Unit_Price]*Table2[Quantity])*(Table2[Discount]/100)</f>
        <v>8532</v>
      </c>
      <c r="R4973" s="10">
        <v>162108</v>
      </c>
      <c r="S4973" s="10">
        <v>28163.45</v>
      </c>
      <c r="T4973" s="4">
        <f>Table2[Profit]/Table2[Sales]</f>
        <v>0.1737326350334345</v>
      </c>
      <c r="U4973" t="s">
        <v>38</v>
      </c>
    </row>
    <row r="4974" spans="1:21" x14ac:dyDescent="0.35">
      <c r="A4974">
        <v>14619</v>
      </c>
      <c r="B4974" s="1">
        <v>45746</v>
      </c>
      <c r="C4974" s="2">
        <f>YEAR(Table2[Order Date])</f>
        <v>2025</v>
      </c>
      <c r="D4974" s="2" t="str">
        <f>TEXT(Table2[Order Date],"mmm")</f>
        <v>Mar</v>
      </c>
      <c r="E4974" t="s">
        <v>6604</v>
      </c>
      <c r="F4974" t="s">
        <v>40</v>
      </c>
      <c r="G4974" t="s">
        <v>62</v>
      </c>
      <c r="H4974" t="str">
        <f>VLOOKUP(Table2[[#This Row],[City]], Table46[], 2, FALSE)</f>
        <v>Goa</v>
      </c>
      <c r="I4974" t="s">
        <v>75</v>
      </c>
      <c r="J4974" t="s">
        <v>76</v>
      </c>
      <c r="K4974" t="s">
        <v>6774</v>
      </c>
      <c r="L4974" s="2">
        <v>1</v>
      </c>
      <c r="M4974" s="11">
        <v>36266</v>
      </c>
      <c r="N4974" s="6">
        <v>0</v>
      </c>
      <c r="O4974" s="4">
        <f>Table2[[#This Row],[Discount]]/100</f>
        <v>0</v>
      </c>
      <c r="P4974" s="4" t="str">
        <f>IF(Table2[[#This Row],[Discount%]]=0,"No Discount",
IF(Table2[[#This Row],[Discount%]]&lt;=0.1,"Medium Discount",
IF(Table2[[#This Row],[Discount%]]&lt;=0.2,"High Discount")))</f>
        <v>No Discount</v>
      </c>
      <c r="Q4974" s="9">
        <f>(Table2[Unit_Price]*Table2[Quantity])*(Table2[Discount]/100)</f>
        <v>0</v>
      </c>
      <c r="R4974" s="10">
        <v>36266</v>
      </c>
      <c r="S4974" s="10">
        <v>4748.8500000000004</v>
      </c>
      <c r="T4974" s="4">
        <f>Table2[Profit]/Table2[Sales]</f>
        <v>0.1309449622235703</v>
      </c>
      <c r="U4974" t="s">
        <v>72</v>
      </c>
    </row>
    <row r="4975" spans="1:21" x14ac:dyDescent="0.35">
      <c r="A4975">
        <v>14629</v>
      </c>
      <c r="B4975" s="1">
        <v>45800</v>
      </c>
      <c r="C4975" s="2">
        <f>YEAR(Table2[Order Date])</f>
        <v>2025</v>
      </c>
      <c r="D4975" s="2" t="str">
        <f>TEXT(Table2[Order Date],"mmm")</f>
        <v>May</v>
      </c>
      <c r="E4975" t="s">
        <v>2705</v>
      </c>
      <c r="F4975" t="s">
        <v>22</v>
      </c>
      <c r="G4975" t="s">
        <v>167</v>
      </c>
      <c r="H4975" t="str">
        <f>VLOOKUP(Table2[[#This Row],[City]], Table46[], 2, FALSE)</f>
        <v>Punjab</v>
      </c>
      <c r="I4975" t="s">
        <v>129</v>
      </c>
      <c r="J4975" t="s">
        <v>164</v>
      </c>
      <c r="K4975" t="s">
        <v>6012</v>
      </c>
      <c r="L4975" s="2">
        <v>4</v>
      </c>
      <c r="M4975" s="11">
        <v>10088</v>
      </c>
      <c r="N4975" s="6">
        <v>5</v>
      </c>
      <c r="O4975" s="4">
        <f>Table2[[#This Row],[Discount]]/100</f>
        <v>0.05</v>
      </c>
      <c r="P4975" s="4" t="str">
        <f>IF(Table2[[#This Row],[Discount%]]=0,"No Discount",
IF(Table2[[#This Row],[Discount%]]&lt;=0.1,"Medium Discount",
IF(Table2[[#This Row],[Discount%]]&lt;=0.2,"High Discount")))</f>
        <v>Medium Discount</v>
      </c>
      <c r="Q4975" s="9">
        <f>(Table2[Unit_Price]*Table2[Quantity])*(Table2[Discount]/100)</f>
        <v>2017.6000000000001</v>
      </c>
      <c r="R4975" s="10">
        <v>38334.400000000001</v>
      </c>
      <c r="S4975" s="10">
        <v>3468.32</v>
      </c>
      <c r="T4975" s="4">
        <f>Table2[Profit]/Table2[Sales]</f>
        <v>9.0475395467256567E-2</v>
      </c>
      <c r="U4975" t="s">
        <v>83</v>
      </c>
    </row>
    <row r="4976" spans="1:21" x14ac:dyDescent="0.35">
      <c r="A4976">
        <v>14658</v>
      </c>
      <c r="B4976" s="1">
        <v>45573</v>
      </c>
      <c r="C4976" s="2">
        <f>YEAR(Table2[Order Date])</f>
        <v>2024</v>
      </c>
      <c r="D4976" s="2" t="str">
        <f>TEXT(Table2[Order Date],"mmm")</f>
        <v>Oct</v>
      </c>
      <c r="E4976" t="s">
        <v>5708</v>
      </c>
      <c r="F4976" t="s">
        <v>28</v>
      </c>
      <c r="G4976" t="s">
        <v>29</v>
      </c>
      <c r="H4976" t="str">
        <f>VLOOKUP(Table2[[#This Row],[City]], Table46[], 2, FALSE)</f>
        <v>Bihar</v>
      </c>
      <c r="I4976" t="s">
        <v>42</v>
      </c>
      <c r="J4976" t="s">
        <v>43</v>
      </c>
      <c r="K4976" t="s">
        <v>8264</v>
      </c>
      <c r="L4976" s="2">
        <v>4</v>
      </c>
      <c r="M4976" s="11">
        <v>64679</v>
      </c>
      <c r="N4976" s="6">
        <v>5</v>
      </c>
      <c r="O4976" s="4">
        <f>Table2[[#This Row],[Discount]]/100</f>
        <v>0.05</v>
      </c>
      <c r="P4976" s="4" t="str">
        <f>IF(Table2[[#This Row],[Discount%]]=0,"No Discount",
IF(Table2[[#This Row],[Discount%]]&lt;=0.1,"Medium Discount",
IF(Table2[[#This Row],[Discount%]]&lt;=0.2,"High Discount")))</f>
        <v>Medium Discount</v>
      </c>
      <c r="Q4976" s="9">
        <f>(Table2[Unit_Price]*Table2[Quantity])*(Table2[Discount]/100)</f>
        <v>12935.800000000001</v>
      </c>
      <c r="R4976" s="10">
        <v>245780.2</v>
      </c>
      <c r="S4976" s="10">
        <v>47534.13</v>
      </c>
      <c r="T4976" s="4">
        <f>Table2[Profit]/Table2[Sales]</f>
        <v>0.1934009737155393</v>
      </c>
      <c r="U4976" t="s">
        <v>72</v>
      </c>
    </row>
    <row r="4977" spans="1:21" x14ac:dyDescent="0.35">
      <c r="A4977">
        <v>14669</v>
      </c>
      <c r="B4977" s="1">
        <v>45561</v>
      </c>
      <c r="C4977" s="2">
        <f>YEAR(Table2[Order Date])</f>
        <v>2024</v>
      </c>
      <c r="D4977" s="2" t="str">
        <f>TEXT(Table2[Order Date],"mmm")</f>
        <v>Sep</v>
      </c>
      <c r="E4977" t="s">
        <v>5411</v>
      </c>
      <c r="F4977" t="s">
        <v>22</v>
      </c>
      <c r="G4977" t="s">
        <v>58</v>
      </c>
      <c r="H4977" t="str">
        <f>VLOOKUP(Table2[[#This Row],[City]], Table46[], 2, FALSE)</f>
        <v>Rajashtan</v>
      </c>
      <c r="I4977" t="s">
        <v>129</v>
      </c>
      <c r="J4977" t="s">
        <v>168</v>
      </c>
      <c r="K4977" t="s">
        <v>8279</v>
      </c>
      <c r="L4977" s="2">
        <v>1</v>
      </c>
      <c r="M4977" s="11">
        <v>62732</v>
      </c>
      <c r="N4977" s="6">
        <v>10</v>
      </c>
      <c r="O4977" s="4">
        <f>Table2[[#This Row],[Discount]]/100</f>
        <v>0.1</v>
      </c>
      <c r="P4977" s="4" t="str">
        <f>IF(Table2[[#This Row],[Discount%]]=0,"No Discount",
IF(Table2[[#This Row],[Discount%]]&lt;=0.1,"Medium Discount",
IF(Table2[[#This Row],[Discount%]]&lt;=0.2,"High Discount")))</f>
        <v>Medium Discount</v>
      </c>
      <c r="Q4977" s="9">
        <f>(Table2[Unit_Price]*Table2[Quantity])*(Table2[Discount]/100)</f>
        <v>6273.2000000000007</v>
      </c>
      <c r="R4977" s="10">
        <v>56458.8</v>
      </c>
      <c r="S4977" s="10">
        <v>7908.1</v>
      </c>
      <c r="T4977" s="4">
        <f>Table2[Profit]/Table2[Sales]</f>
        <v>0.14006851013482396</v>
      </c>
      <c r="U4977" t="s">
        <v>72</v>
      </c>
    </row>
    <row r="4978" spans="1:21" x14ac:dyDescent="0.35">
      <c r="A4978">
        <v>14677</v>
      </c>
      <c r="B4978" s="1">
        <v>45607</v>
      </c>
      <c r="C4978" s="2">
        <f>YEAR(Table2[Order Date])</f>
        <v>2024</v>
      </c>
      <c r="D4978" s="2" t="str">
        <f>TEXT(Table2[Order Date],"mmm")</f>
        <v>Nov</v>
      </c>
      <c r="E4978" t="s">
        <v>5790</v>
      </c>
      <c r="F4978" t="s">
        <v>28</v>
      </c>
      <c r="G4978" t="s">
        <v>35</v>
      </c>
      <c r="H4978" t="str">
        <f>VLOOKUP(Table2[[#This Row],[City]], Table46[], 2, FALSE)</f>
        <v>West Bengal</v>
      </c>
      <c r="I4978" t="s">
        <v>24</v>
      </c>
      <c r="J4978" t="s">
        <v>59</v>
      </c>
      <c r="K4978" t="s">
        <v>8290</v>
      </c>
      <c r="L4978" s="2">
        <v>5</v>
      </c>
      <c r="M4978" s="11">
        <v>73407</v>
      </c>
      <c r="N4978" s="6">
        <v>20</v>
      </c>
      <c r="O4978" s="4">
        <f>Table2[[#This Row],[Discount]]/100</f>
        <v>0.2</v>
      </c>
      <c r="P4978" s="4" t="str">
        <f>IF(Table2[[#This Row],[Discount%]]=0,"No Discount",
IF(Table2[[#This Row],[Discount%]]&lt;=0.1,"Medium Discount",
IF(Table2[[#This Row],[Discount%]]&lt;=0.2,"High Discount")))</f>
        <v>High Discount</v>
      </c>
      <c r="Q4978" s="9">
        <f>(Table2[Unit_Price]*Table2[Quantity])*(Table2[Discount]/100)</f>
        <v>73407</v>
      </c>
      <c r="R4978" s="10">
        <v>293628</v>
      </c>
      <c r="S4978" s="10">
        <v>53157.05</v>
      </c>
      <c r="T4978" s="4">
        <f>Table2[Profit]/Table2[Sales]</f>
        <v>0.18103535766343809</v>
      </c>
      <c r="U4978" t="s">
        <v>38</v>
      </c>
    </row>
    <row r="4979" spans="1:21" x14ac:dyDescent="0.35">
      <c r="A4979">
        <v>14684</v>
      </c>
      <c r="B4979" s="1">
        <v>45633</v>
      </c>
      <c r="C4979" s="2">
        <f>YEAR(Table2[Order Date])</f>
        <v>2024</v>
      </c>
      <c r="D4979" s="2" t="str">
        <f>TEXT(Table2[Order Date],"mmm")</f>
        <v>Dec</v>
      </c>
      <c r="E4979" t="s">
        <v>5898</v>
      </c>
      <c r="F4979" t="s">
        <v>40</v>
      </c>
      <c r="G4979" t="s">
        <v>50</v>
      </c>
      <c r="H4979" t="str">
        <f>VLOOKUP(Table2[[#This Row],[City]], Table46[], 2, FALSE)</f>
        <v>Maharashtra</v>
      </c>
      <c r="I4979" t="s">
        <v>96</v>
      </c>
      <c r="J4979" t="s">
        <v>156</v>
      </c>
      <c r="K4979" t="s">
        <v>788</v>
      </c>
      <c r="L4979" s="2">
        <v>4</v>
      </c>
      <c r="M4979" s="11">
        <v>50863</v>
      </c>
      <c r="N4979" s="6">
        <v>20</v>
      </c>
      <c r="O4979" s="4">
        <f>Table2[[#This Row],[Discount]]/100</f>
        <v>0.2</v>
      </c>
      <c r="P4979" s="4" t="str">
        <f>IF(Table2[[#This Row],[Discount%]]=0,"No Discount",
IF(Table2[[#This Row],[Discount%]]&lt;=0.1,"Medium Discount",
IF(Table2[[#This Row],[Discount%]]&lt;=0.2,"High Discount")))</f>
        <v>High Discount</v>
      </c>
      <c r="Q4979" s="9">
        <f>(Table2[Unit_Price]*Table2[Quantity])*(Table2[Discount]/100)</f>
        <v>40690.400000000001</v>
      </c>
      <c r="R4979" s="10">
        <v>162761.60000000001</v>
      </c>
      <c r="S4979" s="10">
        <v>36502.800000000003</v>
      </c>
      <c r="T4979" s="4">
        <f>Table2[Profit]/Table2[Sales]</f>
        <v>0.22427157265595818</v>
      </c>
      <c r="U4979" t="s">
        <v>38</v>
      </c>
    </row>
    <row r="4980" spans="1:21" x14ac:dyDescent="0.35">
      <c r="A4980">
        <v>14730</v>
      </c>
      <c r="B4980" s="1">
        <v>45337</v>
      </c>
      <c r="C4980" s="2">
        <f>YEAR(Table2[Order Date])</f>
        <v>2024</v>
      </c>
      <c r="D4980" s="2" t="str">
        <f>TEXT(Table2[Order Date],"mmm")</f>
        <v>Feb</v>
      </c>
      <c r="E4980" t="s">
        <v>7108</v>
      </c>
      <c r="F4980" t="s">
        <v>22</v>
      </c>
      <c r="G4980" t="s">
        <v>74</v>
      </c>
      <c r="H4980" t="str">
        <f>VLOOKUP(Table2[[#This Row],[City]], Table46[], 2, FALSE)</f>
        <v>Chandigarh</v>
      </c>
      <c r="I4980" t="s">
        <v>30</v>
      </c>
      <c r="J4980" t="s">
        <v>227</v>
      </c>
      <c r="K4980" t="s">
        <v>6875</v>
      </c>
      <c r="L4980" s="2">
        <v>3</v>
      </c>
      <c r="M4980" s="11">
        <v>49351</v>
      </c>
      <c r="N4980" s="6">
        <v>10</v>
      </c>
      <c r="O4980" s="4">
        <f>Table2[[#This Row],[Discount]]/100</f>
        <v>0.1</v>
      </c>
      <c r="P4980" s="4" t="str">
        <f>IF(Table2[[#This Row],[Discount%]]=0,"No Discount",
IF(Table2[[#This Row],[Discount%]]&lt;=0.1,"Medium Discount",
IF(Table2[[#This Row],[Discount%]]&lt;=0.2,"High Discount")))</f>
        <v>Medium Discount</v>
      </c>
      <c r="Q4980" s="9">
        <f>(Table2[Unit_Price]*Table2[Quantity])*(Table2[Discount]/100)</f>
        <v>14805.300000000001</v>
      </c>
      <c r="R4980" s="10">
        <v>133247.70000000001</v>
      </c>
      <c r="S4980" s="10">
        <v>29533.21</v>
      </c>
      <c r="T4980" s="4">
        <f>Table2[Profit]/Table2[Sales]</f>
        <v>0.22164142420469543</v>
      </c>
      <c r="U4980" t="s">
        <v>33</v>
      </c>
    </row>
    <row r="4981" spans="1:21" x14ac:dyDescent="0.35">
      <c r="A4981">
        <v>14742</v>
      </c>
      <c r="B4981" s="1">
        <v>45371</v>
      </c>
      <c r="C4981" s="2">
        <f>YEAR(Table2[Order Date])</f>
        <v>2024</v>
      </c>
      <c r="D4981" s="2" t="str">
        <f>TEXT(Table2[Order Date],"mmm")</f>
        <v>Mar</v>
      </c>
      <c r="E4981" t="s">
        <v>6005</v>
      </c>
      <c r="F4981" t="s">
        <v>40</v>
      </c>
      <c r="G4981" t="s">
        <v>110</v>
      </c>
      <c r="H4981" t="str">
        <f>VLOOKUP(Table2[[#This Row],[City]], Table46[], 2, FALSE)</f>
        <v>Gujarat</v>
      </c>
      <c r="I4981" t="s">
        <v>129</v>
      </c>
      <c r="J4981" t="s">
        <v>130</v>
      </c>
      <c r="K4981" t="s">
        <v>2579</v>
      </c>
      <c r="L4981" s="2">
        <v>3</v>
      </c>
      <c r="M4981" s="11">
        <v>33491</v>
      </c>
      <c r="N4981" s="6">
        <v>0</v>
      </c>
      <c r="O4981" s="4">
        <f>Table2[[#This Row],[Discount]]/100</f>
        <v>0</v>
      </c>
      <c r="P4981" s="4" t="str">
        <f>IF(Table2[[#This Row],[Discount%]]=0,"No Discount",
IF(Table2[[#This Row],[Discount%]]&lt;=0.1,"Medium Discount",
IF(Table2[[#This Row],[Discount%]]&lt;=0.2,"High Discount")))</f>
        <v>No Discount</v>
      </c>
      <c r="Q4981" s="9">
        <f>(Table2[Unit_Price]*Table2[Quantity])*(Table2[Discount]/100)</f>
        <v>0</v>
      </c>
      <c r="R4981" s="10">
        <v>100473</v>
      </c>
      <c r="S4981" s="10">
        <v>21095.98</v>
      </c>
      <c r="T4981" s="4">
        <f>Table2[Profit]/Table2[Sales]</f>
        <v>0.20996665770903625</v>
      </c>
      <c r="U4981" t="s">
        <v>72</v>
      </c>
    </row>
    <row r="4982" spans="1:21" x14ac:dyDescent="0.35">
      <c r="A4982">
        <v>14757</v>
      </c>
      <c r="B4982" s="1">
        <v>45444</v>
      </c>
      <c r="C4982" s="2">
        <f>YEAR(Table2[Order Date])</f>
        <v>2024</v>
      </c>
      <c r="D4982" s="2" t="str">
        <f>TEXT(Table2[Order Date],"mmm")</f>
        <v>Jun</v>
      </c>
      <c r="E4982" t="s">
        <v>7072</v>
      </c>
      <c r="F4982" t="s">
        <v>40</v>
      </c>
      <c r="G4982" t="s">
        <v>41</v>
      </c>
      <c r="H4982" t="str">
        <f>VLOOKUP(Table2[[#This Row],[City]], Table46[], 2, FALSE)</f>
        <v>Maharashtra</v>
      </c>
      <c r="I4982" t="s">
        <v>24</v>
      </c>
      <c r="J4982" t="s">
        <v>25</v>
      </c>
      <c r="K4982" t="s">
        <v>8413</v>
      </c>
      <c r="L4982" s="2">
        <v>5</v>
      </c>
      <c r="M4982" s="11">
        <v>69671</v>
      </c>
      <c r="N4982" s="6">
        <v>0</v>
      </c>
      <c r="O4982" s="4">
        <f>Table2[[#This Row],[Discount]]/100</f>
        <v>0</v>
      </c>
      <c r="P4982" s="4" t="str">
        <f>IF(Table2[[#This Row],[Discount%]]=0,"No Discount",
IF(Table2[[#This Row],[Discount%]]&lt;=0.1,"Medium Discount",
IF(Table2[[#This Row],[Discount%]]&lt;=0.2,"High Discount")))</f>
        <v>No Discount</v>
      </c>
      <c r="Q4982" s="9">
        <f>(Table2[Unit_Price]*Table2[Quantity])*(Table2[Discount]/100)</f>
        <v>0</v>
      </c>
      <c r="R4982" s="10">
        <v>348355</v>
      </c>
      <c r="S4982" s="10">
        <v>24008.28</v>
      </c>
      <c r="T4982" s="4">
        <f>Table2[Profit]/Table2[Sales]</f>
        <v>6.8919005037964137E-2</v>
      </c>
      <c r="U4982" t="s">
        <v>20</v>
      </c>
    </row>
    <row r="4983" spans="1:21" x14ac:dyDescent="0.35">
      <c r="A4983">
        <v>14767</v>
      </c>
      <c r="B4983" s="1">
        <v>45385</v>
      </c>
      <c r="C4983" s="2">
        <f>YEAR(Table2[Order Date])</f>
        <v>2024</v>
      </c>
      <c r="D4983" s="2" t="str">
        <f>TEXT(Table2[Order Date],"mmm")</f>
        <v>Apr</v>
      </c>
      <c r="E4983" t="s">
        <v>7500</v>
      </c>
      <c r="F4983" t="s">
        <v>22</v>
      </c>
      <c r="G4983" t="s">
        <v>58</v>
      </c>
      <c r="H4983" t="str">
        <f>VLOOKUP(Table2[[#This Row],[City]], Table46[], 2, FALSE)</f>
        <v>Rajashtan</v>
      </c>
      <c r="I4983" t="s">
        <v>75</v>
      </c>
      <c r="J4983" t="s">
        <v>307</v>
      </c>
      <c r="K4983" t="s">
        <v>6818</v>
      </c>
      <c r="L4983" s="2">
        <v>5</v>
      </c>
      <c r="M4983" s="11">
        <v>9391</v>
      </c>
      <c r="N4983" s="6">
        <v>5</v>
      </c>
      <c r="O4983" s="4">
        <f>Table2[[#This Row],[Discount]]/100</f>
        <v>0.05</v>
      </c>
      <c r="P4983" s="4" t="str">
        <f>IF(Table2[[#This Row],[Discount%]]=0,"No Discount",
IF(Table2[[#This Row],[Discount%]]&lt;=0.1,"Medium Discount",
IF(Table2[[#This Row],[Discount%]]&lt;=0.2,"High Discount")))</f>
        <v>Medium Discount</v>
      </c>
      <c r="Q4983" s="9">
        <f>(Table2[Unit_Price]*Table2[Quantity])*(Table2[Discount]/100)</f>
        <v>2347.75</v>
      </c>
      <c r="R4983" s="10">
        <v>44607.25</v>
      </c>
      <c r="S4983" s="10">
        <v>10310.86</v>
      </c>
      <c r="T4983" s="4">
        <f>Table2[Profit]/Table2[Sales]</f>
        <v>0.23114762734757244</v>
      </c>
      <c r="U4983" t="s">
        <v>33</v>
      </c>
    </row>
    <row r="4984" spans="1:21" x14ac:dyDescent="0.35">
      <c r="A4984">
        <v>14780</v>
      </c>
      <c r="B4984" s="1">
        <v>45900</v>
      </c>
      <c r="C4984" s="2">
        <f>YEAR(Table2[Order Date])</f>
        <v>2025</v>
      </c>
      <c r="D4984" s="2" t="str">
        <f>TEXT(Table2[Order Date],"mmm")</f>
        <v>Aug</v>
      </c>
      <c r="E4984" t="s">
        <v>5612</v>
      </c>
      <c r="F4984" t="s">
        <v>15</v>
      </c>
      <c r="G4984" t="s">
        <v>174</v>
      </c>
      <c r="H4984" t="str">
        <f>VLOOKUP(Table2[[#This Row],[City]], Table46[], 2, FALSE)</f>
        <v>Tamil Nadu</v>
      </c>
      <c r="I4984" t="s">
        <v>46</v>
      </c>
      <c r="J4984" t="s">
        <v>201</v>
      </c>
      <c r="K4984" t="s">
        <v>534</v>
      </c>
      <c r="L4984" s="2">
        <v>4</v>
      </c>
      <c r="M4984" s="11">
        <v>47482</v>
      </c>
      <c r="N4984" s="6">
        <v>0</v>
      </c>
      <c r="O4984" s="4">
        <f>Table2[[#This Row],[Discount]]/100</f>
        <v>0</v>
      </c>
      <c r="P4984" s="4" t="str">
        <f>IF(Table2[[#This Row],[Discount%]]=0,"No Discount",
IF(Table2[[#This Row],[Discount%]]&lt;=0.1,"Medium Discount",
IF(Table2[[#This Row],[Discount%]]&lt;=0.2,"High Discount")))</f>
        <v>No Discount</v>
      </c>
      <c r="Q4984" s="9">
        <f>(Table2[Unit_Price]*Table2[Quantity])*(Table2[Discount]/100)</f>
        <v>0</v>
      </c>
      <c r="R4984" s="10">
        <v>189928</v>
      </c>
      <c r="S4984" s="10">
        <v>26724.52</v>
      </c>
      <c r="T4984" s="4">
        <f>Table2[Profit]/Table2[Sales]</f>
        <v>0.14070868960869382</v>
      </c>
      <c r="U4984" t="s">
        <v>33</v>
      </c>
    </row>
    <row r="4985" spans="1:21" x14ac:dyDescent="0.35">
      <c r="A4985">
        <v>14791</v>
      </c>
      <c r="B4985" s="1">
        <v>45345</v>
      </c>
      <c r="C4985" s="2">
        <f>YEAR(Table2[Order Date])</f>
        <v>2024</v>
      </c>
      <c r="D4985" s="2" t="str">
        <f>TEXT(Table2[Order Date],"mmm")</f>
        <v>Feb</v>
      </c>
      <c r="E4985" t="s">
        <v>4696</v>
      </c>
      <c r="F4985" t="s">
        <v>15</v>
      </c>
      <c r="G4985" t="s">
        <v>147</v>
      </c>
      <c r="H4985" t="str">
        <f>VLOOKUP(Table2[[#This Row],[City]], Table46[], 2, FALSE)</f>
        <v>Kerala</v>
      </c>
      <c r="I4985" t="s">
        <v>75</v>
      </c>
      <c r="J4985" t="s">
        <v>307</v>
      </c>
      <c r="K4985" t="s">
        <v>8468</v>
      </c>
      <c r="L4985" s="2">
        <v>3</v>
      </c>
      <c r="M4985" s="11">
        <v>56730</v>
      </c>
      <c r="N4985" s="6">
        <v>0</v>
      </c>
      <c r="O4985" s="4">
        <f>Table2[[#This Row],[Discount]]/100</f>
        <v>0</v>
      </c>
      <c r="P4985" s="4" t="str">
        <f>IF(Table2[[#This Row],[Discount%]]=0,"No Discount",
IF(Table2[[#This Row],[Discount%]]&lt;=0.1,"Medium Discount",
IF(Table2[[#This Row],[Discount%]]&lt;=0.2,"High Discount")))</f>
        <v>No Discount</v>
      </c>
      <c r="Q4985" s="9">
        <f>(Table2[Unit_Price]*Table2[Quantity])*(Table2[Discount]/100)</f>
        <v>0</v>
      </c>
      <c r="R4985" s="10">
        <v>170190</v>
      </c>
      <c r="S4985" s="10">
        <v>41256.800000000003</v>
      </c>
      <c r="T4985" s="4">
        <f>Table2[Profit]/Table2[Sales]</f>
        <v>0.24241612315647221</v>
      </c>
      <c r="U4985" t="s">
        <v>33</v>
      </c>
    </row>
    <row r="4986" spans="1:21" x14ac:dyDescent="0.35">
      <c r="A4986">
        <v>14800</v>
      </c>
      <c r="B4986" s="1">
        <v>45407</v>
      </c>
      <c r="C4986" s="2">
        <f>YEAR(Table2[Order Date])</f>
        <v>2024</v>
      </c>
      <c r="D4986" s="2" t="str">
        <f>TEXT(Table2[Order Date],"mmm")</f>
        <v>Apr</v>
      </c>
      <c r="E4986" t="s">
        <v>3957</v>
      </c>
      <c r="F4986" t="s">
        <v>22</v>
      </c>
      <c r="G4986" t="s">
        <v>58</v>
      </c>
      <c r="H4986" t="str">
        <f>VLOOKUP(Table2[[#This Row],[City]], Table46[], 2, FALSE)</f>
        <v>Rajashtan</v>
      </c>
      <c r="I4986" t="s">
        <v>42</v>
      </c>
      <c r="J4986" t="s">
        <v>188</v>
      </c>
      <c r="K4986" t="s">
        <v>3446</v>
      </c>
      <c r="L4986" s="2">
        <v>5</v>
      </c>
      <c r="M4986" s="11">
        <v>13694</v>
      </c>
      <c r="N4986" s="6">
        <v>5</v>
      </c>
      <c r="O4986" s="4">
        <f>Table2[[#This Row],[Discount]]/100</f>
        <v>0.05</v>
      </c>
      <c r="P4986" s="4" t="str">
        <f>IF(Table2[[#This Row],[Discount%]]=0,"No Discount",
IF(Table2[[#This Row],[Discount%]]&lt;=0.1,"Medium Discount",
IF(Table2[[#This Row],[Discount%]]&lt;=0.2,"High Discount")))</f>
        <v>Medium Discount</v>
      </c>
      <c r="Q4986" s="9">
        <f>(Table2[Unit_Price]*Table2[Quantity])*(Table2[Discount]/100)</f>
        <v>3423.5</v>
      </c>
      <c r="R4986" s="10">
        <v>65046.5</v>
      </c>
      <c r="S4986" s="10">
        <v>3297.57</v>
      </c>
      <c r="T4986" s="4">
        <f>Table2[Profit]/Table2[Sales]</f>
        <v>5.069557931633524E-2</v>
      </c>
      <c r="U4986" t="s">
        <v>38</v>
      </c>
    </row>
    <row r="4987" spans="1:21" x14ac:dyDescent="0.35">
      <c r="A4987">
        <v>14816</v>
      </c>
      <c r="B4987" s="1">
        <v>45770</v>
      </c>
      <c r="C4987" s="2">
        <f>YEAR(Table2[Order Date])</f>
        <v>2025</v>
      </c>
      <c r="D4987" s="2" t="str">
        <f>TEXT(Table2[Order Date],"mmm")</f>
        <v>Apr</v>
      </c>
      <c r="E4987" t="s">
        <v>5482</v>
      </c>
      <c r="F4987" t="s">
        <v>40</v>
      </c>
      <c r="G4987" t="s">
        <v>110</v>
      </c>
      <c r="H4987" t="str">
        <f>VLOOKUP(Table2[[#This Row],[City]], Table46[], 2, FALSE)</f>
        <v>Gujarat</v>
      </c>
      <c r="I4987" t="s">
        <v>17</v>
      </c>
      <c r="J4987" t="s">
        <v>291</v>
      </c>
      <c r="K4987" t="s">
        <v>8505</v>
      </c>
      <c r="L4987" s="2">
        <v>4</v>
      </c>
      <c r="M4987" s="11">
        <v>74805</v>
      </c>
      <c r="N4987" s="6">
        <v>0</v>
      </c>
      <c r="O4987" s="4">
        <f>Table2[[#This Row],[Discount]]/100</f>
        <v>0</v>
      </c>
      <c r="P4987" s="4" t="str">
        <f>IF(Table2[[#This Row],[Discount%]]=0,"No Discount",
IF(Table2[[#This Row],[Discount%]]&lt;=0.1,"Medium Discount",
IF(Table2[[#This Row],[Discount%]]&lt;=0.2,"High Discount")))</f>
        <v>No Discount</v>
      </c>
      <c r="Q4987" s="9">
        <f>(Table2[Unit_Price]*Table2[Quantity])*(Table2[Discount]/100)</f>
        <v>0</v>
      </c>
      <c r="R4987" s="10">
        <v>299220</v>
      </c>
      <c r="S4987" s="10">
        <v>15617.58</v>
      </c>
      <c r="T4987" s="4">
        <f>Table2[Profit]/Table2[Sales]</f>
        <v>5.2194305193503106E-2</v>
      </c>
      <c r="U4987" t="s">
        <v>72</v>
      </c>
    </row>
    <row r="4988" spans="1:21" x14ac:dyDescent="0.35">
      <c r="A4988">
        <v>14819</v>
      </c>
      <c r="B4988" s="1">
        <v>45258</v>
      </c>
      <c r="C4988" s="2">
        <f>YEAR(Table2[Order Date])</f>
        <v>2023</v>
      </c>
      <c r="D4988" s="2" t="str">
        <f>TEXT(Table2[Order Date],"mmm")</f>
        <v>Nov</v>
      </c>
      <c r="E4988" t="s">
        <v>6546</v>
      </c>
      <c r="F4988" t="s">
        <v>15</v>
      </c>
      <c r="G4988" t="s">
        <v>68</v>
      </c>
      <c r="H4988" t="str">
        <f>VLOOKUP(Table2[[#This Row],[City]], Table46[], 2, FALSE)</f>
        <v>Telangana</v>
      </c>
      <c r="I4988" t="s">
        <v>42</v>
      </c>
      <c r="J4988" t="s">
        <v>188</v>
      </c>
      <c r="K4988" t="s">
        <v>8509</v>
      </c>
      <c r="L4988" s="2">
        <v>1</v>
      </c>
      <c r="M4988" s="11">
        <v>73851</v>
      </c>
      <c r="N4988" s="6">
        <v>20</v>
      </c>
      <c r="O4988" s="4">
        <f>Table2[[#This Row],[Discount]]/100</f>
        <v>0.2</v>
      </c>
      <c r="P4988" s="4" t="str">
        <f>IF(Table2[[#This Row],[Discount%]]=0,"No Discount",
IF(Table2[[#This Row],[Discount%]]&lt;=0.1,"Medium Discount",
IF(Table2[[#This Row],[Discount%]]&lt;=0.2,"High Discount")))</f>
        <v>High Discount</v>
      </c>
      <c r="Q4988" s="9">
        <f>(Table2[Unit_Price]*Table2[Quantity])*(Table2[Discount]/100)</f>
        <v>14770.2</v>
      </c>
      <c r="R4988" s="10">
        <v>59080.800000000003</v>
      </c>
      <c r="S4988" s="10">
        <v>13156.96</v>
      </c>
      <c r="T4988" s="4">
        <f>Table2[Profit]/Table2[Sales]</f>
        <v>0.22269434401700719</v>
      </c>
      <c r="U4988" t="s">
        <v>33</v>
      </c>
    </row>
    <row r="4989" spans="1:21" x14ac:dyDescent="0.35">
      <c r="A4989">
        <v>14820</v>
      </c>
      <c r="B4989" s="1">
        <v>45854</v>
      </c>
      <c r="C4989" s="2">
        <f>YEAR(Table2[Order Date])</f>
        <v>2025</v>
      </c>
      <c r="D4989" s="2" t="str">
        <f>TEXT(Table2[Order Date],"mmm")</f>
        <v>Jul</v>
      </c>
      <c r="E4989" t="s">
        <v>5757</v>
      </c>
      <c r="F4989" t="s">
        <v>28</v>
      </c>
      <c r="G4989" t="s">
        <v>29</v>
      </c>
      <c r="H4989" t="str">
        <f>VLOOKUP(Table2[[#This Row],[City]], Table46[], 2, FALSE)</f>
        <v>Bihar</v>
      </c>
      <c r="I4989" t="s">
        <v>75</v>
      </c>
      <c r="J4989" t="s">
        <v>204</v>
      </c>
      <c r="K4989" t="s">
        <v>4910</v>
      </c>
      <c r="L4989" s="2">
        <v>3</v>
      </c>
      <c r="M4989" s="11">
        <v>41101</v>
      </c>
      <c r="N4989" s="6">
        <v>10</v>
      </c>
      <c r="O4989" s="4">
        <f>Table2[[#This Row],[Discount]]/100</f>
        <v>0.1</v>
      </c>
      <c r="P4989" s="4" t="str">
        <f>IF(Table2[[#This Row],[Discount%]]=0,"No Discount",
IF(Table2[[#This Row],[Discount%]]&lt;=0.1,"Medium Discount",
IF(Table2[[#This Row],[Discount%]]&lt;=0.2,"High Discount")))</f>
        <v>Medium Discount</v>
      </c>
      <c r="Q4989" s="9">
        <f>(Table2[Unit_Price]*Table2[Quantity])*(Table2[Discount]/100)</f>
        <v>12330.300000000001</v>
      </c>
      <c r="R4989" s="10">
        <v>110972.7</v>
      </c>
      <c r="S4989" s="10">
        <v>22374.09</v>
      </c>
      <c r="T4989" s="4">
        <f>Table2[Profit]/Table2[Sales]</f>
        <v>0.20161796549962288</v>
      </c>
      <c r="U4989" t="s">
        <v>72</v>
      </c>
    </row>
    <row r="4990" spans="1:21" x14ac:dyDescent="0.35">
      <c r="A4990">
        <v>14842</v>
      </c>
      <c r="B4990" s="1">
        <v>45253</v>
      </c>
      <c r="C4990" s="2">
        <f>YEAR(Table2[Order Date])</f>
        <v>2023</v>
      </c>
      <c r="D4990" s="2" t="str">
        <f>TEXT(Table2[Order Date],"mmm")</f>
        <v>Nov</v>
      </c>
      <c r="E4990" t="s">
        <v>3977</v>
      </c>
      <c r="F4990" t="s">
        <v>15</v>
      </c>
      <c r="G4990" t="s">
        <v>93</v>
      </c>
      <c r="H4990" t="str">
        <f>VLOOKUP(Table2[[#This Row],[City]], Table46[], 2, FALSE)</f>
        <v>Tamil Nadu</v>
      </c>
      <c r="I4990" t="s">
        <v>42</v>
      </c>
      <c r="J4990" t="s">
        <v>79</v>
      </c>
      <c r="K4990" t="s">
        <v>2880</v>
      </c>
      <c r="L4990" s="2">
        <v>2</v>
      </c>
      <c r="M4990" s="11">
        <v>14488</v>
      </c>
      <c r="N4990" s="6">
        <v>0</v>
      </c>
      <c r="O4990" s="4">
        <f>Table2[[#This Row],[Discount]]/100</f>
        <v>0</v>
      </c>
      <c r="P4990" s="4" t="str">
        <f>IF(Table2[[#This Row],[Discount%]]=0,"No Discount",
IF(Table2[[#This Row],[Discount%]]&lt;=0.1,"Medium Discount",
IF(Table2[[#This Row],[Discount%]]&lt;=0.2,"High Discount")))</f>
        <v>No Discount</v>
      </c>
      <c r="Q4990" s="9">
        <f>(Table2[Unit_Price]*Table2[Quantity])*(Table2[Discount]/100)</f>
        <v>0</v>
      </c>
      <c r="R4990" s="10">
        <v>28976</v>
      </c>
      <c r="S4990" s="10">
        <v>6402.08</v>
      </c>
      <c r="T4990" s="4">
        <f>Table2[Profit]/Table2[Sales]</f>
        <v>0.22094422970734401</v>
      </c>
      <c r="U4990" t="s">
        <v>38</v>
      </c>
    </row>
    <row r="4991" spans="1:21" x14ac:dyDescent="0.35">
      <c r="A4991">
        <v>14869</v>
      </c>
      <c r="B4991" s="1">
        <v>45876</v>
      </c>
      <c r="C4991" s="2">
        <f>YEAR(Table2[Order Date])</f>
        <v>2025</v>
      </c>
      <c r="D4991" s="2" t="str">
        <f>TEXT(Table2[Order Date],"mmm")</f>
        <v>Aug</v>
      </c>
      <c r="E4991" t="s">
        <v>2631</v>
      </c>
      <c r="F4991" t="s">
        <v>15</v>
      </c>
      <c r="G4991" t="s">
        <v>147</v>
      </c>
      <c r="H4991" t="str">
        <f>VLOOKUP(Table2[[#This Row],[City]], Table46[], 2, FALSE)</f>
        <v>Kerala</v>
      </c>
      <c r="I4991" t="s">
        <v>96</v>
      </c>
      <c r="J4991" t="s">
        <v>138</v>
      </c>
      <c r="K4991" t="s">
        <v>8581</v>
      </c>
      <c r="L4991" s="2">
        <v>3</v>
      </c>
      <c r="M4991" s="11">
        <v>61466</v>
      </c>
      <c r="N4991" s="6">
        <v>5</v>
      </c>
      <c r="O4991" s="4">
        <f>Table2[[#This Row],[Discount]]/100</f>
        <v>0.05</v>
      </c>
      <c r="P4991" s="4" t="str">
        <f>IF(Table2[[#This Row],[Discount%]]=0,"No Discount",
IF(Table2[[#This Row],[Discount%]]&lt;=0.1,"Medium Discount",
IF(Table2[[#This Row],[Discount%]]&lt;=0.2,"High Discount")))</f>
        <v>Medium Discount</v>
      </c>
      <c r="Q4991" s="9">
        <f>(Table2[Unit_Price]*Table2[Quantity])*(Table2[Discount]/100)</f>
        <v>9219.9</v>
      </c>
      <c r="R4991" s="10">
        <v>175178.1</v>
      </c>
      <c r="S4991" s="10">
        <v>36943.21</v>
      </c>
      <c r="T4991" s="4">
        <f>Table2[Profit]/Table2[Sales]</f>
        <v>0.21088943195525009</v>
      </c>
      <c r="U4991" t="s">
        <v>72</v>
      </c>
    </row>
    <row r="4992" spans="1:21" x14ac:dyDescent="0.35">
      <c r="A4992">
        <v>14879</v>
      </c>
      <c r="B4992" s="1">
        <v>45459</v>
      </c>
      <c r="C4992" s="2">
        <f>YEAR(Table2[Order Date])</f>
        <v>2024</v>
      </c>
      <c r="D4992" s="2" t="str">
        <f>TEXT(Table2[Order Date],"mmm")</f>
        <v>Jun</v>
      </c>
      <c r="E4992" t="s">
        <v>5834</v>
      </c>
      <c r="F4992" t="s">
        <v>22</v>
      </c>
      <c r="G4992" t="s">
        <v>23</v>
      </c>
      <c r="H4992" t="str">
        <f>VLOOKUP(Table2[[#This Row],[City]], Table46[], 2, FALSE)</f>
        <v>Delhi</v>
      </c>
      <c r="I4992" t="s">
        <v>129</v>
      </c>
      <c r="J4992" t="s">
        <v>130</v>
      </c>
      <c r="K4992" t="s">
        <v>2270</v>
      </c>
      <c r="L4992" s="2">
        <v>5</v>
      </c>
      <c r="M4992" s="11">
        <v>25438</v>
      </c>
      <c r="N4992" s="6">
        <v>10</v>
      </c>
      <c r="O4992" s="4">
        <f>Table2[[#This Row],[Discount]]/100</f>
        <v>0.1</v>
      </c>
      <c r="P4992" s="4" t="str">
        <f>IF(Table2[[#This Row],[Discount%]]=0,"No Discount",
IF(Table2[[#This Row],[Discount%]]&lt;=0.1,"Medium Discount",
IF(Table2[[#This Row],[Discount%]]&lt;=0.2,"High Discount")))</f>
        <v>Medium Discount</v>
      </c>
      <c r="Q4992" s="9">
        <f>(Table2[Unit_Price]*Table2[Quantity])*(Table2[Discount]/100)</f>
        <v>12719</v>
      </c>
      <c r="R4992" s="10">
        <v>114471</v>
      </c>
      <c r="S4992" s="10">
        <v>14999.14</v>
      </c>
      <c r="T4992" s="4">
        <f>Table2[Profit]/Table2[Sales]</f>
        <v>0.13103004254352629</v>
      </c>
      <c r="U4992" t="s">
        <v>33</v>
      </c>
    </row>
    <row r="4993" spans="1:21" x14ac:dyDescent="0.35">
      <c r="A4993">
        <v>14885</v>
      </c>
      <c r="B4993" s="1">
        <v>45732</v>
      </c>
      <c r="C4993" s="2">
        <f>YEAR(Table2[Order Date])</f>
        <v>2025</v>
      </c>
      <c r="D4993" s="2" t="str">
        <f>TEXT(Table2[Order Date],"mmm")</f>
        <v>Mar</v>
      </c>
      <c r="E4993" t="s">
        <v>2940</v>
      </c>
      <c r="F4993" t="s">
        <v>15</v>
      </c>
      <c r="G4993" t="s">
        <v>147</v>
      </c>
      <c r="H4993" t="str">
        <f>VLOOKUP(Table2[[#This Row],[City]], Table46[], 2, FALSE)</f>
        <v>Kerala</v>
      </c>
      <c r="I4993" t="s">
        <v>42</v>
      </c>
      <c r="J4993" t="s">
        <v>43</v>
      </c>
      <c r="K4993" t="s">
        <v>8603</v>
      </c>
      <c r="L4993" s="2">
        <v>5</v>
      </c>
      <c r="M4993" s="11">
        <v>49982</v>
      </c>
      <c r="N4993" s="6">
        <v>20</v>
      </c>
      <c r="O4993" s="4">
        <f>Table2[[#This Row],[Discount]]/100</f>
        <v>0.2</v>
      </c>
      <c r="P4993" s="4" t="str">
        <f>IF(Table2[[#This Row],[Discount%]]=0,"No Discount",
IF(Table2[[#This Row],[Discount%]]&lt;=0.1,"Medium Discount",
IF(Table2[[#This Row],[Discount%]]&lt;=0.2,"High Discount")))</f>
        <v>High Discount</v>
      </c>
      <c r="Q4993" s="9">
        <f>(Table2[Unit_Price]*Table2[Quantity])*(Table2[Discount]/100)</f>
        <v>49982</v>
      </c>
      <c r="R4993" s="10">
        <v>199928</v>
      </c>
      <c r="S4993" s="10">
        <v>40239.949999999997</v>
      </c>
      <c r="T4993" s="4">
        <f>Table2[Profit]/Table2[Sales]</f>
        <v>0.20127220799487813</v>
      </c>
      <c r="U4993" t="s">
        <v>38</v>
      </c>
    </row>
    <row r="4994" spans="1:21" x14ac:dyDescent="0.35">
      <c r="A4994">
        <v>14921</v>
      </c>
      <c r="B4994" s="1">
        <v>45753</v>
      </c>
      <c r="C4994" s="2">
        <f>YEAR(Table2[Order Date])</f>
        <v>2025</v>
      </c>
      <c r="D4994" s="2" t="str">
        <f>TEXT(Table2[Order Date],"mmm")</f>
        <v>Apr</v>
      </c>
      <c r="E4994" t="s">
        <v>5980</v>
      </c>
      <c r="F4994" t="s">
        <v>28</v>
      </c>
      <c r="G4994" t="s">
        <v>85</v>
      </c>
      <c r="H4994" t="str">
        <f>VLOOKUP(Table2[[#This Row],[City]], Table46[], 2, FALSE)</f>
        <v>Odisha</v>
      </c>
      <c r="I4994" t="s">
        <v>42</v>
      </c>
      <c r="J4994" t="s">
        <v>79</v>
      </c>
      <c r="K4994" t="s">
        <v>4614</v>
      </c>
      <c r="L4994" s="2">
        <v>2</v>
      </c>
      <c r="M4994" s="11">
        <v>50878</v>
      </c>
      <c r="N4994" s="6">
        <v>15</v>
      </c>
      <c r="O4994" s="4">
        <f>Table2[[#This Row],[Discount]]/100</f>
        <v>0.15</v>
      </c>
      <c r="P4994" s="4" t="str">
        <f>IF(Table2[[#This Row],[Discount%]]=0,"No Discount",
IF(Table2[[#This Row],[Discount%]]&lt;=0.1,"Medium Discount",
IF(Table2[[#This Row],[Discount%]]&lt;=0.2,"High Discount")))</f>
        <v>High Discount</v>
      </c>
      <c r="Q4994" s="9">
        <f>(Table2[Unit_Price]*Table2[Quantity])*(Table2[Discount]/100)</f>
        <v>15263.4</v>
      </c>
      <c r="R4994" s="10">
        <v>86492.6</v>
      </c>
      <c r="S4994" s="10">
        <v>13014.54</v>
      </c>
      <c r="T4994" s="4">
        <f>Table2[Profit]/Table2[Sales]</f>
        <v>0.15046998240311887</v>
      </c>
      <c r="U4994" t="s">
        <v>83</v>
      </c>
    </row>
    <row r="4995" spans="1:21" x14ac:dyDescent="0.35">
      <c r="A4995">
        <v>14967</v>
      </c>
      <c r="B4995" s="1">
        <v>45592</v>
      </c>
      <c r="C4995" s="2">
        <f>YEAR(Table2[Order Date])</f>
        <v>2024</v>
      </c>
      <c r="D4995" s="2" t="str">
        <f>TEXT(Table2[Order Date],"mmm")</f>
        <v>Oct</v>
      </c>
      <c r="E4995" t="s">
        <v>3347</v>
      </c>
      <c r="F4995" t="s">
        <v>40</v>
      </c>
      <c r="G4995" t="s">
        <v>110</v>
      </c>
      <c r="H4995" t="str">
        <f>VLOOKUP(Table2[[#This Row],[City]], Table46[], 2, FALSE)</f>
        <v>Gujarat</v>
      </c>
      <c r="I4995" t="s">
        <v>46</v>
      </c>
      <c r="J4995" t="s">
        <v>141</v>
      </c>
      <c r="K4995" t="s">
        <v>3504</v>
      </c>
      <c r="L4995" s="2">
        <v>4</v>
      </c>
      <c r="M4995" s="11">
        <v>1337</v>
      </c>
      <c r="N4995" s="6">
        <v>0</v>
      </c>
      <c r="O4995" s="4">
        <f>Table2[[#This Row],[Discount]]/100</f>
        <v>0</v>
      </c>
      <c r="P4995" s="4" t="str">
        <f>IF(Table2[[#This Row],[Discount%]]=0,"No Discount",
IF(Table2[[#This Row],[Discount%]]&lt;=0.1,"Medium Discount",
IF(Table2[[#This Row],[Discount%]]&lt;=0.2,"High Discount")))</f>
        <v>No Discount</v>
      </c>
      <c r="Q4995" s="9">
        <f>(Table2[Unit_Price]*Table2[Quantity])*(Table2[Discount]/100)</f>
        <v>0</v>
      </c>
      <c r="R4995" s="10">
        <v>5348</v>
      </c>
      <c r="S4995" s="10">
        <v>1220.47</v>
      </c>
      <c r="T4995" s="4">
        <f>Table2[Profit]/Table2[Sales]</f>
        <v>0.22821054599850413</v>
      </c>
      <c r="U4995" t="s">
        <v>33</v>
      </c>
    </row>
    <row r="4996" spans="1:21" x14ac:dyDescent="0.35">
      <c r="A4996">
        <v>10051</v>
      </c>
      <c r="B4996" s="1">
        <v>45416</v>
      </c>
      <c r="C4996" s="2">
        <f>YEAR(Table2[Order Date])</f>
        <v>2024</v>
      </c>
      <c r="D4996" s="2" t="str">
        <f>TEXT(Table2[Order Date],"mmm")</f>
        <v>May</v>
      </c>
      <c r="E4996" t="s">
        <v>190</v>
      </c>
      <c r="F4996" t="s">
        <v>28</v>
      </c>
      <c r="G4996" t="s">
        <v>29</v>
      </c>
      <c r="H4996" t="str">
        <f>VLOOKUP(Table2[[#This Row],[City]], Table46[], 2, FALSE)</f>
        <v>Bihar</v>
      </c>
      <c r="I4996" t="s">
        <v>69</v>
      </c>
      <c r="J4996" t="s">
        <v>70</v>
      </c>
      <c r="K4996" t="s">
        <v>191</v>
      </c>
      <c r="L4996" s="2">
        <v>5</v>
      </c>
      <c r="M4996" s="11">
        <v>8568</v>
      </c>
      <c r="N4996" s="6">
        <v>5</v>
      </c>
      <c r="O4996" s="4">
        <f>Table2[[#This Row],[Discount]]/100</f>
        <v>0.05</v>
      </c>
      <c r="P4996" s="4" t="str">
        <f>IF(Table2[[#This Row],[Discount%]]=0,"No Discount",
IF(Table2[[#This Row],[Discount%]]&lt;=0.1,"Medium Discount",
IF(Table2[[#This Row],[Discount%]]&lt;=0.2,"High Discount")))</f>
        <v>Medium Discount</v>
      </c>
      <c r="Q4996" s="9">
        <f>(Table2[Unit_Price]*Table2[Quantity])*(Table2[Discount]/100)</f>
        <v>2142</v>
      </c>
      <c r="R4996" s="10">
        <v>40698</v>
      </c>
      <c r="S4996" s="10">
        <v>3935.7</v>
      </c>
      <c r="T4996" s="4">
        <f>Table2[Profit]/Table2[Sales]</f>
        <v>9.6704997788589112E-2</v>
      </c>
      <c r="U4996" t="s">
        <v>38</v>
      </c>
    </row>
    <row r="4997" spans="1:21" x14ac:dyDescent="0.35">
      <c r="A4997">
        <v>10556</v>
      </c>
      <c r="B4997" s="1">
        <v>45763</v>
      </c>
      <c r="C4997" s="2">
        <f>YEAR(Table2[Order Date])</f>
        <v>2025</v>
      </c>
      <c r="D4997" s="2" t="str">
        <f>TEXT(Table2[Order Date],"mmm")</f>
        <v>Apr</v>
      </c>
      <c r="E4997" t="s">
        <v>1203</v>
      </c>
      <c r="F4997" t="s">
        <v>22</v>
      </c>
      <c r="G4997" t="s">
        <v>58</v>
      </c>
      <c r="H4997" t="str">
        <f>VLOOKUP(Table2[[#This Row],[City]], Table46[], 2, FALSE)</f>
        <v>Rajashtan</v>
      </c>
      <c r="I4997" t="s">
        <v>24</v>
      </c>
      <c r="J4997" t="s">
        <v>36</v>
      </c>
      <c r="K4997" t="s">
        <v>1204</v>
      </c>
      <c r="L4997" s="2">
        <v>4</v>
      </c>
      <c r="M4997" s="11">
        <v>67896</v>
      </c>
      <c r="N4997" s="6">
        <v>10</v>
      </c>
      <c r="O4997" s="4">
        <f>Table2[[#This Row],[Discount]]/100</f>
        <v>0.1</v>
      </c>
      <c r="P4997" s="4" t="str">
        <f>IF(Table2[[#This Row],[Discount%]]=0,"No Discount",
IF(Table2[[#This Row],[Discount%]]&lt;=0.1,"Medium Discount",
IF(Table2[[#This Row],[Discount%]]&lt;=0.2,"High Discount")))</f>
        <v>Medium Discount</v>
      </c>
      <c r="Q4997" s="9">
        <f>(Table2[Unit_Price]*Table2[Quantity])*(Table2[Discount]/100)</f>
        <v>27158.400000000001</v>
      </c>
      <c r="R4997" s="10">
        <v>244425.60000000001</v>
      </c>
      <c r="S4997" s="10">
        <v>57853.1</v>
      </c>
      <c r="T4997" s="4">
        <f>Table2[Profit]/Table2[Sales]</f>
        <v>0.23669001937603915</v>
      </c>
      <c r="U4997" t="s">
        <v>83</v>
      </c>
    </row>
    <row r="4998" spans="1:21" x14ac:dyDescent="0.35">
      <c r="A4998">
        <v>10569</v>
      </c>
      <c r="B4998" s="1">
        <v>45693</v>
      </c>
      <c r="C4998" s="2">
        <f>YEAR(Table2[Order Date])</f>
        <v>2025</v>
      </c>
      <c r="D4998" s="2" t="str">
        <f>TEXT(Table2[Order Date],"mmm")</f>
        <v>Feb</v>
      </c>
      <c r="E4998" t="s">
        <v>190</v>
      </c>
      <c r="F4998" t="s">
        <v>22</v>
      </c>
      <c r="G4998" t="s">
        <v>54</v>
      </c>
      <c r="H4998" t="str">
        <f>VLOOKUP(Table2[[#This Row],[City]], Table46[], 2, FALSE)</f>
        <v>Uttar Pradesh</v>
      </c>
      <c r="I4998" t="s">
        <v>129</v>
      </c>
      <c r="J4998" t="s">
        <v>164</v>
      </c>
      <c r="K4998" t="s">
        <v>1228</v>
      </c>
      <c r="L4998" s="2">
        <v>1</v>
      </c>
      <c r="M4998" s="11">
        <v>75253</v>
      </c>
      <c r="N4998" s="6">
        <v>10</v>
      </c>
      <c r="O4998" s="4">
        <f>Table2[[#This Row],[Discount]]/100</f>
        <v>0.1</v>
      </c>
      <c r="P4998" s="4" t="str">
        <f>IF(Table2[[#This Row],[Discount%]]=0,"No Discount",
IF(Table2[[#This Row],[Discount%]]&lt;=0.1,"Medium Discount",
IF(Table2[[#This Row],[Discount%]]&lt;=0.2,"High Discount")))</f>
        <v>Medium Discount</v>
      </c>
      <c r="Q4998" s="9">
        <f>(Table2[Unit_Price]*Table2[Quantity])*(Table2[Discount]/100)</f>
        <v>7525.3</v>
      </c>
      <c r="R4998" s="10">
        <v>67727.7</v>
      </c>
      <c r="S4998" s="10">
        <v>8682.4</v>
      </c>
      <c r="T4998" s="4">
        <f>Table2[Profit]/Table2[Sales]</f>
        <v>0.12819570131570981</v>
      </c>
      <c r="U4998" t="s">
        <v>33</v>
      </c>
    </row>
    <row r="4999" spans="1:21" x14ac:dyDescent="0.35">
      <c r="A4999">
        <v>11677</v>
      </c>
      <c r="B4999" s="1">
        <v>45592</v>
      </c>
      <c r="C4999" s="2">
        <f>YEAR(Table2[Order Date])</f>
        <v>2024</v>
      </c>
      <c r="D4999" s="2" t="str">
        <f>TEXT(Table2[Order Date],"mmm")</f>
        <v>Oct</v>
      </c>
      <c r="E4999" t="s">
        <v>1203</v>
      </c>
      <c r="F4999" t="s">
        <v>40</v>
      </c>
      <c r="G4999" t="s">
        <v>62</v>
      </c>
      <c r="H4999" t="str">
        <f>VLOOKUP(Table2[[#This Row],[City]], Table46[], 2, FALSE)</f>
        <v>Goa</v>
      </c>
      <c r="I4999" t="s">
        <v>30</v>
      </c>
      <c r="J4999" t="s">
        <v>65</v>
      </c>
      <c r="K4999" t="s">
        <v>3306</v>
      </c>
      <c r="L4999" s="2">
        <v>1</v>
      </c>
      <c r="M4999" s="11">
        <v>70622</v>
      </c>
      <c r="N4999" s="6">
        <v>10</v>
      </c>
      <c r="O4999" s="4">
        <f>Table2[[#This Row],[Discount]]/100</f>
        <v>0.1</v>
      </c>
      <c r="P4999" s="4" t="str">
        <f>IF(Table2[[#This Row],[Discount%]]=0,"No Discount",
IF(Table2[[#This Row],[Discount%]]&lt;=0.1,"Medium Discount",
IF(Table2[[#This Row],[Discount%]]&lt;=0.2,"High Discount")))</f>
        <v>Medium Discount</v>
      </c>
      <c r="Q4999" s="9">
        <f>(Table2[Unit_Price]*Table2[Quantity])*(Table2[Discount]/100)</f>
        <v>7062.2000000000007</v>
      </c>
      <c r="R4999" s="10">
        <v>63559.8</v>
      </c>
      <c r="S4999" s="10">
        <v>4851.0600000000004</v>
      </c>
      <c r="T4999" s="4">
        <f>Table2[Profit]/Table2[Sales]</f>
        <v>7.6322770052769204E-2</v>
      </c>
      <c r="U4999" t="s">
        <v>83</v>
      </c>
    </row>
    <row r="5000" spans="1:21" x14ac:dyDescent="0.35">
      <c r="A5000">
        <v>13573</v>
      </c>
      <c r="B5000" s="1">
        <v>45249</v>
      </c>
      <c r="C5000" s="2">
        <f>YEAR(Table2[Order Date])</f>
        <v>2023</v>
      </c>
      <c r="D5000" s="2" t="str">
        <f>TEXT(Table2[Order Date],"mmm")</f>
        <v>Nov</v>
      </c>
      <c r="E5000" t="s">
        <v>190</v>
      </c>
      <c r="F5000" t="s">
        <v>40</v>
      </c>
      <c r="G5000" t="s">
        <v>103</v>
      </c>
      <c r="H5000" t="str">
        <f>VLOOKUP(Table2[[#This Row],[City]], Table46[], 2, FALSE)</f>
        <v>Gujarat</v>
      </c>
      <c r="I5000" t="s">
        <v>42</v>
      </c>
      <c r="J5000" t="s">
        <v>446</v>
      </c>
      <c r="K5000" t="s">
        <v>6554</v>
      </c>
      <c r="L5000" s="2">
        <v>1</v>
      </c>
      <c r="M5000" s="11">
        <v>76046</v>
      </c>
      <c r="N5000" s="6">
        <v>10</v>
      </c>
      <c r="O5000" s="4">
        <f>Table2[[#This Row],[Discount]]/100</f>
        <v>0.1</v>
      </c>
      <c r="P5000" s="4" t="str">
        <f>IF(Table2[[#This Row],[Discount%]]=0,"No Discount",
IF(Table2[[#This Row],[Discount%]]&lt;=0.1,"Medium Discount",
IF(Table2[[#This Row],[Discount%]]&lt;=0.2,"High Discount")))</f>
        <v>Medium Discount</v>
      </c>
      <c r="Q5000" s="9">
        <f>(Table2[Unit_Price]*Table2[Quantity])*(Table2[Discount]/100)</f>
        <v>7604.6</v>
      </c>
      <c r="R5000" s="10">
        <v>68441.399999999994</v>
      </c>
      <c r="S5000" s="10">
        <v>5512</v>
      </c>
      <c r="T5000" s="4">
        <f>Table2[Profit]/Table2[Sales]</f>
        <v>8.053604981780034E-2</v>
      </c>
      <c r="U5000" t="s">
        <v>72</v>
      </c>
    </row>
    <row r="5001" spans="1:21" x14ac:dyDescent="0.35">
      <c r="A5001">
        <v>14055</v>
      </c>
      <c r="B5001" s="1">
        <v>45796</v>
      </c>
      <c r="C5001" s="2">
        <f>YEAR(Table2[Order Date])</f>
        <v>2025</v>
      </c>
      <c r="D5001" s="2" t="str">
        <f>TEXT(Table2[Order Date],"mmm")</f>
        <v>May</v>
      </c>
      <c r="E5001" t="s">
        <v>1203</v>
      </c>
      <c r="F5001" t="s">
        <v>15</v>
      </c>
      <c r="G5001" t="s">
        <v>16</v>
      </c>
      <c r="H5001" t="str">
        <f>VLOOKUP(Table2[[#This Row],[City]], Table46[], 2, FALSE)</f>
        <v>Karnataka</v>
      </c>
      <c r="I5001" t="s">
        <v>75</v>
      </c>
      <c r="J5001" t="s">
        <v>204</v>
      </c>
      <c r="K5001" t="s">
        <v>7335</v>
      </c>
      <c r="L5001" s="2">
        <v>5</v>
      </c>
      <c r="M5001" s="11">
        <v>76037</v>
      </c>
      <c r="N5001" s="6">
        <v>10</v>
      </c>
      <c r="O5001" s="4">
        <f>Table2[[#This Row],[Discount]]/100</f>
        <v>0.1</v>
      </c>
      <c r="P5001" s="4" t="str">
        <f>IF(Table2[[#This Row],[Discount%]]=0,"No Discount",
IF(Table2[[#This Row],[Discount%]]&lt;=0.1,"Medium Discount",
IF(Table2[[#This Row],[Discount%]]&lt;=0.2,"High Discount")))</f>
        <v>Medium Discount</v>
      </c>
      <c r="Q5001" s="9">
        <f>(Table2[Unit_Price]*Table2[Quantity])*(Table2[Discount]/100)</f>
        <v>38018.5</v>
      </c>
      <c r="R5001" s="10">
        <v>342166.5</v>
      </c>
      <c r="S5001" s="10">
        <v>44452.2</v>
      </c>
      <c r="T5001" s="4">
        <f>Table2[Profit]/Table2[Sales]</f>
        <v>0.12991394540377271</v>
      </c>
      <c r="U5001" t="s">
        <v>33</v>
      </c>
    </row>
    <row r="5002" spans="1:21" x14ac:dyDescent="0.35">
      <c r="A5002">
        <f>COUNT(Table2[Order ID])</f>
        <v>5000</v>
      </c>
      <c r="B5002" s="1"/>
      <c r="C5002" s="2"/>
      <c r="D5002" s="2"/>
      <c r="L5002" s="2">
        <f>SUM(Table2[Quantity])</f>
        <v>14963</v>
      </c>
      <c r="M5002" s="46">
        <f>SUM(Table2[Unit_Price])</f>
        <v>198804523</v>
      </c>
      <c r="N5002" s="47"/>
      <c r="O5002" s="48"/>
      <c r="P5002" s="48"/>
      <c r="Q5002" s="49"/>
      <c r="R5002" s="35">
        <f>SUM(Table2[Sales])</f>
        <v>533666024.3499999</v>
      </c>
      <c r="S5002" s="35">
        <f>SUM((Table2[Profit]))</f>
        <v>79708734.909999996</v>
      </c>
      <c r="T5002" s="48"/>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8F367-CAC3-4620-8238-DB9758814B23}">
  <dimension ref="A1:E8"/>
  <sheetViews>
    <sheetView tabSelected="1" workbookViewId="0">
      <selection activeCell="N19" sqref="N19"/>
    </sheetView>
  </sheetViews>
  <sheetFormatPr defaultRowHeight="14.5" x14ac:dyDescent="0.35"/>
  <cols>
    <col min="2" max="2" width="10.7265625" bestFit="1" customWidth="1"/>
    <col min="3" max="3" width="9.08984375" bestFit="1" customWidth="1"/>
    <col min="4" max="4" width="6.81640625" bestFit="1" customWidth="1"/>
  </cols>
  <sheetData>
    <row r="1" spans="1:5" ht="17.5" x14ac:dyDescent="0.35">
      <c r="A1" s="51" t="s">
        <v>8792</v>
      </c>
      <c r="B1" s="51"/>
      <c r="C1" s="51"/>
      <c r="D1" s="51"/>
      <c r="E1" s="51"/>
    </row>
    <row r="3" spans="1:5" x14ac:dyDescent="0.35">
      <c r="B3" s="23" t="s">
        <v>5</v>
      </c>
      <c r="C3" s="23" t="s">
        <v>11</v>
      </c>
      <c r="D3" s="23" t="s">
        <v>8817</v>
      </c>
    </row>
    <row r="4" spans="1:5" x14ac:dyDescent="0.35">
      <c r="B4" s="41" t="s">
        <v>22</v>
      </c>
      <c r="C4" s="42">
        <v>143578246.09999999</v>
      </c>
      <c r="D4" s="43">
        <v>0.26904138459044097</v>
      </c>
    </row>
    <row r="5" spans="1:5" x14ac:dyDescent="0.35">
      <c r="B5" s="41" t="s">
        <v>28</v>
      </c>
      <c r="C5" s="42">
        <v>135811637.94999999</v>
      </c>
      <c r="D5" s="43">
        <v>0.25448807260199341</v>
      </c>
    </row>
    <row r="6" spans="1:5" x14ac:dyDescent="0.35">
      <c r="B6" s="41" t="s">
        <v>40</v>
      </c>
      <c r="C6" s="42">
        <v>131045973.34999999</v>
      </c>
      <c r="D6" s="43">
        <v>0.2455580220037667</v>
      </c>
    </row>
    <row r="7" spans="1:5" x14ac:dyDescent="0.35">
      <c r="B7" s="41" t="s">
        <v>15</v>
      </c>
      <c r="C7" s="42">
        <v>123230166.95</v>
      </c>
      <c r="D7" s="43">
        <v>0.23091252080379884</v>
      </c>
    </row>
    <row r="8" spans="1:5" x14ac:dyDescent="0.35">
      <c r="B8" s="24" t="s">
        <v>8793</v>
      </c>
      <c r="C8" s="25">
        <v>533666024.35000002</v>
      </c>
      <c r="D8" s="37">
        <v>1</v>
      </c>
    </row>
  </sheetData>
  <mergeCells count="1">
    <mergeCell ref="A1:E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390EF-364D-4589-8936-AAD38F043F89}">
  <dimension ref="A1:H14"/>
  <sheetViews>
    <sheetView workbookViewId="0">
      <selection activeCell="F11" sqref="F11"/>
    </sheetView>
  </sheetViews>
  <sheetFormatPr defaultRowHeight="14.5" x14ac:dyDescent="0.35"/>
  <cols>
    <col min="2" max="2" width="11.1796875" bestFit="1" customWidth="1"/>
    <col min="3" max="3" width="8.08984375" bestFit="1" customWidth="1"/>
    <col min="4" max="4" width="12.453125" customWidth="1"/>
    <col min="5" max="5" width="11.26953125" bestFit="1" customWidth="1"/>
    <col min="6" max="6" width="11.1796875" bestFit="1" customWidth="1"/>
    <col min="7" max="7" width="8.08984375" bestFit="1" customWidth="1"/>
    <col min="8" max="8" width="12.453125" bestFit="1" customWidth="1"/>
    <col min="9" max="9" width="11.81640625" bestFit="1" customWidth="1"/>
  </cols>
  <sheetData>
    <row r="1" spans="1:8" ht="17.5" x14ac:dyDescent="0.35">
      <c r="A1" s="51" t="s">
        <v>8794</v>
      </c>
      <c r="B1" s="51"/>
      <c r="C1" s="51"/>
      <c r="D1" s="51"/>
      <c r="E1" s="51"/>
      <c r="F1" s="51"/>
      <c r="G1" s="51"/>
      <c r="H1" s="7"/>
    </row>
    <row r="3" spans="1:8" x14ac:dyDescent="0.35">
      <c r="B3" s="23" t="s">
        <v>5</v>
      </c>
      <c r="C3" s="23" t="s">
        <v>12</v>
      </c>
      <c r="D3" s="23" t="s">
        <v>8789</v>
      </c>
    </row>
    <row r="4" spans="1:8" x14ac:dyDescent="0.35">
      <c r="B4" s="41" t="s">
        <v>46</v>
      </c>
      <c r="C4" s="42">
        <v>8693087.0299999993</v>
      </c>
      <c r="D4" s="43">
        <v>0.15082916549821915</v>
      </c>
    </row>
    <row r="5" spans="1:8" x14ac:dyDescent="0.35">
      <c r="B5" s="41" t="s">
        <v>75</v>
      </c>
      <c r="C5" s="42">
        <v>8556846.9399999995</v>
      </c>
      <c r="D5" s="43">
        <v>0.14971214663445881</v>
      </c>
    </row>
    <row r="6" spans="1:8" x14ac:dyDescent="0.35">
      <c r="B6" s="41" t="s">
        <v>42</v>
      </c>
      <c r="C6" s="42">
        <v>8445750.2899999991</v>
      </c>
      <c r="D6" s="43">
        <v>0.15208385852741271</v>
      </c>
    </row>
    <row r="7" spans="1:8" x14ac:dyDescent="0.35">
      <c r="B7" s="41" t="s">
        <v>17</v>
      </c>
      <c r="C7" s="42">
        <v>8076273.29</v>
      </c>
      <c r="D7" s="43">
        <v>0.14657568822997544</v>
      </c>
    </row>
    <row r="8" spans="1:8" x14ac:dyDescent="0.35">
      <c r="B8" s="41" t="s">
        <v>86</v>
      </c>
      <c r="C8" s="42">
        <v>8042133.8799999999</v>
      </c>
      <c r="D8" s="43">
        <v>0.15391654992802473</v>
      </c>
    </row>
    <row r="9" spans="1:8" x14ac:dyDescent="0.35">
      <c r="B9" s="41" t="s">
        <v>129</v>
      </c>
      <c r="C9" s="42">
        <v>7986871.4400000004</v>
      </c>
      <c r="D9" s="43">
        <v>0.15025348660590898</v>
      </c>
    </row>
    <row r="10" spans="1:8" x14ac:dyDescent="0.35">
      <c r="B10" s="41" t="s">
        <v>30</v>
      </c>
      <c r="C10" s="42">
        <v>7879573.29</v>
      </c>
      <c r="D10" s="43">
        <v>0.14758446175772366</v>
      </c>
    </row>
    <row r="11" spans="1:8" x14ac:dyDescent="0.35">
      <c r="B11" s="41" t="s">
        <v>96</v>
      </c>
      <c r="C11" s="42">
        <v>7739430.04</v>
      </c>
      <c r="D11" s="43">
        <v>0.14802045990489163</v>
      </c>
    </row>
    <row r="12" spans="1:8" x14ac:dyDescent="0.35">
      <c r="B12" s="41" t="s">
        <v>69</v>
      </c>
      <c r="C12" s="42">
        <v>7213436.0700000003</v>
      </c>
      <c r="D12" s="43">
        <v>0.14382194673123558</v>
      </c>
    </row>
    <row r="13" spans="1:8" x14ac:dyDescent="0.35">
      <c r="B13" s="41" t="s">
        <v>24</v>
      </c>
      <c r="C13" s="42">
        <v>7075332.6399999997</v>
      </c>
      <c r="D13" s="43">
        <v>0.14959081720392875</v>
      </c>
    </row>
    <row r="14" spans="1:8" x14ac:dyDescent="0.35">
      <c r="B14" s="24" t="s">
        <v>8793</v>
      </c>
      <c r="C14" s="25">
        <v>79708734.909999996</v>
      </c>
      <c r="D14" s="36">
        <v>0.14923882987851789</v>
      </c>
    </row>
  </sheetData>
  <mergeCells count="1">
    <mergeCell ref="A1:G1"/>
  </mergeCells>
  <conditionalFormatting pivot="1" sqref="C4:C13">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50C-7331-4923-B71D-B9DFC4665BAA}">
  <dimension ref="A1:E24"/>
  <sheetViews>
    <sheetView topLeftCell="A3" workbookViewId="0">
      <selection activeCell="C12" sqref="C12"/>
    </sheetView>
  </sheetViews>
  <sheetFormatPr defaultRowHeight="14.5" x14ac:dyDescent="0.35"/>
  <cols>
    <col min="2" max="2" width="18.7265625" bestFit="1" customWidth="1"/>
    <col min="3" max="3" width="15.81640625" bestFit="1" customWidth="1"/>
    <col min="4" max="4" width="9.08984375" bestFit="1" customWidth="1"/>
    <col min="5" max="5" width="11.81640625" bestFit="1" customWidth="1"/>
  </cols>
  <sheetData>
    <row r="1" spans="1:5" ht="17.5" x14ac:dyDescent="0.35">
      <c r="A1" s="8" t="s">
        <v>8801</v>
      </c>
      <c r="B1" s="8"/>
      <c r="C1" s="8"/>
      <c r="D1" s="8"/>
      <c r="E1" s="8"/>
    </row>
    <row r="3" spans="1:5" x14ac:dyDescent="0.35">
      <c r="B3" s="23" t="s">
        <v>4</v>
      </c>
      <c r="C3" s="23" t="s">
        <v>8824</v>
      </c>
      <c r="D3" s="23" t="s">
        <v>11</v>
      </c>
      <c r="E3" s="23" t="s">
        <v>8823</v>
      </c>
    </row>
    <row r="4" spans="1:5" x14ac:dyDescent="0.35">
      <c r="B4" s="41" t="s">
        <v>16</v>
      </c>
      <c r="C4" s="44">
        <v>261</v>
      </c>
      <c r="D4" s="42">
        <v>29989840.850000001</v>
      </c>
      <c r="E4" s="42">
        <v>4416914.72</v>
      </c>
    </row>
    <row r="5" spans="1:5" x14ac:dyDescent="0.35">
      <c r="B5" s="41" t="s">
        <v>54</v>
      </c>
      <c r="C5" s="44">
        <v>261</v>
      </c>
      <c r="D5" s="42">
        <v>29901483.399999999</v>
      </c>
      <c r="E5" s="42">
        <v>4523681.09</v>
      </c>
    </row>
    <row r="6" spans="1:5" x14ac:dyDescent="0.35">
      <c r="B6" s="41" t="s">
        <v>144</v>
      </c>
      <c r="C6" s="44">
        <v>293</v>
      </c>
      <c r="D6" s="42">
        <v>29606888.899999999</v>
      </c>
      <c r="E6" s="42">
        <v>4487271.28</v>
      </c>
    </row>
    <row r="7" spans="1:5" x14ac:dyDescent="0.35">
      <c r="B7" s="41" t="s">
        <v>74</v>
      </c>
      <c r="C7" s="44">
        <v>276</v>
      </c>
      <c r="D7" s="42">
        <v>29331057.350000001</v>
      </c>
      <c r="E7" s="42">
        <v>4375379.5999999996</v>
      </c>
    </row>
    <row r="8" spans="1:5" x14ac:dyDescent="0.35">
      <c r="B8" s="41" t="s">
        <v>58</v>
      </c>
      <c r="C8" s="44">
        <v>261</v>
      </c>
      <c r="D8" s="42">
        <v>29319402.899999999</v>
      </c>
      <c r="E8" s="42">
        <v>4353577.84</v>
      </c>
    </row>
    <row r="9" spans="1:5" x14ac:dyDescent="0.35">
      <c r="B9" s="41" t="s">
        <v>167</v>
      </c>
      <c r="C9" s="44">
        <v>248</v>
      </c>
      <c r="D9" s="42">
        <v>28746184.199999999</v>
      </c>
      <c r="E9" s="42">
        <v>4202631.34</v>
      </c>
    </row>
    <row r="10" spans="1:5" x14ac:dyDescent="0.35">
      <c r="B10" s="41" t="s">
        <v>110</v>
      </c>
      <c r="C10" s="44">
        <v>261</v>
      </c>
      <c r="D10" s="42">
        <v>28532934.649999999</v>
      </c>
      <c r="E10" s="42">
        <v>4294995.22</v>
      </c>
    </row>
    <row r="11" spans="1:5" x14ac:dyDescent="0.35">
      <c r="B11" s="41" t="s">
        <v>29</v>
      </c>
      <c r="C11" s="44">
        <v>258</v>
      </c>
      <c r="D11" s="42">
        <v>27702815.199999999</v>
      </c>
      <c r="E11" s="42">
        <v>4131315.44</v>
      </c>
    </row>
    <row r="12" spans="1:5" x14ac:dyDescent="0.35">
      <c r="B12" s="41" t="s">
        <v>85</v>
      </c>
      <c r="C12" s="44">
        <v>249</v>
      </c>
      <c r="D12" s="42">
        <v>27088786.449999999</v>
      </c>
      <c r="E12" s="42">
        <v>4070957.02</v>
      </c>
    </row>
    <row r="13" spans="1:5" x14ac:dyDescent="0.35">
      <c r="B13" s="41" t="s">
        <v>114</v>
      </c>
      <c r="C13" s="44">
        <v>233</v>
      </c>
      <c r="D13" s="42">
        <v>26948513.25</v>
      </c>
      <c r="E13" s="42">
        <v>4113313.69</v>
      </c>
    </row>
    <row r="14" spans="1:5" x14ac:dyDescent="0.35">
      <c r="B14" s="41" t="s">
        <v>62</v>
      </c>
      <c r="C14" s="44">
        <v>259</v>
      </c>
      <c r="D14" s="42">
        <v>26927479.75</v>
      </c>
      <c r="E14" s="42">
        <v>4027399.61</v>
      </c>
    </row>
    <row r="15" spans="1:5" x14ac:dyDescent="0.35">
      <c r="B15" s="41" t="s">
        <v>23</v>
      </c>
      <c r="C15" s="44">
        <v>242</v>
      </c>
      <c r="D15" s="42">
        <v>26280118.25</v>
      </c>
      <c r="E15" s="42">
        <v>3887734.46</v>
      </c>
    </row>
    <row r="16" spans="1:5" x14ac:dyDescent="0.35">
      <c r="B16" s="41" t="s">
        <v>41</v>
      </c>
      <c r="C16" s="44">
        <v>240</v>
      </c>
      <c r="D16" s="42">
        <v>26190830.949999999</v>
      </c>
      <c r="E16" s="42">
        <v>3837310.46</v>
      </c>
    </row>
    <row r="17" spans="2:5" x14ac:dyDescent="0.35">
      <c r="B17" s="41" t="s">
        <v>103</v>
      </c>
      <c r="C17" s="44">
        <v>241</v>
      </c>
      <c r="D17" s="42">
        <v>25003499.800000001</v>
      </c>
      <c r="E17" s="42">
        <v>3676998.12</v>
      </c>
    </row>
    <row r="18" spans="2:5" x14ac:dyDescent="0.35">
      <c r="B18" s="41" t="s">
        <v>93</v>
      </c>
      <c r="C18" s="44">
        <v>252</v>
      </c>
      <c r="D18" s="42">
        <v>24884809.949999999</v>
      </c>
      <c r="E18" s="42">
        <v>3768450.37</v>
      </c>
    </row>
    <row r="19" spans="2:5" x14ac:dyDescent="0.35">
      <c r="B19" s="41" t="s">
        <v>35</v>
      </c>
      <c r="C19" s="44">
        <v>223</v>
      </c>
      <c r="D19" s="42">
        <v>24464634.149999999</v>
      </c>
      <c r="E19" s="42">
        <v>3729700.69</v>
      </c>
    </row>
    <row r="20" spans="2:5" x14ac:dyDescent="0.35">
      <c r="B20" s="41" t="s">
        <v>50</v>
      </c>
      <c r="C20" s="44">
        <v>240</v>
      </c>
      <c r="D20" s="42">
        <v>24391228.199999999</v>
      </c>
      <c r="E20" s="42">
        <v>3743419.73</v>
      </c>
    </row>
    <row r="21" spans="2:5" x14ac:dyDescent="0.35">
      <c r="B21" s="41" t="s">
        <v>68</v>
      </c>
      <c r="C21" s="44">
        <v>232</v>
      </c>
      <c r="D21" s="42">
        <v>24301947.199999999</v>
      </c>
      <c r="E21" s="42">
        <v>3498597.14</v>
      </c>
    </row>
    <row r="22" spans="2:5" x14ac:dyDescent="0.35">
      <c r="B22" s="41" t="s">
        <v>174</v>
      </c>
      <c r="C22" s="44">
        <v>245</v>
      </c>
      <c r="D22" s="42">
        <v>23652548.800000001</v>
      </c>
      <c r="E22" s="42">
        <v>3537363.62</v>
      </c>
    </row>
    <row r="23" spans="2:5" x14ac:dyDescent="0.35">
      <c r="B23" s="41" t="s">
        <v>147</v>
      </c>
      <c r="C23" s="44">
        <v>225</v>
      </c>
      <c r="D23" s="42">
        <v>20401020.149999999</v>
      </c>
      <c r="E23" s="42">
        <v>3031723.47</v>
      </c>
    </row>
    <row r="24" spans="2:5" x14ac:dyDescent="0.35">
      <c r="B24" s="24" t="s">
        <v>8793</v>
      </c>
      <c r="C24" s="26">
        <v>5000</v>
      </c>
      <c r="D24" s="25">
        <v>533666024.35000002</v>
      </c>
      <c r="E24" s="25">
        <v>79708734.909999996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5382-B08E-43DF-88F0-A93469E098DD}">
  <dimension ref="A1:P14"/>
  <sheetViews>
    <sheetView workbookViewId="0">
      <selection activeCell="B5" sqref="B5"/>
    </sheetView>
  </sheetViews>
  <sheetFormatPr defaultRowHeight="14.5" x14ac:dyDescent="0.35"/>
  <cols>
    <col min="2" max="2" width="17.26953125" bestFit="1" customWidth="1"/>
    <col min="3" max="3" width="6.54296875" bestFit="1" customWidth="1"/>
    <col min="4" max="4" width="8.1796875" bestFit="1" customWidth="1"/>
    <col min="5" max="5" width="16" bestFit="1" customWidth="1"/>
    <col min="9" max="9" width="15.7265625" bestFit="1" customWidth="1"/>
    <col min="10" max="10" width="15.81640625" bestFit="1" customWidth="1"/>
    <col min="11" max="11" width="15.54296875" bestFit="1" customWidth="1"/>
  </cols>
  <sheetData>
    <row r="1" spans="1:16" ht="17.5" x14ac:dyDescent="0.35">
      <c r="A1" s="51" t="s">
        <v>8795</v>
      </c>
      <c r="B1" s="51"/>
      <c r="C1" s="51"/>
      <c r="D1" s="51"/>
      <c r="E1" s="51"/>
      <c r="F1" s="51"/>
      <c r="G1" s="51"/>
      <c r="I1" s="52"/>
      <c r="J1" s="52"/>
      <c r="K1" s="52"/>
      <c r="L1" s="52"/>
      <c r="M1" s="52"/>
      <c r="N1" s="52"/>
      <c r="O1" s="52"/>
      <c r="P1" s="52"/>
    </row>
    <row r="3" spans="1:16" x14ac:dyDescent="0.35">
      <c r="B3" s="23" t="s">
        <v>8790</v>
      </c>
      <c r="C3" s="23" t="s">
        <v>8802</v>
      </c>
      <c r="D3" s="23" t="s">
        <v>8</v>
      </c>
    </row>
    <row r="4" spans="1:16" x14ac:dyDescent="0.35">
      <c r="B4" s="21" t="s">
        <v>190</v>
      </c>
      <c r="C4" s="54">
        <v>3</v>
      </c>
      <c r="D4" s="54">
        <v>7</v>
      </c>
    </row>
    <row r="5" spans="1:16" x14ac:dyDescent="0.35">
      <c r="B5" s="21" t="s">
        <v>1203</v>
      </c>
      <c r="C5" s="54">
        <v>3</v>
      </c>
      <c r="D5" s="54">
        <v>10</v>
      </c>
    </row>
    <row r="6" spans="1:16" x14ac:dyDescent="0.35">
      <c r="B6" s="21" t="s">
        <v>2162</v>
      </c>
      <c r="C6" s="54">
        <v>2</v>
      </c>
      <c r="D6" s="54">
        <v>8</v>
      </c>
    </row>
    <row r="7" spans="1:16" x14ac:dyDescent="0.35">
      <c r="B7" s="21" t="s">
        <v>560</v>
      </c>
      <c r="C7" s="54">
        <v>2</v>
      </c>
      <c r="D7" s="54">
        <v>7</v>
      </c>
    </row>
    <row r="8" spans="1:16" x14ac:dyDescent="0.35">
      <c r="B8" s="21" t="s">
        <v>4414</v>
      </c>
      <c r="C8" s="54">
        <v>2</v>
      </c>
      <c r="D8" s="54">
        <v>8</v>
      </c>
    </row>
    <row r="9" spans="1:16" x14ac:dyDescent="0.35">
      <c r="B9" s="21" t="s">
        <v>468</v>
      </c>
      <c r="C9" s="54">
        <v>2</v>
      </c>
      <c r="D9" s="54">
        <v>9</v>
      </c>
    </row>
    <row r="10" spans="1:16" x14ac:dyDescent="0.35">
      <c r="B10" s="21" t="s">
        <v>2183</v>
      </c>
      <c r="C10" s="54">
        <v>2</v>
      </c>
      <c r="D10" s="54">
        <v>5</v>
      </c>
    </row>
    <row r="11" spans="1:16" x14ac:dyDescent="0.35">
      <c r="B11" s="21" t="s">
        <v>725</v>
      </c>
      <c r="C11" s="54">
        <v>2</v>
      </c>
      <c r="D11" s="54">
        <v>7</v>
      </c>
    </row>
    <row r="12" spans="1:16" x14ac:dyDescent="0.35">
      <c r="B12" s="21" t="s">
        <v>2033</v>
      </c>
      <c r="C12" s="54">
        <v>2</v>
      </c>
      <c r="D12" s="54">
        <v>6</v>
      </c>
    </row>
    <row r="13" spans="1:16" x14ac:dyDescent="0.35">
      <c r="B13" s="21" t="s">
        <v>5612</v>
      </c>
      <c r="C13" s="54">
        <v>2</v>
      </c>
      <c r="D13" s="54">
        <v>5</v>
      </c>
    </row>
    <row r="14" spans="1:16" x14ac:dyDescent="0.35">
      <c r="B14" s="24" t="s">
        <v>8793</v>
      </c>
      <c r="C14" s="53">
        <v>22</v>
      </c>
      <c r="D14" s="53">
        <v>72</v>
      </c>
    </row>
  </sheetData>
  <mergeCells count="2">
    <mergeCell ref="A1:G1"/>
    <mergeCell ref="I1:P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CB04C-D5DD-4403-B9F4-DD86F9FB856C}">
  <dimension ref="A1:H13"/>
  <sheetViews>
    <sheetView workbookViewId="0">
      <selection activeCell="B3" sqref="B3:D7"/>
    </sheetView>
  </sheetViews>
  <sheetFormatPr defaultRowHeight="14.5" x14ac:dyDescent="0.35"/>
  <cols>
    <col min="2" max="2" width="15.7265625" bestFit="1" customWidth="1"/>
    <col min="3" max="3" width="6.54296875" customWidth="1"/>
    <col min="4" max="4" width="8.54296875" bestFit="1" customWidth="1"/>
    <col min="5" max="5" width="11.81640625" bestFit="1" customWidth="1"/>
  </cols>
  <sheetData>
    <row r="1" spans="1:8" ht="17.5" x14ac:dyDescent="0.35">
      <c r="A1" s="52" t="s">
        <v>8798</v>
      </c>
      <c r="B1" s="52"/>
      <c r="C1" s="52"/>
      <c r="D1" s="52"/>
      <c r="E1" s="52"/>
      <c r="F1" s="52"/>
      <c r="G1" s="52"/>
      <c r="H1" s="52"/>
    </row>
    <row r="3" spans="1:8" x14ac:dyDescent="0.35">
      <c r="B3" s="23" t="s">
        <v>8796</v>
      </c>
      <c r="C3" s="23" t="s">
        <v>8802</v>
      </c>
      <c r="D3" s="23" t="s">
        <v>12</v>
      </c>
    </row>
    <row r="4" spans="1:8" x14ac:dyDescent="0.35">
      <c r="B4" s="21" t="s">
        <v>8797</v>
      </c>
      <c r="C4" s="54">
        <v>2004</v>
      </c>
      <c r="D4" s="33">
        <v>28820400.66</v>
      </c>
    </row>
    <row r="5" spans="1:8" x14ac:dyDescent="0.35">
      <c r="B5" s="21" t="s">
        <v>8800</v>
      </c>
      <c r="C5" s="54">
        <v>1998</v>
      </c>
      <c r="D5" s="33">
        <v>33621725.549999997</v>
      </c>
    </row>
    <row r="6" spans="1:8" x14ac:dyDescent="0.35">
      <c r="B6" s="21" t="s">
        <v>8799</v>
      </c>
      <c r="C6" s="54">
        <v>998</v>
      </c>
      <c r="D6" s="33">
        <v>17266608.699999999</v>
      </c>
    </row>
    <row r="7" spans="1:8" x14ac:dyDescent="0.35">
      <c r="B7" s="24" t="s">
        <v>8793</v>
      </c>
      <c r="C7" s="53">
        <v>5000</v>
      </c>
      <c r="D7" s="34">
        <v>79708734.909999996</v>
      </c>
    </row>
    <row r="9" spans="1:8" x14ac:dyDescent="0.35">
      <c r="B9" s="30"/>
      <c r="C9" s="31"/>
      <c r="D9" s="31"/>
    </row>
    <row r="10" spans="1:8" x14ac:dyDescent="0.35">
      <c r="B10" s="38" t="s">
        <v>8819</v>
      </c>
      <c r="C10" s="39">
        <v>5000</v>
      </c>
      <c r="D10" s="29"/>
    </row>
    <row r="11" spans="1:8" x14ac:dyDescent="0.35">
      <c r="B11" s="27"/>
      <c r="C11" s="28"/>
      <c r="D11" s="29"/>
    </row>
    <row r="12" spans="1:8" x14ac:dyDescent="0.35">
      <c r="B12" s="27"/>
      <c r="C12" s="28"/>
      <c r="D12" s="29"/>
    </row>
    <row r="13" spans="1:8" x14ac:dyDescent="0.35">
      <c r="B13" s="30"/>
      <c r="C13" s="31"/>
      <c r="D13" s="32"/>
    </row>
  </sheetData>
  <mergeCells count="1">
    <mergeCell ref="A1:H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C2C69-BD40-4091-8D78-ED135C3D329A}">
  <dimension ref="A1:I54"/>
  <sheetViews>
    <sheetView workbookViewId="0">
      <selection activeCell="I14" sqref="I14"/>
    </sheetView>
  </sheetViews>
  <sheetFormatPr defaultRowHeight="14.5" x14ac:dyDescent="0.35"/>
  <cols>
    <col min="2" max="2" width="14.26953125" bestFit="1" customWidth="1"/>
    <col min="3" max="3" width="6.54296875" bestFit="1" customWidth="1"/>
    <col min="4" max="4" width="9.08984375" bestFit="1" customWidth="1"/>
  </cols>
  <sheetData>
    <row r="1" spans="1:9" ht="17.5" x14ac:dyDescent="0.35">
      <c r="A1" s="51" t="s">
        <v>8803</v>
      </c>
      <c r="B1" s="51"/>
      <c r="C1" s="51"/>
      <c r="D1" s="51"/>
      <c r="E1" s="51"/>
      <c r="F1" s="51"/>
      <c r="G1" s="51"/>
      <c r="H1" s="51"/>
      <c r="I1" s="51"/>
    </row>
    <row r="3" spans="1:9" x14ac:dyDescent="0.35">
      <c r="B3" s="23" t="s">
        <v>6</v>
      </c>
      <c r="C3" s="23" t="s">
        <v>8802</v>
      </c>
      <c r="D3" s="25" t="s">
        <v>11</v>
      </c>
    </row>
    <row r="4" spans="1:9" x14ac:dyDescent="0.35">
      <c r="B4" s="21" t="s">
        <v>141</v>
      </c>
      <c r="C4" s="54">
        <v>122</v>
      </c>
      <c r="D4" s="22">
        <v>15185544.25</v>
      </c>
    </row>
    <row r="5" spans="1:9" x14ac:dyDescent="0.35">
      <c r="B5" s="21" t="s">
        <v>307</v>
      </c>
      <c r="C5" s="54">
        <v>117</v>
      </c>
      <c r="D5" s="22">
        <v>14767580.199999999</v>
      </c>
    </row>
    <row r="6" spans="1:9" x14ac:dyDescent="0.35">
      <c r="B6" s="21" t="s">
        <v>183</v>
      </c>
      <c r="C6" s="54">
        <v>106</v>
      </c>
      <c r="D6" s="22">
        <v>12934015.25</v>
      </c>
    </row>
    <row r="7" spans="1:9" x14ac:dyDescent="0.35">
      <c r="B7" s="21" t="s">
        <v>79</v>
      </c>
      <c r="C7" s="54">
        <v>118</v>
      </c>
      <c r="D7" s="22">
        <v>12646602.9</v>
      </c>
    </row>
    <row r="8" spans="1:9" x14ac:dyDescent="0.35">
      <c r="B8" s="21" t="s">
        <v>291</v>
      </c>
      <c r="C8" s="54">
        <v>101</v>
      </c>
      <c r="D8" s="22">
        <v>12376112.800000001</v>
      </c>
    </row>
    <row r="9" spans="1:9" x14ac:dyDescent="0.35">
      <c r="B9" s="21" t="s">
        <v>18</v>
      </c>
      <c r="C9" s="54">
        <v>114</v>
      </c>
      <c r="D9" s="22">
        <v>12219033.75</v>
      </c>
    </row>
    <row r="10" spans="1:9" x14ac:dyDescent="0.35">
      <c r="B10" s="21" t="s">
        <v>201</v>
      </c>
      <c r="C10" s="54">
        <v>117</v>
      </c>
      <c r="D10" s="22">
        <v>12211588.6</v>
      </c>
    </row>
    <row r="11" spans="1:9" x14ac:dyDescent="0.35">
      <c r="B11" s="21" t="s">
        <v>31</v>
      </c>
      <c r="C11" s="54">
        <v>115</v>
      </c>
      <c r="D11" s="22">
        <v>12194033.75</v>
      </c>
    </row>
    <row r="12" spans="1:9" x14ac:dyDescent="0.35">
      <c r="B12" s="21" t="s">
        <v>118</v>
      </c>
      <c r="C12" s="54">
        <v>96</v>
      </c>
      <c r="D12" s="22">
        <v>12058508.6</v>
      </c>
    </row>
    <row r="13" spans="1:9" x14ac:dyDescent="0.35">
      <c r="B13" s="21" t="s">
        <v>214</v>
      </c>
      <c r="C13" s="54">
        <v>120</v>
      </c>
      <c r="D13" s="22">
        <v>11779009.1</v>
      </c>
    </row>
    <row r="14" spans="1:9" x14ac:dyDescent="0.35">
      <c r="B14" s="21" t="s">
        <v>51</v>
      </c>
      <c r="C14" s="54">
        <v>95</v>
      </c>
      <c r="D14" s="22">
        <v>11719871.5</v>
      </c>
    </row>
    <row r="15" spans="1:9" x14ac:dyDescent="0.35">
      <c r="B15" s="21" t="s">
        <v>115</v>
      </c>
      <c r="C15" s="54">
        <v>102</v>
      </c>
      <c r="D15" s="22">
        <v>11691198.949999999</v>
      </c>
    </row>
    <row r="16" spans="1:9" x14ac:dyDescent="0.35">
      <c r="B16" s="21" t="s">
        <v>104</v>
      </c>
      <c r="C16" s="54">
        <v>107</v>
      </c>
      <c r="D16" s="22">
        <v>11448638.300000001</v>
      </c>
    </row>
    <row r="17" spans="2:4" x14ac:dyDescent="0.35">
      <c r="B17" s="21" t="s">
        <v>76</v>
      </c>
      <c r="C17" s="54">
        <v>114</v>
      </c>
      <c r="D17" s="22">
        <v>11426256.5</v>
      </c>
    </row>
    <row r="18" spans="2:4" x14ac:dyDescent="0.35">
      <c r="B18" s="21" t="s">
        <v>446</v>
      </c>
      <c r="C18" s="54">
        <v>100</v>
      </c>
      <c r="D18" s="22">
        <v>11386655.5</v>
      </c>
    </row>
    <row r="19" spans="2:4" x14ac:dyDescent="0.35">
      <c r="B19" s="21" t="s">
        <v>90</v>
      </c>
      <c r="C19" s="54">
        <v>97</v>
      </c>
      <c r="D19" s="22">
        <v>11157244.85</v>
      </c>
    </row>
    <row r="20" spans="2:4" x14ac:dyDescent="0.35">
      <c r="B20" s="21" t="s">
        <v>130</v>
      </c>
      <c r="C20" s="54">
        <v>101</v>
      </c>
      <c r="D20" s="22">
        <v>11108554.550000001</v>
      </c>
    </row>
    <row r="21" spans="2:4" x14ac:dyDescent="0.35">
      <c r="B21" s="21" t="s">
        <v>25</v>
      </c>
      <c r="C21" s="54">
        <v>94</v>
      </c>
      <c r="D21" s="22">
        <v>11020850.050000001</v>
      </c>
    </row>
    <row r="22" spans="2:4" x14ac:dyDescent="0.35">
      <c r="B22" s="21" t="s">
        <v>65</v>
      </c>
      <c r="C22" s="54">
        <v>116</v>
      </c>
      <c r="D22" s="22">
        <v>10961496.75</v>
      </c>
    </row>
    <row r="23" spans="2:4" x14ac:dyDescent="0.35">
      <c r="B23" s="21" t="s">
        <v>204</v>
      </c>
      <c r="C23" s="54">
        <v>100</v>
      </c>
      <c r="D23" s="22">
        <v>10712747.85</v>
      </c>
    </row>
    <row r="24" spans="2:4" x14ac:dyDescent="0.35">
      <c r="B24" s="21" t="s">
        <v>164</v>
      </c>
      <c r="C24" s="54">
        <v>96</v>
      </c>
      <c r="D24" s="22">
        <v>10615672.050000001</v>
      </c>
    </row>
    <row r="25" spans="2:4" x14ac:dyDescent="0.35">
      <c r="B25" s="21" t="s">
        <v>159</v>
      </c>
      <c r="C25" s="54">
        <v>94</v>
      </c>
      <c r="D25" s="22">
        <v>10595979.25</v>
      </c>
    </row>
    <row r="26" spans="2:4" x14ac:dyDescent="0.35">
      <c r="B26" s="21" t="s">
        <v>151</v>
      </c>
      <c r="C26" s="54">
        <v>95</v>
      </c>
      <c r="D26" s="22">
        <v>10567432.75</v>
      </c>
    </row>
    <row r="27" spans="2:4" x14ac:dyDescent="0.35">
      <c r="B27" s="21" t="s">
        <v>171</v>
      </c>
      <c r="C27" s="54">
        <v>94</v>
      </c>
      <c r="D27" s="22">
        <v>10547720.1</v>
      </c>
    </row>
    <row r="28" spans="2:4" x14ac:dyDescent="0.35">
      <c r="B28" s="21" t="s">
        <v>209</v>
      </c>
      <c r="C28" s="54">
        <v>99</v>
      </c>
      <c r="D28" s="22">
        <v>10367085.35</v>
      </c>
    </row>
    <row r="29" spans="2:4" x14ac:dyDescent="0.35">
      <c r="B29" s="21" t="s">
        <v>240</v>
      </c>
      <c r="C29" s="54">
        <v>91</v>
      </c>
      <c r="D29" s="22">
        <v>10333401.5</v>
      </c>
    </row>
    <row r="30" spans="2:4" x14ac:dyDescent="0.35">
      <c r="B30" s="21" t="s">
        <v>100</v>
      </c>
      <c r="C30" s="54">
        <v>100</v>
      </c>
      <c r="D30" s="22">
        <v>10285597.4</v>
      </c>
    </row>
    <row r="31" spans="2:4" x14ac:dyDescent="0.35">
      <c r="B31" s="21" t="s">
        <v>47</v>
      </c>
      <c r="C31" s="54">
        <v>95</v>
      </c>
      <c r="D31" s="22">
        <v>10272174</v>
      </c>
    </row>
    <row r="32" spans="2:4" x14ac:dyDescent="0.35">
      <c r="B32" s="21" t="s">
        <v>70</v>
      </c>
      <c r="C32" s="54">
        <v>84</v>
      </c>
      <c r="D32" s="22">
        <v>10142457.15</v>
      </c>
    </row>
    <row r="33" spans="2:4" x14ac:dyDescent="0.35">
      <c r="B33" s="21" t="s">
        <v>111</v>
      </c>
      <c r="C33" s="54">
        <v>97</v>
      </c>
      <c r="D33" s="22">
        <v>10061464.85</v>
      </c>
    </row>
    <row r="34" spans="2:4" x14ac:dyDescent="0.35">
      <c r="B34" s="21" t="s">
        <v>409</v>
      </c>
      <c r="C34" s="54">
        <v>93</v>
      </c>
      <c r="D34" s="22">
        <v>9993236.3000000007</v>
      </c>
    </row>
    <row r="35" spans="2:4" x14ac:dyDescent="0.35">
      <c r="B35" s="21" t="s">
        <v>55</v>
      </c>
      <c r="C35" s="54">
        <v>116</v>
      </c>
      <c r="D35" s="22">
        <v>9990434.1999999993</v>
      </c>
    </row>
    <row r="36" spans="2:4" x14ac:dyDescent="0.35">
      <c r="B36" s="21" t="s">
        <v>168</v>
      </c>
      <c r="C36" s="54">
        <v>87</v>
      </c>
      <c r="D36" s="22">
        <v>9984889.9000000004</v>
      </c>
    </row>
    <row r="37" spans="2:4" x14ac:dyDescent="0.35">
      <c r="B37" s="21" t="s">
        <v>227</v>
      </c>
      <c r="C37" s="54">
        <v>94</v>
      </c>
      <c r="D37" s="22">
        <v>9948412.4499999993</v>
      </c>
    </row>
    <row r="38" spans="2:4" x14ac:dyDescent="0.35">
      <c r="B38" s="21" t="s">
        <v>188</v>
      </c>
      <c r="C38" s="54">
        <v>98</v>
      </c>
      <c r="D38" s="22">
        <v>9939746.0500000007</v>
      </c>
    </row>
    <row r="39" spans="2:4" x14ac:dyDescent="0.35">
      <c r="B39" s="21" t="s">
        <v>148</v>
      </c>
      <c r="C39" s="54">
        <v>100</v>
      </c>
      <c r="D39" s="22">
        <v>9922270.6999999993</v>
      </c>
    </row>
    <row r="40" spans="2:4" x14ac:dyDescent="0.35">
      <c r="B40" s="21" t="s">
        <v>133</v>
      </c>
      <c r="C40" s="54">
        <v>97</v>
      </c>
      <c r="D40" s="22">
        <v>9867347.3000000007</v>
      </c>
    </row>
    <row r="41" spans="2:4" x14ac:dyDescent="0.35">
      <c r="B41" s="21" t="s">
        <v>322</v>
      </c>
      <c r="C41" s="54">
        <v>96</v>
      </c>
      <c r="D41" s="22">
        <v>9675321.0500000007</v>
      </c>
    </row>
    <row r="42" spans="2:4" x14ac:dyDescent="0.35">
      <c r="B42" s="21" t="s">
        <v>156</v>
      </c>
      <c r="C42" s="54">
        <v>99</v>
      </c>
      <c r="D42" s="22">
        <v>9625006.75</v>
      </c>
    </row>
    <row r="43" spans="2:4" x14ac:dyDescent="0.35">
      <c r="B43" s="21" t="s">
        <v>87</v>
      </c>
      <c r="C43" s="54">
        <v>91</v>
      </c>
      <c r="D43" s="22">
        <v>9556206.5500000007</v>
      </c>
    </row>
    <row r="44" spans="2:4" x14ac:dyDescent="0.35">
      <c r="B44" s="21" t="s">
        <v>43</v>
      </c>
      <c r="C44" s="54">
        <v>100</v>
      </c>
      <c r="D44" s="22">
        <v>9361032.3499999996</v>
      </c>
    </row>
    <row r="45" spans="2:4" x14ac:dyDescent="0.35">
      <c r="B45" s="21" t="s">
        <v>296</v>
      </c>
      <c r="C45" s="54">
        <v>94</v>
      </c>
      <c r="D45" s="22">
        <v>9268203.8499999996</v>
      </c>
    </row>
    <row r="46" spans="2:4" x14ac:dyDescent="0.35">
      <c r="B46" s="21" t="s">
        <v>123</v>
      </c>
      <c r="C46" s="54">
        <v>92</v>
      </c>
      <c r="D46" s="22">
        <v>9204731.9499999993</v>
      </c>
    </row>
    <row r="47" spans="2:4" x14ac:dyDescent="0.35">
      <c r="B47" s="21" t="s">
        <v>517</v>
      </c>
      <c r="C47" s="54">
        <v>87</v>
      </c>
      <c r="D47" s="22">
        <v>9197588.9000000004</v>
      </c>
    </row>
    <row r="48" spans="2:4" x14ac:dyDescent="0.35">
      <c r="B48" s="21" t="s">
        <v>59</v>
      </c>
      <c r="C48" s="54">
        <v>97</v>
      </c>
      <c r="D48" s="22">
        <v>9183702.4000000004</v>
      </c>
    </row>
    <row r="49" spans="2:4" x14ac:dyDescent="0.35">
      <c r="B49" s="21" t="s">
        <v>97</v>
      </c>
      <c r="C49" s="54">
        <v>97</v>
      </c>
      <c r="D49" s="22">
        <v>9165647.4000000004</v>
      </c>
    </row>
    <row r="50" spans="2:4" x14ac:dyDescent="0.35">
      <c r="B50" s="21" t="s">
        <v>107</v>
      </c>
      <c r="C50" s="54">
        <v>89</v>
      </c>
      <c r="D50" s="22">
        <v>8914159.5500000007</v>
      </c>
    </row>
    <row r="51" spans="2:4" x14ac:dyDescent="0.35">
      <c r="B51" s="21" t="s">
        <v>36</v>
      </c>
      <c r="C51" s="54">
        <v>93</v>
      </c>
      <c r="D51" s="22">
        <v>8897043.8499999996</v>
      </c>
    </row>
    <row r="52" spans="2:4" x14ac:dyDescent="0.35">
      <c r="B52" s="21" t="s">
        <v>126</v>
      </c>
      <c r="C52" s="54">
        <v>94</v>
      </c>
      <c r="D52" s="22">
        <v>8610795.6999999993</v>
      </c>
    </row>
    <row r="53" spans="2:4" x14ac:dyDescent="0.35">
      <c r="B53" s="21" t="s">
        <v>138</v>
      </c>
      <c r="C53" s="54">
        <v>89</v>
      </c>
      <c r="D53" s="22">
        <v>8565718.75</v>
      </c>
    </row>
    <row r="54" spans="2:4" x14ac:dyDescent="0.35">
      <c r="B54" s="24" t="s">
        <v>8793</v>
      </c>
      <c r="C54" s="53">
        <v>5000</v>
      </c>
      <c r="D54" s="25">
        <v>533666024.35000002</v>
      </c>
    </row>
  </sheetData>
  <mergeCells count="1">
    <mergeCell ref="A1:I1"/>
  </mergeCells>
  <conditionalFormatting pivot="1" sqref="D4:D53">
    <cfRule type="colorScale" priority="3">
      <colorScale>
        <cfvo type="min"/>
        <cfvo type="percentile" val="50"/>
        <cfvo type="max"/>
        <color rgb="FF5A8AC6"/>
        <color rgb="FFFCFCFF"/>
        <color rgb="FFF8696B"/>
      </colorScale>
    </cfRule>
  </conditionalFormatting>
  <conditionalFormatting pivot="1" sqref="C4:C13">
    <cfRule type="dataBar" priority="2">
      <dataBar>
        <cfvo type="num" val="0"/>
        <cfvo type="num" val="150"/>
        <color theme="4" tint="0.59999389629810485"/>
      </dataBar>
      <extLst>
        <ext xmlns:x14="http://schemas.microsoft.com/office/spreadsheetml/2009/9/main" uri="{B025F937-C7B1-47D3-B67F-A62EFF666E3E}">
          <x14:id>{7752415B-381F-4AFF-90A9-71AA71F51674}</x14:id>
        </ext>
      </extLst>
    </cfRule>
  </conditionalFormatting>
  <conditionalFormatting pivot="1" sqref="C10 C4 C28 C31 C52">
    <cfRule type="dataBar" priority="1">
      <dataBar>
        <cfvo type="min"/>
        <cfvo type="max"/>
        <color theme="4" tint="0.59999389629810485"/>
      </dataBar>
      <extLst>
        <ext xmlns:x14="http://schemas.microsoft.com/office/spreadsheetml/2009/9/main" uri="{B025F937-C7B1-47D3-B67F-A62EFF666E3E}">
          <x14:id>{AEB001BB-56FC-4389-A78A-8F5456D1B9E7}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7752415B-381F-4AFF-90A9-71AA71F51674}">
            <x14:dataBar minLength="0" maxLength="100" gradient="0">
              <x14:cfvo type="num">
                <xm:f>0</xm:f>
              </x14:cfvo>
              <x14:cfvo type="num">
                <xm:f>150</xm:f>
              </x14:cfvo>
              <x14:negativeFillColor rgb="FFFF0000"/>
              <x14:axisColor rgb="FF000000"/>
            </x14:dataBar>
          </x14:cfRule>
          <xm:sqref>C4:C13</xm:sqref>
        </x14:conditionalFormatting>
        <x14:conditionalFormatting xmlns:xm="http://schemas.microsoft.com/office/excel/2006/main" pivot="1">
          <x14:cfRule type="dataBar" id="{AEB001BB-56FC-4389-A78A-8F5456D1B9E7}">
            <x14:dataBar minLength="0" maxLength="100" gradient="0">
              <x14:cfvo type="autoMin"/>
              <x14:cfvo type="autoMax"/>
              <x14:negativeFillColor rgb="FFFF0000"/>
              <x14:axisColor rgb="FF000000"/>
            </x14:dataBar>
          </x14:cfRule>
          <xm:sqref>C10 C4 C28 C31 C52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CEC08-5F38-484E-A4D1-E53E2AC77E70}">
  <dimension ref="A1:I38"/>
  <sheetViews>
    <sheetView workbookViewId="0">
      <selection activeCell="E13" sqref="E13"/>
    </sheetView>
  </sheetViews>
  <sheetFormatPr defaultRowHeight="14.5" x14ac:dyDescent="0.35"/>
  <cols>
    <col min="2" max="2" width="10.7265625" bestFit="1" customWidth="1"/>
    <col min="3" max="3" width="9.08984375" bestFit="1" customWidth="1"/>
    <col min="4" max="4" width="6.54296875" bestFit="1" customWidth="1"/>
    <col min="5" max="5" width="14.26953125" bestFit="1" customWidth="1"/>
    <col min="6" max="6" width="11.81640625" bestFit="1" customWidth="1"/>
  </cols>
  <sheetData>
    <row r="1" spans="1:9" ht="17.5" x14ac:dyDescent="0.35">
      <c r="A1" s="51" t="s">
        <v>8804</v>
      </c>
      <c r="B1" s="51"/>
      <c r="C1" s="51"/>
      <c r="D1" s="51"/>
      <c r="E1" s="51"/>
      <c r="F1" s="51"/>
      <c r="G1" s="8"/>
      <c r="H1" s="8"/>
      <c r="I1" s="8"/>
    </row>
    <row r="3" spans="1:9" x14ac:dyDescent="0.35">
      <c r="B3" s="23" t="s">
        <v>8788</v>
      </c>
      <c r="C3" s="23" t="s">
        <v>11</v>
      </c>
    </row>
    <row r="4" spans="1:9" x14ac:dyDescent="0.35">
      <c r="B4" s="41" t="s">
        <v>8805</v>
      </c>
      <c r="C4" s="42">
        <v>43868599</v>
      </c>
    </row>
    <row r="5" spans="1:9" x14ac:dyDescent="0.35">
      <c r="B5" s="41" t="s">
        <v>8806</v>
      </c>
      <c r="C5" s="42">
        <v>46617810.700000003</v>
      </c>
    </row>
    <row r="6" spans="1:9" x14ac:dyDescent="0.35">
      <c r="B6" s="41" t="s">
        <v>8807</v>
      </c>
      <c r="C6" s="42">
        <v>45431026.649999999</v>
      </c>
    </row>
    <row r="7" spans="1:9" x14ac:dyDescent="0.35">
      <c r="B7" s="41" t="s">
        <v>8808</v>
      </c>
      <c r="C7" s="42">
        <v>39755842.600000001</v>
      </c>
    </row>
    <row r="8" spans="1:9" x14ac:dyDescent="0.35">
      <c r="B8" s="41" t="s">
        <v>8809</v>
      </c>
      <c r="C8" s="42">
        <v>42998043.200000003</v>
      </c>
    </row>
    <row r="9" spans="1:9" x14ac:dyDescent="0.35">
      <c r="B9" s="41" t="s">
        <v>8810</v>
      </c>
      <c r="C9" s="42">
        <v>46545851.450000003</v>
      </c>
    </row>
    <row r="10" spans="1:9" x14ac:dyDescent="0.35">
      <c r="B10" s="41" t="s">
        <v>8811</v>
      </c>
      <c r="C10" s="42">
        <v>42524458.700000003</v>
      </c>
    </row>
    <row r="11" spans="1:9" x14ac:dyDescent="0.35">
      <c r="B11" s="41" t="s">
        <v>8812</v>
      </c>
      <c r="C11" s="42">
        <v>44174004.100000001</v>
      </c>
    </row>
    <row r="12" spans="1:9" x14ac:dyDescent="0.35">
      <c r="B12" s="41" t="s">
        <v>8813</v>
      </c>
      <c r="C12" s="42">
        <v>50755715.200000003</v>
      </c>
    </row>
    <row r="13" spans="1:9" x14ac:dyDescent="0.35">
      <c r="B13" s="41" t="s">
        <v>8814</v>
      </c>
      <c r="C13" s="42">
        <v>44076516.75</v>
      </c>
    </row>
    <row r="14" spans="1:9" x14ac:dyDescent="0.35">
      <c r="B14" s="41" t="s">
        <v>8791</v>
      </c>
      <c r="C14" s="42">
        <v>46306477.25</v>
      </c>
    </row>
    <row r="15" spans="1:9" x14ac:dyDescent="0.35">
      <c r="B15" s="41" t="s">
        <v>8815</v>
      </c>
      <c r="C15" s="42">
        <v>40611678.75</v>
      </c>
    </row>
    <row r="16" spans="1:9" x14ac:dyDescent="0.35">
      <c r="B16" s="24" t="s">
        <v>8793</v>
      </c>
      <c r="C16" s="25">
        <v>533666024.35000002</v>
      </c>
    </row>
    <row r="18" spans="1:6" x14ac:dyDescent="0.35">
      <c r="B18" s="40" t="s">
        <v>8818</v>
      </c>
      <c r="C18" s="25">
        <v>533666024.35000002</v>
      </c>
    </row>
    <row r="22" spans="1:6" ht="17.5" x14ac:dyDescent="0.35">
      <c r="A22" s="51" t="s">
        <v>8816</v>
      </c>
      <c r="B22" s="51"/>
      <c r="C22" s="51"/>
      <c r="D22" s="51"/>
      <c r="E22" s="51"/>
      <c r="F22" s="8"/>
    </row>
    <row r="24" spans="1:6" x14ac:dyDescent="0.35">
      <c r="B24" s="23" t="s">
        <v>8787</v>
      </c>
      <c r="C24" s="23" t="s">
        <v>11</v>
      </c>
      <c r="D24" s="23" t="s">
        <v>8802</v>
      </c>
    </row>
    <row r="25" spans="1:6" x14ac:dyDescent="0.35">
      <c r="B25" s="21">
        <v>2023</v>
      </c>
      <c r="C25" s="22">
        <v>63972031.649999999</v>
      </c>
      <c r="D25" s="20">
        <v>601</v>
      </c>
    </row>
    <row r="26" spans="1:6" x14ac:dyDescent="0.35">
      <c r="B26" s="21">
        <v>2024</v>
      </c>
      <c r="C26" s="22">
        <v>271480204.44999999</v>
      </c>
      <c r="D26" s="20">
        <v>2532</v>
      </c>
    </row>
    <row r="27" spans="1:6" x14ac:dyDescent="0.35">
      <c r="B27" s="21">
        <v>2025</v>
      </c>
      <c r="C27" s="22">
        <v>198213788.25</v>
      </c>
      <c r="D27" s="20">
        <v>1867</v>
      </c>
    </row>
    <row r="28" spans="1:6" x14ac:dyDescent="0.35">
      <c r="B28" s="24" t="s">
        <v>8793</v>
      </c>
      <c r="C28" s="25">
        <v>533666024.35000002</v>
      </c>
      <c r="D28" s="26">
        <v>5000</v>
      </c>
    </row>
    <row r="36" spans="2:3" x14ac:dyDescent="0.35">
      <c r="B36" t="s">
        <v>8820</v>
      </c>
      <c r="C36" s="25">
        <v>533666024.35000002</v>
      </c>
    </row>
    <row r="37" spans="2:3" x14ac:dyDescent="0.35">
      <c r="B37" t="s">
        <v>8821</v>
      </c>
      <c r="C37" s="26">
        <v>5000</v>
      </c>
    </row>
    <row r="38" spans="2:3" x14ac:dyDescent="0.35">
      <c r="B38" t="s">
        <v>8822</v>
      </c>
      <c r="C38" s="11">
        <f>C36/C37</f>
        <v>106733.20487</v>
      </c>
    </row>
  </sheetData>
  <mergeCells count="2">
    <mergeCell ref="A1:F1"/>
    <mergeCell ref="A22:E22"/>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62038-E5C8-4087-AEFF-F77F710E9849}">
  <dimension ref="AO8:AQ19"/>
  <sheetViews>
    <sheetView showGridLines="0" topLeftCell="A43" zoomScale="75" zoomScaleNormal="75" workbookViewId="0">
      <selection activeCell="AK14" sqref="AK14"/>
    </sheetView>
  </sheetViews>
  <sheetFormatPr defaultRowHeight="14.5" x14ac:dyDescent="0.35"/>
  <cols>
    <col min="44" max="44" width="11.36328125" customWidth="1"/>
  </cols>
  <sheetData>
    <row r="8" spans="41:43" x14ac:dyDescent="0.35">
      <c r="AO8" s="45"/>
      <c r="AP8" s="45"/>
      <c r="AQ8" s="45"/>
    </row>
    <row r="9" spans="41:43" x14ac:dyDescent="0.35">
      <c r="AO9" s="45"/>
      <c r="AP9" s="45"/>
      <c r="AQ9" s="45"/>
    </row>
    <row r="10" spans="41:43" x14ac:dyDescent="0.35">
      <c r="AO10" s="45"/>
      <c r="AP10" s="45"/>
      <c r="AQ10" s="45"/>
    </row>
    <row r="11" spans="41:43" x14ac:dyDescent="0.35">
      <c r="AO11" s="45"/>
      <c r="AP11" s="45"/>
      <c r="AQ11" s="45"/>
    </row>
    <row r="12" spans="41:43" x14ac:dyDescent="0.35">
      <c r="AO12" s="45"/>
      <c r="AP12" s="45"/>
      <c r="AQ12" s="45"/>
    </row>
    <row r="13" spans="41:43" x14ac:dyDescent="0.35">
      <c r="AO13" s="45"/>
      <c r="AP13" s="45"/>
      <c r="AQ13" s="45"/>
    </row>
    <row r="14" spans="41:43" x14ac:dyDescent="0.35">
      <c r="AO14" s="45"/>
      <c r="AP14" s="45"/>
      <c r="AQ14" s="45"/>
    </row>
    <row r="15" spans="41:43" x14ac:dyDescent="0.35">
      <c r="AO15" s="45"/>
      <c r="AP15" s="45"/>
      <c r="AQ15" s="45"/>
    </row>
    <row r="16" spans="41:43" x14ac:dyDescent="0.35">
      <c r="AO16" s="45"/>
      <c r="AP16" s="45"/>
      <c r="AQ16" s="45"/>
    </row>
    <row r="17" spans="41:43" x14ac:dyDescent="0.35">
      <c r="AO17" s="45"/>
      <c r="AP17" s="45"/>
      <c r="AQ17" s="45"/>
    </row>
    <row r="18" spans="41:43" x14ac:dyDescent="0.35">
      <c r="AO18" s="45"/>
      <c r="AP18" s="45"/>
      <c r="AQ18" s="45"/>
    </row>
    <row r="19" spans="41:43" x14ac:dyDescent="0.35">
      <c r="AO19" s="45"/>
      <c r="AP19" s="45"/>
      <c r="AQ19" s="4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9ECBC6-F8B7-4C53-A90D-22C4EFB37A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Ecommerce_Sales_Data_2024_2025</vt:lpstr>
      <vt:lpstr>Cleaned_Data</vt:lpstr>
      <vt:lpstr>Pivot_Region_Sales</vt:lpstr>
      <vt:lpstr>Pivot_Category_Profit</vt:lpstr>
      <vt:lpstr>City_Analysis</vt:lpstr>
      <vt:lpstr>Customer_Frequency</vt:lpstr>
      <vt:lpstr>Discount Analysis</vt:lpstr>
      <vt:lpstr>Sub-category Analysis</vt:lpstr>
      <vt:lpstr>Monthly_Trend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JEY D</cp:lastModifiedBy>
  <dcterms:created xsi:type="dcterms:W3CDTF">2026-03-16T14:58:07Z</dcterms:created>
  <dcterms:modified xsi:type="dcterms:W3CDTF">2026-03-20T17:25:24Z</dcterms:modified>
</cp:coreProperties>
</file>